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rupoglobe-my.sharepoint.com/personal/mcaceres_grupoglobe_com/Documents/Globe Power/PROYECTOS/Parque Arauco/"/>
    </mc:Choice>
  </mc:AlternateContent>
  <xr:revisionPtr revIDLastSave="10" documentId="8_{939EE12D-D9A6-438B-9F12-D8C8BC146433}" xr6:coauthVersionLast="47" xr6:coauthVersionMax="47" xr10:uidLastSave="{4B892D1D-9A1E-4DFB-8F56-98FBD0F0E4F4}"/>
  <bookViews>
    <workbookView xWindow="57480" yWindow="-2385" windowWidth="29040" windowHeight="15720" xr2:uid="{00000000-000D-0000-FFFF-FFFF00000000}"/>
  </bookViews>
  <sheets>
    <sheet name="Resumen Mensual" sheetId="1" r:id="rId1"/>
    <sheet name="Pliegos Tarifarios (Santiago)" sheetId="4" r:id="rId2"/>
    <sheet name="Consumo por Local (Pivot)" sheetId="2" r:id="rId3"/>
    <sheet name="Resumen Ejecutivo" sheetId="3" r:id="rId4"/>
  </sheets>
  <definedNames>
    <definedName name="_xlnm._FilterDatabase" localSheetId="0" hidden="1">'Resumen Mensual'!$A$3:$L$639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40" i="1" l="1"/>
  <c r="N640" i="1"/>
  <c r="O640" i="1"/>
  <c r="P640" i="1"/>
  <c r="Q640" i="1" a="1"/>
  <c r="Q640" i="1" s="1"/>
  <c r="R640" i="1"/>
  <c r="M641" i="1"/>
  <c r="N641" i="1"/>
  <c r="O641" i="1"/>
  <c r="P641" i="1"/>
  <c r="Q641" i="1" a="1"/>
  <c r="Q641" i="1" s="1"/>
  <c r="R641" i="1"/>
  <c r="M642" i="1"/>
  <c r="S642" i="1" s="1"/>
  <c r="N642" i="1"/>
  <c r="O642" i="1"/>
  <c r="P642" i="1"/>
  <c r="Q642" i="1" a="1"/>
  <c r="Q642" i="1" s="1"/>
  <c r="R642" i="1"/>
  <c r="M643" i="1"/>
  <c r="S643" i="1" s="1"/>
  <c r="N643" i="1"/>
  <c r="O643" i="1"/>
  <c r="P643" i="1"/>
  <c r="Q643" i="1" a="1"/>
  <c r="Q643" i="1"/>
  <c r="R643" i="1"/>
  <c r="M644" i="1"/>
  <c r="N644" i="1"/>
  <c r="O644" i="1"/>
  <c r="P644" i="1"/>
  <c r="Q644" i="1" a="1"/>
  <c r="Q644" i="1" s="1"/>
  <c r="R644" i="1"/>
  <c r="M645" i="1"/>
  <c r="S645" i="1" s="1"/>
  <c r="N645" i="1"/>
  <c r="O645" i="1"/>
  <c r="P645" i="1"/>
  <c r="Q645" i="1" a="1"/>
  <c r="Q645" i="1" s="1"/>
  <c r="R645" i="1"/>
  <c r="M646" i="1"/>
  <c r="N646" i="1"/>
  <c r="O646" i="1"/>
  <c r="P646" i="1"/>
  <c r="Q646" i="1" a="1"/>
  <c r="Q646" i="1" s="1"/>
  <c r="R646" i="1"/>
  <c r="M647" i="1"/>
  <c r="N647" i="1"/>
  <c r="O647" i="1"/>
  <c r="P647" i="1"/>
  <c r="Q647" i="1" a="1"/>
  <c r="Q647" i="1" s="1"/>
  <c r="S647" i="1" s="1"/>
  <c r="R647" i="1"/>
  <c r="M648" i="1"/>
  <c r="S648" i="1" s="1"/>
  <c r="N648" i="1"/>
  <c r="O648" i="1"/>
  <c r="P648" i="1"/>
  <c r="Q648" i="1" a="1"/>
  <c r="Q648" i="1" s="1"/>
  <c r="R648" i="1"/>
  <c r="M649" i="1"/>
  <c r="N649" i="1"/>
  <c r="O649" i="1"/>
  <c r="P649" i="1"/>
  <c r="Q649" i="1" a="1"/>
  <c r="Q649" i="1" s="1"/>
  <c r="R649" i="1"/>
  <c r="M650" i="1"/>
  <c r="S650" i="1" s="1"/>
  <c r="N650" i="1"/>
  <c r="O650" i="1"/>
  <c r="P650" i="1"/>
  <c r="Q650" i="1" a="1"/>
  <c r="Q650" i="1" s="1"/>
  <c r="R650" i="1"/>
  <c r="M651" i="1"/>
  <c r="N651" i="1"/>
  <c r="O651" i="1"/>
  <c r="P651" i="1"/>
  <c r="Q651" i="1" a="1"/>
  <c r="Q651" i="1" s="1"/>
  <c r="R651" i="1"/>
  <c r="M652" i="1"/>
  <c r="N652" i="1"/>
  <c r="O652" i="1"/>
  <c r="P652" i="1"/>
  <c r="Q652" i="1" a="1"/>
  <c r="Q652" i="1" s="1"/>
  <c r="R652" i="1"/>
  <c r="M653" i="1"/>
  <c r="N653" i="1"/>
  <c r="O653" i="1"/>
  <c r="P653" i="1"/>
  <c r="Q653" i="1" a="1"/>
  <c r="Q653" i="1" s="1"/>
  <c r="R653" i="1"/>
  <c r="M654" i="1"/>
  <c r="N654" i="1"/>
  <c r="O654" i="1"/>
  <c r="P654" i="1"/>
  <c r="Q654" i="1" a="1"/>
  <c r="Q654" i="1" s="1"/>
  <c r="R654" i="1"/>
  <c r="M655" i="1"/>
  <c r="N655" i="1"/>
  <c r="O655" i="1"/>
  <c r="S655" i="1" s="1"/>
  <c r="P655" i="1"/>
  <c r="Q655" i="1" a="1"/>
  <c r="Q655" i="1" s="1"/>
  <c r="R655" i="1"/>
  <c r="M656" i="1"/>
  <c r="S656" i="1" s="1"/>
  <c r="N656" i="1"/>
  <c r="O656" i="1"/>
  <c r="P656" i="1"/>
  <c r="Q656" i="1" a="1"/>
  <c r="Q656" i="1" s="1"/>
  <c r="R656" i="1"/>
  <c r="M657" i="1"/>
  <c r="N657" i="1"/>
  <c r="O657" i="1"/>
  <c r="P657" i="1"/>
  <c r="Q657" i="1" a="1"/>
  <c r="Q657" i="1" s="1"/>
  <c r="R657" i="1"/>
  <c r="M658" i="1"/>
  <c r="S658" i="1" s="1"/>
  <c r="N658" i="1"/>
  <c r="O658" i="1"/>
  <c r="P658" i="1"/>
  <c r="Q658" i="1" a="1"/>
  <c r="Q658" i="1" s="1"/>
  <c r="R658" i="1"/>
  <c r="M659" i="1"/>
  <c r="N659" i="1"/>
  <c r="O659" i="1"/>
  <c r="P659" i="1"/>
  <c r="Q659" i="1" a="1"/>
  <c r="Q659" i="1" s="1"/>
  <c r="R659" i="1"/>
  <c r="M660" i="1"/>
  <c r="N660" i="1"/>
  <c r="O660" i="1"/>
  <c r="P660" i="1"/>
  <c r="Q660" i="1" a="1"/>
  <c r="Q660" i="1" s="1"/>
  <c r="R660" i="1"/>
  <c r="M661" i="1"/>
  <c r="N661" i="1"/>
  <c r="O661" i="1"/>
  <c r="P661" i="1"/>
  <c r="Q661" i="1" a="1"/>
  <c r="Q661" i="1" s="1"/>
  <c r="R661" i="1"/>
  <c r="M662" i="1"/>
  <c r="N662" i="1"/>
  <c r="O662" i="1"/>
  <c r="P662" i="1"/>
  <c r="Q662" i="1" a="1"/>
  <c r="Q662" i="1" s="1"/>
  <c r="R662" i="1"/>
  <c r="M663" i="1"/>
  <c r="N663" i="1"/>
  <c r="O663" i="1"/>
  <c r="S663" i="1" s="1"/>
  <c r="P663" i="1"/>
  <c r="Q663" i="1" a="1"/>
  <c r="Q663" i="1" s="1"/>
  <c r="R663" i="1"/>
  <c r="M664" i="1"/>
  <c r="N664" i="1"/>
  <c r="O664" i="1"/>
  <c r="P664" i="1"/>
  <c r="Q664" i="1" a="1"/>
  <c r="Q664" i="1" s="1"/>
  <c r="R664" i="1"/>
  <c r="M665" i="1"/>
  <c r="N665" i="1"/>
  <c r="O665" i="1"/>
  <c r="P665" i="1"/>
  <c r="Q665" i="1" a="1"/>
  <c r="Q665" i="1" s="1"/>
  <c r="R665" i="1"/>
  <c r="M666" i="1"/>
  <c r="N666" i="1"/>
  <c r="O666" i="1"/>
  <c r="P666" i="1"/>
  <c r="Q666" i="1" a="1"/>
  <c r="Q666" i="1" s="1"/>
  <c r="R666" i="1"/>
  <c r="M667" i="1"/>
  <c r="N667" i="1"/>
  <c r="O667" i="1"/>
  <c r="P667" i="1"/>
  <c r="Q667" i="1" a="1"/>
  <c r="Q667" i="1" s="1"/>
  <c r="R667" i="1"/>
  <c r="M668" i="1"/>
  <c r="S668" i="1" s="1"/>
  <c r="N668" i="1"/>
  <c r="O668" i="1"/>
  <c r="P668" i="1"/>
  <c r="Q668" i="1" a="1"/>
  <c r="Q668" i="1" s="1"/>
  <c r="R668" i="1"/>
  <c r="M669" i="1"/>
  <c r="S669" i="1" s="1"/>
  <c r="N669" i="1"/>
  <c r="O669" i="1"/>
  <c r="P669" i="1"/>
  <c r="Q669" i="1" a="1"/>
  <c r="Q669" i="1" s="1"/>
  <c r="R669" i="1"/>
  <c r="M670" i="1"/>
  <c r="N670" i="1"/>
  <c r="O670" i="1"/>
  <c r="P670" i="1"/>
  <c r="Q670" i="1" a="1"/>
  <c r="Q670" i="1" s="1"/>
  <c r="R670" i="1"/>
  <c r="M671" i="1"/>
  <c r="N671" i="1"/>
  <c r="O671" i="1"/>
  <c r="P671" i="1"/>
  <c r="Q671" i="1" a="1"/>
  <c r="Q671" i="1" s="1"/>
  <c r="R671" i="1"/>
  <c r="M672" i="1"/>
  <c r="N672" i="1"/>
  <c r="O672" i="1"/>
  <c r="P672" i="1"/>
  <c r="Q672" i="1" a="1"/>
  <c r="Q672" i="1" s="1"/>
  <c r="R672" i="1"/>
  <c r="M673" i="1"/>
  <c r="N673" i="1"/>
  <c r="O673" i="1"/>
  <c r="P673" i="1"/>
  <c r="Q673" i="1" a="1"/>
  <c r="Q673" i="1" s="1"/>
  <c r="R673" i="1"/>
  <c r="M674" i="1"/>
  <c r="S674" i="1" s="1"/>
  <c r="N674" i="1"/>
  <c r="O674" i="1"/>
  <c r="P674" i="1"/>
  <c r="Q674" i="1" a="1"/>
  <c r="Q674" i="1" s="1"/>
  <c r="R674" i="1"/>
  <c r="M675" i="1"/>
  <c r="N675" i="1"/>
  <c r="O675" i="1"/>
  <c r="P675" i="1"/>
  <c r="Q675" i="1" a="1"/>
  <c r="Q675" i="1" s="1"/>
  <c r="R675" i="1"/>
  <c r="M676" i="1"/>
  <c r="S676" i="1" s="1"/>
  <c r="N676" i="1"/>
  <c r="O676" i="1"/>
  <c r="P676" i="1"/>
  <c r="Q676" i="1" a="1"/>
  <c r="Q676" i="1" s="1"/>
  <c r="R676" i="1"/>
  <c r="M677" i="1"/>
  <c r="S677" i="1" s="1"/>
  <c r="N677" i="1"/>
  <c r="O677" i="1"/>
  <c r="P677" i="1"/>
  <c r="Q677" i="1" a="1"/>
  <c r="Q677" i="1" s="1"/>
  <c r="R677" i="1"/>
  <c r="M678" i="1"/>
  <c r="N678" i="1"/>
  <c r="O678" i="1"/>
  <c r="P678" i="1"/>
  <c r="Q678" i="1" a="1"/>
  <c r="Q678" i="1" s="1"/>
  <c r="R678" i="1"/>
  <c r="M679" i="1"/>
  <c r="S679" i="1" s="1"/>
  <c r="N679" i="1"/>
  <c r="O679" i="1"/>
  <c r="P679" i="1"/>
  <c r="Q679" i="1" a="1"/>
  <c r="Q679" i="1" s="1"/>
  <c r="R679" i="1"/>
  <c r="M680" i="1"/>
  <c r="N680" i="1"/>
  <c r="O680" i="1"/>
  <c r="P680" i="1"/>
  <c r="Q680" i="1" a="1"/>
  <c r="Q680" i="1" s="1"/>
  <c r="R680" i="1"/>
  <c r="M681" i="1"/>
  <c r="S681" i="1" s="1"/>
  <c r="N681" i="1"/>
  <c r="O681" i="1"/>
  <c r="P681" i="1"/>
  <c r="Q681" i="1" a="1"/>
  <c r="Q681" i="1" s="1"/>
  <c r="R681" i="1"/>
  <c r="M682" i="1"/>
  <c r="S682" i="1" s="1"/>
  <c r="N682" i="1"/>
  <c r="O682" i="1"/>
  <c r="P682" i="1"/>
  <c r="Q682" i="1" a="1"/>
  <c r="Q682" i="1" s="1"/>
  <c r="R682" i="1"/>
  <c r="M683" i="1"/>
  <c r="N683" i="1"/>
  <c r="O683" i="1"/>
  <c r="P683" i="1"/>
  <c r="Q683" i="1" a="1"/>
  <c r="Q683" i="1" s="1"/>
  <c r="R683" i="1"/>
  <c r="M684" i="1"/>
  <c r="S684" i="1" s="1"/>
  <c r="N684" i="1"/>
  <c r="O684" i="1"/>
  <c r="P684" i="1"/>
  <c r="Q684" i="1" a="1"/>
  <c r="Q684" i="1" s="1"/>
  <c r="R684" i="1"/>
  <c r="M685" i="1"/>
  <c r="N685" i="1"/>
  <c r="O685" i="1"/>
  <c r="P685" i="1"/>
  <c r="Q685" i="1" a="1"/>
  <c r="Q685" i="1" s="1"/>
  <c r="R685" i="1"/>
  <c r="M686" i="1"/>
  <c r="N686" i="1"/>
  <c r="O686" i="1"/>
  <c r="P686" i="1"/>
  <c r="Q686" i="1" a="1"/>
  <c r="Q686" i="1" s="1"/>
  <c r="R686" i="1"/>
  <c r="M687" i="1"/>
  <c r="N687" i="1"/>
  <c r="O687" i="1"/>
  <c r="P687" i="1"/>
  <c r="Q687" i="1" a="1"/>
  <c r="Q687" i="1" s="1"/>
  <c r="R687" i="1"/>
  <c r="M688" i="1"/>
  <c r="N688" i="1"/>
  <c r="O688" i="1"/>
  <c r="P688" i="1"/>
  <c r="Q688" i="1" a="1"/>
  <c r="Q688" i="1" s="1"/>
  <c r="R688" i="1"/>
  <c r="M689" i="1"/>
  <c r="S689" i="1" s="1"/>
  <c r="N689" i="1"/>
  <c r="O689" i="1"/>
  <c r="P689" i="1"/>
  <c r="Q689" i="1" a="1"/>
  <c r="Q689" i="1" s="1"/>
  <c r="R689" i="1"/>
  <c r="M690" i="1"/>
  <c r="S690" i="1" s="1"/>
  <c r="N690" i="1"/>
  <c r="O690" i="1"/>
  <c r="P690" i="1"/>
  <c r="Q690" i="1" a="1"/>
  <c r="Q690" i="1" s="1"/>
  <c r="R690" i="1"/>
  <c r="M691" i="1"/>
  <c r="N691" i="1"/>
  <c r="O691" i="1"/>
  <c r="P691" i="1"/>
  <c r="Q691" i="1" a="1"/>
  <c r="Q691" i="1" s="1"/>
  <c r="R691" i="1"/>
  <c r="M692" i="1"/>
  <c r="S692" i="1" s="1"/>
  <c r="N692" i="1"/>
  <c r="O692" i="1"/>
  <c r="P692" i="1"/>
  <c r="Q692" i="1" a="1"/>
  <c r="Q692" i="1" s="1"/>
  <c r="R692" i="1"/>
  <c r="M693" i="1"/>
  <c r="N693" i="1"/>
  <c r="O693" i="1"/>
  <c r="P693" i="1"/>
  <c r="Q693" i="1" a="1"/>
  <c r="Q693" i="1" s="1"/>
  <c r="R693" i="1"/>
  <c r="M694" i="1"/>
  <c r="N694" i="1"/>
  <c r="O694" i="1"/>
  <c r="P694" i="1"/>
  <c r="Q694" i="1" a="1"/>
  <c r="Q694" i="1" s="1"/>
  <c r="R694" i="1"/>
  <c r="M695" i="1"/>
  <c r="S695" i="1" s="1"/>
  <c r="T695" i="1" s="1"/>
  <c r="N695" i="1"/>
  <c r="O695" i="1"/>
  <c r="P695" i="1"/>
  <c r="Q695" i="1" a="1"/>
  <c r="Q695" i="1" s="1"/>
  <c r="R695" i="1"/>
  <c r="M696" i="1"/>
  <c r="N696" i="1"/>
  <c r="O696" i="1"/>
  <c r="P696" i="1"/>
  <c r="Q696" i="1" a="1"/>
  <c r="Q696" i="1" s="1"/>
  <c r="R696" i="1"/>
  <c r="M697" i="1"/>
  <c r="S697" i="1" s="1"/>
  <c r="N697" i="1"/>
  <c r="O697" i="1"/>
  <c r="P697" i="1"/>
  <c r="Q697" i="1" a="1"/>
  <c r="Q697" i="1" s="1"/>
  <c r="R697" i="1"/>
  <c r="M698" i="1"/>
  <c r="N698" i="1"/>
  <c r="O698" i="1"/>
  <c r="P698" i="1"/>
  <c r="Q698" i="1" a="1"/>
  <c r="Q698" i="1" s="1"/>
  <c r="R698" i="1"/>
  <c r="M699" i="1"/>
  <c r="N699" i="1"/>
  <c r="O699" i="1"/>
  <c r="P699" i="1"/>
  <c r="Q699" i="1" a="1"/>
  <c r="Q699" i="1" s="1"/>
  <c r="R699" i="1"/>
  <c r="M700" i="1"/>
  <c r="N700" i="1"/>
  <c r="O700" i="1"/>
  <c r="P700" i="1"/>
  <c r="Q700" i="1" a="1"/>
  <c r="Q700" i="1" s="1"/>
  <c r="R700" i="1"/>
  <c r="M701" i="1"/>
  <c r="N701" i="1"/>
  <c r="O701" i="1"/>
  <c r="P701" i="1"/>
  <c r="Q701" i="1" a="1"/>
  <c r="Q701" i="1" s="1"/>
  <c r="R701" i="1"/>
  <c r="M702" i="1"/>
  <c r="N702" i="1"/>
  <c r="O702" i="1"/>
  <c r="P702" i="1"/>
  <c r="Q702" i="1" a="1"/>
  <c r="Q702" i="1" s="1"/>
  <c r="R702" i="1"/>
  <c r="M703" i="1"/>
  <c r="S703" i="1" s="1"/>
  <c r="T703" i="1" s="1"/>
  <c r="N703" i="1"/>
  <c r="O703" i="1"/>
  <c r="P703" i="1"/>
  <c r="Q703" i="1" a="1"/>
  <c r="Q703" i="1" s="1"/>
  <c r="R703" i="1"/>
  <c r="M704" i="1"/>
  <c r="N704" i="1"/>
  <c r="O704" i="1"/>
  <c r="P704" i="1"/>
  <c r="Q704" i="1" a="1"/>
  <c r="Q704" i="1" s="1"/>
  <c r="R704" i="1"/>
  <c r="M705" i="1"/>
  <c r="S705" i="1" s="1"/>
  <c r="N705" i="1"/>
  <c r="O705" i="1"/>
  <c r="P705" i="1"/>
  <c r="Q705" i="1" a="1"/>
  <c r="Q705" i="1" s="1"/>
  <c r="R705" i="1"/>
  <c r="M706" i="1"/>
  <c r="N706" i="1"/>
  <c r="O706" i="1"/>
  <c r="P706" i="1"/>
  <c r="Q706" i="1" a="1"/>
  <c r="Q706" i="1" s="1"/>
  <c r="R706" i="1"/>
  <c r="M707" i="1"/>
  <c r="S707" i="1" s="1"/>
  <c r="N707" i="1"/>
  <c r="O707" i="1"/>
  <c r="P707" i="1"/>
  <c r="Q707" i="1" a="1"/>
  <c r="Q707" i="1" s="1"/>
  <c r="R707" i="1"/>
  <c r="M708" i="1"/>
  <c r="S708" i="1" s="1"/>
  <c r="N708" i="1"/>
  <c r="O708" i="1"/>
  <c r="P708" i="1"/>
  <c r="Q708" i="1" a="1"/>
  <c r="Q708" i="1" s="1"/>
  <c r="R708" i="1"/>
  <c r="M709" i="1"/>
  <c r="N709" i="1"/>
  <c r="O709" i="1"/>
  <c r="P709" i="1"/>
  <c r="Q709" i="1" a="1"/>
  <c r="Q709" i="1" s="1"/>
  <c r="R709" i="1"/>
  <c r="M710" i="1"/>
  <c r="S710" i="1" s="1"/>
  <c r="N710" i="1"/>
  <c r="O710" i="1"/>
  <c r="P710" i="1"/>
  <c r="Q710" i="1" a="1"/>
  <c r="Q710" i="1" s="1"/>
  <c r="R710" i="1"/>
  <c r="M711" i="1"/>
  <c r="N711" i="1"/>
  <c r="O711" i="1"/>
  <c r="P711" i="1"/>
  <c r="Q711" i="1" a="1"/>
  <c r="Q711" i="1" s="1"/>
  <c r="R711" i="1"/>
  <c r="M712" i="1"/>
  <c r="S712" i="1" s="1"/>
  <c r="N712" i="1"/>
  <c r="O712" i="1"/>
  <c r="P712" i="1"/>
  <c r="Q712" i="1" a="1"/>
  <c r="Q712" i="1" s="1"/>
  <c r="R712" i="1"/>
  <c r="M713" i="1"/>
  <c r="N713" i="1"/>
  <c r="O713" i="1"/>
  <c r="P713" i="1"/>
  <c r="Q713" i="1" a="1"/>
  <c r="Q713" i="1" s="1"/>
  <c r="R713" i="1"/>
  <c r="M714" i="1"/>
  <c r="N714" i="1"/>
  <c r="O714" i="1"/>
  <c r="P714" i="1"/>
  <c r="Q714" i="1" a="1"/>
  <c r="Q714" i="1" s="1"/>
  <c r="R714" i="1"/>
  <c r="M715" i="1"/>
  <c r="N715" i="1"/>
  <c r="O715" i="1"/>
  <c r="P715" i="1"/>
  <c r="Q715" i="1" a="1"/>
  <c r="Q715" i="1" s="1"/>
  <c r="R715" i="1"/>
  <c r="M716" i="1"/>
  <c r="N716" i="1"/>
  <c r="O716" i="1"/>
  <c r="P716" i="1"/>
  <c r="Q716" i="1" a="1"/>
  <c r="Q716" i="1" s="1"/>
  <c r="R716" i="1"/>
  <c r="M717" i="1"/>
  <c r="S717" i="1" s="1"/>
  <c r="N717" i="1"/>
  <c r="O717" i="1"/>
  <c r="P717" i="1"/>
  <c r="Q717" i="1" a="1"/>
  <c r="Q717" i="1" s="1"/>
  <c r="R717" i="1"/>
  <c r="M718" i="1"/>
  <c r="N718" i="1"/>
  <c r="O718" i="1"/>
  <c r="P718" i="1"/>
  <c r="Q718" i="1" a="1"/>
  <c r="Q718" i="1" s="1"/>
  <c r="R718" i="1"/>
  <c r="M719" i="1"/>
  <c r="N719" i="1"/>
  <c r="O719" i="1"/>
  <c r="P719" i="1"/>
  <c r="Q719" i="1" a="1"/>
  <c r="Q719" i="1" s="1"/>
  <c r="R719" i="1"/>
  <c r="M720" i="1"/>
  <c r="N720" i="1"/>
  <c r="O720" i="1"/>
  <c r="P720" i="1"/>
  <c r="Q720" i="1" a="1"/>
  <c r="Q720" i="1" s="1"/>
  <c r="R720" i="1"/>
  <c r="M721" i="1"/>
  <c r="N721" i="1"/>
  <c r="O721" i="1"/>
  <c r="P721" i="1"/>
  <c r="Q721" i="1" a="1"/>
  <c r="Q721" i="1" s="1"/>
  <c r="R721" i="1"/>
  <c r="M722" i="1"/>
  <c r="S722" i="1" s="1"/>
  <c r="N722" i="1"/>
  <c r="O722" i="1"/>
  <c r="P722" i="1"/>
  <c r="Q722" i="1" a="1"/>
  <c r="Q722" i="1" s="1"/>
  <c r="R722" i="1"/>
  <c r="M723" i="1"/>
  <c r="N723" i="1"/>
  <c r="O723" i="1"/>
  <c r="P723" i="1"/>
  <c r="Q723" i="1" a="1"/>
  <c r="Q723" i="1" s="1"/>
  <c r="R723" i="1"/>
  <c r="M724" i="1"/>
  <c r="N724" i="1"/>
  <c r="O724" i="1"/>
  <c r="P724" i="1"/>
  <c r="Q724" i="1" a="1"/>
  <c r="Q724" i="1" s="1"/>
  <c r="R724" i="1"/>
  <c r="M725" i="1"/>
  <c r="S725" i="1" s="1"/>
  <c r="T725" i="1" s="1"/>
  <c r="N725" i="1"/>
  <c r="O725" i="1"/>
  <c r="P725" i="1"/>
  <c r="Q725" i="1" a="1"/>
  <c r="Q725" i="1" s="1"/>
  <c r="R725" i="1"/>
  <c r="M726" i="1"/>
  <c r="N726" i="1"/>
  <c r="O726" i="1"/>
  <c r="P726" i="1"/>
  <c r="Q726" i="1" a="1"/>
  <c r="Q726" i="1" s="1"/>
  <c r="R726" i="1"/>
  <c r="M727" i="1"/>
  <c r="N727" i="1"/>
  <c r="O727" i="1"/>
  <c r="P727" i="1"/>
  <c r="Q727" i="1" a="1"/>
  <c r="Q727" i="1" s="1"/>
  <c r="R727" i="1"/>
  <c r="M728" i="1"/>
  <c r="N728" i="1"/>
  <c r="O728" i="1"/>
  <c r="P728" i="1"/>
  <c r="Q728" i="1" a="1"/>
  <c r="Q728" i="1" s="1"/>
  <c r="R728" i="1"/>
  <c r="M729" i="1"/>
  <c r="S729" i="1" s="1"/>
  <c r="N729" i="1"/>
  <c r="O729" i="1"/>
  <c r="P729" i="1"/>
  <c r="Q729" i="1" a="1"/>
  <c r="Q729" i="1" s="1"/>
  <c r="R729" i="1"/>
  <c r="M730" i="1"/>
  <c r="N730" i="1"/>
  <c r="O730" i="1"/>
  <c r="P730" i="1"/>
  <c r="Q730" i="1" a="1"/>
  <c r="Q730" i="1" s="1"/>
  <c r="R730" i="1"/>
  <c r="M731" i="1"/>
  <c r="N731" i="1"/>
  <c r="O731" i="1"/>
  <c r="P731" i="1"/>
  <c r="Q731" i="1" a="1"/>
  <c r="Q731" i="1" s="1"/>
  <c r="R731" i="1"/>
  <c r="M732" i="1"/>
  <c r="N732" i="1"/>
  <c r="O732" i="1"/>
  <c r="P732" i="1"/>
  <c r="Q732" i="1" a="1"/>
  <c r="Q732" i="1" s="1"/>
  <c r="R732" i="1"/>
  <c r="M733" i="1"/>
  <c r="N733" i="1"/>
  <c r="O733" i="1"/>
  <c r="P733" i="1"/>
  <c r="Q733" i="1" a="1"/>
  <c r="Q733" i="1" s="1"/>
  <c r="R733" i="1"/>
  <c r="M734" i="1"/>
  <c r="N734" i="1"/>
  <c r="O734" i="1"/>
  <c r="P734" i="1"/>
  <c r="Q734" i="1" a="1"/>
  <c r="Q734" i="1" s="1"/>
  <c r="R734" i="1"/>
  <c r="M735" i="1"/>
  <c r="N735" i="1"/>
  <c r="O735" i="1"/>
  <c r="P735" i="1"/>
  <c r="Q735" i="1" a="1"/>
  <c r="Q735" i="1" s="1"/>
  <c r="R735" i="1"/>
  <c r="M736" i="1"/>
  <c r="S736" i="1" s="1"/>
  <c r="N736" i="1"/>
  <c r="O736" i="1"/>
  <c r="P736" i="1"/>
  <c r="Q736" i="1" a="1"/>
  <c r="Q736" i="1" s="1"/>
  <c r="R736" i="1"/>
  <c r="M737" i="1"/>
  <c r="N737" i="1"/>
  <c r="O737" i="1"/>
  <c r="P737" i="1"/>
  <c r="Q737" i="1" a="1"/>
  <c r="Q737" i="1" s="1"/>
  <c r="R737" i="1"/>
  <c r="M738" i="1"/>
  <c r="N738" i="1"/>
  <c r="O738" i="1"/>
  <c r="P738" i="1"/>
  <c r="Q738" i="1" a="1"/>
  <c r="Q738" i="1" s="1"/>
  <c r="R738" i="1"/>
  <c r="M739" i="1"/>
  <c r="N739" i="1"/>
  <c r="O739" i="1"/>
  <c r="P739" i="1"/>
  <c r="Q739" i="1" a="1"/>
  <c r="Q739" i="1" s="1"/>
  <c r="R739" i="1"/>
  <c r="M740" i="1"/>
  <c r="N740" i="1"/>
  <c r="O740" i="1"/>
  <c r="P740" i="1"/>
  <c r="Q740" i="1" a="1"/>
  <c r="Q740" i="1" s="1"/>
  <c r="R740" i="1"/>
  <c r="M741" i="1"/>
  <c r="S741" i="1" s="1"/>
  <c r="N741" i="1"/>
  <c r="O741" i="1"/>
  <c r="P741" i="1"/>
  <c r="Q741" i="1" a="1"/>
  <c r="Q741" i="1" s="1"/>
  <c r="R741" i="1"/>
  <c r="M742" i="1"/>
  <c r="N742" i="1"/>
  <c r="O742" i="1"/>
  <c r="P742" i="1"/>
  <c r="Q742" i="1" a="1"/>
  <c r="Q742" i="1" s="1"/>
  <c r="R742" i="1"/>
  <c r="M743" i="1"/>
  <c r="N743" i="1"/>
  <c r="O743" i="1"/>
  <c r="P743" i="1"/>
  <c r="Q743" i="1" a="1"/>
  <c r="Q743" i="1" s="1"/>
  <c r="R743" i="1"/>
  <c r="M744" i="1"/>
  <c r="N744" i="1"/>
  <c r="O744" i="1"/>
  <c r="P744" i="1"/>
  <c r="Q744" i="1" a="1"/>
  <c r="Q744" i="1" s="1"/>
  <c r="R744" i="1"/>
  <c r="M745" i="1"/>
  <c r="N745" i="1"/>
  <c r="O745" i="1"/>
  <c r="P745" i="1"/>
  <c r="Q745" i="1" a="1"/>
  <c r="Q745" i="1" s="1"/>
  <c r="R745" i="1"/>
  <c r="M746" i="1"/>
  <c r="N746" i="1"/>
  <c r="O746" i="1"/>
  <c r="P746" i="1"/>
  <c r="Q746" i="1" a="1"/>
  <c r="Q746" i="1" s="1"/>
  <c r="R746" i="1"/>
  <c r="M747" i="1"/>
  <c r="N747" i="1"/>
  <c r="O747" i="1"/>
  <c r="P747" i="1"/>
  <c r="Q747" i="1" a="1"/>
  <c r="Q747" i="1" s="1"/>
  <c r="R747" i="1"/>
  <c r="M748" i="1"/>
  <c r="S748" i="1" s="1"/>
  <c r="N748" i="1"/>
  <c r="O748" i="1"/>
  <c r="P748" i="1"/>
  <c r="Q748" i="1" a="1"/>
  <c r="Q748" i="1" s="1"/>
  <c r="R748" i="1"/>
  <c r="M749" i="1"/>
  <c r="N749" i="1"/>
  <c r="O749" i="1"/>
  <c r="P749" i="1"/>
  <c r="Q749" i="1" a="1"/>
  <c r="Q749" i="1" s="1"/>
  <c r="R749" i="1"/>
  <c r="M750" i="1"/>
  <c r="N750" i="1"/>
  <c r="O750" i="1"/>
  <c r="P750" i="1"/>
  <c r="Q750" i="1" a="1"/>
  <c r="Q750" i="1" s="1"/>
  <c r="R750" i="1"/>
  <c r="M751" i="1"/>
  <c r="N751" i="1"/>
  <c r="O751" i="1"/>
  <c r="P751" i="1"/>
  <c r="Q751" i="1" a="1"/>
  <c r="Q751" i="1" s="1"/>
  <c r="R751" i="1"/>
  <c r="M752" i="1"/>
  <c r="N752" i="1"/>
  <c r="O752" i="1"/>
  <c r="P752" i="1"/>
  <c r="Q752" i="1" a="1"/>
  <c r="Q752" i="1" s="1"/>
  <c r="R752" i="1"/>
  <c r="M753" i="1"/>
  <c r="N753" i="1"/>
  <c r="O753" i="1"/>
  <c r="P753" i="1"/>
  <c r="Q753" i="1" a="1"/>
  <c r="Q753" i="1" s="1"/>
  <c r="R753" i="1"/>
  <c r="M754" i="1"/>
  <c r="N754" i="1"/>
  <c r="O754" i="1"/>
  <c r="P754" i="1"/>
  <c r="Q754" i="1" a="1"/>
  <c r="Q754" i="1" s="1"/>
  <c r="R754" i="1"/>
  <c r="M755" i="1"/>
  <c r="N755" i="1"/>
  <c r="O755" i="1"/>
  <c r="P755" i="1"/>
  <c r="Q755" i="1" a="1"/>
  <c r="Q755" i="1" s="1"/>
  <c r="R755" i="1"/>
  <c r="M756" i="1"/>
  <c r="N756" i="1"/>
  <c r="O756" i="1"/>
  <c r="P756" i="1"/>
  <c r="Q756" i="1" a="1"/>
  <c r="Q756" i="1" s="1"/>
  <c r="R756" i="1"/>
  <c r="M757" i="1"/>
  <c r="S757" i="1" s="1"/>
  <c r="N757" i="1"/>
  <c r="O757" i="1"/>
  <c r="P757" i="1"/>
  <c r="Q757" i="1" a="1"/>
  <c r="Q757" i="1" s="1"/>
  <c r="R757" i="1"/>
  <c r="M758" i="1"/>
  <c r="N758" i="1"/>
  <c r="O758" i="1"/>
  <c r="P758" i="1"/>
  <c r="Q758" i="1" a="1"/>
  <c r="Q758" i="1" s="1"/>
  <c r="R758" i="1"/>
  <c r="M759" i="1"/>
  <c r="N759" i="1"/>
  <c r="O759" i="1"/>
  <c r="P759" i="1"/>
  <c r="Q759" i="1" a="1"/>
  <c r="Q759" i="1" s="1"/>
  <c r="R759" i="1"/>
  <c r="M760" i="1"/>
  <c r="S760" i="1" s="1"/>
  <c r="T760" i="1" s="1"/>
  <c r="N760" i="1"/>
  <c r="O760" i="1"/>
  <c r="P760" i="1"/>
  <c r="Q760" i="1" a="1"/>
  <c r="Q760" i="1" s="1"/>
  <c r="R760" i="1"/>
  <c r="M761" i="1"/>
  <c r="N761" i="1"/>
  <c r="O761" i="1"/>
  <c r="P761" i="1"/>
  <c r="Q761" i="1" a="1"/>
  <c r="Q761" i="1" s="1"/>
  <c r="R761" i="1"/>
  <c r="M762" i="1"/>
  <c r="N762" i="1"/>
  <c r="O762" i="1"/>
  <c r="P762" i="1"/>
  <c r="Q762" i="1" a="1"/>
  <c r="Q762" i="1" s="1"/>
  <c r="R762" i="1"/>
  <c r="M763" i="1"/>
  <c r="N763" i="1"/>
  <c r="O763" i="1"/>
  <c r="P763" i="1"/>
  <c r="Q763" i="1" a="1"/>
  <c r="Q763" i="1" s="1"/>
  <c r="R763" i="1"/>
  <c r="M764" i="1"/>
  <c r="S764" i="1" s="1"/>
  <c r="N764" i="1"/>
  <c r="O764" i="1"/>
  <c r="P764" i="1"/>
  <c r="Q764" i="1" a="1"/>
  <c r="Q764" i="1" s="1"/>
  <c r="R764" i="1"/>
  <c r="M765" i="1"/>
  <c r="N765" i="1"/>
  <c r="O765" i="1"/>
  <c r="P765" i="1"/>
  <c r="Q765" i="1" a="1"/>
  <c r="Q765" i="1" s="1"/>
  <c r="R765" i="1"/>
  <c r="M766" i="1"/>
  <c r="N766" i="1"/>
  <c r="O766" i="1"/>
  <c r="P766" i="1"/>
  <c r="Q766" i="1" a="1"/>
  <c r="Q766" i="1" s="1"/>
  <c r="R766" i="1"/>
  <c r="M767" i="1"/>
  <c r="N767" i="1"/>
  <c r="O767" i="1"/>
  <c r="P767" i="1"/>
  <c r="Q767" i="1" a="1"/>
  <c r="Q767" i="1" s="1"/>
  <c r="R767" i="1"/>
  <c r="M768" i="1"/>
  <c r="N768" i="1"/>
  <c r="O768" i="1"/>
  <c r="P768" i="1"/>
  <c r="Q768" i="1" a="1"/>
  <c r="Q768" i="1" s="1"/>
  <c r="R768" i="1"/>
  <c r="M769" i="1"/>
  <c r="N769" i="1"/>
  <c r="O769" i="1"/>
  <c r="P769" i="1"/>
  <c r="Q769" i="1" a="1"/>
  <c r="Q769" i="1" s="1"/>
  <c r="R769" i="1"/>
  <c r="M770" i="1"/>
  <c r="N770" i="1"/>
  <c r="O770" i="1"/>
  <c r="P770" i="1"/>
  <c r="Q770" i="1" a="1"/>
  <c r="Q770" i="1" s="1"/>
  <c r="R770" i="1"/>
  <c r="M771" i="1"/>
  <c r="N771" i="1"/>
  <c r="O771" i="1"/>
  <c r="P771" i="1"/>
  <c r="Q771" i="1" a="1"/>
  <c r="Q771" i="1" s="1"/>
  <c r="R771" i="1"/>
  <c r="M772" i="1"/>
  <c r="N772" i="1"/>
  <c r="O772" i="1"/>
  <c r="P772" i="1"/>
  <c r="Q772" i="1" a="1"/>
  <c r="Q772" i="1" s="1"/>
  <c r="R772" i="1"/>
  <c r="M773" i="1"/>
  <c r="S773" i="1" s="1"/>
  <c r="N773" i="1"/>
  <c r="O773" i="1"/>
  <c r="P773" i="1"/>
  <c r="Q773" i="1" a="1"/>
  <c r="Q773" i="1" s="1"/>
  <c r="R773" i="1"/>
  <c r="M774" i="1"/>
  <c r="N774" i="1"/>
  <c r="O774" i="1"/>
  <c r="P774" i="1"/>
  <c r="Q774" i="1" a="1"/>
  <c r="Q774" i="1" s="1"/>
  <c r="R774" i="1"/>
  <c r="M775" i="1"/>
  <c r="N775" i="1"/>
  <c r="O775" i="1"/>
  <c r="P775" i="1"/>
  <c r="Q775" i="1" a="1"/>
  <c r="Q775" i="1" s="1"/>
  <c r="R775" i="1"/>
  <c r="M776" i="1"/>
  <c r="S776" i="1" s="1"/>
  <c r="T776" i="1" s="1"/>
  <c r="N776" i="1"/>
  <c r="O776" i="1"/>
  <c r="P776" i="1"/>
  <c r="Q776" i="1" a="1"/>
  <c r="Q776" i="1" s="1"/>
  <c r="R776" i="1"/>
  <c r="M777" i="1"/>
  <c r="N777" i="1"/>
  <c r="O777" i="1"/>
  <c r="P777" i="1"/>
  <c r="Q777" i="1" a="1"/>
  <c r="Q777" i="1" s="1"/>
  <c r="R777" i="1"/>
  <c r="M778" i="1"/>
  <c r="N778" i="1"/>
  <c r="O778" i="1"/>
  <c r="P778" i="1"/>
  <c r="Q778" i="1" a="1"/>
  <c r="Q778" i="1" s="1"/>
  <c r="R778" i="1"/>
  <c r="M779" i="1"/>
  <c r="N779" i="1"/>
  <c r="O779" i="1"/>
  <c r="P779" i="1"/>
  <c r="Q779" i="1" a="1"/>
  <c r="Q779" i="1" s="1"/>
  <c r="R779" i="1"/>
  <c r="M780" i="1"/>
  <c r="S780" i="1" s="1"/>
  <c r="N780" i="1"/>
  <c r="O780" i="1"/>
  <c r="P780" i="1"/>
  <c r="Q780" i="1" a="1"/>
  <c r="Q780" i="1" s="1"/>
  <c r="R780" i="1"/>
  <c r="M781" i="1"/>
  <c r="N781" i="1"/>
  <c r="O781" i="1"/>
  <c r="P781" i="1"/>
  <c r="Q781" i="1" a="1"/>
  <c r="Q781" i="1" s="1"/>
  <c r="R781" i="1"/>
  <c r="M782" i="1"/>
  <c r="N782" i="1"/>
  <c r="O782" i="1"/>
  <c r="P782" i="1"/>
  <c r="Q782" i="1" a="1"/>
  <c r="Q782" i="1" s="1"/>
  <c r="R782" i="1"/>
  <c r="M783" i="1"/>
  <c r="N783" i="1"/>
  <c r="O783" i="1"/>
  <c r="P783" i="1"/>
  <c r="Q783" i="1" a="1"/>
  <c r="Q783" i="1" s="1"/>
  <c r="R783" i="1"/>
  <c r="M784" i="1"/>
  <c r="N784" i="1"/>
  <c r="O784" i="1"/>
  <c r="P784" i="1"/>
  <c r="Q784" i="1" a="1"/>
  <c r="Q784" i="1" s="1"/>
  <c r="R784" i="1"/>
  <c r="M785" i="1"/>
  <c r="N785" i="1"/>
  <c r="O785" i="1"/>
  <c r="P785" i="1"/>
  <c r="Q785" i="1" a="1"/>
  <c r="Q785" i="1" s="1"/>
  <c r="R785" i="1"/>
  <c r="M786" i="1"/>
  <c r="N786" i="1"/>
  <c r="O786" i="1"/>
  <c r="P786" i="1"/>
  <c r="Q786" i="1" a="1"/>
  <c r="Q786" i="1" s="1"/>
  <c r="R786" i="1"/>
  <c r="M787" i="1"/>
  <c r="N787" i="1"/>
  <c r="O787" i="1"/>
  <c r="P787" i="1"/>
  <c r="Q787" i="1" a="1"/>
  <c r="Q787" i="1" s="1"/>
  <c r="R787" i="1"/>
  <c r="M788" i="1"/>
  <c r="N788" i="1"/>
  <c r="O788" i="1"/>
  <c r="P788" i="1"/>
  <c r="Q788" i="1" a="1"/>
  <c r="Q788" i="1" s="1"/>
  <c r="R788" i="1"/>
  <c r="M789" i="1"/>
  <c r="S789" i="1" s="1"/>
  <c r="N789" i="1"/>
  <c r="O789" i="1"/>
  <c r="P789" i="1"/>
  <c r="Q789" i="1" a="1"/>
  <c r="Q789" i="1" s="1"/>
  <c r="R789" i="1"/>
  <c r="M790" i="1"/>
  <c r="N790" i="1"/>
  <c r="O790" i="1"/>
  <c r="P790" i="1"/>
  <c r="Q790" i="1" a="1"/>
  <c r="Q790" i="1" s="1"/>
  <c r="R790" i="1"/>
  <c r="M791" i="1"/>
  <c r="N791" i="1"/>
  <c r="O791" i="1"/>
  <c r="P791" i="1"/>
  <c r="Q791" i="1" a="1"/>
  <c r="Q791" i="1" s="1"/>
  <c r="R791" i="1"/>
  <c r="M792" i="1"/>
  <c r="S792" i="1" s="1"/>
  <c r="T792" i="1" s="1"/>
  <c r="N792" i="1"/>
  <c r="O792" i="1"/>
  <c r="P792" i="1"/>
  <c r="Q792" i="1" a="1"/>
  <c r="Q792" i="1" s="1"/>
  <c r="R792" i="1"/>
  <c r="M793" i="1"/>
  <c r="N793" i="1"/>
  <c r="O793" i="1"/>
  <c r="P793" i="1"/>
  <c r="Q793" i="1" a="1"/>
  <c r="Q793" i="1" s="1"/>
  <c r="R793" i="1"/>
  <c r="M794" i="1"/>
  <c r="N794" i="1"/>
  <c r="O794" i="1"/>
  <c r="P794" i="1"/>
  <c r="Q794" i="1" a="1"/>
  <c r="Q794" i="1" s="1"/>
  <c r="R794" i="1"/>
  <c r="M795" i="1"/>
  <c r="N795" i="1"/>
  <c r="O795" i="1"/>
  <c r="P795" i="1"/>
  <c r="Q795" i="1" a="1"/>
  <c r="Q795" i="1" s="1"/>
  <c r="R795" i="1"/>
  <c r="M796" i="1"/>
  <c r="N796" i="1"/>
  <c r="O796" i="1"/>
  <c r="P796" i="1"/>
  <c r="Q796" i="1" a="1"/>
  <c r="Q796" i="1" s="1"/>
  <c r="R796" i="1"/>
  <c r="M797" i="1"/>
  <c r="N797" i="1"/>
  <c r="O797" i="1"/>
  <c r="P797" i="1"/>
  <c r="Q797" i="1" a="1"/>
  <c r="Q797" i="1" s="1"/>
  <c r="R797" i="1"/>
  <c r="M798" i="1"/>
  <c r="S798" i="1" s="1"/>
  <c r="N798" i="1"/>
  <c r="O798" i="1"/>
  <c r="P798" i="1"/>
  <c r="Q798" i="1" a="1"/>
  <c r="Q798" i="1" s="1"/>
  <c r="R798" i="1"/>
  <c r="M799" i="1"/>
  <c r="N799" i="1"/>
  <c r="O799" i="1"/>
  <c r="P799" i="1"/>
  <c r="Q799" i="1" a="1"/>
  <c r="Q799" i="1" s="1"/>
  <c r="R799" i="1"/>
  <c r="S799" i="1" s="1"/>
  <c r="M800" i="1"/>
  <c r="N800" i="1"/>
  <c r="O800" i="1"/>
  <c r="P800" i="1"/>
  <c r="Q800" i="1" a="1"/>
  <c r="Q800" i="1" s="1"/>
  <c r="R800" i="1"/>
  <c r="M801" i="1"/>
  <c r="N801" i="1"/>
  <c r="O801" i="1"/>
  <c r="P801" i="1"/>
  <c r="Q801" i="1" a="1"/>
  <c r="Q801" i="1" s="1"/>
  <c r="R801" i="1"/>
  <c r="M802" i="1"/>
  <c r="N802" i="1"/>
  <c r="O802" i="1"/>
  <c r="P802" i="1"/>
  <c r="Q802" i="1" a="1"/>
  <c r="Q802" i="1" s="1"/>
  <c r="R802" i="1"/>
  <c r="M803" i="1"/>
  <c r="S803" i="1" s="1"/>
  <c r="T803" i="1" s="1"/>
  <c r="N803" i="1"/>
  <c r="O803" i="1"/>
  <c r="P803" i="1"/>
  <c r="Q803" i="1" a="1"/>
  <c r="Q803" i="1" s="1"/>
  <c r="R803" i="1"/>
  <c r="M804" i="1"/>
  <c r="N804" i="1"/>
  <c r="O804" i="1"/>
  <c r="P804" i="1"/>
  <c r="Q804" i="1" a="1"/>
  <c r="Q804" i="1" s="1"/>
  <c r="R804" i="1"/>
  <c r="M805" i="1"/>
  <c r="N805" i="1"/>
  <c r="O805" i="1"/>
  <c r="P805" i="1"/>
  <c r="Q805" i="1" a="1"/>
  <c r="Q805" i="1" s="1"/>
  <c r="R805" i="1"/>
  <c r="M806" i="1"/>
  <c r="N806" i="1"/>
  <c r="O806" i="1"/>
  <c r="P806" i="1"/>
  <c r="Q806" i="1" a="1"/>
  <c r="Q806" i="1" s="1"/>
  <c r="R806" i="1"/>
  <c r="M807" i="1"/>
  <c r="S807" i="1" s="1"/>
  <c r="N807" i="1"/>
  <c r="O807" i="1"/>
  <c r="P807" i="1"/>
  <c r="Q807" i="1" a="1"/>
  <c r="Q807" i="1"/>
  <c r="R807" i="1"/>
  <c r="M808" i="1"/>
  <c r="N808" i="1"/>
  <c r="O808" i="1"/>
  <c r="P808" i="1"/>
  <c r="Q808" i="1" a="1"/>
  <c r="Q808" i="1" s="1"/>
  <c r="R808" i="1"/>
  <c r="M809" i="1"/>
  <c r="N809" i="1"/>
  <c r="O809" i="1"/>
  <c r="P809" i="1"/>
  <c r="Q809" i="1" a="1"/>
  <c r="Q809" i="1" s="1"/>
  <c r="R809" i="1"/>
  <c r="M810" i="1"/>
  <c r="N810" i="1"/>
  <c r="O810" i="1"/>
  <c r="P810" i="1"/>
  <c r="Q810" i="1" a="1"/>
  <c r="Q810" i="1" s="1"/>
  <c r="R810" i="1"/>
  <c r="S810" i="1"/>
  <c r="M811" i="1"/>
  <c r="N811" i="1"/>
  <c r="O811" i="1"/>
  <c r="P811" i="1"/>
  <c r="Q811" i="1" a="1"/>
  <c r="Q811" i="1" s="1"/>
  <c r="R811" i="1"/>
  <c r="M812" i="1"/>
  <c r="N812" i="1"/>
  <c r="O812" i="1"/>
  <c r="P812" i="1"/>
  <c r="Q812" i="1" a="1"/>
  <c r="Q812" i="1"/>
  <c r="R812" i="1"/>
  <c r="M813" i="1"/>
  <c r="N813" i="1"/>
  <c r="O813" i="1"/>
  <c r="P813" i="1"/>
  <c r="Q813" i="1" a="1"/>
  <c r="Q813" i="1" s="1"/>
  <c r="R813" i="1"/>
  <c r="M814" i="1"/>
  <c r="N814" i="1"/>
  <c r="O814" i="1"/>
  <c r="P814" i="1"/>
  <c r="Q814" i="1" a="1"/>
  <c r="Q814" i="1" s="1"/>
  <c r="R814" i="1"/>
  <c r="M815" i="1"/>
  <c r="N815" i="1"/>
  <c r="O815" i="1"/>
  <c r="P815" i="1"/>
  <c r="Q815" i="1" a="1"/>
  <c r="Q815" i="1" s="1"/>
  <c r="R815" i="1"/>
  <c r="M816" i="1"/>
  <c r="N816" i="1"/>
  <c r="O816" i="1"/>
  <c r="P816" i="1"/>
  <c r="Q816" i="1" a="1"/>
  <c r="Q816" i="1" s="1"/>
  <c r="R816" i="1"/>
  <c r="M817" i="1"/>
  <c r="S817" i="1" s="1"/>
  <c r="N817" i="1"/>
  <c r="O817" i="1"/>
  <c r="P817" i="1"/>
  <c r="Q817" i="1" a="1"/>
  <c r="Q817" i="1" s="1"/>
  <c r="R817" i="1"/>
  <c r="M818" i="1"/>
  <c r="S818" i="1" s="1"/>
  <c r="T818" i="1" s="1"/>
  <c r="N818" i="1"/>
  <c r="O818" i="1"/>
  <c r="P818" i="1"/>
  <c r="Q818" i="1" a="1"/>
  <c r="Q818" i="1" s="1"/>
  <c r="R818" i="1"/>
  <c r="V818" i="1"/>
  <c r="M819" i="1"/>
  <c r="N819" i="1"/>
  <c r="O819" i="1"/>
  <c r="P819" i="1"/>
  <c r="Q819" i="1" a="1"/>
  <c r="Q819" i="1" s="1"/>
  <c r="R819" i="1"/>
  <c r="M820" i="1"/>
  <c r="N820" i="1"/>
  <c r="O820" i="1"/>
  <c r="P820" i="1"/>
  <c r="Q820" i="1" a="1"/>
  <c r="Q820" i="1" s="1"/>
  <c r="R820" i="1"/>
  <c r="M821" i="1"/>
  <c r="S821" i="1" s="1"/>
  <c r="N821" i="1"/>
  <c r="O821" i="1"/>
  <c r="P821" i="1"/>
  <c r="Q821" i="1" a="1"/>
  <c r="Q821" i="1" s="1"/>
  <c r="R821" i="1"/>
  <c r="M822" i="1"/>
  <c r="N822" i="1"/>
  <c r="O822" i="1"/>
  <c r="P822" i="1"/>
  <c r="Q822" i="1" a="1"/>
  <c r="Q822" i="1" s="1"/>
  <c r="R822" i="1"/>
  <c r="M823" i="1"/>
  <c r="S823" i="1" s="1"/>
  <c r="N823" i="1"/>
  <c r="O823" i="1"/>
  <c r="P823" i="1"/>
  <c r="Q823" i="1" a="1"/>
  <c r="Q823" i="1"/>
  <c r="R823" i="1"/>
  <c r="M824" i="1"/>
  <c r="N824" i="1"/>
  <c r="O824" i="1"/>
  <c r="P824" i="1"/>
  <c r="Q824" i="1" a="1"/>
  <c r="Q824" i="1" s="1"/>
  <c r="R824" i="1"/>
  <c r="M825" i="1"/>
  <c r="N825" i="1"/>
  <c r="O825" i="1"/>
  <c r="P825" i="1"/>
  <c r="Q825" i="1" a="1"/>
  <c r="Q825" i="1" s="1"/>
  <c r="R825" i="1"/>
  <c r="M826" i="1"/>
  <c r="N826" i="1"/>
  <c r="O826" i="1"/>
  <c r="P826" i="1"/>
  <c r="Q826" i="1" a="1"/>
  <c r="Q826" i="1" s="1"/>
  <c r="R826" i="1"/>
  <c r="S826" i="1" s="1"/>
  <c r="M827" i="1"/>
  <c r="S827" i="1" s="1"/>
  <c r="N827" i="1"/>
  <c r="O827" i="1"/>
  <c r="P827" i="1"/>
  <c r="Q827" i="1" a="1"/>
  <c r="Q827" i="1"/>
  <c r="R827" i="1"/>
  <c r="M828" i="1"/>
  <c r="N828" i="1"/>
  <c r="O828" i="1"/>
  <c r="P828" i="1"/>
  <c r="Q828" i="1" a="1"/>
  <c r="Q828" i="1" s="1"/>
  <c r="R828" i="1"/>
  <c r="M829" i="1"/>
  <c r="S829" i="1" s="1"/>
  <c r="N829" i="1"/>
  <c r="O829" i="1"/>
  <c r="P829" i="1"/>
  <c r="Q829" i="1" a="1"/>
  <c r="Q829" i="1" s="1"/>
  <c r="R829" i="1"/>
  <c r="M830" i="1"/>
  <c r="S830" i="1" s="1"/>
  <c r="N830" i="1"/>
  <c r="O830" i="1"/>
  <c r="P830" i="1"/>
  <c r="Q830" i="1" a="1"/>
  <c r="Q830" i="1" s="1"/>
  <c r="R830" i="1"/>
  <c r="M831" i="1"/>
  <c r="S831" i="1" s="1"/>
  <c r="N831" i="1"/>
  <c r="O831" i="1"/>
  <c r="P831" i="1"/>
  <c r="Q831" i="1" a="1"/>
  <c r="Q831" i="1"/>
  <c r="R831" i="1"/>
  <c r="M832" i="1"/>
  <c r="N832" i="1"/>
  <c r="O832" i="1"/>
  <c r="P832" i="1"/>
  <c r="Q832" i="1" a="1"/>
  <c r="Q832" i="1" s="1"/>
  <c r="R832" i="1"/>
  <c r="M833" i="1"/>
  <c r="S833" i="1" s="1"/>
  <c r="N833" i="1"/>
  <c r="O833" i="1"/>
  <c r="P833" i="1"/>
  <c r="Q833" i="1" a="1"/>
  <c r="Q833" i="1" s="1"/>
  <c r="R833" i="1"/>
  <c r="M834" i="1"/>
  <c r="S834" i="1" s="1"/>
  <c r="N834" i="1"/>
  <c r="O834" i="1"/>
  <c r="P834" i="1"/>
  <c r="Q834" i="1" a="1"/>
  <c r="Q834" i="1" s="1"/>
  <c r="R834" i="1"/>
  <c r="M835" i="1"/>
  <c r="N835" i="1"/>
  <c r="O835" i="1"/>
  <c r="P835" i="1"/>
  <c r="Q835" i="1" a="1"/>
  <c r="Q835" i="1" s="1"/>
  <c r="R835" i="1"/>
  <c r="M836" i="1"/>
  <c r="N836" i="1"/>
  <c r="O836" i="1"/>
  <c r="P836" i="1"/>
  <c r="Q836" i="1" a="1"/>
  <c r="Q836" i="1" s="1"/>
  <c r="R836" i="1"/>
  <c r="M837" i="1"/>
  <c r="N837" i="1"/>
  <c r="O837" i="1"/>
  <c r="P837" i="1"/>
  <c r="Q837" i="1" a="1"/>
  <c r="Q837" i="1" s="1"/>
  <c r="R837" i="1"/>
  <c r="M838" i="1"/>
  <c r="N838" i="1"/>
  <c r="O838" i="1"/>
  <c r="P838" i="1"/>
  <c r="Q838" i="1" a="1"/>
  <c r="Q838" i="1"/>
  <c r="R838" i="1"/>
  <c r="M839" i="1"/>
  <c r="S839" i="1" s="1"/>
  <c r="N839" i="1"/>
  <c r="O839" i="1"/>
  <c r="P839" i="1"/>
  <c r="Q839" i="1" a="1"/>
  <c r="Q839" i="1"/>
  <c r="R839" i="1"/>
  <c r="M840" i="1"/>
  <c r="N840" i="1"/>
  <c r="O840" i="1"/>
  <c r="P840" i="1"/>
  <c r="Q840" i="1" a="1"/>
  <c r="Q840" i="1" s="1"/>
  <c r="R840" i="1"/>
  <c r="M841" i="1"/>
  <c r="S841" i="1" s="1"/>
  <c r="N841" i="1"/>
  <c r="O841" i="1"/>
  <c r="P841" i="1"/>
  <c r="Q841" i="1" a="1"/>
  <c r="Q841" i="1" s="1"/>
  <c r="R841" i="1"/>
  <c r="M842" i="1"/>
  <c r="S842" i="1" s="1"/>
  <c r="N842" i="1"/>
  <c r="O842" i="1"/>
  <c r="P842" i="1"/>
  <c r="Q842" i="1" a="1"/>
  <c r="Q842" i="1" s="1"/>
  <c r="R842" i="1"/>
  <c r="M843" i="1"/>
  <c r="N843" i="1"/>
  <c r="O843" i="1"/>
  <c r="P843" i="1"/>
  <c r="Q843" i="1" a="1"/>
  <c r="Q843" i="1" s="1"/>
  <c r="R843" i="1"/>
  <c r="M844" i="1"/>
  <c r="N844" i="1"/>
  <c r="O844" i="1"/>
  <c r="P844" i="1"/>
  <c r="Q844" i="1" a="1"/>
  <c r="Q844" i="1"/>
  <c r="R844" i="1"/>
  <c r="M845" i="1"/>
  <c r="N845" i="1"/>
  <c r="O845" i="1"/>
  <c r="P845" i="1"/>
  <c r="Q845" i="1" a="1"/>
  <c r="Q845" i="1"/>
  <c r="R845" i="1"/>
  <c r="M846" i="1"/>
  <c r="S846" i="1" s="1"/>
  <c r="N846" i="1"/>
  <c r="O846" i="1"/>
  <c r="P846" i="1"/>
  <c r="Q846" i="1" a="1"/>
  <c r="Q846" i="1"/>
  <c r="R846" i="1"/>
  <c r="M847" i="1"/>
  <c r="N847" i="1"/>
  <c r="O847" i="1"/>
  <c r="P847" i="1"/>
  <c r="Q847" i="1" a="1"/>
  <c r="Q847" i="1" s="1"/>
  <c r="S847" i="1" s="1"/>
  <c r="R847" i="1"/>
  <c r="M848" i="1"/>
  <c r="N848" i="1"/>
  <c r="O848" i="1"/>
  <c r="S848" i="1" s="1"/>
  <c r="P848" i="1"/>
  <c r="Q848" i="1" a="1"/>
  <c r="Q848" i="1" s="1"/>
  <c r="R848" i="1"/>
  <c r="M849" i="1"/>
  <c r="N849" i="1"/>
  <c r="O849" i="1"/>
  <c r="P849" i="1"/>
  <c r="Q849" i="1" a="1"/>
  <c r="Q849" i="1" s="1"/>
  <c r="R849" i="1"/>
  <c r="S849" i="1"/>
  <c r="M850" i="1"/>
  <c r="N850" i="1"/>
  <c r="O850" i="1"/>
  <c r="S850" i="1" s="1"/>
  <c r="P850" i="1"/>
  <c r="Q850" i="1" a="1"/>
  <c r="Q850" i="1" s="1"/>
  <c r="R850" i="1"/>
  <c r="M851" i="1"/>
  <c r="N851" i="1"/>
  <c r="O851" i="1"/>
  <c r="P851" i="1"/>
  <c r="Q851" i="1" a="1"/>
  <c r="Q851" i="1" s="1"/>
  <c r="R851" i="1"/>
  <c r="M852" i="1"/>
  <c r="N852" i="1"/>
  <c r="O852" i="1"/>
  <c r="P852" i="1"/>
  <c r="Q852" i="1" a="1"/>
  <c r="Q852" i="1" s="1"/>
  <c r="R852" i="1"/>
  <c r="M853" i="1"/>
  <c r="N853" i="1"/>
  <c r="O853" i="1"/>
  <c r="P853" i="1"/>
  <c r="Q853" i="1" a="1"/>
  <c r="Q853" i="1" s="1"/>
  <c r="R853" i="1"/>
  <c r="M854" i="1"/>
  <c r="N854" i="1"/>
  <c r="S854" i="1" s="1"/>
  <c r="O854" i="1"/>
  <c r="P854" i="1"/>
  <c r="Q854" i="1" a="1"/>
  <c r="Q854" i="1"/>
  <c r="R854" i="1"/>
  <c r="M855" i="1"/>
  <c r="N855" i="1"/>
  <c r="O855" i="1"/>
  <c r="P855" i="1"/>
  <c r="Q855" i="1" a="1"/>
  <c r="Q855" i="1" s="1"/>
  <c r="R855" i="1"/>
  <c r="M856" i="1"/>
  <c r="N856" i="1"/>
  <c r="O856" i="1"/>
  <c r="S856" i="1" s="1"/>
  <c r="P856" i="1"/>
  <c r="Q856" i="1" a="1"/>
  <c r="Q856" i="1" s="1"/>
  <c r="R856" i="1"/>
  <c r="M857" i="1"/>
  <c r="S857" i="1" s="1"/>
  <c r="N857" i="1"/>
  <c r="O857" i="1"/>
  <c r="P857" i="1"/>
  <c r="Q857" i="1" a="1"/>
  <c r="Q857" i="1" s="1"/>
  <c r="R857" i="1"/>
  <c r="M858" i="1"/>
  <c r="N858" i="1"/>
  <c r="O858" i="1"/>
  <c r="P858" i="1"/>
  <c r="Q858" i="1" a="1"/>
  <c r="Q858" i="1" s="1"/>
  <c r="R858" i="1"/>
  <c r="S858" i="1"/>
  <c r="M859" i="1"/>
  <c r="N859" i="1"/>
  <c r="O859" i="1"/>
  <c r="P859" i="1"/>
  <c r="Q859" i="1" a="1"/>
  <c r="Q859" i="1"/>
  <c r="R859" i="1"/>
  <c r="M860" i="1"/>
  <c r="N860" i="1"/>
  <c r="O860" i="1"/>
  <c r="P860" i="1"/>
  <c r="Q860" i="1" a="1"/>
  <c r="Q860" i="1" s="1"/>
  <c r="R860" i="1"/>
  <c r="M861" i="1"/>
  <c r="N861" i="1"/>
  <c r="O861" i="1"/>
  <c r="P861" i="1"/>
  <c r="Q861" i="1" a="1"/>
  <c r="Q861" i="1" s="1"/>
  <c r="R861" i="1"/>
  <c r="M862" i="1"/>
  <c r="N862" i="1"/>
  <c r="O862" i="1"/>
  <c r="P862" i="1"/>
  <c r="Q862" i="1" a="1"/>
  <c r="Q862" i="1" s="1"/>
  <c r="R862" i="1"/>
  <c r="M863" i="1"/>
  <c r="N863" i="1"/>
  <c r="O863" i="1"/>
  <c r="P863" i="1"/>
  <c r="Q863" i="1" a="1"/>
  <c r="Q863" i="1"/>
  <c r="S863" i="1" s="1"/>
  <c r="R863" i="1"/>
  <c r="M864" i="1"/>
  <c r="S864" i="1" s="1"/>
  <c r="N864" i="1"/>
  <c r="O864" i="1"/>
  <c r="P864" i="1"/>
  <c r="Q864" i="1" a="1"/>
  <c r="Q864" i="1" s="1"/>
  <c r="R864" i="1"/>
  <c r="M865" i="1"/>
  <c r="N865" i="1"/>
  <c r="O865" i="1"/>
  <c r="S865" i="1" s="1"/>
  <c r="P865" i="1"/>
  <c r="Q865" i="1" a="1"/>
  <c r="Q865" i="1" s="1"/>
  <c r="R865" i="1"/>
  <c r="T865" i="1"/>
  <c r="M866" i="1"/>
  <c r="N866" i="1"/>
  <c r="O866" i="1"/>
  <c r="S866" i="1" s="1"/>
  <c r="P866" i="1"/>
  <c r="Q866" i="1" a="1"/>
  <c r="Q866" i="1"/>
  <c r="R866" i="1"/>
  <c r="M867" i="1"/>
  <c r="N867" i="1"/>
  <c r="O867" i="1"/>
  <c r="P867" i="1"/>
  <c r="Q867" i="1" a="1"/>
  <c r="Q867" i="1" s="1"/>
  <c r="R867" i="1"/>
  <c r="M868" i="1"/>
  <c r="N868" i="1"/>
  <c r="O868" i="1"/>
  <c r="P868" i="1"/>
  <c r="Q868" i="1" a="1"/>
  <c r="Q868" i="1"/>
  <c r="R868" i="1"/>
  <c r="S868" i="1" s="1"/>
  <c r="M869" i="1"/>
  <c r="S869" i="1" s="1"/>
  <c r="N869" i="1"/>
  <c r="O869" i="1"/>
  <c r="P869" i="1"/>
  <c r="Q869" i="1" a="1"/>
  <c r="Q869" i="1" s="1"/>
  <c r="R869" i="1"/>
  <c r="M870" i="1"/>
  <c r="N870" i="1"/>
  <c r="O870" i="1"/>
  <c r="P870" i="1"/>
  <c r="Q870" i="1" a="1"/>
  <c r="Q870" i="1"/>
  <c r="R870" i="1"/>
  <c r="M871" i="1"/>
  <c r="S871" i="1" s="1"/>
  <c r="N871" i="1"/>
  <c r="O871" i="1"/>
  <c r="P871" i="1"/>
  <c r="Q871" i="1" a="1"/>
  <c r="Q871" i="1" s="1"/>
  <c r="R871" i="1"/>
  <c r="M872" i="1"/>
  <c r="N872" i="1"/>
  <c r="O872" i="1"/>
  <c r="P872" i="1"/>
  <c r="Q872" i="1" a="1"/>
  <c r="Q872" i="1" s="1"/>
  <c r="R872" i="1"/>
  <c r="M873" i="1"/>
  <c r="N873" i="1"/>
  <c r="O873" i="1"/>
  <c r="P873" i="1"/>
  <c r="Q873" i="1" a="1"/>
  <c r="Q873" i="1" s="1"/>
  <c r="R873" i="1"/>
  <c r="M874" i="1"/>
  <c r="N874" i="1"/>
  <c r="O874" i="1"/>
  <c r="S874" i="1" s="1"/>
  <c r="P874" i="1"/>
  <c r="Q874" i="1" a="1"/>
  <c r="Q874" i="1"/>
  <c r="R874" i="1"/>
  <c r="M875" i="1"/>
  <c r="N875" i="1"/>
  <c r="O875" i="1"/>
  <c r="P875" i="1"/>
  <c r="Q875" i="1" a="1"/>
  <c r="Q875" i="1" s="1"/>
  <c r="R875" i="1"/>
  <c r="M876" i="1"/>
  <c r="N876" i="1"/>
  <c r="O876" i="1"/>
  <c r="P876" i="1"/>
  <c r="Q876" i="1" a="1"/>
  <c r="Q876" i="1"/>
  <c r="R876" i="1"/>
  <c r="S876" i="1" s="1"/>
  <c r="M877" i="1"/>
  <c r="N877" i="1"/>
  <c r="O877" i="1"/>
  <c r="P877" i="1"/>
  <c r="Q877" i="1" a="1"/>
  <c r="Q877" i="1" s="1"/>
  <c r="R877" i="1"/>
  <c r="M878" i="1"/>
  <c r="N878" i="1"/>
  <c r="O878" i="1"/>
  <c r="P878" i="1"/>
  <c r="Q878" i="1" a="1"/>
  <c r="Q878" i="1" s="1"/>
  <c r="R878" i="1"/>
  <c r="M879" i="1"/>
  <c r="S879" i="1" s="1"/>
  <c r="T879" i="1" s="1"/>
  <c r="N879" i="1"/>
  <c r="O879" i="1"/>
  <c r="P879" i="1"/>
  <c r="Q879" i="1" a="1"/>
  <c r="Q879" i="1" s="1"/>
  <c r="R879" i="1"/>
  <c r="M880" i="1"/>
  <c r="N880" i="1"/>
  <c r="O880" i="1"/>
  <c r="P880" i="1"/>
  <c r="Q880" i="1" a="1"/>
  <c r="Q880" i="1" s="1"/>
  <c r="R880" i="1"/>
  <c r="M881" i="1"/>
  <c r="S881" i="1" s="1"/>
  <c r="N881" i="1"/>
  <c r="O881" i="1"/>
  <c r="P881" i="1"/>
  <c r="Q881" i="1" a="1"/>
  <c r="Q881" i="1" s="1"/>
  <c r="R881" i="1"/>
  <c r="M882" i="1"/>
  <c r="N882" i="1"/>
  <c r="O882" i="1"/>
  <c r="P882" i="1"/>
  <c r="Q882" i="1" a="1"/>
  <c r="Q882" i="1" s="1"/>
  <c r="R882" i="1"/>
  <c r="M883" i="1"/>
  <c r="N883" i="1"/>
  <c r="O883" i="1"/>
  <c r="P883" i="1"/>
  <c r="Q883" i="1" a="1"/>
  <c r="Q883" i="1" s="1"/>
  <c r="R883" i="1"/>
  <c r="M884" i="1"/>
  <c r="N884" i="1"/>
  <c r="O884" i="1"/>
  <c r="P884" i="1"/>
  <c r="Q884" i="1" a="1"/>
  <c r="Q884" i="1"/>
  <c r="R884" i="1"/>
  <c r="S884" i="1" s="1"/>
  <c r="M885" i="1"/>
  <c r="N885" i="1"/>
  <c r="O885" i="1"/>
  <c r="P885" i="1"/>
  <c r="Q885" i="1" a="1"/>
  <c r="Q885" i="1" s="1"/>
  <c r="R885" i="1"/>
  <c r="M886" i="1"/>
  <c r="N886" i="1"/>
  <c r="O886" i="1"/>
  <c r="P886" i="1"/>
  <c r="Q886" i="1" a="1"/>
  <c r="Q886" i="1" s="1"/>
  <c r="R886" i="1"/>
  <c r="M887" i="1"/>
  <c r="N887" i="1"/>
  <c r="O887" i="1"/>
  <c r="P887" i="1"/>
  <c r="Q887" i="1" a="1"/>
  <c r="Q887" i="1" s="1"/>
  <c r="R887" i="1"/>
  <c r="M888" i="1"/>
  <c r="N888" i="1"/>
  <c r="O888" i="1"/>
  <c r="S888" i="1" s="1"/>
  <c r="P888" i="1"/>
  <c r="Q888" i="1" a="1"/>
  <c r="Q888" i="1" s="1"/>
  <c r="R888" i="1"/>
  <c r="M889" i="1"/>
  <c r="S889" i="1" s="1"/>
  <c r="T889" i="1" s="1"/>
  <c r="N889" i="1"/>
  <c r="O889" i="1"/>
  <c r="P889" i="1"/>
  <c r="Q889" i="1" a="1"/>
  <c r="Q889" i="1" s="1"/>
  <c r="R889" i="1"/>
  <c r="M890" i="1"/>
  <c r="N890" i="1"/>
  <c r="O890" i="1"/>
  <c r="P890" i="1"/>
  <c r="Q890" i="1" a="1"/>
  <c r="Q890" i="1" s="1"/>
  <c r="R890" i="1"/>
  <c r="M891" i="1"/>
  <c r="S891" i="1" s="1"/>
  <c r="N891" i="1"/>
  <c r="O891" i="1"/>
  <c r="P891" i="1"/>
  <c r="Q891" i="1" a="1"/>
  <c r="Q891" i="1" s="1"/>
  <c r="R891" i="1"/>
  <c r="M892" i="1"/>
  <c r="N892" i="1"/>
  <c r="O892" i="1"/>
  <c r="P892" i="1"/>
  <c r="Q892" i="1" a="1"/>
  <c r="Q892" i="1"/>
  <c r="R892" i="1"/>
  <c r="S892" i="1" s="1"/>
  <c r="M893" i="1"/>
  <c r="S893" i="1" s="1"/>
  <c r="N893" i="1"/>
  <c r="O893" i="1"/>
  <c r="P893" i="1"/>
  <c r="Q893" i="1" a="1"/>
  <c r="Q893" i="1" s="1"/>
  <c r="R893" i="1"/>
  <c r="M894" i="1"/>
  <c r="N894" i="1"/>
  <c r="O894" i="1"/>
  <c r="P894" i="1"/>
  <c r="Q894" i="1" a="1"/>
  <c r="Q894" i="1" s="1"/>
  <c r="R894" i="1"/>
  <c r="M895" i="1"/>
  <c r="N895" i="1"/>
  <c r="O895" i="1"/>
  <c r="P895" i="1"/>
  <c r="Q895" i="1" a="1"/>
  <c r="Q895" i="1" s="1"/>
  <c r="R895" i="1"/>
  <c r="M896" i="1"/>
  <c r="N896" i="1"/>
  <c r="O896" i="1"/>
  <c r="S896" i="1" s="1"/>
  <c r="P896" i="1"/>
  <c r="Q896" i="1" a="1"/>
  <c r="Q896" i="1" s="1"/>
  <c r="R896" i="1"/>
  <c r="M897" i="1"/>
  <c r="N897" i="1"/>
  <c r="O897" i="1"/>
  <c r="P897" i="1"/>
  <c r="Q897" i="1" a="1"/>
  <c r="Q897" i="1" s="1"/>
  <c r="R897" i="1"/>
  <c r="M898" i="1"/>
  <c r="N898" i="1"/>
  <c r="O898" i="1"/>
  <c r="P898" i="1"/>
  <c r="Q898" i="1" a="1"/>
  <c r="Q898" i="1" s="1"/>
  <c r="R898" i="1"/>
  <c r="M899" i="1"/>
  <c r="S899" i="1" s="1"/>
  <c r="T899" i="1" s="1"/>
  <c r="N899" i="1"/>
  <c r="O899" i="1"/>
  <c r="P899" i="1"/>
  <c r="Q899" i="1" a="1"/>
  <c r="Q899" i="1" s="1"/>
  <c r="R899" i="1"/>
  <c r="M900" i="1"/>
  <c r="N900" i="1"/>
  <c r="O900" i="1"/>
  <c r="P900" i="1"/>
  <c r="Q900" i="1" a="1"/>
  <c r="Q900" i="1"/>
  <c r="R900" i="1"/>
  <c r="S900" i="1" s="1"/>
  <c r="M901" i="1"/>
  <c r="N901" i="1"/>
  <c r="O901" i="1"/>
  <c r="P901" i="1"/>
  <c r="Q901" i="1" a="1"/>
  <c r="Q901" i="1" s="1"/>
  <c r="R901" i="1"/>
  <c r="M902" i="1"/>
  <c r="N902" i="1"/>
  <c r="O902" i="1"/>
  <c r="P902" i="1"/>
  <c r="Q902" i="1" a="1"/>
  <c r="Q902" i="1" s="1"/>
  <c r="R902" i="1"/>
  <c r="M903" i="1"/>
  <c r="S903" i="1" s="1"/>
  <c r="N903" i="1"/>
  <c r="O903" i="1"/>
  <c r="P903" i="1"/>
  <c r="Q903" i="1" a="1"/>
  <c r="Q903" i="1" s="1"/>
  <c r="R903" i="1"/>
  <c r="M904" i="1"/>
  <c r="N904" i="1"/>
  <c r="O904" i="1"/>
  <c r="P904" i="1"/>
  <c r="Q904" i="1" a="1"/>
  <c r="Q904" i="1" s="1"/>
  <c r="R904" i="1"/>
  <c r="S904" i="1" s="1"/>
  <c r="M905" i="1"/>
  <c r="S905" i="1" s="1"/>
  <c r="N905" i="1"/>
  <c r="O905" i="1"/>
  <c r="P905" i="1"/>
  <c r="Q905" i="1" a="1"/>
  <c r="Q905" i="1" s="1"/>
  <c r="R905" i="1"/>
  <c r="T905" i="1"/>
  <c r="M906" i="1"/>
  <c r="N906" i="1"/>
  <c r="O906" i="1"/>
  <c r="P906" i="1"/>
  <c r="Q906" i="1" a="1"/>
  <c r="Q906" i="1" s="1"/>
  <c r="R906" i="1"/>
  <c r="M907" i="1"/>
  <c r="N907" i="1"/>
  <c r="O907" i="1"/>
  <c r="P907" i="1"/>
  <c r="Q907" i="1" a="1"/>
  <c r="Q907" i="1" s="1"/>
  <c r="R907" i="1"/>
  <c r="M908" i="1"/>
  <c r="N908" i="1"/>
  <c r="O908" i="1"/>
  <c r="P908" i="1"/>
  <c r="Q908" i="1" a="1"/>
  <c r="Q908" i="1"/>
  <c r="R908" i="1"/>
  <c r="M909" i="1"/>
  <c r="N909" i="1"/>
  <c r="O909" i="1"/>
  <c r="P909" i="1"/>
  <c r="Q909" i="1" a="1"/>
  <c r="Q909" i="1"/>
  <c r="R909" i="1"/>
  <c r="M910" i="1"/>
  <c r="N910" i="1"/>
  <c r="O910" i="1"/>
  <c r="S910" i="1" s="1"/>
  <c r="P910" i="1"/>
  <c r="Q910" i="1" a="1"/>
  <c r="Q910" i="1" s="1"/>
  <c r="R910" i="1"/>
  <c r="M911" i="1"/>
  <c r="N911" i="1"/>
  <c r="O911" i="1"/>
  <c r="P911" i="1"/>
  <c r="Q911" i="1" a="1"/>
  <c r="Q911" i="1" s="1"/>
  <c r="R911" i="1"/>
  <c r="M912" i="1"/>
  <c r="N912" i="1"/>
  <c r="O912" i="1"/>
  <c r="S912" i="1" s="1"/>
  <c r="P912" i="1"/>
  <c r="Q912" i="1" a="1"/>
  <c r="Q912" i="1" s="1"/>
  <c r="R912" i="1"/>
  <c r="M913" i="1"/>
  <c r="N913" i="1"/>
  <c r="O913" i="1"/>
  <c r="P913" i="1"/>
  <c r="Q913" i="1" a="1"/>
  <c r="Q913" i="1" s="1"/>
  <c r="R913" i="1"/>
  <c r="M914" i="1"/>
  <c r="N914" i="1"/>
  <c r="O914" i="1"/>
  <c r="P914" i="1"/>
  <c r="Q914" i="1" a="1"/>
  <c r="Q914" i="1" s="1"/>
  <c r="R914" i="1"/>
  <c r="M915" i="1"/>
  <c r="S915" i="1" s="1"/>
  <c r="T915" i="1" s="1"/>
  <c r="N915" i="1"/>
  <c r="O915" i="1"/>
  <c r="P915" i="1"/>
  <c r="Q915" i="1" a="1"/>
  <c r="Q915" i="1" s="1"/>
  <c r="R915" i="1"/>
  <c r="M916" i="1"/>
  <c r="N916" i="1"/>
  <c r="O916" i="1"/>
  <c r="S916" i="1" s="1"/>
  <c r="P916" i="1"/>
  <c r="Q916" i="1" a="1"/>
  <c r="Q916" i="1"/>
  <c r="R916" i="1"/>
  <c r="M917" i="1"/>
  <c r="N917" i="1"/>
  <c r="O917" i="1"/>
  <c r="P917" i="1"/>
  <c r="Q917" i="1" a="1"/>
  <c r="Q917" i="1" s="1"/>
  <c r="R917" i="1"/>
  <c r="M918" i="1"/>
  <c r="N918" i="1"/>
  <c r="O918" i="1"/>
  <c r="P918" i="1"/>
  <c r="Q918" i="1" a="1"/>
  <c r="Q918" i="1" s="1"/>
  <c r="R918" i="1"/>
  <c r="M919" i="1"/>
  <c r="S919" i="1" s="1"/>
  <c r="T919" i="1" s="1"/>
  <c r="N919" i="1"/>
  <c r="O919" i="1"/>
  <c r="P919" i="1"/>
  <c r="Q919" i="1" a="1"/>
  <c r="Q919" i="1" s="1"/>
  <c r="R919" i="1"/>
  <c r="M920" i="1"/>
  <c r="N920" i="1"/>
  <c r="O920" i="1"/>
  <c r="P920" i="1"/>
  <c r="Q920" i="1" a="1"/>
  <c r="Q920" i="1" s="1"/>
  <c r="R920" i="1"/>
  <c r="S920" i="1"/>
  <c r="M921" i="1"/>
  <c r="N921" i="1"/>
  <c r="O921" i="1"/>
  <c r="P921" i="1"/>
  <c r="Q921" i="1" a="1"/>
  <c r="Q921" i="1" s="1"/>
  <c r="R921" i="1"/>
  <c r="M922" i="1"/>
  <c r="N922" i="1"/>
  <c r="O922" i="1"/>
  <c r="P922" i="1"/>
  <c r="Q922" i="1" a="1"/>
  <c r="Q922" i="1" s="1"/>
  <c r="R922" i="1"/>
  <c r="M923" i="1"/>
  <c r="N923" i="1"/>
  <c r="O923" i="1"/>
  <c r="P923" i="1"/>
  <c r="Q923" i="1" a="1"/>
  <c r="Q923" i="1" s="1"/>
  <c r="R923" i="1"/>
  <c r="M924" i="1"/>
  <c r="N924" i="1"/>
  <c r="O924" i="1"/>
  <c r="P924" i="1"/>
  <c r="Q924" i="1" a="1"/>
  <c r="Q924" i="1"/>
  <c r="R924" i="1"/>
  <c r="S924" i="1" s="1"/>
  <c r="M925" i="1"/>
  <c r="S925" i="1" s="1"/>
  <c r="N925" i="1"/>
  <c r="O925" i="1"/>
  <c r="P925" i="1"/>
  <c r="Q925" i="1" a="1"/>
  <c r="Q925" i="1"/>
  <c r="R925" i="1"/>
  <c r="M926" i="1"/>
  <c r="N926" i="1"/>
  <c r="O926" i="1"/>
  <c r="P926" i="1"/>
  <c r="Q926" i="1" a="1"/>
  <c r="Q926" i="1" s="1"/>
  <c r="R926" i="1"/>
  <c r="M927" i="1"/>
  <c r="N927" i="1"/>
  <c r="O927" i="1"/>
  <c r="P927" i="1"/>
  <c r="Q927" i="1" a="1"/>
  <c r="Q927" i="1" s="1"/>
  <c r="R927" i="1"/>
  <c r="M928" i="1"/>
  <c r="N928" i="1"/>
  <c r="O928" i="1"/>
  <c r="P928" i="1"/>
  <c r="Q928" i="1" a="1"/>
  <c r="Q928" i="1" s="1"/>
  <c r="R928" i="1"/>
  <c r="S928" i="1"/>
  <c r="M929" i="1"/>
  <c r="N929" i="1"/>
  <c r="O929" i="1"/>
  <c r="P929" i="1"/>
  <c r="Q929" i="1" a="1"/>
  <c r="Q929" i="1" s="1"/>
  <c r="R929" i="1"/>
  <c r="M930" i="1"/>
  <c r="N930" i="1"/>
  <c r="O930" i="1"/>
  <c r="P930" i="1"/>
  <c r="Q930" i="1" a="1"/>
  <c r="Q930" i="1" s="1"/>
  <c r="R930" i="1"/>
  <c r="M931" i="1"/>
  <c r="N931" i="1"/>
  <c r="O931" i="1"/>
  <c r="P931" i="1"/>
  <c r="Q931" i="1" a="1"/>
  <c r="Q931" i="1" s="1"/>
  <c r="R931" i="1"/>
  <c r="M932" i="1"/>
  <c r="N932" i="1"/>
  <c r="O932" i="1"/>
  <c r="P932" i="1"/>
  <c r="Q932" i="1" a="1"/>
  <c r="Q932" i="1"/>
  <c r="R932" i="1"/>
  <c r="S932" i="1" s="1"/>
  <c r="M933" i="1"/>
  <c r="N933" i="1"/>
  <c r="O933" i="1"/>
  <c r="P933" i="1"/>
  <c r="Q933" i="1" a="1"/>
  <c r="Q933" i="1" s="1"/>
  <c r="R933" i="1"/>
  <c r="M934" i="1"/>
  <c r="N934" i="1"/>
  <c r="O934" i="1"/>
  <c r="P934" i="1"/>
  <c r="S934" i="1" s="1"/>
  <c r="Q934" i="1" a="1"/>
  <c r="Q934" i="1" s="1"/>
  <c r="R934" i="1"/>
  <c r="M935" i="1"/>
  <c r="N935" i="1"/>
  <c r="O935" i="1"/>
  <c r="P935" i="1"/>
  <c r="Q935" i="1" a="1"/>
  <c r="Q935" i="1" s="1"/>
  <c r="R935" i="1"/>
  <c r="M936" i="1"/>
  <c r="S936" i="1" s="1"/>
  <c r="N936" i="1"/>
  <c r="O936" i="1"/>
  <c r="P936" i="1"/>
  <c r="Q936" i="1" a="1"/>
  <c r="Q936" i="1" s="1"/>
  <c r="R936" i="1"/>
  <c r="M937" i="1"/>
  <c r="N937" i="1"/>
  <c r="O937" i="1"/>
  <c r="P937" i="1"/>
  <c r="Q937" i="1" a="1"/>
  <c r="Q937" i="1"/>
  <c r="R937" i="1"/>
  <c r="M938" i="1"/>
  <c r="S938" i="1" s="1"/>
  <c r="N938" i="1"/>
  <c r="O938" i="1"/>
  <c r="P938" i="1"/>
  <c r="Q938" i="1" a="1"/>
  <c r="Q938" i="1" s="1"/>
  <c r="R938" i="1"/>
  <c r="M939" i="1"/>
  <c r="N939" i="1"/>
  <c r="O939" i="1"/>
  <c r="P939" i="1"/>
  <c r="Q939" i="1" a="1"/>
  <c r="Q939" i="1"/>
  <c r="R939" i="1"/>
  <c r="M940" i="1"/>
  <c r="N940" i="1"/>
  <c r="O940" i="1"/>
  <c r="P940" i="1"/>
  <c r="Q940" i="1" a="1"/>
  <c r="Q940" i="1"/>
  <c r="R940" i="1"/>
  <c r="S940" i="1" s="1"/>
  <c r="M941" i="1"/>
  <c r="N941" i="1"/>
  <c r="O941" i="1"/>
  <c r="P941" i="1"/>
  <c r="Q941" i="1" a="1"/>
  <c r="Q941" i="1" s="1"/>
  <c r="R941" i="1"/>
  <c r="M942" i="1"/>
  <c r="N942" i="1"/>
  <c r="O942" i="1"/>
  <c r="P942" i="1"/>
  <c r="S942" i="1" s="1"/>
  <c r="Q942" i="1" a="1"/>
  <c r="Q942" i="1" s="1"/>
  <c r="R942" i="1"/>
  <c r="M943" i="1"/>
  <c r="N943" i="1"/>
  <c r="O943" i="1"/>
  <c r="P943" i="1"/>
  <c r="Q943" i="1" a="1"/>
  <c r="Q943" i="1" s="1"/>
  <c r="R943" i="1"/>
  <c r="M944" i="1"/>
  <c r="S944" i="1" s="1"/>
  <c r="N944" i="1"/>
  <c r="O944" i="1"/>
  <c r="P944" i="1"/>
  <c r="Q944" i="1" a="1"/>
  <c r="Q944" i="1" s="1"/>
  <c r="R944" i="1"/>
  <c r="M945" i="1"/>
  <c r="N945" i="1"/>
  <c r="O945" i="1"/>
  <c r="P945" i="1"/>
  <c r="Q945" i="1" a="1"/>
  <c r="Q945" i="1"/>
  <c r="R945" i="1"/>
  <c r="M946" i="1"/>
  <c r="S946" i="1" s="1"/>
  <c r="T946" i="1" s="1"/>
  <c r="N946" i="1"/>
  <c r="O946" i="1"/>
  <c r="P946" i="1"/>
  <c r="Q946" i="1" a="1"/>
  <c r="Q946" i="1" s="1"/>
  <c r="R946" i="1"/>
  <c r="M947" i="1"/>
  <c r="N947" i="1"/>
  <c r="O947" i="1"/>
  <c r="P947" i="1"/>
  <c r="Q947" i="1" a="1"/>
  <c r="Q947" i="1"/>
  <c r="R947" i="1"/>
  <c r="M948" i="1"/>
  <c r="S948" i="1" s="1"/>
  <c r="N948" i="1"/>
  <c r="O948" i="1"/>
  <c r="P948" i="1"/>
  <c r="Q948" i="1" a="1"/>
  <c r="Q948" i="1"/>
  <c r="R948" i="1"/>
  <c r="M949" i="1"/>
  <c r="N949" i="1"/>
  <c r="O949" i="1"/>
  <c r="P949" i="1"/>
  <c r="Q949" i="1" a="1"/>
  <c r="Q949" i="1" s="1"/>
  <c r="R949" i="1"/>
  <c r="M950" i="1"/>
  <c r="N950" i="1"/>
  <c r="O950" i="1"/>
  <c r="P950" i="1"/>
  <c r="Q950" i="1" a="1"/>
  <c r="Q950" i="1" s="1"/>
  <c r="S950" i="1" s="1"/>
  <c r="R950" i="1"/>
  <c r="M951" i="1"/>
  <c r="N951" i="1"/>
  <c r="O951" i="1"/>
  <c r="P951" i="1"/>
  <c r="Q951" i="1" a="1"/>
  <c r="Q951" i="1" s="1"/>
  <c r="R951" i="1"/>
  <c r="M952" i="1"/>
  <c r="N952" i="1"/>
  <c r="O952" i="1"/>
  <c r="P952" i="1"/>
  <c r="S952" i="1" s="1"/>
  <c r="Q952" i="1" a="1"/>
  <c r="Q952" i="1" s="1"/>
  <c r="R952" i="1"/>
  <c r="M953" i="1"/>
  <c r="N953" i="1"/>
  <c r="O953" i="1"/>
  <c r="P953" i="1"/>
  <c r="Q953" i="1" a="1"/>
  <c r="Q953" i="1"/>
  <c r="R953" i="1"/>
  <c r="M954" i="1"/>
  <c r="N954" i="1"/>
  <c r="O954" i="1"/>
  <c r="P954" i="1"/>
  <c r="Q954" i="1" a="1"/>
  <c r="Q954" i="1" s="1"/>
  <c r="R954" i="1"/>
  <c r="M955" i="1"/>
  <c r="N955" i="1"/>
  <c r="O955" i="1"/>
  <c r="P955" i="1"/>
  <c r="Q955" i="1" a="1"/>
  <c r="Q955" i="1"/>
  <c r="R955" i="1"/>
  <c r="M956" i="1"/>
  <c r="N956" i="1"/>
  <c r="O956" i="1"/>
  <c r="S956" i="1" s="1"/>
  <c r="P956" i="1"/>
  <c r="Q956" i="1" a="1"/>
  <c r="Q956" i="1"/>
  <c r="R956" i="1"/>
  <c r="T956" i="1"/>
  <c r="M957" i="1"/>
  <c r="S957" i="1" s="1"/>
  <c r="N957" i="1"/>
  <c r="O957" i="1"/>
  <c r="P957" i="1"/>
  <c r="Q957" i="1" a="1"/>
  <c r="Q957" i="1"/>
  <c r="R957" i="1"/>
  <c r="M958" i="1"/>
  <c r="N958" i="1"/>
  <c r="O958" i="1"/>
  <c r="P958" i="1"/>
  <c r="Q958" i="1" a="1"/>
  <c r="Q958" i="1" s="1"/>
  <c r="R958" i="1"/>
  <c r="S958" i="1"/>
  <c r="M959" i="1"/>
  <c r="N959" i="1"/>
  <c r="S959" i="1" s="1"/>
  <c r="O959" i="1"/>
  <c r="P959" i="1"/>
  <c r="Q959" i="1" a="1"/>
  <c r="Q959" i="1" s="1"/>
  <c r="R959" i="1"/>
  <c r="M960" i="1"/>
  <c r="N960" i="1"/>
  <c r="O960" i="1"/>
  <c r="P960" i="1"/>
  <c r="Q960" i="1" a="1"/>
  <c r="Q960" i="1" s="1"/>
  <c r="R960" i="1"/>
  <c r="M961" i="1"/>
  <c r="S961" i="1" s="1"/>
  <c r="N961" i="1"/>
  <c r="O961" i="1"/>
  <c r="P961" i="1"/>
  <c r="Q961" i="1" a="1"/>
  <c r="Q961" i="1"/>
  <c r="R961" i="1"/>
  <c r="M962" i="1"/>
  <c r="N962" i="1"/>
  <c r="O962" i="1"/>
  <c r="P962" i="1"/>
  <c r="Q962" i="1" a="1"/>
  <c r="Q962" i="1" s="1"/>
  <c r="R962" i="1"/>
  <c r="M963" i="1"/>
  <c r="N963" i="1"/>
  <c r="O963" i="1"/>
  <c r="P963" i="1"/>
  <c r="Q963" i="1" a="1"/>
  <c r="Q963" i="1"/>
  <c r="R963" i="1"/>
  <c r="M964" i="1"/>
  <c r="S964" i="1" s="1"/>
  <c r="N964" i="1"/>
  <c r="O964" i="1"/>
  <c r="P964" i="1"/>
  <c r="Q964" i="1" a="1"/>
  <c r="Q964" i="1"/>
  <c r="R964" i="1"/>
  <c r="M965" i="1"/>
  <c r="N965" i="1"/>
  <c r="O965" i="1"/>
  <c r="P965" i="1"/>
  <c r="Q965" i="1" a="1"/>
  <c r="Q965" i="1" s="1"/>
  <c r="R965" i="1"/>
  <c r="M966" i="1"/>
  <c r="N966" i="1"/>
  <c r="O966" i="1"/>
  <c r="P966" i="1"/>
  <c r="Q966" i="1" a="1"/>
  <c r="Q966" i="1" s="1"/>
  <c r="R966" i="1"/>
  <c r="M967" i="1"/>
  <c r="S967" i="1" s="1"/>
  <c r="T967" i="1" s="1"/>
  <c r="V967" i="1" s="1"/>
  <c r="N967" i="1"/>
  <c r="O967" i="1"/>
  <c r="P967" i="1"/>
  <c r="Q967" i="1" a="1"/>
  <c r="Q967" i="1" s="1"/>
  <c r="R967" i="1"/>
  <c r="M968" i="1"/>
  <c r="S968" i="1" s="1"/>
  <c r="N968" i="1"/>
  <c r="O968" i="1"/>
  <c r="P968" i="1"/>
  <c r="Q968" i="1" a="1"/>
  <c r="Q968" i="1" s="1"/>
  <c r="R968" i="1"/>
  <c r="M969" i="1"/>
  <c r="N969" i="1"/>
  <c r="O969" i="1"/>
  <c r="P969" i="1"/>
  <c r="Q969" i="1" a="1"/>
  <c r="Q969" i="1" s="1"/>
  <c r="R969" i="1"/>
  <c r="S969" i="1"/>
  <c r="M970" i="1"/>
  <c r="S970" i="1" s="1"/>
  <c r="V970" i="1" s="1"/>
  <c r="N970" i="1"/>
  <c r="O970" i="1"/>
  <c r="P970" i="1"/>
  <c r="Q970" i="1" a="1"/>
  <c r="Q970" i="1" s="1"/>
  <c r="R970" i="1"/>
  <c r="T970" i="1"/>
  <c r="M971" i="1"/>
  <c r="N971" i="1"/>
  <c r="O971" i="1"/>
  <c r="P971" i="1"/>
  <c r="Q971" i="1" a="1"/>
  <c r="Q971" i="1"/>
  <c r="R971" i="1"/>
  <c r="M972" i="1"/>
  <c r="N972" i="1"/>
  <c r="O972" i="1"/>
  <c r="P972" i="1"/>
  <c r="Q972" i="1" a="1"/>
  <c r="Q972" i="1" s="1"/>
  <c r="S972" i="1" s="1"/>
  <c r="R972" i="1"/>
  <c r="M973" i="1"/>
  <c r="N973" i="1"/>
  <c r="O973" i="1"/>
  <c r="P973" i="1"/>
  <c r="Q973" i="1" a="1"/>
  <c r="Q973" i="1"/>
  <c r="R973" i="1"/>
  <c r="M974" i="1"/>
  <c r="N974" i="1"/>
  <c r="O974" i="1"/>
  <c r="P974" i="1"/>
  <c r="Q974" i="1" a="1"/>
  <c r="Q974" i="1"/>
  <c r="R974" i="1"/>
  <c r="S974" i="1"/>
  <c r="T974" i="1" s="1"/>
  <c r="M975" i="1"/>
  <c r="S975" i="1" s="1"/>
  <c r="N975" i="1"/>
  <c r="O975" i="1"/>
  <c r="P975" i="1"/>
  <c r="Q975" i="1" a="1"/>
  <c r="Q975" i="1" s="1"/>
  <c r="R975" i="1"/>
  <c r="M976" i="1"/>
  <c r="S976" i="1" s="1"/>
  <c r="N976" i="1"/>
  <c r="O976" i="1"/>
  <c r="P976" i="1"/>
  <c r="Q976" i="1" a="1"/>
  <c r="Q976" i="1" s="1"/>
  <c r="R976" i="1"/>
  <c r="M977" i="1"/>
  <c r="N977" i="1"/>
  <c r="O977" i="1"/>
  <c r="P977" i="1"/>
  <c r="Q977" i="1" a="1"/>
  <c r="Q977" i="1" s="1"/>
  <c r="R977" i="1"/>
  <c r="M978" i="1"/>
  <c r="N978" i="1"/>
  <c r="O978" i="1"/>
  <c r="P978" i="1"/>
  <c r="Q978" i="1" a="1"/>
  <c r="Q978" i="1" s="1"/>
  <c r="R978" i="1"/>
  <c r="M979" i="1"/>
  <c r="N979" i="1"/>
  <c r="O979" i="1"/>
  <c r="P979" i="1"/>
  <c r="Q979" i="1" a="1"/>
  <c r="Q979" i="1"/>
  <c r="R979" i="1"/>
  <c r="M980" i="1"/>
  <c r="N980" i="1"/>
  <c r="O980" i="1"/>
  <c r="P980" i="1"/>
  <c r="Q980" i="1" a="1"/>
  <c r="Q980" i="1" s="1"/>
  <c r="R980" i="1"/>
  <c r="M981" i="1"/>
  <c r="N981" i="1"/>
  <c r="O981" i="1"/>
  <c r="P981" i="1"/>
  <c r="Q981" i="1" a="1"/>
  <c r="Q981" i="1" s="1"/>
  <c r="R981" i="1"/>
  <c r="M982" i="1"/>
  <c r="N982" i="1"/>
  <c r="O982" i="1"/>
  <c r="P982" i="1"/>
  <c r="Q982" i="1" a="1"/>
  <c r="Q982" i="1" s="1"/>
  <c r="R982" i="1"/>
  <c r="M983" i="1"/>
  <c r="N983" i="1"/>
  <c r="O983" i="1"/>
  <c r="P983" i="1"/>
  <c r="Q983" i="1" a="1"/>
  <c r="Q983" i="1" s="1"/>
  <c r="R983" i="1"/>
  <c r="S983" i="1"/>
  <c r="T983" i="1" s="1"/>
  <c r="M984" i="1"/>
  <c r="N984" i="1"/>
  <c r="O984" i="1"/>
  <c r="P984" i="1"/>
  <c r="Q984" i="1" a="1"/>
  <c r="Q984" i="1" s="1"/>
  <c r="R984" i="1"/>
  <c r="M985" i="1"/>
  <c r="N985" i="1"/>
  <c r="O985" i="1"/>
  <c r="P985" i="1"/>
  <c r="Q985" i="1" a="1"/>
  <c r="Q985" i="1" s="1"/>
  <c r="R985" i="1"/>
  <c r="M986" i="1"/>
  <c r="S986" i="1" s="1"/>
  <c r="T986" i="1" s="1"/>
  <c r="N986" i="1"/>
  <c r="O986" i="1"/>
  <c r="P986" i="1"/>
  <c r="Q986" i="1" a="1"/>
  <c r="Q986" i="1" s="1"/>
  <c r="R986" i="1"/>
  <c r="M987" i="1"/>
  <c r="N987" i="1"/>
  <c r="O987" i="1"/>
  <c r="P987" i="1"/>
  <c r="Q987" i="1" a="1"/>
  <c r="Q987" i="1" s="1"/>
  <c r="R987" i="1"/>
  <c r="M988" i="1"/>
  <c r="N988" i="1"/>
  <c r="O988" i="1"/>
  <c r="P988" i="1"/>
  <c r="Q988" i="1" a="1"/>
  <c r="Q988" i="1"/>
  <c r="R988" i="1"/>
  <c r="S988" i="1"/>
  <c r="T988" i="1" s="1"/>
  <c r="V988" i="1" s="1"/>
  <c r="M989" i="1"/>
  <c r="N989" i="1"/>
  <c r="O989" i="1"/>
  <c r="P989" i="1"/>
  <c r="Q989" i="1" a="1"/>
  <c r="Q989" i="1" s="1"/>
  <c r="R989" i="1"/>
  <c r="M990" i="1"/>
  <c r="N990" i="1"/>
  <c r="O990" i="1"/>
  <c r="P990" i="1"/>
  <c r="Q990" i="1" a="1"/>
  <c r="Q990" i="1"/>
  <c r="R990" i="1"/>
  <c r="S990" i="1"/>
  <c r="T990" i="1" s="1"/>
  <c r="M991" i="1"/>
  <c r="N991" i="1"/>
  <c r="O991" i="1"/>
  <c r="P991" i="1"/>
  <c r="Q991" i="1" a="1"/>
  <c r="Q991" i="1" s="1"/>
  <c r="R991" i="1"/>
  <c r="M992" i="1"/>
  <c r="N992" i="1"/>
  <c r="O992" i="1"/>
  <c r="P992" i="1"/>
  <c r="S992" i="1" s="1"/>
  <c r="Q992" i="1" a="1"/>
  <c r="Q992" i="1" s="1"/>
  <c r="R992" i="1"/>
  <c r="M993" i="1"/>
  <c r="S993" i="1" s="1"/>
  <c r="N993" i="1"/>
  <c r="O993" i="1"/>
  <c r="P993" i="1"/>
  <c r="Q993" i="1" a="1"/>
  <c r="Q993" i="1"/>
  <c r="R993" i="1"/>
  <c r="M994" i="1"/>
  <c r="N994" i="1"/>
  <c r="O994" i="1"/>
  <c r="P994" i="1"/>
  <c r="Q994" i="1" a="1"/>
  <c r="Q994" i="1" s="1"/>
  <c r="R994" i="1"/>
  <c r="M995" i="1"/>
  <c r="S995" i="1" s="1"/>
  <c r="N995" i="1"/>
  <c r="O995" i="1"/>
  <c r="P995" i="1"/>
  <c r="Q995" i="1" a="1"/>
  <c r="Q995" i="1" s="1"/>
  <c r="R995" i="1"/>
  <c r="M996" i="1"/>
  <c r="N996" i="1"/>
  <c r="O996" i="1"/>
  <c r="P996" i="1"/>
  <c r="Q996" i="1" a="1"/>
  <c r="Q996" i="1" s="1"/>
  <c r="R996" i="1"/>
  <c r="S996" i="1"/>
  <c r="M997" i="1"/>
  <c r="N997" i="1"/>
  <c r="O997" i="1"/>
  <c r="P997" i="1"/>
  <c r="Q997" i="1" a="1"/>
  <c r="Q997" i="1"/>
  <c r="R997" i="1"/>
  <c r="M998" i="1"/>
  <c r="N998" i="1"/>
  <c r="O998" i="1"/>
  <c r="P998" i="1"/>
  <c r="Q998" i="1" a="1"/>
  <c r="Q998" i="1" s="1"/>
  <c r="R998" i="1"/>
  <c r="M999" i="1"/>
  <c r="N999" i="1"/>
  <c r="O999" i="1"/>
  <c r="P999" i="1"/>
  <c r="Q999" i="1" a="1"/>
  <c r="Q999" i="1" s="1"/>
  <c r="S999" i="1" s="1"/>
  <c r="R999" i="1"/>
  <c r="M1000" i="1"/>
  <c r="S1000" i="1" s="1"/>
  <c r="N1000" i="1"/>
  <c r="O1000" i="1"/>
  <c r="P1000" i="1"/>
  <c r="Q1000" i="1" a="1"/>
  <c r="Q1000" i="1" s="1"/>
  <c r="R1000" i="1"/>
  <c r="M1001" i="1"/>
  <c r="N1001" i="1"/>
  <c r="O1001" i="1"/>
  <c r="P1001" i="1"/>
  <c r="Q1001" i="1" a="1"/>
  <c r="Q1001" i="1" s="1"/>
  <c r="R1001" i="1"/>
  <c r="M1002" i="1"/>
  <c r="S1002" i="1" s="1"/>
  <c r="N1002" i="1"/>
  <c r="O1002" i="1"/>
  <c r="P1002" i="1"/>
  <c r="Q1002" i="1" a="1"/>
  <c r="Q1002" i="1" s="1"/>
  <c r="R1002" i="1"/>
  <c r="M1003" i="1"/>
  <c r="N1003" i="1"/>
  <c r="O1003" i="1"/>
  <c r="P1003" i="1"/>
  <c r="Q1003" i="1" a="1"/>
  <c r="Q1003" i="1"/>
  <c r="R1003" i="1"/>
  <c r="M1004" i="1"/>
  <c r="S1004" i="1" s="1"/>
  <c r="N1004" i="1"/>
  <c r="O1004" i="1"/>
  <c r="P1004" i="1"/>
  <c r="Q1004" i="1" a="1"/>
  <c r="Q1004" i="1"/>
  <c r="R1004" i="1"/>
  <c r="M1005" i="1"/>
  <c r="N1005" i="1"/>
  <c r="O1005" i="1"/>
  <c r="P1005" i="1"/>
  <c r="Q1005" i="1" a="1"/>
  <c r="Q1005" i="1" s="1"/>
  <c r="R1005" i="1"/>
  <c r="M1006" i="1"/>
  <c r="N1006" i="1"/>
  <c r="O1006" i="1"/>
  <c r="P1006" i="1"/>
  <c r="Q1006" i="1" a="1"/>
  <c r="Q1006" i="1"/>
  <c r="R1006" i="1"/>
  <c r="S1006" i="1"/>
  <c r="T1006" i="1" s="1"/>
  <c r="M1007" i="1"/>
  <c r="S1007" i="1" s="1"/>
  <c r="N1007" i="1"/>
  <c r="O1007" i="1"/>
  <c r="P1007" i="1"/>
  <c r="Q1007" i="1" a="1"/>
  <c r="Q1007" i="1" s="1"/>
  <c r="R1007" i="1"/>
  <c r="M1008" i="1"/>
  <c r="N1008" i="1"/>
  <c r="O1008" i="1"/>
  <c r="P1008" i="1"/>
  <c r="Q1008" i="1" a="1"/>
  <c r="Q1008" i="1" s="1"/>
  <c r="R1008" i="1"/>
  <c r="S1008" i="1"/>
  <c r="T1008" i="1"/>
  <c r="M1009" i="1"/>
  <c r="S1009" i="1" s="1"/>
  <c r="N1009" i="1"/>
  <c r="O1009" i="1"/>
  <c r="P1009" i="1"/>
  <c r="Q1009" i="1" a="1"/>
  <c r="Q1009" i="1" s="1"/>
  <c r="R1009" i="1"/>
  <c r="M1010" i="1"/>
  <c r="N1010" i="1"/>
  <c r="O1010" i="1"/>
  <c r="P1010" i="1"/>
  <c r="Q1010" i="1" a="1"/>
  <c r="Q1010" i="1" s="1"/>
  <c r="R1010" i="1"/>
  <c r="M1011" i="1"/>
  <c r="N1011" i="1"/>
  <c r="O1011" i="1"/>
  <c r="P1011" i="1"/>
  <c r="Q1011" i="1" a="1"/>
  <c r="Q1011" i="1"/>
  <c r="R1011" i="1"/>
  <c r="M1012" i="1"/>
  <c r="N1012" i="1"/>
  <c r="O1012" i="1"/>
  <c r="P1012" i="1"/>
  <c r="Q1012" i="1" a="1"/>
  <c r="Q1012" i="1" s="1"/>
  <c r="R1012" i="1"/>
  <c r="M1013" i="1"/>
  <c r="N1013" i="1"/>
  <c r="O1013" i="1"/>
  <c r="P1013" i="1"/>
  <c r="Q1013" i="1" a="1"/>
  <c r="Q1013" i="1" s="1"/>
  <c r="R1013" i="1"/>
  <c r="M1014" i="1"/>
  <c r="S1014" i="1" s="1"/>
  <c r="N1014" i="1"/>
  <c r="O1014" i="1"/>
  <c r="P1014" i="1"/>
  <c r="Q1014" i="1" a="1"/>
  <c r="Q1014" i="1" s="1"/>
  <c r="R1014" i="1"/>
  <c r="M1015" i="1"/>
  <c r="N1015" i="1"/>
  <c r="O1015" i="1"/>
  <c r="P1015" i="1"/>
  <c r="Q1015" i="1" a="1"/>
  <c r="Q1015" i="1" s="1"/>
  <c r="R1015" i="1"/>
  <c r="S1015" i="1"/>
  <c r="M1016" i="1"/>
  <c r="S1016" i="1" s="1"/>
  <c r="N1016" i="1"/>
  <c r="O1016" i="1"/>
  <c r="P1016" i="1"/>
  <c r="Q1016" i="1" a="1"/>
  <c r="Q1016" i="1" s="1"/>
  <c r="R1016" i="1"/>
  <c r="M1017" i="1"/>
  <c r="N1017" i="1"/>
  <c r="O1017" i="1"/>
  <c r="P1017" i="1"/>
  <c r="Q1017" i="1" a="1"/>
  <c r="Q1017" i="1"/>
  <c r="R1017" i="1"/>
  <c r="M1018" i="1"/>
  <c r="N1018" i="1"/>
  <c r="O1018" i="1"/>
  <c r="P1018" i="1"/>
  <c r="Q1018" i="1" a="1"/>
  <c r="Q1018" i="1" s="1"/>
  <c r="S1018" i="1" s="1"/>
  <c r="R1018" i="1"/>
  <c r="M1019" i="1"/>
  <c r="N1019" i="1"/>
  <c r="O1019" i="1"/>
  <c r="P1019" i="1"/>
  <c r="Q1019" i="1" a="1"/>
  <c r="Q1019" i="1"/>
  <c r="R1019" i="1"/>
  <c r="M1020" i="1"/>
  <c r="N1020" i="1"/>
  <c r="O1020" i="1"/>
  <c r="P1020" i="1"/>
  <c r="Q1020" i="1" a="1"/>
  <c r="Q1020" i="1" s="1"/>
  <c r="R1020" i="1"/>
  <c r="M1021" i="1"/>
  <c r="N1021" i="1"/>
  <c r="O1021" i="1"/>
  <c r="P1021" i="1"/>
  <c r="Q1021" i="1" a="1"/>
  <c r="Q1021" i="1" s="1"/>
  <c r="R1021" i="1"/>
  <c r="M1022" i="1"/>
  <c r="N1022" i="1"/>
  <c r="O1022" i="1"/>
  <c r="P1022" i="1"/>
  <c r="Q1022" i="1" a="1"/>
  <c r="Q1022" i="1"/>
  <c r="R1022" i="1"/>
  <c r="M1023" i="1"/>
  <c r="S1023" i="1" s="1"/>
  <c r="N1023" i="1"/>
  <c r="O1023" i="1"/>
  <c r="P1023" i="1"/>
  <c r="Q1023" i="1" a="1"/>
  <c r="Q1023" i="1"/>
  <c r="R1023" i="1"/>
  <c r="M1024" i="1"/>
  <c r="N1024" i="1"/>
  <c r="O1024" i="1"/>
  <c r="P1024" i="1"/>
  <c r="Q1024" i="1" a="1"/>
  <c r="Q1024" i="1" s="1"/>
  <c r="R1024" i="1"/>
  <c r="M1025" i="1"/>
  <c r="N1025" i="1"/>
  <c r="O1025" i="1"/>
  <c r="P1025" i="1"/>
  <c r="S1025" i="1" s="1"/>
  <c r="Q1025" i="1" a="1"/>
  <c r="Q1025" i="1" s="1"/>
  <c r="R1025" i="1"/>
  <c r="T1025" i="1"/>
  <c r="M1026" i="1"/>
  <c r="S1026" i="1" s="1"/>
  <c r="N1026" i="1"/>
  <c r="O1026" i="1"/>
  <c r="P1026" i="1"/>
  <c r="Q1026" i="1" a="1"/>
  <c r="Q1026" i="1" s="1"/>
  <c r="R1026" i="1"/>
  <c r="M1027" i="1"/>
  <c r="N1027" i="1"/>
  <c r="O1027" i="1"/>
  <c r="P1027" i="1"/>
  <c r="Q1027" i="1" a="1"/>
  <c r="Q1027" i="1"/>
  <c r="R1027" i="1"/>
  <c r="M1028" i="1"/>
  <c r="S1028" i="1" s="1"/>
  <c r="N1028" i="1"/>
  <c r="O1028" i="1"/>
  <c r="P1028" i="1"/>
  <c r="Q1028" i="1" a="1"/>
  <c r="Q1028" i="1" s="1"/>
  <c r="R1028" i="1"/>
  <c r="M1029" i="1"/>
  <c r="N1029" i="1"/>
  <c r="O1029" i="1"/>
  <c r="P1029" i="1"/>
  <c r="Q1029" i="1" a="1"/>
  <c r="Q1029" i="1" s="1"/>
  <c r="R1029" i="1"/>
  <c r="M1030" i="1"/>
  <c r="N1030" i="1"/>
  <c r="O1030" i="1"/>
  <c r="P1030" i="1"/>
  <c r="Q1030" i="1" a="1"/>
  <c r="Q1030" i="1" s="1"/>
  <c r="S1030" i="1" s="1"/>
  <c r="R1030" i="1"/>
  <c r="M1031" i="1"/>
  <c r="N1031" i="1"/>
  <c r="O1031" i="1"/>
  <c r="P1031" i="1"/>
  <c r="Q1031" i="1" a="1"/>
  <c r="Q1031" i="1" s="1"/>
  <c r="R1031" i="1"/>
  <c r="M1032" i="1"/>
  <c r="N1032" i="1"/>
  <c r="O1032" i="1"/>
  <c r="P1032" i="1"/>
  <c r="Q1032" i="1" a="1"/>
  <c r="Q1032" i="1" s="1"/>
  <c r="R1032" i="1"/>
  <c r="S1032" i="1"/>
  <c r="T1032" i="1" s="1"/>
  <c r="M1033" i="1"/>
  <c r="S1033" i="1" s="1"/>
  <c r="N1033" i="1"/>
  <c r="O1033" i="1"/>
  <c r="P1033" i="1"/>
  <c r="Q1033" i="1" a="1"/>
  <c r="Q1033" i="1"/>
  <c r="R1033" i="1"/>
  <c r="M1034" i="1"/>
  <c r="N1034" i="1"/>
  <c r="O1034" i="1"/>
  <c r="P1034" i="1"/>
  <c r="Q1034" i="1" a="1"/>
  <c r="Q1034" i="1" s="1"/>
  <c r="R1034" i="1"/>
  <c r="M1035" i="1"/>
  <c r="N1035" i="1"/>
  <c r="O1035" i="1"/>
  <c r="P1035" i="1"/>
  <c r="Q1035" i="1" a="1"/>
  <c r="Q1035" i="1" s="1"/>
  <c r="R1035" i="1"/>
  <c r="M1036" i="1"/>
  <c r="N1036" i="1"/>
  <c r="O1036" i="1"/>
  <c r="P1036" i="1"/>
  <c r="Q1036" i="1" a="1"/>
  <c r="Q1036" i="1" s="1"/>
  <c r="R1036" i="1"/>
  <c r="M1037" i="1"/>
  <c r="N1037" i="1"/>
  <c r="O1037" i="1"/>
  <c r="P1037" i="1"/>
  <c r="Q1037" i="1" a="1"/>
  <c r="Q1037" i="1" s="1"/>
  <c r="R1037" i="1"/>
  <c r="M1038" i="1"/>
  <c r="N1038" i="1"/>
  <c r="O1038" i="1"/>
  <c r="P1038" i="1"/>
  <c r="Q1038" i="1" a="1"/>
  <c r="Q1038" i="1" s="1"/>
  <c r="S1038" i="1" s="1"/>
  <c r="T1038" i="1" s="1"/>
  <c r="R1038" i="1"/>
  <c r="M1039" i="1"/>
  <c r="N1039" i="1"/>
  <c r="O1039" i="1"/>
  <c r="P1039" i="1"/>
  <c r="Q1039" i="1" a="1"/>
  <c r="Q1039" i="1" s="1"/>
  <c r="R1039" i="1"/>
  <c r="M1040" i="1"/>
  <c r="N1040" i="1"/>
  <c r="O1040" i="1"/>
  <c r="S1040" i="1" s="1"/>
  <c r="P1040" i="1"/>
  <c r="Q1040" i="1" a="1"/>
  <c r="Q1040" i="1" s="1"/>
  <c r="R1040" i="1"/>
  <c r="M1041" i="1"/>
  <c r="N1041" i="1"/>
  <c r="O1041" i="1"/>
  <c r="P1041" i="1"/>
  <c r="Q1041" i="1" a="1"/>
  <c r="Q1041" i="1"/>
  <c r="R1041" i="1"/>
  <c r="M1042" i="1"/>
  <c r="N1042" i="1"/>
  <c r="O1042" i="1"/>
  <c r="P1042" i="1"/>
  <c r="Q1042" i="1" a="1"/>
  <c r="Q1042" i="1" s="1"/>
  <c r="R1042" i="1"/>
  <c r="M1043" i="1"/>
  <c r="N1043" i="1"/>
  <c r="O1043" i="1"/>
  <c r="P1043" i="1"/>
  <c r="Q1043" i="1" a="1"/>
  <c r="Q1043" i="1" s="1"/>
  <c r="R1043" i="1"/>
  <c r="M1044" i="1"/>
  <c r="S1044" i="1" s="1"/>
  <c r="N1044" i="1"/>
  <c r="O1044" i="1"/>
  <c r="P1044" i="1"/>
  <c r="Q1044" i="1" a="1"/>
  <c r="Q1044" i="1" s="1"/>
  <c r="R1044" i="1"/>
  <c r="M1045" i="1"/>
  <c r="N1045" i="1"/>
  <c r="O1045" i="1"/>
  <c r="P1045" i="1"/>
  <c r="Q1045" i="1" a="1"/>
  <c r="Q1045" i="1" s="1"/>
  <c r="R1045" i="1"/>
  <c r="M1046" i="1"/>
  <c r="N1046" i="1"/>
  <c r="O1046" i="1"/>
  <c r="P1046" i="1"/>
  <c r="Q1046" i="1" a="1"/>
  <c r="Q1046" i="1" s="1"/>
  <c r="S1046" i="1" s="1"/>
  <c r="T1046" i="1" s="1"/>
  <c r="R1046" i="1"/>
  <c r="M1047" i="1"/>
  <c r="N1047" i="1"/>
  <c r="O1047" i="1"/>
  <c r="P1047" i="1"/>
  <c r="Q1047" i="1" a="1"/>
  <c r="Q1047" i="1" s="1"/>
  <c r="R1047" i="1"/>
  <c r="M1048" i="1"/>
  <c r="N1048" i="1"/>
  <c r="O1048" i="1"/>
  <c r="P1048" i="1"/>
  <c r="Q1048" i="1" a="1"/>
  <c r="Q1048" i="1" s="1"/>
  <c r="R1048" i="1"/>
  <c r="M1049" i="1"/>
  <c r="N1049" i="1"/>
  <c r="O1049" i="1"/>
  <c r="P1049" i="1"/>
  <c r="Q1049" i="1" a="1"/>
  <c r="Q1049" i="1" s="1"/>
  <c r="R1049" i="1"/>
  <c r="M1050" i="1"/>
  <c r="N1050" i="1"/>
  <c r="O1050" i="1"/>
  <c r="P1050" i="1"/>
  <c r="Q1050" i="1" a="1"/>
  <c r="Q1050" i="1" s="1"/>
  <c r="R1050" i="1"/>
  <c r="M1051" i="1"/>
  <c r="S1051" i="1" s="1"/>
  <c r="T1051" i="1" s="1"/>
  <c r="N1051" i="1"/>
  <c r="O1051" i="1"/>
  <c r="P1051" i="1"/>
  <c r="Q1051" i="1" a="1"/>
  <c r="Q1051" i="1" s="1"/>
  <c r="R1051" i="1"/>
  <c r="M1052" i="1"/>
  <c r="N1052" i="1"/>
  <c r="O1052" i="1"/>
  <c r="P1052" i="1"/>
  <c r="Q1052" i="1" a="1"/>
  <c r="Q1052" i="1" s="1"/>
  <c r="R1052" i="1"/>
  <c r="M1053" i="1"/>
  <c r="N1053" i="1"/>
  <c r="O1053" i="1"/>
  <c r="P1053" i="1"/>
  <c r="Q1053" i="1" a="1"/>
  <c r="Q1053" i="1" s="1"/>
  <c r="R1053" i="1"/>
  <c r="M1054" i="1"/>
  <c r="N1054" i="1"/>
  <c r="O1054" i="1"/>
  <c r="P1054" i="1"/>
  <c r="Q1054" i="1" a="1"/>
  <c r="Q1054" i="1" s="1"/>
  <c r="R1054" i="1"/>
  <c r="M1055" i="1"/>
  <c r="N1055" i="1"/>
  <c r="O1055" i="1"/>
  <c r="P1055" i="1"/>
  <c r="Q1055" i="1" a="1"/>
  <c r="Q1055" i="1" s="1"/>
  <c r="R1055" i="1"/>
  <c r="M1056" i="1"/>
  <c r="N1056" i="1"/>
  <c r="O1056" i="1"/>
  <c r="P1056" i="1"/>
  <c r="Q1056" i="1" a="1"/>
  <c r="Q1056" i="1" s="1"/>
  <c r="S1056" i="1" s="1"/>
  <c r="R1056" i="1"/>
  <c r="M1057" i="1"/>
  <c r="S1057" i="1" s="1"/>
  <c r="N1057" i="1"/>
  <c r="O1057" i="1"/>
  <c r="P1057" i="1"/>
  <c r="Q1057" i="1" a="1"/>
  <c r="Q1057" i="1" s="1"/>
  <c r="R1057" i="1"/>
  <c r="M1058" i="1"/>
  <c r="N1058" i="1"/>
  <c r="O1058" i="1"/>
  <c r="P1058" i="1"/>
  <c r="Q1058" i="1" a="1"/>
  <c r="Q1058" i="1" s="1"/>
  <c r="R1058" i="1"/>
  <c r="M1059" i="1"/>
  <c r="N1059" i="1"/>
  <c r="O1059" i="1"/>
  <c r="P1059" i="1"/>
  <c r="Q1059" i="1" a="1"/>
  <c r="Q1059" i="1" s="1"/>
  <c r="R1059" i="1"/>
  <c r="M1060" i="1"/>
  <c r="N1060" i="1"/>
  <c r="O1060" i="1"/>
  <c r="P1060" i="1"/>
  <c r="Q1060" i="1" a="1"/>
  <c r="Q1060" i="1" s="1"/>
  <c r="R1060" i="1"/>
  <c r="M1061" i="1"/>
  <c r="N1061" i="1"/>
  <c r="O1061" i="1"/>
  <c r="P1061" i="1"/>
  <c r="Q1061" i="1" a="1"/>
  <c r="Q1061" i="1" s="1"/>
  <c r="R1061" i="1"/>
  <c r="M1062" i="1"/>
  <c r="N1062" i="1"/>
  <c r="O1062" i="1"/>
  <c r="P1062" i="1"/>
  <c r="Q1062" i="1" a="1"/>
  <c r="Q1062" i="1" s="1"/>
  <c r="R1062" i="1"/>
  <c r="M1063" i="1"/>
  <c r="N1063" i="1"/>
  <c r="O1063" i="1"/>
  <c r="P1063" i="1"/>
  <c r="Q1063" i="1" a="1"/>
  <c r="Q1063" i="1" s="1"/>
  <c r="R1063" i="1"/>
  <c r="M1064" i="1"/>
  <c r="S1064" i="1" s="1"/>
  <c r="N1064" i="1"/>
  <c r="O1064" i="1"/>
  <c r="P1064" i="1"/>
  <c r="Q1064" i="1" a="1"/>
  <c r="Q1064" i="1" s="1"/>
  <c r="R1064" i="1"/>
  <c r="M1065" i="1"/>
  <c r="N1065" i="1"/>
  <c r="O1065" i="1"/>
  <c r="P1065" i="1"/>
  <c r="Q1065" i="1" a="1"/>
  <c r="Q1065" i="1" s="1"/>
  <c r="R1065" i="1"/>
  <c r="M1066" i="1"/>
  <c r="S1066" i="1" s="1"/>
  <c r="N1066" i="1"/>
  <c r="O1066" i="1"/>
  <c r="P1066" i="1"/>
  <c r="Q1066" i="1" a="1"/>
  <c r="Q1066" i="1" s="1"/>
  <c r="R1066" i="1"/>
  <c r="M1067" i="1"/>
  <c r="N1067" i="1"/>
  <c r="O1067" i="1"/>
  <c r="P1067" i="1"/>
  <c r="Q1067" i="1" a="1"/>
  <c r="Q1067" i="1" s="1"/>
  <c r="R1067" i="1"/>
  <c r="M1068" i="1"/>
  <c r="S1068" i="1" s="1"/>
  <c r="N1068" i="1"/>
  <c r="O1068" i="1"/>
  <c r="P1068" i="1"/>
  <c r="Q1068" i="1" a="1"/>
  <c r="Q1068" i="1" s="1"/>
  <c r="R1068" i="1"/>
  <c r="M1069" i="1"/>
  <c r="N1069" i="1"/>
  <c r="O1069" i="1"/>
  <c r="P1069" i="1"/>
  <c r="Q1069" i="1" a="1"/>
  <c r="Q1069" i="1" s="1"/>
  <c r="R1069" i="1"/>
  <c r="M1070" i="1"/>
  <c r="S1070" i="1" s="1"/>
  <c r="N1070" i="1"/>
  <c r="O1070" i="1"/>
  <c r="P1070" i="1"/>
  <c r="Q1070" i="1" a="1"/>
  <c r="Q1070" i="1" s="1"/>
  <c r="R1070" i="1"/>
  <c r="M1071" i="1"/>
  <c r="N1071" i="1"/>
  <c r="O1071" i="1"/>
  <c r="P1071" i="1"/>
  <c r="Q1071" i="1" a="1"/>
  <c r="Q1071" i="1"/>
  <c r="R1071" i="1"/>
  <c r="M1072" i="1"/>
  <c r="S1072" i="1" s="1"/>
  <c r="N1072" i="1"/>
  <c r="O1072" i="1"/>
  <c r="P1072" i="1"/>
  <c r="Q1072" i="1" a="1"/>
  <c r="Q1072" i="1" s="1"/>
  <c r="R1072" i="1"/>
  <c r="M1073" i="1"/>
  <c r="N1073" i="1"/>
  <c r="O1073" i="1"/>
  <c r="P1073" i="1"/>
  <c r="Q1073" i="1" a="1"/>
  <c r="Q1073" i="1" s="1"/>
  <c r="R1073" i="1"/>
  <c r="M1074" i="1"/>
  <c r="N1074" i="1"/>
  <c r="O1074" i="1"/>
  <c r="S1074" i="1" s="1"/>
  <c r="P1074" i="1"/>
  <c r="Q1074" i="1" a="1"/>
  <c r="Q1074" i="1" s="1"/>
  <c r="R1074" i="1"/>
  <c r="M1075" i="1"/>
  <c r="N1075" i="1"/>
  <c r="O1075" i="1"/>
  <c r="P1075" i="1"/>
  <c r="Q1075" i="1" a="1"/>
  <c r="Q1075" i="1"/>
  <c r="R1075" i="1"/>
  <c r="M1076" i="1"/>
  <c r="N1076" i="1"/>
  <c r="O1076" i="1"/>
  <c r="P1076" i="1"/>
  <c r="Q1076" i="1" a="1"/>
  <c r="Q1076" i="1" s="1"/>
  <c r="R1076" i="1"/>
  <c r="S1076" i="1"/>
  <c r="T1076" i="1" s="1"/>
  <c r="M1077" i="1"/>
  <c r="N1077" i="1"/>
  <c r="O1077" i="1"/>
  <c r="P1077" i="1"/>
  <c r="Q1077" i="1" a="1"/>
  <c r="Q1077" i="1"/>
  <c r="R1077" i="1"/>
  <c r="M1078" i="1"/>
  <c r="S1078" i="1" s="1"/>
  <c r="N1078" i="1"/>
  <c r="O1078" i="1"/>
  <c r="P1078" i="1"/>
  <c r="Q1078" i="1" a="1"/>
  <c r="Q1078" i="1" s="1"/>
  <c r="R1078" i="1"/>
  <c r="M1079" i="1"/>
  <c r="N1079" i="1"/>
  <c r="O1079" i="1"/>
  <c r="P1079" i="1"/>
  <c r="Q1079" i="1" a="1"/>
  <c r="Q1079" i="1" s="1"/>
  <c r="R1079" i="1"/>
  <c r="M1080" i="1"/>
  <c r="N1080" i="1"/>
  <c r="O1080" i="1"/>
  <c r="P1080" i="1"/>
  <c r="Q1080" i="1" a="1"/>
  <c r="Q1080" i="1" s="1"/>
  <c r="R1080" i="1"/>
  <c r="S1080" i="1"/>
  <c r="T1080" i="1" s="1"/>
  <c r="M1081" i="1"/>
  <c r="N1081" i="1"/>
  <c r="O1081" i="1"/>
  <c r="P1081" i="1"/>
  <c r="Q1081" i="1" a="1"/>
  <c r="Q1081" i="1" s="1"/>
  <c r="R1081" i="1"/>
  <c r="M1082" i="1"/>
  <c r="N1082" i="1"/>
  <c r="O1082" i="1"/>
  <c r="P1082" i="1"/>
  <c r="S1082" i="1" s="1"/>
  <c r="Q1082" i="1" a="1"/>
  <c r="Q1082" i="1" s="1"/>
  <c r="R1082" i="1"/>
  <c r="M1083" i="1"/>
  <c r="N1083" i="1"/>
  <c r="O1083" i="1"/>
  <c r="P1083" i="1"/>
  <c r="Q1083" i="1" a="1"/>
  <c r="Q1083" i="1"/>
  <c r="R1083" i="1"/>
  <c r="M1084" i="1"/>
  <c r="N1084" i="1"/>
  <c r="O1084" i="1"/>
  <c r="P1084" i="1"/>
  <c r="Q1084" i="1" a="1"/>
  <c r="Q1084" i="1" s="1"/>
  <c r="S1084" i="1" s="1"/>
  <c r="R1084" i="1"/>
  <c r="M1085" i="1"/>
  <c r="N1085" i="1"/>
  <c r="O1085" i="1"/>
  <c r="P1085" i="1"/>
  <c r="Q1085" i="1" a="1"/>
  <c r="Q1085" i="1" s="1"/>
  <c r="R1085" i="1"/>
  <c r="M1086" i="1"/>
  <c r="N1086" i="1"/>
  <c r="O1086" i="1"/>
  <c r="P1086" i="1"/>
  <c r="S1086" i="1" s="1"/>
  <c r="Q1086" i="1" a="1"/>
  <c r="Q1086" i="1" s="1"/>
  <c r="R1086" i="1"/>
  <c r="T1086" i="1"/>
  <c r="M1087" i="1"/>
  <c r="N1087" i="1"/>
  <c r="O1087" i="1"/>
  <c r="P1087" i="1"/>
  <c r="Q1087" i="1" a="1"/>
  <c r="Q1087" i="1" s="1"/>
  <c r="R1087" i="1"/>
  <c r="M1088" i="1"/>
  <c r="N1088" i="1"/>
  <c r="O1088" i="1"/>
  <c r="P1088" i="1"/>
  <c r="Q1088" i="1" a="1"/>
  <c r="Q1088" i="1" s="1"/>
  <c r="R1088" i="1"/>
  <c r="S1088" i="1"/>
  <c r="T1088" i="1"/>
  <c r="M1089" i="1"/>
  <c r="N1089" i="1"/>
  <c r="O1089" i="1"/>
  <c r="P1089" i="1"/>
  <c r="Q1089" i="1" a="1"/>
  <c r="Q1089" i="1"/>
  <c r="R1089" i="1"/>
  <c r="M1090" i="1"/>
  <c r="N1090" i="1"/>
  <c r="O1090" i="1"/>
  <c r="P1090" i="1"/>
  <c r="Q1090" i="1" a="1"/>
  <c r="Q1090" i="1" s="1"/>
  <c r="R1090" i="1"/>
  <c r="S1090" i="1" s="1"/>
  <c r="M1091" i="1"/>
  <c r="N1091" i="1"/>
  <c r="O1091" i="1"/>
  <c r="P1091" i="1"/>
  <c r="Q1091" i="1" a="1"/>
  <c r="Q1091" i="1" s="1"/>
  <c r="R1091" i="1"/>
  <c r="M1092" i="1"/>
  <c r="N1092" i="1"/>
  <c r="O1092" i="1"/>
  <c r="P1092" i="1"/>
  <c r="Q1092" i="1" a="1"/>
  <c r="Q1092" i="1" s="1"/>
  <c r="R1092" i="1"/>
  <c r="M1093" i="1"/>
  <c r="N1093" i="1"/>
  <c r="O1093" i="1"/>
  <c r="P1093" i="1"/>
  <c r="Q1093" i="1" a="1"/>
  <c r="Q1093" i="1" s="1"/>
  <c r="R1093" i="1"/>
  <c r="M1094" i="1"/>
  <c r="S1094" i="1" s="1"/>
  <c r="N1094" i="1"/>
  <c r="O1094" i="1"/>
  <c r="P1094" i="1"/>
  <c r="Q1094" i="1" a="1"/>
  <c r="Q1094" i="1" s="1"/>
  <c r="R1094" i="1"/>
  <c r="M1095" i="1"/>
  <c r="S1095" i="1" s="1"/>
  <c r="V1095" i="1" s="1"/>
  <c r="N1095" i="1"/>
  <c r="O1095" i="1"/>
  <c r="P1095" i="1"/>
  <c r="Q1095" i="1" a="1"/>
  <c r="Q1095" i="1"/>
  <c r="R1095" i="1"/>
  <c r="T1095" i="1"/>
  <c r="M1096" i="1"/>
  <c r="N1096" i="1"/>
  <c r="O1096" i="1"/>
  <c r="P1096" i="1"/>
  <c r="Q1096" i="1" a="1"/>
  <c r="Q1096" i="1" s="1"/>
  <c r="R1096" i="1"/>
  <c r="M1097" i="1"/>
  <c r="N1097" i="1"/>
  <c r="O1097" i="1"/>
  <c r="P1097" i="1"/>
  <c r="Q1097" i="1" a="1"/>
  <c r="Q1097" i="1" s="1"/>
  <c r="R1097" i="1"/>
  <c r="M1098" i="1"/>
  <c r="N1098" i="1"/>
  <c r="O1098" i="1"/>
  <c r="S1098" i="1" s="1"/>
  <c r="P1098" i="1"/>
  <c r="Q1098" i="1" a="1"/>
  <c r="Q1098" i="1" s="1"/>
  <c r="R1098" i="1"/>
  <c r="M1099" i="1"/>
  <c r="N1099" i="1"/>
  <c r="O1099" i="1"/>
  <c r="P1099" i="1"/>
  <c r="Q1099" i="1" a="1"/>
  <c r="Q1099" i="1"/>
  <c r="R1099" i="1"/>
  <c r="M1100" i="1"/>
  <c r="S1100" i="1" s="1"/>
  <c r="N1100" i="1"/>
  <c r="O1100" i="1"/>
  <c r="P1100" i="1"/>
  <c r="Q1100" i="1" a="1"/>
  <c r="Q1100" i="1" s="1"/>
  <c r="R1100" i="1"/>
  <c r="M1101" i="1"/>
  <c r="N1101" i="1"/>
  <c r="O1101" i="1"/>
  <c r="P1101" i="1"/>
  <c r="Q1101" i="1" a="1"/>
  <c r="Q1101" i="1" s="1"/>
  <c r="R1101" i="1"/>
  <c r="M1102" i="1"/>
  <c r="S1102" i="1" s="1"/>
  <c r="N1102" i="1"/>
  <c r="O1102" i="1"/>
  <c r="P1102" i="1"/>
  <c r="Q1102" i="1" a="1"/>
  <c r="Q1102" i="1" s="1"/>
  <c r="R1102" i="1"/>
  <c r="M1103" i="1"/>
  <c r="N1103" i="1"/>
  <c r="O1103" i="1"/>
  <c r="P1103" i="1"/>
  <c r="Q1103" i="1" a="1"/>
  <c r="Q1103" i="1"/>
  <c r="R1103" i="1"/>
  <c r="M1104" i="1"/>
  <c r="S1104" i="1" s="1"/>
  <c r="N1104" i="1"/>
  <c r="O1104" i="1"/>
  <c r="P1104" i="1"/>
  <c r="Q1104" i="1" a="1"/>
  <c r="Q1104" i="1" s="1"/>
  <c r="R1104" i="1"/>
  <c r="M1105" i="1"/>
  <c r="N1105" i="1"/>
  <c r="O1105" i="1"/>
  <c r="P1105" i="1"/>
  <c r="Q1105" i="1" a="1"/>
  <c r="Q1105" i="1" s="1"/>
  <c r="R1105" i="1"/>
  <c r="M1106" i="1"/>
  <c r="N1106" i="1"/>
  <c r="O1106" i="1"/>
  <c r="S1106" i="1" s="1"/>
  <c r="P1106" i="1"/>
  <c r="Q1106" i="1" a="1"/>
  <c r="Q1106" i="1" s="1"/>
  <c r="R1106" i="1"/>
  <c r="M1107" i="1"/>
  <c r="N1107" i="1"/>
  <c r="O1107" i="1"/>
  <c r="P1107" i="1"/>
  <c r="Q1107" i="1" a="1"/>
  <c r="Q1107" i="1"/>
  <c r="R1107" i="1"/>
  <c r="M1108" i="1"/>
  <c r="S1108" i="1" s="1"/>
  <c r="N1108" i="1"/>
  <c r="O1108" i="1"/>
  <c r="P1108" i="1"/>
  <c r="Q1108" i="1" a="1"/>
  <c r="Q1108" i="1" s="1"/>
  <c r="R1108" i="1"/>
  <c r="M1109" i="1"/>
  <c r="N1109" i="1"/>
  <c r="O1109" i="1"/>
  <c r="P1109" i="1"/>
  <c r="Q1109" i="1" a="1"/>
  <c r="Q1109" i="1" s="1"/>
  <c r="R1109" i="1"/>
  <c r="M1110" i="1"/>
  <c r="S1110" i="1" s="1"/>
  <c r="N1110" i="1"/>
  <c r="O1110" i="1"/>
  <c r="P1110" i="1"/>
  <c r="Q1110" i="1" a="1"/>
  <c r="Q1110" i="1" s="1"/>
  <c r="R1110" i="1"/>
  <c r="M1111" i="1"/>
  <c r="N1111" i="1"/>
  <c r="O1111" i="1"/>
  <c r="P1111" i="1"/>
  <c r="Q1111" i="1" a="1"/>
  <c r="Q1111" i="1" s="1"/>
  <c r="R1111" i="1"/>
  <c r="M1112" i="1"/>
  <c r="N1112" i="1"/>
  <c r="O1112" i="1"/>
  <c r="P1112" i="1"/>
  <c r="Q1112" i="1" a="1"/>
  <c r="Q1112" i="1" s="1"/>
  <c r="R1112" i="1"/>
  <c r="S1112" i="1"/>
  <c r="T1112" i="1" s="1"/>
  <c r="M1113" i="1"/>
  <c r="N1113" i="1"/>
  <c r="O1113" i="1"/>
  <c r="P1113" i="1"/>
  <c r="Q1113" i="1" a="1"/>
  <c r="Q1113" i="1" s="1"/>
  <c r="R1113" i="1"/>
  <c r="M1114" i="1"/>
  <c r="N1114" i="1"/>
  <c r="O1114" i="1"/>
  <c r="P1114" i="1"/>
  <c r="S1114" i="1" s="1"/>
  <c r="Q1114" i="1" a="1"/>
  <c r="Q1114" i="1" s="1"/>
  <c r="R1114" i="1"/>
  <c r="M1115" i="1"/>
  <c r="N1115" i="1"/>
  <c r="O1115" i="1"/>
  <c r="P1115" i="1"/>
  <c r="Q1115" i="1" a="1"/>
  <c r="Q1115" i="1"/>
  <c r="R1115" i="1"/>
  <c r="M1116" i="1"/>
  <c r="N1116" i="1"/>
  <c r="O1116" i="1"/>
  <c r="P1116" i="1"/>
  <c r="Q1116" i="1" a="1"/>
  <c r="Q1116" i="1" s="1"/>
  <c r="S1116" i="1" s="1"/>
  <c r="R1116" i="1"/>
  <c r="M1117" i="1"/>
  <c r="N1117" i="1"/>
  <c r="O1117" i="1"/>
  <c r="P1117" i="1"/>
  <c r="Q1117" i="1" a="1"/>
  <c r="Q1117" i="1" s="1"/>
  <c r="R1117" i="1"/>
  <c r="M1118" i="1"/>
  <c r="N1118" i="1"/>
  <c r="O1118" i="1"/>
  <c r="P1118" i="1"/>
  <c r="S1118" i="1" s="1"/>
  <c r="Q1118" i="1" a="1"/>
  <c r="Q1118" i="1" s="1"/>
  <c r="R1118" i="1"/>
  <c r="M1119" i="1"/>
  <c r="N1119" i="1"/>
  <c r="O1119" i="1"/>
  <c r="P1119" i="1"/>
  <c r="Q1119" i="1" a="1"/>
  <c r="Q1119" i="1" s="1"/>
  <c r="R1119" i="1"/>
  <c r="M1120" i="1"/>
  <c r="N1120" i="1"/>
  <c r="O1120" i="1"/>
  <c r="P1120" i="1"/>
  <c r="Q1120" i="1" a="1"/>
  <c r="Q1120" i="1" s="1"/>
  <c r="R1120" i="1"/>
  <c r="S1120" i="1"/>
  <c r="T1120" i="1"/>
  <c r="M1121" i="1"/>
  <c r="N1121" i="1"/>
  <c r="O1121" i="1"/>
  <c r="P1121" i="1"/>
  <c r="Q1121" i="1" a="1"/>
  <c r="Q1121" i="1"/>
  <c r="R1121" i="1"/>
  <c r="M1122" i="1"/>
  <c r="N1122" i="1"/>
  <c r="O1122" i="1"/>
  <c r="P1122" i="1"/>
  <c r="Q1122" i="1" a="1"/>
  <c r="Q1122" i="1" s="1"/>
  <c r="R1122" i="1"/>
  <c r="S1122" i="1" s="1"/>
  <c r="M1123" i="1"/>
  <c r="N1123" i="1"/>
  <c r="O1123" i="1"/>
  <c r="P1123" i="1"/>
  <c r="Q1123" i="1" a="1"/>
  <c r="Q1123" i="1" s="1"/>
  <c r="R1123" i="1"/>
  <c r="M1124" i="1"/>
  <c r="N1124" i="1"/>
  <c r="O1124" i="1"/>
  <c r="P1124" i="1"/>
  <c r="Q1124" i="1" a="1"/>
  <c r="Q1124" i="1" s="1"/>
  <c r="R1124" i="1"/>
  <c r="M1125" i="1"/>
  <c r="S1125" i="1" s="1"/>
  <c r="T1125" i="1" s="1"/>
  <c r="V1125" i="1" s="1"/>
  <c r="N1125" i="1"/>
  <c r="O1125" i="1"/>
  <c r="P1125" i="1"/>
  <c r="Q1125" i="1" a="1"/>
  <c r="Q1125" i="1"/>
  <c r="R1125" i="1"/>
  <c r="M1126" i="1"/>
  <c r="N1126" i="1"/>
  <c r="O1126" i="1"/>
  <c r="P1126" i="1"/>
  <c r="Q1126" i="1" a="1"/>
  <c r="Q1126" i="1" s="1"/>
  <c r="R1126" i="1"/>
  <c r="M1127" i="1"/>
  <c r="S1127" i="1" s="1"/>
  <c r="V1127" i="1" s="1"/>
  <c r="N1127" i="1"/>
  <c r="O1127" i="1"/>
  <c r="P1127" i="1"/>
  <c r="Q1127" i="1" a="1"/>
  <c r="Q1127" i="1"/>
  <c r="R1127" i="1"/>
  <c r="T1127" i="1"/>
  <c r="M1128" i="1"/>
  <c r="S1128" i="1" s="1"/>
  <c r="N1128" i="1"/>
  <c r="O1128" i="1"/>
  <c r="P1128" i="1"/>
  <c r="Q1128" i="1" a="1"/>
  <c r="Q1128" i="1" s="1"/>
  <c r="R1128" i="1"/>
  <c r="M1129" i="1"/>
  <c r="N1129" i="1"/>
  <c r="O1129" i="1"/>
  <c r="P1129" i="1"/>
  <c r="Q1129" i="1" a="1"/>
  <c r="Q1129" i="1" s="1"/>
  <c r="R1129" i="1"/>
  <c r="M1130" i="1"/>
  <c r="N1130" i="1"/>
  <c r="O1130" i="1"/>
  <c r="S1130" i="1" s="1"/>
  <c r="P1130" i="1"/>
  <c r="Q1130" i="1" a="1"/>
  <c r="Q1130" i="1" s="1"/>
  <c r="R1130" i="1"/>
  <c r="M1131" i="1"/>
  <c r="N1131" i="1"/>
  <c r="O1131" i="1"/>
  <c r="P1131" i="1"/>
  <c r="Q1131" i="1" a="1"/>
  <c r="Q1131" i="1"/>
  <c r="R1131" i="1"/>
  <c r="M1132" i="1"/>
  <c r="S1132" i="1" s="1"/>
  <c r="N1132" i="1"/>
  <c r="O1132" i="1"/>
  <c r="P1132" i="1"/>
  <c r="Q1132" i="1" a="1"/>
  <c r="Q1132" i="1" s="1"/>
  <c r="R1132" i="1"/>
  <c r="M1133" i="1"/>
  <c r="N1133" i="1"/>
  <c r="O1133" i="1"/>
  <c r="P1133" i="1"/>
  <c r="Q1133" i="1" a="1"/>
  <c r="Q1133" i="1" s="1"/>
  <c r="R1133" i="1"/>
  <c r="M1134" i="1"/>
  <c r="S1134" i="1" s="1"/>
  <c r="N1134" i="1"/>
  <c r="O1134" i="1"/>
  <c r="P1134" i="1"/>
  <c r="Q1134" i="1" a="1"/>
  <c r="Q1134" i="1" s="1"/>
  <c r="R1134" i="1"/>
  <c r="M1135" i="1"/>
  <c r="N1135" i="1"/>
  <c r="O1135" i="1"/>
  <c r="P1135" i="1"/>
  <c r="Q1135" i="1" a="1"/>
  <c r="Q1135" i="1"/>
  <c r="R1135" i="1"/>
  <c r="M1136" i="1"/>
  <c r="S1136" i="1" s="1"/>
  <c r="N1136" i="1"/>
  <c r="O1136" i="1"/>
  <c r="P1136" i="1"/>
  <c r="Q1136" i="1" a="1"/>
  <c r="Q1136" i="1" s="1"/>
  <c r="R1136" i="1"/>
  <c r="M1137" i="1"/>
  <c r="N1137" i="1"/>
  <c r="O1137" i="1"/>
  <c r="P1137" i="1"/>
  <c r="Q1137" i="1" a="1"/>
  <c r="Q1137" i="1" s="1"/>
  <c r="R1137" i="1"/>
  <c r="M1138" i="1"/>
  <c r="N1138" i="1"/>
  <c r="O1138" i="1"/>
  <c r="S1138" i="1" s="1"/>
  <c r="P1138" i="1"/>
  <c r="Q1138" i="1" a="1"/>
  <c r="Q1138" i="1" s="1"/>
  <c r="R1138" i="1"/>
  <c r="M1139" i="1"/>
  <c r="N1139" i="1"/>
  <c r="O1139" i="1"/>
  <c r="P1139" i="1"/>
  <c r="Q1139" i="1" a="1"/>
  <c r="Q1139" i="1"/>
  <c r="R1139" i="1"/>
  <c r="M1140" i="1"/>
  <c r="S1140" i="1" s="1"/>
  <c r="N1140" i="1"/>
  <c r="O1140" i="1"/>
  <c r="P1140" i="1"/>
  <c r="Q1140" i="1" a="1"/>
  <c r="Q1140" i="1" s="1"/>
  <c r="R1140" i="1"/>
  <c r="M1141" i="1"/>
  <c r="N1141" i="1"/>
  <c r="O1141" i="1"/>
  <c r="P1141" i="1"/>
  <c r="Q1141" i="1" a="1"/>
  <c r="Q1141" i="1" s="1"/>
  <c r="R1141" i="1"/>
  <c r="M1142" i="1"/>
  <c r="S1142" i="1" s="1"/>
  <c r="N1142" i="1"/>
  <c r="O1142" i="1"/>
  <c r="P1142" i="1"/>
  <c r="Q1142" i="1" a="1"/>
  <c r="Q1142" i="1" s="1"/>
  <c r="R1142" i="1"/>
  <c r="M1143" i="1"/>
  <c r="N1143" i="1"/>
  <c r="O1143" i="1"/>
  <c r="P1143" i="1"/>
  <c r="Q1143" i="1" a="1"/>
  <c r="Q1143" i="1" s="1"/>
  <c r="R1143" i="1"/>
  <c r="M1144" i="1"/>
  <c r="N1144" i="1"/>
  <c r="O1144" i="1"/>
  <c r="P1144" i="1"/>
  <c r="Q1144" i="1" a="1"/>
  <c r="Q1144" i="1" s="1"/>
  <c r="R1144" i="1"/>
  <c r="S1144" i="1"/>
  <c r="T1144" i="1" s="1"/>
  <c r="M1145" i="1"/>
  <c r="N1145" i="1"/>
  <c r="O1145" i="1"/>
  <c r="P1145" i="1"/>
  <c r="Q1145" i="1" a="1"/>
  <c r="Q1145" i="1" s="1"/>
  <c r="R1145" i="1"/>
  <c r="M1146" i="1"/>
  <c r="N1146" i="1"/>
  <c r="O1146" i="1"/>
  <c r="S1146" i="1" s="1"/>
  <c r="P1146" i="1"/>
  <c r="Q1146" i="1" a="1"/>
  <c r="Q1146" i="1" s="1"/>
  <c r="R1146" i="1"/>
  <c r="M1147" i="1"/>
  <c r="N1147" i="1"/>
  <c r="O1147" i="1"/>
  <c r="P1147" i="1"/>
  <c r="Q1147" i="1" a="1"/>
  <c r="Q1147" i="1"/>
  <c r="R1147" i="1"/>
  <c r="M1148" i="1"/>
  <c r="N1148" i="1"/>
  <c r="O1148" i="1"/>
  <c r="P1148" i="1"/>
  <c r="Q1148" i="1" a="1"/>
  <c r="Q1148" i="1" s="1"/>
  <c r="S1148" i="1" s="1"/>
  <c r="R1148" i="1"/>
  <c r="M1149" i="1"/>
  <c r="N1149" i="1"/>
  <c r="O1149" i="1"/>
  <c r="P1149" i="1"/>
  <c r="Q1149" i="1" a="1"/>
  <c r="Q1149" i="1" s="1"/>
  <c r="R1149" i="1"/>
  <c r="M1150" i="1"/>
  <c r="S1150" i="1" s="1"/>
  <c r="N1150" i="1"/>
  <c r="O1150" i="1"/>
  <c r="P1150" i="1"/>
  <c r="Q1150" i="1" a="1"/>
  <c r="Q1150" i="1" s="1"/>
  <c r="R1150" i="1"/>
  <c r="M1151" i="1"/>
  <c r="N1151" i="1"/>
  <c r="O1151" i="1"/>
  <c r="P1151" i="1"/>
  <c r="Q1151" i="1" a="1"/>
  <c r="Q1151" i="1" s="1"/>
  <c r="R1151" i="1"/>
  <c r="M1152" i="1"/>
  <c r="N1152" i="1"/>
  <c r="O1152" i="1"/>
  <c r="P1152" i="1"/>
  <c r="Q1152" i="1" a="1"/>
  <c r="Q1152" i="1" s="1"/>
  <c r="R1152" i="1"/>
  <c r="S1152" i="1"/>
  <c r="M1153" i="1"/>
  <c r="N1153" i="1"/>
  <c r="O1153" i="1"/>
  <c r="P1153" i="1"/>
  <c r="Q1153" i="1" a="1"/>
  <c r="Q1153" i="1"/>
  <c r="R1153" i="1"/>
  <c r="M1154" i="1"/>
  <c r="N1154" i="1"/>
  <c r="O1154" i="1"/>
  <c r="P1154" i="1"/>
  <c r="Q1154" i="1" a="1"/>
  <c r="Q1154" i="1" s="1"/>
  <c r="R1154" i="1"/>
  <c r="S1154" i="1"/>
  <c r="M1155" i="1"/>
  <c r="N1155" i="1"/>
  <c r="O1155" i="1"/>
  <c r="P1155" i="1"/>
  <c r="Q1155" i="1" a="1"/>
  <c r="Q1155" i="1" s="1"/>
  <c r="R1155" i="1"/>
  <c r="M1156" i="1"/>
  <c r="N1156" i="1"/>
  <c r="O1156" i="1"/>
  <c r="P1156" i="1"/>
  <c r="Q1156" i="1" a="1"/>
  <c r="Q1156" i="1" s="1"/>
  <c r="R1156" i="1"/>
  <c r="M1157" i="1"/>
  <c r="S1157" i="1" s="1"/>
  <c r="N1157" i="1"/>
  <c r="O1157" i="1"/>
  <c r="P1157" i="1"/>
  <c r="Q1157" i="1" a="1"/>
  <c r="Q1157" i="1"/>
  <c r="R1157" i="1"/>
  <c r="M1158" i="1"/>
  <c r="N1158" i="1"/>
  <c r="O1158" i="1"/>
  <c r="P1158" i="1"/>
  <c r="Q1158" i="1" a="1"/>
  <c r="Q1158" i="1" s="1"/>
  <c r="R1158" i="1"/>
  <c r="M1159" i="1"/>
  <c r="N1159" i="1"/>
  <c r="O1159" i="1"/>
  <c r="P1159" i="1"/>
  <c r="Q1159" i="1" a="1"/>
  <c r="Q1159" i="1" s="1"/>
  <c r="R1159" i="1"/>
  <c r="M1160" i="1"/>
  <c r="N1160" i="1"/>
  <c r="O1160" i="1"/>
  <c r="S1160" i="1" s="1"/>
  <c r="P1160" i="1"/>
  <c r="Q1160" i="1" a="1"/>
  <c r="Q1160" i="1" s="1"/>
  <c r="R1160" i="1"/>
  <c r="M1161" i="1"/>
  <c r="N1161" i="1"/>
  <c r="O1161" i="1"/>
  <c r="P1161" i="1"/>
  <c r="Q1161" i="1" a="1"/>
  <c r="Q1161" i="1" s="1"/>
  <c r="R1161" i="1"/>
  <c r="M1162" i="1"/>
  <c r="N1162" i="1"/>
  <c r="O1162" i="1"/>
  <c r="P1162" i="1"/>
  <c r="Q1162" i="1" a="1"/>
  <c r="Q1162" i="1" s="1"/>
  <c r="R1162" i="1"/>
  <c r="M1163" i="1"/>
  <c r="N1163" i="1"/>
  <c r="O1163" i="1"/>
  <c r="P1163" i="1"/>
  <c r="Q1163" i="1" a="1"/>
  <c r="Q1163" i="1"/>
  <c r="R1163" i="1"/>
  <c r="M1164" i="1"/>
  <c r="N1164" i="1"/>
  <c r="O1164" i="1"/>
  <c r="P1164" i="1"/>
  <c r="Q1164" i="1" a="1"/>
  <c r="Q1164" i="1"/>
  <c r="S1164" i="1" s="1"/>
  <c r="R1164" i="1"/>
  <c r="M1165" i="1"/>
  <c r="S1165" i="1" s="1"/>
  <c r="N1165" i="1"/>
  <c r="O1165" i="1"/>
  <c r="P1165" i="1"/>
  <c r="Q1165" i="1" a="1"/>
  <c r="Q1165" i="1"/>
  <c r="R1165" i="1"/>
  <c r="M1166" i="1"/>
  <c r="N1166" i="1"/>
  <c r="O1166" i="1"/>
  <c r="P1166" i="1"/>
  <c r="Q1166" i="1" a="1"/>
  <c r="Q1166" i="1"/>
  <c r="R1166" i="1"/>
  <c r="S1166" i="1"/>
  <c r="T1166" i="1" s="1"/>
  <c r="M1167" i="1"/>
  <c r="N1167" i="1"/>
  <c r="O1167" i="1"/>
  <c r="P1167" i="1"/>
  <c r="Q1167" i="1" a="1"/>
  <c r="Q1167" i="1" s="1"/>
  <c r="S1167" i="1" s="1"/>
  <c r="R1167" i="1"/>
  <c r="M1168" i="1"/>
  <c r="N1168" i="1"/>
  <c r="O1168" i="1"/>
  <c r="P1168" i="1"/>
  <c r="Q1168" i="1" a="1"/>
  <c r="Q1168" i="1" s="1"/>
  <c r="R1168" i="1"/>
  <c r="M1169" i="1"/>
  <c r="N1169" i="1"/>
  <c r="O1169" i="1"/>
  <c r="P1169" i="1"/>
  <c r="S1169" i="1" s="1"/>
  <c r="Q1169" i="1" a="1"/>
  <c r="Q1169" i="1"/>
  <c r="R1169" i="1"/>
  <c r="M1170" i="1"/>
  <c r="N1170" i="1"/>
  <c r="O1170" i="1"/>
  <c r="P1170" i="1"/>
  <c r="Q1170" i="1" a="1"/>
  <c r="Q1170" i="1" s="1"/>
  <c r="R1170" i="1"/>
  <c r="M1171" i="1"/>
  <c r="N1171" i="1"/>
  <c r="O1171" i="1"/>
  <c r="P1171" i="1"/>
  <c r="Q1171" i="1" a="1"/>
  <c r="Q1171" i="1"/>
  <c r="R1171" i="1"/>
  <c r="M1172" i="1"/>
  <c r="N1172" i="1"/>
  <c r="O1172" i="1"/>
  <c r="P1172" i="1"/>
  <c r="Q1172" i="1" a="1"/>
  <c r="Q1172" i="1"/>
  <c r="S1172" i="1" s="1"/>
  <c r="R1172" i="1"/>
  <c r="M1173" i="1"/>
  <c r="S1173" i="1" s="1"/>
  <c r="N1173" i="1"/>
  <c r="O1173" i="1"/>
  <c r="P1173" i="1"/>
  <c r="Q1173" i="1" a="1"/>
  <c r="Q1173" i="1"/>
  <c r="R1173" i="1"/>
  <c r="M1174" i="1"/>
  <c r="N1174" i="1"/>
  <c r="O1174" i="1"/>
  <c r="P1174" i="1"/>
  <c r="Q1174" i="1" a="1"/>
  <c r="Q1174" i="1"/>
  <c r="R1174" i="1"/>
  <c r="S1174" i="1"/>
  <c r="T1174" i="1" s="1"/>
  <c r="M1175" i="1"/>
  <c r="N1175" i="1"/>
  <c r="O1175" i="1"/>
  <c r="P1175" i="1"/>
  <c r="Q1175" i="1" a="1"/>
  <c r="Q1175" i="1" s="1"/>
  <c r="S1175" i="1" s="1"/>
  <c r="R1175" i="1"/>
  <c r="M1176" i="1"/>
  <c r="N1176" i="1"/>
  <c r="S1176" i="1" s="1"/>
  <c r="O1176" i="1"/>
  <c r="P1176" i="1"/>
  <c r="Q1176" i="1" a="1"/>
  <c r="Q1176" i="1" s="1"/>
  <c r="R1176" i="1"/>
  <c r="M1177" i="1"/>
  <c r="N1177" i="1"/>
  <c r="O1177" i="1"/>
  <c r="P1177" i="1"/>
  <c r="S1177" i="1" s="1"/>
  <c r="T1177" i="1" s="1"/>
  <c r="Q1177" i="1" a="1"/>
  <c r="Q1177" i="1"/>
  <c r="R1177" i="1"/>
  <c r="V1177" i="1"/>
  <c r="M1178" i="1"/>
  <c r="N1178" i="1"/>
  <c r="O1178" i="1"/>
  <c r="P1178" i="1"/>
  <c r="Q1178" i="1" a="1"/>
  <c r="Q1178" i="1" s="1"/>
  <c r="R1178" i="1"/>
  <c r="M1179" i="1"/>
  <c r="N1179" i="1"/>
  <c r="O1179" i="1"/>
  <c r="P1179" i="1"/>
  <c r="Q1179" i="1" a="1"/>
  <c r="Q1179" i="1"/>
  <c r="R1179" i="1"/>
  <c r="M1180" i="1"/>
  <c r="N1180" i="1"/>
  <c r="O1180" i="1"/>
  <c r="P1180" i="1"/>
  <c r="Q1180" i="1" a="1"/>
  <c r="Q1180" i="1"/>
  <c r="S1180" i="1" s="1"/>
  <c r="R1180" i="1"/>
  <c r="M1181" i="1"/>
  <c r="S1181" i="1" s="1"/>
  <c r="N1181" i="1"/>
  <c r="O1181" i="1"/>
  <c r="P1181" i="1"/>
  <c r="Q1181" i="1" a="1"/>
  <c r="Q1181" i="1"/>
  <c r="R1181" i="1"/>
  <c r="M1182" i="1"/>
  <c r="N1182" i="1"/>
  <c r="O1182" i="1"/>
  <c r="P1182" i="1"/>
  <c r="Q1182" i="1" a="1"/>
  <c r="Q1182" i="1"/>
  <c r="R1182" i="1"/>
  <c r="S1182" i="1"/>
  <c r="T1182" i="1" s="1"/>
  <c r="M1183" i="1"/>
  <c r="N1183" i="1"/>
  <c r="O1183" i="1"/>
  <c r="P1183" i="1"/>
  <c r="Q1183" i="1" a="1"/>
  <c r="Q1183" i="1" s="1"/>
  <c r="S1183" i="1" s="1"/>
  <c r="R1183" i="1"/>
  <c r="M1184" i="1"/>
  <c r="N1184" i="1"/>
  <c r="O1184" i="1"/>
  <c r="P1184" i="1"/>
  <c r="Q1184" i="1" a="1"/>
  <c r="Q1184" i="1" s="1"/>
  <c r="R1184" i="1"/>
  <c r="M1185" i="1"/>
  <c r="N1185" i="1"/>
  <c r="O1185" i="1"/>
  <c r="S1185" i="1" s="1"/>
  <c r="P1185" i="1"/>
  <c r="Q1185" i="1" a="1"/>
  <c r="Q1185" i="1"/>
  <c r="R1185" i="1"/>
  <c r="M1186" i="1"/>
  <c r="N1186" i="1"/>
  <c r="O1186" i="1"/>
  <c r="P1186" i="1"/>
  <c r="Q1186" i="1" a="1"/>
  <c r="Q1186" i="1" s="1"/>
  <c r="R1186" i="1"/>
  <c r="M1187" i="1"/>
  <c r="N1187" i="1"/>
  <c r="O1187" i="1"/>
  <c r="P1187" i="1"/>
  <c r="Q1187" i="1" a="1"/>
  <c r="Q1187" i="1"/>
  <c r="R1187" i="1"/>
  <c r="M1188" i="1"/>
  <c r="N1188" i="1"/>
  <c r="O1188" i="1"/>
  <c r="P1188" i="1"/>
  <c r="Q1188" i="1" a="1"/>
  <c r="Q1188" i="1"/>
  <c r="R1188" i="1"/>
  <c r="M1189" i="1"/>
  <c r="S1189" i="1" s="1"/>
  <c r="N1189" i="1"/>
  <c r="O1189" i="1"/>
  <c r="P1189" i="1"/>
  <c r="Q1189" i="1" a="1"/>
  <c r="Q1189" i="1"/>
  <c r="R1189" i="1"/>
  <c r="M1190" i="1"/>
  <c r="N1190" i="1"/>
  <c r="S1190" i="1" s="1"/>
  <c r="O1190" i="1"/>
  <c r="P1190" i="1"/>
  <c r="Q1190" i="1" a="1"/>
  <c r="Q1190" i="1" s="1"/>
  <c r="R1190" i="1"/>
  <c r="M1191" i="1"/>
  <c r="N1191" i="1"/>
  <c r="O1191" i="1"/>
  <c r="P1191" i="1"/>
  <c r="Q1191" i="1" a="1"/>
  <c r="Q1191" i="1" s="1"/>
  <c r="S1191" i="1" s="1"/>
  <c r="R1191" i="1"/>
  <c r="M1192" i="1"/>
  <c r="S1192" i="1" s="1"/>
  <c r="N1192" i="1"/>
  <c r="O1192" i="1"/>
  <c r="P1192" i="1"/>
  <c r="Q1192" i="1" a="1"/>
  <c r="Q1192" i="1" s="1"/>
  <c r="R1192" i="1"/>
  <c r="M1193" i="1"/>
  <c r="N1193" i="1"/>
  <c r="O1193" i="1"/>
  <c r="S1193" i="1" s="1"/>
  <c r="T1193" i="1" s="1"/>
  <c r="P1193" i="1"/>
  <c r="Q1193" i="1" a="1"/>
  <c r="Q1193" i="1"/>
  <c r="R1193" i="1"/>
  <c r="V1193" i="1"/>
  <c r="M1194" i="1"/>
  <c r="N1194" i="1"/>
  <c r="O1194" i="1"/>
  <c r="P1194" i="1"/>
  <c r="Q1194" i="1" a="1"/>
  <c r="Q1194" i="1" s="1"/>
  <c r="R1194" i="1"/>
  <c r="M1195" i="1"/>
  <c r="N1195" i="1"/>
  <c r="O1195" i="1"/>
  <c r="P1195" i="1"/>
  <c r="Q1195" i="1" a="1"/>
  <c r="Q1195" i="1"/>
  <c r="R1195" i="1"/>
  <c r="M1196" i="1"/>
  <c r="N1196" i="1"/>
  <c r="O1196" i="1"/>
  <c r="P1196" i="1"/>
  <c r="Q1196" i="1" a="1"/>
  <c r="Q1196" i="1"/>
  <c r="R1196" i="1"/>
  <c r="M1197" i="1"/>
  <c r="N1197" i="1"/>
  <c r="O1197" i="1"/>
  <c r="P1197" i="1"/>
  <c r="Q1197" i="1" a="1"/>
  <c r="Q1197" i="1"/>
  <c r="R1197" i="1"/>
  <c r="M1198" i="1"/>
  <c r="N1198" i="1"/>
  <c r="O1198" i="1"/>
  <c r="P1198" i="1"/>
  <c r="Q1198" i="1" a="1"/>
  <c r="Q1198" i="1" s="1"/>
  <c r="R1198" i="1"/>
  <c r="S1198" i="1"/>
  <c r="T1198" i="1" s="1"/>
  <c r="M1199" i="1"/>
  <c r="N1199" i="1"/>
  <c r="O1199" i="1"/>
  <c r="P1199" i="1"/>
  <c r="Q1199" i="1" a="1"/>
  <c r="Q1199" i="1" s="1"/>
  <c r="R1199" i="1"/>
  <c r="S1199" i="1"/>
  <c r="T1199" i="1" s="1"/>
  <c r="M1200" i="1"/>
  <c r="S1200" i="1" s="1"/>
  <c r="N1200" i="1"/>
  <c r="O1200" i="1"/>
  <c r="P1200" i="1"/>
  <c r="Q1200" i="1" a="1"/>
  <c r="Q1200" i="1" s="1"/>
  <c r="R1200" i="1"/>
  <c r="M1201" i="1"/>
  <c r="S1201" i="1" s="1"/>
  <c r="N1201" i="1"/>
  <c r="O1201" i="1"/>
  <c r="P1201" i="1"/>
  <c r="Q1201" i="1" a="1"/>
  <c r="Q1201" i="1"/>
  <c r="R1201" i="1"/>
  <c r="M1202" i="1"/>
  <c r="S1202" i="1" s="1"/>
  <c r="T1202" i="1" s="1"/>
  <c r="N1202" i="1"/>
  <c r="O1202" i="1"/>
  <c r="P1202" i="1"/>
  <c r="Q1202" i="1" a="1"/>
  <c r="Q1202" i="1" s="1"/>
  <c r="R1202" i="1"/>
  <c r="V1202" i="1"/>
  <c r="M1203" i="1"/>
  <c r="N1203" i="1"/>
  <c r="O1203" i="1"/>
  <c r="P1203" i="1"/>
  <c r="Q1203" i="1" a="1"/>
  <c r="Q1203" i="1"/>
  <c r="R1203" i="1"/>
  <c r="M1204" i="1"/>
  <c r="N1204" i="1"/>
  <c r="O1204" i="1"/>
  <c r="P1204" i="1"/>
  <c r="Q1204" i="1" a="1"/>
  <c r="Q1204" i="1"/>
  <c r="R1204" i="1"/>
  <c r="S1204" i="1"/>
  <c r="M1205" i="1"/>
  <c r="N1205" i="1"/>
  <c r="O1205" i="1"/>
  <c r="P1205" i="1"/>
  <c r="Q1205" i="1" a="1"/>
  <c r="Q1205" i="1"/>
  <c r="R1205" i="1"/>
  <c r="M1206" i="1"/>
  <c r="N1206" i="1"/>
  <c r="O1206" i="1"/>
  <c r="P1206" i="1"/>
  <c r="S1206" i="1" s="1"/>
  <c r="Q1206" i="1" a="1"/>
  <c r="Q1206" i="1" s="1"/>
  <c r="R1206" i="1"/>
  <c r="M1207" i="1"/>
  <c r="N1207" i="1"/>
  <c r="O1207" i="1"/>
  <c r="P1207" i="1"/>
  <c r="Q1207" i="1" a="1"/>
  <c r="Q1207" i="1" s="1"/>
  <c r="S1207" i="1" s="1"/>
  <c r="R1207" i="1"/>
  <c r="M1208" i="1"/>
  <c r="N1208" i="1"/>
  <c r="O1208" i="1"/>
  <c r="P1208" i="1"/>
  <c r="Q1208" i="1" a="1"/>
  <c r="Q1208" i="1" s="1"/>
  <c r="R1208" i="1"/>
  <c r="M1209" i="1"/>
  <c r="N1209" i="1"/>
  <c r="O1209" i="1"/>
  <c r="P1209" i="1"/>
  <c r="Q1209" i="1" a="1"/>
  <c r="Q1209" i="1"/>
  <c r="R1209" i="1"/>
  <c r="M1210" i="1"/>
  <c r="N1210" i="1"/>
  <c r="O1210" i="1"/>
  <c r="P1210" i="1"/>
  <c r="Q1210" i="1" a="1"/>
  <c r="Q1210" i="1" s="1"/>
  <c r="R1210" i="1"/>
  <c r="M1211" i="1"/>
  <c r="N1211" i="1"/>
  <c r="O1211" i="1"/>
  <c r="P1211" i="1"/>
  <c r="Q1211" i="1" a="1"/>
  <c r="Q1211" i="1"/>
  <c r="R1211" i="1"/>
  <c r="M1212" i="1"/>
  <c r="N1212" i="1"/>
  <c r="O1212" i="1"/>
  <c r="P1212" i="1"/>
  <c r="Q1212" i="1" a="1"/>
  <c r="Q1212" i="1"/>
  <c r="R1212" i="1"/>
  <c r="S1212" i="1"/>
  <c r="M1213" i="1"/>
  <c r="N1213" i="1"/>
  <c r="O1213" i="1"/>
  <c r="P1213" i="1"/>
  <c r="Q1213" i="1" a="1"/>
  <c r="Q1213" i="1" s="1"/>
  <c r="R1213" i="1"/>
  <c r="M1214" i="1"/>
  <c r="N1214" i="1"/>
  <c r="O1214" i="1"/>
  <c r="P1214" i="1"/>
  <c r="Q1214" i="1" a="1"/>
  <c r="Q1214" i="1" s="1"/>
  <c r="R1214" i="1"/>
  <c r="M1215" i="1"/>
  <c r="N1215" i="1"/>
  <c r="O1215" i="1"/>
  <c r="P1215" i="1"/>
  <c r="Q1215" i="1" a="1"/>
  <c r="Q1215" i="1" s="1"/>
  <c r="R1215" i="1"/>
  <c r="S1215" i="1"/>
  <c r="T1215" i="1" s="1"/>
  <c r="V1215" i="1"/>
  <c r="M1216" i="1"/>
  <c r="N1216" i="1"/>
  <c r="O1216" i="1"/>
  <c r="P1216" i="1"/>
  <c r="Q1216" i="1" a="1"/>
  <c r="Q1216" i="1" s="1"/>
  <c r="R1216" i="1"/>
  <c r="M1217" i="1"/>
  <c r="N1217" i="1"/>
  <c r="O1217" i="1"/>
  <c r="P1217" i="1"/>
  <c r="Q1217" i="1" a="1"/>
  <c r="Q1217" i="1"/>
  <c r="R1217" i="1"/>
  <c r="M1218" i="1"/>
  <c r="N1218" i="1"/>
  <c r="O1218" i="1"/>
  <c r="P1218" i="1"/>
  <c r="Q1218" i="1" a="1"/>
  <c r="Q1218" i="1" s="1"/>
  <c r="R1218" i="1"/>
  <c r="M1219" i="1"/>
  <c r="N1219" i="1"/>
  <c r="O1219" i="1"/>
  <c r="P1219" i="1"/>
  <c r="Q1219" i="1" a="1"/>
  <c r="Q1219" i="1"/>
  <c r="R1219" i="1"/>
  <c r="M1220" i="1"/>
  <c r="N1220" i="1"/>
  <c r="O1220" i="1"/>
  <c r="P1220" i="1"/>
  <c r="Q1220" i="1" a="1"/>
  <c r="Q1220" i="1"/>
  <c r="R1220" i="1"/>
  <c r="M1221" i="1"/>
  <c r="N1221" i="1"/>
  <c r="O1221" i="1"/>
  <c r="P1221" i="1"/>
  <c r="Q1221" i="1" a="1"/>
  <c r="Q1221" i="1" s="1"/>
  <c r="R1221" i="1"/>
  <c r="M1222" i="1"/>
  <c r="N1222" i="1"/>
  <c r="O1222" i="1"/>
  <c r="P1222" i="1"/>
  <c r="Q1222" i="1" a="1"/>
  <c r="Q1222" i="1" s="1"/>
  <c r="R1222" i="1"/>
  <c r="S1222" i="1"/>
  <c r="T1222" i="1" s="1"/>
  <c r="M1223" i="1"/>
  <c r="N1223" i="1"/>
  <c r="O1223" i="1"/>
  <c r="P1223" i="1"/>
  <c r="Q1223" i="1" a="1"/>
  <c r="Q1223" i="1" s="1"/>
  <c r="R1223" i="1"/>
  <c r="S1223" i="1"/>
  <c r="T1223" i="1" s="1"/>
  <c r="M1224" i="1"/>
  <c r="N1224" i="1"/>
  <c r="O1224" i="1"/>
  <c r="P1224" i="1"/>
  <c r="Q1224" i="1" a="1"/>
  <c r="Q1224" i="1" s="1"/>
  <c r="R1224" i="1"/>
  <c r="M1225" i="1"/>
  <c r="S1225" i="1" s="1"/>
  <c r="N1225" i="1"/>
  <c r="O1225" i="1"/>
  <c r="P1225" i="1"/>
  <c r="Q1225" i="1" a="1"/>
  <c r="Q1225" i="1"/>
  <c r="R1225" i="1"/>
  <c r="M1226" i="1"/>
  <c r="N1226" i="1"/>
  <c r="O1226" i="1"/>
  <c r="P1226" i="1"/>
  <c r="Q1226" i="1" a="1"/>
  <c r="Q1226" i="1" s="1"/>
  <c r="R1226" i="1"/>
  <c r="M1227" i="1"/>
  <c r="N1227" i="1"/>
  <c r="O1227" i="1"/>
  <c r="P1227" i="1"/>
  <c r="Q1227" i="1" a="1"/>
  <c r="Q1227" i="1" s="1"/>
  <c r="R1227" i="1"/>
  <c r="M1228" i="1"/>
  <c r="N1228" i="1"/>
  <c r="O1228" i="1"/>
  <c r="P1228" i="1"/>
  <c r="Q1228" i="1" a="1"/>
  <c r="Q1228" i="1"/>
  <c r="R1228" i="1"/>
  <c r="S1228" i="1"/>
  <c r="T1228" i="1"/>
  <c r="M1229" i="1"/>
  <c r="S1229" i="1" s="1"/>
  <c r="N1229" i="1"/>
  <c r="O1229" i="1"/>
  <c r="P1229" i="1"/>
  <c r="Q1229" i="1" a="1"/>
  <c r="Q1229" i="1" s="1"/>
  <c r="R1229" i="1"/>
  <c r="M1230" i="1"/>
  <c r="N1230" i="1"/>
  <c r="O1230" i="1"/>
  <c r="P1230" i="1"/>
  <c r="Q1230" i="1" a="1"/>
  <c r="Q1230" i="1" s="1"/>
  <c r="R1230" i="1"/>
  <c r="S1230" i="1"/>
  <c r="T1230" i="1" s="1"/>
  <c r="M1231" i="1"/>
  <c r="N1231" i="1"/>
  <c r="O1231" i="1"/>
  <c r="S1231" i="1" s="1"/>
  <c r="P1231" i="1"/>
  <c r="Q1231" i="1" a="1"/>
  <c r="Q1231" i="1" s="1"/>
  <c r="R1231" i="1"/>
  <c r="M1232" i="1"/>
  <c r="N1232" i="1"/>
  <c r="O1232" i="1"/>
  <c r="P1232" i="1"/>
  <c r="Q1232" i="1" a="1"/>
  <c r="Q1232" i="1" s="1"/>
  <c r="R1232" i="1"/>
  <c r="M1233" i="1"/>
  <c r="N1233" i="1"/>
  <c r="O1233" i="1"/>
  <c r="P1233" i="1"/>
  <c r="Q1233" i="1" a="1"/>
  <c r="Q1233" i="1" s="1"/>
  <c r="R1233" i="1"/>
  <c r="M1234" i="1"/>
  <c r="N1234" i="1"/>
  <c r="O1234" i="1"/>
  <c r="P1234" i="1"/>
  <c r="Q1234" i="1" a="1"/>
  <c r="Q1234" i="1" s="1"/>
  <c r="R1234" i="1"/>
  <c r="M1235" i="1"/>
  <c r="S1235" i="1" s="1"/>
  <c r="N1235" i="1"/>
  <c r="O1235" i="1"/>
  <c r="P1235" i="1"/>
  <c r="Q1235" i="1" a="1"/>
  <c r="Q1235" i="1"/>
  <c r="R1235" i="1"/>
  <c r="M1236" i="1"/>
  <c r="S1236" i="1" s="1"/>
  <c r="N1236" i="1"/>
  <c r="O1236" i="1"/>
  <c r="P1236" i="1"/>
  <c r="Q1236" i="1" a="1"/>
  <c r="Q1236" i="1"/>
  <c r="R1236" i="1"/>
  <c r="T1236" i="1"/>
  <c r="M1237" i="1"/>
  <c r="N1237" i="1"/>
  <c r="O1237" i="1"/>
  <c r="P1237" i="1"/>
  <c r="Q1237" i="1" a="1"/>
  <c r="Q1237" i="1" s="1"/>
  <c r="R1237" i="1"/>
  <c r="M1238" i="1"/>
  <c r="N1238" i="1"/>
  <c r="O1238" i="1"/>
  <c r="P1238" i="1"/>
  <c r="Q1238" i="1" a="1"/>
  <c r="Q1238" i="1" s="1"/>
  <c r="R1238" i="1"/>
  <c r="S1238" i="1"/>
  <c r="T1238" i="1" s="1"/>
  <c r="M1239" i="1"/>
  <c r="N1239" i="1"/>
  <c r="O1239" i="1"/>
  <c r="S1239" i="1" s="1"/>
  <c r="P1239" i="1"/>
  <c r="Q1239" i="1" a="1"/>
  <c r="Q1239" i="1" s="1"/>
  <c r="R1239" i="1"/>
  <c r="M1240" i="1"/>
  <c r="N1240" i="1"/>
  <c r="O1240" i="1"/>
  <c r="P1240" i="1"/>
  <c r="Q1240" i="1" a="1"/>
  <c r="Q1240" i="1" s="1"/>
  <c r="R1240" i="1"/>
  <c r="M1241" i="1"/>
  <c r="N1241" i="1"/>
  <c r="O1241" i="1"/>
  <c r="P1241" i="1"/>
  <c r="Q1241" i="1" a="1"/>
  <c r="Q1241" i="1" s="1"/>
  <c r="R1241" i="1"/>
  <c r="M1242" i="1"/>
  <c r="N1242" i="1"/>
  <c r="O1242" i="1"/>
  <c r="P1242" i="1"/>
  <c r="Q1242" i="1" a="1"/>
  <c r="Q1242" i="1" s="1"/>
  <c r="R1242" i="1"/>
  <c r="M1243" i="1"/>
  <c r="S1243" i="1" s="1"/>
  <c r="N1243" i="1"/>
  <c r="O1243" i="1"/>
  <c r="P1243" i="1"/>
  <c r="Q1243" i="1" a="1"/>
  <c r="Q1243" i="1" s="1"/>
  <c r="R1243" i="1"/>
  <c r="M1244" i="1"/>
  <c r="N1244" i="1"/>
  <c r="O1244" i="1"/>
  <c r="P1244" i="1"/>
  <c r="Q1244" i="1" a="1"/>
  <c r="Q1244" i="1" s="1"/>
  <c r="R1244" i="1"/>
  <c r="S1244" i="1"/>
  <c r="T1244" i="1"/>
  <c r="M1245" i="1"/>
  <c r="S1245" i="1" s="1"/>
  <c r="N1245" i="1"/>
  <c r="O1245" i="1"/>
  <c r="P1245" i="1"/>
  <c r="Q1245" i="1" a="1"/>
  <c r="Q1245" i="1" s="1"/>
  <c r="R1245" i="1"/>
  <c r="M1246" i="1"/>
  <c r="N1246" i="1"/>
  <c r="S1246" i="1" s="1"/>
  <c r="O1246" i="1"/>
  <c r="P1246" i="1"/>
  <c r="Q1246" i="1" a="1"/>
  <c r="Q1246" i="1" s="1"/>
  <c r="R1246" i="1"/>
  <c r="T1246" i="1"/>
  <c r="M1247" i="1"/>
  <c r="S1247" i="1" s="1"/>
  <c r="N1247" i="1"/>
  <c r="O1247" i="1"/>
  <c r="P1247" i="1"/>
  <c r="Q1247" i="1" a="1"/>
  <c r="Q1247" i="1" s="1"/>
  <c r="R1247" i="1"/>
  <c r="M1248" i="1"/>
  <c r="N1248" i="1"/>
  <c r="O1248" i="1"/>
  <c r="P1248" i="1"/>
  <c r="Q1248" i="1" a="1"/>
  <c r="Q1248" i="1" s="1"/>
  <c r="R1248" i="1"/>
  <c r="M1249" i="1"/>
  <c r="N1249" i="1"/>
  <c r="O1249" i="1"/>
  <c r="P1249" i="1"/>
  <c r="Q1249" i="1" a="1"/>
  <c r="Q1249" i="1" s="1"/>
  <c r="R1249" i="1"/>
  <c r="M1250" i="1"/>
  <c r="N1250" i="1"/>
  <c r="O1250" i="1"/>
  <c r="P1250" i="1"/>
  <c r="Q1250" i="1" a="1"/>
  <c r="Q1250" i="1" s="1"/>
  <c r="R1250" i="1"/>
  <c r="M1251" i="1"/>
  <c r="N1251" i="1"/>
  <c r="O1251" i="1"/>
  <c r="P1251" i="1"/>
  <c r="Q1251" i="1" a="1"/>
  <c r="Q1251" i="1" s="1"/>
  <c r="R1251" i="1"/>
  <c r="M1252" i="1"/>
  <c r="N1252" i="1"/>
  <c r="O1252" i="1"/>
  <c r="P1252" i="1"/>
  <c r="Q1252" i="1" a="1"/>
  <c r="Q1252" i="1" s="1"/>
  <c r="R1252" i="1"/>
  <c r="M1253" i="1"/>
  <c r="N1253" i="1"/>
  <c r="O1253" i="1"/>
  <c r="P1253" i="1"/>
  <c r="Q1253" i="1" a="1"/>
  <c r="Q1253" i="1" s="1"/>
  <c r="R1253" i="1"/>
  <c r="M1254" i="1"/>
  <c r="N1254" i="1"/>
  <c r="O1254" i="1"/>
  <c r="P1254" i="1"/>
  <c r="Q1254" i="1" a="1"/>
  <c r="Q1254" i="1" s="1"/>
  <c r="R1254" i="1"/>
  <c r="S1254" i="1"/>
  <c r="T1254" i="1"/>
  <c r="M1255" i="1"/>
  <c r="S1255" i="1" s="1"/>
  <c r="N1255" i="1"/>
  <c r="O1255" i="1"/>
  <c r="P1255" i="1"/>
  <c r="Q1255" i="1" a="1"/>
  <c r="Q1255" i="1" s="1"/>
  <c r="R1255" i="1"/>
  <c r="M1256" i="1"/>
  <c r="N1256" i="1"/>
  <c r="O1256" i="1"/>
  <c r="P1256" i="1"/>
  <c r="Q1256" i="1" a="1"/>
  <c r="Q1256" i="1" s="1"/>
  <c r="R1256" i="1"/>
  <c r="M1257" i="1"/>
  <c r="S1257" i="1" s="1"/>
  <c r="N1257" i="1"/>
  <c r="O1257" i="1"/>
  <c r="P1257" i="1"/>
  <c r="Q1257" i="1" a="1"/>
  <c r="Q1257" i="1" s="1"/>
  <c r="R1257" i="1"/>
  <c r="M1258" i="1"/>
  <c r="N1258" i="1"/>
  <c r="O1258" i="1"/>
  <c r="P1258" i="1"/>
  <c r="Q1258" i="1" a="1"/>
  <c r="Q1258" i="1" s="1"/>
  <c r="R1258" i="1"/>
  <c r="M1259" i="1"/>
  <c r="N1259" i="1"/>
  <c r="O1259" i="1"/>
  <c r="P1259" i="1"/>
  <c r="Q1259" i="1" a="1"/>
  <c r="Q1259" i="1"/>
  <c r="R1259" i="1"/>
  <c r="M1260" i="1"/>
  <c r="N1260" i="1"/>
  <c r="O1260" i="1"/>
  <c r="P1260" i="1"/>
  <c r="Q1260" i="1" a="1"/>
  <c r="Q1260" i="1"/>
  <c r="R1260" i="1"/>
  <c r="S1260" i="1"/>
  <c r="M1261" i="1"/>
  <c r="S1261" i="1" s="1"/>
  <c r="T1261" i="1" s="1"/>
  <c r="N1261" i="1"/>
  <c r="O1261" i="1"/>
  <c r="P1261" i="1"/>
  <c r="Q1261" i="1" a="1"/>
  <c r="Q1261" i="1" s="1"/>
  <c r="R1261" i="1"/>
  <c r="M1262" i="1"/>
  <c r="N1262" i="1"/>
  <c r="O1262" i="1"/>
  <c r="P1262" i="1"/>
  <c r="Q1262" i="1" a="1"/>
  <c r="Q1262" i="1" s="1"/>
  <c r="R1262" i="1"/>
  <c r="S1262" i="1" s="1"/>
  <c r="M1263" i="1"/>
  <c r="N1263" i="1"/>
  <c r="O1263" i="1"/>
  <c r="S1263" i="1" s="1"/>
  <c r="P1263" i="1"/>
  <c r="Q1263" i="1" a="1"/>
  <c r="Q1263" i="1" s="1"/>
  <c r="R1263" i="1"/>
  <c r="M1264" i="1"/>
  <c r="N1264" i="1"/>
  <c r="O1264" i="1"/>
  <c r="P1264" i="1"/>
  <c r="Q1264" i="1" a="1"/>
  <c r="Q1264" i="1" s="1"/>
  <c r="R1264" i="1"/>
  <c r="M1265" i="1"/>
  <c r="N1265" i="1"/>
  <c r="O1265" i="1"/>
  <c r="P1265" i="1"/>
  <c r="Q1265" i="1" a="1"/>
  <c r="Q1265" i="1"/>
  <c r="R1265" i="1"/>
  <c r="M1266" i="1"/>
  <c r="N1266" i="1"/>
  <c r="O1266" i="1"/>
  <c r="P1266" i="1"/>
  <c r="Q1266" i="1" a="1"/>
  <c r="Q1266" i="1" s="1"/>
  <c r="R1266" i="1"/>
  <c r="M1267" i="1"/>
  <c r="N1267" i="1"/>
  <c r="O1267" i="1"/>
  <c r="P1267" i="1"/>
  <c r="Q1267" i="1" a="1"/>
  <c r="Q1267" i="1" s="1"/>
  <c r="R1267" i="1"/>
  <c r="M1268" i="1"/>
  <c r="N1268" i="1"/>
  <c r="O1268" i="1"/>
  <c r="P1268" i="1"/>
  <c r="Q1268" i="1" a="1"/>
  <c r="Q1268" i="1" s="1"/>
  <c r="R1268" i="1"/>
  <c r="M1269" i="1"/>
  <c r="N1269" i="1"/>
  <c r="O1269" i="1"/>
  <c r="P1269" i="1"/>
  <c r="Q1269" i="1" a="1"/>
  <c r="Q1269" i="1" s="1"/>
  <c r="R1269" i="1"/>
  <c r="M1270" i="1"/>
  <c r="N1270" i="1"/>
  <c r="O1270" i="1"/>
  <c r="P1270" i="1"/>
  <c r="Q1270" i="1" a="1"/>
  <c r="Q1270" i="1" s="1"/>
  <c r="S1270" i="1" s="1"/>
  <c r="R1270" i="1"/>
  <c r="M1271" i="1"/>
  <c r="S1271" i="1" s="1"/>
  <c r="N1271" i="1"/>
  <c r="O1271" i="1"/>
  <c r="P1271" i="1"/>
  <c r="Q1271" i="1" a="1"/>
  <c r="Q1271" i="1" s="1"/>
  <c r="R1271" i="1"/>
  <c r="M1272" i="1"/>
  <c r="N1272" i="1"/>
  <c r="O1272" i="1"/>
  <c r="P1272" i="1"/>
  <c r="Q1272" i="1" a="1"/>
  <c r="Q1272" i="1" s="1"/>
  <c r="R1272" i="1"/>
  <c r="M1273" i="1"/>
  <c r="N1273" i="1"/>
  <c r="O1273" i="1"/>
  <c r="P1273" i="1"/>
  <c r="Q1273" i="1" a="1"/>
  <c r="Q1273" i="1" s="1"/>
  <c r="R1273" i="1"/>
  <c r="M1274" i="1"/>
  <c r="N1274" i="1"/>
  <c r="O1274" i="1"/>
  <c r="P1274" i="1"/>
  <c r="Q1274" i="1" a="1"/>
  <c r="Q1274" i="1" s="1"/>
  <c r="R1274" i="1"/>
  <c r="M1275" i="1"/>
  <c r="N1275" i="1"/>
  <c r="O1275" i="1"/>
  <c r="P1275" i="1"/>
  <c r="Q1275" i="1" a="1"/>
  <c r="Q1275" i="1"/>
  <c r="R1275" i="1"/>
  <c r="M1276" i="1"/>
  <c r="N1276" i="1"/>
  <c r="O1276" i="1"/>
  <c r="P1276" i="1"/>
  <c r="Q1276" i="1" a="1"/>
  <c r="Q1276" i="1" s="1"/>
  <c r="R1276" i="1"/>
  <c r="M1277" i="1"/>
  <c r="N1277" i="1"/>
  <c r="O1277" i="1"/>
  <c r="P1277" i="1"/>
  <c r="Q1277" i="1" a="1"/>
  <c r="Q1277" i="1" s="1"/>
  <c r="R1277" i="1"/>
  <c r="M1278" i="1"/>
  <c r="N1278" i="1"/>
  <c r="O1278" i="1"/>
  <c r="P1278" i="1"/>
  <c r="Q1278" i="1" a="1"/>
  <c r="Q1278" i="1" s="1"/>
  <c r="R1278" i="1"/>
  <c r="M1279" i="1"/>
  <c r="S1279" i="1" s="1"/>
  <c r="N1279" i="1"/>
  <c r="O1279" i="1"/>
  <c r="P1279" i="1"/>
  <c r="Q1279" i="1" a="1"/>
  <c r="Q1279" i="1" s="1"/>
  <c r="R1279" i="1"/>
  <c r="M1280" i="1"/>
  <c r="N1280" i="1"/>
  <c r="O1280" i="1"/>
  <c r="P1280" i="1"/>
  <c r="Q1280" i="1" a="1"/>
  <c r="Q1280" i="1" s="1"/>
  <c r="R1280" i="1"/>
  <c r="M1281" i="1"/>
  <c r="N1281" i="1"/>
  <c r="O1281" i="1"/>
  <c r="P1281" i="1"/>
  <c r="Q1281" i="1" a="1"/>
  <c r="Q1281" i="1"/>
  <c r="R1281" i="1"/>
  <c r="M1282" i="1"/>
  <c r="N1282" i="1"/>
  <c r="O1282" i="1"/>
  <c r="P1282" i="1"/>
  <c r="Q1282" i="1" a="1"/>
  <c r="Q1282" i="1" s="1"/>
  <c r="R1282" i="1"/>
  <c r="M1283" i="1"/>
  <c r="N1283" i="1"/>
  <c r="O1283" i="1"/>
  <c r="P1283" i="1"/>
  <c r="Q1283" i="1" a="1"/>
  <c r="Q1283" i="1" s="1"/>
  <c r="R1283" i="1"/>
  <c r="M1284" i="1"/>
  <c r="S1284" i="1" s="1"/>
  <c r="N1284" i="1"/>
  <c r="O1284" i="1"/>
  <c r="P1284" i="1"/>
  <c r="Q1284" i="1" a="1"/>
  <c r="Q1284" i="1" s="1"/>
  <c r="R1284" i="1"/>
  <c r="M1285" i="1"/>
  <c r="N1285" i="1"/>
  <c r="O1285" i="1"/>
  <c r="P1285" i="1"/>
  <c r="Q1285" i="1" a="1"/>
  <c r="Q1285" i="1" s="1"/>
  <c r="R1285" i="1"/>
  <c r="M1286" i="1"/>
  <c r="N1286" i="1"/>
  <c r="O1286" i="1"/>
  <c r="P1286" i="1"/>
  <c r="Q1286" i="1" a="1"/>
  <c r="Q1286" i="1"/>
  <c r="R1286" i="1"/>
  <c r="M1287" i="1"/>
  <c r="N1287" i="1"/>
  <c r="O1287" i="1"/>
  <c r="P1287" i="1"/>
  <c r="Q1287" i="1" a="1"/>
  <c r="Q1287" i="1" s="1"/>
  <c r="R1287" i="1"/>
  <c r="S1287" i="1"/>
  <c r="T1287" i="1" s="1"/>
  <c r="V1287" i="1" s="1"/>
  <c r="M1288" i="1"/>
  <c r="S1288" i="1" s="1"/>
  <c r="N1288" i="1"/>
  <c r="O1288" i="1"/>
  <c r="P1288" i="1"/>
  <c r="Q1288" i="1" a="1"/>
  <c r="Q1288" i="1" s="1"/>
  <c r="R1288" i="1"/>
  <c r="M1289" i="1"/>
  <c r="N1289" i="1"/>
  <c r="O1289" i="1"/>
  <c r="P1289" i="1"/>
  <c r="Q1289" i="1" a="1"/>
  <c r="Q1289" i="1" s="1"/>
  <c r="R1289" i="1"/>
  <c r="S1289" i="1"/>
  <c r="T1289" i="1" s="1"/>
  <c r="V1289" i="1" s="1"/>
  <c r="M1290" i="1"/>
  <c r="N1290" i="1"/>
  <c r="O1290" i="1"/>
  <c r="P1290" i="1"/>
  <c r="Q1290" i="1" a="1"/>
  <c r="Q1290" i="1" s="1"/>
  <c r="R1290" i="1"/>
  <c r="M1291" i="1"/>
  <c r="N1291" i="1"/>
  <c r="O1291" i="1"/>
  <c r="P1291" i="1"/>
  <c r="Q1291" i="1" a="1"/>
  <c r="Q1291" i="1"/>
  <c r="R1291" i="1"/>
  <c r="M1292" i="1"/>
  <c r="N1292" i="1"/>
  <c r="O1292" i="1"/>
  <c r="P1292" i="1"/>
  <c r="Q1292" i="1" a="1"/>
  <c r="Q1292" i="1" s="1"/>
  <c r="R1292" i="1"/>
  <c r="M1293" i="1"/>
  <c r="N1293" i="1"/>
  <c r="O1293" i="1"/>
  <c r="P1293" i="1"/>
  <c r="Q1293" i="1" a="1"/>
  <c r="Q1293" i="1" s="1"/>
  <c r="R1293" i="1"/>
  <c r="M1294" i="1"/>
  <c r="N1294" i="1"/>
  <c r="O1294" i="1"/>
  <c r="P1294" i="1"/>
  <c r="Q1294" i="1" a="1"/>
  <c r="Q1294" i="1" s="1"/>
  <c r="S1294" i="1" s="1"/>
  <c r="R1294" i="1"/>
  <c r="M1295" i="1"/>
  <c r="N1295" i="1"/>
  <c r="O1295" i="1"/>
  <c r="P1295" i="1"/>
  <c r="Q1295" i="1" a="1"/>
  <c r="Q1295" i="1" s="1"/>
  <c r="R1295" i="1"/>
  <c r="M1296" i="1"/>
  <c r="N1296" i="1"/>
  <c r="O1296" i="1"/>
  <c r="P1296" i="1"/>
  <c r="Q1296" i="1" a="1"/>
  <c r="Q1296" i="1" s="1"/>
  <c r="R1296" i="1"/>
  <c r="S1296" i="1" s="1"/>
  <c r="M1297" i="1"/>
  <c r="N1297" i="1"/>
  <c r="O1297" i="1"/>
  <c r="P1297" i="1"/>
  <c r="Q1297" i="1" a="1"/>
  <c r="Q1297" i="1" s="1"/>
  <c r="R1297" i="1"/>
  <c r="M1298" i="1"/>
  <c r="N1298" i="1"/>
  <c r="O1298" i="1"/>
  <c r="P1298" i="1"/>
  <c r="Q1298" i="1" a="1"/>
  <c r="Q1298" i="1" s="1"/>
  <c r="R1298" i="1"/>
  <c r="M1299" i="1"/>
  <c r="S1299" i="1" s="1"/>
  <c r="N1299" i="1"/>
  <c r="O1299" i="1"/>
  <c r="P1299" i="1"/>
  <c r="Q1299" i="1" a="1"/>
  <c r="Q1299" i="1" s="1"/>
  <c r="R1299" i="1"/>
  <c r="M1300" i="1"/>
  <c r="N1300" i="1"/>
  <c r="O1300" i="1"/>
  <c r="P1300" i="1"/>
  <c r="Q1300" i="1" a="1"/>
  <c r="Q1300" i="1"/>
  <c r="R1300" i="1"/>
  <c r="S1300" i="1" s="1"/>
  <c r="M1301" i="1"/>
  <c r="N1301" i="1"/>
  <c r="O1301" i="1"/>
  <c r="P1301" i="1"/>
  <c r="Q1301" i="1" a="1"/>
  <c r="Q1301" i="1"/>
  <c r="R1301" i="1"/>
  <c r="M1302" i="1"/>
  <c r="N1302" i="1"/>
  <c r="O1302" i="1"/>
  <c r="P1302" i="1"/>
  <c r="Q1302" i="1" a="1"/>
  <c r="Q1302" i="1" s="1"/>
  <c r="R1302" i="1"/>
  <c r="M1303" i="1"/>
  <c r="N1303" i="1"/>
  <c r="O1303" i="1"/>
  <c r="S1303" i="1" s="1"/>
  <c r="P1303" i="1"/>
  <c r="Q1303" i="1" a="1"/>
  <c r="Q1303" i="1" s="1"/>
  <c r="R1303" i="1"/>
  <c r="M1304" i="1"/>
  <c r="N1304" i="1"/>
  <c r="O1304" i="1"/>
  <c r="P1304" i="1"/>
  <c r="Q1304" i="1" a="1"/>
  <c r="Q1304" i="1" s="1"/>
  <c r="R1304" i="1"/>
  <c r="M1305" i="1"/>
  <c r="N1305" i="1"/>
  <c r="O1305" i="1"/>
  <c r="P1305" i="1"/>
  <c r="Q1305" i="1" a="1"/>
  <c r="Q1305" i="1"/>
  <c r="R1305" i="1"/>
  <c r="S1305" i="1" s="1"/>
  <c r="T1305" i="1" s="1"/>
  <c r="M1306" i="1"/>
  <c r="S1306" i="1" s="1"/>
  <c r="N1306" i="1"/>
  <c r="O1306" i="1"/>
  <c r="P1306" i="1"/>
  <c r="Q1306" i="1" a="1"/>
  <c r="Q1306" i="1" s="1"/>
  <c r="R1306" i="1"/>
  <c r="M1307" i="1"/>
  <c r="N1307" i="1"/>
  <c r="O1307" i="1"/>
  <c r="P1307" i="1"/>
  <c r="Q1307" i="1" a="1"/>
  <c r="Q1307" i="1" s="1"/>
  <c r="R1307" i="1"/>
  <c r="M1308" i="1"/>
  <c r="S1308" i="1" s="1"/>
  <c r="N1308" i="1"/>
  <c r="O1308" i="1"/>
  <c r="P1308" i="1"/>
  <c r="Q1308" i="1" a="1"/>
  <c r="Q1308" i="1" s="1"/>
  <c r="R1308" i="1"/>
  <c r="M1309" i="1"/>
  <c r="N1309" i="1"/>
  <c r="O1309" i="1"/>
  <c r="P1309" i="1"/>
  <c r="Q1309" i="1" a="1"/>
  <c r="Q1309" i="1" s="1"/>
  <c r="R1309" i="1"/>
  <c r="M1310" i="1"/>
  <c r="N1310" i="1"/>
  <c r="O1310" i="1"/>
  <c r="P1310" i="1"/>
  <c r="Q1310" i="1" a="1"/>
  <c r="Q1310" i="1" s="1"/>
  <c r="S1310" i="1" s="1"/>
  <c r="R1310" i="1"/>
  <c r="M1311" i="1"/>
  <c r="N1311" i="1"/>
  <c r="O1311" i="1"/>
  <c r="P1311" i="1"/>
  <c r="Q1311" i="1" a="1"/>
  <c r="Q1311" i="1" s="1"/>
  <c r="R1311" i="1"/>
  <c r="M1312" i="1"/>
  <c r="S1312" i="1" s="1"/>
  <c r="N1312" i="1"/>
  <c r="O1312" i="1"/>
  <c r="P1312" i="1"/>
  <c r="Q1312" i="1" a="1"/>
  <c r="Q1312" i="1" s="1"/>
  <c r="R1312" i="1"/>
  <c r="M1313" i="1"/>
  <c r="S1313" i="1" s="1"/>
  <c r="N1313" i="1"/>
  <c r="O1313" i="1"/>
  <c r="P1313" i="1"/>
  <c r="Q1313" i="1" a="1"/>
  <c r="Q1313" i="1" s="1"/>
  <c r="R1313" i="1"/>
  <c r="M1314" i="1"/>
  <c r="N1314" i="1"/>
  <c r="O1314" i="1"/>
  <c r="P1314" i="1"/>
  <c r="Q1314" i="1" a="1"/>
  <c r="Q1314" i="1" s="1"/>
  <c r="R1314" i="1"/>
  <c r="M1315" i="1"/>
  <c r="N1315" i="1"/>
  <c r="O1315" i="1"/>
  <c r="P1315" i="1"/>
  <c r="Q1315" i="1" a="1"/>
  <c r="Q1315" i="1" s="1"/>
  <c r="R1315" i="1"/>
  <c r="M1316" i="1"/>
  <c r="N1316" i="1"/>
  <c r="O1316" i="1"/>
  <c r="P1316" i="1"/>
  <c r="Q1316" i="1" a="1"/>
  <c r="Q1316" i="1" s="1"/>
  <c r="R1316" i="1"/>
  <c r="S1316" i="1"/>
  <c r="T1316" i="1" s="1"/>
  <c r="M1317" i="1"/>
  <c r="N1317" i="1"/>
  <c r="O1317" i="1"/>
  <c r="P1317" i="1"/>
  <c r="Q1317" i="1" a="1"/>
  <c r="Q1317" i="1" s="1"/>
  <c r="R1317" i="1"/>
  <c r="M1318" i="1"/>
  <c r="N1318" i="1"/>
  <c r="O1318" i="1"/>
  <c r="P1318" i="1"/>
  <c r="Q1318" i="1" a="1"/>
  <c r="Q1318" i="1" s="1"/>
  <c r="R1318" i="1"/>
  <c r="M1319" i="1"/>
  <c r="N1319" i="1"/>
  <c r="O1319" i="1"/>
  <c r="S1319" i="1" s="1"/>
  <c r="P1319" i="1"/>
  <c r="Q1319" i="1" a="1"/>
  <c r="Q1319" i="1" s="1"/>
  <c r="R1319" i="1"/>
  <c r="M1320" i="1"/>
  <c r="N1320" i="1"/>
  <c r="S1320" i="1" s="1"/>
  <c r="O1320" i="1"/>
  <c r="P1320" i="1"/>
  <c r="Q1320" i="1" a="1"/>
  <c r="Q1320" i="1"/>
  <c r="R1320" i="1"/>
  <c r="M1321" i="1"/>
  <c r="N1321" i="1"/>
  <c r="O1321" i="1"/>
  <c r="P1321" i="1"/>
  <c r="Q1321" i="1" a="1"/>
  <c r="Q1321" i="1" s="1"/>
  <c r="R1321" i="1"/>
  <c r="S1321" i="1"/>
  <c r="T1321" i="1" s="1"/>
  <c r="M1322" i="1"/>
  <c r="N1322" i="1"/>
  <c r="O1322" i="1"/>
  <c r="P1322" i="1"/>
  <c r="Q1322" i="1" a="1"/>
  <c r="Q1322" i="1"/>
  <c r="S1322" i="1" s="1"/>
  <c r="R1322" i="1"/>
  <c r="M1323" i="1"/>
  <c r="N1323" i="1"/>
  <c r="O1323" i="1"/>
  <c r="P1323" i="1"/>
  <c r="Q1323" i="1" a="1"/>
  <c r="Q1323" i="1" s="1"/>
  <c r="R1323" i="1"/>
  <c r="M1324" i="1"/>
  <c r="N1324" i="1"/>
  <c r="O1324" i="1"/>
  <c r="P1324" i="1"/>
  <c r="Q1324" i="1" a="1"/>
  <c r="Q1324" i="1" s="1"/>
  <c r="S1324" i="1" s="1"/>
  <c r="R1324" i="1"/>
  <c r="M1325" i="1"/>
  <c r="N1325" i="1"/>
  <c r="O1325" i="1"/>
  <c r="P1325" i="1"/>
  <c r="Q1325" i="1" a="1"/>
  <c r="Q1325" i="1"/>
  <c r="R1325" i="1"/>
  <c r="M1326" i="1"/>
  <c r="N1326" i="1"/>
  <c r="O1326" i="1"/>
  <c r="P1326" i="1"/>
  <c r="Q1326" i="1" a="1"/>
  <c r="Q1326" i="1"/>
  <c r="R1326" i="1"/>
  <c r="S1326" i="1"/>
  <c r="M1327" i="1"/>
  <c r="N1327" i="1"/>
  <c r="O1327" i="1"/>
  <c r="P1327" i="1"/>
  <c r="S1327" i="1" s="1"/>
  <c r="Q1327" i="1" a="1"/>
  <c r="Q1327" i="1"/>
  <c r="R1327" i="1"/>
  <c r="M1328" i="1"/>
  <c r="N1328" i="1"/>
  <c r="O1328" i="1"/>
  <c r="P1328" i="1"/>
  <c r="Q1328" i="1" a="1"/>
  <c r="Q1328" i="1"/>
  <c r="R1328" i="1"/>
  <c r="M1329" i="1"/>
  <c r="N1329" i="1"/>
  <c r="O1329" i="1"/>
  <c r="P1329" i="1"/>
  <c r="Q1329" i="1" a="1"/>
  <c r="Q1329" i="1" s="1"/>
  <c r="S1329" i="1" s="1"/>
  <c r="R1329" i="1"/>
  <c r="M1330" i="1"/>
  <c r="N1330" i="1"/>
  <c r="O1330" i="1"/>
  <c r="P1330" i="1"/>
  <c r="Q1330" i="1" a="1"/>
  <c r="Q1330" i="1"/>
  <c r="S1330" i="1" s="1"/>
  <c r="R1330" i="1"/>
  <c r="M1331" i="1"/>
  <c r="S1331" i="1" s="1"/>
  <c r="N1331" i="1"/>
  <c r="O1331" i="1"/>
  <c r="P1331" i="1"/>
  <c r="Q1331" i="1" a="1"/>
  <c r="Q1331" i="1" s="1"/>
  <c r="R1331" i="1"/>
  <c r="M1332" i="1"/>
  <c r="N1332" i="1"/>
  <c r="O1332" i="1"/>
  <c r="P1332" i="1"/>
  <c r="Q1332" i="1" a="1"/>
  <c r="Q1332" i="1" s="1"/>
  <c r="S1332" i="1" s="1"/>
  <c r="T1332" i="1" s="1"/>
  <c r="R1332" i="1"/>
  <c r="M1333" i="1"/>
  <c r="N1333" i="1"/>
  <c r="O1333" i="1"/>
  <c r="P1333" i="1"/>
  <c r="Q1333" i="1" a="1"/>
  <c r="Q1333" i="1"/>
  <c r="R1333" i="1"/>
  <c r="M1334" i="1"/>
  <c r="N1334" i="1"/>
  <c r="O1334" i="1"/>
  <c r="P1334" i="1"/>
  <c r="Q1334" i="1" a="1"/>
  <c r="Q1334" i="1"/>
  <c r="R1334" i="1"/>
  <c r="S1334" i="1" s="1"/>
  <c r="M1335" i="1"/>
  <c r="N1335" i="1"/>
  <c r="O1335" i="1"/>
  <c r="P1335" i="1"/>
  <c r="S1335" i="1" s="1"/>
  <c r="Q1335" i="1" a="1"/>
  <c r="Q1335" i="1"/>
  <c r="R1335" i="1"/>
  <c r="M1336" i="1"/>
  <c r="S1336" i="1" s="1"/>
  <c r="N1336" i="1"/>
  <c r="O1336" i="1"/>
  <c r="P1336" i="1"/>
  <c r="Q1336" i="1" a="1"/>
  <c r="Q1336" i="1" s="1"/>
  <c r="R1336" i="1"/>
  <c r="M1337" i="1"/>
  <c r="N1337" i="1"/>
  <c r="O1337" i="1"/>
  <c r="P1337" i="1"/>
  <c r="Q1337" i="1" a="1"/>
  <c r="Q1337" i="1" s="1"/>
  <c r="R1337" i="1"/>
  <c r="S1337" i="1"/>
  <c r="T1337" i="1"/>
  <c r="M1338" i="1"/>
  <c r="N1338" i="1"/>
  <c r="O1338" i="1"/>
  <c r="P1338" i="1"/>
  <c r="Q1338" i="1" a="1"/>
  <c r="Q1338" i="1"/>
  <c r="S1338" i="1" s="1"/>
  <c r="R1338" i="1"/>
  <c r="M1339" i="1"/>
  <c r="N1339" i="1"/>
  <c r="O1339" i="1"/>
  <c r="P1339" i="1"/>
  <c r="Q1339" i="1" a="1"/>
  <c r="Q1339" i="1"/>
  <c r="R1339" i="1"/>
  <c r="M1340" i="1"/>
  <c r="N1340" i="1"/>
  <c r="O1340" i="1"/>
  <c r="P1340" i="1"/>
  <c r="Q1340" i="1" a="1"/>
  <c r="Q1340" i="1" s="1"/>
  <c r="S1340" i="1" s="1"/>
  <c r="T1340" i="1" s="1"/>
  <c r="R1340" i="1"/>
  <c r="M1341" i="1"/>
  <c r="N1341" i="1"/>
  <c r="O1341" i="1"/>
  <c r="P1341" i="1"/>
  <c r="Q1341" i="1" a="1"/>
  <c r="Q1341" i="1" s="1"/>
  <c r="R1341" i="1"/>
  <c r="M1342" i="1"/>
  <c r="N1342" i="1"/>
  <c r="O1342" i="1"/>
  <c r="P1342" i="1"/>
  <c r="Q1342" i="1" a="1"/>
  <c r="Q1342" i="1"/>
  <c r="R1342" i="1"/>
  <c r="S1342" i="1" s="1"/>
  <c r="M1343" i="1"/>
  <c r="S1343" i="1" s="1"/>
  <c r="N1343" i="1"/>
  <c r="O1343" i="1"/>
  <c r="P1343" i="1"/>
  <c r="Q1343" i="1" a="1"/>
  <c r="Q1343" i="1"/>
  <c r="R1343" i="1"/>
  <c r="M1344" i="1"/>
  <c r="N1344" i="1"/>
  <c r="O1344" i="1"/>
  <c r="P1344" i="1"/>
  <c r="Q1344" i="1" a="1"/>
  <c r="Q1344" i="1" s="1"/>
  <c r="R1344" i="1"/>
  <c r="M1345" i="1"/>
  <c r="N1345" i="1"/>
  <c r="O1345" i="1"/>
  <c r="P1345" i="1"/>
  <c r="Q1345" i="1" a="1"/>
  <c r="Q1345" i="1" s="1"/>
  <c r="R1345" i="1"/>
  <c r="S1345" i="1"/>
  <c r="T1345" i="1" s="1"/>
  <c r="V1345" i="1" s="1"/>
  <c r="M1346" i="1"/>
  <c r="N1346" i="1"/>
  <c r="O1346" i="1"/>
  <c r="P1346" i="1"/>
  <c r="Q1346" i="1" a="1"/>
  <c r="Q1346" i="1"/>
  <c r="S1346" i="1" s="1"/>
  <c r="R1346" i="1"/>
  <c r="M1347" i="1"/>
  <c r="N1347" i="1"/>
  <c r="O1347" i="1"/>
  <c r="P1347" i="1"/>
  <c r="Q1347" i="1" a="1"/>
  <c r="Q1347" i="1" s="1"/>
  <c r="R1347" i="1"/>
  <c r="M1348" i="1"/>
  <c r="N1348" i="1"/>
  <c r="O1348" i="1"/>
  <c r="P1348" i="1"/>
  <c r="Q1348" i="1" a="1"/>
  <c r="Q1348" i="1" s="1"/>
  <c r="S1348" i="1" s="1"/>
  <c r="T1348" i="1" s="1"/>
  <c r="R1348" i="1"/>
  <c r="V1348" i="1"/>
  <c r="M1349" i="1"/>
  <c r="S1349" i="1" s="1"/>
  <c r="N1349" i="1"/>
  <c r="O1349" i="1"/>
  <c r="P1349" i="1"/>
  <c r="Q1349" i="1" a="1"/>
  <c r="Q1349" i="1" s="1"/>
  <c r="R1349" i="1"/>
  <c r="M1350" i="1"/>
  <c r="N1350" i="1"/>
  <c r="O1350" i="1"/>
  <c r="P1350" i="1"/>
  <c r="Q1350" i="1" a="1"/>
  <c r="Q1350" i="1"/>
  <c r="S1350" i="1" s="1"/>
  <c r="R1350" i="1"/>
  <c r="M1351" i="1"/>
  <c r="S1351" i="1" s="1"/>
  <c r="N1351" i="1"/>
  <c r="O1351" i="1"/>
  <c r="P1351" i="1"/>
  <c r="Q1351" i="1" a="1"/>
  <c r="Q1351" i="1"/>
  <c r="R1351" i="1"/>
  <c r="M1352" i="1"/>
  <c r="N1352" i="1"/>
  <c r="O1352" i="1"/>
  <c r="P1352" i="1"/>
  <c r="Q1352" i="1" a="1"/>
  <c r="Q1352" i="1" s="1"/>
  <c r="R1352" i="1"/>
  <c r="M1353" i="1"/>
  <c r="N1353" i="1"/>
  <c r="O1353" i="1"/>
  <c r="P1353" i="1"/>
  <c r="Q1353" i="1" a="1"/>
  <c r="Q1353" i="1" s="1"/>
  <c r="S1353" i="1" s="1"/>
  <c r="R1353" i="1"/>
  <c r="M1354" i="1"/>
  <c r="S1354" i="1" s="1"/>
  <c r="N1354" i="1"/>
  <c r="O1354" i="1"/>
  <c r="P1354" i="1"/>
  <c r="Q1354" i="1" a="1"/>
  <c r="Q1354" i="1"/>
  <c r="R1354" i="1"/>
  <c r="M1355" i="1"/>
  <c r="N1355" i="1"/>
  <c r="O1355" i="1"/>
  <c r="P1355" i="1"/>
  <c r="Q1355" i="1" a="1"/>
  <c r="Q1355" i="1" s="1"/>
  <c r="R1355" i="1"/>
  <c r="M1356" i="1"/>
  <c r="N1356" i="1"/>
  <c r="O1356" i="1"/>
  <c r="P1356" i="1"/>
  <c r="Q1356" i="1" a="1"/>
  <c r="Q1356" i="1" s="1"/>
  <c r="S1356" i="1" s="1"/>
  <c r="T1356" i="1" s="1"/>
  <c r="R1356" i="1"/>
  <c r="V1356" i="1"/>
  <c r="M1357" i="1"/>
  <c r="N1357" i="1"/>
  <c r="O1357" i="1"/>
  <c r="P1357" i="1"/>
  <c r="Q1357" i="1" a="1"/>
  <c r="Q1357" i="1" s="1"/>
  <c r="R1357" i="1"/>
  <c r="M1358" i="1"/>
  <c r="N1358" i="1"/>
  <c r="O1358" i="1"/>
  <c r="P1358" i="1"/>
  <c r="Q1358" i="1" a="1"/>
  <c r="Q1358" i="1"/>
  <c r="R1358" i="1"/>
  <c r="S1358" i="1"/>
  <c r="M1359" i="1"/>
  <c r="N1359" i="1"/>
  <c r="O1359" i="1"/>
  <c r="P1359" i="1"/>
  <c r="Q1359" i="1" a="1"/>
  <c r="Q1359" i="1" s="1"/>
  <c r="R1359" i="1"/>
  <c r="M1360" i="1"/>
  <c r="N1360" i="1"/>
  <c r="O1360" i="1"/>
  <c r="P1360" i="1"/>
  <c r="Q1360" i="1" a="1"/>
  <c r="Q1360" i="1" s="1"/>
  <c r="R1360" i="1"/>
  <c r="M1361" i="1"/>
  <c r="N1361" i="1"/>
  <c r="O1361" i="1"/>
  <c r="P1361" i="1"/>
  <c r="Q1361" i="1" a="1"/>
  <c r="Q1361" i="1" s="1"/>
  <c r="R1361" i="1"/>
  <c r="S1361" i="1"/>
  <c r="T1361" i="1"/>
  <c r="V1361" i="1" s="1"/>
  <c r="M1362" i="1"/>
  <c r="N1362" i="1"/>
  <c r="O1362" i="1"/>
  <c r="P1362" i="1"/>
  <c r="Q1362" i="1" a="1"/>
  <c r="Q1362" i="1" s="1"/>
  <c r="R1362" i="1"/>
  <c r="M1363" i="1"/>
  <c r="N1363" i="1"/>
  <c r="O1363" i="1"/>
  <c r="P1363" i="1"/>
  <c r="Q1363" i="1" a="1"/>
  <c r="Q1363" i="1" s="1"/>
  <c r="R1363" i="1"/>
  <c r="M1364" i="1"/>
  <c r="N1364" i="1"/>
  <c r="O1364" i="1"/>
  <c r="P1364" i="1"/>
  <c r="Q1364" i="1" a="1"/>
  <c r="Q1364" i="1" s="1"/>
  <c r="R1364" i="1"/>
  <c r="M1365" i="1"/>
  <c r="S1365" i="1" s="1"/>
  <c r="N1365" i="1"/>
  <c r="O1365" i="1"/>
  <c r="P1365" i="1"/>
  <c r="Q1365" i="1" a="1"/>
  <c r="Q1365" i="1" s="1"/>
  <c r="R1365" i="1"/>
  <c r="M1366" i="1"/>
  <c r="N1366" i="1"/>
  <c r="O1366" i="1"/>
  <c r="P1366" i="1"/>
  <c r="Q1366" i="1" a="1"/>
  <c r="Q1366" i="1"/>
  <c r="S1366" i="1" s="1"/>
  <c r="R1366" i="1"/>
  <c r="M1367" i="1"/>
  <c r="S1367" i="1" s="1"/>
  <c r="N1367" i="1"/>
  <c r="O1367" i="1"/>
  <c r="P1367" i="1"/>
  <c r="Q1367" i="1" a="1"/>
  <c r="Q1367" i="1" s="1"/>
  <c r="R1367" i="1"/>
  <c r="M1368" i="1"/>
  <c r="N1368" i="1"/>
  <c r="O1368" i="1"/>
  <c r="P1368" i="1"/>
  <c r="Q1368" i="1" a="1"/>
  <c r="Q1368" i="1" s="1"/>
  <c r="R1368" i="1"/>
  <c r="M1369" i="1"/>
  <c r="N1369" i="1"/>
  <c r="O1369" i="1"/>
  <c r="P1369" i="1"/>
  <c r="Q1369" i="1" a="1"/>
  <c r="Q1369" i="1" s="1"/>
  <c r="S1369" i="1" s="1"/>
  <c r="R1369" i="1"/>
  <c r="M1370" i="1"/>
  <c r="S1370" i="1" s="1"/>
  <c r="N1370" i="1"/>
  <c r="O1370" i="1"/>
  <c r="P1370" i="1"/>
  <c r="Q1370" i="1" a="1"/>
  <c r="Q1370" i="1" s="1"/>
  <c r="R1370" i="1"/>
  <c r="T1370" i="1"/>
  <c r="M1371" i="1"/>
  <c r="N1371" i="1"/>
  <c r="O1371" i="1"/>
  <c r="P1371" i="1"/>
  <c r="Q1371" i="1" a="1"/>
  <c r="Q1371" i="1"/>
  <c r="R1371" i="1"/>
  <c r="M1372" i="1"/>
  <c r="N1372" i="1"/>
  <c r="O1372" i="1"/>
  <c r="P1372" i="1"/>
  <c r="Q1372" i="1" a="1"/>
  <c r="Q1372" i="1" s="1"/>
  <c r="R1372" i="1"/>
  <c r="M1373" i="1"/>
  <c r="S1373" i="1" s="1"/>
  <c r="N1373" i="1"/>
  <c r="O1373" i="1"/>
  <c r="P1373" i="1"/>
  <c r="Q1373" i="1" a="1"/>
  <c r="Q1373" i="1" s="1"/>
  <c r="R1373" i="1"/>
  <c r="M1374" i="1"/>
  <c r="S1374" i="1" s="1"/>
  <c r="N1374" i="1"/>
  <c r="O1374" i="1"/>
  <c r="P1374" i="1"/>
  <c r="Q1374" i="1" a="1"/>
  <c r="Q1374" i="1"/>
  <c r="R1374" i="1"/>
  <c r="M1375" i="1"/>
  <c r="N1375" i="1"/>
  <c r="O1375" i="1"/>
  <c r="P1375" i="1"/>
  <c r="Q1375" i="1" a="1"/>
  <c r="Q1375" i="1" s="1"/>
  <c r="R1375" i="1"/>
  <c r="M1376" i="1"/>
  <c r="N1376" i="1"/>
  <c r="O1376" i="1"/>
  <c r="P1376" i="1"/>
  <c r="Q1376" i="1" a="1"/>
  <c r="Q1376" i="1" s="1"/>
  <c r="R1376" i="1"/>
  <c r="M1377" i="1"/>
  <c r="N1377" i="1"/>
  <c r="O1377" i="1"/>
  <c r="P1377" i="1"/>
  <c r="Q1377" i="1" a="1"/>
  <c r="Q1377" i="1" s="1"/>
  <c r="R1377" i="1"/>
  <c r="S1377" i="1"/>
  <c r="T1377" i="1" s="1"/>
  <c r="V1377" i="1" s="1"/>
  <c r="M1378" i="1"/>
  <c r="N1378" i="1"/>
  <c r="O1378" i="1"/>
  <c r="P1378" i="1"/>
  <c r="Q1378" i="1" a="1"/>
  <c r="Q1378" i="1" s="1"/>
  <c r="R1378" i="1"/>
  <c r="M1379" i="1"/>
  <c r="N1379" i="1"/>
  <c r="O1379" i="1"/>
  <c r="P1379" i="1"/>
  <c r="Q1379" i="1" a="1"/>
  <c r="Q1379" i="1" s="1"/>
  <c r="R1379" i="1"/>
  <c r="M1380" i="1"/>
  <c r="N1380" i="1"/>
  <c r="O1380" i="1"/>
  <c r="P1380" i="1"/>
  <c r="Q1380" i="1" a="1"/>
  <c r="Q1380" i="1" s="1"/>
  <c r="R1380" i="1"/>
  <c r="M1381" i="1"/>
  <c r="S1381" i="1" s="1"/>
  <c r="N1381" i="1"/>
  <c r="O1381" i="1"/>
  <c r="P1381" i="1"/>
  <c r="Q1381" i="1" a="1"/>
  <c r="Q1381" i="1" s="1"/>
  <c r="R1381" i="1"/>
  <c r="M1382" i="1"/>
  <c r="N1382" i="1"/>
  <c r="O1382" i="1"/>
  <c r="P1382" i="1"/>
  <c r="Q1382" i="1" a="1"/>
  <c r="Q1382" i="1"/>
  <c r="R1382" i="1"/>
  <c r="S1382" i="1"/>
  <c r="M1383" i="1"/>
  <c r="S1383" i="1" s="1"/>
  <c r="N1383" i="1"/>
  <c r="O1383" i="1"/>
  <c r="P1383" i="1"/>
  <c r="Q1383" i="1" a="1"/>
  <c r="Q1383" i="1" s="1"/>
  <c r="R1383" i="1"/>
  <c r="M1384" i="1"/>
  <c r="N1384" i="1"/>
  <c r="O1384" i="1"/>
  <c r="P1384" i="1"/>
  <c r="Q1384" i="1" a="1"/>
  <c r="Q1384" i="1" s="1"/>
  <c r="R1384" i="1"/>
  <c r="M1385" i="1"/>
  <c r="N1385" i="1"/>
  <c r="O1385" i="1"/>
  <c r="P1385" i="1"/>
  <c r="Q1385" i="1" a="1"/>
  <c r="Q1385" i="1" s="1"/>
  <c r="S1385" i="1" s="1"/>
  <c r="R1385" i="1"/>
  <c r="M1386" i="1"/>
  <c r="S1386" i="1" s="1"/>
  <c r="N1386" i="1"/>
  <c r="O1386" i="1"/>
  <c r="P1386" i="1"/>
  <c r="Q1386" i="1" a="1"/>
  <c r="Q1386" i="1" s="1"/>
  <c r="R1386" i="1"/>
  <c r="T1386" i="1"/>
  <c r="M1387" i="1"/>
  <c r="N1387" i="1"/>
  <c r="O1387" i="1"/>
  <c r="P1387" i="1"/>
  <c r="Q1387" i="1" a="1"/>
  <c r="Q1387" i="1" s="1"/>
  <c r="R1387" i="1"/>
  <c r="M1388" i="1"/>
  <c r="N1388" i="1"/>
  <c r="O1388" i="1"/>
  <c r="P1388" i="1"/>
  <c r="Q1388" i="1" a="1"/>
  <c r="Q1388" i="1" s="1"/>
  <c r="R1388" i="1"/>
  <c r="M1389" i="1"/>
  <c r="S1389" i="1" s="1"/>
  <c r="N1389" i="1"/>
  <c r="O1389" i="1"/>
  <c r="P1389" i="1"/>
  <c r="Q1389" i="1" a="1"/>
  <c r="Q1389" i="1" s="1"/>
  <c r="R1389" i="1"/>
  <c r="M1390" i="1"/>
  <c r="N1390" i="1"/>
  <c r="O1390" i="1"/>
  <c r="P1390" i="1"/>
  <c r="Q1390" i="1" a="1"/>
  <c r="Q1390" i="1"/>
  <c r="R1390" i="1"/>
  <c r="M1391" i="1"/>
  <c r="N1391" i="1"/>
  <c r="O1391" i="1"/>
  <c r="P1391" i="1"/>
  <c r="Q1391" i="1" a="1"/>
  <c r="Q1391" i="1" s="1"/>
  <c r="R1391" i="1"/>
  <c r="M1392" i="1"/>
  <c r="N1392" i="1"/>
  <c r="O1392" i="1"/>
  <c r="P1392" i="1"/>
  <c r="Q1392" i="1" a="1"/>
  <c r="Q1392" i="1" s="1"/>
  <c r="R1392" i="1"/>
  <c r="M1393" i="1"/>
  <c r="N1393" i="1"/>
  <c r="O1393" i="1"/>
  <c r="S1393" i="1" s="1"/>
  <c r="P1393" i="1"/>
  <c r="Q1393" i="1" a="1"/>
  <c r="Q1393" i="1" s="1"/>
  <c r="R1393" i="1"/>
  <c r="M1394" i="1"/>
  <c r="N1394" i="1"/>
  <c r="O1394" i="1"/>
  <c r="P1394" i="1"/>
  <c r="Q1394" i="1" a="1"/>
  <c r="Q1394" i="1" s="1"/>
  <c r="R1394" i="1"/>
  <c r="M1395" i="1"/>
  <c r="N1395" i="1"/>
  <c r="O1395" i="1"/>
  <c r="P1395" i="1"/>
  <c r="Q1395" i="1" a="1"/>
  <c r="Q1395" i="1"/>
  <c r="R1395" i="1"/>
  <c r="M1396" i="1"/>
  <c r="N1396" i="1"/>
  <c r="O1396" i="1"/>
  <c r="P1396" i="1"/>
  <c r="Q1396" i="1" a="1"/>
  <c r="Q1396" i="1" s="1"/>
  <c r="R1396" i="1"/>
  <c r="M1397" i="1"/>
  <c r="N1397" i="1"/>
  <c r="O1397" i="1"/>
  <c r="P1397" i="1"/>
  <c r="Q1397" i="1" a="1"/>
  <c r="Q1397" i="1" s="1"/>
  <c r="R1397" i="1"/>
  <c r="M1398" i="1"/>
  <c r="N1398" i="1"/>
  <c r="O1398" i="1"/>
  <c r="P1398" i="1"/>
  <c r="Q1398" i="1" a="1"/>
  <c r="Q1398" i="1"/>
  <c r="R1398" i="1"/>
  <c r="S1398" i="1"/>
  <c r="M1399" i="1"/>
  <c r="S1399" i="1" s="1"/>
  <c r="N1399" i="1"/>
  <c r="O1399" i="1"/>
  <c r="P1399" i="1"/>
  <c r="Q1399" i="1" a="1"/>
  <c r="Q1399" i="1" s="1"/>
  <c r="R1399" i="1"/>
  <c r="M1400" i="1"/>
  <c r="N1400" i="1"/>
  <c r="O1400" i="1"/>
  <c r="P1400" i="1"/>
  <c r="Q1400" i="1" a="1"/>
  <c r="Q1400" i="1" s="1"/>
  <c r="R1400" i="1"/>
  <c r="M1401" i="1"/>
  <c r="N1401" i="1"/>
  <c r="O1401" i="1"/>
  <c r="P1401" i="1"/>
  <c r="Q1401" i="1" a="1"/>
  <c r="Q1401" i="1" s="1"/>
  <c r="R1401" i="1"/>
  <c r="M1402" i="1"/>
  <c r="S1402" i="1" s="1"/>
  <c r="N1402" i="1"/>
  <c r="O1402" i="1"/>
  <c r="P1402" i="1"/>
  <c r="Q1402" i="1" a="1"/>
  <c r="Q1402" i="1" s="1"/>
  <c r="R1402" i="1"/>
  <c r="T1402" i="1"/>
  <c r="M1403" i="1"/>
  <c r="N1403" i="1"/>
  <c r="O1403" i="1"/>
  <c r="P1403" i="1"/>
  <c r="Q1403" i="1" a="1"/>
  <c r="Q1403" i="1" s="1"/>
  <c r="R1403" i="1"/>
  <c r="M1404" i="1"/>
  <c r="N1404" i="1"/>
  <c r="O1404" i="1"/>
  <c r="P1404" i="1"/>
  <c r="Q1404" i="1" a="1"/>
  <c r="Q1404" i="1" s="1"/>
  <c r="R1404" i="1"/>
  <c r="M1405" i="1"/>
  <c r="N1405" i="1"/>
  <c r="O1405" i="1"/>
  <c r="P1405" i="1"/>
  <c r="Q1405" i="1" a="1"/>
  <c r="Q1405" i="1" s="1"/>
  <c r="R1405" i="1"/>
  <c r="M1406" i="1"/>
  <c r="S1406" i="1" s="1"/>
  <c r="N1406" i="1"/>
  <c r="O1406" i="1"/>
  <c r="P1406" i="1"/>
  <c r="Q1406" i="1" a="1"/>
  <c r="Q1406" i="1"/>
  <c r="R1406" i="1"/>
  <c r="M1407" i="1"/>
  <c r="S1407" i="1" s="1"/>
  <c r="N1407" i="1"/>
  <c r="O1407" i="1"/>
  <c r="P1407" i="1"/>
  <c r="Q1407" i="1" a="1"/>
  <c r="Q1407" i="1" s="1"/>
  <c r="R1407" i="1"/>
  <c r="T1407" i="1"/>
  <c r="M1408" i="1"/>
  <c r="S1408" i="1" s="1"/>
  <c r="N1408" i="1"/>
  <c r="O1408" i="1"/>
  <c r="P1408" i="1"/>
  <c r="Q1408" i="1" a="1"/>
  <c r="Q1408" i="1" s="1"/>
  <c r="R1408" i="1"/>
  <c r="M1409" i="1"/>
  <c r="N1409" i="1"/>
  <c r="O1409" i="1"/>
  <c r="P1409" i="1"/>
  <c r="Q1409" i="1" a="1"/>
  <c r="Q1409" i="1" s="1"/>
  <c r="R1409" i="1"/>
  <c r="S1409" i="1" s="1"/>
  <c r="M1410" i="1"/>
  <c r="S1410" i="1" s="1"/>
  <c r="N1410" i="1"/>
  <c r="O1410" i="1"/>
  <c r="P1410" i="1"/>
  <c r="Q1410" i="1" a="1"/>
  <c r="Q1410" i="1" s="1"/>
  <c r="R1410" i="1"/>
  <c r="M1411" i="1"/>
  <c r="N1411" i="1"/>
  <c r="O1411" i="1"/>
  <c r="P1411" i="1"/>
  <c r="Q1411" i="1" a="1"/>
  <c r="Q1411" i="1"/>
  <c r="R1411" i="1"/>
  <c r="M1412" i="1"/>
  <c r="N1412" i="1"/>
  <c r="O1412" i="1"/>
  <c r="P1412" i="1"/>
  <c r="Q1412" i="1" a="1"/>
  <c r="Q1412" i="1" s="1"/>
  <c r="R1412" i="1"/>
  <c r="M1413" i="1"/>
  <c r="N1413" i="1"/>
  <c r="O1413" i="1"/>
  <c r="P1413" i="1"/>
  <c r="Q1413" i="1" a="1"/>
  <c r="Q1413" i="1" s="1"/>
  <c r="R1413" i="1"/>
  <c r="M1414" i="1"/>
  <c r="N1414" i="1"/>
  <c r="O1414" i="1"/>
  <c r="P1414" i="1"/>
  <c r="Q1414" i="1" a="1"/>
  <c r="Q1414" i="1" s="1"/>
  <c r="R1414" i="1"/>
  <c r="M1415" i="1"/>
  <c r="N1415" i="1"/>
  <c r="O1415" i="1"/>
  <c r="P1415" i="1"/>
  <c r="Q1415" i="1" a="1"/>
  <c r="Q1415" i="1" s="1"/>
  <c r="R1415" i="1"/>
  <c r="M1416" i="1"/>
  <c r="N1416" i="1"/>
  <c r="O1416" i="1"/>
  <c r="P1416" i="1"/>
  <c r="Q1416" i="1" a="1"/>
  <c r="Q1416" i="1" s="1"/>
  <c r="R1416" i="1"/>
  <c r="M1417" i="1"/>
  <c r="N1417" i="1"/>
  <c r="O1417" i="1"/>
  <c r="P1417" i="1"/>
  <c r="Q1417" i="1" a="1"/>
  <c r="Q1417" i="1" s="1"/>
  <c r="S1417" i="1" s="1"/>
  <c r="R1417" i="1"/>
  <c r="M1418" i="1"/>
  <c r="N1418" i="1"/>
  <c r="O1418" i="1"/>
  <c r="P1418" i="1"/>
  <c r="Q1418" i="1" a="1"/>
  <c r="Q1418" i="1" s="1"/>
  <c r="R1418" i="1"/>
  <c r="M1419" i="1"/>
  <c r="N1419" i="1"/>
  <c r="O1419" i="1"/>
  <c r="P1419" i="1"/>
  <c r="Q1419" i="1" a="1"/>
  <c r="Q1419" i="1" s="1"/>
  <c r="R1419" i="1"/>
  <c r="M1420" i="1"/>
  <c r="N1420" i="1"/>
  <c r="O1420" i="1"/>
  <c r="P1420" i="1"/>
  <c r="Q1420" i="1" a="1"/>
  <c r="Q1420" i="1" s="1"/>
  <c r="R1420" i="1"/>
  <c r="M1421" i="1"/>
  <c r="N1421" i="1"/>
  <c r="O1421" i="1"/>
  <c r="P1421" i="1"/>
  <c r="Q1421" i="1" a="1"/>
  <c r="Q1421" i="1" s="1"/>
  <c r="R1421" i="1"/>
  <c r="M1422" i="1"/>
  <c r="N1422" i="1"/>
  <c r="O1422" i="1"/>
  <c r="P1422" i="1"/>
  <c r="Q1422" i="1" a="1"/>
  <c r="Q1422" i="1" s="1"/>
  <c r="S1422" i="1" s="1"/>
  <c r="R1422" i="1"/>
  <c r="M1423" i="1"/>
  <c r="N1423" i="1"/>
  <c r="O1423" i="1"/>
  <c r="P1423" i="1"/>
  <c r="Q1423" i="1" a="1"/>
  <c r="Q1423" i="1" s="1"/>
  <c r="R1423" i="1"/>
  <c r="M1424" i="1"/>
  <c r="N1424" i="1"/>
  <c r="O1424" i="1"/>
  <c r="P1424" i="1"/>
  <c r="Q1424" i="1" a="1"/>
  <c r="Q1424" i="1" s="1"/>
  <c r="R1424" i="1"/>
  <c r="M1425" i="1"/>
  <c r="S1425" i="1" s="1"/>
  <c r="N1425" i="1"/>
  <c r="O1425" i="1"/>
  <c r="P1425" i="1"/>
  <c r="Q1425" i="1" a="1"/>
  <c r="Q1425" i="1" s="1"/>
  <c r="R1425" i="1"/>
  <c r="M1426" i="1"/>
  <c r="N1426" i="1"/>
  <c r="O1426" i="1"/>
  <c r="P1426" i="1"/>
  <c r="Q1426" i="1" a="1"/>
  <c r="Q1426" i="1" s="1"/>
  <c r="R1426" i="1"/>
  <c r="M1427" i="1"/>
  <c r="S1427" i="1" s="1"/>
  <c r="N1427" i="1"/>
  <c r="O1427" i="1"/>
  <c r="P1427" i="1"/>
  <c r="Q1427" i="1" a="1"/>
  <c r="Q1427" i="1" s="1"/>
  <c r="R1427" i="1"/>
  <c r="M1428" i="1"/>
  <c r="N1428" i="1"/>
  <c r="O1428" i="1"/>
  <c r="P1428" i="1"/>
  <c r="Q1428" i="1" a="1"/>
  <c r="Q1428" i="1" s="1"/>
  <c r="R1428" i="1"/>
  <c r="M1429" i="1"/>
  <c r="S1429" i="1" s="1"/>
  <c r="N1429" i="1"/>
  <c r="O1429" i="1"/>
  <c r="P1429" i="1"/>
  <c r="Q1429" i="1" a="1"/>
  <c r="Q1429" i="1" s="1"/>
  <c r="R1429" i="1"/>
  <c r="M1430" i="1"/>
  <c r="N1430" i="1"/>
  <c r="O1430" i="1"/>
  <c r="P1430" i="1"/>
  <c r="Q1430" i="1" a="1"/>
  <c r="Q1430" i="1" s="1"/>
  <c r="R1430" i="1"/>
  <c r="M1431" i="1"/>
  <c r="S1431" i="1" s="1"/>
  <c r="N1431" i="1"/>
  <c r="O1431" i="1"/>
  <c r="P1431" i="1"/>
  <c r="Q1431" i="1" a="1"/>
  <c r="Q1431" i="1" s="1"/>
  <c r="R1431" i="1"/>
  <c r="M1432" i="1"/>
  <c r="N1432" i="1"/>
  <c r="O1432" i="1"/>
  <c r="P1432" i="1"/>
  <c r="Q1432" i="1" a="1"/>
  <c r="Q1432" i="1" s="1"/>
  <c r="R1432" i="1"/>
  <c r="M1433" i="1"/>
  <c r="N1433" i="1"/>
  <c r="O1433" i="1"/>
  <c r="S1433" i="1" s="1"/>
  <c r="P1433" i="1"/>
  <c r="Q1433" i="1" a="1"/>
  <c r="Q1433" i="1" s="1"/>
  <c r="R1433" i="1"/>
  <c r="M1434" i="1"/>
  <c r="N1434" i="1"/>
  <c r="O1434" i="1"/>
  <c r="P1434" i="1"/>
  <c r="Q1434" i="1" a="1"/>
  <c r="Q1434" i="1" s="1"/>
  <c r="R1434" i="1"/>
  <c r="M1435" i="1"/>
  <c r="N1435" i="1"/>
  <c r="O1435" i="1"/>
  <c r="P1435" i="1"/>
  <c r="Q1435" i="1" a="1"/>
  <c r="Q1435" i="1" s="1"/>
  <c r="R1435" i="1"/>
  <c r="M1436" i="1"/>
  <c r="N1436" i="1"/>
  <c r="O1436" i="1"/>
  <c r="P1436" i="1"/>
  <c r="Q1436" i="1" a="1"/>
  <c r="Q1436" i="1" s="1"/>
  <c r="R1436" i="1"/>
  <c r="M1437" i="1"/>
  <c r="N1437" i="1"/>
  <c r="O1437" i="1"/>
  <c r="P1437" i="1"/>
  <c r="Q1437" i="1" a="1"/>
  <c r="Q1437" i="1" s="1"/>
  <c r="R1437" i="1"/>
  <c r="M1438" i="1"/>
  <c r="N1438" i="1"/>
  <c r="O1438" i="1"/>
  <c r="S1438" i="1" s="1"/>
  <c r="P1438" i="1"/>
  <c r="Q1438" i="1" a="1"/>
  <c r="Q1438" i="1" s="1"/>
  <c r="R1438" i="1"/>
  <c r="M1439" i="1"/>
  <c r="N1439" i="1"/>
  <c r="O1439" i="1"/>
  <c r="P1439" i="1"/>
  <c r="Q1439" i="1" a="1"/>
  <c r="Q1439" i="1" s="1"/>
  <c r="R1439" i="1"/>
  <c r="M1440" i="1"/>
  <c r="N1440" i="1"/>
  <c r="O1440" i="1"/>
  <c r="P1440" i="1"/>
  <c r="Q1440" i="1" a="1"/>
  <c r="Q1440" i="1" s="1"/>
  <c r="R1440" i="1"/>
  <c r="M1441" i="1"/>
  <c r="N1441" i="1"/>
  <c r="O1441" i="1"/>
  <c r="P1441" i="1"/>
  <c r="Q1441" i="1" a="1"/>
  <c r="Q1441" i="1" s="1"/>
  <c r="R1441" i="1"/>
  <c r="M1442" i="1"/>
  <c r="N1442" i="1"/>
  <c r="O1442" i="1"/>
  <c r="P1442" i="1"/>
  <c r="Q1442" i="1" a="1"/>
  <c r="Q1442" i="1" s="1"/>
  <c r="R1442" i="1"/>
  <c r="M1443" i="1"/>
  <c r="N1443" i="1"/>
  <c r="O1443" i="1"/>
  <c r="P1443" i="1"/>
  <c r="Q1443" i="1" a="1"/>
  <c r="Q1443" i="1"/>
  <c r="R1443" i="1"/>
  <c r="M1444" i="1"/>
  <c r="N1444" i="1"/>
  <c r="O1444" i="1"/>
  <c r="P1444" i="1"/>
  <c r="Q1444" i="1" a="1"/>
  <c r="Q1444" i="1" s="1"/>
  <c r="R1444" i="1"/>
  <c r="M1445" i="1"/>
  <c r="N1445" i="1"/>
  <c r="O1445" i="1"/>
  <c r="P1445" i="1"/>
  <c r="Q1445" i="1" a="1"/>
  <c r="Q1445" i="1" s="1"/>
  <c r="R1445" i="1"/>
  <c r="M1446" i="1"/>
  <c r="N1446" i="1"/>
  <c r="O1446" i="1"/>
  <c r="P1446" i="1"/>
  <c r="Q1446" i="1" a="1"/>
  <c r="Q1446" i="1" s="1"/>
  <c r="S1446" i="1" s="1"/>
  <c r="R1446" i="1"/>
  <c r="M1447" i="1"/>
  <c r="N1447" i="1"/>
  <c r="O1447" i="1"/>
  <c r="P1447" i="1"/>
  <c r="Q1447" i="1" a="1"/>
  <c r="Q1447" i="1" s="1"/>
  <c r="R1447" i="1"/>
  <c r="M1448" i="1"/>
  <c r="N1448" i="1"/>
  <c r="O1448" i="1"/>
  <c r="P1448" i="1"/>
  <c r="Q1448" i="1" a="1"/>
  <c r="Q1448" i="1" s="1"/>
  <c r="R1448" i="1"/>
  <c r="M1449" i="1"/>
  <c r="N1449" i="1"/>
  <c r="O1449" i="1"/>
  <c r="P1449" i="1"/>
  <c r="Q1449" i="1" a="1"/>
  <c r="Q1449" i="1" s="1"/>
  <c r="R1449" i="1"/>
  <c r="S1449" i="1"/>
  <c r="T1449" i="1" s="1"/>
  <c r="M1450" i="1"/>
  <c r="N1450" i="1"/>
  <c r="O1450" i="1"/>
  <c r="P1450" i="1"/>
  <c r="Q1450" i="1" a="1"/>
  <c r="Q1450" i="1" s="1"/>
  <c r="R1450" i="1"/>
  <c r="M1451" i="1"/>
  <c r="N1451" i="1"/>
  <c r="O1451" i="1"/>
  <c r="P1451" i="1"/>
  <c r="Q1451" i="1" a="1"/>
  <c r="Q1451" i="1"/>
  <c r="R1451" i="1"/>
  <c r="M1452" i="1"/>
  <c r="N1452" i="1"/>
  <c r="O1452" i="1"/>
  <c r="P1452" i="1"/>
  <c r="Q1452" i="1" a="1"/>
  <c r="Q1452" i="1" s="1"/>
  <c r="R1452" i="1"/>
  <c r="M1453" i="1"/>
  <c r="N1453" i="1"/>
  <c r="O1453" i="1"/>
  <c r="P1453" i="1"/>
  <c r="Q1453" i="1" a="1"/>
  <c r="Q1453" i="1" s="1"/>
  <c r="R1453" i="1"/>
  <c r="M1454" i="1"/>
  <c r="S1454" i="1" s="1"/>
  <c r="N1454" i="1"/>
  <c r="O1454" i="1"/>
  <c r="P1454" i="1"/>
  <c r="Q1454" i="1" a="1"/>
  <c r="Q1454" i="1"/>
  <c r="R1454" i="1"/>
  <c r="M1455" i="1"/>
  <c r="N1455" i="1"/>
  <c r="O1455" i="1"/>
  <c r="P1455" i="1"/>
  <c r="Q1455" i="1" a="1"/>
  <c r="Q1455" i="1" s="1"/>
  <c r="R1455" i="1"/>
  <c r="M1456" i="1"/>
  <c r="S1456" i="1" s="1"/>
  <c r="N1456" i="1"/>
  <c r="O1456" i="1"/>
  <c r="P1456" i="1"/>
  <c r="Q1456" i="1" a="1"/>
  <c r="Q1456" i="1" s="1"/>
  <c r="R1456" i="1"/>
  <c r="M1457" i="1"/>
  <c r="N1457" i="1"/>
  <c r="O1457" i="1"/>
  <c r="P1457" i="1"/>
  <c r="Q1457" i="1" a="1"/>
  <c r="Q1457" i="1" s="1"/>
  <c r="R1457" i="1"/>
  <c r="S1457" i="1"/>
  <c r="T1457" i="1"/>
  <c r="V1457" i="1"/>
  <c r="M1458" i="1"/>
  <c r="S1458" i="1" s="1"/>
  <c r="N1458" i="1"/>
  <c r="O1458" i="1"/>
  <c r="P1458" i="1"/>
  <c r="Q1458" i="1" a="1"/>
  <c r="Q1458" i="1" s="1"/>
  <c r="R1458" i="1"/>
  <c r="M1459" i="1"/>
  <c r="N1459" i="1"/>
  <c r="O1459" i="1"/>
  <c r="P1459" i="1"/>
  <c r="Q1459" i="1" a="1"/>
  <c r="Q1459" i="1" s="1"/>
  <c r="R1459" i="1"/>
  <c r="M1460" i="1"/>
  <c r="S1460" i="1" s="1"/>
  <c r="N1460" i="1"/>
  <c r="O1460" i="1"/>
  <c r="P1460" i="1"/>
  <c r="Q1460" i="1" a="1"/>
  <c r="Q1460" i="1" s="1"/>
  <c r="R1460" i="1"/>
  <c r="M1461" i="1"/>
  <c r="N1461" i="1"/>
  <c r="O1461" i="1"/>
  <c r="P1461" i="1"/>
  <c r="Q1461" i="1" a="1"/>
  <c r="Q1461" i="1" s="1"/>
  <c r="R1461" i="1"/>
  <c r="M1462" i="1"/>
  <c r="N1462" i="1"/>
  <c r="O1462" i="1"/>
  <c r="P1462" i="1"/>
  <c r="Q1462" i="1" a="1"/>
  <c r="Q1462" i="1"/>
  <c r="R1462" i="1"/>
  <c r="M1463" i="1"/>
  <c r="N1463" i="1"/>
  <c r="O1463" i="1"/>
  <c r="P1463" i="1"/>
  <c r="Q1463" i="1" a="1"/>
  <c r="Q1463" i="1" s="1"/>
  <c r="R1463" i="1"/>
  <c r="M1464" i="1"/>
  <c r="S1464" i="1" s="1"/>
  <c r="N1464" i="1"/>
  <c r="O1464" i="1"/>
  <c r="P1464" i="1"/>
  <c r="Q1464" i="1" a="1"/>
  <c r="Q1464" i="1" s="1"/>
  <c r="R1464" i="1"/>
  <c r="M1465" i="1"/>
  <c r="N1465" i="1"/>
  <c r="O1465" i="1"/>
  <c r="P1465" i="1"/>
  <c r="Q1465" i="1" a="1"/>
  <c r="Q1465" i="1" s="1"/>
  <c r="R1465" i="1"/>
  <c r="M1466" i="1"/>
  <c r="S1466" i="1" s="1"/>
  <c r="N1466" i="1"/>
  <c r="O1466" i="1"/>
  <c r="P1466" i="1"/>
  <c r="Q1466" i="1" a="1"/>
  <c r="Q1466" i="1" s="1"/>
  <c r="R1466" i="1"/>
  <c r="M1467" i="1"/>
  <c r="N1467" i="1"/>
  <c r="O1467" i="1"/>
  <c r="P1467" i="1"/>
  <c r="Q1467" i="1" a="1"/>
  <c r="Q1467" i="1"/>
  <c r="R1467" i="1"/>
  <c r="M1468" i="1"/>
  <c r="N1468" i="1"/>
  <c r="O1468" i="1"/>
  <c r="P1468" i="1"/>
  <c r="Q1468" i="1" a="1"/>
  <c r="Q1468" i="1" s="1"/>
  <c r="R1468" i="1"/>
  <c r="M1469" i="1"/>
  <c r="N1469" i="1"/>
  <c r="O1469" i="1"/>
  <c r="P1469" i="1"/>
  <c r="Q1469" i="1" a="1"/>
  <c r="Q1469" i="1" s="1"/>
  <c r="R1469" i="1"/>
  <c r="M1470" i="1"/>
  <c r="N1470" i="1"/>
  <c r="O1470" i="1"/>
  <c r="P1470" i="1"/>
  <c r="Q1470" i="1" a="1"/>
  <c r="Q1470" i="1" s="1"/>
  <c r="R1470" i="1"/>
  <c r="M1471" i="1"/>
  <c r="N1471" i="1"/>
  <c r="O1471" i="1"/>
  <c r="P1471" i="1"/>
  <c r="Q1471" i="1" a="1"/>
  <c r="Q1471" i="1" s="1"/>
  <c r="R1471" i="1"/>
  <c r="M1472" i="1"/>
  <c r="N1472" i="1"/>
  <c r="O1472" i="1"/>
  <c r="P1472" i="1"/>
  <c r="Q1472" i="1" a="1"/>
  <c r="Q1472" i="1" s="1"/>
  <c r="R1472" i="1"/>
  <c r="M1473" i="1"/>
  <c r="N1473" i="1"/>
  <c r="O1473" i="1"/>
  <c r="S1473" i="1" s="1"/>
  <c r="P1473" i="1"/>
  <c r="Q1473" i="1" a="1"/>
  <c r="Q1473" i="1" s="1"/>
  <c r="R1473" i="1"/>
  <c r="M1474" i="1"/>
  <c r="N1474" i="1"/>
  <c r="O1474" i="1"/>
  <c r="P1474" i="1"/>
  <c r="Q1474" i="1" a="1"/>
  <c r="Q1474" i="1" s="1"/>
  <c r="R1474" i="1"/>
  <c r="M1475" i="1"/>
  <c r="N1475" i="1"/>
  <c r="O1475" i="1"/>
  <c r="P1475" i="1"/>
  <c r="Q1475" i="1" a="1"/>
  <c r="Q1475" i="1" s="1"/>
  <c r="R1475" i="1"/>
  <c r="M1476" i="1"/>
  <c r="N1476" i="1"/>
  <c r="O1476" i="1"/>
  <c r="P1476" i="1"/>
  <c r="Q1476" i="1" a="1"/>
  <c r="Q1476" i="1" s="1"/>
  <c r="R1476" i="1"/>
  <c r="M1477" i="1"/>
  <c r="N1477" i="1"/>
  <c r="O1477" i="1"/>
  <c r="P1477" i="1"/>
  <c r="Q1477" i="1" a="1"/>
  <c r="Q1477" i="1" s="1"/>
  <c r="R1477" i="1"/>
  <c r="S1477" i="1"/>
  <c r="M1478" i="1"/>
  <c r="N1478" i="1"/>
  <c r="O1478" i="1"/>
  <c r="P1478" i="1"/>
  <c r="Q1478" i="1" a="1"/>
  <c r="Q1478" i="1" s="1"/>
  <c r="R1478" i="1"/>
  <c r="M1479" i="1"/>
  <c r="N1479" i="1"/>
  <c r="O1479" i="1"/>
  <c r="P1479" i="1"/>
  <c r="Q1479" i="1" a="1"/>
  <c r="Q1479" i="1" s="1"/>
  <c r="R1479" i="1"/>
  <c r="M1480" i="1"/>
  <c r="N1480" i="1"/>
  <c r="O1480" i="1"/>
  <c r="P1480" i="1"/>
  <c r="Q1480" i="1" a="1"/>
  <c r="Q1480" i="1" s="1"/>
  <c r="R1480" i="1"/>
  <c r="M1481" i="1"/>
  <c r="N1481" i="1"/>
  <c r="O1481" i="1"/>
  <c r="P1481" i="1"/>
  <c r="Q1481" i="1" a="1"/>
  <c r="Q1481" i="1" s="1"/>
  <c r="R1481" i="1"/>
  <c r="S1481" i="1"/>
  <c r="M1482" i="1"/>
  <c r="N1482" i="1"/>
  <c r="O1482" i="1"/>
  <c r="P1482" i="1"/>
  <c r="Q1482" i="1" a="1"/>
  <c r="Q1482" i="1" s="1"/>
  <c r="R1482" i="1"/>
  <c r="M1483" i="1"/>
  <c r="N1483" i="1"/>
  <c r="O1483" i="1"/>
  <c r="P1483" i="1"/>
  <c r="S1483" i="1" s="1"/>
  <c r="Q1483" i="1" a="1"/>
  <c r="Q1483" i="1" s="1"/>
  <c r="R1483" i="1"/>
  <c r="M1484" i="1"/>
  <c r="N1484" i="1"/>
  <c r="O1484" i="1"/>
  <c r="P1484" i="1"/>
  <c r="Q1484" i="1" a="1"/>
  <c r="Q1484" i="1" s="1"/>
  <c r="S1484" i="1" s="1"/>
  <c r="T1484" i="1" s="1"/>
  <c r="R1484" i="1"/>
  <c r="V1484" i="1"/>
  <c r="M1485" i="1"/>
  <c r="N1485" i="1"/>
  <c r="O1485" i="1"/>
  <c r="P1485" i="1"/>
  <c r="Q1485" i="1" a="1"/>
  <c r="Q1485" i="1"/>
  <c r="R1485" i="1"/>
  <c r="M1486" i="1"/>
  <c r="N1486" i="1"/>
  <c r="O1486" i="1"/>
  <c r="P1486" i="1"/>
  <c r="Q1486" i="1" a="1"/>
  <c r="Q1486" i="1"/>
  <c r="R1486" i="1"/>
  <c r="M1487" i="1"/>
  <c r="N1487" i="1"/>
  <c r="O1487" i="1"/>
  <c r="P1487" i="1"/>
  <c r="Q1487" i="1" a="1"/>
  <c r="Q1487" i="1" s="1"/>
  <c r="R1487" i="1"/>
  <c r="M1488" i="1"/>
  <c r="N1488" i="1"/>
  <c r="O1488" i="1"/>
  <c r="P1488" i="1"/>
  <c r="Q1488" i="1" a="1"/>
  <c r="Q1488" i="1"/>
  <c r="R1488" i="1"/>
  <c r="S1488" i="1"/>
  <c r="M1489" i="1"/>
  <c r="N1489" i="1"/>
  <c r="O1489" i="1"/>
  <c r="P1489" i="1"/>
  <c r="Q1489" i="1" a="1"/>
  <c r="Q1489" i="1"/>
  <c r="R1489" i="1"/>
  <c r="S1489" i="1"/>
  <c r="M1490" i="1"/>
  <c r="S1490" i="1" s="1"/>
  <c r="N1490" i="1"/>
  <c r="O1490" i="1"/>
  <c r="P1490" i="1"/>
  <c r="Q1490" i="1" a="1"/>
  <c r="Q1490" i="1" s="1"/>
  <c r="R1490" i="1"/>
  <c r="M1491" i="1"/>
  <c r="N1491" i="1"/>
  <c r="O1491" i="1"/>
  <c r="P1491" i="1"/>
  <c r="Q1491" i="1" a="1"/>
  <c r="Q1491" i="1" s="1"/>
  <c r="S1491" i="1" s="1"/>
  <c r="T1491" i="1" s="1"/>
  <c r="R1491" i="1"/>
  <c r="V1491" i="1"/>
  <c r="M1492" i="1"/>
  <c r="N1492" i="1"/>
  <c r="O1492" i="1"/>
  <c r="P1492" i="1"/>
  <c r="Q1492" i="1" a="1"/>
  <c r="Q1492" i="1" s="1"/>
  <c r="S1492" i="1" s="1"/>
  <c r="T1492" i="1" s="1"/>
  <c r="R1492" i="1"/>
  <c r="V1492" i="1"/>
  <c r="M1493" i="1"/>
  <c r="N1493" i="1"/>
  <c r="O1493" i="1"/>
  <c r="P1493" i="1"/>
  <c r="Q1493" i="1" a="1"/>
  <c r="Q1493" i="1" s="1"/>
  <c r="R1493" i="1"/>
  <c r="M1494" i="1"/>
  <c r="S1494" i="1" s="1"/>
  <c r="T1494" i="1" s="1"/>
  <c r="N1494" i="1"/>
  <c r="O1494" i="1"/>
  <c r="P1494" i="1"/>
  <c r="Q1494" i="1" a="1"/>
  <c r="Q1494" i="1"/>
  <c r="R1494" i="1"/>
  <c r="M1495" i="1"/>
  <c r="S1495" i="1" s="1"/>
  <c r="N1495" i="1"/>
  <c r="O1495" i="1"/>
  <c r="P1495" i="1"/>
  <c r="Q1495" i="1" a="1"/>
  <c r="Q1495" i="1" s="1"/>
  <c r="R1495" i="1"/>
  <c r="M1496" i="1"/>
  <c r="N1496" i="1"/>
  <c r="O1496" i="1"/>
  <c r="P1496" i="1"/>
  <c r="Q1496" i="1" a="1"/>
  <c r="Q1496" i="1"/>
  <c r="R1496" i="1"/>
  <c r="M1497" i="1"/>
  <c r="N1497" i="1"/>
  <c r="O1497" i="1"/>
  <c r="P1497" i="1"/>
  <c r="Q1497" i="1" a="1"/>
  <c r="Q1497" i="1"/>
  <c r="R1497" i="1"/>
  <c r="S1497" i="1"/>
  <c r="M1498" i="1"/>
  <c r="N1498" i="1"/>
  <c r="O1498" i="1"/>
  <c r="P1498" i="1"/>
  <c r="Q1498" i="1" a="1"/>
  <c r="Q1498" i="1" s="1"/>
  <c r="R1498" i="1"/>
  <c r="M1499" i="1"/>
  <c r="N1499" i="1"/>
  <c r="O1499" i="1"/>
  <c r="P1499" i="1"/>
  <c r="Q1499" i="1" a="1"/>
  <c r="Q1499" i="1" s="1"/>
  <c r="R1499" i="1"/>
  <c r="S1499" i="1"/>
  <c r="T1499" i="1" s="1"/>
  <c r="M1500" i="1"/>
  <c r="N1500" i="1"/>
  <c r="O1500" i="1"/>
  <c r="P1500" i="1"/>
  <c r="Q1500" i="1" a="1"/>
  <c r="Q1500" i="1" s="1"/>
  <c r="S1500" i="1" s="1"/>
  <c r="T1500" i="1" s="1"/>
  <c r="R1500" i="1"/>
  <c r="V1500" i="1"/>
  <c r="M1501" i="1"/>
  <c r="N1501" i="1"/>
  <c r="O1501" i="1"/>
  <c r="P1501" i="1"/>
  <c r="Q1501" i="1" a="1"/>
  <c r="Q1501" i="1" s="1"/>
  <c r="R1501" i="1"/>
  <c r="M1502" i="1"/>
  <c r="N1502" i="1"/>
  <c r="O1502" i="1"/>
  <c r="P1502" i="1"/>
  <c r="Q1502" i="1" a="1"/>
  <c r="Q1502" i="1"/>
  <c r="R1502" i="1"/>
  <c r="M1503" i="1"/>
  <c r="S1503" i="1" s="1"/>
  <c r="N1503" i="1"/>
  <c r="O1503" i="1"/>
  <c r="P1503" i="1"/>
  <c r="Q1503" i="1" a="1"/>
  <c r="Q1503" i="1" s="1"/>
  <c r="R1503" i="1"/>
  <c r="M1504" i="1"/>
  <c r="N1504" i="1"/>
  <c r="S1504" i="1" s="1"/>
  <c r="O1504" i="1"/>
  <c r="P1504" i="1"/>
  <c r="Q1504" i="1" a="1"/>
  <c r="Q1504" i="1"/>
  <c r="R1504" i="1"/>
  <c r="M1505" i="1"/>
  <c r="N1505" i="1"/>
  <c r="O1505" i="1"/>
  <c r="P1505" i="1"/>
  <c r="Q1505" i="1" a="1"/>
  <c r="Q1505" i="1"/>
  <c r="R1505" i="1"/>
  <c r="S1505" i="1"/>
  <c r="M1506" i="1"/>
  <c r="N1506" i="1"/>
  <c r="O1506" i="1"/>
  <c r="P1506" i="1"/>
  <c r="Q1506" i="1" a="1"/>
  <c r="Q1506" i="1" s="1"/>
  <c r="R1506" i="1"/>
  <c r="M1507" i="1"/>
  <c r="N1507" i="1"/>
  <c r="O1507" i="1"/>
  <c r="P1507" i="1"/>
  <c r="Q1507" i="1" a="1"/>
  <c r="Q1507" i="1" s="1"/>
  <c r="R1507" i="1"/>
  <c r="M1508" i="1"/>
  <c r="N1508" i="1"/>
  <c r="O1508" i="1"/>
  <c r="P1508" i="1"/>
  <c r="Q1508" i="1" a="1"/>
  <c r="Q1508" i="1" s="1"/>
  <c r="S1508" i="1" s="1"/>
  <c r="T1508" i="1" s="1"/>
  <c r="R1508" i="1"/>
  <c r="V1508" i="1"/>
  <c r="M1509" i="1"/>
  <c r="N1509" i="1"/>
  <c r="O1509" i="1"/>
  <c r="P1509" i="1"/>
  <c r="Q1509" i="1" a="1"/>
  <c r="Q1509" i="1" s="1"/>
  <c r="R1509" i="1"/>
  <c r="M1510" i="1"/>
  <c r="N1510" i="1"/>
  <c r="O1510" i="1"/>
  <c r="P1510" i="1"/>
  <c r="Q1510" i="1" a="1"/>
  <c r="Q1510" i="1"/>
  <c r="R1510" i="1"/>
  <c r="M1511" i="1"/>
  <c r="N1511" i="1"/>
  <c r="O1511" i="1"/>
  <c r="P1511" i="1"/>
  <c r="Q1511" i="1" a="1"/>
  <c r="Q1511" i="1" s="1"/>
  <c r="R1511" i="1"/>
  <c r="M1512" i="1"/>
  <c r="N1512" i="1"/>
  <c r="S1512" i="1" s="1"/>
  <c r="O1512" i="1"/>
  <c r="P1512" i="1"/>
  <c r="Q1512" i="1" a="1"/>
  <c r="Q1512" i="1"/>
  <c r="R1512" i="1"/>
  <c r="M1513" i="1"/>
  <c r="N1513" i="1"/>
  <c r="O1513" i="1"/>
  <c r="P1513" i="1"/>
  <c r="Q1513" i="1" a="1"/>
  <c r="Q1513" i="1"/>
  <c r="R1513" i="1"/>
  <c r="S1513" i="1"/>
  <c r="M1514" i="1"/>
  <c r="N1514" i="1"/>
  <c r="O1514" i="1"/>
  <c r="P1514" i="1"/>
  <c r="Q1514" i="1" a="1"/>
  <c r="Q1514" i="1" s="1"/>
  <c r="R1514" i="1"/>
  <c r="M1515" i="1"/>
  <c r="N1515" i="1"/>
  <c r="O1515" i="1"/>
  <c r="P1515" i="1"/>
  <c r="S1515" i="1" s="1"/>
  <c r="Q1515" i="1" a="1"/>
  <c r="Q1515" i="1" s="1"/>
  <c r="R1515" i="1"/>
  <c r="T1515" i="1"/>
  <c r="V1515" i="1"/>
  <c r="M1516" i="1"/>
  <c r="S1516" i="1" s="1"/>
  <c r="N1516" i="1"/>
  <c r="O1516" i="1"/>
  <c r="P1516" i="1"/>
  <c r="Q1516" i="1" a="1"/>
  <c r="Q1516" i="1" s="1"/>
  <c r="R1516" i="1"/>
  <c r="M1517" i="1"/>
  <c r="N1517" i="1"/>
  <c r="O1517" i="1"/>
  <c r="P1517" i="1"/>
  <c r="Q1517" i="1" a="1"/>
  <c r="Q1517" i="1"/>
  <c r="R1517" i="1"/>
  <c r="M1518" i="1"/>
  <c r="S1518" i="1" s="1"/>
  <c r="N1518" i="1"/>
  <c r="O1518" i="1"/>
  <c r="P1518" i="1"/>
  <c r="Q1518" i="1" a="1"/>
  <c r="Q1518" i="1"/>
  <c r="R1518" i="1"/>
  <c r="M1519" i="1"/>
  <c r="N1519" i="1"/>
  <c r="O1519" i="1"/>
  <c r="P1519" i="1"/>
  <c r="Q1519" i="1" a="1"/>
  <c r="Q1519" i="1" s="1"/>
  <c r="R1519" i="1"/>
  <c r="M1520" i="1"/>
  <c r="N1520" i="1"/>
  <c r="S1520" i="1" s="1"/>
  <c r="O1520" i="1"/>
  <c r="P1520" i="1"/>
  <c r="Q1520" i="1" a="1"/>
  <c r="Q1520" i="1"/>
  <c r="R1520" i="1"/>
  <c r="M1521" i="1"/>
  <c r="N1521" i="1"/>
  <c r="O1521" i="1"/>
  <c r="P1521" i="1"/>
  <c r="Q1521" i="1" a="1"/>
  <c r="Q1521" i="1" s="1"/>
  <c r="R1521" i="1"/>
  <c r="S1521" i="1"/>
  <c r="M1522" i="1"/>
  <c r="N1522" i="1"/>
  <c r="O1522" i="1"/>
  <c r="P1522" i="1"/>
  <c r="Q1522" i="1" a="1"/>
  <c r="Q1522" i="1" s="1"/>
  <c r="R1522" i="1"/>
  <c r="M1523" i="1"/>
  <c r="N1523" i="1"/>
  <c r="O1523" i="1"/>
  <c r="P1523" i="1"/>
  <c r="Q1523" i="1" a="1"/>
  <c r="Q1523" i="1" s="1"/>
  <c r="R1523" i="1"/>
  <c r="S1523" i="1"/>
  <c r="T1523" i="1" s="1"/>
  <c r="M1524" i="1"/>
  <c r="N1524" i="1"/>
  <c r="O1524" i="1"/>
  <c r="P1524" i="1"/>
  <c r="Q1524" i="1" a="1"/>
  <c r="Q1524" i="1" s="1"/>
  <c r="R1524" i="1"/>
  <c r="M1525" i="1"/>
  <c r="N1525" i="1"/>
  <c r="O1525" i="1"/>
  <c r="P1525" i="1"/>
  <c r="Q1525" i="1" a="1"/>
  <c r="Q1525" i="1" s="1"/>
  <c r="R1525" i="1"/>
  <c r="M1526" i="1"/>
  <c r="N1526" i="1"/>
  <c r="O1526" i="1"/>
  <c r="P1526" i="1"/>
  <c r="Q1526" i="1" a="1"/>
  <c r="Q1526" i="1"/>
  <c r="R1526" i="1"/>
  <c r="M1527" i="1"/>
  <c r="S1527" i="1" s="1"/>
  <c r="N1527" i="1"/>
  <c r="O1527" i="1"/>
  <c r="P1527" i="1"/>
  <c r="Q1527" i="1" a="1"/>
  <c r="Q1527" i="1" s="1"/>
  <c r="R1527" i="1"/>
  <c r="M1528" i="1"/>
  <c r="N1528" i="1"/>
  <c r="S1528" i="1" s="1"/>
  <c r="O1528" i="1"/>
  <c r="P1528" i="1"/>
  <c r="Q1528" i="1" a="1"/>
  <c r="Q1528" i="1"/>
  <c r="R1528" i="1"/>
  <c r="M1529" i="1"/>
  <c r="N1529" i="1"/>
  <c r="O1529" i="1"/>
  <c r="P1529" i="1"/>
  <c r="Q1529" i="1" a="1"/>
  <c r="Q1529" i="1" s="1"/>
  <c r="R1529" i="1"/>
  <c r="S1529" i="1"/>
  <c r="M1530" i="1"/>
  <c r="N1530" i="1"/>
  <c r="O1530" i="1"/>
  <c r="P1530" i="1"/>
  <c r="Q1530" i="1" a="1"/>
  <c r="Q1530" i="1" s="1"/>
  <c r="R1530" i="1"/>
  <c r="M1531" i="1"/>
  <c r="N1531" i="1"/>
  <c r="O1531" i="1"/>
  <c r="P1531" i="1"/>
  <c r="Q1531" i="1" a="1"/>
  <c r="Q1531" i="1" s="1"/>
  <c r="R1531" i="1"/>
  <c r="M1532" i="1"/>
  <c r="S1532" i="1" s="1"/>
  <c r="T1532" i="1" s="1"/>
  <c r="N1532" i="1"/>
  <c r="O1532" i="1"/>
  <c r="P1532" i="1"/>
  <c r="Q1532" i="1" a="1"/>
  <c r="Q1532" i="1" s="1"/>
  <c r="R1532" i="1"/>
  <c r="V1532" i="1"/>
  <c r="M1533" i="1"/>
  <c r="N1533" i="1"/>
  <c r="O1533" i="1"/>
  <c r="P1533" i="1"/>
  <c r="Q1533" i="1" a="1"/>
  <c r="Q1533" i="1" s="1"/>
  <c r="R1533" i="1"/>
  <c r="M1534" i="1"/>
  <c r="N1534" i="1"/>
  <c r="O1534" i="1"/>
  <c r="P1534" i="1"/>
  <c r="Q1534" i="1" a="1"/>
  <c r="Q1534" i="1"/>
  <c r="R1534" i="1"/>
  <c r="M1535" i="1"/>
  <c r="N1535" i="1"/>
  <c r="O1535" i="1"/>
  <c r="P1535" i="1"/>
  <c r="Q1535" i="1" a="1"/>
  <c r="Q1535" i="1" s="1"/>
  <c r="R1535" i="1"/>
  <c r="M1536" i="1"/>
  <c r="N1536" i="1"/>
  <c r="O1536" i="1"/>
  <c r="P1536" i="1"/>
  <c r="Q1536" i="1" a="1"/>
  <c r="Q1536" i="1"/>
  <c r="R1536" i="1"/>
  <c r="S1536" i="1"/>
  <c r="M1537" i="1"/>
  <c r="N1537" i="1"/>
  <c r="O1537" i="1"/>
  <c r="P1537" i="1"/>
  <c r="Q1537" i="1" a="1"/>
  <c r="Q1537" i="1" s="1"/>
  <c r="R1537" i="1"/>
  <c r="S1537" i="1"/>
  <c r="M1538" i="1"/>
  <c r="S1538" i="1" s="1"/>
  <c r="N1538" i="1"/>
  <c r="O1538" i="1"/>
  <c r="P1538" i="1"/>
  <c r="Q1538" i="1" a="1"/>
  <c r="Q1538" i="1" s="1"/>
  <c r="R1538" i="1"/>
  <c r="M1539" i="1"/>
  <c r="N1539" i="1"/>
  <c r="O1539" i="1"/>
  <c r="P1539" i="1"/>
  <c r="Q1539" i="1" a="1"/>
  <c r="Q1539" i="1" s="1"/>
  <c r="R1539" i="1"/>
  <c r="S1539" i="1"/>
  <c r="T1539" i="1"/>
  <c r="V1539" i="1"/>
  <c r="M1540" i="1"/>
  <c r="S1540" i="1" s="1"/>
  <c r="N1540" i="1"/>
  <c r="O1540" i="1"/>
  <c r="P1540" i="1"/>
  <c r="Q1540" i="1" a="1"/>
  <c r="Q1540" i="1" s="1"/>
  <c r="R1540" i="1"/>
  <c r="M1541" i="1"/>
  <c r="N1541" i="1"/>
  <c r="O1541" i="1"/>
  <c r="P1541" i="1"/>
  <c r="Q1541" i="1" a="1"/>
  <c r="Q1541" i="1"/>
  <c r="R1541" i="1"/>
  <c r="M1542" i="1"/>
  <c r="S1542" i="1" s="1"/>
  <c r="T1542" i="1" s="1"/>
  <c r="N1542" i="1"/>
  <c r="O1542" i="1"/>
  <c r="P1542" i="1"/>
  <c r="Q1542" i="1" a="1"/>
  <c r="Q1542" i="1"/>
  <c r="R1542" i="1"/>
  <c r="M1543" i="1"/>
  <c r="N1543" i="1"/>
  <c r="O1543" i="1"/>
  <c r="P1543" i="1"/>
  <c r="Q1543" i="1" a="1"/>
  <c r="Q1543" i="1" s="1"/>
  <c r="R1543" i="1"/>
  <c r="M1544" i="1"/>
  <c r="N1544" i="1"/>
  <c r="O1544" i="1"/>
  <c r="P1544" i="1"/>
  <c r="Q1544" i="1" a="1"/>
  <c r="Q1544" i="1"/>
  <c r="R1544" i="1"/>
  <c r="M1545" i="1"/>
  <c r="N1545" i="1"/>
  <c r="O1545" i="1"/>
  <c r="P1545" i="1"/>
  <c r="Q1545" i="1" a="1"/>
  <c r="Q1545" i="1" s="1"/>
  <c r="S1545" i="1" s="1"/>
  <c r="R1545" i="1"/>
  <c r="M1546" i="1"/>
  <c r="N1546" i="1"/>
  <c r="O1546" i="1"/>
  <c r="P1546" i="1"/>
  <c r="Q1546" i="1" a="1"/>
  <c r="Q1546" i="1" s="1"/>
  <c r="R1546" i="1"/>
  <c r="M1547" i="1"/>
  <c r="N1547" i="1"/>
  <c r="O1547" i="1"/>
  <c r="P1547" i="1"/>
  <c r="Q1547" i="1" a="1"/>
  <c r="Q1547" i="1" s="1"/>
  <c r="R1547" i="1"/>
  <c r="S1547" i="1"/>
  <c r="T1547" i="1" s="1"/>
  <c r="V1547" i="1" s="1"/>
  <c r="M1548" i="1"/>
  <c r="N1548" i="1"/>
  <c r="O1548" i="1"/>
  <c r="P1548" i="1"/>
  <c r="Q1548" i="1" a="1"/>
  <c r="Q1548" i="1" s="1"/>
  <c r="R1548" i="1"/>
  <c r="M1549" i="1"/>
  <c r="S1549" i="1" s="1"/>
  <c r="N1549" i="1"/>
  <c r="O1549" i="1"/>
  <c r="P1549" i="1"/>
  <c r="Q1549" i="1" a="1"/>
  <c r="Q1549" i="1"/>
  <c r="R1549" i="1"/>
  <c r="M1550" i="1"/>
  <c r="S1550" i="1" s="1"/>
  <c r="T1550" i="1" s="1"/>
  <c r="N1550" i="1"/>
  <c r="O1550" i="1"/>
  <c r="P1550" i="1"/>
  <c r="Q1550" i="1" a="1"/>
  <c r="Q1550" i="1"/>
  <c r="R1550" i="1"/>
  <c r="M1551" i="1"/>
  <c r="N1551" i="1"/>
  <c r="O1551" i="1"/>
  <c r="P1551" i="1"/>
  <c r="Q1551" i="1" a="1"/>
  <c r="Q1551" i="1" s="1"/>
  <c r="R1551" i="1"/>
  <c r="M1552" i="1"/>
  <c r="N1552" i="1"/>
  <c r="S1552" i="1" s="1"/>
  <c r="O1552" i="1"/>
  <c r="P1552" i="1"/>
  <c r="Q1552" i="1" a="1"/>
  <c r="Q1552" i="1"/>
  <c r="R1552" i="1"/>
  <c r="M1553" i="1"/>
  <c r="N1553" i="1"/>
  <c r="O1553" i="1"/>
  <c r="P1553" i="1"/>
  <c r="Q1553" i="1" a="1"/>
  <c r="Q1553" i="1" s="1"/>
  <c r="S1553" i="1" s="1"/>
  <c r="R1553" i="1"/>
  <c r="M1554" i="1"/>
  <c r="N1554" i="1"/>
  <c r="O1554" i="1"/>
  <c r="P1554" i="1"/>
  <c r="Q1554" i="1" a="1"/>
  <c r="Q1554" i="1" s="1"/>
  <c r="R1554" i="1"/>
  <c r="M1555" i="1"/>
  <c r="N1555" i="1"/>
  <c r="O1555" i="1"/>
  <c r="P1555" i="1"/>
  <c r="Q1555" i="1" a="1"/>
  <c r="Q1555" i="1" s="1"/>
  <c r="R1555" i="1"/>
  <c r="S1555" i="1"/>
  <c r="T1555" i="1" s="1"/>
  <c r="M1556" i="1"/>
  <c r="N1556" i="1"/>
  <c r="O1556" i="1"/>
  <c r="P1556" i="1"/>
  <c r="Q1556" i="1" a="1"/>
  <c r="Q1556" i="1" s="1"/>
  <c r="R1556" i="1"/>
  <c r="M1557" i="1"/>
  <c r="N1557" i="1"/>
  <c r="O1557" i="1"/>
  <c r="P1557" i="1"/>
  <c r="Q1557" i="1" a="1"/>
  <c r="Q1557" i="1"/>
  <c r="R1557" i="1"/>
  <c r="M1558" i="1"/>
  <c r="S1558" i="1" s="1"/>
  <c r="N1558" i="1"/>
  <c r="O1558" i="1"/>
  <c r="P1558" i="1"/>
  <c r="Q1558" i="1" a="1"/>
  <c r="Q1558" i="1"/>
  <c r="R1558" i="1"/>
  <c r="M1559" i="1"/>
  <c r="N1559" i="1"/>
  <c r="O1559" i="1"/>
  <c r="P1559" i="1"/>
  <c r="Q1559" i="1" a="1"/>
  <c r="Q1559" i="1" s="1"/>
  <c r="R1559" i="1"/>
  <c r="M1560" i="1"/>
  <c r="N1560" i="1"/>
  <c r="S1560" i="1" s="1"/>
  <c r="O1560" i="1"/>
  <c r="P1560" i="1"/>
  <c r="Q1560" i="1" a="1"/>
  <c r="Q1560" i="1"/>
  <c r="R1560" i="1"/>
  <c r="M1561" i="1"/>
  <c r="N1561" i="1"/>
  <c r="O1561" i="1"/>
  <c r="P1561" i="1"/>
  <c r="Q1561" i="1" a="1"/>
  <c r="Q1561" i="1" s="1"/>
  <c r="S1561" i="1" s="1"/>
  <c r="R1561" i="1"/>
  <c r="M1562" i="1"/>
  <c r="N1562" i="1"/>
  <c r="O1562" i="1"/>
  <c r="P1562" i="1"/>
  <c r="Q1562" i="1" a="1"/>
  <c r="Q1562" i="1" s="1"/>
  <c r="R1562" i="1"/>
  <c r="M1563" i="1"/>
  <c r="N1563" i="1"/>
  <c r="O1563" i="1"/>
  <c r="P1563" i="1"/>
  <c r="Q1563" i="1" a="1"/>
  <c r="Q1563" i="1" s="1"/>
  <c r="R1563" i="1"/>
  <c r="S1563" i="1"/>
  <c r="T1563" i="1" s="1"/>
  <c r="M1564" i="1"/>
  <c r="S1564" i="1" s="1"/>
  <c r="T1564" i="1" s="1"/>
  <c r="N1564" i="1"/>
  <c r="O1564" i="1"/>
  <c r="P1564" i="1"/>
  <c r="Q1564" i="1" a="1"/>
  <c r="Q1564" i="1" s="1"/>
  <c r="R1564" i="1"/>
  <c r="M1565" i="1"/>
  <c r="N1565" i="1"/>
  <c r="O1565" i="1"/>
  <c r="P1565" i="1"/>
  <c r="Q1565" i="1" a="1"/>
  <c r="Q1565" i="1" s="1"/>
  <c r="R1565" i="1"/>
  <c r="M1566" i="1"/>
  <c r="N1566" i="1"/>
  <c r="O1566" i="1"/>
  <c r="P1566" i="1"/>
  <c r="Q1566" i="1" a="1"/>
  <c r="Q1566" i="1"/>
  <c r="R1566" i="1"/>
  <c r="M1567" i="1"/>
  <c r="N1567" i="1"/>
  <c r="O1567" i="1"/>
  <c r="P1567" i="1"/>
  <c r="Q1567" i="1" a="1"/>
  <c r="Q1567" i="1" s="1"/>
  <c r="R1567" i="1"/>
  <c r="M1568" i="1"/>
  <c r="N1568" i="1"/>
  <c r="O1568" i="1"/>
  <c r="P1568" i="1"/>
  <c r="Q1568" i="1" a="1"/>
  <c r="Q1568" i="1"/>
  <c r="R1568" i="1"/>
  <c r="S1568" i="1" s="1"/>
  <c r="M1569" i="1"/>
  <c r="N1569" i="1"/>
  <c r="O1569" i="1"/>
  <c r="P1569" i="1"/>
  <c r="Q1569" i="1" a="1"/>
  <c r="Q1569" i="1" s="1"/>
  <c r="R1569" i="1"/>
  <c r="S1569" i="1"/>
  <c r="M1570" i="1"/>
  <c r="N1570" i="1"/>
  <c r="O1570" i="1"/>
  <c r="P1570" i="1"/>
  <c r="Q1570" i="1" a="1"/>
  <c r="Q1570" i="1" s="1"/>
  <c r="R1570" i="1"/>
  <c r="M1571" i="1"/>
  <c r="N1571" i="1"/>
  <c r="O1571" i="1"/>
  <c r="P1571" i="1"/>
  <c r="Q1571" i="1" a="1"/>
  <c r="Q1571" i="1" s="1"/>
  <c r="R1571" i="1"/>
  <c r="S1571" i="1"/>
  <c r="T1571" i="1" s="1"/>
  <c r="V1571" i="1" s="1"/>
  <c r="M1572" i="1"/>
  <c r="N1572" i="1"/>
  <c r="O1572" i="1"/>
  <c r="P1572" i="1"/>
  <c r="Q1572" i="1" a="1"/>
  <c r="Q1572" i="1" s="1"/>
  <c r="R1572" i="1"/>
  <c r="M1573" i="1"/>
  <c r="S1573" i="1" s="1"/>
  <c r="N1573" i="1"/>
  <c r="O1573" i="1"/>
  <c r="P1573" i="1"/>
  <c r="Q1573" i="1" a="1"/>
  <c r="Q1573" i="1"/>
  <c r="R1573" i="1"/>
  <c r="M1574" i="1"/>
  <c r="S1574" i="1" s="1"/>
  <c r="T1574" i="1" s="1"/>
  <c r="N1574" i="1"/>
  <c r="O1574" i="1"/>
  <c r="P1574" i="1"/>
  <c r="Q1574" i="1" a="1"/>
  <c r="Q1574" i="1"/>
  <c r="R1574" i="1"/>
  <c r="V1574" i="1"/>
  <c r="M1575" i="1"/>
  <c r="N1575" i="1"/>
  <c r="O1575" i="1"/>
  <c r="P1575" i="1"/>
  <c r="Q1575" i="1" a="1"/>
  <c r="Q1575" i="1" s="1"/>
  <c r="R1575" i="1"/>
  <c r="M1576" i="1"/>
  <c r="N1576" i="1"/>
  <c r="S1576" i="1" s="1"/>
  <c r="O1576" i="1"/>
  <c r="P1576" i="1"/>
  <c r="Q1576" i="1" a="1"/>
  <c r="Q1576" i="1"/>
  <c r="R1576" i="1"/>
  <c r="M1577" i="1"/>
  <c r="N1577" i="1"/>
  <c r="O1577" i="1"/>
  <c r="P1577" i="1"/>
  <c r="Q1577" i="1" a="1"/>
  <c r="Q1577" i="1" s="1"/>
  <c r="R1577" i="1"/>
  <c r="M1578" i="1"/>
  <c r="N1578" i="1"/>
  <c r="O1578" i="1"/>
  <c r="P1578" i="1"/>
  <c r="Q1578" i="1" a="1"/>
  <c r="Q1578" i="1" s="1"/>
  <c r="R1578" i="1"/>
  <c r="M1579" i="1"/>
  <c r="N1579" i="1"/>
  <c r="O1579" i="1"/>
  <c r="P1579" i="1"/>
  <c r="Q1579" i="1" a="1"/>
  <c r="Q1579" i="1" s="1"/>
  <c r="R1579" i="1"/>
  <c r="S1579" i="1"/>
  <c r="M1580" i="1"/>
  <c r="N1580" i="1"/>
  <c r="O1580" i="1"/>
  <c r="P1580" i="1"/>
  <c r="Q1580" i="1" a="1"/>
  <c r="Q1580" i="1" s="1"/>
  <c r="R1580" i="1"/>
  <c r="M1581" i="1"/>
  <c r="N1581" i="1"/>
  <c r="O1581" i="1"/>
  <c r="P1581" i="1"/>
  <c r="Q1581" i="1" a="1"/>
  <c r="Q1581" i="1" s="1"/>
  <c r="R1581" i="1"/>
  <c r="M1582" i="1"/>
  <c r="N1582" i="1"/>
  <c r="O1582" i="1"/>
  <c r="P1582" i="1"/>
  <c r="Q1582" i="1" a="1"/>
  <c r="Q1582" i="1"/>
  <c r="R1582" i="1"/>
  <c r="M1583" i="1"/>
  <c r="N1583" i="1"/>
  <c r="O1583" i="1"/>
  <c r="P1583" i="1"/>
  <c r="Q1583" i="1" a="1"/>
  <c r="Q1583" i="1" s="1"/>
  <c r="R1583" i="1"/>
  <c r="M1584" i="1"/>
  <c r="N1584" i="1"/>
  <c r="O1584" i="1"/>
  <c r="P1584" i="1"/>
  <c r="Q1584" i="1" a="1"/>
  <c r="Q1584" i="1"/>
  <c r="S1584" i="1" s="1"/>
  <c r="R1584" i="1"/>
  <c r="M1585" i="1"/>
  <c r="N1585" i="1"/>
  <c r="O1585" i="1"/>
  <c r="P1585" i="1"/>
  <c r="Q1585" i="1" a="1"/>
  <c r="Q1585" i="1" s="1"/>
  <c r="R1585" i="1"/>
  <c r="S1585" i="1"/>
  <c r="T1585" i="1" s="1"/>
  <c r="M1586" i="1"/>
  <c r="N1586" i="1"/>
  <c r="O1586" i="1"/>
  <c r="P1586" i="1"/>
  <c r="Q1586" i="1" a="1"/>
  <c r="Q1586" i="1" s="1"/>
  <c r="R1586" i="1"/>
  <c r="M1587" i="1"/>
  <c r="N1587" i="1"/>
  <c r="O1587" i="1"/>
  <c r="P1587" i="1"/>
  <c r="Q1587" i="1" a="1"/>
  <c r="Q1587" i="1" s="1"/>
  <c r="R1587" i="1"/>
  <c r="S1587" i="1"/>
  <c r="T1587" i="1" s="1"/>
  <c r="M1588" i="1"/>
  <c r="N1588" i="1"/>
  <c r="O1588" i="1"/>
  <c r="P1588" i="1"/>
  <c r="Q1588" i="1" a="1"/>
  <c r="Q1588" i="1" s="1"/>
  <c r="R1588" i="1"/>
  <c r="M1589" i="1"/>
  <c r="N1589" i="1"/>
  <c r="O1589" i="1"/>
  <c r="P1589" i="1"/>
  <c r="Q1589" i="1" a="1"/>
  <c r="Q1589" i="1"/>
  <c r="R1589" i="1"/>
  <c r="M1590" i="1"/>
  <c r="N1590" i="1"/>
  <c r="O1590" i="1"/>
  <c r="P1590" i="1"/>
  <c r="Q1590" i="1" a="1"/>
  <c r="Q1590" i="1" s="1"/>
  <c r="R1590" i="1"/>
  <c r="M1591" i="1"/>
  <c r="N1591" i="1"/>
  <c r="O1591" i="1"/>
  <c r="P1591" i="1"/>
  <c r="Q1591" i="1" a="1"/>
  <c r="Q1591" i="1" s="1"/>
  <c r="R1591" i="1"/>
  <c r="M1592" i="1"/>
  <c r="S1592" i="1" s="1"/>
  <c r="N1592" i="1"/>
  <c r="O1592" i="1"/>
  <c r="P1592" i="1"/>
  <c r="Q1592" i="1" a="1"/>
  <c r="Q1592" i="1" s="1"/>
  <c r="R1592" i="1"/>
  <c r="M1593" i="1"/>
  <c r="N1593" i="1"/>
  <c r="O1593" i="1"/>
  <c r="P1593" i="1"/>
  <c r="Q1593" i="1" a="1"/>
  <c r="Q1593" i="1" s="1"/>
  <c r="R1593" i="1"/>
  <c r="S1593" i="1" s="1"/>
  <c r="M1594" i="1"/>
  <c r="N1594" i="1"/>
  <c r="O1594" i="1"/>
  <c r="P1594" i="1"/>
  <c r="Q1594" i="1" a="1"/>
  <c r="Q1594" i="1" s="1"/>
  <c r="R1594" i="1"/>
  <c r="M1595" i="1"/>
  <c r="N1595" i="1"/>
  <c r="O1595" i="1"/>
  <c r="P1595" i="1"/>
  <c r="Q1595" i="1" a="1"/>
  <c r="Q1595" i="1" s="1"/>
  <c r="R1595" i="1"/>
  <c r="S1595" i="1"/>
  <c r="T1595" i="1" s="1"/>
  <c r="M1596" i="1"/>
  <c r="N1596" i="1"/>
  <c r="O1596" i="1"/>
  <c r="P1596" i="1"/>
  <c r="Q1596" i="1" a="1"/>
  <c r="Q1596" i="1" s="1"/>
  <c r="R1596" i="1"/>
  <c r="M1597" i="1"/>
  <c r="N1597" i="1"/>
  <c r="O1597" i="1"/>
  <c r="P1597" i="1"/>
  <c r="Q1597" i="1" a="1"/>
  <c r="Q1597" i="1" s="1"/>
  <c r="R1597" i="1"/>
  <c r="M1598" i="1"/>
  <c r="N1598" i="1"/>
  <c r="O1598" i="1"/>
  <c r="P1598" i="1"/>
  <c r="Q1598" i="1" a="1"/>
  <c r="Q1598" i="1" s="1"/>
  <c r="R1598" i="1"/>
  <c r="M1599" i="1"/>
  <c r="N1599" i="1"/>
  <c r="O1599" i="1"/>
  <c r="P1599" i="1"/>
  <c r="Q1599" i="1" a="1"/>
  <c r="Q1599" i="1" s="1"/>
  <c r="R1599" i="1"/>
  <c r="M1600" i="1"/>
  <c r="S1600" i="1" s="1"/>
  <c r="N1600" i="1"/>
  <c r="O1600" i="1"/>
  <c r="P1600" i="1"/>
  <c r="Q1600" i="1" a="1"/>
  <c r="Q1600" i="1" s="1"/>
  <c r="R1600" i="1"/>
  <c r="M1601" i="1"/>
  <c r="N1601" i="1"/>
  <c r="O1601" i="1"/>
  <c r="P1601" i="1"/>
  <c r="Q1601" i="1" a="1"/>
  <c r="Q1601" i="1" s="1"/>
  <c r="R1601" i="1"/>
  <c r="M1602" i="1"/>
  <c r="N1602" i="1"/>
  <c r="O1602" i="1"/>
  <c r="P1602" i="1"/>
  <c r="Q1602" i="1" a="1"/>
  <c r="Q1602" i="1" s="1"/>
  <c r="R1602" i="1"/>
  <c r="M1603" i="1"/>
  <c r="N1603" i="1"/>
  <c r="O1603" i="1"/>
  <c r="P1603" i="1"/>
  <c r="Q1603" i="1" a="1"/>
  <c r="Q1603" i="1" s="1"/>
  <c r="R1603" i="1"/>
  <c r="S1603" i="1" s="1"/>
  <c r="M1604" i="1"/>
  <c r="N1604" i="1"/>
  <c r="O1604" i="1"/>
  <c r="P1604" i="1"/>
  <c r="Q1604" i="1" a="1"/>
  <c r="Q1604" i="1" s="1"/>
  <c r="R1604" i="1"/>
  <c r="M1605" i="1"/>
  <c r="N1605" i="1"/>
  <c r="O1605" i="1"/>
  <c r="P1605" i="1"/>
  <c r="Q1605" i="1" a="1"/>
  <c r="Q1605" i="1" s="1"/>
  <c r="R1605" i="1"/>
  <c r="M1606" i="1"/>
  <c r="N1606" i="1"/>
  <c r="O1606" i="1"/>
  <c r="P1606" i="1"/>
  <c r="Q1606" i="1" a="1"/>
  <c r="Q1606" i="1" s="1"/>
  <c r="R1606" i="1"/>
  <c r="M1607" i="1"/>
  <c r="N1607" i="1"/>
  <c r="O1607" i="1"/>
  <c r="P1607" i="1"/>
  <c r="Q1607" i="1" a="1"/>
  <c r="Q1607" i="1" s="1"/>
  <c r="R1607" i="1"/>
  <c r="M1608" i="1"/>
  <c r="N1608" i="1"/>
  <c r="O1608" i="1"/>
  <c r="P1608" i="1"/>
  <c r="Q1608" i="1" a="1"/>
  <c r="Q1608" i="1" s="1"/>
  <c r="S1608" i="1" s="1"/>
  <c r="R1608" i="1"/>
  <c r="M1609" i="1"/>
  <c r="N1609" i="1"/>
  <c r="O1609" i="1"/>
  <c r="P1609" i="1"/>
  <c r="Q1609" i="1" a="1"/>
  <c r="Q1609" i="1" s="1"/>
  <c r="R1609" i="1"/>
  <c r="M1610" i="1"/>
  <c r="N1610" i="1"/>
  <c r="O1610" i="1"/>
  <c r="P1610" i="1"/>
  <c r="Q1610" i="1" a="1"/>
  <c r="Q1610" i="1" s="1"/>
  <c r="R1610" i="1"/>
  <c r="M1611" i="1"/>
  <c r="N1611" i="1"/>
  <c r="O1611" i="1"/>
  <c r="P1611" i="1"/>
  <c r="Q1611" i="1" a="1"/>
  <c r="Q1611" i="1" s="1"/>
  <c r="R1611" i="1"/>
  <c r="M1612" i="1"/>
  <c r="N1612" i="1"/>
  <c r="O1612" i="1"/>
  <c r="P1612" i="1"/>
  <c r="Q1612" i="1" a="1"/>
  <c r="Q1612" i="1" s="1"/>
  <c r="R1612" i="1"/>
  <c r="M1613" i="1"/>
  <c r="N1613" i="1"/>
  <c r="O1613" i="1"/>
  <c r="P1613" i="1"/>
  <c r="Q1613" i="1" a="1"/>
  <c r="Q1613" i="1" s="1"/>
  <c r="R1613" i="1"/>
  <c r="M1614" i="1"/>
  <c r="N1614" i="1"/>
  <c r="O1614" i="1"/>
  <c r="P1614" i="1"/>
  <c r="Q1614" i="1" a="1"/>
  <c r="Q1614" i="1" s="1"/>
  <c r="R1614" i="1"/>
  <c r="M1615" i="1"/>
  <c r="N1615" i="1"/>
  <c r="O1615" i="1"/>
  <c r="P1615" i="1"/>
  <c r="Q1615" i="1" a="1"/>
  <c r="Q1615" i="1" s="1"/>
  <c r="R1615" i="1"/>
  <c r="M1616" i="1"/>
  <c r="N1616" i="1"/>
  <c r="O1616" i="1"/>
  <c r="P1616" i="1"/>
  <c r="Q1616" i="1" a="1"/>
  <c r="Q1616" i="1" s="1"/>
  <c r="R1616" i="1"/>
  <c r="M1617" i="1"/>
  <c r="N1617" i="1"/>
  <c r="O1617" i="1"/>
  <c r="P1617" i="1"/>
  <c r="Q1617" i="1" a="1"/>
  <c r="Q1617" i="1" s="1"/>
  <c r="R1617" i="1"/>
  <c r="M1618" i="1"/>
  <c r="N1618" i="1"/>
  <c r="O1618" i="1"/>
  <c r="P1618" i="1"/>
  <c r="Q1618" i="1" a="1"/>
  <c r="Q1618" i="1" s="1"/>
  <c r="R1618" i="1"/>
  <c r="M1619" i="1"/>
  <c r="N1619" i="1"/>
  <c r="O1619" i="1"/>
  <c r="P1619" i="1"/>
  <c r="Q1619" i="1" a="1"/>
  <c r="Q1619" i="1" s="1"/>
  <c r="R1619" i="1"/>
  <c r="M1620" i="1"/>
  <c r="N1620" i="1"/>
  <c r="O1620" i="1"/>
  <c r="P1620" i="1"/>
  <c r="Q1620" i="1" a="1"/>
  <c r="Q1620" i="1" s="1"/>
  <c r="R1620" i="1"/>
  <c r="M1621" i="1"/>
  <c r="N1621" i="1"/>
  <c r="O1621" i="1"/>
  <c r="P1621" i="1"/>
  <c r="Q1621" i="1" a="1"/>
  <c r="Q1621" i="1" s="1"/>
  <c r="R1621" i="1"/>
  <c r="M1622" i="1"/>
  <c r="N1622" i="1"/>
  <c r="O1622" i="1"/>
  <c r="P1622" i="1"/>
  <c r="Q1622" i="1" a="1"/>
  <c r="Q1622" i="1"/>
  <c r="R1622" i="1"/>
  <c r="M1623" i="1"/>
  <c r="S1623" i="1" s="1"/>
  <c r="N1623" i="1"/>
  <c r="O1623" i="1"/>
  <c r="P1623" i="1"/>
  <c r="Q1623" i="1" a="1"/>
  <c r="Q1623" i="1" s="1"/>
  <c r="R1623" i="1"/>
  <c r="M1624" i="1"/>
  <c r="S1624" i="1" s="1"/>
  <c r="N1624" i="1"/>
  <c r="O1624" i="1"/>
  <c r="P1624" i="1"/>
  <c r="Q1624" i="1" a="1"/>
  <c r="Q1624" i="1"/>
  <c r="R1624" i="1"/>
  <c r="M1625" i="1"/>
  <c r="N1625" i="1"/>
  <c r="O1625" i="1"/>
  <c r="P1625" i="1"/>
  <c r="Q1625" i="1" a="1"/>
  <c r="Q1625" i="1" s="1"/>
  <c r="R1625" i="1"/>
  <c r="M1626" i="1"/>
  <c r="N1626" i="1"/>
  <c r="O1626" i="1"/>
  <c r="P1626" i="1"/>
  <c r="Q1626" i="1" a="1"/>
  <c r="Q1626" i="1" s="1"/>
  <c r="R1626" i="1"/>
  <c r="M1627" i="1"/>
  <c r="N1627" i="1"/>
  <c r="O1627" i="1"/>
  <c r="P1627" i="1"/>
  <c r="Q1627" i="1" a="1"/>
  <c r="Q1627" i="1" s="1"/>
  <c r="R1627" i="1"/>
  <c r="M1628" i="1"/>
  <c r="N1628" i="1"/>
  <c r="O1628" i="1"/>
  <c r="P1628" i="1"/>
  <c r="Q1628" i="1" a="1"/>
  <c r="Q1628" i="1" s="1"/>
  <c r="R1628" i="1"/>
  <c r="M1629" i="1"/>
  <c r="N1629" i="1"/>
  <c r="O1629" i="1"/>
  <c r="P1629" i="1"/>
  <c r="Q1629" i="1" a="1"/>
  <c r="Q1629" i="1" s="1"/>
  <c r="R1629" i="1"/>
  <c r="M1630" i="1"/>
  <c r="N1630" i="1"/>
  <c r="O1630" i="1"/>
  <c r="P1630" i="1"/>
  <c r="Q1630" i="1" a="1"/>
  <c r="Q1630" i="1" s="1"/>
  <c r="R1630" i="1"/>
  <c r="M1631" i="1"/>
  <c r="N1631" i="1"/>
  <c r="O1631" i="1"/>
  <c r="P1631" i="1"/>
  <c r="Q1631" i="1" a="1"/>
  <c r="Q1631" i="1" s="1"/>
  <c r="R1631" i="1"/>
  <c r="M1632" i="1"/>
  <c r="N1632" i="1"/>
  <c r="O1632" i="1"/>
  <c r="P1632" i="1"/>
  <c r="Q1632" i="1" a="1"/>
  <c r="Q1632" i="1" s="1"/>
  <c r="R1632" i="1"/>
  <c r="M1633" i="1"/>
  <c r="S1633" i="1" s="1"/>
  <c r="N1633" i="1"/>
  <c r="O1633" i="1"/>
  <c r="P1633" i="1"/>
  <c r="Q1633" i="1" a="1"/>
  <c r="Q1633" i="1" s="1"/>
  <c r="R1633" i="1"/>
  <c r="M1634" i="1"/>
  <c r="N1634" i="1"/>
  <c r="O1634" i="1"/>
  <c r="P1634" i="1"/>
  <c r="Q1634" i="1" a="1"/>
  <c r="Q1634" i="1" s="1"/>
  <c r="R1634" i="1"/>
  <c r="M1635" i="1"/>
  <c r="N1635" i="1"/>
  <c r="O1635" i="1"/>
  <c r="P1635" i="1"/>
  <c r="Q1635" i="1" a="1"/>
  <c r="Q1635" i="1" s="1"/>
  <c r="R1635" i="1"/>
  <c r="M1636" i="1"/>
  <c r="S1636" i="1" s="1"/>
  <c r="T1636" i="1" s="1"/>
  <c r="V1636" i="1" s="1"/>
  <c r="N1636" i="1"/>
  <c r="O1636" i="1"/>
  <c r="P1636" i="1"/>
  <c r="Q1636" i="1" a="1"/>
  <c r="Q1636" i="1" s="1"/>
  <c r="R1636" i="1"/>
  <c r="M1637" i="1"/>
  <c r="N1637" i="1"/>
  <c r="O1637" i="1"/>
  <c r="P1637" i="1"/>
  <c r="Q1637" i="1" a="1"/>
  <c r="Q1637" i="1" s="1"/>
  <c r="R1637" i="1"/>
  <c r="M1638" i="1"/>
  <c r="N1638" i="1"/>
  <c r="O1638" i="1"/>
  <c r="P1638" i="1"/>
  <c r="Q1638" i="1" a="1"/>
  <c r="Q1638" i="1" s="1"/>
  <c r="R1638" i="1"/>
  <c r="M1639" i="1"/>
  <c r="S1639" i="1" s="1"/>
  <c r="N1639" i="1"/>
  <c r="O1639" i="1"/>
  <c r="P1639" i="1"/>
  <c r="Q1639" i="1" a="1"/>
  <c r="Q1639" i="1" s="1"/>
  <c r="R1639" i="1"/>
  <c r="M1640" i="1"/>
  <c r="N1640" i="1"/>
  <c r="O1640" i="1"/>
  <c r="P1640" i="1"/>
  <c r="Q1640" i="1" a="1"/>
  <c r="Q1640" i="1" s="1"/>
  <c r="S1640" i="1" s="1"/>
  <c r="R1640" i="1"/>
  <c r="M1641" i="1"/>
  <c r="S1641" i="1" s="1"/>
  <c r="N1641" i="1"/>
  <c r="O1641" i="1"/>
  <c r="P1641" i="1"/>
  <c r="Q1641" i="1" a="1"/>
  <c r="Q1641" i="1" s="1"/>
  <c r="R1641" i="1"/>
  <c r="M1642" i="1"/>
  <c r="N1642" i="1"/>
  <c r="O1642" i="1"/>
  <c r="P1642" i="1"/>
  <c r="Q1642" i="1" a="1"/>
  <c r="Q1642" i="1" s="1"/>
  <c r="R1642" i="1"/>
  <c r="M1643" i="1"/>
  <c r="S1643" i="1" s="1"/>
  <c r="N1643" i="1"/>
  <c r="O1643" i="1"/>
  <c r="P1643" i="1"/>
  <c r="Q1643" i="1" a="1"/>
  <c r="Q1643" i="1" s="1"/>
  <c r="R1643" i="1"/>
  <c r="M1644" i="1"/>
  <c r="N1644" i="1"/>
  <c r="O1644" i="1"/>
  <c r="P1644" i="1"/>
  <c r="Q1644" i="1" a="1"/>
  <c r="Q1644" i="1" s="1"/>
  <c r="R1644" i="1"/>
  <c r="M1645" i="1"/>
  <c r="S1645" i="1" s="1"/>
  <c r="N1645" i="1"/>
  <c r="O1645" i="1"/>
  <c r="P1645" i="1"/>
  <c r="Q1645" i="1" a="1"/>
  <c r="Q1645" i="1"/>
  <c r="R1645" i="1"/>
  <c r="M1646" i="1"/>
  <c r="N1646" i="1"/>
  <c r="O1646" i="1"/>
  <c r="P1646" i="1"/>
  <c r="Q1646" i="1" a="1"/>
  <c r="Q1646" i="1" s="1"/>
  <c r="R1646" i="1"/>
  <c r="M1647" i="1"/>
  <c r="N1647" i="1"/>
  <c r="O1647" i="1"/>
  <c r="P1647" i="1"/>
  <c r="Q1647" i="1" a="1"/>
  <c r="Q1647" i="1" s="1"/>
  <c r="R1647" i="1"/>
  <c r="M1648" i="1"/>
  <c r="N1648" i="1"/>
  <c r="O1648" i="1"/>
  <c r="P1648" i="1"/>
  <c r="Q1648" i="1" a="1"/>
  <c r="Q1648" i="1" s="1"/>
  <c r="R1648" i="1"/>
  <c r="S1648" i="1"/>
  <c r="T1648" i="1"/>
  <c r="M1649" i="1"/>
  <c r="N1649" i="1"/>
  <c r="O1649" i="1"/>
  <c r="P1649" i="1"/>
  <c r="Q1649" i="1" a="1"/>
  <c r="Q1649" i="1" s="1"/>
  <c r="R1649" i="1"/>
  <c r="S1649" i="1" s="1"/>
  <c r="M1650" i="1"/>
  <c r="N1650" i="1"/>
  <c r="O1650" i="1"/>
  <c r="P1650" i="1"/>
  <c r="Q1650" i="1" a="1"/>
  <c r="Q1650" i="1" s="1"/>
  <c r="R1650" i="1"/>
  <c r="M1651" i="1"/>
  <c r="S1651" i="1" s="1"/>
  <c r="N1651" i="1"/>
  <c r="O1651" i="1"/>
  <c r="P1651" i="1"/>
  <c r="Q1651" i="1" a="1"/>
  <c r="Q1651" i="1" s="1"/>
  <c r="R1651" i="1"/>
  <c r="M1652" i="1"/>
  <c r="N1652" i="1"/>
  <c r="O1652" i="1"/>
  <c r="P1652" i="1"/>
  <c r="Q1652" i="1" a="1"/>
  <c r="Q1652" i="1" s="1"/>
  <c r="R1652" i="1"/>
  <c r="M1653" i="1"/>
  <c r="N1653" i="1"/>
  <c r="O1653" i="1"/>
  <c r="P1653" i="1"/>
  <c r="Q1653" i="1" a="1"/>
  <c r="Q1653" i="1"/>
  <c r="R1653" i="1"/>
  <c r="M1654" i="1"/>
  <c r="N1654" i="1"/>
  <c r="O1654" i="1"/>
  <c r="P1654" i="1"/>
  <c r="Q1654" i="1" a="1"/>
  <c r="Q1654" i="1"/>
  <c r="R1654" i="1"/>
  <c r="M1655" i="1"/>
  <c r="N1655" i="1"/>
  <c r="O1655" i="1"/>
  <c r="P1655" i="1"/>
  <c r="Q1655" i="1" a="1"/>
  <c r="Q1655" i="1" s="1"/>
  <c r="R1655" i="1"/>
  <c r="M1656" i="1"/>
  <c r="N1656" i="1"/>
  <c r="O1656" i="1"/>
  <c r="P1656" i="1"/>
  <c r="Q1656" i="1" a="1"/>
  <c r="Q1656" i="1"/>
  <c r="S1656" i="1" s="1"/>
  <c r="R1656" i="1"/>
  <c r="M1657" i="1"/>
  <c r="S1657" i="1" s="1"/>
  <c r="N1657" i="1"/>
  <c r="O1657" i="1"/>
  <c r="P1657" i="1"/>
  <c r="Q1657" i="1" a="1"/>
  <c r="Q1657" i="1" s="1"/>
  <c r="R1657" i="1"/>
  <c r="M1658" i="1"/>
  <c r="N1658" i="1"/>
  <c r="O1658" i="1"/>
  <c r="P1658" i="1"/>
  <c r="Q1658" i="1" a="1"/>
  <c r="Q1658" i="1" s="1"/>
  <c r="R1658" i="1"/>
  <c r="M1659" i="1"/>
  <c r="N1659" i="1"/>
  <c r="O1659" i="1"/>
  <c r="P1659" i="1"/>
  <c r="Q1659" i="1" a="1"/>
  <c r="Q1659" i="1" s="1"/>
  <c r="S1659" i="1" s="1"/>
  <c r="R1659" i="1"/>
  <c r="M1660" i="1"/>
  <c r="N1660" i="1"/>
  <c r="O1660" i="1"/>
  <c r="P1660" i="1"/>
  <c r="Q1660" i="1" a="1"/>
  <c r="Q1660" i="1" s="1"/>
  <c r="R1660" i="1"/>
  <c r="M1661" i="1"/>
  <c r="N1661" i="1"/>
  <c r="O1661" i="1"/>
  <c r="P1661" i="1"/>
  <c r="Q1661" i="1" a="1"/>
  <c r="Q1661" i="1" s="1"/>
  <c r="R1661" i="1"/>
  <c r="M1662" i="1"/>
  <c r="N1662" i="1"/>
  <c r="O1662" i="1"/>
  <c r="P1662" i="1"/>
  <c r="Q1662" i="1" a="1"/>
  <c r="Q1662" i="1" s="1"/>
  <c r="R1662" i="1"/>
  <c r="M1663" i="1"/>
  <c r="N1663" i="1"/>
  <c r="O1663" i="1"/>
  <c r="P1663" i="1"/>
  <c r="Q1663" i="1" a="1"/>
  <c r="Q1663" i="1" s="1"/>
  <c r="R1663" i="1"/>
  <c r="M1664" i="1"/>
  <c r="S1664" i="1" s="1"/>
  <c r="N1664" i="1"/>
  <c r="O1664" i="1"/>
  <c r="P1664" i="1"/>
  <c r="Q1664" i="1" a="1"/>
  <c r="Q1664" i="1"/>
  <c r="R1664" i="1"/>
  <c r="M1665" i="1"/>
  <c r="S1665" i="1" s="1"/>
  <c r="N1665" i="1"/>
  <c r="O1665" i="1"/>
  <c r="P1665" i="1"/>
  <c r="Q1665" i="1" a="1"/>
  <c r="Q1665" i="1" s="1"/>
  <c r="R1665" i="1"/>
  <c r="M1666" i="1"/>
  <c r="N1666" i="1"/>
  <c r="O1666" i="1"/>
  <c r="P1666" i="1"/>
  <c r="Q1666" i="1" a="1"/>
  <c r="Q1666" i="1" s="1"/>
  <c r="R1666" i="1"/>
  <c r="M1667" i="1"/>
  <c r="S1667" i="1" s="1"/>
  <c r="N1667" i="1"/>
  <c r="O1667" i="1"/>
  <c r="P1667" i="1"/>
  <c r="Q1667" i="1" a="1"/>
  <c r="Q1667" i="1" s="1"/>
  <c r="R1667" i="1"/>
  <c r="M1668" i="1"/>
  <c r="N1668" i="1"/>
  <c r="O1668" i="1"/>
  <c r="P1668" i="1"/>
  <c r="Q1668" i="1" a="1"/>
  <c r="Q1668" i="1" s="1"/>
  <c r="R1668" i="1"/>
  <c r="M1669" i="1"/>
  <c r="N1669" i="1"/>
  <c r="O1669" i="1"/>
  <c r="P1669" i="1"/>
  <c r="Q1669" i="1" a="1"/>
  <c r="Q1669" i="1" s="1"/>
  <c r="R1669" i="1"/>
  <c r="M1670" i="1"/>
  <c r="N1670" i="1"/>
  <c r="O1670" i="1"/>
  <c r="P1670" i="1"/>
  <c r="Q1670" i="1" a="1"/>
  <c r="Q1670" i="1"/>
  <c r="R1670" i="1"/>
  <c r="M1671" i="1"/>
  <c r="N1671" i="1"/>
  <c r="O1671" i="1"/>
  <c r="P1671" i="1"/>
  <c r="Q1671" i="1" a="1"/>
  <c r="Q1671" i="1" s="1"/>
  <c r="R1671" i="1"/>
  <c r="M1672" i="1"/>
  <c r="N1672" i="1"/>
  <c r="O1672" i="1"/>
  <c r="P1672" i="1"/>
  <c r="Q1672" i="1" a="1"/>
  <c r="Q1672" i="1" s="1"/>
  <c r="R1672" i="1"/>
  <c r="M1673" i="1"/>
  <c r="N1673" i="1"/>
  <c r="O1673" i="1"/>
  <c r="P1673" i="1"/>
  <c r="Q1673" i="1" a="1"/>
  <c r="Q1673" i="1" s="1"/>
  <c r="R1673" i="1"/>
  <c r="M1674" i="1"/>
  <c r="N1674" i="1"/>
  <c r="O1674" i="1"/>
  <c r="P1674" i="1"/>
  <c r="Q1674" i="1" a="1"/>
  <c r="Q1674" i="1" s="1"/>
  <c r="R1674" i="1"/>
  <c r="M1675" i="1"/>
  <c r="N1675" i="1"/>
  <c r="O1675" i="1"/>
  <c r="P1675" i="1"/>
  <c r="Q1675" i="1" a="1"/>
  <c r="Q1675" i="1" s="1"/>
  <c r="R1675" i="1"/>
  <c r="S1675" i="1"/>
  <c r="T1675" i="1" s="1"/>
  <c r="M1676" i="1"/>
  <c r="N1676" i="1"/>
  <c r="O1676" i="1"/>
  <c r="P1676" i="1"/>
  <c r="Q1676" i="1" a="1"/>
  <c r="Q1676" i="1" s="1"/>
  <c r="R1676" i="1"/>
  <c r="M1677" i="1"/>
  <c r="N1677" i="1"/>
  <c r="O1677" i="1"/>
  <c r="P1677" i="1"/>
  <c r="Q1677" i="1" a="1"/>
  <c r="Q1677" i="1" s="1"/>
  <c r="R1677" i="1"/>
  <c r="M1678" i="1"/>
  <c r="N1678" i="1"/>
  <c r="O1678" i="1"/>
  <c r="P1678" i="1"/>
  <c r="Q1678" i="1" a="1"/>
  <c r="Q1678" i="1" s="1"/>
  <c r="R1678" i="1"/>
  <c r="M1679" i="1"/>
  <c r="S1679" i="1" s="1"/>
  <c r="T1679" i="1" s="1"/>
  <c r="V1679" i="1" s="1"/>
  <c r="N1679" i="1"/>
  <c r="O1679" i="1"/>
  <c r="P1679" i="1"/>
  <c r="Q1679" i="1" a="1"/>
  <c r="Q1679" i="1" s="1"/>
  <c r="R1679" i="1"/>
  <c r="M1680" i="1"/>
  <c r="N1680" i="1"/>
  <c r="O1680" i="1"/>
  <c r="P1680" i="1"/>
  <c r="Q1680" i="1" a="1"/>
  <c r="Q1680" i="1" s="1"/>
  <c r="R1680" i="1"/>
  <c r="M1681" i="1"/>
  <c r="N1681" i="1"/>
  <c r="O1681" i="1"/>
  <c r="P1681" i="1"/>
  <c r="Q1681" i="1" a="1"/>
  <c r="Q1681" i="1"/>
  <c r="R1681" i="1"/>
  <c r="S1681" i="1"/>
  <c r="T1681" i="1" s="1"/>
  <c r="M1682" i="1"/>
  <c r="N1682" i="1"/>
  <c r="O1682" i="1"/>
  <c r="P1682" i="1"/>
  <c r="Q1682" i="1" a="1"/>
  <c r="Q1682" i="1" s="1"/>
  <c r="R1682" i="1"/>
  <c r="M1683" i="1"/>
  <c r="N1683" i="1"/>
  <c r="O1683" i="1"/>
  <c r="P1683" i="1"/>
  <c r="Q1683" i="1" a="1"/>
  <c r="Q1683" i="1" s="1"/>
  <c r="R1683" i="1"/>
  <c r="S1683" i="1"/>
  <c r="T1683" i="1" s="1"/>
  <c r="M1684" i="1"/>
  <c r="N1684" i="1"/>
  <c r="O1684" i="1"/>
  <c r="P1684" i="1"/>
  <c r="Q1684" i="1" a="1"/>
  <c r="Q1684" i="1" s="1"/>
  <c r="S1684" i="1" s="1"/>
  <c r="R1684" i="1"/>
  <c r="M1685" i="1"/>
  <c r="N1685" i="1"/>
  <c r="O1685" i="1"/>
  <c r="P1685" i="1"/>
  <c r="Q1685" i="1" a="1"/>
  <c r="Q1685" i="1"/>
  <c r="R1685" i="1"/>
  <c r="M1686" i="1"/>
  <c r="S1686" i="1" s="1"/>
  <c r="N1686" i="1"/>
  <c r="O1686" i="1"/>
  <c r="P1686" i="1"/>
  <c r="Q1686" i="1" a="1"/>
  <c r="Q1686" i="1" s="1"/>
  <c r="R1686" i="1"/>
  <c r="M1687" i="1"/>
  <c r="N1687" i="1"/>
  <c r="O1687" i="1"/>
  <c r="P1687" i="1"/>
  <c r="Q1687" i="1" a="1"/>
  <c r="Q1687" i="1" s="1"/>
  <c r="R1687" i="1"/>
  <c r="M1688" i="1"/>
  <c r="N1688" i="1"/>
  <c r="O1688" i="1"/>
  <c r="P1688" i="1"/>
  <c r="Q1688" i="1" a="1"/>
  <c r="Q1688" i="1" s="1"/>
  <c r="R1688" i="1"/>
  <c r="M1689" i="1"/>
  <c r="S1689" i="1" s="1"/>
  <c r="N1689" i="1"/>
  <c r="O1689" i="1"/>
  <c r="P1689" i="1"/>
  <c r="Q1689" i="1" a="1"/>
  <c r="Q1689" i="1"/>
  <c r="R1689" i="1"/>
  <c r="M1690" i="1"/>
  <c r="N1690" i="1"/>
  <c r="O1690" i="1"/>
  <c r="P1690" i="1"/>
  <c r="Q1690" i="1" a="1"/>
  <c r="Q1690" i="1" s="1"/>
  <c r="R1690" i="1"/>
  <c r="M1691" i="1"/>
  <c r="N1691" i="1"/>
  <c r="O1691" i="1"/>
  <c r="P1691" i="1"/>
  <c r="Q1691" i="1" a="1"/>
  <c r="Q1691" i="1" s="1"/>
  <c r="R1691" i="1"/>
  <c r="M1692" i="1"/>
  <c r="N1692" i="1"/>
  <c r="O1692" i="1"/>
  <c r="P1692" i="1"/>
  <c r="Q1692" i="1" a="1"/>
  <c r="Q1692" i="1" s="1"/>
  <c r="R1692" i="1"/>
  <c r="M1693" i="1"/>
  <c r="N1693" i="1"/>
  <c r="O1693" i="1"/>
  <c r="P1693" i="1"/>
  <c r="Q1693" i="1" a="1"/>
  <c r="Q1693" i="1" s="1"/>
  <c r="S1693" i="1" s="1"/>
  <c r="R1693" i="1"/>
  <c r="M1694" i="1"/>
  <c r="N1694" i="1"/>
  <c r="O1694" i="1"/>
  <c r="P1694" i="1"/>
  <c r="Q1694" i="1" a="1"/>
  <c r="Q1694" i="1" s="1"/>
  <c r="R1694" i="1"/>
  <c r="M1695" i="1"/>
  <c r="N1695" i="1"/>
  <c r="O1695" i="1"/>
  <c r="P1695" i="1"/>
  <c r="Q1695" i="1" a="1"/>
  <c r="Q1695" i="1" s="1"/>
  <c r="R1695" i="1"/>
  <c r="M1696" i="1"/>
  <c r="N1696" i="1"/>
  <c r="O1696" i="1"/>
  <c r="P1696" i="1"/>
  <c r="Q1696" i="1" a="1"/>
  <c r="Q1696" i="1" s="1"/>
  <c r="R1696" i="1"/>
  <c r="M1697" i="1"/>
  <c r="S1697" i="1" s="1"/>
  <c r="N1697" i="1"/>
  <c r="O1697" i="1"/>
  <c r="P1697" i="1"/>
  <c r="Q1697" i="1" a="1"/>
  <c r="Q1697" i="1"/>
  <c r="R1697" i="1"/>
  <c r="M1698" i="1"/>
  <c r="N1698" i="1"/>
  <c r="O1698" i="1"/>
  <c r="P1698" i="1"/>
  <c r="Q1698" i="1" a="1"/>
  <c r="Q1698" i="1"/>
  <c r="R1698" i="1"/>
  <c r="M1699" i="1"/>
  <c r="N1699" i="1"/>
  <c r="O1699" i="1"/>
  <c r="P1699" i="1"/>
  <c r="Q1699" i="1" a="1"/>
  <c r="Q1699" i="1" s="1"/>
  <c r="R1699" i="1"/>
  <c r="M1700" i="1"/>
  <c r="S1700" i="1" s="1"/>
  <c r="N1700" i="1"/>
  <c r="O1700" i="1"/>
  <c r="P1700" i="1"/>
  <c r="Q1700" i="1" a="1"/>
  <c r="Q1700" i="1" s="1"/>
  <c r="R1700" i="1"/>
  <c r="M1701" i="1"/>
  <c r="N1701" i="1"/>
  <c r="O1701" i="1"/>
  <c r="P1701" i="1"/>
  <c r="Q1701" i="1" a="1"/>
  <c r="Q1701" i="1" s="1"/>
  <c r="R1701" i="1"/>
  <c r="S1701" i="1"/>
  <c r="T1701" i="1" s="1"/>
  <c r="M1702" i="1"/>
  <c r="N1702" i="1"/>
  <c r="O1702" i="1"/>
  <c r="P1702" i="1"/>
  <c r="Q1702" i="1" a="1"/>
  <c r="Q1702" i="1" s="1"/>
  <c r="R1702" i="1"/>
  <c r="M1703" i="1"/>
  <c r="N1703" i="1"/>
  <c r="O1703" i="1"/>
  <c r="P1703" i="1"/>
  <c r="Q1703" i="1" a="1"/>
  <c r="Q1703" i="1" s="1"/>
  <c r="R1703" i="1"/>
  <c r="M1704" i="1"/>
  <c r="N1704" i="1"/>
  <c r="O1704" i="1"/>
  <c r="P1704" i="1"/>
  <c r="Q1704" i="1" a="1"/>
  <c r="Q1704" i="1" s="1"/>
  <c r="R1704" i="1"/>
  <c r="M1705" i="1"/>
  <c r="S1705" i="1" s="1"/>
  <c r="N1705" i="1"/>
  <c r="O1705" i="1"/>
  <c r="P1705" i="1"/>
  <c r="Q1705" i="1" a="1"/>
  <c r="Q1705" i="1"/>
  <c r="R1705" i="1"/>
  <c r="M1706" i="1"/>
  <c r="N1706" i="1"/>
  <c r="O1706" i="1"/>
  <c r="P1706" i="1"/>
  <c r="Q1706" i="1" a="1"/>
  <c r="Q1706" i="1"/>
  <c r="R1706" i="1"/>
  <c r="M1707" i="1"/>
  <c r="S1707" i="1" s="1"/>
  <c r="N1707" i="1"/>
  <c r="O1707" i="1"/>
  <c r="P1707" i="1"/>
  <c r="Q1707" i="1" a="1"/>
  <c r="Q1707" i="1" s="1"/>
  <c r="R1707" i="1"/>
  <c r="M1708" i="1"/>
  <c r="N1708" i="1"/>
  <c r="O1708" i="1"/>
  <c r="P1708" i="1"/>
  <c r="Q1708" i="1" a="1"/>
  <c r="Q1708" i="1" s="1"/>
  <c r="R1708" i="1"/>
  <c r="M1709" i="1"/>
  <c r="N1709" i="1"/>
  <c r="O1709" i="1"/>
  <c r="P1709" i="1"/>
  <c r="Q1709" i="1" a="1"/>
  <c r="Q1709" i="1" s="1"/>
  <c r="R1709" i="1"/>
  <c r="M1710" i="1"/>
  <c r="N1710" i="1"/>
  <c r="O1710" i="1"/>
  <c r="P1710" i="1"/>
  <c r="Q1710" i="1" a="1"/>
  <c r="Q1710" i="1" s="1"/>
  <c r="R1710" i="1"/>
  <c r="M1711" i="1"/>
  <c r="N1711" i="1"/>
  <c r="O1711" i="1"/>
  <c r="P1711" i="1"/>
  <c r="Q1711" i="1" a="1"/>
  <c r="Q1711" i="1" s="1"/>
  <c r="R1711" i="1"/>
  <c r="M1712" i="1"/>
  <c r="S1712" i="1" s="1"/>
  <c r="T1712" i="1" s="1"/>
  <c r="N1712" i="1"/>
  <c r="O1712" i="1"/>
  <c r="P1712" i="1"/>
  <c r="Q1712" i="1" a="1"/>
  <c r="Q1712" i="1" s="1"/>
  <c r="R1712" i="1"/>
  <c r="M1713" i="1"/>
  <c r="N1713" i="1"/>
  <c r="O1713" i="1"/>
  <c r="P1713" i="1"/>
  <c r="Q1713" i="1" a="1"/>
  <c r="Q1713" i="1"/>
  <c r="R1713" i="1"/>
  <c r="M1714" i="1"/>
  <c r="N1714" i="1"/>
  <c r="O1714" i="1"/>
  <c r="P1714" i="1"/>
  <c r="Q1714" i="1" a="1"/>
  <c r="Q1714" i="1" s="1"/>
  <c r="R1714" i="1"/>
  <c r="M1715" i="1"/>
  <c r="N1715" i="1"/>
  <c r="O1715" i="1"/>
  <c r="P1715" i="1"/>
  <c r="Q1715" i="1" a="1"/>
  <c r="Q1715" i="1" s="1"/>
  <c r="R1715" i="1"/>
  <c r="M1716" i="1"/>
  <c r="N1716" i="1"/>
  <c r="O1716" i="1"/>
  <c r="P1716" i="1"/>
  <c r="Q1716" i="1" a="1"/>
  <c r="Q1716" i="1" s="1"/>
  <c r="R1716" i="1"/>
  <c r="M1717" i="1"/>
  <c r="N1717" i="1"/>
  <c r="O1717" i="1"/>
  <c r="P1717" i="1"/>
  <c r="Q1717" i="1" a="1"/>
  <c r="Q1717" i="1" s="1"/>
  <c r="S1717" i="1" s="1"/>
  <c r="R1717" i="1"/>
  <c r="M1718" i="1"/>
  <c r="N1718" i="1"/>
  <c r="O1718" i="1"/>
  <c r="P1718" i="1"/>
  <c r="Q1718" i="1" a="1"/>
  <c r="Q1718" i="1" s="1"/>
  <c r="R1718" i="1"/>
  <c r="M1719" i="1"/>
  <c r="N1719" i="1"/>
  <c r="O1719" i="1"/>
  <c r="P1719" i="1"/>
  <c r="Q1719" i="1" a="1"/>
  <c r="Q1719" i="1" s="1"/>
  <c r="R1719" i="1"/>
  <c r="M1720" i="1"/>
  <c r="N1720" i="1"/>
  <c r="O1720" i="1"/>
  <c r="P1720" i="1"/>
  <c r="Q1720" i="1" a="1"/>
  <c r="Q1720" i="1" s="1"/>
  <c r="R1720" i="1"/>
  <c r="M1721" i="1"/>
  <c r="S1721" i="1" s="1"/>
  <c r="N1721" i="1"/>
  <c r="O1721" i="1"/>
  <c r="P1721" i="1"/>
  <c r="Q1721" i="1" a="1"/>
  <c r="Q1721" i="1" s="1"/>
  <c r="R1721" i="1"/>
  <c r="M1722" i="1"/>
  <c r="N1722" i="1"/>
  <c r="O1722" i="1"/>
  <c r="P1722" i="1"/>
  <c r="Q1722" i="1" a="1"/>
  <c r="Q1722" i="1" s="1"/>
  <c r="R1722" i="1"/>
  <c r="M1723" i="1"/>
  <c r="N1723" i="1"/>
  <c r="O1723" i="1"/>
  <c r="P1723" i="1"/>
  <c r="Q1723" i="1" a="1"/>
  <c r="Q1723" i="1" s="1"/>
  <c r="R1723" i="1"/>
  <c r="M1724" i="1"/>
  <c r="N1724" i="1"/>
  <c r="O1724" i="1"/>
  <c r="P1724" i="1"/>
  <c r="Q1724" i="1" a="1"/>
  <c r="Q1724" i="1" s="1"/>
  <c r="R1724" i="1"/>
  <c r="M1725" i="1"/>
  <c r="N1725" i="1"/>
  <c r="O1725" i="1"/>
  <c r="P1725" i="1"/>
  <c r="Q1725" i="1" a="1"/>
  <c r="Q1725" i="1" s="1"/>
  <c r="R1725" i="1"/>
  <c r="M1726" i="1"/>
  <c r="N1726" i="1"/>
  <c r="O1726" i="1"/>
  <c r="P1726" i="1"/>
  <c r="Q1726" i="1" a="1"/>
  <c r="Q1726" i="1" s="1"/>
  <c r="R1726" i="1"/>
  <c r="M1727" i="1"/>
  <c r="N1727" i="1"/>
  <c r="O1727" i="1"/>
  <c r="P1727" i="1"/>
  <c r="Q1727" i="1" a="1"/>
  <c r="Q1727" i="1" s="1"/>
  <c r="R1727" i="1"/>
  <c r="M1728" i="1"/>
  <c r="S1728" i="1" s="1"/>
  <c r="N1728" i="1"/>
  <c r="O1728" i="1"/>
  <c r="P1728" i="1"/>
  <c r="Q1728" i="1" a="1"/>
  <c r="Q1728" i="1" s="1"/>
  <c r="R1728" i="1"/>
  <c r="M1729" i="1"/>
  <c r="N1729" i="1"/>
  <c r="O1729" i="1"/>
  <c r="P1729" i="1"/>
  <c r="Q1729" i="1" a="1"/>
  <c r="Q1729" i="1" s="1"/>
  <c r="R1729" i="1"/>
  <c r="M1730" i="1"/>
  <c r="S1730" i="1" s="1"/>
  <c r="N1730" i="1"/>
  <c r="O1730" i="1"/>
  <c r="P1730" i="1"/>
  <c r="Q1730" i="1" a="1"/>
  <c r="Q1730" i="1"/>
  <c r="R1730" i="1"/>
  <c r="M1731" i="1"/>
  <c r="N1731" i="1"/>
  <c r="O1731" i="1"/>
  <c r="P1731" i="1"/>
  <c r="Q1731" i="1" a="1"/>
  <c r="Q1731" i="1" s="1"/>
  <c r="R1731" i="1"/>
  <c r="M1732" i="1"/>
  <c r="N1732" i="1"/>
  <c r="O1732" i="1"/>
  <c r="P1732" i="1"/>
  <c r="Q1732" i="1" a="1"/>
  <c r="Q1732" i="1" s="1"/>
  <c r="R1732" i="1"/>
  <c r="M1733" i="1"/>
  <c r="N1733" i="1"/>
  <c r="O1733" i="1"/>
  <c r="P1733" i="1"/>
  <c r="Q1733" i="1" a="1"/>
  <c r="Q1733" i="1" s="1"/>
  <c r="R1733" i="1"/>
  <c r="S1733" i="1" s="1"/>
  <c r="M1734" i="1"/>
  <c r="N1734" i="1"/>
  <c r="O1734" i="1"/>
  <c r="P1734" i="1"/>
  <c r="Q1734" i="1" a="1"/>
  <c r="Q1734" i="1" s="1"/>
  <c r="R1734" i="1"/>
  <c r="M1735" i="1"/>
  <c r="S1735" i="1" s="1"/>
  <c r="N1735" i="1"/>
  <c r="O1735" i="1"/>
  <c r="P1735" i="1"/>
  <c r="Q1735" i="1" a="1"/>
  <c r="Q1735" i="1" s="1"/>
  <c r="R1735" i="1"/>
  <c r="M1736" i="1"/>
  <c r="S1736" i="1" s="1"/>
  <c r="T1736" i="1" s="1"/>
  <c r="N1736" i="1"/>
  <c r="O1736" i="1"/>
  <c r="P1736" i="1"/>
  <c r="Q1736" i="1" a="1"/>
  <c r="Q1736" i="1" s="1"/>
  <c r="R1736" i="1"/>
  <c r="M1737" i="1"/>
  <c r="S1737" i="1" s="1"/>
  <c r="N1737" i="1"/>
  <c r="O1737" i="1"/>
  <c r="P1737" i="1"/>
  <c r="Q1737" i="1" a="1"/>
  <c r="Q1737" i="1" s="1"/>
  <c r="R1737" i="1"/>
  <c r="M1738" i="1"/>
  <c r="N1738" i="1"/>
  <c r="O1738" i="1"/>
  <c r="P1738" i="1"/>
  <c r="Q1738" i="1" a="1"/>
  <c r="Q1738" i="1"/>
  <c r="R1738" i="1"/>
  <c r="M1739" i="1"/>
  <c r="N1739" i="1"/>
  <c r="O1739" i="1"/>
  <c r="P1739" i="1"/>
  <c r="Q1739" i="1" a="1"/>
  <c r="Q1739" i="1" s="1"/>
  <c r="R1739" i="1"/>
  <c r="M1740" i="1"/>
  <c r="N1740" i="1"/>
  <c r="O1740" i="1"/>
  <c r="P1740" i="1"/>
  <c r="Q1740" i="1" a="1"/>
  <c r="Q1740" i="1" s="1"/>
  <c r="R1740" i="1"/>
  <c r="M1741" i="1"/>
  <c r="N1741" i="1"/>
  <c r="O1741" i="1"/>
  <c r="P1741" i="1"/>
  <c r="Q1741" i="1" a="1"/>
  <c r="Q1741" i="1" s="1"/>
  <c r="R1741" i="1"/>
  <c r="S1741" i="1"/>
  <c r="M1742" i="1"/>
  <c r="N1742" i="1"/>
  <c r="O1742" i="1"/>
  <c r="P1742" i="1"/>
  <c r="Q1742" i="1" a="1"/>
  <c r="Q1742" i="1" s="1"/>
  <c r="R1742" i="1"/>
  <c r="M1743" i="1"/>
  <c r="N1743" i="1"/>
  <c r="O1743" i="1"/>
  <c r="P1743" i="1"/>
  <c r="Q1743" i="1" a="1"/>
  <c r="Q1743" i="1" s="1"/>
  <c r="R1743" i="1"/>
  <c r="M1744" i="1"/>
  <c r="S1744" i="1" s="1"/>
  <c r="N1744" i="1"/>
  <c r="O1744" i="1"/>
  <c r="P1744" i="1"/>
  <c r="Q1744" i="1" a="1"/>
  <c r="Q1744" i="1" s="1"/>
  <c r="R1744" i="1"/>
  <c r="M1745" i="1"/>
  <c r="S1745" i="1" s="1"/>
  <c r="T1745" i="1" s="1"/>
  <c r="N1745" i="1"/>
  <c r="O1745" i="1"/>
  <c r="P1745" i="1"/>
  <c r="Q1745" i="1" a="1"/>
  <c r="Q1745" i="1" s="1"/>
  <c r="R1745" i="1"/>
  <c r="M1746" i="1"/>
  <c r="N1746" i="1"/>
  <c r="O1746" i="1"/>
  <c r="P1746" i="1"/>
  <c r="Q1746" i="1" a="1"/>
  <c r="Q1746" i="1"/>
  <c r="R1746" i="1"/>
  <c r="M1747" i="1"/>
  <c r="N1747" i="1"/>
  <c r="O1747" i="1"/>
  <c r="P1747" i="1"/>
  <c r="Q1747" i="1" a="1"/>
  <c r="Q1747" i="1" s="1"/>
  <c r="R1747" i="1"/>
  <c r="M1748" i="1"/>
  <c r="N1748" i="1"/>
  <c r="O1748" i="1"/>
  <c r="P1748" i="1"/>
  <c r="Q1748" i="1" a="1"/>
  <c r="Q1748" i="1" s="1"/>
  <c r="R1748" i="1"/>
  <c r="M1749" i="1"/>
  <c r="S1749" i="1" s="1"/>
  <c r="N1749" i="1"/>
  <c r="O1749" i="1"/>
  <c r="P1749" i="1"/>
  <c r="Q1749" i="1" a="1"/>
  <c r="Q1749" i="1" s="1"/>
  <c r="R1749" i="1"/>
  <c r="M1750" i="1"/>
  <c r="N1750" i="1"/>
  <c r="O1750" i="1"/>
  <c r="P1750" i="1"/>
  <c r="Q1750" i="1" a="1"/>
  <c r="Q1750" i="1" s="1"/>
  <c r="R1750" i="1"/>
  <c r="M1751" i="1"/>
  <c r="N1751" i="1"/>
  <c r="O1751" i="1"/>
  <c r="P1751" i="1"/>
  <c r="Q1751" i="1" a="1"/>
  <c r="Q1751" i="1" s="1"/>
  <c r="R1751" i="1"/>
  <c r="M1752" i="1"/>
  <c r="N1752" i="1"/>
  <c r="O1752" i="1"/>
  <c r="P1752" i="1"/>
  <c r="Q1752" i="1" a="1"/>
  <c r="Q1752" i="1" s="1"/>
  <c r="R1752" i="1"/>
  <c r="M1753" i="1"/>
  <c r="N1753" i="1"/>
  <c r="O1753" i="1"/>
  <c r="P1753" i="1"/>
  <c r="Q1753" i="1" a="1"/>
  <c r="Q1753" i="1" s="1"/>
  <c r="R1753" i="1"/>
  <c r="M1754" i="1"/>
  <c r="N1754" i="1"/>
  <c r="O1754" i="1"/>
  <c r="P1754" i="1"/>
  <c r="Q1754" i="1" a="1"/>
  <c r="Q1754" i="1"/>
  <c r="R1754" i="1"/>
  <c r="M1755" i="1"/>
  <c r="S1755" i="1" s="1"/>
  <c r="N1755" i="1"/>
  <c r="O1755" i="1"/>
  <c r="P1755" i="1"/>
  <c r="Q1755" i="1" a="1"/>
  <c r="Q1755" i="1" s="1"/>
  <c r="R1755" i="1"/>
  <c r="T1755" i="1"/>
  <c r="M1756" i="1"/>
  <c r="N1756" i="1"/>
  <c r="O1756" i="1"/>
  <c r="P1756" i="1"/>
  <c r="Q1756" i="1" a="1"/>
  <c r="Q1756" i="1" s="1"/>
  <c r="R1756" i="1"/>
  <c r="M1757" i="1"/>
  <c r="S1757" i="1" s="1"/>
  <c r="N1757" i="1"/>
  <c r="O1757" i="1"/>
  <c r="P1757" i="1"/>
  <c r="Q1757" i="1" a="1"/>
  <c r="Q1757" i="1" s="1"/>
  <c r="R1757" i="1"/>
  <c r="M1758" i="1"/>
  <c r="S1758" i="1" s="1"/>
  <c r="T1758" i="1" s="1"/>
  <c r="N1758" i="1"/>
  <c r="O1758" i="1"/>
  <c r="P1758" i="1"/>
  <c r="Q1758" i="1" a="1"/>
  <c r="Q1758" i="1" s="1"/>
  <c r="R1758" i="1"/>
  <c r="M1759" i="1"/>
  <c r="N1759" i="1"/>
  <c r="O1759" i="1"/>
  <c r="P1759" i="1"/>
  <c r="Q1759" i="1" a="1"/>
  <c r="Q1759" i="1" s="1"/>
  <c r="R1759" i="1"/>
  <c r="M1760" i="1"/>
  <c r="N1760" i="1"/>
  <c r="O1760" i="1"/>
  <c r="P1760" i="1"/>
  <c r="Q1760" i="1" a="1"/>
  <c r="Q1760" i="1" s="1"/>
  <c r="R1760" i="1"/>
  <c r="M1761" i="1"/>
  <c r="N1761" i="1"/>
  <c r="O1761" i="1"/>
  <c r="P1761" i="1"/>
  <c r="Q1761" i="1" a="1"/>
  <c r="Q1761" i="1" s="1"/>
  <c r="R1761" i="1"/>
  <c r="M1762" i="1"/>
  <c r="N1762" i="1"/>
  <c r="O1762" i="1"/>
  <c r="P1762" i="1"/>
  <c r="Q1762" i="1" a="1"/>
  <c r="Q1762" i="1" s="1"/>
  <c r="R1762" i="1"/>
  <c r="M1763" i="1"/>
  <c r="N1763" i="1"/>
  <c r="O1763" i="1"/>
  <c r="P1763" i="1"/>
  <c r="Q1763" i="1" a="1"/>
  <c r="Q1763" i="1" s="1"/>
  <c r="R1763" i="1"/>
  <c r="M1764" i="1"/>
  <c r="N1764" i="1"/>
  <c r="O1764" i="1"/>
  <c r="P1764" i="1"/>
  <c r="Q1764" i="1" a="1"/>
  <c r="Q1764" i="1" s="1"/>
  <c r="R1764" i="1"/>
  <c r="M1765" i="1"/>
  <c r="N1765" i="1"/>
  <c r="O1765" i="1"/>
  <c r="P1765" i="1"/>
  <c r="Q1765" i="1" a="1"/>
  <c r="Q1765" i="1" s="1"/>
  <c r="R1765" i="1"/>
  <c r="S1765" i="1"/>
  <c r="M1766" i="1"/>
  <c r="N1766" i="1"/>
  <c r="O1766" i="1"/>
  <c r="P1766" i="1"/>
  <c r="Q1766" i="1" a="1"/>
  <c r="Q1766" i="1" s="1"/>
  <c r="R1766" i="1"/>
  <c r="M1767" i="1"/>
  <c r="N1767" i="1"/>
  <c r="O1767" i="1"/>
  <c r="P1767" i="1"/>
  <c r="Q1767" i="1" a="1"/>
  <c r="Q1767" i="1" s="1"/>
  <c r="R1767" i="1"/>
  <c r="M1768" i="1"/>
  <c r="S1768" i="1" s="1"/>
  <c r="N1768" i="1"/>
  <c r="O1768" i="1"/>
  <c r="P1768" i="1"/>
  <c r="Q1768" i="1" a="1"/>
  <c r="Q1768" i="1" s="1"/>
  <c r="R1768" i="1"/>
  <c r="M1769" i="1"/>
  <c r="N1769" i="1"/>
  <c r="O1769" i="1"/>
  <c r="P1769" i="1"/>
  <c r="Q1769" i="1" a="1"/>
  <c r="Q1769" i="1" s="1"/>
  <c r="R1769" i="1"/>
  <c r="M1770" i="1"/>
  <c r="S1770" i="1" s="1"/>
  <c r="N1770" i="1"/>
  <c r="O1770" i="1"/>
  <c r="P1770" i="1"/>
  <c r="Q1770" i="1" a="1"/>
  <c r="Q1770" i="1"/>
  <c r="R1770" i="1"/>
  <c r="M1771" i="1"/>
  <c r="S1771" i="1" s="1"/>
  <c r="T1771" i="1" s="1"/>
  <c r="N1771" i="1"/>
  <c r="O1771" i="1"/>
  <c r="P1771" i="1"/>
  <c r="Q1771" i="1" a="1"/>
  <c r="Q1771" i="1" s="1"/>
  <c r="R1771" i="1"/>
  <c r="M1772" i="1"/>
  <c r="N1772" i="1"/>
  <c r="O1772" i="1"/>
  <c r="P1772" i="1"/>
  <c r="Q1772" i="1" a="1"/>
  <c r="Q1772" i="1" s="1"/>
  <c r="R1772" i="1"/>
  <c r="M1773" i="1"/>
  <c r="N1773" i="1"/>
  <c r="O1773" i="1"/>
  <c r="S1773" i="1" s="1"/>
  <c r="P1773" i="1"/>
  <c r="Q1773" i="1" a="1"/>
  <c r="Q1773" i="1" s="1"/>
  <c r="R1773" i="1"/>
  <c r="M1774" i="1"/>
  <c r="N1774" i="1"/>
  <c r="O1774" i="1"/>
  <c r="P1774" i="1"/>
  <c r="Q1774" i="1" a="1"/>
  <c r="Q1774" i="1" s="1"/>
  <c r="R1774" i="1"/>
  <c r="M1775" i="1"/>
  <c r="N1775" i="1"/>
  <c r="O1775" i="1"/>
  <c r="P1775" i="1"/>
  <c r="Q1775" i="1" a="1"/>
  <c r="Q1775" i="1" s="1"/>
  <c r="R1775" i="1"/>
  <c r="M1776" i="1"/>
  <c r="N1776" i="1"/>
  <c r="O1776" i="1"/>
  <c r="P1776" i="1"/>
  <c r="Q1776" i="1" a="1"/>
  <c r="Q1776" i="1" s="1"/>
  <c r="R1776" i="1"/>
  <c r="M1777" i="1"/>
  <c r="N1777" i="1"/>
  <c r="O1777" i="1"/>
  <c r="P1777" i="1"/>
  <c r="Q1777" i="1" a="1"/>
  <c r="Q1777" i="1" s="1"/>
  <c r="R1777" i="1"/>
  <c r="M1778" i="1"/>
  <c r="N1778" i="1"/>
  <c r="O1778" i="1"/>
  <c r="P1778" i="1"/>
  <c r="Q1778" i="1" a="1"/>
  <c r="Q1778" i="1"/>
  <c r="R1778" i="1"/>
  <c r="M1779" i="1"/>
  <c r="N1779" i="1"/>
  <c r="O1779" i="1"/>
  <c r="P1779" i="1"/>
  <c r="Q1779" i="1" a="1"/>
  <c r="Q1779" i="1" s="1"/>
  <c r="R1779" i="1"/>
  <c r="M1780" i="1"/>
  <c r="N1780" i="1"/>
  <c r="O1780" i="1"/>
  <c r="P1780" i="1"/>
  <c r="Q1780" i="1" a="1"/>
  <c r="Q1780" i="1" s="1"/>
  <c r="R1780" i="1"/>
  <c r="M1781" i="1"/>
  <c r="S1781" i="1" s="1"/>
  <c r="N1781" i="1"/>
  <c r="O1781" i="1"/>
  <c r="P1781" i="1"/>
  <c r="Q1781" i="1" a="1"/>
  <c r="Q1781" i="1" s="1"/>
  <c r="R1781" i="1"/>
  <c r="M1782" i="1"/>
  <c r="N1782" i="1"/>
  <c r="O1782" i="1"/>
  <c r="P1782" i="1"/>
  <c r="Q1782" i="1" a="1"/>
  <c r="Q1782" i="1" s="1"/>
  <c r="R1782" i="1"/>
  <c r="M1783" i="1"/>
  <c r="S1783" i="1" s="1"/>
  <c r="N1783" i="1"/>
  <c r="O1783" i="1"/>
  <c r="P1783" i="1"/>
  <c r="Q1783" i="1" a="1"/>
  <c r="Q1783" i="1" s="1"/>
  <c r="R1783" i="1"/>
  <c r="M1784" i="1"/>
  <c r="N1784" i="1"/>
  <c r="O1784" i="1"/>
  <c r="P1784" i="1"/>
  <c r="Q1784" i="1" a="1"/>
  <c r="Q1784" i="1" s="1"/>
  <c r="R1784" i="1"/>
  <c r="M1785" i="1"/>
  <c r="N1785" i="1"/>
  <c r="O1785" i="1"/>
  <c r="P1785" i="1"/>
  <c r="Q1785" i="1" a="1"/>
  <c r="Q1785" i="1" s="1"/>
  <c r="R1785" i="1"/>
  <c r="M1786" i="1"/>
  <c r="N1786" i="1"/>
  <c r="O1786" i="1"/>
  <c r="P1786" i="1"/>
  <c r="Q1786" i="1" a="1"/>
  <c r="Q1786" i="1" s="1"/>
  <c r="R1786" i="1"/>
  <c r="M1787" i="1"/>
  <c r="N1787" i="1"/>
  <c r="O1787" i="1"/>
  <c r="P1787" i="1"/>
  <c r="Q1787" i="1" a="1"/>
  <c r="Q1787" i="1" s="1"/>
  <c r="R1787" i="1"/>
  <c r="M1788" i="1"/>
  <c r="S1788" i="1" s="1"/>
  <c r="N1788" i="1"/>
  <c r="O1788" i="1"/>
  <c r="P1788" i="1"/>
  <c r="Q1788" i="1" a="1"/>
  <c r="Q1788" i="1" s="1"/>
  <c r="R1788" i="1"/>
  <c r="M1789" i="1"/>
  <c r="N1789" i="1"/>
  <c r="O1789" i="1"/>
  <c r="P1789" i="1"/>
  <c r="Q1789" i="1" a="1"/>
  <c r="Q1789" i="1" s="1"/>
  <c r="R1789" i="1"/>
  <c r="M1790" i="1"/>
  <c r="N1790" i="1"/>
  <c r="O1790" i="1"/>
  <c r="P1790" i="1"/>
  <c r="Q1790" i="1" a="1"/>
  <c r="Q1790" i="1" s="1"/>
  <c r="R1790" i="1"/>
  <c r="M1791" i="1"/>
  <c r="N1791" i="1"/>
  <c r="O1791" i="1"/>
  <c r="P1791" i="1"/>
  <c r="Q1791" i="1" a="1"/>
  <c r="Q1791" i="1" s="1"/>
  <c r="R1791" i="1"/>
  <c r="M1792" i="1"/>
  <c r="N1792" i="1"/>
  <c r="O1792" i="1"/>
  <c r="P1792" i="1"/>
  <c r="Q1792" i="1" a="1"/>
  <c r="Q1792" i="1" s="1"/>
  <c r="R1792" i="1"/>
  <c r="M1793" i="1"/>
  <c r="N1793" i="1"/>
  <c r="O1793" i="1"/>
  <c r="P1793" i="1"/>
  <c r="Q1793" i="1" a="1"/>
  <c r="Q1793" i="1" s="1"/>
  <c r="R1793" i="1"/>
  <c r="M1794" i="1"/>
  <c r="N1794" i="1"/>
  <c r="O1794" i="1"/>
  <c r="P1794" i="1"/>
  <c r="Q1794" i="1" a="1"/>
  <c r="Q1794" i="1"/>
  <c r="R1794" i="1"/>
  <c r="M1795" i="1"/>
  <c r="N1795" i="1"/>
  <c r="O1795" i="1"/>
  <c r="P1795" i="1"/>
  <c r="Q1795" i="1" a="1"/>
  <c r="Q1795" i="1" s="1"/>
  <c r="R1795" i="1"/>
  <c r="M1796" i="1"/>
  <c r="S1796" i="1" s="1"/>
  <c r="N1796" i="1"/>
  <c r="O1796" i="1"/>
  <c r="P1796" i="1"/>
  <c r="Q1796" i="1" a="1"/>
  <c r="Q1796" i="1" s="1"/>
  <c r="R1796" i="1"/>
  <c r="M1797" i="1"/>
  <c r="S1797" i="1" s="1"/>
  <c r="N1797" i="1"/>
  <c r="O1797" i="1"/>
  <c r="P1797" i="1"/>
  <c r="Q1797" i="1" a="1"/>
  <c r="Q1797" i="1" s="1"/>
  <c r="R1797" i="1"/>
  <c r="M1798" i="1"/>
  <c r="N1798" i="1"/>
  <c r="O1798" i="1"/>
  <c r="P1798" i="1"/>
  <c r="Q1798" i="1" a="1"/>
  <c r="Q1798" i="1"/>
  <c r="R1798" i="1"/>
  <c r="M1799" i="1"/>
  <c r="S1799" i="1" s="1"/>
  <c r="N1799" i="1"/>
  <c r="O1799" i="1"/>
  <c r="P1799" i="1"/>
  <c r="Q1799" i="1" a="1"/>
  <c r="Q1799" i="1" s="1"/>
  <c r="R1799" i="1"/>
  <c r="M1800" i="1"/>
  <c r="N1800" i="1"/>
  <c r="O1800" i="1"/>
  <c r="P1800" i="1"/>
  <c r="Q1800" i="1" a="1"/>
  <c r="Q1800" i="1" s="1"/>
  <c r="R1800" i="1"/>
  <c r="S1800" i="1"/>
  <c r="T1800" i="1"/>
  <c r="V1800" i="1" s="1"/>
  <c r="M1801" i="1"/>
  <c r="S1801" i="1" s="1"/>
  <c r="N1801" i="1"/>
  <c r="O1801" i="1"/>
  <c r="P1801" i="1"/>
  <c r="Q1801" i="1" a="1"/>
  <c r="Q1801" i="1"/>
  <c r="R1801" i="1"/>
  <c r="M1802" i="1"/>
  <c r="N1802" i="1"/>
  <c r="O1802" i="1"/>
  <c r="P1802" i="1"/>
  <c r="Q1802" i="1" a="1"/>
  <c r="Q1802" i="1"/>
  <c r="R1802" i="1"/>
  <c r="M1803" i="1"/>
  <c r="N1803" i="1"/>
  <c r="O1803" i="1"/>
  <c r="P1803" i="1"/>
  <c r="Q1803" i="1" a="1"/>
  <c r="Q1803" i="1" s="1"/>
  <c r="R1803" i="1"/>
  <c r="M1804" i="1"/>
  <c r="N1804" i="1"/>
  <c r="O1804" i="1"/>
  <c r="P1804" i="1"/>
  <c r="Q1804" i="1" a="1"/>
  <c r="Q1804" i="1" s="1"/>
  <c r="R1804" i="1"/>
  <c r="S1804" i="1" s="1"/>
  <c r="M1805" i="1"/>
  <c r="S1805" i="1" s="1"/>
  <c r="N1805" i="1"/>
  <c r="O1805" i="1"/>
  <c r="P1805" i="1"/>
  <c r="Q1805" i="1" a="1"/>
  <c r="Q1805" i="1" s="1"/>
  <c r="R1805" i="1"/>
  <c r="M1806" i="1"/>
  <c r="N1806" i="1"/>
  <c r="O1806" i="1"/>
  <c r="P1806" i="1"/>
  <c r="Q1806" i="1" a="1"/>
  <c r="Q1806" i="1" s="1"/>
  <c r="R1806" i="1"/>
  <c r="M1807" i="1"/>
  <c r="N1807" i="1"/>
  <c r="O1807" i="1"/>
  <c r="P1807" i="1"/>
  <c r="Q1807" i="1" a="1"/>
  <c r="Q1807" i="1" s="1"/>
  <c r="R1807" i="1"/>
  <c r="M1808" i="1"/>
  <c r="S1808" i="1" s="1"/>
  <c r="N1808" i="1"/>
  <c r="O1808" i="1"/>
  <c r="P1808" i="1"/>
  <c r="Q1808" i="1" a="1"/>
  <c r="Q1808" i="1" s="1"/>
  <c r="R1808" i="1"/>
  <c r="M1809" i="1"/>
  <c r="N1809" i="1"/>
  <c r="O1809" i="1"/>
  <c r="S1809" i="1" s="1"/>
  <c r="P1809" i="1"/>
  <c r="Q1809" i="1" a="1"/>
  <c r="Q1809" i="1" s="1"/>
  <c r="R1809" i="1"/>
  <c r="M1810" i="1"/>
  <c r="N1810" i="1"/>
  <c r="O1810" i="1"/>
  <c r="P1810" i="1"/>
  <c r="Q1810" i="1" a="1"/>
  <c r="Q1810" i="1" s="1"/>
  <c r="R1810" i="1"/>
  <c r="M1811" i="1"/>
  <c r="N1811" i="1"/>
  <c r="O1811" i="1"/>
  <c r="P1811" i="1"/>
  <c r="Q1811" i="1" a="1"/>
  <c r="Q1811" i="1" s="1"/>
  <c r="R1811" i="1"/>
  <c r="M1812" i="1"/>
  <c r="N1812" i="1"/>
  <c r="O1812" i="1"/>
  <c r="P1812" i="1"/>
  <c r="Q1812" i="1" a="1"/>
  <c r="Q1812" i="1" s="1"/>
  <c r="R1812" i="1"/>
  <c r="M1813" i="1"/>
  <c r="N1813" i="1"/>
  <c r="O1813" i="1"/>
  <c r="S1813" i="1" s="1"/>
  <c r="P1813" i="1"/>
  <c r="Q1813" i="1" a="1"/>
  <c r="Q1813" i="1" s="1"/>
  <c r="R1813" i="1"/>
  <c r="M1814" i="1"/>
  <c r="N1814" i="1"/>
  <c r="O1814" i="1"/>
  <c r="P1814" i="1"/>
  <c r="Q1814" i="1" a="1"/>
  <c r="Q1814" i="1" s="1"/>
  <c r="R1814" i="1"/>
  <c r="M1815" i="1"/>
  <c r="N1815" i="1"/>
  <c r="O1815" i="1"/>
  <c r="P1815" i="1"/>
  <c r="Q1815" i="1" a="1"/>
  <c r="Q1815" i="1" s="1"/>
  <c r="R1815" i="1"/>
  <c r="M1816" i="1"/>
  <c r="S1816" i="1" s="1"/>
  <c r="N1816" i="1"/>
  <c r="O1816" i="1"/>
  <c r="P1816" i="1"/>
  <c r="Q1816" i="1" a="1"/>
  <c r="Q1816" i="1" s="1"/>
  <c r="R1816" i="1"/>
  <c r="M1817" i="1"/>
  <c r="N1817" i="1"/>
  <c r="O1817" i="1"/>
  <c r="P1817" i="1"/>
  <c r="Q1817" i="1" a="1"/>
  <c r="Q1817" i="1"/>
  <c r="R1817" i="1"/>
  <c r="S1817" i="1"/>
  <c r="M1818" i="1"/>
  <c r="N1818" i="1"/>
  <c r="O1818" i="1"/>
  <c r="P1818" i="1"/>
  <c r="Q1818" i="1" a="1"/>
  <c r="Q1818" i="1"/>
  <c r="R1818" i="1"/>
  <c r="M1819" i="1"/>
  <c r="N1819" i="1"/>
  <c r="O1819" i="1"/>
  <c r="P1819" i="1"/>
  <c r="Q1819" i="1" a="1"/>
  <c r="Q1819" i="1" s="1"/>
  <c r="R1819" i="1"/>
  <c r="S1819" i="1" s="1"/>
  <c r="M1820" i="1"/>
  <c r="N1820" i="1"/>
  <c r="O1820" i="1"/>
  <c r="P1820" i="1"/>
  <c r="Q1820" i="1" a="1"/>
  <c r="Q1820" i="1" s="1"/>
  <c r="R1820" i="1"/>
  <c r="S1820" i="1"/>
  <c r="T1820" i="1" s="1"/>
  <c r="M1821" i="1"/>
  <c r="N1821" i="1"/>
  <c r="O1821" i="1"/>
  <c r="P1821" i="1"/>
  <c r="Q1821" i="1" a="1"/>
  <c r="Q1821" i="1" s="1"/>
  <c r="R1821" i="1"/>
  <c r="M1822" i="1"/>
  <c r="N1822" i="1"/>
  <c r="O1822" i="1"/>
  <c r="S1822" i="1" s="1"/>
  <c r="T1822" i="1" s="1"/>
  <c r="P1822" i="1"/>
  <c r="Q1822" i="1" a="1"/>
  <c r="Q1822" i="1"/>
  <c r="R1822" i="1"/>
  <c r="M1823" i="1"/>
  <c r="N1823" i="1"/>
  <c r="O1823" i="1"/>
  <c r="P1823" i="1"/>
  <c r="Q1823" i="1" a="1"/>
  <c r="Q1823" i="1" s="1"/>
  <c r="R1823" i="1"/>
  <c r="M1824" i="1"/>
  <c r="N1824" i="1"/>
  <c r="O1824" i="1"/>
  <c r="P1824" i="1"/>
  <c r="Q1824" i="1" a="1"/>
  <c r="Q1824" i="1"/>
  <c r="R1824" i="1"/>
  <c r="M1825" i="1"/>
  <c r="S1825" i="1" s="1"/>
  <c r="N1825" i="1"/>
  <c r="O1825" i="1"/>
  <c r="P1825" i="1"/>
  <c r="Q1825" i="1" a="1"/>
  <c r="Q1825" i="1"/>
  <c r="R1825" i="1"/>
  <c r="M1826" i="1"/>
  <c r="S1826" i="1" s="1"/>
  <c r="N1826" i="1"/>
  <c r="O1826" i="1"/>
  <c r="P1826" i="1"/>
  <c r="Q1826" i="1" a="1"/>
  <c r="Q1826" i="1" s="1"/>
  <c r="R1826" i="1"/>
  <c r="M1827" i="1"/>
  <c r="N1827" i="1"/>
  <c r="O1827" i="1"/>
  <c r="P1827" i="1"/>
  <c r="Q1827" i="1" a="1"/>
  <c r="Q1827" i="1" s="1"/>
  <c r="S1827" i="1" s="1"/>
  <c r="R1827" i="1"/>
  <c r="M1828" i="1"/>
  <c r="N1828" i="1"/>
  <c r="O1828" i="1"/>
  <c r="P1828" i="1"/>
  <c r="Q1828" i="1" a="1"/>
  <c r="Q1828" i="1"/>
  <c r="R1828" i="1"/>
  <c r="S1828" i="1"/>
  <c r="T1828" i="1" s="1"/>
  <c r="M1829" i="1"/>
  <c r="N1829" i="1"/>
  <c r="O1829" i="1"/>
  <c r="P1829" i="1"/>
  <c r="Q1829" i="1" a="1"/>
  <c r="Q1829" i="1" s="1"/>
  <c r="R1829" i="1"/>
  <c r="M1830" i="1"/>
  <c r="N1830" i="1"/>
  <c r="O1830" i="1"/>
  <c r="P1830" i="1"/>
  <c r="Q1830" i="1" a="1"/>
  <c r="Q1830" i="1" s="1"/>
  <c r="R1830" i="1"/>
  <c r="M1831" i="1"/>
  <c r="N1831" i="1"/>
  <c r="O1831" i="1"/>
  <c r="P1831" i="1"/>
  <c r="Q1831" i="1" a="1"/>
  <c r="Q1831" i="1" s="1"/>
  <c r="R1831" i="1"/>
  <c r="M1832" i="1"/>
  <c r="N1832" i="1"/>
  <c r="O1832" i="1"/>
  <c r="P1832" i="1"/>
  <c r="Q1832" i="1" a="1"/>
  <c r="Q1832" i="1"/>
  <c r="R1832" i="1"/>
  <c r="M1833" i="1"/>
  <c r="S1833" i="1" s="1"/>
  <c r="N1833" i="1"/>
  <c r="O1833" i="1"/>
  <c r="P1833" i="1"/>
  <c r="Q1833" i="1" a="1"/>
  <c r="Q1833" i="1" s="1"/>
  <c r="R1833" i="1"/>
  <c r="M1834" i="1"/>
  <c r="N1834" i="1"/>
  <c r="O1834" i="1"/>
  <c r="P1834" i="1"/>
  <c r="Q1834" i="1" a="1"/>
  <c r="Q1834" i="1" s="1"/>
  <c r="R1834" i="1"/>
  <c r="M1835" i="1"/>
  <c r="N1835" i="1"/>
  <c r="O1835" i="1"/>
  <c r="P1835" i="1"/>
  <c r="Q1835" i="1" a="1"/>
  <c r="Q1835" i="1" s="1"/>
  <c r="S1835" i="1" s="1"/>
  <c r="R1835" i="1"/>
  <c r="M1836" i="1"/>
  <c r="N1836" i="1"/>
  <c r="O1836" i="1"/>
  <c r="P1836" i="1"/>
  <c r="Q1836" i="1" a="1"/>
  <c r="Q1836" i="1"/>
  <c r="R1836" i="1"/>
  <c r="S1836" i="1" s="1"/>
  <c r="M1837" i="1"/>
  <c r="N1837" i="1"/>
  <c r="O1837" i="1"/>
  <c r="P1837" i="1"/>
  <c r="Q1837" i="1" a="1"/>
  <c r="Q1837" i="1" s="1"/>
  <c r="R1837" i="1"/>
  <c r="M1838" i="1"/>
  <c r="N1838" i="1"/>
  <c r="O1838" i="1"/>
  <c r="P1838" i="1"/>
  <c r="Q1838" i="1" a="1"/>
  <c r="Q1838" i="1" s="1"/>
  <c r="R1838" i="1"/>
  <c r="M1839" i="1"/>
  <c r="S1839" i="1" s="1"/>
  <c r="N1839" i="1"/>
  <c r="O1839" i="1"/>
  <c r="P1839" i="1"/>
  <c r="Q1839" i="1" a="1"/>
  <c r="Q1839" i="1" s="1"/>
  <c r="R1839" i="1"/>
  <c r="M1840" i="1"/>
  <c r="N1840" i="1"/>
  <c r="O1840" i="1"/>
  <c r="P1840" i="1"/>
  <c r="Q1840" i="1" a="1"/>
  <c r="Q1840" i="1"/>
  <c r="R1840" i="1"/>
  <c r="M1841" i="1"/>
  <c r="N1841" i="1"/>
  <c r="O1841" i="1"/>
  <c r="P1841" i="1"/>
  <c r="Q1841" i="1" a="1"/>
  <c r="Q1841" i="1" s="1"/>
  <c r="R1841" i="1"/>
  <c r="M1842" i="1"/>
  <c r="N1842" i="1"/>
  <c r="O1842" i="1"/>
  <c r="P1842" i="1"/>
  <c r="Q1842" i="1" a="1"/>
  <c r="Q1842" i="1" s="1"/>
  <c r="R1842" i="1"/>
  <c r="M1843" i="1"/>
  <c r="N1843" i="1"/>
  <c r="O1843" i="1"/>
  <c r="P1843" i="1"/>
  <c r="Q1843" i="1" a="1"/>
  <c r="Q1843" i="1" s="1"/>
  <c r="R1843" i="1"/>
  <c r="S1843" i="1"/>
  <c r="T1843" i="1"/>
  <c r="M1844" i="1"/>
  <c r="S1844" i="1" s="1"/>
  <c r="N1844" i="1"/>
  <c r="O1844" i="1"/>
  <c r="P1844" i="1"/>
  <c r="Q1844" i="1" a="1"/>
  <c r="Q1844" i="1" s="1"/>
  <c r="R1844" i="1"/>
  <c r="M1845" i="1"/>
  <c r="N1845" i="1"/>
  <c r="O1845" i="1"/>
  <c r="P1845" i="1"/>
  <c r="Q1845" i="1" a="1"/>
  <c r="Q1845" i="1" s="1"/>
  <c r="R1845" i="1"/>
  <c r="M1846" i="1"/>
  <c r="N1846" i="1"/>
  <c r="O1846" i="1"/>
  <c r="P1846" i="1"/>
  <c r="Q1846" i="1" a="1"/>
  <c r="Q1846" i="1" s="1"/>
  <c r="R1846" i="1"/>
  <c r="M1847" i="1"/>
  <c r="N1847" i="1"/>
  <c r="O1847" i="1"/>
  <c r="P1847" i="1"/>
  <c r="Q1847" i="1" a="1"/>
  <c r="Q1847" i="1" s="1"/>
  <c r="R1847" i="1"/>
  <c r="M1848" i="1"/>
  <c r="N1848" i="1"/>
  <c r="O1848" i="1"/>
  <c r="P1848" i="1"/>
  <c r="Q1848" i="1" a="1"/>
  <c r="Q1848" i="1"/>
  <c r="R1848" i="1"/>
  <c r="M1849" i="1"/>
  <c r="S1849" i="1" s="1"/>
  <c r="N1849" i="1"/>
  <c r="O1849" i="1"/>
  <c r="P1849" i="1"/>
  <c r="Q1849" i="1" a="1"/>
  <c r="Q1849" i="1" s="1"/>
  <c r="R1849" i="1"/>
  <c r="M1850" i="1"/>
  <c r="N1850" i="1"/>
  <c r="O1850" i="1"/>
  <c r="P1850" i="1"/>
  <c r="Q1850" i="1" a="1"/>
  <c r="Q1850" i="1" s="1"/>
  <c r="R1850" i="1"/>
  <c r="M1851" i="1"/>
  <c r="N1851" i="1"/>
  <c r="O1851" i="1"/>
  <c r="P1851" i="1"/>
  <c r="Q1851" i="1" a="1"/>
  <c r="Q1851" i="1" s="1"/>
  <c r="S1851" i="1" s="1"/>
  <c r="R1851" i="1"/>
  <c r="M1852" i="1"/>
  <c r="N1852" i="1"/>
  <c r="O1852" i="1"/>
  <c r="P1852" i="1"/>
  <c r="Q1852" i="1" a="1"/>
  <c r="Q1852" i="1" s="1"/>
  <c r="R1852" i="1"/>
  <c r="M1853" i="1"/>
  <c r="N1853" i="1"/>
  <c r="O1853" i="1"/>
  <c r="P1853" i="1"/>
  <c r="Q1853" i="1" a="1"/>
  <c r="Q1853" i="1" s="1"/>
  <c r="R1853" i="1"/>
  <c r="M1854" i="1"/>
  <c r="S1854" i="1" s="1"/>
  <c r="N1854" i="1"/>
  <c r="O1854" i="1"/>
  <c r="P1854" i="1"/>
  <c r="Q1854" i="1" a="1"/>
  <c r="Q1854" i="1" s="1"/>
  <c r="R1854" i="1"/>
  <c r="M1855" i="1"/>
  <c r="S1855" i="1" s="1"/>
  <c r="N1855" i="1"/>
  <c r="O1855" i="1"/>
  <c r="P1855" i="1"/>
  <c r="Q1855" i="1" a="1"/>
  <c r="Q1855" i="1" s="1"/>
  <c r="R1855" i="1"/>
  <c r="M1856" i="1"/>
  <c r="S1856" i="1" s="1"/>
  <c r="N1856" i="1"/>
  <c r="O1856" i="1"/>
  <c r="P1856" i="1"/>
  <c r="Q1856" i="1" a="1"/>
  <c r="Q1856" i="1"/>
  <c r="R1856" i="1"/>
  <c r="M1857" i="1"/>
  <c r="N1857" i="1"/>
  <c r="O1857" i="1"/>
  <c r="P1857" i="1"/>
  <c r="Q1857" i="1" a="1"/>
  <c r="Q1857" i="1" s="1"/>
  <c r="R1857" i="1"/>
  <c r="M1858" i="1"/>
  <c r="N1858" i="1"/>
  <c r="O1858" i="1"/>
  <c r="P1858" i="1"/>
  <c r="Q1858" i="1" a="1"/>
  <c r="Q1858" i="1" s="1"/>
  <c r="R1858" i="1"/>
  <c r="M1859" i="1"/>
  <c r="N1859" i="1"/>
  <c r="O1859" i="1"/>
  <c r="P1859" i="1"/>
  <c r="Q1859" i="1" a="1"/>
  <c r="Q1859" i="1" s="1"/>
  <c r="R1859" i="1"/>
  <c r="S1859" i="1"/>
  <c r="T1859" i="1"/>
  <c r="M1860" i="1"/>
  <c r="N1860" i="1"/>
  <c r="O1860" i="1"/>
  <c r="P1860" i="1"/>
  <c r="Q1860" i="1" a="1"/>
  <c r="Q1860" i="1" s="1"/>
  <c r="R1860" i="1"/>
  <c r="M1861" i="1"/>
  <c r="S1861" i="1" s="1"/>
  <c r="N1861" i="1"/>
  <c r="O1861" i="1"/>
  <c r="P1861" i="1"/>
  <c r="Q1861" i="1" a="1"/>
  <c r="Q1861" i="1" s="1"/>
  <c r="R1861" i="1"/>
  <c r="M1862" i="1"/>
  <c r="N1862" i="1"/>
  <c r="O1862" i="1"/>
  <c r="P1862" i="1"/>
  <c r="Q1862" i="1" a="1"/>
  <c r="Q1862" i="1" s="1"/>
  <c r="R1862" i="1"/>
  <c r="M1863" i="1"/>
  <c r="N1863" i="1"/>
  <c r="O1863" i="1"/>
  <c r="P1863" i="1"/>
  <c r="Q1863" i="1" a="1"/>
  <c r="Q1863" i="1" s="1"/>
  <c r="R1863" i="1"/>
  <c r="M1864" i="1"/>
  <c r="N1864" i="1"/>
  <c r="O1864" i="1"/>
  <c r="P1864" i="1"/>
  <c r="Q1864" i="1" a="1"/>
  <c r="Q1864" i="1"/>
  <c r="R1864" i="1"/>
  <c r="M1865" i="1"/>
  <c r="N1865" i="1"/>
  <c r="O1865" i="1"/>
  <c r="P1865" i="1"/>
  <c r="Q1865" i="1" a="1"/>
  <c r="Q1865" i="1" s="1"/>
  <c r="R1865" i="1"/>
  <c r="M1866" i="1"/>
  <c r="N1866" i="1"/>
  <c r="O1866" i="1"/>
  <c r="P1866" i="1"/>
  <c r="Q1866" i="1" a="1"/>
  <c r="Q1866" i="1" s="1"/>
  <c r="R1866" i="1"/>
  <c r="M1867" i="1"/>
  <c r="N1867" i="1"/>
  <c r="O1867" i="1"/>
  <c r="P1867" i="1"/>
  <c r="Q1867" i="1" a="1"/>
  <c r="Q1867" i="1" s="1"/>
  <c r="S1867" i="1" s="1"/>
  <c r="R1867" i="1"/>
  <c r="M1868" i="1"/>
  <c r="N1868" i="1"/>
  <c r="O1868" i="1"/>
  <c r="P1868" i="1"/>
  <c r="Q1868" i="1" a="1"/>
  <c r="Q1868" i="1" s="1"/>
  <c r="R1868" i="1"/>
  <c r="M1869" i="1"/>
  <c r="N1869" i="1"/>
  <c r="O1869" i="1"/>
  <c r="P1869" i="1"/>
  <c r="Q1869" i="1" a="1"/>
  <c r="Q1869" i="1" s="1"/>
  <c r="R1869" i="1"/>
  <c r="M1870" i="1"/>
  <c r="N1870" i="1"/>
  <c r="O1870" i="1"/>
  <c r="P1870" i="1"/>
  <c r="Q1870" i="1" a="1"/>
  <c r="Q1870" i="1" s="1"/>
  <c r="R1870" i="1"/>
  <c r="M1871" i="1"/>
  <c r="S1871" i="1" s="1"/>
  <c r="N1871" i="1"/>
  <c r="O1871" i="1"/>
  <c r="P1871" i="1"/>
  <c r="Q1871" i="1" a="1"/>
  <c r="Q1871" i="1" s="1"/>
  <c r="R1871" i="1"/>
  <c r="M1872" i="1"/>
  <c r="N1872" i="1"/>
  <c r="O1872" i="1"/>
  <c r="P1872" i="1"/>
  <c r="Q1872" i="1" a="1"/>
  <c r="Q1872" i="1"/>
  <c r="R1872" i="1"/>
  <c r="M1873" i="1"/>
  <c r="N1873" i="1"/>
  <c r="O1873" i="1"/>
  <c r="P1873" i="1"/>
  <c r="Q1873" i="1" a="1"/>
  <c r="Q1873" i="1" s="1"/>
  <c r="R1873" i="1"/>
  <c r="M1874" i="1"/>
  <c r="N1874" i="1"/>
  <c r="O1874" i="1"/>
  <c r="P1874" i="1"/>
  <c r="Q1874" i="1" a="1"/>
  <c r="Q1874" i="1" s="1"/>
  <c r="R1874" i="1"/>
  <c r="M1875" i="1"/>
  <c r="N1875" i="1"/>
  <c r="O1875" i="1"/>
  <c r="P1875" i="1"/>
  <c r="Q1875" i="1" a="1"/>
  <c r="Q1875" i="1" s="1"/>
  <c r="R1875" i="1"/>
  <c r="S1875" i="1"/>
  <c r="T1875" i="1"/>
  <c r="M1876" i="1"/>
  <c r="S1876" i="1" s="1"/>
  <c r="N1876" i="1"/>
  <c r="O1876" i="1"/>
  <c r="P1876" i="1"/>
  <c r="Q1876" i="1" a="1"/>
  <c r="Q1876" i="1" s="1"/>
  <c r="R1876" i="1"/>
  <c r="M1877" i="1"/>
  <c r="N1877" i="1"/>
  <c r="O1877" i="1"/>
  <c r="P1877" i="1"/>
  <c r="Q1877" i="1" a="1"/>
  <c r="Q1877" i="1" s="1"/>
  <c r="R1877" i="1"/>
  <c r="M1878" i="1"/>
  <c r="N1878" i="1"/>
  <c r="O1878" i="1"/>
  <c r="P1878" i="1"/>
  <c r="Q1878" i="1" a="1"/>
  <c r="Q1878" i="1" s="1"/>
  <c r="R1878" i="1"/>
  <c r="M1879" i="1"/>
  <c r="N1879" i="1"/>
  <c r="O1879" i="1"/>
  <c r="P1879" i="1"/>
  <c r="Q1879" i="1" a="1"/>
  <c r="Q1879" i="1" s="1"/>
  <c r="R1879" i="1"/>
  <c r="M1880" i="1"/>
  <c r="N1880" i="1"/>
  <c r="O1880" i="1"/>
  <c r="P1880" i="1"/>
  <c r="Q1880" i="1" a="1"/>
  <c r="Q1880" i="1"/>
  <c r="R1880" i="1"/>
  <c r="M1881" i="1"/>
  <c r="N1881" i="1"/>
  <c r="O1881" i="1"/>
  <c r="P1881" i="1"/>
  <c r="Q1881" i="1" a="1"/>
  <c r="Q1881" i="1" s="1"/>
  <c r="R1881" i="1"/>
  <c r="M1882" i="1"/>
  <c r="N1882" i="1"/>
  <c r="O1882" i="1"/>
  <c r="P1882" i="1"/>
  <c r="Q1882" i="1" a="1"/>
  <c r="Q1882" i="1" s="1"/>
  <c r="R1882" i="1"/>
  <c r="M1883" i="1"/>
  <c r="S1883" i="1" s="1"/>
  <c r="N1883" i="1"/>
  <c r="O1883" i="1"/>
  <c r="P1883" i="1"/>
  <c r="Q1883" i="1" a="1"/>
  <c r="Q1883" i="1" s="1"/>
  <c r="R1883" i="1"/>
  <c r="M1884" i="1"/>
  <c r="S1884" i="1" s="1"/>
  <c r="N1884" i="1"/>
  <c r="O1884" i="1"/>
  <c r="P1884" i="1"/>
  <c r="Q1884" i="1" a="1"/>
  <c r="Q1884" i="1" s="1"/>
  <c r="R1884" i="1"/>
  <c r="M1885" i="1"/>
  <c r="N1885" i="1"/>
  <c r="O1885" i="1"/>
  <c r="P1885" i="1"/>
  <c r="Q1885" i="1" a="1"/>
  <c r="Q1885" i="1" s="1"/>
  <c r="R1885" i="1"/>
  <c r="M1886" i="1"/>
  <c r="N1886" i="1"/>
  <c r="O1886" i="1"/>
  <c r="P1886" i="1"/>
  <c r="Q1886" i="1" a="1"/>
  <c r="Q1886" i="1" s="1"/>
  <c r="R1886" i="1"/>
  <c r="M1887" i="1"/>
  <c r="N1887" i="1"/>
  <c r="O1887" i="1"/>
  <c r="P1887" i="1"/>
  <c r="Q1887" i="1" a="1"/>
  <c r="Q1887" i="1" s="1"/>
  <c r="R1887" i="1"/>
  <c r="M1888" i="1"/>
  <c r="N1888" i="1"/>
  <c r="O1888" i="1"/>
  <c r="P1888" i="1"/>
  <c r="Q1888" i="1" a="1"/>
  <c r="Q1888" i="1"/>
  <c r="R1888" i="1"/>
  <c r="M1889" i="1"/>
  <c r="S1889" i="1" s="1"/>
  <c r="N1889" i="1"/>
  <c r="O1889" i="1"/>
  <c r="P1889" i="1"/>
  <c r="Q1889" i="1" a="1"/>
  <c r="Q1889" i="1" s="1"/>
  <c r="R1889" i="1"/>
  <c r="M1890" i="1"/>
  <c r="N1890" i="1"/>
  <c r="O1890" i="1"/>
  <c r="P1890" i="1"/>
  <c r="Q1890" i="1" a="1"/>
  <c r="Q1890" i="1" s="1"/>
  <c r="R1890" i="1"/>
  <c r="M1891" i="1"/>
  <c r="N1891" i="1"/>
  <c r="O1891" i="1"/>
  <c r="P1891" i="1"/>
  <c r="Q1891" i="1" a="1"/>
  <c r="Q1891" i="1" s="1"/>
  <c r="R1891" i="1"/>
  <c r="S1891" i="1"/>
  <c r="T1891" i="1" s="1"/>
  <c r="M1892" i="1"/>
  <c r="N1892" i="1"/>
  <c r="O1892" i="1"/>
  <c r="P1892" i="1"/>
  <c r="Q1892" i="1" a="1"/>
  <c r="Q1892" i="1" s="1"/>
  <c r="R1892" i="1"/>
  <c r="M1893" i="1"/>
  <c r="N1893" i="1"/>
  <c r="O1893" i="1"/>
  <c r="P1893" i="1"/>
  <c r="Q1893" i="1" a="1"/>
  <c r="Q1893" i="1" s="1"/>
  <c r="R1893" i="1"/>
  <c r="M1894" i="1"/>
  <c r="N1894" i="1"/>
  <c r="O1894" i="1"/>
  <c r="P1894" i="1"/>
  <c r="Q1894" i="1" a="1"/>
  <c r="Q1894" i="1" s="1"/>
  <c r="R1894" i="1"/>
  <c r="M1895" i="1"/>
  <c r="N1895" i="1"/>
  <c r="O1895" i="1"/>
  <c r="P1895" i="1"/>
  <c r="Q1895" i="1" a="1"/>
  <c r="Q1895" i="1" s="1"/>
  <c r="R1895" i="1"/>
  <c r="M1896" i="1"/>
  <c r="N1896" i="1"/>
  <c r="O1896" i="1"/>
  <c r="P1896" i="1"/>
  <c r="Q1896" i="1" a="1"/>
  <c r="Q1896" i="1"/>
  <c r="R1896" i="1"/>
  <c r="M1897" i="1"/>
  <c r="N1897" i="1"/>
  <c r="O1897" i="1"/>
  <c r="P1897" i="1"/>
  <c r="Q1897" i="1" a="1"/>
  <c r="Q1897" i="1" s="1"/>
  <c r="R1897" i="1"/>
  <c r="M1898" i="1"/>
  <c r="N1898" i="1"/>
  <c r="O1898" i="1"/>
  <c r="P1898" i="1"/>
  <c r="Q1898" i="1" a="1"/>
  <c r="Q1898" i="1" s="1"/>
  <c r="R1898" i="1"/>
  <c r="M1899" i="1"/>
  <c r="S1899" i="1" s="1"/>
  <c r="N1899" i="1"/>
  <c r="O1899" i="1"/>
  <c r="P1899" i="1"/>
  <c r="Q1899" i="1" a="1"/>
  <c r="Q1899" i="1" s="1"/>
  <c r="R1899" i="1"/>
  <c r="M1900" i="1"/>
  <c r="N1900" i="1"/>
  <c r="O1900" i="1"/>
  <c r="P1900" i="1"/>
  <c r="Q1900" i="1" a="1"/>
  <c r="Q1900" i="1" s="1"/>
  <c r="R1900" i="1"/>
  <c r="M1901" i="1"/>
  <c r="S1901" i="1" s="1"/>
  <c r="N1901" i="1"/>
  <c r="O1901" i="1"/>
  <c r="P1901" i="1"/>
  <c r="Q1901" i="1" a="1"/>
  <c r="Q1901" i="1" s="1"/>
  <c r="R1901" i="1"/>
  <c r="M1902" i="1"/>
  <c r="S1902" i="1" s="1"/>
  <c r="N1902" i="1"/>
  <c r="O1902" i="1"/>
  <c r="P1902" i="1"/>
  <c r="Q1902" i="1" a="1"/>
  <c r="Q1902" i="1" s="1"/>
  <c r="R1902" i="1"/>
  <c r="T1902" i="1"/>
  <c r="V1902" i="1"/>
  <c r="M1903" i="1"/>
  <c r="N1903" i="1"/>
  <c r="O1903" i="1"/>
  <c r="P1903" i="1"/>
  <c r="Q1903" i="1" a="1"/>
  <c r="Q1903" i="1" s="1"/>
  <c r="R1903" i="1"/>
  <c r="M1904" i="1"/>
  <c r="N1904" i="1"/>
  <c r="O1904" i="1"/>
  <c r="P1904" i="1"/>
  <c r="Q1904" i="1" a="1"/>
  <c r="Q1904" i="1" s="1"/>
  <c r="R1904" i="1"/>
  <c r="M1905" i="1"/>
  <c r="N1905" i="1"/>
  <c r="O1905" i="1"/>
  <c r="P1905" i="1"/>
  <c r="Q1905" i="1" a="1"/>
  <c r="Q1905" i="1" s="1"/>
  <c r="R1905" i="1"/>
  <c r="M1906" i="1"/>
  <c r="N1906" i="1"/>
  <c r="O1906" i="1"/>
  <c r="P1906" i="1"/>
  <c r="Q1906" i="1" a="1"/>
  <c r="Q1906" i="1" s="1"/>
  <c r="R1906" i="1"/>
  <c r="M1907" i="1"/>
  <c r="N1907" i="1"/>
  <c r="O1907" i="1"/>
  <c r="P1907" i="1"/>
  <c r="Q1907" i="1" a="1"/>
  <c r="Q1907" i="1" s="1"/>
  <c r="R1907" i="1"/>
  <c r="M1908" i="1"/>
  <c r="N1908" i="1"/>
  <c r="O1908" i="1"/>
  <c r="P1908" i="1"/>
  <c r="Q1908" i="1" a="1"/>
  <c r="Q1908" i="1" s="1"/>
  <c r="R1908" i="1"/>
  <c r="M1909" i="1"/>
  <c r="N1909" i="1"/>
  <c r="O1909" i="1"/>
  <c r="P1909" i="1"/>
  <c r="Q1909" i="1" a="1"/>
  <c r="Q1909" i="1" s="1"/>
  <c r="R1909" i="1"/>
  <c r="M1910" i="1"/>
  <c r="S1910" i="1" s="1"/>
  <c r="V1910" i="1" s="1"/>
  <c r="N1910" i="1"/>
  <c r="O1910" i="1"/>
  <c r="P1910" i="1"/>
  <c r="Q1910" i="1" a="1"/>
  <c r="Q1910" i="1" s="1"/>
  <c r="R1910" i="1"/>
  <c r="T1910" i="1"/>
  <c r="M1911" i="1"/>
  <c r="N1911" i="1"/>
  <c r="O1911" i="1"/>
  <c r="P1911" i="1"/>
  <c r="Q1911" i="1" a="1"/>
  <c r="Q1911" i="1" s="1"/>
  <c r="R1911" i="1"/>
  <c r="M1912" i="1"/>
  <c r="N1912" i="1"/>
  <c r="O1912" i="1"/>
  <c r="P1912" i="1"/>
  <c r="Q1912" i="1" a="1"/>
  <c r="Q1912" i="1" s="1"/>
  <c r="R1912" i="1"/>
  <c r="M1913" i="1"/>
  <c r="N1913" i="1"/>
  <c r="O1913" i="1"/>
  <c r="P1913" i="1"/>
  <c r="Q1913" i="1" a="1"/>
  <c r="Q1913" i="1" s="1"/>
  <c r="R1913" i="1"/>
  <c r="M1914" i="1"/>
  <c r="N1914" i="1"/>
  <c r="O1914" i="1"/>
  <c r="P1914" i="1"/>
  <c r="Q1914" i="1" a="1"/>
  <c r="Q1914" i="1" s="1"/>
  <c r="R1914" i="1"/>
  <c r="M1915" i="1"/>
  <c r="N1915" i="1"/>
  <c r="O1915" i="1"/>
  <c r="P1915" i="1"/>
  <c r="Q1915" i="1" a="1"/>
  <c r="Q1915" i="1" s="1"/>
  <c r="R1915" i="1"/>
  <c r="S1915" i="1"/>
  <c r="T1915" i="1"/>
  <c r="M1916" i="1"/>
  <c r="N1916" i="1"/>
  <c r="O1916" i="1"/>
  <c r="P1916" i="1"/>
  <c r="Q1916" i="1" a="1"/>
  <c r="Q1916" i="1" s="1"/>
  <c r="R1916" i="1"/>
  <c r="M1917" i="1"/>
  <c r="N1917" i="1"/>
  <c r="O1917" i="1"/>
  <c r="P1917" i="1"/>
  <c r="Q1917" i="1" a="1"/>
  <c r="Q1917" i="1" s="1"/>
  <c r="R1917" i="1"/>
  <c r="M1918" i="1"/>
  <c r="N1918" i="1"/>
  <c r="O1918" i="1"/>
  <c r="P1918" i="1"/>
  <c r="Q1918" i="1" a="1"/>
  <c r="Q1918" i="1" s="1"/>
  <c r="R1918" i="1"/>
  <c r="M1919" i="1"/>
  <c r="N1919" i="1"/>
  <c r="O1919" i="1"/>
  <c r="P1919" i="1"/>
  <c r="Q1919" i="1" a="1"/>
  <c r="Q1919" i="1" s="1"/>
  <c r="R1919" i="1"/>
  <c r="M1920" i="1"/>
  <c r="N1920" i="1"/>
  <c r="O1920" i="1"/>
  <c r="P1920" i="1"/>
  <c r="Q1920" i="1" a="1"/>
  <c r="Q1920" i="1" s="1"/>
  <c r="R1920" i="1"/>
  <c r="M1921" i="1"/>
  <c r="N1921" i="1"/>
  <c r="O1921" i="1"/>
  <c r="P1921" i="1"/>
  <c r="Q1921" i="1" a="1"/>
  <c r="Q1921" i="1" s="1"/>
  <c r="R1921" i="1"/>
  <c r="M1922" i="1"/>
  <c r="N1922" i="1"/>
  <c r="O1922" i="1"/>
  <c r="P1922" i="1"/>
  <c r="Q1922" i="1" a="1"/>
  <c r="Q1922" i="1" s="1"/>
  <c r="R1922" i="1"/>
  <c r="M1923" i="1"/>
  <c r="N1923" i="1"/>
  <c r="O1923" i="1"/>
  <c r="P1923" i="1"/>
  <c r="Q1923" i="1" a="1"/>
  <c r="Q1923" i="1" s="1"/>
  <c r="R1923" i="1"/>
  <c r="S1923" i="1"/>
  <c r="T1923" i="1" s="1"/>
  <c r="M1924" i="1"/>
  <c r="N1924" i="1"/>
  <c r="O1924" i="1"/>
  <c r="P1924" i="1"/>
  <c r="Q1924" i="1" a="1"/>
  <c r="Q1924" i="1" s="1"/>
  <c r="R1924" i="1"/>
  <c r="M1925" i="1"/>
  <c r="S1925" i="1" s="1"/>
  <c r="N1925" i="1"/>
  <c r="O1925" i="1"/>
  <c r="P1925" i="1"/>
  <c r="Q1925" i="1" a="1"/>
  <c r="Q1925" i="1" s="1"/>
  <c r="R1925" i="1"/>
  <c r="M1926" i="1"/>
  <c r="S1926" i="1" s="1"/>
  <c r="T1926" i="1" s="1"/>
  <c r="V1926" i="1" s="1"/>
  <c r="N1926" i="1"/>
  <c r="O1926" i="1"/>
  <c r="P1926" i="1"/>
  <c r="Q1926" i="1" a="1"/>
  <c r="Q1926" i="1" s="1"/>
  <c r="R1926" i="1"/>
  <c r="M1927" i="1"/>
  <c r="S1927" i="1" s="1"/>
  <c r="N1927" i="1"/>
  <c r="O1927" i="1"/>
  <c r="P1927" i="1"/>
  <c r="Q1927" i="1" a="1"/>
  <c r="Q1927" i="1" s="1"/>
  <c r="R1927" i="1"/>
  <c r="M1928" i="1"/>
  <c r="N1928" i="1"/>
  <c r="O1928" i="1"/>
  <c r="P1928" i="1"/>
  <c r="Q1928" i="1" a="1"/>
  <c r="Q1928" i="1"/>
  <c r="R1928" i="1"/>
  <c r="M1929" i="1"/>
  <c r="N1929" i="1"/>
  <c r="O1929" i="1"/>
  <c r="P1929" i="1"/>
  <c r="Q1929" i="1" a="1"/>
  <c r="Q1929" i="1" s="1"/>
  <c r="R1929" i="1"/>
  <c r="M1930" i="1"/>
  <c r="N1930" i="1"/>
  <c r="O1930" i="1"/>
  <c r="P1930" i="1"/>
  <c r="Q1930" i="1" a="1"/>
  <c r="Q1930" i="1" s="1"/>
  <c r="R1930" i="1"/>
  <c r="M1931" i="1"/>
  <c r="N1931" i="1"/>
  <c r="O1931" i="1"/>
  <c r="P1931" i="1"/>
  <c r="Q1931" i="1" a="1"/>
  <c r="Q1931" i="1" s="1"/>
  <c r="R1931" i="1"/>
  <c r="M1932" i="1"/>
  <c r="N1932" i="1"/>
  <c r="O1932" i="1"/>
  <c r="P1932" i="1"/>
  <c r="Q1932" i="1" a="1"/>
  <c r="Q1932" i="1" s="1"/>
  <c r="R1932" i="1"/>
  <c r="M1933" i="1"/>
  <c r="N1933" i="1"/>
  <c r="O1933" i="1"/>
  <c r="P1933" i="1"/>
  <c r="Q1933" i="1" a="1"/>
  <c r="Q1933" i="1" s="1"/>
  <c r="R1933" i="1"/>
  <c r="M1934" i="1"/>
  <c r="N1934" i="1"/>
  <c r="O1934" i="1"/>
  <c r="P1934" i="1"/>
  <c r="Q1934" i="1" a="1"/>
  <c r="Q1934" i="1" s="1"/>
  <c r="R1934" i="1"/>
  <c r="M1935" i="1"/>
  <c r="N1935" i="1"/>
  <c r="O1935" i="1"/>
  <c r="P1935" i="1"/>
  <c r="Q1935" i="1" a="1"/>
  <c r="Q1935" i="1" s="1"/>
  <c r="R1935" i="1"/>
  <c r="M1936" i="1"/>
  <c r="N1936" i="1"/>
  <c r="O1936" i="1"/>
  <c r="P1936" i="1"/>
  <c r="Q1936" i="1" a="1"/>
  <c r="Q1936" i="1"/>
  <c r="R1936" i="1"/>
  <c r="M1937" i="1"/>
  <c r="N1937" i="1"/>
  <c r="O1937" i="1"/>
  <c r="P1937" i="1"/>
  <c r="Q1937" i="1" a="1"/>
  <c r="Q1937" i="1" s="1"/>
  <c r="R1937" i="1"/>
  <c r="M1938" i="1"/>
  <c r="S1938" i="1" s="1"/>
  <c r="N1938" i="1"/>
  <c r="O1938" i="1"/>
  <c r="P1938" i="1"/>
  <c r="Q1938" i="1" a="1"/>
  <c r="Q1938" i="1" s="1"/>
  <c r="R1938" i="1"/>
  <c r="M1939" i="1"/>
  <c r="S1939" i="1" s="1"/>
  <c r="N1939" i="1"/>
  <c r="O1939" i="1"/>
  <c r="P1939" i="1"/>
  <c r="Q1939" i="1" a="1"/>
  <c r="Q1939" i="1" s="1"/>
  <c r="R1939" i="1"/>
  <c r="M1940" i="1"/>
  <c r="S1940" i="1" s="1"/>
  <c r="N1940" i="1"/>
  <c r="O1940" i="1"/>
  <c r="P1940" i="1"/>
  <c r="Q1940" i="1" a="1"/>
  <c r="Q1940" i="1" s="1"/>
  <c r="R1940" i="1"/>
  <c r="M1941" i="1"/>
  <c r="N1941" i="1"/>
  <c r="O1941" i="1"/>
  <c r="P1941" i="1"/>
  <c r="Q1941" i="1" a="1"/>
  <c r="Q1941" i="1" s="1"/>
  <c r="R1941" i="1"/>
  <c r="M1942" i="1"/>
  <c r="N1942" i="1"/>
  <c r="O1942" i="1"/>
  <c r="P1942" i="1"/>
  <c r="Q1942" i="1" a="1"/>
  <c r="Q1942" i="1" s="1"/>
  <c r="R1942" i="1"/>
  <c r="M1943" i="1"/>
  <c r="N1943" i="1"/>
  <c r="O1943" i="1"/>
  <c r="P1943" i="1"/>
  <c r="Q1943" i="1" a="1"/>
  <c r="Q1943" i="1" s="1"/>
  <c r="R1943" i="1"/>
  <c r="M1944" i="1"/>
  <c r="N1944" i="1"/>
  <c r="O1944" i="1"/>
  <c r="P1944" i="1"/>
  <c r="Q1944" i="1" a="1"/>
  <c r="Q1944" i="1" s="1"/>
  <c r="R1944" i="1"/>
  <c r="M1945" i="1"/>
  <c r="N1945" i="1"/>
  <c r="O1945" i="1"/>
  <c r="P1945" i="1"/>
  <c r="Q1945" i="1" a="1"/>
  <c r="Q1945" i="1" s="1"/>
  <c r="R1945" i="1"/>
  <c r="M1946" i="1"/>
  <c r="N1946" i="1"/>
  <c r="O1946" i="1"/>
  <c r="P1946" i="1"/>
  <c r="Q1946" i="1" a="1"/>
  <c r="Q1946" i="1" s="1"/>
  <c r="R1946" i="1"/>
  <c r="M1947" i="1"/>
  <c r="N1947" i="1"/>
  <c r="O1947" i="1"/>
  <c r="P1947" i="1"/>
  <c r="Q1947" i="1" a="1"/>
  <c r="Q1947" i="1" s="1"/>
  <c r="R1947" i="1"/>
  <c r="S1947" i="1" s="1"/>
  <c r="M1948" i="1"/>
  <c r="N1948" i="1"/>
  <c r="O1948" i="1"/>
  <c r="P1948" i="1"/>
  <c r="Q1948" i="1" a="1"/>
  <c r="Q1948" i="1" s="1"/>
  <c r="R1948" i="1"/>
  <c r="M1949" i="1"/>
  <c r="N1949" i="1"/>
  <c r="O1949" i="1"/>
  <c r="P1949" i="1"/>
  <c r="Q1949" i="1" a="1"/>
  <c r="Q1949" i="1" s="1"/>
  <c r="R1949" i="1"/>
  <c r="M1950" i="1"/>
  <c r="N1950" i="1"/>
  <c r="O1950" i="1"/>
  <c r="P1950" i="1"/>
  <c r="Q1950" i="1" a="1"/>
  <c r="Q1950" i="1" s="1"/>
  <c r="R1950" i="1"/>
  <c r="M1951" i="1"/>
  <c r="S1951" i="1" s="1"/>
  <c r="N1951" i="1"/>
  <c r="O1951" i="1"/>
  <c r="P1951" i="1"/>
  <c r="Q1951" i="1" a="1"/>
  <c r="Q1951" i="1" s="1"/>
  <c r="R1951" i="1"/>
  <c r="M1952" i="1"/>
  <c r="N1952" i="1"/>
  <c r="O1952" i="1"/>
  <c r="P1952" i="1"/>
  <c r="Q1952" i="1" a="1"/>
  <c r="Q1952" i="1" s="1"/>
  <c r="R1952" i="1"/>
  <c r="M1953" i="1"/>
  <c r="S1953" i="1" s="1"/>
  <c r="N1953" i="1"/>
  <c r="O1953" i="1"/>
  <c r="P1953" i="1"/>
  <c r="Q1953" i="1" a="1"/>
  <c r="Q1953" i="1" s="1"/>
  <c r="R1953" i="1"/>
  <c r="M1954" i="1"/>
  <c r="N1954" i="1"/>
  <c r="O1954" i="1"/>
  <c r="P1954" i="1"/>
  <c r="Q1954" i="1" a="1"/>
  <c r="Q1954" i="1" s="1"/>
  <c r="R1954" i="1"/>
  <c r="M1955" i="1"/>
  <c r="S1955" i="1" s="1"/>
  <c r="N1955" i="1"/>
  <c r="O1955" i="1"/>
  <c r="P1955" i="1"/>
  <c r="Q1955" i="1" a="1"/>
  <c r="Q1955" i="1" s="1"/>
  <c r="R1955" i="1"/>
  <c r="M1956" i="1"/>
  <c r="N1956" i="1"/>
  <c r="O1956" i="1"/>
  <c r="P1956" i="1"/>
  <c r="Q1956" i="1" a="1"/>
  <c r="Q1956" i="1" s="1"/>
  <c r="R1956" i="1"/>
  <c r="M1957" i="1"/>
  <c r="N1957" i="1"/>
  <c r="O1957" i="1"/>
  <c r="P1957" i="1"/>
  <c r="Q1957" i="1" a="1"/>
  <c r="Q1957" i="1" s="1"/>
  <c r="R1957" i="1"/>
  <c r="M1958" i="1"/>
  <c r="N1958" i="1"/>
  <c r="O1958" i="1"/>
  <c r="P1958" i="1"/>
  <c r="Q1958" i="1" a="1"/>
  <c r="Q1958" i="1" s="1"/>
  <c r="R1958" i="1"/>
  <c r="M1959" i="1"/>
  <c r="N1959" i="1"/>
  <c r="O1959" i="1"/>
  <c r="P1959" i="1"/>
  <c r="Q1959" i="1" a="1"/>
  <c r="Q1959" i="1" s="1"/>
  <c r="R1959" i="1"/>
  <c r="M1960" i="1"/>
  <c r="N1960" i="1"/>
  <c r="O1960" i="1"/>
  <c r="P1960" i="1"/>
  <c r="Q1960" i="1" a="1"/>
  <c r="Q1960" i="1" s="1"/>
  <c r="R1960" i="1"/>
  <c r="M1961" i="1"/>
  <c r="N1961" i="1"/>
  <c r="O1961" i="1"/>
  <c r="P1961" i="1"/>
  <c r="Q1961" i="1" a="1"/>
  <c r="Q1961" i="1" s="1"/>
  <c r="R1961" i="1"/>
  <c r="M1962" i="1"/>
  <c r="N1962" i="1"/>
  <c r="O1962" i="1"/>
  <c r="P1962" i="1"/>
  <c r="Q1962" i="1" a="1"/>
  <c r="Q1962" i="1" s="1"/>
  <c r="R1962" i="1"/>
  <c r="M1963" i="1"/>
  <c r="N1963" i="1"/>
  <c r="O1963" i="1"/>
  <c r="P1963" i="1"/>
  <c r="Q1963" i="1" a="1"/>
  <c r="Q1963" i="1" s="1"/>
  <c r="R1963" i="1"/>
  <c r="S1963" i="1"/>
  <c r="M1964" i="1"/>
  <c r="N1964" i="1"/>
  <c r="O1964" i="1"/>
  <c r="P1964" i="1"/>
  <c r="Q1964" i="1" a="1"/>
  <c r="Q1964" i="1" s="1"/>
  <c r="S1964" i="1" s="1"/>
  <c r="R1964" i="1"/>
  <c r="M1965" i="1"/>
  <c r="N1965" i="1"/>
  <c r="O1965" i="1"/>
  <c r="P1965" i="1"/>
  <c r="Q1965" i="1" a="1"/>
  <c r="Q1965" i="1" s="1"/>
  <c r="R1965" i="1"/>
  <c r="M1966" i="1"/>
  <c r="N1966" i="1"/>
  <c r="O1966" i="1"/>
  <c r="P1966" i="1"/>
  <c r="Q1966" i="1" a="1"/>
  <c r="Q1966" i="1" s="1"/>
  <c r="R1966" i="1"/>
  <c r="M1967" i="1"/>
  <c r="N1967" i="1"/>
  <c r="O1967" i="1"/>
  <c r="P1967" i="1"/>
  <c r="Q1967" i="1" a="1"/>
  <c r="Q1967" i="1" s="1"/>
  <c r="R1967" i="1"/>
  <c r="M1968" i="1"/>
  <c r="N1968" i="1"/>
  <c r="O1968" i="1"/>
  <c r="P1968" i="1"/>
  <c r="Q1968" i="1" a="1"/>
  <c r="Q1968" i="1" s="1"/>
  <c r="R1968" i="1"/>
  <c r="M1969" i="1"/>
  <c r="N1969" i="1"/>
  <c r="O1969" i="1"/>
  <c r="P1969" i="1"/>
  <c r="Q1969" i="1" a="1"/>
  <c r="Q1969" i="1"/>
  <c r="R1969" i="1"/>
  <c r="M1970" i="1"/>
  <c r="N1970" i="1"/>
  <c r="O1970" i="1"/>
  <c r="P1970" i="1"/>
  <c r="Q1970" i="1" a="1"/>
  <c r="Q1970" i="1" s="1"/>
  <c r="R1970" i="1"/>
  <c r="M1971" i="1"/>
  <c r="N1971" i="1"/>
  <c r="O1971" i="1"/>
  <c r="P1971" i="1"/>
  <c r="Q1971" i="1" a="1"/>
  <c r="Q1971" i="1" s="1"/>
  <c r="R1971" i="1"/>
  <c r="S1971" i="1"/>
  <c r="T1971" i="1"/>
  <c r="M1972" i="1"/>
  <c r="S1972" i="1" s="1"/>
  <c r="N1972" i="1"/>
  <c r="O1972" i="1"/>
  <c r="P1972" i="1"/>
  <c r="Q1972" i="1" a="1"/>
  <c r="Q1972" i="1" s="1"/>
  <c r="R1972" i="1"/>
  <c r="M1973" i="1"/>
  <c r="N1973" i="1"/>
  <c r="O1973" i="1"/>
  <c r="P1973" i="1"/>
  <c r="Q1973" i="1" a="1"/>
  <c r="Q1973" i="1" s="1"/>
  <c r="R1973" i="1"/>
  <c r="M1974" i="1"/>
  <c r="S1974" i="1" s="1"/>
  <c r="N1974" i="1"/>
  <c r="O1974" i="1"/>
  <c r="P1974" i="1"/>
  <c r="Q1974" i="1" a="1"/>
  <c r="Q1974" i="1" s="1"/>
  <c r="R1974" i="1"/>
  <c r="M1975" i="1"/>
  <c r="S1975" i="1" s="1"/>
  <c r="T1975" i="1" s="1"/>
  <c r="N1975" i="1"/>
  <c r="O1975" i="1"/>
  <c r="P1975" i="1"/>
  <c r="Q1975" i="1" a="1"/>
  <c r="Q1975" i="1" s="1"/>
  <c r="R1975" i="1"/>
  <c r="M1976" i="1"/>
  <c r="S1976" i="1" s="1"/>
  <c r="N1976" i="1"/>
  <c r="O1976" i="1"/>
  <c r="P1976" i="1"/>
  <c r="Q1976" i="1" a="1"/>
  <c r="Q1976" i="1"/>
  <c r="R1976" i="1"/>
  <c r="M1977" i="1"/>
  <c r="N1977" i="1"/>
  <c r="O1977" i="1"/>
  <c r="P1977" i="1"/>
  <c r="Q1977" i="1" a="1"/>
  <c r="Q1977" i="1"/>
  <c r="R1977" i="1"/>
  <c r="M1978" i="1"/>
  <c r="N1978" i="1"/>
  <c r="O1978" i="1"/>
  <c r="P1978" i="1"/>
  <c r="Q1978" i="1" a="1"/>
  <c r="Q1978" i="1" s="1"/>
  <c r="R1978" i="1"/>
  <c r="M1979" i="1"/>
  <c r="N1979" i="1"/>
  <c r="O1979" i="1"/>
  <c r="P1979" i="1"/>
  <c r="Q1979" i="1" a="1"/>
  <c r="Q1979" i="1" s="1"/>
  <c r="R1979" i="1"/>
  <c r="S1979" i="1"/>
  <c r="T1979" i="1"/>
  <c r="M1980" i="1"/>
  <c r="N1980" i="1"/>
  <c r="O1980" i="1"/>
  <c r="P1980" i="1"/>
  <c r="Q1980" i="1" a="1"/>
  <c r="Q1980" i="1"/>
  <c r="S1980" i="1" s="1"/>
  <c r="R1980" i="1"/>
  <c r="M1981" i="1"/>
  <c r="N1981" i="1"/>
  <c r="O1981" i="1"/>
  <c r="P1981" i="1"/>
  <c r="Q1981" i="1" a="1"/>
  <c r="Q1981" i="1" s="1"/>
  <c r="R1981" i="1"/>
  <c r="M1982" i="1"/>
  <c r="N1982" i="1"/>
  <c r="O1982" i="1"/>
  <c r="P1982" i="1"/>
  <c r="Q1982" i="1" a="1"/>
  <c r="Q1982" i="1" s="1"/>
  <c r="R1982" i="1"/>
  <c r="M1983" i="1"/>
  <c r="N1983" i="1"/>
  <c r="O1983" i="1"/>
  <c r="P1983" i="1"/>
  <c r="Q1983" i="1" a="1"/>
  <c r="Q1983" i="1" s="1"/>
  <c r="R1983" i="1"/>
  <c r="M1984" i="1"/>
  <c r="N1984" i="1"/>
  <c r="O1984" i="1"/>
  <c r="P1984" i="1"/>
  <c r="Q1984" i="1" a="1"/>
  <c r="Q1984" i="1"/>
  <c r="R1984" i="1"/>
  <c r="S1984" i="1"/>
  <c r="T1984" i="1" s="1"/>
  <c r="M1985" i="1"/>
  <c r="N1985" i="1"/>
  <c r="O1985" i="1"/>
  <c r="P1985" i="1"/>
  <c r="Q1985" i="1" a="1"/>
  <c r="Q1985" i="1" s="1"/>
  <c r="R1985" i="1"/>
  <c r="M1986" i="1"/>
  <c r="N1986" i="1"/>
  <c r="O1986" i="1"/>
  <c r="P1986" i="1"/>
  <c r="Q1986" i="1" a="1"/>
  <c r="Q1986" i="1" s="1"/>
  <c r="R1986" i="1"/>
  <c r="M1987" i="1"/>
  <c r="N1987" i="1"/>
  <c r="O1987" i="1"/>
  <c r="P1987" i="1"/>
  <c r="Q1987" i="1" a="1"/>
  <c r="Q1987" i="1" s="1"/>
  <c r="R1987" i="1"/>
  <c r="M1988" i="1"/>
  <c r="N1988" i="1"/>
  <c r="O1988" i="1"/>
  <c r="P1988" i="1"/>
  <c r="Q1988" i="1" a="1"/>
  <c r="Q1988" i="1"/>
  <c r="S1988" i="1" s="1"/>
  <c r="T1988" i="1" s="1"/>
  <c r="R1988" i="1"/>
  <c r="V1988" i="1"/>
  <c r="M1989" i="1"/>
  <c r="S1989" i="1" s="1"/>
  <c r="N1989" i="1"/>
  <c r="O1989" i="1"/>
  <c r="P1989" i="1"/>
  <c r="Q1989" i="1" a="1"/>
  <c r="Q1989" i="1"/>
  <c r="R1989" i="1"/>
  <c r="M1990" i="1"/>
  <c r="N1990" i="1"/>
  <c r="O1990" i="1"/>
  <c r="P1990" i="1"/>
  <c r="Q1990" i="1" a="1"/>
  <c r="Q1990" i="1"/>
  <c r="R1990" i="1"/>
  <c r="M1991" i="1"/>
  <c r="N1991" i="1"/>
  <c r="O1991" i="1"/>
  <c r="P1991" i="1"/>
  <c r="Q1991" i="1" a="1"/>
  <c r="Q1991" i="1"/>
  <c r="R1991" i="1"/>
  <c r="S1991" i="1"/>
  <c r="T1991" i="1" s="1"/>
  <c r="M1992" i="1"/>
  <c r="N1992" i="1"/>
  <c r="O1992" i="1"/>
  <c r="P1992" i="1"/>
  <c r="Q1992" i="1" a="1"/>
  <c r="Q1992" i="1"/>
  <c r="R1992" i="1"/>
  <c r="M1993" i="1"/>
  <c r="N1993" i="1"/>
  <c r="O1993" i="1"/>
  <c r="P1993" i="1"/>
  <c r="Q1993" i="1" a="1"/>
  <c r="Q1993" i="1"/>
  <c r="R1993" i="1"/>
  <c r="S1993" i="1"/>
  <c r="T1993" i="1"/>
  <c r="M1994" i="1"/>
  <c r="N1994" i="1"/>
  <c r="O1994" i="1"/>
  <c r="P1994" i="1"/>
  <c r="Q1994" i="1" a="1"/>
  <c r="Q1994" i="1"/>
  <c r="S1994" i="1" s="1"/>
  <c r="R1994" i="1"/>
  <c r="M1995" i="1"/>
  <c r="S1995" i="1" s="1"/>
  <c r="N1995" i="1"/>
  <c r="O1995" i="1"/>
  <c r="P1995" i="1"/>
  <c r="Q1995" i="1" a="1"/>
  <c r="Q1995" i="1" s="1"/>
  <c r="R1995" i="1"/>
  <c r="M1996" i="1"/>
  <c r="N1996" i="1"/>
  <c r="S1996" i="1" s="1"/>
  <c r="T1996" i="1" s="1"/>
  <c r="O1996" i="1"/>
  <c r="P1996" i="1"/>
  <c r="Q1996" i="1" a="1"/>
  <c r="Q1996" i="1"/>
  <c r="R1996" i="1"/>
  <c r="V1996" i="1"/>
  <c r="M1997" i="1"/>
  <c r="N1997" i="1"/>
  <c r="O1997" i="1"/>
  <c r="P1997" i="1"/>
  <c r="Q1997" i="1" a="1"/>
  <c r="Q1997" i="1" s="1"/>
  <c r="R1997" i="1"/>
  <c r="M1998" i="1"/>
  <c r="N1998" i="1"/>
  <c r="O1998" i="1"/>
  <c r="P1998" i="1"/>
  <c r="Q1998" i="1" a="1"/>
  <c r="Q1998" i="1"/>
  <c r="R1998" i="1"/>
  <c r="M1999" i="1"/>
  <c r="N1999" i="1"/>
  <c r="O1999" i="1"/>
  <c r="P1999" i="1"/>
  <c r="Q1999" i="1" a="1"/>
  <c r="Q1999" i="1"/>
  <c r="R1999" i="1"/>
  <c r="S1999" i="1"/>
  <c r="T1999" i="1" s="1"/>
  <c r="M2000" i="1"/>
  <c r="S2000" i="1" s="1"/>
  <c r="N2000" i="1"/>
  <c r="O2000" i="1"/>
  <c r="P2000" i="1"/>
  <c r="Q2000" i="1" a="1"/>
  <c r="Q2000" i="1"/>
  <c r="R2000" i="1"/>
  <c r="M2001" i="1"/>
  <c r="N2001" i="1"/>
  <c r="O2001" i="1"/>
  <c r="P2001" i="1"/>
  <c r="Q2001" i="1" a="1"/>
  <c r="Q2001" i="1"/>
  <c r="R2001" i="1"/>
  <c r="S2001" i="1"/>
  <c r="T2001" i="1" s="1"/>
  <c r="M2002" i="1"/>
  <c r="N2002" i="1"/>
  <c r="O2002" i="1"/>
  <c r="P2002" i="1"/>
  <c r="Q2002" i="1" a="1"/>
  <c r="Q2002" i="1"/>
  <c r="S2002" i="1" s="1"/>
  <c r="R2002" i="1"/>
  <c r="M2003" i="1"/>
  <c r="N2003" i="1"/>
  <c r="O2003" i="1"/>
  <c r="P2003" i="1"/>
  <c r="Q2003" i="1" a="1"/>
  <c r="Q2003" i="1" s="1"/>
  <c r="R2003" i="1"/>
  <c r="M2004" i="1"/>
  <c r="N2004" i="1"/>
  <c r="S2004" i="1" s="1"/>
  <c r="O2004" i="1"/>
  <c r="P2004" i="1"/>
  <c r="Q2004" i="1" a="1"/>
  <c r="Q2004" i="1"/>
  <c r="R2004" i="1"/>
  <c r="M2005" i="1"/>
  <c r="N2005" i="1"/>
  <c r="O2005" i="1"/>
  <c r="P2005" i="1"/>
  <c r="Q2005" i="1" a="1"/>
  <c r="Q2005" i="1" s="1"/>
  <c r="R2005" i="1"/>
  <c r="M2006" i="1"/>
  <c r="S2006" i="1" s="1"/>
  <c r="N2006" i="1"/>
  <c r="O2006" i="1"/>
  <c r="P2006" i="1"/>
  <c r="Q2006" i="1" a="1"/>
  <c r="Q2006" i="1"/>
  <c r="R2006" i="1"/>
  <c r="M2007" i="1"/>
  <c r="N2007" i="1"/>
  <c r="O2007" i="1"/>
  <c r="P2007" i="1"/>
  <c r="Q2007" i="1" a="1"/>
  <c r="Q2007" i="1"/>
  <c r="R2007" i="1"/>
  <c r="S2007" i="1"/>
  <c r="T2007" i="1" s="1"/>
  <c r="M2008" i="1"/>
  <c r="N2008" i="1"/>
  <c r="O2008" i="1"/>
  <c r="P2008" i="1"/>
  <c r="Q2008" i="1" a="1"/>
  <c r="Q2008" i="1"/>
  <c r="R2008" i="1"/>
  <c r="M2009" i="1"/>
  <c r="N2009" i="1"/>
  <c r="O2009" i="1"/>
  <c r="P2009" i="1"/>
  <c r="Q2009" i="1" a="1"/>
  <c r="Q2009" i="1"/>
  <c r="R2009" i="1"/>
  <c r="S2009" i="1"/>
  <c r="T2009" i="1"/>
  <c r="M2010" i="1"/>
  <c r="N2010" i="1"/>
  <c r="O2010" i="1"/>
  <c r="P2010" i="1"/>
  <c r="Q2010" i="1" a="1"/>
  <c r="Q2010" i="1"/>
  <c r="S2010" i="1" s="1"/>
  <c r="R2010" i="1"/>
  <c r="M2011" i="1"/>
  <c r="N2011" i="1"/>
  <c r="O2011" i="1"/>
  <c r="P2011" i="1"/>
  <c r="Q2011" i="1" a="1"/>
  <c r="Q2011" i="1" s="1"/>
  <c r="R2011" i="1"/>
  <c r="M2012" i="1"/>
  <c r="S2012" i="1" s="1"/>
  <c r="T2012" i="1" s="1"/>
  <c r="N2012" i="1"/>
  <c r="O2012" i="1"/>
  <c r="P2012" i="1"/>
  <c r="Q2012" i="1" a="1"/>
  <c r="Q2012" i="1"/>
  <c r="R2012" i="1"/>
  <c r="V2012" i="1"/>
  <c r="M2013" i="1"/>
  <c r="S2013" i="1" s="1"/>
  <c r="N2013" i="1"/>
  <c r="O2013" i="1"/>
  <c r="P2013" i="1"/>
  <c r="Q2013" i="1" a="1"/>
  <c r="Q2013" i="1" s="1"/>
  <c r="R2013" i="1"/>
  <c r="M2014" i="1"/>
  <c r="N2014" i="1"/>
  <c r="O2014" i="1"/>
  <c r="P2014" i="1"/>
  <c r="Q2014" i="1" a="1"/>
  <c r="Q2014" i="1"/>
  <c r="R2014" i="1"/>
  <c r="M2015" i="1"/>
  <c r="N2015" i="1"/>
  <c r="O2015" i="1"/>
  <c r="P2015" i="1"/>
  <c r="Q2015" i="1" a="1"/>
  <c r="Q2015" i="1"/>
  <c r="R2015" i="1"/>
  <c r="S2015" i="1"/>
  <c r="T2015" i="1" s="1"/>
  <c r="M2016" i="1"/>
  <c r="N2016" i="1"/>
  <c r="O2016" i="1"/>
  <c r="P2016" i="1"/>
  <c r="Q2016" i="1" a="1"/>
  <c r="Q2016" i="1" s="1"/>
  <c r="R2016" i="1"/>
  <c r="M2017" i="1"/>
  <c r="N2017" i="1"/>
  <c r="O2017" i="1"/>
  <c r="P2017" i="1"/>
  <c r="Q2017" i="1" a="1"/>
  <c r="Q2017" i="1" s="1"/>
  <c r="S2017" i="1" s="1"/>
  <c r="R2017" i="1"/>
  <c r="M2018" i="1"/>
  <c r="N2018" i="1"/>
  <c r="O2018" i="1"/>
  <c r="P2018" i="1"/>
  <c r="Q2018" i="1" a="1"/>
  <c r="Q2018" i="1" s="1"/>
  <c r="R2018" i="1"/>
  <c r="M2019" i="1"/>
  <c r="N2019" i="1"/>
  <c r="O2019" i="1"/>
  <c r="P2019" i="1"/>
  <c r="Q2019" i="1" a="1"/>
  <c r="Q2019" i="1" s="1"/>
  <c r="R2019" i="1"/>
  <c r="M2020" i="1"/>
  <c r="S2020" i="1" s="1"/>
  <c r="N2020" i="1"/>
  <c r="O2020" i="1"/>
  <c r="P2020" i="1"/>
  <c r="Q2020" i="1" a="1"/>
  <c r="Q2020" i="1"/>
  <c r="R2020" i="1"/>
  <c r="M2021" i="1"/>
  <c r="N2021" i="1"/>
  <c r="O2021" i="1"/>
  <c r="P2021" i="1"/>
  <c r="Q2021" i="1" a="1"/>
  <c r="Q2021" i="1" s="1"/>
  <c r="R2021" i="1"/>
  <c r="M2022" i="1"/>
  <c r="S2022" i="1" s="1"/>
  <c r="N2022" i="1"/>
  <c r="O2022" i="1"/>
  <c r="P2022" i="1"/>
  <c r="Q2022" i="1" a="1"/>
  <c r="Q2022" i="1"/>
  <c r="R2022" i="1"/>
  <c r="M2023" i="1"/>
  <c r="N2023" i="1"/>
  <c r="O2023" i="1"/>
  <c r="P2023" i="1"/>
  <c r="Q2023" i="1" a="1"/>
  <c r="Q2023" i="1" s="1"/>
  <c r="R2023" i="1"/>
  <c r="M2024" i="1"/>
  <c r="N2024" i="1"/>
  <c r="O2024" i="1"/>
  <c r="P2024" i="1"/>
  <c r="Q2024" i="1" a="1"/>
  <c r="Q2024" i="1" s="1"/>
  <c r="R2024" i="1"/>
  <c r="M2025" i="1"/>
  <c r="N2025" i="1"/>
  <c r="O2025" i="1"/>
  <c r="P2025" i="1"/>
  <c r="Q2025" i="1" a="1"/>
  <c r="Q2025" i="1" s="1"/>
  <c r="R2025" i="1"/>
  <c r="S2025" i="1"/>
  <c r="T2025" i="1" s="1"/>
  <c r="M2026" i="1"/>
  <c r="N2026" i="1"/>
  <c r="O2026" i="1"/>
  <c r="P2026" i="1"/>
  <c r="Q2026" i="1" a="1"/>
  <c r="Q2026" i="1" s="1"/>
  <c r="R2026" i="1"/>
  <c r="M2027" i="1"/>
  <c r="S2027" i="1" s="1"/>
  <c r="N2027" i="1"/>
  <c r="O2027" i="1"/>
  <c r="P2027" i="1"/>
  <c r="Q2027" i="1" a="1"/>
  <c r="Q2027" i="1" s="1"/>
  <c r="R2027" i="1"/>
  <c r="M2028" i="1"/>
  <c r="N2028" i="1"/>
  <c r="O2028" i="1"/>
  <c r="P2028" i="1"/>
  <c r="Q2028" i="1" a="1"/>
  <c r="Q2028" i="1" s="1"/>
  <c r="R2028" i="1"/>
  <c r="M2029" i="1"/>
  <c r="N2029" i="1"/>
  <c r="O2029" i="1"/>
  <c r="P2029" i="1"/>
  <c r="Q2029" i="1" a="1"/>
  <c r="Q2029" i="1" s="1"/>
  <c r="R2029" i="1"/>
  <c r="M2030" i="1"/>
  <c r="N2030" i="1"/>
  <c r="O2030" i="1"/>
  <c r="P2030" i="1"/>
  <c r="Q2030" i="1" a="1"/>
  <c r="Q2030" i="1"/>
  <c r="R2030" i="1"/>
  <c r="M2031" i="1"/>
  <c r="N2031" i="1"/>
  <c r="O2031" i="1"/>
  <c r="P2031" i="1"/>
  <c r="Q2031" i="1" a="1"/>
  <c r="Q2031" i="1" s="1"/>
  <c r="R2031" i="1"/>
  <c r="M2032" i="1"/>
  <c r="N2032" i="1"/>
  <c r="O2032" i="1"/>
  <c r="P2032" i="1"/>
  <c r="Q2032" i="1" a="1"/>
  <c r="Q2032" i="1" s="1"/>
  <c r="R2032" i="1"/>
  <c r="M2033" i="1"/>
  <c r="N2033" i="1"/>
  <c r="O2033" i="1"/>
  <c r="P2033" i="1"/>
  <c r="Q2033" i="1" a="1"/>
  <c r="Q2033" i="1" s="1"/>
  <c r="S2033" i="1" s="1"/>
  <c r="R2033" i="1"/>
  <c r="M2034" i="1"/>
  <c r="N2034" i="1"/>
  <c r="O2034" i="1"/>
  <c r="P2034" i="1"/>
  <c r="Q2034" i="1" a="1"/>
  <c r="Q2034" i="1" s="1"/>
  <c r="R2034" i="1"/>
  <c r="M2035" i="1"/>
  <c r="N2035" i="1"/>
  <c r="O2035" i="1"/>
  <c r="P2035" i="1"/>
  <c r="Q2035" i="1" a="1"/>
  <c r="Q2035" i="1" s="1"/>
  <c r="R2035" i="1"/>
  <c r="M2036" i="1"/>
  <c r="N2036" i="1"/>
  <c r="O2036" i="1"/>
  <c r="P2036" i="1"/>
  <c r="Q2036" i="1" a="1"/>
  <c r="Q2036" i="1" s="1"/>
  <c r="R2036" i="1"/>
  <c r="M2037" i="1"/>
  <c r="S2037" i="1" s="1"/>
  <c r="N2037" i="1"/>
  <c r="O2037" i="1"/>
  <c r="P2037" i="1"/>
  <c r="Q2037" i="1" a="1"/>
  <c r="Q2037" i="1" s="1"/>
  <c r="R2037" i="1"/>
  <c r="M2038" i="1"/>
  <c r="N2038" i="1"/>
  <c r="O2038" i="1"/>
  <c r="P2038" i="1"/>
  <c r="Q2038" i="1" a="1"/>
  <c r="Q2038" i="1"/>
  <c r="R2038" i="1"/>
  <c r="M2039" i="1"/>
  <c r="N2039" i="1"/>
  <c r="O2039" i="1"/>
  <c r="P2039" i="1"/>
  <c r="Q2039" i="1" a="1"/>
  <c r="Q2039" i="1" s="1"/>
  <c r="R2039" i="1"/>
  <c r="M2040" i="1"/>
  <c r="N2040" i="1"/>
  <c r="O2040" i="1"/>
  <c r="P2040" i="1"/>
  <c r="Q2040" i="1" a="1"/>
  <c r="Q2040" i="1" s="1"/>
  <c r="R2040" i="1"/>
  <c r="M2041" i="1"/>
  <c r="N2041" i="1"/>
  <c r="O2041" i="1"/>
  <c r="P2041" i="1"/>
  <c r="Q2041" i="1" a="1"/>
  <c r="Q2041" i="1" s="1"/>
  <c r="S2041" i="1" s="1"/>
  <c r="R2041" i="1"/>
  <c r="M2042" i="1"/>
  <c r="N2042" i="1"/>
  <c r="O2042" i="1"/>
  <c r="S2042" i="1" s="1"/>
  <c r="P2042" i="1"/>
  <c r="Q2042" i="1" a="1"/>
  <c r="Q2042" i="1" s="1"/>
  <c r="R2042" i="1"/>
  <c r="M2043" i="1"/>
  <c r="N2043" i="1"/>
  <c r="O2043" i="1"/>
  <c r="P2043" i="1"/>
  <c r="Q2043" i="1" a="1"/>
  <c r="Q2043" i="1" s="1"/>
  <c r="R2043" i="1"/>
  <c r="M2044" i="1"/>
  <c r="N2044" i="1"/>
  <c r="O2044" i="1"/>
  <c r="P2044" i="1"/>
  <c r="Q2044" i="1" a="1"/>
  <c r="Q2044" i="1" s="1"/>
  <c r="R2044" i="1"/>
  <c r="M2045" i="1"/>
  <c r="N2045" i="1"/>
  <c r="O2045" i="1"/>
  <c r="P2045" i="1"/>
  <c r="Q2045" i="1" a="1"/>
  <c r="Q2045" i="1" s="1"/>
  <c r="R2045" i="1"/>
  <c r="M2046" i="1"/>
  <c r="N2046" i="1"/>
  <c r="O2046" i="1"/>
  <c r="P2046" i="1"/>
  <c r="Q2046" i="1" a="1"/>
  <c r="Q2046" i="1"/>
  <c r="R2046" i="1"/>
  <c r="M2047" i="1"/>
  <c r="S2047" i="1" s="1"/>
  <c r="N2047" i="1"/>
  <c r="O2047" i="1"/>
  <c r="P2047" i="1"/>
  <c r="Q2047" i="1" a="1"/>
  <c r="Q2047" i="1" s="1"/>
  <c r="R2047" i="1"/>
  <c r="M2048" i="1"/>
  <c r="N2048" i="1"/>
  <c r="O2048" i="1"/>
  <c r="P2048" i="1"/>
  <c r="Q2048" i="1" a="1"/>
  <c r="Q2048" i="1" s="1"/>
  <c r="R2048" i="1"/>
  <c r="M2049" i="1"/>
  <c r="N2049" i="1"/>
  <c r="O2049" i="1"/>
  <c r="P2049" i="1"/>
  <c r="Q2049" i="1" a="1"/>
  <c r="Q2049" i="1" s="1"/>
  <c r="S2049" i="1" s="1"/>
  <c r="R2049" i="1"/>
  <c r="M2050" i="1"/>
  <c r="N2050" i="1"/>
  <c r="O2050" i="1"/>
  <c r="P2050" i="1"/>
  <c r="Q2050" i="1" a="1"/>
  <c r="Q2050" i="1" s="1"/>
  <c r="R2050" i="1"/>
  <c r="M2051" i="1"/>
  <c r="S2051" i="1" s="1"/>
  <c r="N2051" i="1"/>
  <c r="O2051" i="1"/>
  <c r="P2051" i="1"/>
  <c r="Q2051" i="1" a="1"/>
  <c r="Q2051" i="1" s="1"/>
  <c r="R2051" i="1"/>
  <c r="M2052" i="1"/>
  <c r="S2052" i="1" s="1"/>
  <c r="N2052" i="1"/>
  <c r="O2052" i="1"/>
  <c r="P2052" i="1"/>
  <c r="Q2052" i="1" a="1"/>
  <c r="Q2052" i="1" s="1"/>
  <c r="R2052" i="1"/>
  <c r="M2053" i="1"/>
  <c r="N2053" i="1"/>
  <c r="O2053" i="1"/>
  <c r="P2053" i="1"/>
  <c r="Q2053" i="1" a="1"/>
  <c r="Q2053" i="1" s="1"/>
  <c r="R2053" i="1"/>
  <c r="M2054" i="1"/>
  <c r="S2054" i="1" s="1"/>
  <c r="N2054" i="1"/>
  <c r="O2054" i="1"/>
  <c r="P2054" i="1"/>
  <c r="Q2054" i="1" a="1"/>
  <c r="Q2054" i="1"/>
  <c r="R2054" i="1"/>
  <c r="M2055" i="1"/>
  <c r="N2055" i="1"/>
  <c r="O2055" i="1"/>
  <c r="P2055" i="1"/>
  <c r="Q2055" i="1" a="1"/>
  <c r="Q2055" i="1" s="1"/>
  <c r="R2055" i="1"/>
  <c r="M2056" i="1"/>
  <c r="N2056" i="1"/>
  <c r="O2056" i="1"/>
  <c r="P2056" i="1"/>
  <c r="Q2056" i="1" a="1"/>
  <c r="Q2056" i="1" s="1"/>
  <c r="R2056" i="1"/>
  <c r="M2057" i="1"/>
  <c r="N2057" i="1"/>
  <c r="O2057" i="1"/>
  <c r="P2057" i="1"/>
  <c r="Q2057" i="1" a="1"/>
  <c r="Q2057" i="1" s="1"/>
  <c r="R2057" i="1"/>
  <c r="S2057" i="1"/>
  <c r="T2057" i="1" s="1"/>
  <c r="M2058" i="1"/>
  <c r="N2058" i="1"/>
  <c r="O2058" i="1"/>
  <c r="P2058" i="1"/>
  <c r="Q2058" i="1" a="1"/>
  <c r="Q2058" i="1" s="1"/>
  <c r="R2058" i="1"/>
  <c r="M2059" i="1"/>
  <c r="S2059" i="1" s="1"/>
  <c r="N2059" i="1"/>
  <c r="O2059" i="1"/>
  <c r="P2059" i="1"/>
  <c r="Q2059" i="1" a="1"/>
  <c r="Q2059" i="1" s="1"/>
  <c r="R2059" i="1"/>
  <c r="M2060" i="1"/>
  <c r="N2060" i="1"/>
  <c r="O2060" i="1"/>
  <c r="P2060" i="1"/>
  <c r="Q2060" i="1" a="1"/>
  <c r="Q2060" i="1" s="1"/>
  <c r="R2060" i="1"/>
  <c r="M2061" i="1"/>
  <c r="N2061" i="1"/>
  <c r="O2061" i="1"/>
  <c r="P2061" i="1"/>
  <c r="Q2061" i="1" a="1"/>
  <c r="Q2061" i="1" s="1"/>
  <c r="R2061" i="1"/>
  <c r="M2062" i="1"/>
  <c r="N2062" i="1"/>
  <c r="O2062" i="1"/>
  <c r="P2062" i="1"/>
  <c r="Q2062" i="1" a="1"/>
  <c r="Q2062" i="1"/>
  <c r="R2062" i="1"/>
  <c r="M2063" i="1"/>
  <c r="N2063" i="1"/>
  <c r="O2063" i="1"/>
  <c r="P2063" i="1"/>
  <c r="Q2063" i="1" a="1"/>
  <c r="Q2063" i="1" s="1"/>
  <c r="R2063" i="1"/>
  <c r="M2064" i="1"/>
  <c r="N2064" i="1"/>
  <c r="O2064" i="1"/>
  <c r="P2064" i="1"/>
  <c r="Q2064" i="1" a="1"/>
  <c r="Q2064" i="1" s="1"/>
  <c r="R2064" i="1"/>
  <c r="M2065" i="1"/>
  <c r="N2065" i="1"/>
  <c r="O2065" i="1"/>
  <c r="P2065" i="1"/>
  <c r="Q2065" i="1" a="1"/>
  <c r="Q2065" i="1" s="1"/>
  <c r="R2065" i="1"/>
  <c r="S2065" i="1"/>
  <c r="T2065" i="1" s="1"/>
  <c r="M2066" i="1"/>
  <c r="N2066" i="1"/>
  <c r="O2066" i="1"/>
  <c r="P2066" i="1"/>
  <c r="Q2066" i="1" a="1"/>
  <c r="Q2066" i="1" s="1"/>
  <c r="R2066" i="1"/>
  <c r="M2067" i="1"/>
  <c r="N2067" i="1"/>
  <c r="O2067" i="1"/>
  <c r="P2067" i="1"/>
  <c r="Q2067" i="1" a="1"/>
  <c r="Q2067" i="1" s="1"/>
  <c r="R2067" i="1"/>
  <c r="M2068" i="1"/>
  <c r="N2068" i="1"/>
  <c r="O2068" i="1"/>
  <c r="P2068" i="1"/>
  <c r="Q2068" i="1" a="1"/>
  <c r="Q2068" i="1" s="1"/>
  <c r="R2068" i="1"/>
  <c r="M2069" i="1"/>
  <c r="S2069" i="1" s="1"/>
  <c r="N2069" i="1"/>
  <c r="O2069" i="1"/>
  <c r="P2069" i="1"/>
  <c r="Q2069" i="1" a="1"/>
  <c r="Q2069" i="1" s="1"/>
  <c r="R2069" i="1"/>
  <c r="M2070" i="1"/>
  <c r="N2070" i="1"/>
  <c r="O2070" i="1"/>
  <c r="P2070" i="1"/>
  <c r="Q2070" i="1" a="1"/>
  <c r="Q2070" i="1"/>
  <c r="R2070" i="1"/>
  <c r="M2071" i="1"/>
  <c r="N2071" i="1"/>
  <c r="O2071" i="1"/>
  <c r="P2071" i="1"/>
  <c r="Q2071" i="1" a="1"/>
  <c r="Q2071" i="1" s="1"/>
  <c r="R2071" i="1"/>
  <c r="M2072" i="1"/>
  <c r="N2072" i="1"/>
  <c r="O2072" i="1"/>
  <c r="P2072" i="1"/>
  <c r="Q2072" i="1" a="1"/>
  <c r="Q2072" i="1" s="1"/>
  <c r="R2072" i="1"/>
  <c r="M2073" i="1"/>
  <c r="N2073" i="1"/>
  <c r="O2073" i="1"/>
  <c r="P2073" i="1"/>
  <c r="Q2073" i="1" a="1"/>
  <c r="Q2073" i="1" s="1"/>
  <c r="S2073" i="1" s="1"/>
  <c r="T2073" i="1" s="1"/>
  <c r="R2073" i="1"/>
  <c r="M2074" i="1"/>
  <c r="S2074" i="1" s="1"/>
  <c r="N2074" i="1"/>
  <c r="O2074" i="1"/>
  <c r="P2074" i="1"/>
  <c r="Q2074" i="1" a="1"/>
  <c r="Q2074" i="1" s="1"/>
  <c r="R2074" i="1"/>
  <c r="M2075" i="1"/>
  <c r="N2075" i="1"/>
  <c r="O2075" i="1"/>
  <c r="P2075" i="1"/>
  <c r="Q2075" i="1" a="1"/>
  <c r="Q2075" i="1" s="1"/>
  <c r="R2075" i="1"/>
  <c r="M2076" i="1"/>
  <c r="N2076" i="1"/>
  <c r="O2076" i="1"/>
  <c r="P2076" i="1"/>
  <c r="Q2076" i="1" a="1"/>
  <c r="Q2076" i="1" s="1"/>
  <c r="R2076" i="1"/>
  <c r="M2077" i="1"/>
  <c r="N2077" i="1"/>
  <c r="O2077" i="1"/>
  <c r="P2077" i="1"/>
  <c r="Q2077" i="1" a="1"/>
  <c r="Q2077" i="1" s="1"/>
  <c r="R2077" i="1"/>
  <c r="M2078" i="1"/>
  <c r="N2078" i="1"/>
  <c r="O2078" i="1"/>
  <c r="P2078" i="1"/>
  <c r="Q2078" i="1" a="1"/>
  <c r="Q2078" i="1"/>
  <c r="R2078" i="1"/>
  <c r="M2079" i="1"/>
  <c r="S2079" i="1" s="1"/>
  <c r="N2079" i="1"/>
  <c r="O2079" i="1"/>
  <c r="P2079" i="1"/>
  <c r="Q2079" i="1" a="1"/>
  <c r="Q2079" i="1" s="1"/>
  <c r="R2079" i="1"/>
  <c r="M2080" i="1"/>
  <c r="N2080" i="1"/>
  <c r="O2080" i="1"/>
  <c r="P2080" i="1"/>
  <c r="Q2080" i="1" a="1"/>
  <c r="Q2080" i="1" s="1"/>
  <c r="R2080" i="1"/>
  <c r="M2081" i="1"/>
  <c r="N2081" i="1"/>
  <c r="O2081" i="1"/>
  <c r="P2081" i="1"/>
  <c r="Q2081" i="1" a="1"/>
  <c r="Q2081" i="1" s="1"/>
  <c r="S2081" i="1" s="1"/>
  <c r="R2081" i="1"/>
  <c r="M2082" i="1"/>
  <c r="N2082" i="1"/>
  <c r="O2082" i="1"/>
  <c r="P2082" i="1"/>
  <c r="Q2082" i="1" a="1"/>
  <c r="Q2082" i="1" s="1"/>
  <c r="R2082" i="1"/>
  <c r="M2083" i="1"/>
  <c r="S2083" i="1" s="1"/>
  <c r="N2083" i="1"/>
  <c r="O2083" i="1"/>
  <c r="P2083" i="1"/>
  <c r="Q2083" i="1" a="1"/>
  <c r="Q2083" i="1" s="1"/>
  <c r="R2083" i="1"/>
  <c r="M2084" i="1"/>
  <c r="S2084" i="1" s="1"/>
  <c r="N2084" i="1"/>
  <c r="O2084" i="1"/>
  <c r="P2084" i="1"/>
  <c r="Q2084" i="1" a="1"/>
  <c r="Q2084" i="1" s="1"/>
  <c r="R2084" i="1"/>
  <c r="M2085" i="1"/>
  <c r="N2085" i="1"/>
  <c r="O2085" i="1"/>
  <c r="P2085" i="1"/>
  <c r="Q2085" i="1" a="1"/>
  <c r="Q2085" i="1" s="1"/>
  <c r="R2085" i="1"/>
  <c r="M2086" i="1"/>
  <c r="S2086" i="1" s="1"/>
  <c r="N2086" i="1"/>
  <c r="O2086" i="1"/>
  <c r="P2086" i="1"/>
  <c r="Q2086" i="1" a="1"/>
  <c r="Q2086" i="1"/>
  <c r="R2086" i="1"/>
  <c r="M2087" i="1"/>
  <c r="N2087" i="1"/>
  <c r="O2087" i="1"/>
  <c r="P2087" i="1"/>
  <c r="Q2087" i="1" a="1"/>
  <c r="Q2087" i="1" s="1"/>
  <c r="R2087" i="1"/>
  <c r="M2088" i="1"/>
  <c r="N2088" i="1"/>
  <c r="O2088" i="1"/>
  <c r="P2088" i="1"/>
  <c r="Q2088" i="1" a="1"/>
  <c r="Q2088" i="1" s="1"/>
  <c r="R2088" i="1"/>
  <c r="M2089" i="1"/>
  <c r="N2089" i="1"/>
  <c r="O2089" i="1"/>
  <c r="P2089" i="1"/>
  <c r="Q2089" i="1" a="1"/>
  <c r="Q2089" i="1" s="1"/>
  <c r="R2089" i="1"/>
  <c r="S2089" i="1"/>
  <c r="T2089" i="1" s="1"/>
  <c r="M2090" i="1"/>
  <c r="N2090" i="1"/>
  <c r="O2090" i="1"/>
  <c r="P2090" i="1"/>
  <c r="Q2090" i="1" a="1"/>
  <c r="Q2090" i="1" s="1"/>
  <c r="R2090" i="1"/>
  <c r="M2091" i="1"/>
  <c r="S2091" i="1" s="1"/>
  <c r="N2091" i="1"/>
  <c r="O2091" i="1"/>
  <c r="P2091" i="1"/>
  <c r="Q2091" i="1" a="1"/>
  <c r="Q2091" i="1" s="1"/>
  <c r="R2091" i="1"/>
  <c r="M2092" i="1"/>
  <c r="N2092" i="1"/>
  <c r="O2092" i="1"/>
  <c r="P2092" i="1"/>
  <c r="Q2092" i="1" a="1"/>
  <c r="Q2092" i="1" s="1"/>
  <c r="R2092" i="1"/>
  <c r="M2093" i="1"/>
  <c r="N2093" i="1"/>
  <c r="O2093" i="1"/>
  <c r="P2093" i="1"/>
  <c r="Q2093" i="1" a="1"/>
  <c r="Q2093" i="1" s="1"/>
  <c r="R2093" i="1"/>
  <c r="M2094" i="1"/>
  <c r="N2094" i="1"/>
  <c r="O2094" i="1"/>
  <c r="P2094" i="1"/>
  <c r="Q2094" i="1" a="1"/>
  <c r="Q2094" i="1"/>
  <c r="R2094" i="1"/>
  <c r="M2095" i="1"/>
  <c r="N2095" i="1"/>
  <c r="O2095" i="1"/>
  <c r="P2095" i="1"/>
  <c r="Q2095" i="1" a="1"/>
  <c r="Q2095" i="1" s="1"/>
  <c r="R2095" i="1"/>
  <c r="M2096" i="1"/>
  <c r="N2096" i="1"/>
  <c r="O2096" i="1"/>
  <c r="P2096" i="1"/>
  <c r="Q2096" i="1" a="1"/>
  <c r="Q2096" i="1" s="1"/>
  <c r="R2096" i="1"/>
  <c r="M2097" i="1"/>
  <c r="N2097" i="1"/>
  <c r="O2097" i="1"/>
  <c r="P2097" i="1"/>
  <c r="Q2097" i="1" a="1"/>
  <c r="Q2097" i="1" s="1"/>
  <c r="R2097" i="1"/>
  <c r="S2097" i="1"/>
  <c r="T2097" i="1" s="1"/>
  <c r="M2098" i="1"/>
  <c r="N2098" i="1"/>
  <c r="O2098" i="1"/>
  <c r="P2098" i="1"/>
  <c r="Q2098" i="1" a="1"/>
  <c r="Q2098" i="1" s="1"/>
  <c r="R2098" i="1"/>
  <c r="M2099" i="1"/>
  <c r="N2099" i="1"/>
  <c r="O2099" i="1"/>
  <c r="P2099" i="1"/>
  <c r="Q2099" i="1" a="1"/>
  <c r="Q2099" i="1" s="1"/>
  <c r="R2099" i="1"/>
  <c r="M2100" i="1"/>
  <c r="N2100" i="1"/>
  <c r="O2100" i="1"/>
  <c r="P2100" i="1"/>
  <c r="Q2100" i="1" a="1"/>
  <c r="Q2100" i="1" s="1"/>
  <c r="R2100" i="1"/>
  <c r="M2101" i="1"/>
  <c r="S2101" i="1" s="1"/>
  <c r="N2101" i="1"/>
  <c r="O2101" i="1"/>
  <c r="P2101" i="1"/>
  <c r="Q2101" i="1" a="1"/>
  <c r="Q2101" i="1" s="1"/>
  <c r="R2101" i="1"/>
  <c r="M2102" i="1"/>
  <c r="N2102" i="1"/>
  <c r="O2102" i="1"/>
  <c r="P2102" i="1"/>
  <c r="Q2102" i="1" a="1"/>
  <c r="Q2102" i="1"/>
  <c r="R2102" i="1"/>
  <c r="M2103" i="1"/>
  <c r="N2103" i="1"/>
  <c r="O2103" i="1"/>
  <c r="P2103" i="1"/>
  <c r="Q2103" i="1" a="1"/>
  <c r="Q2103" i="1" s="1"/>
  <c r="R2103" i="1"/>
  <c r="M2104" i="1"/>
  <c r="N2104" i="1"/>
  <c r="O2104" i="1"/>
  <c r="P2104" i="1"/>
  <c r="Q2104" i="1" a="1"/>
  <c r="Q2104" i="1" s="1"/>
  <c r="R2104" i="1"/>
  <c r="M2105" i="1"/>
  <c r="N2105" i="1"/>
  <c r="O2105" i="1"/>
  <c r="P2105" i="1"/>
  <c r="Q2105" i="1" a="1"/>
  <c r="Q2105" i="1" s="1"/>
  <c r="S2105" i="1" s="1"/>
  <c r="R2105" i="1"/>
  <c r="M2106" i="1"/>
  <c r="S2106" i="1" s="1"/>
  <c r="N2106" i="1"/>
  <c r="O2106" i="1"/>
  <c r="P2106" i="1"/>
  <c r="Q2106" i="1" a="1"/>
  <c r="Q2106" i="1" s="1"/>
  <c r="R2106" i="1"/>
  <c r="M2107" i="1"/>
  <c r="N2107" i="1"/>
  <c r="O2107" i="1"/>
  <c r="P2107" i="1"/>
  <c r="Q2107" i="1" a="1"/>
  <c r="Q2107" i="1" s="1"/>
  <c r="R2107" i="1"/>
  <c r="M2108" i="1"/>
  <c r="N2108" i="1"/>
  <c r="O2108" i="1"/>
  <c r="P2108" i="1"/>
  <c r="Q2108" i="1" a="1"/>
  <c r="Q2108" i="1" s="1"/>
  <c r="R2108" i="1"/>
  <c r="M2109" i="1"/>
  <c r="N2109" i="1"/>
  <c r="O2109" i="1"/>
  <c r="P2109" i="1"/>
  <c r="Q2109" i="1" a="1"/>
  <c r="Q2109" i="1" s="1"/>
  <c r="R2109" i="1"/>
  <c r="M2110" i="1"/>
  <c r="N2110" i="1"/>
  <c r="O2110" i="1"/>
  <c r="P2110" i="1"/>
  <c r="Q2110" i="1" a="1"/>
  <c r="Q2110" i="1"/>
  <c r="R2110" i="1"/>
  <c r="M2111" i="1"/>
  <c r="S2111" i="1" s="1"/>
  <c r="N2111" i="1"/>
  <c r="O2111" i="1"/>
  <c r="P2111" i="1"/>
  <c r="Q2111" i="1" a="1"/>
  <c r="Q2111" i="1" s="1"/>
  <c r="R2111" i="1"/>
  <c r="M2112" i="1"/>
  <c r="N2112" i="1"/>
  <c r="O2112" i="1"/>
  <c r="P2112" i="1"/>
  <c r="Q2112" i="1" a="1"/>
  <c r="Q2112" i="1" s="1"/>
  <c r="R2112" i="1"/>
  <c r="M2113" i="1"/>
  <c r="N2113" i="1"/>
  <c r="O2113" i="1"/>
  <c r="P2113" i="1"/>
  <c r="Q2113" i="1" a="1"/>
  <c r="Q2113" i="1" s="1"/>
  <c r="S2113" i="1" s="1"/>
  <c r="R2113" i="1"/>
  <c r="M2114" i="1"/>
  <c r="N2114" i="1"/>
  <c r="O2114" i="1"/>
  <c r="P2114" i="1"/>
  <c r="Q2114" i="1" a="1"/>
  <c r="Q2114" i="1" s="1"/>
  <c r="R2114" i="1"/>
  <c r="M2115" i="1"/>
  <c r="S2115" i="1" s="1"/>
  <c r="N2115" i="1"/>
  <c r="O2115" i="1"/>
  <c r="P2115" i="1"/>
  <c r="Q2115" i="1" a="1"/>
  <c r="Q2115" i="1" s="1"/>
  <c r="R2115" i="1"/>
  <c r="M2116" i="1"/>
  <c r="S2116" i="1" s="1"/>
  <c r="N2116" i="1"/>
  <c r="O2116" i="1"/>
  <c r="P2116" i="1"/>
  <c r="Q2116" i="1" a="1"/>
  <c r="Q2116" i="1" s="1"/>
  <c r="R2116" i="1"/>
  <c r="M2117" i="1"/>
  <c r="N2117" i="1"/>
  <c r="O2117" i="1"/>
  <c r="P2117" i="1"/>
  <c r="Q2117" i="1" a="1"/>
  <c r="Q2117" i="1" s="1"/>
  <c r="R2117" i="1"/>
  <c r="M2118" i="1"/>
  <c r="S2118" i="1" s="1"/>
  <c r="N2118" i="1"/>
  <c r="O2118" i="1"/>
  <c r="P2118" i="1"/>
  <c r="Q2118" i="1" a="1"/>
  <c r="Q2118" i="1"/>
  <c r="R2118" i="1"/>
  <c r="M2119" i="1"/>
  <c r="N2119" i="1"/>
  <c r="O2119" i="1"/>
  <c r="P2119" i="1"/>
  <c r="Q2119" i="1" a="1"/>
  <c r="Q2119" i="1" s="1"/>
  <c r="R2119" i="1"/>
  <c r="M2120" i="1"/>
  <c r="S2120" i="1" s="1"/>
  <c r="N2120" i="1"/>
  <c r="O2120" i="1"/>
  <c r="P2120" i="1"/>
  <c r="Q2120" i="1" a="1"/>
  <c r="Q2120" i="1" s="1"/>
  <c r="R2120" i="1"/>
  <c r="M2121" i="1"/>
  <c r="N2121" i="1"/>
  <c r="O2121" i="1"/>
  <c r="P2121" i="1"/>
  <c r="Q2121" i="1" a="1"/>
  <c r="Q2121" i="1" s="1"/>
  <c r="R2121" i="1"/>
  <c r="S2121" i="1"/>
  <c r="T2121" i="1" s="1"/>
  <c r="M2122" i="1"/>
  <c r="N2122" i="1"/>
  <c r="O2122" i="1"/>
  <c r="P2122" i="1"/>
  <c r="Q2122" i="1" a="1"/>
  <c r="Q2122" i="1" s="1"/>
  <c r="R2122" i="1"/>
  <c r="M2123" i="1"/>
  <c r="S2123" i="1" s="1"/>
  <c r="N2123" i="1"/>
  <c r="O2123" i="1"/>
  <c r="P2123" i="1"/>
  <c r="Q2123" i="1" a="1"/>
  <c r="Q2123" i="1" s="1"/>
  <c r="R2123" i="1"/>
  <c r="M2124" i="1"/>
  <c r="N2124" i="1"/>
  <c r="O2124" i="1"/>
  <c r="P2124" i="1"/>
  <c r="Q2124" i="1" a="1"/>
  <c r="Q2124" i="1" s="1"/>
  <c r="R2124" i="1"/>
  <c r="M2125" i="1"/>
  <c r="N2125" i="1"/>
  <c r="O2125" i="1"/>
  <c r="P2125" i="1"/>
  <c r="Q2125" i="1" a="1"/>
  <c r="Q2125" i="1" s="1"/>
  <c r="R2125" i="1"/>
  <c r="M2126" i="1"/>
  <c r="N2126" i="1"/>
  <c r="O2126" i="1"/>
  <c r="P2126" i="1"/>
  <c r="Q2126" i="1" a="1"/>
  <c r="Q2126" i="1"/>
  <c r="R2126" i="1"/>
  <c r="M2127" i="1"/>
  <c r="N2127" i="1"/>
  <c r="O2127" i="1"/>
  <c r="P2127" i="1"/>
  <c r="Q2127" i="1" a="1"/>
  <c r="Q2127" i="1" s="1"/>
  <c r="R2127" i="1"/>
  <c r="M2128" i="1"/>
  <c r="N2128" i="1"/>
  <c r="O2128" i="1"/>
  <c r="P2128" i="1"/>
  <c r="Q2128" i="1" a="1"/>
  <c r="Q2128" i="1" s="1"/>
  <c r="R2128" i="1"/>
  <c r="M2129" i="1"/>
  <c r="N2129" i="1"/>
  <c r="O2129" i="1"/>
  <c r="P2129" i="1"/>
  <c r="Q2129" i="1" a="1"/>
  <c r="Q2129" i="1" s="1"/>
  <c r="R2129" i="1"/>
  <c r="S2129" i="1"/>
  <c r="T2129" i="1" s="1"/>
  <c r="M2130" i="1"/>
  <c r="N2130" i="1"/>
  <c r="O2130" i="1"/>
  <c r="P2130" i="1"/>
  <c r="Q2130" i="1" a="1"/>
  <c r="Q2130" i="1" s="1"/>
  <c r="R2130" i="1"/>
  <c r="M2131" i="1"/>
  <c r="N2131" i="1"/>
  <c r="O2131" i="1"/>
  <c r="P2131" i="1"/>
  <c r="Q2131" i="1" a="1"/>
  <c r="Q2131" i="1" s="1"/>
  <c r="R2131" i="1"/>
  <c r="M2132" i="1"/>
  <c r="N2132" i="1"/>
  <c r="O2132" i="1"/>
  <c r="P2132" i="1"/>
  <c r="Q2132" i="1" a="1"/>
  <c r="Q2132" i="1" s="1"/>
  <c r="R2132" i="1"/>
  <c r="M2133" i="1"/>
  <c r="S2133" i="1" s="1"/>
  <c r="N2133" i="1"/>
  <c r="O2133" i="1"/>
  <c r="P2133" i="1"/>
  <c r="Q2133" i="1" a="1"/>
  <c r="Q2133" i="1" s="1"/>
  <c r="R2133" i="1"/>
  <c r="M2134" i="1"/>
  <c r="N2134" i="1"/>
  <c r="O2134" i="1"/>
  <c r="P2134" i="1"/>
  <c r="Q2134" i="1" a="1"/>
  <c r="Q2134" i="1"/>
  <c r="R2134" i="1"/>
  <c r="M2135" i="1"/>
  <c r="N2135" i="1"/>
  <c r="O2135" i="1"/>
  <c r="P2135" i="1"/>
  <c r="Q2135" i="1" a="1"/>
  <c r="Q2135" i="1" s="1"/>
  <c r="R2135" i="1"/>
  <c r="M2136" i="1"/>
  <c r="N2136" i="1"/>
  <c r="O2136" i="1"/>
  <c r="P2136" i="1"/>
  <c r="Q2136" i="1" a="1"/>
  <c r="Q2136" i="1" s="1"/>
  <c r="R2136" i="1"/>
  <c r="M2137" i="1"/>
  <c r="N2137" i="1"/>
  <c r="O2137" i="1"/>
  <c r="P2137" i="1"/>
  <c r="Q2137" i="1" a="1"/>
  <c r="Q2137" i="1" s="1"/>
  <c r="S2137" i="1" s="1"/>
  <c r="R2137" i="1"/>
  <c r="T2137" i="1"/>
  <c r="M2138" i="1"/>
  <c r="S2138" i="1" s="1"/>
  <c r="N2138" i="1"/>
  <c r="O2138" i="1"/>
  <c r="P2138" i="1"/>
  <c r="Q2138" i="1" a="1"/>
  <c r="Q2138" i="1" s="1"/>
  <c r="R2138" i="1"/>
  <c r="M2139" i="1"/>
  <c r="N2139" i="1"/>
  <c r="O2139" i="1"/>
  <c r="P2139" i="1"/>
  <c r="Q2139" i="1" a="1"/>
  <c r="Q2139" i="1" s="1"/>
  <c r="R2139" i="1"/>
  <c r="M2140" i="1"/>
  <c r="N2140" i="1"/>
  <c r="O2140" i="1"/>
  <c r="P2140" i="1"/>
  <c r="Q2140" i="1" a="1"/>
  <c r="Q2140" i="1" s="1"/>
  <c r="R2140" i="1"/>
  <c r="M2141" i="1"/>
  <c r="N2141" i="1"/>
  <c r="O2141" i="1"/>
  <c r="P2141" i="1"/>
  <c r="Q2141" i="1" a="1"/>
  <c r="Q2141" i="1" s="1"/>
  <c r="R2141" i="1"/>
  <c r="M2142" i="1"/>
  <c r="N2142" i="1"/>
  <c r="O2142" i="1"/>
  <c r="P2142" i="1"/>
  <c r="Q2142" i="1" a="1"/>
  <c r="Q2142" i="1"/>
  <c r="R2142" i="1"/>
  <c r="M2143" i="1"/>
  <c r="S2143" i="1" s="1"/>
  <c r="N2143" i="1"/>
  <c r="O2143" i="1"/>
  <c r="P2143" i="1"/>
  <c r="Q2143" i="1" a="1"/>
  <c r="Q2143" i="1" s="1"/>
  <c r="R2143" i="1"/>
  <c r="M2144" i="1"/>
  <c r="N2144" i="1"/>
  <c r="O2144" i="1"/>
  <c r="P2144" i="1"/>
  <c r="Q2144" i="1" a="1"/>
  <c r="Q2144" i="1" s="1"/>
  <c r="R2144" i="1"/>
  <c r="M2145" i="1"/>
  <c r="N2145" i="1"/>
  <c r="O2145" i="1"/>
  <c r="P2145" i="1"/>
  <c r="Q2145" i="1" a="1"/>
  <c r="Q2145" i="1" s="1"/>
  <c r="S2145" i="1" s="1"/>
  <c r="R2145" i="1"/>
  <c r="M2146" i="1"/>
  <c r="N2146" i="1"/>
  <c r="O2146" i="1"/>
  <c r="P2146" i="1"/>
  <c r="Q2146" i="1" a="1"/>
  <c r="Q2146" i="1" s="1"/>
  <c r="R2146" i="1"/>
  <c r="M2147" i="1"/>
  <c r="S2147" i="1" s="1"/>
  <c r="N2147" i="1"/>
  <c r="O2147" i="1"/>
  <c r="P2147" i="1"/>
  <c r="Q2147" i="1" a="1"/>
  <c r="Q2147" i="1" s="1"/>
  <c r="R2147" i="1"/>
  <c r="M2148" i="1"/>
  <c r="S2148" i="1" s="1"/>
  <c r="N2148" i="1"/>
  <c r="O2148" i="1"/>
  <c r="P2148" i="1"/>
  <c r="Q2148" i="1" a="1"/>
  <c r="Q2148" i="1" s="1"/>
  <c r="R2148" i="1"/>
  <c r="M2149" i="1"/>
  <c r="N2149" i="1"/>
  <c r="O2149" i="1"/>
  <c r="P2149" i="1"/>
  <c r="Q2149" i="1" a="1"/>
  <c r="Q2149" i="1" s="1"/>
  <c r="R2149" i="1"/>
  <c r="M2150" i="1"/>
  <c r="S2150" i="1" s="1"/>
  <c r="N2150" i="1"/>
  <c r="O2150" i="1"/>
  <c r="P2150" i="1"/>
  <c r="Q2150" i="1" a="1"/>
  <c r="Q2150" i="1"/>
  <c r="R2150" i="1"/>
  <c r="M2151" i="1"/>
  <c r="N2151" i="1"/>
  <c r="O2151" i="1"/>
  <c r="P2151" i="1"/>
  <c r="Q2151" i="1" a="1"/>
  <c r="Q2151" i="1" s="1"/>
  <c r="R2151" i="1"/>
  <c r="M2152" i="1"/>
  <c r="S2152" i="1" s="1"/>
  <c r="N2152" i="1"/>
  <c r="O2152" i="1"/>
  <c r="P2152" i="1"/>
  <c r="Q2152" i="1" a="1"/>
  <c r="Q2152" i="1" s="1"/>
  <c r="R2152" i="1"/>
  <c r="M2153" i="1"/>
  <c r="N2153" i="1"/>
  <c r="O2153" i="1"/>
  <c r="P2153" i="1"/>
  <c r="Q2153" i="1" a="1"/>
  <c r="Q2153" i="1" s="1"/>
  <c r="R2153" i="1"/>
  <c r="S2153" i="1"/>
  <c r="T2153" i="1" s="1"/>
  <c r="M2154" i="1"/>
  <c r="N2154" i="1"/>
  <c r="O2154" i="1"/>
  <c r="P2154" i="1"/>
  <c r="Q2154" i="1" a="1"/>
  <c r="Q2154" i="1" s="1"/>
  <c r="R2154" i="1"/>
  <c r="M2155" i="1"/>
  <c r="N2155" i="1"/>
  <c r="O2155" i="1"/>
  <c r="P2155" i="1"/>
  <c r="Q2155" i="1" a="1"/>
  <c r="Q2155" i="1" s="1"/>
  <c r="R2155" i="1"/>
  <c r="M2156" i="1"/>
  <c r="N2156" i="1"/>
  <c r="O2156" i="1"/>
  <c r="P2156" i="1"/>
  <c r="Q2156" i="1" a="1"/>
  <c r="Q2156" i="1" s="1"/>
  <c r="R2156" i="1"/>
  <c r="M2157" i="1"/>
  <c r="N2157" i="1"/>
  <c r="O2157" i="1"/>
  <c r="P2157" i="1"/>
  <c r="Q2157" i="1" a="1"/>
  <c r="Q2157" i="1" s="1"/>
  <c r="R2157" i="1"/>
  <c r="M2158" i="1"/>
  <c r="N2158" i="1"/>
  <c r="O2158" i="1"/>
  <c r="P2158" i="1"/>
  <c r="Q2158" i="1" a="1"/>
  <c r="Q2158" i="1" s="1"/>
  <c r="R2158" i="1"/>
  <c r="M2159" i="1"/>
  <c r="N2159" i="1"/>
  <c r="O2159" i="1"/>
  <c r="P2159" i="1"/>
  <c r="Q2159" i="1" a="1"/>
  <c r="Q2159" i="1" s="1"/>
  <c r="R2159" i="1"/>
  <c r="M2160" i="1"/>
  <c r="S2160" i="1" s="1"/>
  <c r="N2160" i="1"/>
  <c r="O2160" i="1"/>
  <c r="P2160" i="1"/>
  <c r="Q2160" i="1" a="1"/>
  <c r="Q2160" i="1" s="1"/>
  <c r="R2160" i="1"/>
  <c r="M2161" i="1"/>
  <c r="N2161" i="1"/>
  <c r="O2161" i="1"/>
  <c r="P2161" i="1"/>
  <c r="Q2161" i="1" a="1"/>
  <c r="Q2161" i="1" s="1"/>
  <c r="S2161" i="1" s="1"/>
  <c r="R2161" i="1"/>
  <c r="M2162" i="1"/>
  <c r="N2162" i="1"/>
  <c r="O2162" i="1"/>
  <c r="P2162" i="1"/>
  <c r="Q2162" i="1" a="1"/>
  <c r="Q2162" i="1" s="1"/>
  <c r="R2162" i="1"/>
  <c r="M2163" i="1"/>
  <c r="N2163" i="1"/>
  <c r="O2163" i="1"/>
  <c r="P2163" i="1"/>
  <c r="Q2163" i="1" a="1"/>
  <c r="Q2163" i="1" s="1"/>
  <c r="R2163" i="1"/>
  <c r="M2164" i="1"/>
  <c r="N2164" i="1"/>
  <c r="O2164" i="1"/>
  <c r="P2164" i="1"/>
  <c r="Q2164" i="1" a="1"/>
  <c r="Q2164" i="1" s="1"/>
  <c r="R2164" i="1"/>
  <c r="M2165" i="1"/>
  <c r="N2165" i="1"/>
  <c r="O2165" i="1"/>
  <c r="P2165" i="1"/>
  <c r="Q2165" i="1" a="1"/>
  <c r="Q2165" i="1" s="1"/>
  <c r="R2165" i="1"/>
  <c r="M2166" i="1"/>
  <c r="N2166" i="1"/>
  <c r="O2166" i="1"/>
  <c r="P2166" i="1"/>
  <c r="Q2166" i="1" a="1"/>
  <c r="Q2166" i="1" s="1"/>
  <c r="R2166" i="1"/>
  <c r="M2167" i="1"/>
  <c r="N2167" i="1"/>
  <c r="O2167" i="1"/>
  <c r="P2167" i="1"/>
  <c r="Q2167" i="1" a="1"/>
  <c r="Q2167" i="1" s="1"/>
  <c r="R2167" i="1"/>
  <c r="M2168" i="1"/>
  <c r="N2168" i="1"/>
  <c r="O2168" i="1"/>
  <c r="P2168" i="1"/>
  <c r="Q2168" i="1" a="1"/>
  <c r="Q2168" i="1" s="1"/>
  <c r="R2168" i="1"/>
  <c r="M2169" i="1"/>
  <c r="S2169" i="1" s="1"/>
  <c r="N2169" i="1"/>
  <c r="O2169" i="1"/>
  <c r="P2169" i="1"/>
  <c r="Q2169" i="1" a="1"/>
  <c r="Q2169" i="1" s="1"/>
  <c r="R2169" i="1"/>
  <c r="M2170" i="1"/>
  <c r="N2170" i="1"/>
  <c r="O2170" i="1"/>
  <c r="P2170" i="1"/>
  <c r="Q2170" i="1" a="1"/>
  <c r="Q2170" i="1" s="1"/>
  <c r="R2170" i="1"/>
  <c r="M2171" i="1"/>
  <c r="S2171" i="1" s="1"/>
  <c r="N2171" i="1"/>
  <c r="O2171" i="1"/>
  <c r="P2171" i="1"/>
  <c r="Q2171" i="1" a="1"/>
  <c r="Q2171" i="1" s="1"/>
  <c r="R2171" i="1"/>
  <c r="M2172" i="1"/>
  <c r="N2172" i="1"/>
  <c r="O2172" i="1"/>
  <c r="P2172" i="1"/>
  <c r="Q2172" i="1" a="1"/>
  <c r="Q2172" i="1" s="1"/>
  <c r="R2172" i="1"/>
  <c r="M2173" i="1"/>
  <c r="S2173" i="1" s="1"/>
  <c r="N2173" i="1"/>
  <c r="O2173" i="1"/>
  <c r="P2173" i="1"/>
  <c r="Q2173" i="1" a="1"/>
  <c r="Q2173" i="1" s="1"/>
  <c r="R2173" i="1"/>
  <c r="M2174" i="1"/>
  <c r="N2174" i="1"/>
  <c r="O2174" i="1"/>
  <c r="P2174" i="1"/>
  <c r="Q2174" i="1" a="1"/>
  <c r="Q2174" i="1"/>
  <c r="R2174" i="1"/>
  <c r="M2175" i="1"/>
  <c r="N2175" i="1"/>
  <c r="O2175" i="1"/>
  <c r="P2175" i="1"/>
  <c r="Q2175" i="1" a="1"/>
  <c r="Q2175" i="1" s="1"/>
  <c r="R2175" i="1"/>
  <c r="M2176" i="1"/>
  <c r="N2176" i="1"/>
  <c r="O2176" i="1"/>
  <c r="P2176" i="1"/>
  <c r="Q2176" i="1" a="1"/>
  <c r="Q2176" i="1" s="1"/>
  <c r="R2176" i="1"/>
  <c r="M2177" i="1"/>
  <c r="N2177" i="1"/>
  <c r="O2177" i="1"/>
  <c r="P2177" i="1"/>
  <c r="Q2177" i="1" a="1"/>
  <c r="Q2177" i="1" s="1"/>
  <c r="R2177" i="1"/>
  <c r="S2177" i="1"/>
  <c r="M2178" i="1"/>
  <c r="N2178" i="1"/>
  <c r="O2178" i="1"/>
  <c r="P2178" i="1"/>
  <c r="Q2178" i="1" a="1"/>
  <c r="Q2178" i="1" s="1"/>
  <c r="R2178" i="1"/>
  <c r="M2179" i="1"/>
  <c r="N2179" i="1"/>
  <c r="O2179" i="1"/>
  <c r="P2179" i="1"/>
  <c r="Q2179" i="1" a="1"/>
  <c r="Q2179" i="1" s="1"/>
  <c r="R2179" i="1"/>
  <c r="M2180" i="1"/>
  <c r="S2180" i="1" s="1"/>
  <c r="N2180" i="1"/>
  <c r="O2180" i="1"/>
  <c r="P2180" i="1"/>
  <c r="Q2180" i="1" a="1"/>
  <c r="Q2180" i="1" s="1"/>
  <c r="R2180" i="1"/>
  <c r="M2181" i="1"/>
  <c r="N2181" i="1"/>
  <c r="O2181" i="1"/>
  <c r="P2181" i="1"/>
  <c r="Q2181" i="1" a="1"/>
  <c r="Q2181" i="1" s="1"/>
  <c r="R2181" i="1"/>
  <c r="M2182" i="1"/>
  <c r="S2182" i="1" s="1"/>
  <c r="N2182" i="1"/>
  <c r="O2182" i="1"/>
  <c r="P2182" i="1"/>
  <c r="Q2182" i="1" a="1"/>
  <c r="Q2182" i="1" s="1"/>
  <c r="R2182" i="1"/>
  <c r="M2183" i="1"/>
  <c r="N2183" i="1"/>
  <c r="O2183" i="1"/>
  <c r="P2183" i="1"/>
  <c r="Q2183" i="1" a="1"/>
  <c r="Q2183" i="1" s="1"/>
  <c r="R2183" i="1"/>
  <c r="M2184" i="1"/>
  <c r="N2184" i="1"/>
  <c r="O2184" i="1"/>
  <c r="P2184" i="1"/>
  <c r="Q2184" i="1" a="1"/>
  <c r="Q2184" i="1" s="1"/>
  <c r="R2184" i="1"/>
  <c r="M2185" i="1"/>
  <c r="N2185" i="1"/>
  <c r="O2185" i="1"/>
  <c r="P2185" i="1"/>
  <c r="Q2185" i="1" a="1"/>
  <c r="Q2185" i="1" s="1"/>
  <c r="R2185" i="1"/>
  <c r="S2185" i="1" s="1"/>
  <c r="M2186" i="1"/>
  <c r="N2186" i="1"/>
  <c r="O2186" i="1"/>
  <c r="P2186" i="1"/>
  <c r="Q2186" i="1" a="1"/>
  <c r="Q2186" i="1" s="1"/>
  <c r="R2186" i="1"/>
  <c r="M2187" i="1"/>
  <c r="N2187" i="1"/>
  <c r="O2187" i="1"/>
  <c r="P2187" i="1"/>
  <c r="Q2187" i="1" a="1"/>
  <c r="Q2187" i="1" s="1"/>
  <c r="R2187" i="1"/>
  <c r="M2188" i="1"/>
  <c r="N2188" i="1"/>
  <c r="O2188" i="1"/>
  <c r="P2188" i="1"/>
  <c r="Q2188" i="1" a="1"/>
  <c r="Q2188" i="1" s="1"/>
  <c r="R2188" i="1"/>
  <c r="M2189" i="1"/>
  <c r="N2189" i="1"/>
  <c r="O2189" i="1"/>
  <c r="P2189" i="1"/>
  <c r="Q2189" i="1" a="1"/>
  <c r="Q2189" i="1" s="1"/>
  <c r="R2189" i="1"/>
  <c r="M2190" i="1"/>
  <c r="N2190" i="1"/>
  <c r="O2190" i="1"/>
  <c r="P2190" i="1"/>
  <c r="Q2190" i="1" a="1"/>
  <c r="Q2190" i="1"/>
  <c r="R2190" i="1"/>
  <c r="M2191" i="1"/>
  <c r="N2191" i="1"/>
  <c r="O2191" i="1"/>
  <c r="P2191" i="1"/>
  <c r="Q2191" i="1" a="1"/>
  <c r="Q2191" i="1" s="1"/>
  <c r="R2191" i="1"/>
  <c r="M2192" i="1"/>
  <c r="N2192" i="1"/>
  <c r="O2192" i="1"/>
  <c r="P2192" i="1"/>
  <c r="Q2192" i="1" a="1"/>
  <c r="Q2192" i="1" s="1"/>
  <c r="R2192" i="1"/>
  <c r="M2193" i="1"/>
  <c r="S2193" i="1" s="1"/>
  <c r="N2193" i="1"/>
  <c r="O2193" i="1"/>
  <c r="P2193" i="1"/>
  <c r="Q2193" i="1" a="1"/>
  <c r="Q2193" i="1" s="1"/>
  <c r="R2193" i="1"/>
  <c r="M2194" i="1"/>
  <c r="N2194" i="1"/>
  <c r="O2194" i="1"/>
  <c r="P2194" i="1"/>
  <c r="Q2194" i="1" a="1"/>
  <c r="Q2194" i="1" s="1"/>
  <c r="R2194" i="1"/>
  <c r="M2195" i="1"/>
  <c r="S2195" i="1" s="1"/>
  <c r="N2195" i="1"/>
  <c r="O2195" i="1"/>
  <c r="P2195" i="1"/>
  <c r="Q2195" i="1" a="1"/>
  <c r="Q2195" i="1" s="1"/>
  <c r="R2195" i="1"/>
  <c r="M2196" i="1"/>
  <c r="N2196" i="1"/>
  <c r="O2196" i="1"/>
  <c r="P2196" i="1"/>
  <c r="Q2196" i="1" a="1"/>
  <c r="Q2196" i="1" s="1"/>
  <c r="R2196" i="1"/>
  <c r="M2197" i="1"/>
  <c r="N2197" i="1"/>
  <c r="O2197" i="1"/>
  <c r="P2197" i="1"/>
  <c r="Q2197" i="1" a="1"/>
  <c r="Q2197" i="1" s="1"/>
  <c r="R2197" i="1"/>
  <c r="M2198" i="1"/>
  <c r="N2198" i="1"/>
  <c r="O2198" i="1"/>
  <c r="P2198" i="1"/>
  <c r="Q2198" i="1" a="1"/>
  <c r="Q2198" i="1"/>
  <c r="R2198" i="1"/>
  <c r="M2199" i="1"/>
  <c r="N2199" i="1"/>
  <c r="O2199" i="1"/>
  <c r="P2199" i="1"/>
  <c r="Q2199" i="1" a="1"/>
  <c r="Q2199" i="1" s="1"/>
  <c r="R2199" i="1"/>
  <c r="M2200" i="1"/>
  <c r="N2200" i="1"/>
  <c r="O2200" i="1"/>
  <c r="P2200" i="1"/>
  <c r="Q2200" i="1" a="1"/>
  <c r="Q2200" i="1" s="1"/>
  <c r="R2200" i="1"/>
  <c r="M2201" i="1"/>
  <c r="S2201" i="1" s="1"/>
  <c r="N2201" i="1"/>
  <c r="O2201" i="1"/>
  <c r="P2201" i="1"/>
  <c r="Q2201" i="1" a="1"/>
  <c r="Q2201" i="1" s="1"/>
  <c r="R2201" i="1"/>
  <c r="M2202" i="1"/>
  <c r="N2202" i="1"/>
  <c r="O2202" i="1"/>
  <c r="P2202" i="1"/>
  <c r="Q2202" i="1" a="1"/>
  <c r="Q2202" i="1" s="1"/>
  <c r="R2202" i="1"/>
  <c r="M2203" i="1"/>
  <c r="N2203" i="1"/>
  <c r="O2203" i="1"/>
  <c r="P2203" i="1"/>
  <c r="Q2203" i="1" a="1"/>
  <c r="Q2203" i="1" s="1"/>
  <c r="R2203" i="1"/>
  <c r="M2204" i="1"/>
  <c r="N2204" i="1"/>
  <c r="O2204" i="1"/>
  <c r="P2204" i="1"/>
  <c r="Q2204" i="1" a="1"/>
  <c r="Q2204" i="1" s="1"/>
  <c r="R2204" i="1"/>
  <c r="M2205" i="1"/>
  <c r="N2205" i="1"/>
  <c r="O2205" i="1"/>
  <c r="P2205" i="1"/>
  <c r="Q2205" i="1" a="1"/>
  <c r="Q2205" i="1" s="1"/>
  <c r="R2205" i="1"/>
  <c r="M2206" i="1"/>
  <c r="S2206" i="1" s="1"/>
  <c r="N2206" i="1"/>
  <c r="O2206" i="1"/>
  <c r="P2206" i="1"/>
  <c r="Q2206" i="1" a="1"/>
  <c r="Q2206" i="1" s="1"/>
  <c r="R2206" i="1"/>
  <c r="M2207" i="1"/>
  <c r="N2207" i="1"/>
  <c r="O2207" i="1"/>
  <c r="P2207" i="1"/>
  <c r="Q2207" i="1" a="1"/>
  <c r="Q2207" i="1" s="1"/>
  <c r="R2207" i="1"/>
  <c r="M2208" i="1"/>
  <c r="N2208" i="1"/>
  <c r="O2208" i="1"/>
  <c r="P2208" i="1"/>
  <c r="Q2208" i="1" a="1"/>
  <c r="Q2208" i="1" s="1"/>
  <c r="R2208" i="1"/>
  <c r="M2209" i="1"/>
  <c r="N2209" i="1"/>
  <c r="O2209" i="1"/>
  <c r="P2209" i="1"/>
  <c r="Q2209" i="1" a="1"/>
  <c r="Q2209" i="1" s="1"/>
  <c r="S2209" i="1" s="1"/>
  <c r="R2209" i="1"/>
  <c r="M2210" i="1"/>
  <c r="N2210" i="1"/>
  <c r="O2210" i="1"/>
  <c r="P2210" i="1"/>
  <c r="Q2210" i="1" a="1"/>
  <c r="Q2210" i="1" s="1"/>
  <c r="R2210" i="1"/>
  <c r="M2211" i="1"/>
  <c r="N2211" i="1"/>
  <c r="O2211" i="1"/>
  <c r="P2211" i="1"/>
  <c r="Q2211" i="1" a="1"/>
  <c r="Q2211" i="1" s="1"/>
  <c r="R2211" i="1"/>
  <c r="M2212" i="1"/>
  <c r="N2212" i="1"/>
  <c r="O2212" i="1"/>
  <c r="P2212" i="1"/>
  <c r="Q2212" i="1" a="1"/>
  <c r="Q2212" i="1" s="1"/>
  <c r="R2212" i="1"/>
  <c r="M2213" i="1"/>
  <c r="N2213" i="1"/>
  <c r="O2213" i="1"/>
  <c r="P2213" i="1"/>
  <c r="Q2213" i="1" a="1"/>
  <c r="Q2213" i="1" s="1"/>
  <c r="R2213" i="1"/>
  <c r="M2214" i="1"/>
  <c r="N2214" i="1"/>
  <c r="O2214" i="1"/>
  <c r="P2214" i="1"/>
  <c r="Q2214" i="1" a="1"/>
  <c r="Q2214" i="1" s="1"/>
  <c r="R2214" i="1"/>
  <c r="M2215" i="1"/>
  <c r="N2215" i="1"/>
  <c r="O2215" i="1"/>
  <c r="P2215" i="1"/>
  <c r="Q2215" i="1" a="1"/>
  <c r="Q2215" i="1" s="1"/>
  <c r="R2215" i="1"/>
  <c r="M2216" i="1"/>
  <c r="N2216" i="1"/>
  <c r="O2216" i="1"/>
  <c r="P2216" i="1"/>
  <c r="Q2216" i="1" a="1"/>
  <c r="Q2216" i="1" s="1"/>
  <c r="R2216" i="1"/>
  <c r="M2217" i="1"/>
  <c r="N2217" i="1"/>
  <c r="O2217" i="1"/>
  <c r="S2217" i="1" s="1"/>
  <c r="P2217" i="1"/>
  <c r="Q2217" i="1" a="1"/>
  <c r="Q2217" i="1" s="1"/>
  <c r="R2217" i="1"/>
  <c r="M2218" i="1"/>
  <c r="N2218" i="1"/>
  <c r="O2218" i="1"/>
  <c r="P2218" i="1"/>
  <c r="Q2218" i="1" a="1"/>
  <c r="Q2218" i="1" s="1"/>
  <c r="R2218" i="1"/>
  <c r="M2219" i="1"/>
  <c r="S2219" i="1" s="1"/>
  <c r="N2219" i="1"/>
  <c r="O2219" i="1"/>
  <c r="P2219" i="1"/>
  <c r="Q2219" i="1" a="1"/>
  <c r="Q2219" i="1" s="1"/>
  <c r="R2219" i="1"/>
  <c r="M2220" i="1"/>
  <c r="N2220" i="1"/>
  <c r="O2220" i="1"/>
  <c r="P2220" i="1"/>
  <c r="Q2220" i="1" a="1"/>
  <c r="Q2220" i="1" s="1"/>
  <c r="R2220" i="1"/>
  <c r="M2221" i="1"/>
  <c r="S2221" i="1" s="1"/>
  <c r="N2221" i="1"/>
  <c r="O2221" i="1"/>
  <c r="P2221" i="1"/>
  <c r="Q2221" i="1" a="1"/>
  <c r="Q2221" i="1" s="1"/>
  <c r="R2221" i="1"/>
  <c r="M2222" i="1"/>
  <c r="N2222" i="1"/>
  <c r="O2222" i="1"/>
  <c r="P2222" i="1"/>
  <c r="Q2222" i="1" a="1"/>
  <c r="Q2222" i="1" s="1"/>
  <c r="R2222" i="1"/>
  <c r="M2223" i="1"/>
  <c r="N2223" i="1"/>
  <c r="O2223" i="1"/>
  <c r="P2223" i="1"/>
  <c r="Q2223" i="1" a="1"/>
  <c r="Q2223" i="1" s="1"/>
  <c r="R2223" i="1"/>
  <c r="M2224" i="1"/>
  <c r="N2224" i="1"/>
  <c r="O2224" i="1"/>
  <c r="P2224" i="1"/>
  <c r="Q2224" i="1" a="1"/>
  <c r="Q2224" i="1" s="1"/>
  <c r="R2224" i="1"/>
  <c r="M2225" i="1"/>
  <c r="N2225" i="1"/>
  <c r="O2225" i="1"/>
  <c r="P2225" i="1"/>
  <c r="Q2225" i="1" a="1"/>
  <c r="Q2225" i="1" s="1"/>
  <c r="R2225" i="1"/>
  <c r="M2226" i="1"/>
  <c r="N2226" i="1"/>
  <c r="O2226" i="1"/>
  <c r="P2226" i="1"/>
  <c r="Q2226" i="1" a="1"/>
  <c r="Q2226" i="1" s="1"/>
  <c r="R2226" i="1"/>
  <c r="M2227" i="1"/>
  <c r="N2227" i="1"/>
  <c r="O2227" i="1"/>
  <c r="P2227" i="1"/>
  <c r="Q2227" i="1" a="1"/>
  <c r="Q2227" i="1" s="1"/>
  <c r="R2227" i="1"/>
  <c r="M2228" i="1"/>
  <c r="N2228" i="1"/>
  <c r="O2228" i="1"/>
  <c r="P2228" i="1"/>
  <c r="Q2228" i="1" a="1"/>
  <c r="Q2228" i="1" s="1"/>
  <c r="R2228" i="1"/>
  <c r="M2229" i="1"/>
  <c r="N2229" i="1"/>
  <c r="O2229" i="1"/>
  <c r="P2229" i="1"/>
  <c r="Q2229" i="1" a="1"/>
  <c r="Q2229" i="1" s="1"/>
  <c r="R2229" i="1"/>
  <c r="M2230" i="1"/>
  <c r="N2230" i="1"/>
  <c r="O2230" i="1"/>
  <c r="P2230" i="1"/>
  <c r="Q2230" i="1" a="1"/>
  <c r="Q2230" i="1"/>
  <c r="R2230" i="1"/>
  <c r="M2231" i="1"/>
  <c r="N2231" i="1"/>
  <c r="O2231" i="1"/>
  <c r="P2231" i="1"/>
  <c r="Q2231" i="1" a="1"/>
  <c r="Q2231" i="1" s="1"/>
  <c r="R2231" i="1"/>
  <c r="M2232" i="1"/>
  <c r="S2232" i="1" s="1"/>
  <c r="N2232" i="1"/>
  <c r="O2232" i="1"/>
  <c r="P2232" i="1"/>
  <c r="Q2232" i="1" a="1"/>
  <c r="Q2232" i="1" s="1"/>
  <c r="R2232" i="1"/>
  <c r="M2233" i="1"/>
  <c r="N2233" i="1"/>
  <c r="O2233" i="1"/>
  <c r="P2233" i="1"/>
  <c r="Q2233" i="1" a="1"/>
  <c r="Q2233" i="1" s="1"/>
  <c r="S2233" i="1" s="1"/>
  <c r="R2233" i="1"/>
  <c r="M2234" i="1"/>
  <c r="S2234" i="1" s="1"/>
  <c r="N2234" i="1"/>
  <c r="O2234" i="1"/>
  <c r="P2234" i="1"/>
  <c r="Q2234" i="1" a="1"/>
  <c r="Q2234" i="1" s="1"/>
  <c r="R2234" i="1"/>
  <c r="M2235" i="1"/>
  <c r="N2235" i="1"/>
  <c r="O2235" i="1"/>
  <c r="P2235" i="1"/>
  <c r="Q2235" i="1" a="1"/>
  <c r="Q2235" i="1" s="1"/>
  <c r="R2235" i="1"/>
  <c r="M2236" i="1"/>
  <c r="N2236" i="1"/>
  <c r="O2236" i="1"/>
  <c r="P2236" i="1"/>
  <c r="Q2236" i="1" a="1"/>
  <c r="Q2236" i="1" s="1"/>
  <c r="R2236" i="1"/>
  <c r="M2237" i="1"/>
  <c r="N2237" i="1"/>
  <c r="O2237" i="1"/>
  <c r="P2237" i="1"/>
  <c r="Q2237" i="1" a="1"/>
  <c r="Q2237" i="1" s="1"/>
  <c r="R2237" i="1"/>
  <c r="M2238" i="1"/>
  <c r="N2238" i="1"/>
  <c r="O2238" i="1"/>
  <c r="P2238" i="1"/>
  <c r="Q2238" i="1" a="1"/>
  <c r="Q2238" i="1" s="1"/>
  <c r="R2238" i="1"/>
  <c r="M2239" i="1"/>
  <c r="N2239" i="1"/>
  <c r="O2239" i="1"/>
  <c r="P2239" i="1"/>
  <c r="Q2239" i="1" a="1"/>
  <c r="Q2239" i="1" s="1"/>
  <c r="R2239" i="1"/>
  <c r="M2240" i="1"/>
  <c r="N2240" i="1"/>
  <c r="O2240" i="1"/>
  <c r="P2240" i="1"/>
  <c r="Q2240" i="1" a="1"/>
  <c r="Q2240" i="1" s="1"/>
  <c r="R2240" i="1"/>
  <c r="M2241" i="1"/>
  <c r="N2241" i="1"/>
  <c r="O2241" i="1"/>
  <c r="P2241" i="1"/>
  <c r="Q2241" i="1" a="1"/>
  <c r="Q2241" i="1" s="1"/>
  <c r="R2241" i="1"/>
  <c r="S2241" i="1"/>
  <c r="T2241" i="1" s="1"/>
  <c r="M2242" i="1"/>
  <c r="N2242" i="1"/>
  <c r="O2242" i="1"/>
  <c r="P2242" i="1"/>
  <c r="Q2242" i="1" a="1"/>
  <c r="Q2242" i="1" s="1"/>
  <c r="R2242" i="1"/>
  <c r="M2243" i="1"/>
  <c r="N2243" i="1"/>
  <c r="O2243" i="1"/>
  <c r="P2243" i="1"/>
  <c r="Q2243" i="1" a="1"/>
  <c r="Q2243" i="1" s="1"/>
  <c r="R2243" i="1"/>
  <c r="M2244" i="1"/>
  <c r="N2244" i="1"/>
  <c r="O2244" i="1"/>
  <c r="P2244" i="1"/>
  <c r="Q2244" i="1" a="1"/>
  <c r="Q2244" i="1" s="1"/>
  <c r="R2244" i="1"/>
  <c r="M2245" i="1"/>
  <c r="S2245" i="1" s="1"/>
  <c r="N2245" i="1"/>
  <c r="O2245" i="1"/>
  <c r="P2245" i="1"/>
  <c r="Q2245" i="1" a="1"/>
  <c r="Q2245" i="1" s="1"/>
  <c r="R2245" i="1"/>
  <c r="M2246" i="1"/>
  <c r="N2246" i="1"/>
  <c r="O2246" i="1"/>
  <c r="P2246" i="1"/>
  <c r="Q2246" i="1" a="1"/>
  <c r="Q2246" i="1"/>
  <c r="R2246" i="1"/>
  <c r="M2247" i="1"/>
  <c r="S2247" i="1" s="1"/>
  <c r="N2247" i="1"/>
  <c r="O2247" i="1"/>
  <c r="P2247" i="1"/>
  <c r="Q2247" i="1" a="1"/>
  <c r="Q2247" i="1" s="1"/>
  <c r="R2247" i="1"/>
  <c r="M2248" i="1"/>
  <c r="N2248" i="1"/>
  <c r="O2248" i="1"/>
  <c r="P2248" i="1"/>
  <c r="Q2248" i="1" a="1"/>
  <c r="Q2248" i="1" s="1"/>
  <c r="R2248" i="1"/>
  <c r="M2249" i="1"/>
  <c r="N2249" i="1"/>
  <c r="O2249" i="1"/>
  <c r="P2249" i="1"/>
  <c r="Q2249" i="1" a="1"/>
  <c r="Q2249" i="1" s="1"/>
  <c r="R2249" i="1"/>
  <c r="M2250" i="1"/>
  <c r="N2250" i="1"/>
  <c r="O2250" i="1"/>
  <c r="P2250" i="1"/>
  <c r="Q2250" i="1" a="1"/>
  <c r="Q2250" i="1" s="1"/>
  <c r="R2250" i="1"/>
  <c r="M2251" i="1"/>
  <c r="N2251" i="1"/>
  <c r="O2251" i="1"/>
  <c r="P2251" i="1"/>
  <c r="Q2251" i="1" a="1"/>
  <c r="Q2251" i="1" s="1"/>
  <c r="R2251" i="1"/>
  <c r="M2252" i="1"/>
  <c r="N2252" i="1"/>
  <c r="O2252" i="1"/>
  <c r="P2252" i="1"/>
  <c r="Q2252" i="1" a="1"/>
  <c r="Q2252" i="1" s="1"/>
  <c r="R2252" i="1"/>
  <c r="M2253" i="1"/>
  <c r="N2253" i="1"/>
  <c r="O2253" i="1"/>
  <c r="P2253" i="1"/>
  <c r="Q2253" i="1" a="1"/>
  <c r="Q2253" i="1" s="1"/>
  <c r="R2253" i="1"/>
  <c r="M2254" i="1"/>
  <c r="N2254" i="1"/>
  <c r="O2254" i="1"/>
  <c r="P2254" i="1"/>
  <c r="Q2254" i="1" a="1"/>
  <c r="Q2254" i="1" s="1"/>
  <c r="R2254" i="1"/>
  <c r="M2255" i="1"/>
  <c r="N2255" i="1"/>
  <c r="O2255" i="1"/>
  <c r="P2255" i="1"/>
  <c r="Q2255" i="1" a="1"/>
  <c r="Q2255" i="1" s="1"/>
  <c r="R2255" i="1"/>
  <c r="M2256" i="1"/>
  <c r="N2256" i="1"/>
  <c r="O2256" i="1"/>
  <c r="P2256" i="1"/>
  <c r="Q2256" i="1" a="1"/>
  <c r="Q2256" i="1" s="1"/>
  <c r="R2256" i="1"/>
  <c r="M2257" i="1"/>
  <c r="N2257" i="1"/>
  <c r="O2257" i="1"/>
  <c r="S2257" i="1" s="1"/>
  <c r="P2257" i="1"/>
  <c r="Q2257" i="1" a="1"/>
  <c r="Q2257" i="1" s="1"/>
  <c r="R2257" i="1"/>
  <c r="T2257" i="1"/>
  <c r="M2258" i="1"/>
  <c r="S2258" i="1" s="1"/>
  <c r="N2258" i="1"/>
  <c r="O2258" i="1"/>
  <c r="P2258" i="1"/>
  <c r="Q2258" i="1" a="1"/>
  <c r="Q2258" i="1" s="1"/>
  <c r="R2258" i="1"/>
  <c r="M2259" i="1"/>
  <c r="N2259" i="1"/>
  <c r="O2259" i="1"/>
  <c r="P2259" i="1"/>
  <c r="Q2259" i="1" a="1"/>
  <c r="Q2259" i="1" s="1"/>
  <c r="R2259" i="1"/>
  <c r="M2260" i="1"/>
  <c r="N2260" i="1"/>
  <c r="O2260" i="1"/>
  <c r="P2260" i="1"/>
  <c r="Q2260" i="1" a="1"/>
  <c r="Q2260" i="1" s="1"/>
  <c r="R2260" i="1"/>
  <c r="M2261" i="1"/>
  <c r="N2261" i="1"/>
  <c r="O2261" i="1"/>
  <c r="P2261" i="1"/>
  <c r="Q2261" i="1" a="1"/>
  <c r="Q2261" i="1" s="1"/>
  <c r="R2261" i="1"/>
  <c r="M2262" i="1"/>
  <c r="N2262" i="1"/>
  <c r="O2262" i="1"/>
  <c r="P2262" i="1"/>
  <c r="Q2262" i="1" a="1"/>
  <c r="Q2262" i="1"/>
  <c r="R2262" i="1"/>
  <c r="M2263" i="1"/>
  <c r="N2263" i="1"/>
  <c r="O2263" i="1"/>
  <c r="P2263" i="1"/>
  <c r="Q2263" i="1" a="1"/>
  <c r="Q2263" i="1" s="1"/>
  <c r="R2263" i="1"/>
  <c r="M2264" i="1"/>
  <c r="N2264" i="1"/>
  <c r="O2264" i="1"/>
  <c r="P2264" i="1"/>
  <c r="Q2264" i="1" a="1"/>
  <c r="Q2264" i="1" s="1"/>
  <c r="R2264" i="1"/>
  <c r="M2265" i="1"/>
  <c r="S2265" i="1" s="1"/>
  <c r="N2265" i="1"/>
  <c r="O2265" i="1"/>
  <c r="P2265" i="1"/>
  <c r="Q2265" i="1" a="1"/>
  <c r="Q2265" i="1" s="1"/>
  <c r="R2265" i="1"/>
  <c r="M2266" i="1"/>
  <c r="N2266" i="1"/>
  <c r="O2266" i="1"/>
  <c r="P2266" i="1"/>
  <c r="Q2266" i="1" a="1"/>
  <c r="Q2266" i="1" s="1"/>
  <c r="R2266" i="1"/>
  <c r="M2267" i="1"/>
  <c r="N2267" i="1"/>
  <c r="O2267" i="1"/>
  <c r="P2267" i="1"/>
  <c r="Q2267" i="1" a="1"/>
  <c r="Q2267" i="1" s="1"/>
  <c r="R2267" i="1"/>
  <c r="M2268" i="1"/>
  <c r="N2268" i="1"/>
  <c r="O2268" i="1"/>
  <c r="P2268" i="1"/>
  <c r="Q2268" i="1" a="1"/>
  <c r="Q2268" i="1" s="1"/>
  <c r="R2268" i="1"/>
  <c r="M2269" i="1"/>
  <c r="N2269" i="1"/>
  <c r="O2269" i="1"/>
  <c r="P2269" i="1"/>
  <c r="Q2269" i="1" a="1"/>
  <c r="Q2269" i="1" s="1"/>
  <c r="R2269" i="1"/>
  <c r="M2270" i="1"/>
  <c r="N2270" i="1"/>
  <c r="O2270" i="1"/>
  <c r="P2270" i="1"/>
  <c r="Q2270" i="1" a="1"/>
  <c r="Q2270" i="1" s="1"/>
  <c r="R2270" i="1"/>
  <c r="M2271" i="1"/>
  <c r="S2271" i="1" s="1"/>
  <c r="N2271" i="1"/>
  <c r="O2271" i="1"/>
  <c r="P2271" i="1"/>
  <c r="Q2271" i="1" a="1"/>
  <c r="Q2271" i="1" s="1"/>
  <c r="R2271" i="1"/>
  <c r="M2272" i="1"/>
  <c r="N2272" i="1"/>
  <c r="O2272" i="1"/>
  <c r="P2272" i="1"/>
  <c r="Q2272" i="1" a="1"/>
  <c r="Q2272" i="1" s="1"/>
  <c r="R2272" i="1"/>
  <c r="M2273" i="1"/>
  <c r="S2273" i="1" s="1"/>
  <c r="N2273" i="1"/>
  <c r="O2273" i="1"/>
  <c r="P2273" i="1"/>
  <c r="Q2273" i="1" a="1"/>
  <c r="Q2273" i="1" s="1"/>
  <c r="R2273" i="1"/>
  <c r="M2274" i="1"/>
  <c r="N2274" i="1"/>
  <c r="O2274" i="1"/>
  <c r="P2274" i="1"/>
  <c r="Q2274" i="1" a="1"/>
  <c r="Q2274" i="1" s="1"/>
  <c r="R2274" i="1"/>
  <c r="M2275" i="1"/>
  <c r="N2275" i="1"/>
  <c r="O2275" i="1"/>
  <c r="P2275" i="1"/>
  <c r="Q2275" i="1" a="1"/>
  <c r="Q2275" i="1" s="1"/>
  <c r="R2275" i="1"/>
  <c r="M2276" i="1"/>
  <c r="N2276" i="1"/>
  <c r="O2276" i="1"/>
  <c r="P2276" i="1"/>
  <c r="Q2276" i="1" a="1"/>
  <c r="Q2276" i="1" s="1"/>
  <c r="R2276" i="1"/>
  <c r="M2277" i="1"/>
  <c r="N2277" i="1"/>
  <c r="O2277" i="1"/>
  <c r="P2277" i="1"/>
  <c r="Q2277" i="1" a="1"/>
  <c r="Q2277" i="1" s="1"/>
  <c r="R2277" i="1"/>
  <c r="M2278" i="1"/>
  <c r="N2278" i="1"/>
  <c r="O2278" i="1"/>
  <c r="P2278" i="1"/>
  <c r="Q2278" i="1" a="1"/>
  <c r="Q2278" i="1"/>
  <c r="R2278" i="1"/>
  <c r="M2279" i="1"/>
  <c r="N2279" i="1"/>
  <c r="O2279" i="1"/>
  <c r="P2279" i="1"/>
  <c r="Q2279" i="1" a="1"/>
  <c r="Q2279" i="1" s="1"/>
  <c r="R2279" i="1"/>
  <c r="M2280" i="1"/>
  <c r="N2280" i="1"/>
  <c r="O2280" i="1"/>
  <c r="P2280" i="1"/>
  <c r="Q2280" i="1" a="1"/>
  <c r="Q2280" i="1" s="1"/>
  <c r="R2280" i="1"/>
  <c r="M2281" i="1"/>
  <c r="N2281" i="1"/>
  <c r="O2281" i="1"/>
  <c r="P2281" i="1"/>
  <c r="Q2281" i="1" a="1"/>
  <c r="Q2281" i="1" s="1"/>
  <c r="R2281" i="1"/>
  <c r="S2281" i="1"/>
  <c r="T2281" i="1" s="1"/>
  <c r="M2282" i="1"/>
  <c r="N2282" i="1"/>
  <c r="O2282" i="1"/>
  <c r="P2282" i="1"/>
  <c r="Q2282" i="1" a="1"/>
  <c r="Q2282" i="1" s="1"/>
  <c r="R2282" i="1"/>
  <c r="M2283" i="1"/>
  <c r="N2283" i="1"/>
  <c r="O2283" i="1"/>
  <c r="P2283" i="1"/>
  <c r="Q2283" i="1" a="1"/>
  <c r="Q2283" i="1" s="1"/>
  <c r="R2283" i="1"/>
  <c r="M2284" i="1"/>
  <c r="S2284" i="1" s="1"/>
  <c r="N2284" i="1"/>
  <c r="O2284" i="1"/>
  <c r="P2284" i="1"/>
  <c r="Q2284" i="1" a="1"/>
  <c r="Q2284" i="1" s="1"/>
  <c r="R2284" i="1"/>
  <c r="M2285" i="1"/>
  <c r="N2285" i="1"/>
  <c r="O2285" i="1"/>
  <c r="P2285" i="1"/>
  <c r="Q2285" i="1" a="1"/>
  <c r="Q2285" i="1" s="1"/>
  <c r="R2285" i="1"/>
  <c r="M2286" i="1"/>
  <c r="N2286" i="1"/>
  <c r="O2286" i="1"/>
  <c r="P2286" i="1"/>
  <c r="Q2286" i="1" a="1"/>
  <c r="Q2286" i="1" s="1"/>
  <c r="R2286" i="1"/>
  <c r="M2287" i="1"/>
  <c r="N2287" i="1"/>
  <c r="O2287" i="1"/>
  <c r="P2287" i="1"/>
  <c r="Q2287" i="1" a="1"/>
  <c r="Q2287" i="1" s="1"/>
  <c r="R2287" i="1"/>
  <c r="M2288" i="1"/>
  <c r="N2288" i="1"/>
  <c r="O2288" i="1"/>
  <c r="P2288" i="1"/>
  <c r="Q2288" i="1" a="1"/>
  <c r="Q2288" i="1" s="1"/>
  <c r="R2288" i="1"/>
  <c r="M2289" i="1"/>
  <c r="N2289" i="1"/>
  <c r="O2289" i="1"/>
  <c r="P2289" i="1"/>
  <c r="Q2289" i="1" a="1"/>
  <c r="Q2289" i="1" s="1"/>
  <c r="R2289" i="1"/>
  <c r="S2289" i="1"/>
  <c r="T2289" i="1" s="1"/>
  <c r="M2290" i="1"/>
  <c r="N2290" i="1"/>
  <c r="O2290" i="1"/>
  <c r="P2290" i="1"/>
  <c r="Q2290" i="1" a="1"/>
  <c r="Q2290" i="1" s="1"/>
  <c r="R2290" i="1"/>
  <c r="M2291" i="1"/>
  <c r="N2291" i="1"/>
  <c r="O2291" i="1"/>
  <c r="P2291" i="1"/>
  <c r="Q2291" i="1" a="1"/>
  <c r="Q2291" i="1" s="1"/>
  <c r="R2291" i="1"/>
  <c r="M2292" i="1"/>
  <c r="N2292" i="1"/>
  <c r="O2292" i="1"/>
  <c r="P2292" i="1"/>
  <c r="Q2292" i="1" a="1"/>
  <c r="Q2292" i="1" s="1"/>
  <c r="R2292" i="1"/>
  <c r="M2293" i="1"/>
  <c r="N2293" i="1"/>
  <c r="O2293" i="1"/>
  <c r="P2293" i="1"/>
  <c r="Q2293" i="1" a="1"/>
  <c r="Q2293" i="1" s="1"/>
  <c r="R2293" i="1"/>
  <c r="M2294" i="1"/>
  <c r="N2294" i="1"/>
  <c r="O2294" i="1"/>
  <c r="P2294" i="1"/>
  <c r="Q2294" i="1" a="1"/>
  <c r="Q2294" i="1"/>
  <c r="R2294" i="1"/>
  <c r="M2295" i="1"/>
  <c r="N2295" i="1"/>
  <c r="O2295" i="1"/>
  <c r="P2295" i="1"/>
  <c r="Q2295" i="1" a="1"/>
  <c r="Q2295" i="1" s="1"/>
  <c r="R2295" i="1"/>
  <c r="M2296" i="1"/>
  <c r="N2296" i="1"/>
  <c r="O2296" i="1"/>
  <c r="P2296" i="1"/>
  <c r="Q2296" i="1" a="1"/>
  <c r="Q2296" i="1" s="1"/>
  <c r="R2296" i="1"/>
  <c r="M2297" i="1"/>
  <c r="S2297" i="1" s="1"/>
  <c r="N2297" i="1"/>
  <c r="O2297" i="1"/>
  <c r="P2297" i="1"/>
  <c r="Q2297" i="1" a="1"/>
  <c r="Q2297" i="1" s="1"/>
  <c r="R2297" i="1"/>
  <c r="M2298" i="1"/>
  <c r="N2298" i="1"/>
  <c r="O2298" i="1"/>
  <c r="P2298" i="1"/>
  <c r="Q2298" i="1" a="1"/>
  <c r="Q2298" i="1" s="1"/>
  <c r="R2298" i="1"/>
  <c r="M2299" i="1"/>
  <c r="N2299" i="1"/>
  <c r="O2299" i="1"/>
  <c r="P2299" i="1"/>
  <c r="Q2299" i="1" a="1"/>
  <c r="Q2299" i="1" s="1"/>
  <c r="R2299" i="1"/>
  <c r="M2300" i="1"/>
  <c r="N2300" i="1"/>
  <c r="O2300" i="1"/>
  <c r="P2300" i="1"/>
  <c r="Q2300" i="1" a="1"/>
  <c r="Q2300" i="1" s="1"/>
  <c r="R2300" i="1"/>
  <c r="M2301" i="1"/>
  <c r="N2301" i="1"/>
  <c r="O2301" i="1"/>
  <c r="P2301" i="1"/>
  <c r="Q2301" i="1" a="1"/>
  <c r="Q2301" i="1" s="1"/>
  <c r="R2301" i="1"/>
  <c r="M2302" i="1"/>
  <c r="N2302" i="1"/>
  <c r="O2302" i="1"/>
  <c r="P2302" i="1"/>
  <c r="Q2302" i="1" a="1"/>
  <c r="Q2302" i="1" s="1"/>
  <c r="R2302" i="1"/>
  <c r="M2303" i="1"/>
  <c r="N2303" i="1"/>
  <c r="O2303" i="1"/>
  <c r="P2303" i="1"/>
  <c r="Q2303" i="1" a="1"/>
  <c r="Q2303" i="1" s="1"/>
  <c r="R2303" i="1"/>
  <c r="M2304" i="1"/>
  <c r="N2304" i="1"/>
  <c r="O2304" i="1"/>
  <c r="P2304" i="1"/>
  <c r="Q2304" i="1" a="1"/>
  <c r="Q2304" i="1" s="1"/>
  <c r="R2304" i="1"/>
  <c r="M2305" i="1"/>
  <c r="N2305" i="1"/>
  <c r="O2305" i="1"/>
  <c r="P2305" i="1"/>
  <c r="Q2305" i="1" a="1"/>
  <c r="Q2305" i="1" s="1"/>
  <c r="R2305" i="1"/>
  <c r="S2305" i="1" s="1"/>
  <c r="M2306" i="1"/>
  <c r="N2306" i="1"/>
  <c r="O2306" i="1"/>
  <c r="P2306" i="1"/>
  <c r="Q2306" i="1" a="1"/>
  <c r="Q2306" i="1" s="1"/>
  <c r="R2306" i="1"/>
  <c r="M2307" i="1"/>
  <c r="N2307" i="1"/>
  <c r="O2307" i="1"/>
  <c r="P2307" i="1"/>
  <c r="Q2307" i="1" a="1"/>
  <c r="Q2307" i="1" s="1"/>
  <c r="R2307" i="1"/>
  <c r="M2308" i="1"/>
  <c r="S2308" i="1" s="1"/>
  <c r="N2308" i="1"/>
  <c r="O2308" i="1"/>
  <c r="P2308" i="1"/>
  <c r="Q2308" i="1" a="1"/>
  <c r="Q2308" i="1" s="1"/>
  <c r="R2308" i="1"/>
  <c r="M2309" i="1"/>
  <c r="N2309" i="1"/>
  <c r="O2309" i="1"/>
  <c r="P2309" i="1"/>
  <c r="Q2309" i="1" a="1"/>
  <c r="Q2309" i="1" s="1"/>
  <c r="R2309" i="1"/>
  <c r="M2310" i="1"/>
  <c r="S2310" i="1" s="1"/>
  <c r="N2310" i="1"/>
  <c r="O2310" i="1"/>
  <c r="P2310" i="1"/>
  <c r="Q2310" i="1" a="1"/>
  <c r="Q2310" i="1" s="1"/>
  <c r="R2310" i="1"/>
  <c r="M2311" i="1"/>
  <c r="N2311" i="1"/>
  <c r="O2311" i="1"/>
  <c r="P2311" i="1"/>
  <c r="Q2311" i="1" a="1"/>
  <c r="Q2311" i="1" s="1"/>
  <c r="R2311" i="1"/>
  <c r="M2312" i="1"/>
  <c r="N2312" i="1"/>
  <c r="O2312" i="1"/>
  <c r="P2312" i="1"/>
  <c r="Q2312" i="1" a="1"/>
  <c r="Q2312" i="1" s="1"/>
  <c r="R2312" i="1"/>
  <c r="M2313" i="1"/>
  <c r="N2313" i="1"/>
  <c r="O2313" i="1"/>
  <c r="P2313" i="1"/>
  <c r="Q2313" i="1" a="1"/>
  <c r="Q2313" i="1" s="1"/>
  <c r="R2313" i="1"/>
  <c r="S2313" i="1" s="1"/>
  <c r="M2314" i="1"/>
  <c r="N2314" i="1"/>
  <c r="O2314" i="1"/>
  <c r="P2314" i="1"/>
  <c r="Q2314" i="1" a="1"/>
  <c r="Q2314" i="1" s="1"/>
  <c r="R2314" i="1"/>
  <c r="M2315" i="1"/>
  <c r="N2315" i="1"/>
  <c r="O2315" i="1"/>
  <c r="P2315" i="1"/>
  <c r="Q2315" i="1" a="1"/>
  <c r="Q2315" i="1" s="1"/>
  <c r="R2315" i="1"/>
  <c r="M2316" i="1"/>
  <c r="N2316" i="1"/>
  <c r="O2316" i="1"/>
  <c r="P2316" i="1"/>
  <c r="Q2316" i="1" a="1"/>
  <c r="Q2316" i="1" s="1"/>
  <c r="R2316" i="1"/>
  <c r="M2317" i="1"/>
  <c r="N2317" i="1"/>
  <c r="O2317" i="1"/>
  <c r="P2317" i="1"/>
  <c r="Q2317" i="1" a="1"/>
  <c r="Q2317" i="1" s="1"/>
  <c r="R2317" i="1"/>
  <c r="M2318" i="1"/>
  <c r="N2318" i="1"/>
  <c r="O2318" i="1"/>
  <c r="P2318" i="1"/>
  <c r="Q2318" i="1" a="1"/>
  <c r="Q2318" i="1"/>
  <c r="R2318" i="1"/>
  <c r="M2319" i="1"/>
  <c r="N2319" i="1"/>
  <c r="O2319" i="1"/>
  <c r="P2319" i="1"/>
  <c r="Q2319" i="1" a="1"/>
  <c r="Q2319" i="1" s="1"/>
  <c r="R2319" i="1"/>
  <c r="M2320" i="1"/>
  <c r="N2320" i="1"/>
  <c r="O2320" i="1"/>
  <c r="P2320" i="1"/>
  <c r="Q2320" i="1" a="1"/>
  <c r="Q2320" i="1" s="1"/>
  <c r="R2320" i="1"/>
  <c r="M2321" i="1"/>
  <c r="S2321" i="1" s="1"/>
  <c r="N2321" i="1"/>
  <c r="O2321" i="1"/>
  <c r="P2321" i="1"/>
  <c r="Q2321" i="1" a="1"/>
  <c r="Q2321" i="1" s="1"/>
  <c r="R2321" i="1"/>
  <c r="M2322" i="1"/>
  <c r="N2322" i="1"/>
  <c r="O2322" i="1"/>
  <c r="P2322" i="1"/>
  <c r="Q2322" i="1" a="1"/>
  <c r="Q2322" i="1" s="1"/>
  <c r="R2322" i="1"/>
  <c r="M2323" i="1"/>
  <c r="S2323" i="1" s="1"/>
  <c r="N2323" i="1"/>
  <c r="O2323" i="1"/>
  <c r="P2323" i="1"/>
  <c r="Q2323" i="1" a="1"/>
  <c r="Q2323" i="1" s="1"/>
  <c r="R2323" i="1"/>
  <c r="M2324" i="1"/>
  <c r="N2324" i="1"/>
  <c r="O2324" i="1"/>
  <c r="P2324" i="1"/>
  <c r="Q2324" i="1" a="1"/>
  <c r="Q2324" i="1" s="1"/>
  <c r="R2324" i="1"/>
  <c r="M2325" i="1"/>
  <c r="N2325" i="1"/>
  <c r="O2325" i="1"/>
  <c r="P2325" i="1"/>
  <c r="Q2325" i="1" a="1"/>
  <c r="Q2325" i="1" s="1"/>
  <c r="R2325" i="1"/>
  <c r="M2326" i="1"/>
  <c r="N2326" i="1"/>
  <c r="O2326" i="1"/>
  <c r="P2326" i="1"/>
  <c r="Q2326" i="1" a="1"/>
  <c r="Q2326" i="1"/>
  <c r="R2326" i="1"/>
  <c r="M2327" i="1"/>
  <c r="N2327" i="1"/>
  <c r="O2327" i="1"/>
  <c r="P2327" i="1"/>
  <c r="Q2327" i="1" a="1"/>
  <c r="Q2327" i="1" s="1"/>
  <c r="R2327" i="1"/>
  <c r="M2328" i="1"/>
  <c r="N2328" i="1"/>
  <c r="O2328" i="1"/>
  <c r="P2328" i="1"/>
  <c r="Q2328" i="1" a="1"/>
  <c r="Q2328" i="1" s="1"/>
  <c r="R2328" i="1"/>
  <c r="M2329" i="1"/>
  <c r="N2329" i="1"/>
  <c r="O2329" i="1"/>
  <c r="P2329" i="1"/>
  <c r="Q2329" i="1" a="1"/>
  <c r="Q2329" i="1" s="1"/>
  <c r="R2329" i="1"/>
  <c r="M2330" i="1"/>
  <c r="N2330" i="1"/>
  <c r="O2330" i="1"/>
  <c r="P2330" i="1"/>
  <c r="Q2330" i="1" a="1"/>
  <c r="Q2330" i="1"/>
  <c r="R2330" i="1"/>
  <c r="S2330" i="1"/>
  <c r="T2330" i="1" s="1"/>
  <c r="M2331" i="1"/>
  <c r="N2331" i="1"/>
  <c r="O2331" i="1"/>
  <c r="P2331" i="1"/>
  <c r="Q2331" i="1" a="1"/>
  <c r="Q2331" i="1" s="1"/>
  <c r="R2331" i="1"/>
  <c r="M2332" i="1"/>
  <c r="N2332" i="1"/>
  <c r="O2332" i="1"/>
  <c r="P2332" i="1"/>
  <c r="Q2332" i="1" a="1"/>
  <c r="Q2332" i="1" s="1"/>
  <c r="R2332" i="1"/>
  <c r="M2333" i="1"/>
  <c r="N2333" i="1"/>
  <c r="O2333" i="1"/>
  <c r="P2333" i="1"/>
  <c r="Q2333" i="1" a="1"/>
  <c r="Q2333" i="1" s="1"/>
  <c r="R2333" i="1"/>
  <c r="M2334" i="1"/>
  <c r="N2334" i="1"/>
  <c r="O2334" i="1"/>
  <c r="P2334" i="1"/>
  <c r="Q2334" i="1" a="1"/>
  <c r="Q2334" i="1" s="1"/>
  <c r="R2334" i="1"/>
  <c r="M2335" i="1"/>
  <c r="N2335" i="1"/>
  <c r="O2335" i="1"/>
  <c r="P2335" i="1"/>
  <c r="Q2335" i="1" a="1"/>
  <c r="Q2335" i="1" s="1"/>
  <c r="R2335" i="1"/>
  <c r="M2336" i="1"/>
  <c r="N2336" i="1"/>
  <c r="O2336" i="1"/>
  <c r="P2336" i="1"/>
  <c r="Q2336" i="1" a="1"/>
  <c r="Q2336" i="1" s="1"/>
  <c r="R2336" i="1"/>
  <c r="M2337" i="1"/>
  <c r="S2337" i="1" s="1"/>
  <c r="N2337" i="1"/>
  <c r="O2337" i="1"/>
  <c r="P2337" i="1"/>
  <c r="Q2337" i="1" a="1"/>
  <c r="Q2337" i="1" s="1"/>
  <c r="R2337" i="1"/>
  <c r="M2338" i="1"/>
  <c r="N2338" i="1"/>
  <c r="O2338" i="1"/>
  <c r="P2338" i="1"/>
  <c r="Q2338" i="1" a="1"/>
  <c r="Q2338" i="1" s="1"/>
  <c r="R2338" i="1"/>
  <c r="M2339" i="1"/>
  <c r="N2339" i="1"/>
  <c r="O2339" i="1"/>
  <c r="P2339" i="1"/>
  <c r="Q2339" i="1" a="1"/>
  <c r="Q2339" i="1" s="1"/>
  <c r="R2339" i="1"/>
  <c r="M2340" i="1"/>
  <c r="N2340" i="1"/>
  <c r="O2340" i="1"/>
  <c r="P2340" i="1"/>
  <c r="Q2340" i="1" a="1"/>
  <c r="Q2340" i="1" s="1"/>
  <c r="R2340" i="1"/>
  <c r="M2341" i="1"/>
  <c r="N2341" i="1"/>
  <c r="O2341" i="1"/>
  <c r="P2341" i="1"/>
  <c r="Q2341" i="1" a="1"/>
  <c r="Q2341" i="1" s="1"/>
  <c r="R2341" i="1"/>
  <c r="M2342" i="1"/>
  <c r="N2342" i="1"/>
  <c r="O2342" i="1"/>
  <c r="P2342" i="1"/>
  <c r="Q2342" i="1" a="1"/>
  <c r="Q2342" i="1"/>
  <c r="R2342" i="1"/>
  <c r="M2343" i="1"/>
  <c r="N2343" i="1"/>
  <c r="O2343" i="1"/>
  <c r="P2343" i="1"/>
  <c r="Q2343" i="1" a="1"/>
  <c r="Q2343" i="1"/>
  <c r="R2343" i="1"/>
  <c r="M2344" i="1"/>
  <c r="N2344" i="1"/>
  <c r="O2344" i="1"/>
  <c r="P2344" i="1"/>
  <c r="Q2344" i="1" a="1"/>
  <c r="Q2344" i="1" s="1"/>
  <c r="R2344" i="1"/>
  <c r="M2345" i="1"/>
  <c r="S2345" i="1" s="1"/>
  <c r="N2345" i="1"/>
  <c r="O2345" i="1"/>
  <c r="P2345" i="1"/>
  <c r="Q2345" i="1" a="1"/>
  <c r="Q2345" i="1" s="1"/>
  <c r="R2345" i="1"/>
  <c r="M2346" i="1"/>
  <c r="N2346" i="1"/>
  <c r="O2346" i="1"/>
  <c r="P2346" i="1"/>
  <c r="Q2346" i="1" a="1"/>
  <c r="Q2346" i="1"/>
  <c r="S2346" i="1" s="1"/>
  <c r="R2346" i="1"/>
  <c r="M2347" i="1"/>
  <c r="N2347" i="1"/>
  <c r="O2347" i="1"/>
  <c r="P2347" i="1"/>
  <c r="Q2347" i="1" a="1"/>
  <c r="Q2347" i="1" s="1"/>
  <c r="R2347" i="1"/>
  <c r="M2348" i="1"/>
  <c r="N2348" i="1"/>
  <c r="O2348" i="1"/>
  <c r="P2348" i="1"/>
  <c r="Q2348" i="1" a="1"/>
  <c r="Q2348" i="1" s="1"/>
  <c r="R2348" i="1"/>
  <c r="M2349" i="1"/>
  <c r="S2349" i="1" s="1"/>
  <c r="N2349" i="1"/>
  <c r="O2349" i="1"/>
  <c r="P2349" i="1"/>
  <c r="Q2349" i="1" a="1"/>
  <c r="Q2349" i="1" s="1"/>
  <c r="R2349" i="1"/>
  <c r="M2350" i="1"/>
  <c r="N2350" i="1"/>
  <c r="O2350" i="1"/>
  <c r="P2350" i="1"/>
  <c r="Q2350" i="1" a="1"/>
  <c r="Q2350" i="1" s="1"/>
  <c r="R2350" i="1"/>
  <c r="M2351" i="1"/>
  <c r="N2351" i="1"/>
  <c r="O2351" i="1"/>
  <c r="P2351" i="1"/>
  <c r="Q2351" i="1" a="1"/>
  <c r="Q2351" i="1" s="1"/>
  <c r="R2351" i="1"/>
  <c r="M2352" i="1"/>
  <c r="N2352" i="1"/>
  <c r="O2352" i="1"/>
  <c r="P2352" i="1"/>
  <c r="Q2352" i="1" a="1"/>
  <c r="Q2352" i="1" s="1"/>
  <c r="R2352" i="1"/>
  <c r="M2353" i="1"/>
  <c r="S2353" i="1" s="1"/>
  <c r="N2353" i="1"/>
  <c r="O2353" i="1"/>
  <c r="P2353" i="1"/>
  <c r="Q2353" i="1" a="1"/>
  <c r="Q2353" i="1" s="1"/>
  <c r="R2353" i="1"/>
  <c r="M2354" i="1"/>
  <c r="N2354" i="1"/>
  <c r="O2354" i="1"/>
  <c r="P2354" i="1"/>
  <c r="Q2354" i="1" a="1"/>
  <c r="Q2354" i="1" s="1"/>
  <c r="R2354" i="1"/>
  <c r="M2355" i="1"/>
  <c r="S2355" i="1" s="1"/>
  <c r="N2355" i="1"/>
  <c r="O2355" i="1"/>
  <c r="P2355" i="1"/>
  <c r="Q2355" i="1" a="1"/>
  <c r="Q2355" i="1" s="1"/>
  <c r="R2355" i="1"/>
  <c r="M2356" i="1"/>
  <c r="N2356" i="1"/>
  <c r="O2356" i="1"/>
  <c r="P2356" i="1"/>
  <c r="Q2356" i="1" a="1"/>
  <c r="Q2356" i="1" s="1"/>
  <c r="R2356" i="1"/>
  <c r="M2357" i="1"/>
  <c r="N2357" i="1"/>
  <c r="O2357" i="1"/>
  <c r="P2357" i="1"/>
  <c r="Q2357" i="1" a="1"/>
  <c r="Q2357" i="1" s="1"/>
  <c r="R2357" i="1"/>
  <c r="M2358" i="1"/>
  <c r="N2358" i="1"/>
  <c r="O2358" i="1"/>
  <c r="P2358" i="1"/>
  <c r="Q2358" i="1" a="1"/>
  <c r="Q2358" i="1"/>
  <c r="R2358" i="1"/>
  <c r="M2359" i="1"/>
  <c r="S2359" i="1" s="1"/>
  <c r="N2359" i="1"/>
  <c r="O2359" i="1"/>
  <c r="P2359" i="1"/>
  <c r="Q2359" i="1" a="1"/>
  <c r="Q2359" i="1" s="1"/>
  <c r="R2359" i="1"/>
  <c r="M2360" i="1"/>
  <c r="N2360" i="1"/>
  <c r="O2360" i="1"/>
  <c r="P2360" i="1"/>
  <c r="Q2360" i="1" a="1"/>
  <c r="Q2360" i="1" s="1"/>
  <c r="R2360" i="1"/>
  <c r="M2361" i="1"/>
  <c r="S2361" i="1" s="1"/>
  <c r="N2361" i="1"/>
  <c r="O2361" i="1"/>
  <c r="P2361" i="1"/>
  <c r="Q2361" i="1" a="1"/>
  <c r="Q2361" i="1" s="1"/>
  <c r="R2361" i="1"/>
  <c r="M2362" i="1"/>
  <c r="N2362" i="1"/>
  <c r="O2362" i="1"/>
  <c r="P2362" i="1"/>
  <c r="Q2362" i="1" a="1"/>
  <c r="Q2362" i="1"/>
  <c r="S2362" i="1" s="1"/>
  <c r="R2362" i="1"/>
  <c r="T2362" i="1"/>
  <c r="M2363" i="1"/>
  <c r="S2363" i="1" s="1"/>
  <c r="N2363" i="1"/>
  <c r="O2363" i="1"/>
  <c r="P2363" i="1"/>
  <c r="Q2363" i="1" a="1"/>
  <c r="Q2363" i="1" s="1"/>
  <c r="R2363" i="1"/>
  <c r="M2364" i="1"/>
  <c r="N2364" i="1"/>
  <c r="O2364" i="1"/>
  <c r="P2364" i="1"/>
  <c r="Q2364" i="1" a="1"/>
  <c r="Q2364" i="1" s="1"/>
  <c r="R2364" i="1"/>
  <c r="M2365" i="1"/>
  <c r="S2365" i="1" s="1"/>
  <c r="N2365" i="1"/>
  <c r="O2365" i="1"/>
  <c r="P2365" i="1"/>
  <c r="Q2365" i="1" a="1"/>
  <c r="Q2365" i="1" s="1"/>
  <c r="R2365" i="1"/>
  <c r="M2366" i="1"/>
  <c r="N2366" i="1"/>
  <c r="O2366" i="1"/>
  <c r="P2366" i="1"/>
  <c r="Q2366" i="1" a="1"/>
  <c r="Q2366" i="1" s="1"/>
  <c r="R2366" i="1"/>
  <c r="M2367" i="1"/>
  <c r="S2367" i="1" s="1"/>
  <c r="N2367" i="1"/>
  <c r="O2367" i="1"/>
  <c r="P2367" i="1"/>
  <c r="Q2367" i="1" a="1"/>
  <c r="Q2367" i="1"/>
  <c r="R2367" i="1"/>
  <c r="M2368" i="1"/>
  <c r="N2368" i="1"/>
  <c r="O2368" i="1"/>
  <c r="P2368" i="1"/>
  <c r="Q2368" i="1" a="1"/>
  <c r="Q2368" i="1" s="1"/>
  <c r="R2368" i="1"/>
  <c r="M2369" i="1"/>
  <c r="S2369" i="1" s="1"/>
  <c r="N2369" i="1"/>
  <c r="O2369" i="1"/>
  <c r="P2369" i="1"/>
  <c r="Q2369" i="1" a="1"/>
  <c r="Q2369" i="1" s="1"/>
  <c r="R2369" i="1"/>
  <c r="M2370" i="1"/>
  <c r="N2370" i="1"/>
  <c r="O2370" i="1"/>
  <c r="S2370" i="1" s="1"/>
  <c r="P2370" i="1"/>
  <c r="Q2370" i="1" a="1"/>
  <c r="Q2370" i="1" s="1"/>
  <c r="R2370" i="1"/>
  <c r="M2371" i="1"/>
  <c r="N2371" i="1"/>
  <c r="O2371" i="1"/>
  <c r="P2371" i="1"/>
  <c r="Q2371" i="1" a="1"/>
  <c r="Q2371" i="1" s="1"/>
  <c r="R2371" i="1"/>
  <c r="M2372" i="1"/>
  <c r="N2372" i="1"/>
  <c r="O2372" i="1"/>
  <c r="P2372" i="1"/>
  <c r="Q2372" i="1" a="1"/>
  <c r="Q2372" i="1" s="1"/>
  <c r="R2372" i="1"/>
  <c r="M2373" i="1"/>
  <c r="S2373" i="1" s="1"/>
  <c r="N2373" i="1"/>
  <c r="O2373" i="1"/>
  <c r="P2373" i="1"/>
  <c r="Q2373" i="1" a="1"/>
  <c r="Q2373" i="1" s="1"/>
  <c r="R2373" i="1"/>
  <c r="M2374" i="1"/>
  <c r="N2374" i="1"/>
  <c r="O2374" i="1"/>
  <c r="P2374" i="1"/>
  <c r="Q2374" i="1" a="1"/>
  <c r="Q2374" i="1"/>
  <c r="R2374" i="1"/>
  <c r="M2375" i="1"/>
  <c r="N2375" i="1"/>
  <c r="O2375" i="1"/>
  <c r="P2375" i="1"/>
  <c r="Q2375" i="1" a="1"/>
  <c r="Q2375" i="1"/>
  <c r="R2375" i="1"/>
  <c r="M2376" i="1"/>
  <c r="N2376" i="1"/>
  <c r="O2376" i="1"/>
  <c r="P2376" i="1"/>
  <c r="Q2376" i="1" a="1"/>
  <c r="Q2376" i="1" s="1"/>
  <c r="R2376" i="1"/>
  <c r="M2377" i="1"/>
  <c r="N2377" i="1"/>
  <c r="O2377" i="1"/>
  <c r="P2377" i="1"/>
  <c r="Q2377" i="1" a="1"/>
  <c r="Q2377" i="1" s="1"/>
  <c r="R2377" i="1"/>
  <c r="M2378" i="1"/>
  <c r="N2378" i="1"/>
  <c r="O2378" i="1"/>
  <c r="P2378" i="1"/>
  <c r="Q2378" i="1" a="1"/>
  <c r="Q2378" i="1"/>
  <c r="R2378" i="1"/>
  <c r="S2378" i="1" s="1"/>
  <c r="M2379" i="1"/>
  <c r="S2379" i="1" s="1"/>
  <c r="N2379" i="1"/>
  <c r="O2379" i="1"/>
  <c r="P2379" i="1"/>
  <c r="Q2379" i="1" a="1"/>
  <c r="Q2379" i="1" s="1"/>
  <c r="R2379" i="1"/>
  <c r="M2380" i="1"/>
  <c r="N2380" i="1"/>
  <c r="O2380" i="1"/>
  <c r="P2380" i="1"/>
  <c r="Q2380" i="1" a="1"/>
  <c r="Q2380" i="1" s="1"/>
  <c r="R2380" i="1"/>
  <c r="M2381" i="1"/>
  <c r="S2381" i="1" s="1"/>
  <c r="T2381" i="1" s="1"/>
  <c r="N2381" i="1"/>
  <c r="O2381" i="1"/>
  <c r="P2381" i="1"/>
  <c r="Q2381" i="1" a="1"/>
  <c r="Q2381" i="1" s="1"/>
  <c r="R2381" i="1"/>
  <c r="V2381" i="1"/>
  <c r="M2382" i="1"/>
  <c r="N2382" i="1"/>
  <c r="O2382" i="1"/>
  <c r="P2382" i="1"/>
  <c r="Q2382" i="1" a="1"/>
  <c r="Q2382" i="1"/>
  <c r="R2382" i="1"/>
  <c r="S2382" i="1"/>
  <c r="M2383" i="1"/>
  <c r="N2383" i="1"/>
  <c r="O2383" i="1"/>
  <c r="P2383" i="1"/>
  <c r="Q2383" i="1" a="1"/>
  <c r="Q2383" i="1"/>
  <c r="R2383" i="1"/>
  <c r="S2383" i="1"/>
  <c r="M2384" i="1"/>
  <c r="S2384" i="1" s="1"/>
  <c r="T2384" i="1" s="1"/>
  <c r="N2384" i="1"/>
  <c r="O2384" i="1"/>
  <c r="P2384" i="1"/>
  <c r="Q2384" i="1" a="1"/>
  <c r="Q2384" i="1" s="1"/>
  <c r="R2384" i="1"/>
  <c r="M2385" i="1"/>
  <c r="N2385" i="1"/>
  <c r="O2385" i="1"/>
  <c r="P2385" i="1"/>
  <c r="Q2385" i="1" a="1"/>
  <c r="Q2385" i="1"/>
  <c r="R2385" i="1"/>
  <c r="S2385" i="1"/>
  <c r="T2385" i="1" s="1"/>
  <c r="M2386" i="1"/>
  <c r="N2386" i="1"/>
  <c r="O2386" i="1"/>
  <c r="P2386" i="1"/>
  <c r="Q2386" i="1" a="1"/>
  <c r="Q2386" i="1"/>
  <c r="R2386" i="1"/>
  <c r="S2386" i="1"/>
  <c r="T2386" i="1" s="1"/>
  <c r="V2386" i="1"/>
  <c r="M2387" i="1"/>
  <c r="N2387" i="1"/>
  <c r="O2387" i="1"/>
  <c r="P2387" i="1"/>
  <c r="Q2387" i="1" a="1"/>
  <c r="Q2387" i="1"/>
  <c r="R2387" i="1"/>
  <c r="M2388" i="1"/>
  <c r="N2388" i="1"/>
  <c r="S2388" i="1" s="1"/>
  <c r="O2388" i="1"/>
  <c r="P2388" i="1"/>
  <c r="Q2388" i="1" a="1"/>
  <c r="Q2388" i="1"/>
  <c r="R2388" i="1"/>
  <c r="T2388" i="1"/>
  <c r="V2388" i="1"/>
  <c r="M2389" i="1"/>
  <c r="N2389" i="1"/>
  <c r="O2389" i="1"/>
  <c r="P2389" i="1"/>
  <c r="Q2389" i="1" a="1"/>
  <c r="Q2389" i="1" s="1"/>
  <c r="R2389" i="1"/>
  <c r="S2389" i="1"/>
  <c r="M2390" i="1"/>
  <c r="N2390" i="1"/>
  <c r="O2390" i="1"/>
  <c r="P2390" i="1"/>
  <c r="Q2390" i="1" a="1"/>
  <c r="Q2390" i="1"/>
  <c r="S2390" i="1" s="1"/>
  <c r="R2390" i="1"/>
  <c r="M2391" i="1"/>
  <c r="N2391" i="1"/>
  <c r="O2391" i="1"/>
  <c r="P2391" i="1"/>
  <c r="Q2391" i="1" a="1"/>
  <c r="Q2391" i="1"/>
  <c r="S2391" i="1" s="1"/>
  <c r="R2391" i="1"/>
  <c r="M2392" i="1"/>
  <c r="N2392" i="1"/>
  <c r="O2392" i="1"/>
  <c r="P2392" i="1"/>
  <c r="Q2392" i="1" a="1"/>
  <c r="Q2392" i="1" s="1"/>
  <c r="R2392" i="1"/>
  <c r="M2393" i="1"/>
  <c r="N2393" i="1"/>
  <c r="O2393" i="1"/>
  <c r="P2393" i="1"/>
  <c r="Q2393" i="1" a="1"/>
  <c r="Q2393" i="1" s="1"/>
  <c r="R2393" i="1"/>
  <c r="S2393" i="1"/>
  <c r="T2393" i="1" s="1"/>
  <c r="M2394" i="1"/>
  <c r="N2394" i="1"/>
  <c r="O2394" i="1"/>
  <c r="P2394" i="1"/>
  <c r="Q2394" i="1" a="1"/>
  <c r="Q2394" i="1"/>
  <c r="R2394" i="1"/>
  <c r="S2394" i="1"/>
  <c r="T2394" i="1" s="1"/>
  <c r="V2394" i="1"/>
  <c r="M2395" i="1"/>
  <c r="N2395" i="1"/>
  <c r="O2395" i="1"/>
  <c r="P2395" i="1"/>
  <c r="Q2395" i="1" a="1"/>
  <c r="Q2395" i="1"/>
  <c r="R2395" i="1"/>
  <c r="M2396" i="1"/>
  <c r="N2396" i="1"/>
  <c r="S2396" i="1" s="1"/>
  <c r="O2396" i="1"/>
  <c r="P2396" i="1"/>
  <c r="Q2396" i="1" a="1"/>
  <c r="Q2396" i="1"/>
  <c r="R2396" i="1"/>
  <c r="T2396" i="1"/>
  <c r="V2396" i="1"/>
  <c r="M2397" i="1"/>
  <c r="N2397" i="1"/>
  <c r="O2397" i="1"/>
  <c r="P2397" i="1"/>
  <c r="Q2397" i="1" a="1"/>
  <c r="Q2397" i="1" s="1"/>
  <c r="R2397" i="1"/>
  <c r="S2397" i="1"/>
  <c r="M2398" i="1"/>
  <c r="N2398" i="1"/>
  <c r="O2398" i="1"/>
  <c r="P2398" i="1"/>
  <c r="Q2398" i="1" a="1"/>
  <c r="Q2398" i="1"/>
  <c r="R2398" i="1"/>
  <c r="S2398" i="1"/>
  <c r="M2399" i="1"/>
  <c r="N2399" i="1"/>
  <c r="O2399" i="1"/>
  <c r="P2399" i="1"/>
  <c r="Q2399" i="1" a="1"/>
  <c r="Q2399" i="1"/>
  <c r="S2399" i="1" s="1"/>
  <c r="R2399" i="1"/>
  <c r="M2400" i="1"/>
  <c r="N2400" i="1"/>
  <c r="O2400" i="1"/>
  <c r="P2400" i="1"/>
  <c r="Q2400" i="1" a="1"/>
  <c r="Q2400" i="1" s="1"/>
  <c r="R2400" i="1"/>
  <c r="M2401" i="1"/>
  <c r="N2401" i="1"/>
  <c r="O2401" i="1"/>
  <c r="P2401" i="1"/>
  <c r="Q2401" i="1" a="1"/>
  <c r="Q2401" i="1" s="1"/>
  <c r="R2401" i="1"/>
  <c r="S2401" i="1"/>
  <c r="T2401" i="1" s="1"/>
  <c r="V2401" i="1"/>
  <c r="M2402" i="1"/>
  <c r="N2402" i="1"/>
  <c r="O2402" i="1"/>
  <c r="P2402" i="1"/>
  <c r="Q2402" i="1" a="1"/>
  <c r="Q2402" i="1"/>
  <c r="R2402" i="1"/>
  <c r="S2402" i="1"/>
  <c r="T2402" i="1" s="1"/>
  <c r="V2402" i="1"/>
  <c r="M2403" i="1"/>
  <c r="N2403" i="1"/>
  <c r="O2403" i="1"/>
  <c r="P2403" i="1"/>
  <c r="Q2403" i="1" a="1"/>
  <c r="Q2403" i="1"/>
  <c r="R2403" i="1"/>
  <c r="M2404" i="1"/>
  <c r="S2404" i="1" s="1"/>
  <c r="T2404" i="1" s="1"/>
  <c r="N2404" i="1"/>
  <c r="O2404" i="1"/>
  <c r="P2404" i="1"/>
  <c r="Q2404" i="1" a="1"/>
  <c r="Q2404" i="1"/>
  <c r="R2404" i="1"/>
  <c r="M2405" i="1"/>
  <c r="N2405" i="1"/>
  <c r="O2405" i="1"/>
  <c r="P2405" i="1"/>
  <c r="Q2405" i="1" a="1"/>
  <c r="Q2405" i="1" s="1"/>
  <c r="R2405" i="1"/>
  <c r="S2405" i="1"/>
  <c r="M2406" i="1"/>
  <c r="N2406" i="1"/>
  <c r="O2406" i="1"/>
  <c r="P2406" i="1"/>
  <c r="Q2406" i="1" a="1"/>
  <c r="Q2406" i="1"/>
  <c r="R2406" i="1"/>
  <c r="S2406" i="1"/>
  <c r="M2407" i="1"/>
  <c r="N2407" i="1"/>
  <c r="O2407" i="1"/>
  <c r="P2407" i="1"/>
  <c r="Q2407" i="1" a="1"/>
  <c r="Q2407" i="1"/>
  <c r="S2407" i="1" s="1"/>
  <c r="R2407" i="1"/>
  <c r="M2408" i="1"/>
  <c r="N2408" i="1"/>
  <c r="O2408" i="1"/>
  <c r="P2408" i="1"/>
  <c r="Q2408" i="1" a="1"/>
  <c r="Q2408" i="1" s="1"/>
  <c r="R2408" i="1"/>
  <c r="M2409" i="1"/>
  <c r="N2409" i="1"/>
  <c r="O2409" i="1"/>
  <c r="P2409" i="1"/>
  <c r="Q2409" i="1" a="1"/>
  <c r="Q2409" i="1" s="1"/>
  <c r="R2409" i="1"/>
  <c r="S2409" i="1"/>
  <c r="T2409" i="1" s="1"/>
  <c r="V2409" i="1"/>
  <c r="M2410" i="1"/>
  <c r="N2410" i="1"/>
  <c r="O2410" i="1"/>
  <c r="P2410" i="1"/>
  <c r="Q2410" i="1" a="1"/>
  <c r="Q2410" i="1"/>
  <c r="S2410" i="1" s="1"/>
  <c r="R2410" i="1"/>
  <c r="M2411" i="1"/>
  <c r="N2411" i="1"/>
  <c r="O2411" i="1"/>
  <c r="P2411" i="1"/>
  <c r="Q2411" i="1" a="1"/>
  <c r="Q2411" i="1"/>
  <c r="R2411" i="1"/>
  <c r="M2412" i="1"/>
  <c r="N2412" i="1"/>
  <c r="O2412" i="1"/>
  <c r="P2412" i="1"/>
  <c r="Q2412" i="1" a="1"/>
  <c r="Q2412" i="1"/>
  <c r="R2412" i="1"/>
  <c r="M2413" i="1"/>
  <c r="N2413" i="1"/>
  <c r="O2413" i="1"/>
  <c r="P2413" i="1"/>
  <c r="Q2413" i="1" a="1"/>
  <c r="Q2413" i="1" s="1"/>
  <c r="S2413" i="1" s="1"/>
  <c r="R2413" i="1"/>
  <c r="M2414" i="1"/>
  <c r="N2414" i="1"/>
  <c r="O2414" i="1"/>
  <c r="P2414" i="1"/>
  <c r="Q2414" i="1" a="1"/>
  <c r="Q2414" i="1" s="1"/>
  <c r="S2414" i="1" s="1"/>
  <c r="R2414" i="1"/>
  <c r="M2415" i="1"/>
  <c r="N2415" i="1"/>
  <c r="O2415" i="1"/>
  <c r="P2415" i="1"/>
  <c r="Q2415" i="1" a="1"/>
  <c r="Q2415" i="1"/>
  <c r="R2415" i="1"/>
  <c r="M2416" i="1"/>
  <c r="N2416" i="1"/>
  <c r="O2416" i="1"/>
  <c r="P2416" i="1"/>
  <c r="Q2416" i="1" a="1"/>
  <c r="Q2416" i="1" s="1"/>
  <c r="R2416" i="1"/>
  <c r="M2417" i="1"/>
  <c r="N2417" i="1"/>
  <c r="O2417" i="1"/>
  <c r="P2417" i="1"/>
  <c r="Q2417" i="1" a="1"/>
  <c r="Q2417" i="1" s="1"/>
  <c r="R2417" i="1"/>
  <c r="S2417" i="1"/>
  <c r="M2418" i="1"/>
  <c r="N2418" i="1"/>
  <c r="O2418" i="1"/>
  <c r="P2418" i="1"/>
  <c r="Q2418" i="1" a="1"/>
  <c r="Q2418" i="1"/>
  <c r="S2418" i="1" s="1"/>
  <c r="R2418" i="1"/>
  <c r="M2419" i="1"/>
  <c r="N2419" i="1"/>
  <c r="O2419" i="1"/>
  <c r="P2419" i="1"/>
  <c r="Q2419" i="1" a="1"/>
  <c r="Q2419" i="1"/>
  <c r="R2419" i="1"/>
  <c r="M2420" i="1"/>
  <c r="N2420" i="1"/>
  <c r="O2420" i="1"/>
  <c r="P2420" i="1"/>
  <c r="Q2420" i="1" a="1"/>
  <c r="Q2420" i="1"/>
  <c r="R2420" i="1"/>
  <c r="M2421" i="1"/>
  <c r="S2421" i="1" s="1"/>
  <c r="N2421" i="1"/>
  <c r="O2421" i="1"/>
  <c r="P2421" i="1"/>
  <c r="Q2421" i="1" a="1"/>
  <c r="Q2421" i="1" s="1"/>
  <c r="R2421" i="1"/>
  <c r="M2422" i="1"/>
  <c r="N2422" i="1"/>
  <c r="O2422" i="1"/>
  <c r="P2422" i="1"/>
  <c r="Q2422" i="1" a="1"/>
  <c r="Q2422" i="1" s="1"/>
  <c r="R2422" i="1"/>
  <c r="M2423" i="1"/>
  <c r="S2423" i="1" s="1"/>
  <c r="N2423" i="1"/>
  <c r="O2423" i="1"/>
  <c r="P2423" i="1"/>
  <c r="Q2423" i="1" a="1"/>
  <c r="Q2423" i="1"/>
  <c r="R2423" i="1"/>
  <c r="M2424" i="1"/>
  <c r="N2424" i="1"/>
  <c r="O2424" i="1"/>
  <c r="P2424" i="1"/>
  <c r="Q2424" i="1" a="1"/>
  <c r="Q2424" i="1" s="1"/>
  <c r="R2424" i="1"/>
  <c r="M2425" i="1"/>
  <c r="N2425" i="1"/>
  <c r="O2425" i="1"/>
  <c r="P2425" i="1"/>
  <c r="Q2425" i="1" a="1"/>
  <c r="Q2425" i="1" s="1"/>
  <c r="R2425" i="1"/>
  <c r="M2426" i="1"/>
  <c r="N2426" i="1"/>
  <c r="O2426" i="1"/>
  <c r="P2426" i="1"/>
  <c r="Q2426" i="1" a="1"/>
  <c r="Q2426" i="1" s="1"/>
  <c r="R2426" i="1"/>
  <c r="S2426" i="1"/>
  <c r="M2427" i="1"/>
  <c r="N2427" i="1"/>
  <c r="O2427" i="1"/>
  <c r="P2427" i="1"/>
  <c r="Q2427" i="1" a="1"/>
  <c r="Q2427" i="1"/>
  <c r="R2427" i="1"/>
  <c r="M2428" i="1"/>
  <c r="N2428" i="1"/>
  <c r="O2428" i="1"/>
  <c r="P2428" i="1"/>
  <c r="Q2428" i="1" a="1"/>
  <c r="Q2428" i="1"/>
  <c r="R2428" i="1"/>
  <c r="M2429" i="1"/>
  <c r="N2429" i="1"/>
  <c r="O2429" i="1"/>
  <c r="P2429" i="1"/>
  <c r="Q2429" i="1" a="1"/>
  <c r="Q2429" i="1" s="1"/>
  <c r="S2429" i="1" s="1"/>
  <c r="R2429" i="1"/>
  <c r="M2430" i="1"/>
  <c r="S2430" i="1" s="1"/>
  <c r="N2430" i="1"/>
  <c r="O2430" i="1"/>
  <c r="P2430" i="1"/>
  <c r="Q2430" i="1" a="1"/>
  <c r="Q2430" i="1" s="1"/>
  <c r="R2430" i="1"/>
  <c r="M2431" i="1"/>
  <c r="N2431" i="1"/>
  <c r="O2431" i="1"/>
  <c r="P2431" i="1"/>
  <c r="Q2431" i="1" a="1"/>
  <c r="Q2431" i="1" s="1"/>
  <c r="R2431" i="1"/>
  <c r="M2432" i="1"/>
  <c r="N2432" i="1"/>
  <c r="O2432" i="1"/>
  <c r="P2432" i="1"/>
  <c r="Q2432" i="1" a="1"/>
  <c r="Q2432" i="1" s="1"/>
  <c r="R2432" i="1"/>
  <c r="M2433" i="1"/>
  <c r="N2433" i="1"/>
  <c r="S2433" i="1" s="1"/>
  <c r="O2433" i="1"/>
  <c r="P2433" i="1"/>
  <c r="Q2433" i="1" a="1"/>
  <c r="Q2433" i="1" s="1"/>
  <c r="R2433" i="1"/>
  <c r="M2434" i="1"/>
  <c r="S2434" i="1" s="1"/>
  <c r="N2434" i="1"/>
  <c r="O2434" i="1"/>
  <c r="P2434" i="1"/>
  <c r="Q2434" i="1" a="1"/>
  <c r="Q2434" i="1" s="1"/>
  <c r="R2434" i="1"/>
  <c r="M2435" i="1"/>
  <c r="N2435" i="1"/>
  <c r="O2435" i="1"/>
  <c r="P2435" i="1"/>
  <c r="Q2435" i="1" a="1"/>
  <c r="Q2435" i="1"/>
  <c r="R2435" i="1"/>
  <c r="M2436" i="1"/>
  <c r="S2436" i="1" s="1"/>
  <c r="T2436" i="1" s="1"/>
  <c r="N2436" i="1"/>
  <c r="O2436" i="1"/>
  <c r="P2436" i="1"/>
  <c r="Q2436" i="1" a="1"/>
  <c r="Q2436" i="1"/>
  <c r="R2436" i="1"/>
  <c r="M2437" i="1"/>
  <c r="N2437" i="1"/>
  <c r="O2437" i="1"/>
  <c r="P2437" i="1"/>
  <c r="Q2437" i="1" a="1"/>
  <c r="Q2437" i="1" s="1"/>
  <c r="R2437" i="1"/>
  <c r="S2437" i="1"/>
  <c r="M2438" i="1"/>
  <c r="N2438" i="1"/>
  <c r="O2438" i="1"/>
  <c r="P2438" i="1"/>
  <c r="Q2438" i="1" a="1"/>
  <c r="Q2438" i="1" s="1"/>
  <c r="R2438" i="1"/>
  <c r="M2439" i="1"/>
  <c r="N2439" i="1"/>
  <c r="O2439" i="1"/>
  <c r="P2439" i="1"/>
  <c r="Q2439" i="1" a="1"/>
  <c r="Q2439" i="1" s="1"/>
  <c r="R2439" i="1"/>
  <c r="M2440" i="1"/>
  <c r="N2440" i="1"/>
  <c r="O2440" i="1"/>
  <c r="P2440" i="1"/>
  <c r="Q2440" i="1" a="1"/>
  <c r="Q2440" i="1" s="1"/>
  <c r="R2440" i="1"/>
  <c r="M2441" i="1"/>
  <c r="N2441" i="1"/>
  <c r="O2441" i="1"/>
  <c r="P2441" i="1"/>
  <c r="Q2441" i="1" a="1"/>
  <c r="Q2441" i="1" s="1"/>
  <c r="R2441" i="1"/>
  <c r="M2442" i="1"/>
  <c r="S2442" i="1" s="1"/>
  <c r="T2442" i="1" s="1"/>
  <c r="N2442" i="1"/>
  <c r="O2442" i="1"/>
  <c r="P2442" i="1"/>
  <c r="Q2442" i="1" a="1"/>
  <c r="Q2442" i="1"/>
  <c r="R2442" i="1"/>
  <c r="V2442" i="1"/>
  <c r="M2443" i="1"/>
  <c r="N2443" i="1"/>
  <c r="O2443" i="1"/>
  <c r="P2443" i="1"/>
  <c r="Q2443" i="1" a="1"/>
  <c r="Q2443" i="1" s="1"/>
  <c r="R2443" i="1"/>
  <c r="M2444" i="1"/>
  <c r="N2444" i="1"/>
  <c r="O2444" i="1"/>
  <c r="P2444" i="1"/>
  <c r="Q2444" i="1" a="1"/>
  <c r="Q2444" i="1"/>
  <c r="R2444" i="1"/>
  <c r="M2445" i="1"/>
  <c r="N2445" i="1"/>
  <c r="O2445" i="1"/>
  <c r="P2445" i="1"/>
  <c r="Q2445" i="1" a="1"/>
  <c r="Q2445" i="1"/>
  <c r="R2445" i="1"/>
  <c r="S2445" i="1"/>
  <c r="T2445" i="1" s="1"/>
  <c r="M2446" i="1"/>
  <c r="N2446" i="1"/>
  <c r="O2446" i="1"/>
  <c r="P2446" i="1"/>
  <c r="Q2446" i="1" a="1"/>
  <c r="Q2446" i="1" s="1"/>
  <c r="R2446" i="1"/>
  <c r="M2447" i="1"/>
  <c r="N2447" i="1"/>
  <c r="O2447" i="1"/>
  <c r="P2447" i="1"/>
  <c r="Q2447" i="1" a="1"/>
  <c r="Q2447" i="1" s="1"/>
  <c r="R2447" i="1"/>
  <c r="M2448" i="1"/>
  <c r="N2448" i="1"/>
  <c r="O2448" i="1"/>
  <c r="P2448" i="1"/>
  <c r="Q2448" i="1" a="1"/>
  <c r="Q2448" i="1" s="1"/>
  <c r="R2448" i="1"/>
  <c r="M2449" i="1"/>
  <c r="S2449" i="1" s="1"/>
  <c r="T2449" i="1" s="1"/>
  <c r="N2449" i="1"/>
  <c r="O2449" i="1"/>
  <c r="P2449" i="1"/>
  <c r="Q2449" i="1" a="1"/>
  <c r="Q2449" i="1" s="1"/>
  <c r="R2449" i="1"/>
  <c r="V2449" i="1"/>
  <c r="M2450" i="1"/>
  <c r="S2450" i="1" s="1"/>
  <c r="N2450" i="1"/>
  <c r="O2450" i="1"/>
  <c r="P2450" i="1"/>
  <c r="Q2450" i="1" a="1"/>
  <c r="Q2450" i="1" s="1"/>
  <c r="R2450" i="1"/>
  <c r="M2451" i="1"/>
  <c r="N2451" i="1"/>
  <c r="O2451" i="1"/>
  <c r="P2451" i="1"/>
  <c r="Q2451" i="1" a="1"/>
  <c r="Q2451" i="1"/>
  <c r="R2451" i="1"/>
  <c r="M2452" i="1"/>
  <c r="N2452" i="1"/>
  <c r="O2452" i="1"/>
  <c r="P2452" i="1"/>
  <c r="Q2452" i="1" a="1"/>
  <c r="Q2452" i="1" s="1"/>
  <c r="R2452" i="1"/>
  <c r="M2453" i="1"/>
  <c r="N2453" i="1"/>
  <c r="O2453" i="1"/>
  <c r="P2453" i="1"/>
  <c r="Q2453" i="1" a="1"/>
  <c r="Q2453" i="1" s="1"/>
  <c r="R2453" i="1"/>
  <c r="M2454" i="1"/>
  <c r="S2454" i="1" s="1"/>
  <c r="N2454" i="1"/>
  <c r="O2454" i="1"/>
  <c r="P2454" i="1"/>
  <c r="Q2454" i="1" a="1"/>
  <c r="Q2454" i="1"/>
  <c r="R2454" i="1"/>
  <c r="M2455" i="1"/>
  <c r="S2455" i="1" s="1"/>
  <c r="N2455" i="1"/>
  <c r="O2455" i="1"/>
  <c r="P2455" i="1"/>
  <c r="Q2455" i="1" a="1"/>
  <c r="Q2455" i="1" s="1"/>
  <c r="R2455" i="1"/>
  <c r="M2456" i="1"/>
  <c r="N2456" i="1"/>
  <c r="S2456" i="1" s="1"/>
  <c r="O2456" i="1"/>
  <c r="P2456" i="1"/>
  <c r="Q2456" i="1" a="1"/>
  <c r="Q2456" i="1" s="1"/>
  <c r="R2456" i="1"/>
  <c r="M2457" i="1"/>
  <c r="S2457" i="1" s="1"/>
  <c r="N2457" i="1"/>
  <c r="O2457" i="1"/>
  <c r="P2457" i="1"/>
  <c r="Q2457" i="1" a="1"/>
  <c r="Q2457" i="1" s="1"/>
  <c r="R2457" i="1"/>
  <c r="M2458" i="1"/>
  <c r="N2458" i="1"/>
  <c r="O2458" i="1"/>
  <c r="P2458" i="1"/>
  <c r="Q2458" i="1" a="1"/>
  <c r="Q2458" i="1"/>
  <c r="R2458" i="1"/>
  <c r="M2459" i="1"/>
  <c r="N2459" i="1"/>
  <c r="O2459" i="1"/>
  <c r="P2459" i="1"/>
  <c r="Q2459" i="1" a="1"/>
  <c r="Q2459" i="1"/>
  <c r="R2459" i="1"/>
  <c r="M2460" i="1"/>
  <c r="N2460" i="1"/>
  <c r="O2460" i="1"/>
  <c r="P2460" i="1"/>
  <c r="Q2460" i="1" a="1"/>
  <c r="Q2460" i="1" s="1"/>
  <c r="R2460" i="1"/>
  <c r="M2461" i="1"/>
  <c r="S2461" i="1" s="1"/>
  <c r="V2461" i="1" s="1"/>
  <c r="N2461" i="1"/>
  <c r="O2461" i="1"/>
  <c r="P2461" i="1"/>
  <c r="Q2461" i="1" a="1"/>
  <c r="Q2461" i="1" s="1"/>
  <c r="R2461" i="1"/>
  <c r="T2461" i="1"/>
  <c r="M2462" i="1"/>
  <c r="S2462" i="1" s="1"/>
  <c r="N2462" i="1"/>
  <c r="O2462" i="1"/>
  <c r="P2462" i="1"/>
  <c r="Q2462" i="1" a="1"/>
  <c r="Q2462" i="1"/>
  <c r="R2462" i="1"/>
  <c r="M2463" i="1"/>
  <c r="N2463" i="1"/>
  <c r="O2463" i="1"/>
  <c r="P2463" i="1"/>
  <c r="Q2463" i="1" a="1"/>
  <c r="Q2463" i="1"/>
  <c r="R2463" i="1"/>
  <c r="M2464" i="1"/>
  <c r="N2464" i="1"/>
  <c r="O2464" i="1"/>
  <c r="P2464" i="1"/>
  <c r="S2464" i="1" s="1"/>
  <c r="Q2464" i="1" a="1"/>
  <c r="Q2464" i="1" s="1"/>
  <c r="R2464" i="1"/>
  <c r="M2465" i="1"/>
  <c r="N2465" i="1"/>
  <c r="O2465" i="1"/>
  <c r="P2465" i="1"/>
  <c r="Q2465" i="1" a="1"/>
  <c r="Q2465" i="1"/>
  <c r="R2465" i="1"/>
  <c r="M2466" i="1"/>
  <c r="N2466" i="1"/>
  <c r="O2466" i="1"/>
  <c r="P2466" i="1"/>
  <c r="Q2466" i="1" a="1"/>
  <c r="Q2466" i="1" s="1"/>
  <c r="R2466" i="1"/>
  <c r="S2466" i="1"/>
  <c r="T2466" i="1" s="1"/>
  <c r="M2467" i="1"/>
  <c r="N2467" i="1"/>
  <c r="O2467" i="1"/>
  <c r="P2467" i="1"/>
  <c r="Q2467" i="1" a="1"/>
  <c r="Q2467" i="1"/>
  <c r="R2467" i="1"/>
  <c r="S2467" i="1" s="1"/>
  <c r="M2468" i="1"/>
  <c r="N2468" i="1"/>
  <c r="O2468" i="1"/>
  <c r="P2468" i="1"/>
  <c r="Q2468" i="1" a="1"/>
  <c r="Q2468" i="1" s="1"/>
  <c r="R2468" i="1"/>
  <c r="M2469" i="1"/>
  <c r="S2469" i="1" s="1"/>
  <c r="T2469" i="1" s="1"/>
  <c r="N2469" i="1"/>
  <c r="O2469" i="1"/>
  <c r="P2469" i="1"/>
  <c r="Q2469" i="1" a="1"/>
  <c r="Q2469" i="1"/>
  <c r="R2469" i="1"/>
  <c r="V2469" i="1"/>
  <c r="M2470" i="1"/>
  <c r="S2470" i="1" s="1"/>
  <c r="N2470" i="1"/>
  <c r="O2470" i="1"/>
  <c r="P2470" i="1"/>
  <c r="Q2470" i="1" a="1"/>
  <c r="Q2470" i="1" s="1"/>
  <c r="R2470" i="1"/>
  <c r="M2471" i="1"/>
  <c r="N2471" i="1"/>
  <c r="O2471" i="1"/>
  <c r="P2471" i="1"/>
  <c r="Q2471" i="1" a="1"/>
  <c r="Q2471" i="1"/>
  <c r="R2471" i="1"/>
  <c r="M2472" i="1"/>
  <c r="N2472" i="1"/>
  <c r="O2472" i="1"/>
  <c r="P2472" i="1"/>
  <c r="S2472" i="1" s="1"/>
  <c r="Q2472" i="1" a="1"/>
  <c r="Q2472" i="1" s="1"/>
  <c r="R2472" i="1"/>
  <c r="M2473" i="1"/>
  <c r="N2473" i="1"/>
  <c r="O2473" i="1"/>
  <c r="P2473" i="1"/>
  <c r="Q2473" i="1" a="1"/>
  <c r="Q2473" i="1"/>
  <c r="R2473" i="1"/>
  <c r="M2474" i="1"/>
  <c r="N2474" i="1"/>
  <c r="O2474" i="1"/>
  <c r="P2474" i="1"/>
  <c r="Q2474" i="1" a="1"/>
  <c r="Q2474" i="1" s="1"/>
  <c r="S2474" i="1" s="1"/>
  <c r="R2474" i="1"/>
  <c r="M2475" i="1"/>
  <c r="N2475" i="1"/>
  <c r="O2475" i="1"/>
  <c r="P2475" i="1"/>
  <c r="Q2475" i="1" a="1"/>
  <c r="Q2475" i="1"/>
  <c r="R2475" i="1"/>
  <c r="S2475" i="1" s="1"/>
  <c r="M2476" i="1"/>
  <c r="N2476" i="1"/>
  <c r="O2476" i="1"/>
  <c r="P2476" i="1"/>
  <c r="Q2476" i="1" a="1"/>
  <c r="Q2476" i="1" s="1"/>
  <c r="R2476" i="1"/>
  <c r="M2477" i="1"/>
  <c r="S2477" i="1" s="1"/>
  <c r="N2477" i="1"/>
  <c r="O2477" i="1"/>
  <c r="P2477" i="1"/>
  <c r="Q2477" i="1" a="1"/>
  <c r="Q2477" i="1"/>
  <c r="R2477" i="1"/>
  <c r="M2478" i="1"/>
  <c r="N2478" i="1"/>
  <c r="O2478" i="1"/>
  <c r="P2478" i="1"/>
  <c r="Q2478" i="1" a="1"/>
  <c r="Q2478" i="1" s="1"/>
  <c r="R2478" i="1"/>
  <c r="M2479" i="1"/>
  <c r="N2479" i="1"/>
  <c r="O2479" i="1"/>
  <c r="P2479" i="1"/>
  <c r="Q2479" i="1" a="1"/>
  <c r="Q2479" i="1"/>
  <c r="R2479" i="1"/>
  <c r="M2480" i="1"/>
  <c r="N2480" i="1"/>
  <c r="O2480" i="1"/>
  <c r="P2480" i="1"/>
  <c r="Q2480" i="1" a="1"/>
  <c r="Q2480" i="1" s="1"/>
  <c r="R2480" i="1"/>
  <c r="M2481" i="1"/>
  <c r="N2481" i="1"/>
  <c r="O2481" i="1"/>
  <c r="P2481" i="1"/>
  <c r="Q2481" i="1" a="1"/>
  <c r="Q2481" i="1" s="1"/>
  <c r="R2481" i="1"/>
  <c r="M2482" i="1"/>
  <c r="N2482" i="1"/>
  <c r="O2482" i="1"/>
  <c r="P2482" i="1"/>
  <c r="Q2482" i="1" a="1"/>
  <c r="Q2482" i="1" s="1"/>
  <c r="R2482" i="1"/>
  <c r="S2482" i="1"/>
  <c r="T2482" i="1" s="1"/>
  <c r="M2483" i="1"/>
  <c r="N2483" i="1"/>
  <c r="O2483" i="1"/>
  <c r="P2483" i="1"/>
  <c r="Q2483" i="1" a="1"/>
  <c r="Q2483" i="1"/>
  <c r="R2483" i="1"/>
  <c r="S2483" i="1" s="1"/>
  <c r="M2484" i="1"/>
  <c r="S2484" i="1" s="1"/>
  <c r="N2484" i="1"/>
  <c r="O2484" i="1"/>
  <c r="P2484" i="1"/>
  <c r="Q2484" i="1" a="1"/>
  <c r="Q2484" i="1" s="1"/>
  <c r="R2484" i="1"/>
  <c r="M2485" i="1"/>
  <c r="S2485" i="1" s="1"/>
  <c r="T2485" i="1" s="1"/>
  <c r="N2485" i="1"/>
  <c r="O2485" i="1"/>
  <c r="P2485" i="1"/>
  <c r="Q2485" i="1" a="1"/>
  <c r="Q2485" i="1"/>
  <c r="R2485" i="1"/>
  <c r="M2486" i="1"/>
  <c r="S2486" i="1" s="1"/>
  <c r="N2486" i="1"/>
  <c r="O2486" i="1"/>
  <c r="P2486" i="1"/>
  <c r="Q2486" i="1" a="1"/>
  <c r="Q2486" i="1" s="1"/>
  <c r="R2486" i="1"/>
  <c r="M2487" i="1"/>
  <c r="N2487" i="1"/>
  <c r="O2487" i="1"/>
  <c r="P2487" i="1"/>
  <c r="Q2487" i="1" a="1"/>
  <c r="Q2487" i="1"/>
  <c r="S2487" i="1" s="1"/>
  <c r="R2487" i="1"/>
  <c r="M2488" i="1"/>
  <c r="N2488" i="1"/>
  <c r="O2488" i="1"/>
  <c r="P2488" i="1"/>
  <c r="Q2488" i="1" a="1"/>
  <c r="Q2488" i="1" s="1"/>
  <c r="R2488" i="1"/>
  <c r="M2489" i="1"/>
  <c r="S2489" i="1" s="1"/>
  <c r="N2489" i="1"/>
  <c r="O2489" i="1"/>
  <c r="P2489" i="1"/>
  <c r="Q2489" i="1" a="1"/>
  <c r="Q2489" i="1" s="1"/>
  <c r="R2489" i="1"/>
  <c r="M2490" i="1"/>
  <c r="N2490" i="1"/>
  <c r="O2490" i="1"/>
  <c r="P2490" i="1"/>
  <c r="Q2490" i="1" a="1"/>
  <c r="Q2490" i="1" s="1"/>
  <c r="R2490" i="1"/>
  <c r="S2490" i="1"/>
  <c r="T2490" i="1"/>
  <c r="M2491" i="1"/>
  <c r="N2491" i="1"/>
  <c r="O2491" i="1"/>
  <c r="P2491" i="1"/>
  <c r="Q2491" i="1" a="1"/>
  <c r="Q2491" i="1"/>
  <c r="R2491" i="1"/>
  <c r="S2491" i="1" s="1"/>
  <c r="M2492" i="1"/>
  <c r="N2492" i="1"/>
  <c r="O2492" i="1"/>
  <c r="P2492" i="1"/>
  <c r="Q2492" i="1" a="1"/>
  <c r="Q2492" i="1" s="1"/>
  <c r="R2492" i="1"/>
  <c r="M2493" i="1"/>
  <c r="S2493" i="1" s="1"/>
  <c r="T2493" i="1" s="1"/>
  <c r="N2493" i="1"/>
  <c r="O2493" i="1"/>
  <c r="P2493" i="1"/>
  <c r="Q2493" i="1" a="1"/>
  <c r="Q2493" i="1"/>
  <c r="R2493" i="1"/>
  <c r="M2494" i="1"/>
  <c r="S2494" i="1" s="1"/>
  <c r="N2494" i="1"/>
  <c r="O2494" i="1"/>
  <c r="P2494" i="1"/>
  <c r="Q2494" i="1" a="1"/>
  <c r="Q2494" i="1" s="1"/>
  <c r="R2494" i="1"/>
  <c r="M2495" i="1"/>
  <c r="N2495" i="1"/>
  <c r="O2495" i="1"/>
  <c r="P2495" i="1"/>
  <c r="Q2495" i="1" a="1"/>
  <c r="Q2495" i="1"/>
  <c r="R2495" i="1"/>
  <c r="M2496" i="1"/>
  <c r="N2496" i="1"/>
  <c r="O2496" i="1"/>
  <c r="P2496" i="1"/>
  <c r="S2496" i="1" s="1"/>
  <c r="Q2496" i="1" a="1"/>
  <c r="Q2496" i="1" s="1"/>
  <c r="R2496" i="1"/>
  <c r="M2497" i="1"/>
  <c r="N2497" i="1"/>
  <c r="O2497" i="1"/>
  <c r="P2497" i="1"/>
  <c r="Q2497" i="1" a="1"/>
  <c r="Q2497" i="1" s="1"/>
  <c r="R2497" i="1"/>
  <c r="M2498" i="1"/>
  <c r="N2498" i="1"/>
  <c r="O2498" i="1"/>
  <c r="P2498" i="1"/>
  <c r="Q2498" i="1" a="1"/>
  <c r="Q2498" i="1" s="1"/>
  <c r="S2498" i="1" s="1"/>
  <c r="R2498" i="1"/>
  <c r="M2499" i="1"/>
  <c r="N2499" i="1"/>
  <c r="O2499" i="1"/>
  <c r="P2499" i="1"/>
  <c r="Q2499" i="1" a="1"/>
  <c r="Q2499" i="1"/>
  <c r="R2499" i="1"/>
  <c r="S2499" i="1" s="1"/>
  <c r="M2500" i="1"/>
  <c r="N2500" i="1"/>
  <c r="O2500" i="1"/>
  <c r="P2500" i="1"/>
  <c r="Q2500" i="1" a="1"/>
  <c r="Q2500" i="1" s="1"/>
  <c r="R2500" i="1"/>
  <c r="M2501" i="1"/>
  <c r="N2501" i="1"/>
  <c r="O2501" i="1"/>
  <c r="P2501" i="1"/>
  <c r="Q2501" i="1" a="1"/>
  <c r="Q2501" i="1" s="1"/>
  <c r="R2501" i="1"/>
  <c r="M2502" i="1"/>
  <c r="S2502" i="1" s="1"/>
  <c r="N2502" i="1"/>
  <c r="O2502" i="1"/>
  <c r="P2502" i="1"/>
  <c r="Q2502" i="1" a="1"/>
  <c r="Q2502" i="1" s="1"/>
  <c r="R2502" i="1"/>
  <c r="M2503" i="1"/>
  <c r="N2503" i="1"/>
  <c r="O2503" i="1"/>
  <c r="P2503" i="1"/>
  <c r="Q2503" i="1" a="1"/>
  <c r="Q2503" i="1"/>
  <c r="S2503" i="1" s="1"/>
  <c r="R2503" i="1"/>
  <c r="M2504" i="1"/>
  <c r="N2504" i="1"/>
  <c r="O2504" i="1"/>
  <c r="S2504" i="1" s="1"/>
  <c r="P2504" i="1"/>
  <c r="Q2504" i="1" a="1"/>
  <c r="Q2504" i="1" s="1"/>
  <c r="R2504" i="1"/>
  <c r="M2505" i="1"/>
  <c r="N2505" i="1"/>
  <c r="O2505" i="1"/>
  <c r="P2505" i="1"/>
  <c r="Q2505" i="1" a="1"/>
  <c r="Q2505" i="1" s="1"/>
  <c r="R2505" i="1"/>
  <c r="M2506" i="1"/>
  <c r="N2506" i="1"/>
  <c r="O2506" i="1"/>
  <c r="P2506" i="1"/>
  <c r="Q2506" i="1" a="1"/>
  <c r="Q2506" i="1" s="1"/>
  <c r="R2506" i="1"/>
  <c r="S2506" i="1"/>
  <c r="T2506" i="1" s="1"/>
  <c r="M2507" i="1"/>
  <c r="N2507" i="1"/>
  <c r="O2507" i="1"/>
  <c r="P2507" i="1"/>
  <c r="Q2507" i="1" a="1"/>
  <c r="Q2507" i="1" s="1"/>
  <c r="S2507" i="1" s="1"/>
  <c r="R2507" i="1"/>
  <c r="M2508" i="1"/>
  <c r="S2508" i="1" s="1"/>
  <c r="N2508" i="1"/>
  <c r="O2508" i="1"/>
  <c r="P2508" i="1"/>
  <c r="Q2508" i="1" a="1"/>
  <c r="Q2508" i="1" s="1"/>
  <c r="R2508" i="1"/>
  <c r="M2509" i="1"/>
  <c r="N2509" i="1"/>
  <c r="O2509" i="1"/>
  <c r="P2509" i="1"/>
  <c r="Q2509" i="1" a="1"/>
  <c r="Q2509" i="1" s="1"/>
  <c r="R2509" i="1"/>
  <c r="M2510" i="1"/>
  <c r="S2510" i="1" s="1"/>
  <c r="N2510" i="1"/>
  <c r="O2510" i="1"/>
  <c r="P2510" i="1"/>
  <c r="Q2510" i="1" a="1"/>
  <c r="Q2510" i="1" s="1"/>
  <c r="R2510" i="1"/>
  <c r="M2511" i="1"/>
  <c r="N2511" i="1"/>
  <c r="O2511" i="1"/>
  <c r="P2511" i="1"/>
  <c r="Q2511" i="1" a="1"/>
  <c r="Q2511" i="1"/>
  <c r="S2511" i="1" s="1"/>
  <c r="R2511" i="1"/>
  <c r="M2512" i="1"/>
  <c r="N2512" i="1"/>
  <c r="O2512" i="1"/>
  <c r="P2512" i="1"/>
  <c r="Q2512" i="1" a="1"/>
  <c r="Q2512" i="1" s="1"/>
  <c r="R2512" i="1"/>
  <c r="M2513" i="1"/>
  <c r="S2513" i="1" s="1"/>
  <c r="N2513" i="1"/>
  <c r="O2513" i="1"/>
  <c r="P2513" i="1"/>
  <c r="Q2513" i="1" a="1"/>
  <c r="Q2513" i="1" s="1"/>
  <c r="R2513" i="1"/>
  <c r="M2514" i="1"/>
  <c r="N2514" i="1"/>
  <c r="O2514" i="1"/>
  <c r="P2514" i="1"/>
  <c r="Q2514" i="1" a="1"/>
  <c r="Q2514" i="1" s="1"/>
  <c r="S2514" i="1" s="1"/>
  <c r="R2514" i="1"/>
  <c r="M2515" i="1"/>
  <c r="N2515" i="1"/>
  <c r="O2515" i="1"/>
  <c r="P2515" i="1"/>
  <c r="Q2515" i="1" a="1"/>
  <c r="Q2515" i="1" s="1"/>
  <c r="S2515" i="1" s="1"/>
  <c r="R2515" i="1"/>
  <c r="M2516" i="1"/>
  <c r="N2516" i="1"/>
  <c r="O2516" i="1"/>
  <c r="P2516" i="1"/>
  <c r="Q2516" i="1" a="1"/>
  <c r="Q2516" i="1" s="1"/>
  <c r="R2516" i="1"/>
  <c r="M2517" i="1"/>
  <c r="N2517" i="1"/>
  <c r="O2517" i="1"/>
  <c r="P2517" i="1"/>
  <c r="Q2517" i="1" a="1"/>
  <c r="Q2517" i="1" s="1"/>
  <c r="R2517" i="1"/>
  <c r="M2518" i="1"/>
  <c r="S2518" i="1" s="1"/>
  <c r="N2518" i="1"/>
  <c r="O2518" i="1"/>
  <c r="P2518" i="1"/>
  <c r="Q2518" i="1" a="1"/>
  <c r="Q2518" i="1" s="1"/>
  <c r="R2518" i="1"/>
  <c r="M2519" i="1"/>
  <c r="N2519" i="1"/>
  <c r="O2519" i="1"/>
  <c r="P2519" i="1"/>
  <c r="Q2519" i="1" a="1"/>
  <c r="Q2519" i="1"/>
  <c r="R2519" i="1"/>
  <c r="M2520" i="1"/>
  <c r="S2520" i="1" s="1"/>
  <c r="N2520" i="1"/>
  <c r="O2520" i="1"/>
  <c r="P2520" i="1"/>
  <c r="Q2520" i="1" a="1"/>
  <c r="Q2520" i="1" s="1"/>
  <c r="R2520" i="1"/>
  <c r="M2521" i="1"/>
  <c r="N2521" i="1"/>
  <c r="O2521" i="1"/>
  <c r="P2521" i="1"/>
  <c r="Q2521" i="1" a="1"/>
  <c r="Q2521" i="1" s="1"/>
  <c r="R2521" i="1"/>
  <c r="M2522" i="1"/>
  <c r="N2522" i="1"/>
  <c r="O2522" i="1"/>
  <c r="P2522" i="1"/>
  <c r="Q2522" i="1" a="1"/>
  <c r="Q2522" i="1" s="1"/>
  <c r="R2522" i="1"/>
  <c r="S2522" i="1"/>
  <c r="M2523" i="1"/>
  <c r="N2523" i="1"/>
  <c r="O2523" i="1"/>
  <c r="P2523" i="1"/>
  <c r="Q2523" i="1" a="1"/>
  <c r="Q2523" i="1" s="1"/>
  <c r="S2523" i="1" s="1"/>
  <c r="R2523" i="1"/>
  <c r="M2524" i="1"/>
  <c r="S2524" i="1" s="1"/>
  <c r="N2524" i="1"/>
  <c r="O2524" i="1"/>
  <c r="P2524" i="1"/>
  <c r="Q2524" i="1" a="1"/>
  <c r="Q2524" i="1" s="1"/>
  <c r="R2524" i="1"/>
  <c r="M2525" i="1"/>
  <c r="S2525" i="1" s="1"/>
  <c r="T2525" i="1" s="1"/>
  <c r="N2525" i="1"/>
  <c r="O2525" i="1"/>
  <c r="P2525" i="1"/>
  <c r="Q2525" i="1" a="1"/>
  <c r="Q2525" i="1" s="1"/>
  <c r="R2525" i="1"/>
  <c r="M2526" i="1"/>
  <c r="N2526" i="1"/>
  <c r="O2526" i="1"/>
  <c r="P2526" i="1"/>
  <c r="Q2526" i="1" a="1"/>
  <c r="Q2526" i="1" s="1"/>
  <c r="R2526" i="1"/>
  <c r="M2527" i="1"/>
  <c r="N2527" i="1"/>
  <c r="O2527" i="1"/>
  <c r="P2527" i="1"/>
  <c r="Q2527" i="1" a="1"/>
  <c r="Q2527" i="1"/>
  <c r="S2527" i="1" s="1"/>
  <c r="R2527" i="1"/>
  <c r="M2528" i="1"/>
  <c r="N2528" i="1"/>
  <c r="O2528" i="1"/>
  <c r="P2528" i="1"/>
  <c r="Q2528" i="1" a="1"/>
  <c r="Q2528" i="1" s="1"/>
  <c r="R2528" i="1"/>
  <c r="M2529" i="1"/>
  <c r="S2529" i="1" s="1"/>
  <c r="N2529" i="1"/>
  <c r="O2529" i="1"/>
  <c r="P2529" i="1"/>
  <c r="Q2529" i="1" a="1"/>
  <c r="Q2529" i="1" s="1"/>
  <c r="R2529" i="1"/>
  <c r="M2530" i="1"/>
  <c r="N2530" i="1"/>
  <c r="O2530" i="1"/>
  <c r="P2530" i="1"/>
  <c r="Q2530" i="1" a="1"/>
  <c r="Q2530" i="1" s="1"/>
  <c r="R2530" i="1"/>
  <c r="S2530" i="1"/>
  <c r="T2530" i="1" s="1"/>
  <c r="M2531" i="1"/>
  <c r="N2531" i="1"/>
  <c r="O2531" i="1"/>
  <c r="P2531" i="1"/>
  <c r="Q2531" i="1" a="1"/>
  <c r="Q2531" i="1" s="1"/>
  <c r="S2531" i="1" s="1"/>
  <c r="R2531" i="1"/>
  <c r="M2532" i="1"/>
  <c r="N2532" i="1"/>
  <c r="O2532" i="1"/>
  <c r="P2532" i="1"/>
  <c r="Q2532" i="1" a="1"/>
  <c r="Q2532" i="1" s="1"/>
  <c r="R2532" i="1"/>
  <c r="M2533" i="1"/>
  <c r="N2533" i="1"/>
  <c r="O2533" i="1"/>
  <c r="P2533" i="1"/>
  <c r="Q2533" i="1" a="1"/>
  <c r="Q2533" i="1" s="1"/>
  <c r="R2533" i="1"/>
  <c r="M2534" i="1"/>
  <c r="S2534" i="1" s="1"/>
  <c r="N2534" i="1"/>
  <c r="O2534" i="1"/>
  <c r="P2534" i="1"/>
  <c r="Q2534" i="1" a="1"/>
  <c r="Q2534" i="1" s="1"/>
  <c r="R2534" i="1"/>
  <c r="M2535" i="1"/>
  <c r="N2535" i="1"/>
  <c r="O2535" i="1"/>
  <c r="P2535" i="1"/>
  <c r="Q2535" i="1" a="1"/>
  <c r="Q2535" i="1"/>
  <c r="S2535" i="1" s="1"/>
  <c r="R2535" i="1"/>
  <c r="M2536" i="1"/>
  <c r="S2536" i="1" s="1"/>
  <c r="N2536" i="1"/>
  <c r="O2536" i="1"/>
  <c r="P2536" i="1"/>
  <c r="Q2536" i="1" a="1"/>
  <c r="Q2536" i="1" s="1"/>
  <c r="R2536" i="1"/>
  <c r="M2537" i="1"/>
  <c r="N2537" i="1"/>
  <c r="O2537" i="1"/>
  <c r="P2537" i="1"/>
  <c r="Q2537" i="1" a="1"/>
  <c r="Q2537" i="1" s="1"/>
  <c r="R2537" i="1"/>
  <c r="M2538" i="1"/>
  <c r="N2538" i="1"/>
  <c r="O2538" i="1"/>
  <c r="P2538" i="1"/>
  <c r="Q2538" i="1" a="1"/>
  <c r="Q2538" i="1" s="1"/>
  <c r="R2538" i="1"/>
  <c r="S2538" i="1"/>
  <c r="T2538" i="1" s="1"/>
  <c r="M2539" i="1"/>
  <c r="N2539" i="1"/>
  <c r="O2539" i="1"/>
  <c r="P2539" i="1"/>
  <c r="Q2539" i="1" a="1"/>
  <c r="Q2539" i="1" s="1"/>
  <c r="R2539" i="1"/>
  <c r="M2540" i="1"/>
  <c r="N2540" i="1"/>
  <c r="O2540" i="1"/>
  <c r="P2540" i="1"/>
  <c r="Q2540" i="1" a="1"/>
  <c r="Q2540" i="1"/>
  <c r="R2540" i="1"/>
  <c r="M2541" i="1"/>
  <c r="S2541" i="1" s="1"/>
  <c r="T2541" i="1" s="1"/>
  <c r="N2541" i="1"/>
  <c r="O2541" i="1"/>
  <c r="P2541" i="1"/>
  <c r="Q2541" i="1" a="1"/>
  <c r="Q2541" i="1" s="1"/>
  <c r="R2541" i="1"/>
  <c r="V2541" i="1"/>
  <c r="M2542" i="1"/>
  <c r="S2542" i="1" s="1"/>
  <c r="N2542" i="1"/>
  <c r="O2542" i="1"/>
  <c r="P2542" i="1"/>
  <c r="Q2542" i="1" a="1"/>
  <c r="Q2542" i="1" s="1"/>
  <c r="R2542" i="1"/>
  <c r="M2543" i="1"/>
  <c r="N2543" i="1"/>
  <c r="O2543" i="1"/>
  <c r="P2543" i="1"/>
  <c r="Q2543" i="1" a="1"/>
  <c r="Q2543" i="1"/>
  <c r="R2543" i="1"/>
  <c r="S2543" i="1"/>
  <c r="M2544" i="1"/>
  <c r="S2544" i="1" s="1"/>
  <c r="N2544" i="1"/>
  <c r="O2544" i="1"/>
  <c r="P2544" i="1"/>
  <c r="Q2544" i="1" a="1"/>
  <c r="Q2544" i="1" s="1"/>
  <c r="R2544" i="1"/>
  <c r="M2545" i="1"/>
  <c r="N2545" i="1"/>
  <c r="O2545" i="1"/>
  <c r="P2545" i="1"/>
  <c r="Q2545" i="1" a="1"/>
  <c r="Q2545" i="1" s="1"/>
  <c r="R2545" i="1"/>
  <c r="M2546" i="1"/>
  <c r="N2546" i="1"/>
  <c r="O2546" i="1"/>
  <c r="P2546" i="1"/>
  <c r="Q2546" i="1" a="1"/>
  <c r="Q2546" i="1" s="1"/>
  <c r="S2546" i="1" s="1"/>
  <c r="R2546" i="1"/>
  <c r="M2547" i="1"/>
  <c r="N2547" i="1"/>
  <c r="O2547" i="1"/>
  <c r="P2547" i="1"/>
  <c r="Q2547" i="1" a="1"/>
  <c r="Q2547" i="1" s="1"/>
  <c r="R2547" i="1"/>
  <c r="M2548" i="1"/>
  <c r="N2548" i="1"/>
  <c r="O2548" i="1"/>
  <c r="P2548" i="1"/>
  <c r="Q2548" i="1" a="1"/>
  <c r="Q2548" i="1"/>
  <c r="R2548" i="1"/>
  <c r="M2549" i="1"/>
  <c r="N2549" i="1"/>
  <c r="O2549" i="1"/>
  <c r="P2549" i="1"/>
  <c r="Q2549" i="1" a="1"/>
  <c r="Q2549" i="1" s="1"/>
  <c r="R2549" i="1"/>
  <c r="M2550" i="1"/>
  <c r="S2550" i="1" s="1"/>
  <c r="N2550" i="1"/>
  <c r="O2550" i="1"/>
  <c r="P2550" i="1"/>
  <c r="Q2550" i="1" a="1"/>
  <c r="Q2550" i="1" s="1"/>
  <c r="R2550" i="1"/>
  <c r="T2550" i="1"/>
  <c r="M2551" i="1"/>
  <c r="N2551" i="1"/>
  <c r="O2551" i="1"/>
  <c r="P2551" i="1"/>
  <c r="Q2551" i="1" a="1"/>
  <c r="Q2551" i="1"/>
  <c r="S2551" i="1" s="1"/>
  <c r="R2551" i="1"/>
  <c r="M2552" i="1"/>
  <c r="S2552" i="1" s="1"/>
  <c r="N2552" i="1"/>
  <c r="O2552" i="1"/>
  <c r="P2552" i="1"/>
  <c r="Q2552" i="1" a="1"/>
  <c r="Q2552" i="1" s="1"/>
  <c r="R2552" i="1"/>
  <c r="M2553" i="1"/>
  <c r="N2553" i="1"/>
  <c r="O2553" i="1"/>
  <c r="P2553" i="1"/>
  <c r="Q2553" i="1" a="1"/>
  <c r="Q2553" i="1" s="1"/>
  <c r="R2553" i="1"/>
  <c r="M2554" i="1"/>
  <c r="N2554" i="1"/>
  <c r="O2554" i="1"/>
  <c r="P2554" i="1"/>
  <c r="Q2554" i="1" a="1"/>
  <c r="Q2554" i="1" s="1"/>
  <c r="R2554" i="1"/>
  <c r="S2554" i="1"/>
  <c r="T2554" i="1" s="1"/>
  <c r="M2555" i="1"/>
  <c r="N2555" i="1"/>
  <c r="O2555" i="1"/>
  <c r="P2555" i="1"/>
  <c r="Q2555" i="1" a="1"/>
  <c r="Q2555" i="1" s="1"/>
  <c r="R2555" i="1"/>
  <c r="M2556" i="1"/>
  <c r="N2556" i="1"/>
  <c r="O2556" i="1"/>
  <c r="P2556" i="1"/>
  <c r="Q2556" i="1" a="1"/>
  <c r="Q2556" i="1" s="1"/>
  <c r="R2556" i="1"/>
  <c r="M2557" i="1"/>
  <c r="S2557" i="1" s="1"/>
  <c r="T2557" i="1" s="1"/>
  <c r="N2557" i="1"/>
  <c r="O2557" i="1"/>
  <c r="P2557" i="1"/>
  <c r="Q2557" i="1" a="1"/>
  <c r="Q2557" i="1" s="1"/>
  <c r="R2557" i="1"/>
  <c r="V2557" i="1"/>
  <c r="M2558" i="1"/>
  <c r="S2558" i="1" s="1"/>
  <c r="N2558" i="1"/>
  <c r="O2558" i="1"/>
  <c r="P2558" i="1"/>
  <c r="Q2558" i="1" a="1"/>
  <c r="Q2558" i="1" s="1"/>
  <c r="R2558" i="1"/>
  <c r="M2559" i="1"/>
  <c r="N2559" i="1"/>
  <c r="O2559" i="1"/>
  <c r="P2559" i="1"/>
  <c r="Q2559" i="1" a="1"/>
  <c r="Q2559" i="1"/>
  <c r="R2559" i="1"/>
  <c r="S2559" i="1"/>
  <c r="M2560" i="1"/>
  <c r="S2560" i="1" s="1"/>
  <c r="N2560" i="1"/>
  <c r="O2560" i="1"/>
  <c r="P2560" i="1"/>
  <c r="Q2560" i="1" a="1"/>
  <c r="Q2560" i="1" s="1"/>
  <c r="R2560" i="1"/>
  <c r="M2561" i="1"/>
  <c r="N2561" i="1"/>
  <c r="O2561" i="1"/>
  <c r="P2561" i="1"/>
  <c r="Q2561" i="1" a="1"/>
  <c r="Q2561" i="1" s="1"/>
  <c r="R2561" i="1"/>
  <c r="M2562" i="1"/>
  <c r="N2562" i="1"/>
  <c r="O2562" i="1"/>
  <c r="P2562" i="1"/>
  <c r="Q2562" i="1" a="1"/>
  <c r="Q2562" i="1" s="1"/>
  <c r="R2562" i="1"/>
  <c r="M2563" i="1"/>
  <c r="N2563" i="1"/>
  <c r="O2563" i="1"/>
  <c r="P2563" i="1"/>
  <c r="Q2563" i="1" a="1"/>
  <c r="Q2563" i="1" s="1"/>
  <c r="R2563" i="1"/>
  <c r="M2564" i="1"/>
  <c r="N2564" i="1"/>
  <c r="O2564" i="1"/>
  <c r="P2564" i="1"/>
  <c r="Q2564" i="1" a="1"/>
  <c r="Q2564" i="1" s="1"/>
  <c r="R2564" i="1"/>
  <c r="M2565" i="1"/>
  <c r="N2565" i="1"/>
  <c r="O2565" i="1"/>
  <c r="P2565" i="1"/>
  <c r="Q2565" i="1" a="1"/>
  <c r="Q2565" i="1" s="1"/>
  <c r="R2565" i="1"/>
  <c r="M2566" i="1"/>
  <c r="S2566" i="1" s="1"/>
  <c r="N2566" i="1"/>
  <c r="O2566" i="1"/>
  <c r="P2566" i="1"/>
  <c r="Q2566" i="1" a="1"/>
  <c r="Q2566" i="1" s="1"/>
  <c r="R2566" i="1"/>
  <c r="T2566" i="1"/>
  <c r="M2567" i="1"/>
  <c r="N2567" i="1"/>
  <c r="O2567" i="1"/>
  <c r="P2567" i="1"/>
  <c r="Q2567" i="1" a="1"/>
  <c r="Q2567" i="1"/>
  <c r="R2567" i="1"/>
  <c r="S2567" i="1"/>
  <c r="M2568" i="1"/>
  <c r="S2568" i="1" s="1"/>
  <c r="N2568" i="1"/>
  <c r="O2568" i="1"/>
  <c r="P2568" i="1"/>
  <c r="Q2568" i="1" a="1"/>
  <c r="Q2568" i="1" s="1"/>
  <c r="R2568" i="1"/>
  <c r="T2568" i="1"/>
  <c r="M2569" i="1"/>
  <c r="S2569" i="1" s="1"/>
  <c r="N2569" i="1"/>
  <c r="O2569" i="1"/>
  <c r="P2569" i="1"/>
  <c r="Q2569" i="1" a="1"/>
  <c r="Q2569" i="1" s="1"/>
  <c r="R2569" i="1"/>
  <c r="M2570" i="1"/>
  <c r="N2570" i="1"/>
  <c r="O2570" i="1"/>
  <c r="P2570" i="1"/>
  <c r="Q2570" i="1" a="1"/>
  <c r="Q2570" i="1" s="1"/>
  <c r="S2570" i="1" s="1"/>
  <c r="R2570" i="1"/>
  <c r="M2571" i="1"/>
  <c r="S2571" i="1" s="1"/>
  <c r="N2571" i="1"/>
  <c r="O2571" i="1"/>
  <c r="P2571" i="1"/>
  <c r="Q2571" i="1" a="1"/>
  <c r="Q2571" i="1" s="1"/>
  <c r="R2571" i="1"/>
  <c r="M2572" i="1"/>
  <c r="N2572" i="1"/>
  <c r="O2572" i="1"/>
  <c r="P2572" i="1"/>
  <c r="Q2572" i="1" a="1"/>
  <c r="Q2572" i="1" s="1"/>
  <c r="R2572" i="1"/>
  <c r="M2573" i="1"/>
  <c r="N2573" i="1"/>
  <c r="O2573" i="1"/>
  <c r="P2573" i="1"/>
  <c r="Q2573" i="1" a="1"/>
  <c r="Q2573" i="1" s="1"/>
  <c r="R2573" i="1"/>
  <c r="M2574" i="1"/>
  <c r="N2574" i="1"/>
  <c r="O2574" i="1"/>
  <c r="P2574" i="1"/>
  <c r="Q2574" i="1" a="1"/>
  <c r="Q2574" i="1" s="1"/>
  <c r="R2574" i="1"/>
  <c r="M2575" i="1"/>
  <c r="N2575" i="1"/>
  <c r="O2575" i="1"/>
  <c r="P2575" i="1"/>
  <c r="Q2575" i="1" a="1"/>
  <c r="Q2575" i="1"/>
  <c r="R2575" i="1"/>
  <c r="S2575" i="1"/>
  <c r="M2576" i="1"/>
  <c r="N2576" i="1"/>
  <c r="O2576" i="1"/>
  <c r="P2576" i="1"/>
  <c r="Q2576" i="1" a="1"/>
  <c r="Q2576" i="1" s="1"/>
  <c r="R2576" i="1"/>
  <c r="M2577" i="1"/>
  <c r="S2577" i="1" s="1"/>
  <c r="N2577" i="1"/>
  <c r="O2577" i="1"/>
  <c r="P2577" i="1"/>
  <c r="Q2577" i="1" a="1"/>
  <c r="Q2577" i="1" s="1"/>
  <c r="R2577" i="1"/>
  <c r="M2578" i="1"/>
  <c r="S2578" i="1" s="1"/>
  <c r="N2578" i="1"/>
  <c r="O2578" i="1"/>
  <c r="P2578" i="1"/>
  <c r="Q2578" i="1" a="1"/>
  <c r="Q2578" i="1" s="1"/>
  <c r="R2578" i="1"/>
  <c r="M2579" i="1"/>
  <c r="S2579" i="1" s="1"/>
  <c r="N2579" i="1"/>
  <c r="O2579" i="1"/>
  <c r="P2579" i="1"/>
  <c r="Q2579" i="1" a="1"/>
  <c r="Q2579" i="1" s="1"/>
  <c r="R2579" i="1"/>
  <c r="M2580" i="1"/>
  <c r="N2580" i="1"/>
  <c r="O2580" i="1"/>
  <c r="P2580" i="1"/>
  <c r="Q2580" i="1" a="1"/>
  <c r="Q2580" i="1" s="1"/>
  <c r="R2580" i="1"/>
  <c r="M2581" i="1"/>
  <c r="N2581" i="1"/>
  <c r="O2581" i="1"/>
  <c r="P2581" i="1"/>
  <c r="Q2581" i="1" a="1"/>
  <c r="Q2581" i="1" s="1"/>
  <c r="R2581" i="1"/>
  <c r="M2582" i="1"/>
  <c r="N2582" i="1"/>
  <c r="O2582" i="1"/>
  <c r="P2582" i="1"/>
  <c r="Q2582" i="1" a="1"/>
  <c r="Q2582" i="1" s="1"/>
  <c r="R2582" i="1"/>
  <c r="M2583" i="1"/>
  <c r="N2583" i="1"/>
  <c r="O2583" i="1"/>
  <c r="P2583" i="1"/>
  <c r="Q2583" i="1" a="1"/>
  <c r="Q2583" i="1"/>
  <c r="R2583" i="1"/>
  <c r="S2583" i="1" s="1"/>
  <c r="M2584" i="1"/>
  <c r="N2584" i="1"/>
  <c r="O2584" i="1"/>
  <c r="P2584" i="1"/>
  <c r="Q2584" i="1" a="1"/>
  <c r="Q2584" i="1" s="1"/>
  <c r="R2584" i="1"/>
  <c r="M2585" i="1"/>
  <c r="N2585" i="1"/>
  <c r="O2585" i="1"/>
  <c r="P2585" i="1"/>
  <c r="Q2585" i="1" a="1"/>
  <c r="Q2585" i="1" s="1"/>
  <c r="R2585" i="1"/>
  <c r="M2586" i="1"/>
  <c r="S2586" i="1" s="1"/>
  <c r="T2586" i="1" s="1"/>
  <c r="N2586" i="1"/>
  <c r="O2586" i="1"/>
  <c r="P2586" i="1"/>
  <c r="Q2586" i="1" a="1"/>
  <c r="Q2586" i="1" s="1"/>
  <c r="R2586" i="1"/>
  <c r="V2586" i="1"/>
  <c r="M2587" i="1"/>
  <c r="S2587" i="1" s="1"/>
  <c r="N2587" i="1"/>
  <c r="O2587" i="1"/>
  <c r="P2587" i="1"/>
  <c r="Q2587" i="1" a="1"/>
  <c r="Q2587" i="1" s="1"/>
  <c r="R2587" i="1"/>
  <c r="M2588" i="1"/>
  <c r="N2588" i="1"/>
  <c r="O2588" i="1"/>
  <c r="P2588" i="1"/>
  <c r="Q2588" i="1" a="1"/>
  <c r="Q2588" i="1"/>
  <c r="R2588" i="1"/>
  <c r="M2589" i="1"/>
  <c r="N2589" i="1"/>
  <c r="O2589" i="1"/>
  <c r="P2589" i="1"/>
  <c r="Q2589" i="1" a="1"/>
  <c r="Q2589" i="1" s="1"/>
  <c r="R2589" i="1"/>
  <c r="M2590" i="1"/>
  <c r="N2590" i="1"/>
  <c r="O2590" i="1"/>
  <c r="P2590" i="1"/>
  <c r="Q2590" i="1" a="1"/>
  <c r="Q2590" i="1" s="1"/>
  <c r="R2590" i="1"/>
  <c r="M2591" i="1"/>
  <c r="N2591" i="1"/>
  <c r="O2591" i="1"/>
  <c r="S2591" i="1" s="1"/>
  <c r="P2591" i="1"/>
  <c r="Q2591" i="1" a="1"/>
  <c r="Q2591" i="1"/>
  <c r="R2591" i="1"/>
  <c r="M2592" i="1"/>
  <c r="S2592" i="1" s="1"/>
  <c r="N2592" i="1"/>
  <c r="O2592" i="1"/>
  <c r="P2592" i="1"/>
  <c r="Q2592" i="1" a="1"/>
  <c r="Q2592" i="1" s="1"/>
  <c r="R2592" i="1"/>
  <c r="T2592" i="1"/>
  <c r="M2593" i="1"/>
  <c r="N2593" i="1"/>
  <c r="O2593" i="1"/>
  <c r="P2593" i="1"/>
  <c r="Q2593" i="1" a="1"/>
  <c r="Q2593" i="1" s="1"/>
  <c r="R2593" i="1"/>
  <c r="M2594" i="1"/>
  <c r="S2594" i="1" s="1"/>
  <c r="N2594" i="1"/>
  <c r="O2594" i="1"/>
  <c r="P2594" i="1"/>
  <c r="Q2594" i="1" a="1"/>
  <c r="Q2594" i="1" s="1"/>
  <c r="R2594" i="1"/>
  <c r="M2595" i="1"/>
  <c r="N2595" i="1"/>
  <c r="O2595" i="1"/>
  <c r="P2595" i="1"/>
  <c r="Q2595" i="1" a="1"/>
  <c r="Q2595" i="1" s="1"/>
  <c r="R2595" i="1"/>
  <c r="M2596" i="1"/>
  <c r="N2596" i="1"/>
  <c r="O2596" i="1"/>
  <c r="P2596" i="1"/>
  <c r="Q2596" i="1" a="1"/>
  <c r="Q2596" i="1" s="1"/>
  <c r="R2596" i="1"/>
  <c r="M2597" i="1"/>
  <c r="N2597" i="1"/>
  <c r="O2597" i="1"/>
  <c r="P2597" i="1"/>
  <c r="Q2597" i="1" a="1"/>
  <c r="Q2597" i="1" s="1"/>
  <c r="R2597" i="1"/>
  <c r="M2598" i="1"/>
  <c r="N2598" i="1"/>
  <c r="O2598" i="1"/>
  <c r="P2598" i="1"/>
  <c r="Q2598" i="1" a="1"/>
  <c r="Q2598" i="1" s="1"/>
  <c r="R2598" i="1"/>
  <c r="M2599" i="1"/>
  <c r="N2599" i="1"/>
  <c r="O2599" i="1"/>
  <c r="P2599" i="1"/>
  <c r="Q2599" i="1" a="1"/>
  <c r="Q2599" i="1"/>
  <c r="S2599" i="1" s="1"/>
  <c r="R2599" i="1"/>
  <c r="M2600" i="1"/>
  <c r="N2600" i="1"/>
  <c r="O2600" i="1"/>
  <c r="P2600" i="1"/>
  <c r="Q2600" i="1" a="1"/>
  <c r="Q2600" i="1" s="1"/>
  <c r="R2600" i="1"/>
  <c r="M2601" i="1"/>
  <c r="S2601" i="1" s="1"/>
  <c r="N2601" i="1"/>
  <c r="O2601" i="1"/>
  <c r="P2601" i="1"/>
  <c r="Q2601" i="1" a="1"/>
  <c r="Q2601" i="1" s="1"/>
  <c r="R2601" i="1"/>
  <c r="M2602" i="1"/>
  <c r="N2602" i="1"/>
  <c r="O2602" i="1"/>
  <c r="P2602" i="1"/>
  <c r="Q2602" i="1" a="1"/>
  <c r="Q2602" i="1" s="1"/>
  <c r="R2602" i="1"/>
  <c r="S2602" i="1"/>
  <c r="T2602" i="1"/>
  <c r="M2603" i="1"/>
  <c r="N2603" i="1"/>
  <c r="O2603" i="1"/>
  <c r="P2603" i="1"/>
  <c r="Q2603" i="1" a="1"/>
  <c r="Q2603" i="1" s="1"/>
  <c r="R2603" i="1"/>
  <c r="M2604" i="1"/>
  <c r="N2604" i="1"/>
  <c r="O2604" i="1"/>
  <c r="P2604" i="1"/>
  <c r="Q2604" i="1" a="1"/>
  <c r="Q2604" i="1" s="1"/>
  <c r="R2604" i="1"/>
  <c r="M2605" i="1"/>
  <c r="S2605" i="1" s="1"/>
  <c r="N2605" i="1"/>
  <c r="O2605" i="1"/>
  <c r="P2605" i="1"/>
  <c r="Q2605" i="1" a="1"/>
  <c r="Q2605" i="1" s="1"/>
  <c r="R2605" i="1"/>
  <c r="M2606" i="1"/>
  <c r="N2606" i="1"/>
  <c r="O2606" i="1"/>
  <c r="P2606" i="1"/>
  <c r="Q2606" i="1" a="1"/>
  <c r="Q2606" i="1" s="1"/>
  <c r="R2606" i="1"/>
  <c r="M2607" i="1"/>
  <c r="N2607" i="1"/>
  <c r="O2607" i="1"/>
  <c r="S2607" i="1" s="1"/>
  <c r="P2607" i="1"/>
  <c r="Q2607" i="1" a="1"/>
  <c r="Q2607" i="1"/>
  <c r="R2607" i="1"/>
  <c r="M2608" i="1"/>
  <c r="N2608" i="1"/>
  <c r="O2608" i="1"/>
  <c r="P2608" i="1"/>
  <c r="Q2608" i="1" a="1"/>
  <c r="Q2608" i="1" s="1"/>
  <c r="R2608" i="1"/>
  <c r="M2609" i="1"/>
  <c r="N2609" i="1"/>
  <c r="O2609" i="1"/>
  <c r="P2609" i="1"/>
  <c r="Q2609" i="1" a="1"/>
  <c r="Q2609" i="1" s="1"/>
  <c r="R2609" i="1"/>
  <c r="M2610" i="1"/>
  <c r="N2610" i="1"/>
  <c r="O2610" i="1"/>
  <c r="P2610" i="1"/>
  <c r="Q2610" i="1" a="1"/>
  <c r="Q2610" i="1" s="1"/>
  <c r="R2610" i="1"/>
  <c r="S2610" i="1"/>
  <c r="T2610" i="1" s="1"/>
  <c r="M2611" i="1"/>
  <c r="N2611" i="1"/>
  <c r="O2611" i="1"/>
  <c r="P2611" i="1"/>
  <c r="Q2611" i="1" a="1"/>
  <c r="Q2611" i="1" s="1"/>
  <c r="R2611" i="1"/>
  <c r="M2612" i="1"/>
  <c r="N2612" i="1"/>
  <c r="O2612" i="1"/>
  <c r="P2612" i="1"/>
  <c r="Q2612" i="1" a="1"/>
  <c r="Q2612" i="1"/>
  <c r="R2612" i="1"/>
  <c r="M2613" i="1"/>
  <c r="S2613" i="1" s="1"/>
  <c r="T2613" i="1" s="1"/>
  <c r="N2613" i="1"/>
  <c r="O2613" i="1"/>
  <c r="P2613" i="1"/>
  <c r="Q2613" i="1" a="1"/>
  <c r="Q2613" i="1" s="1"/>
  <c r="R2613" i="1"/>
  <c r="V2613" i="1"/>
  <c r="M2614" i="1"/>
  <c r="N2614" i="1"/>
  <c r="O2614" i="1"/>
  <c r="P2614" i="1"/>
  <c r="Q2614" i="1" a="1"/>
  <c r="Q2614" i="1" s="1"/>
  <c r="R2614" i="1"/>
  <c r="M2615" i="1"/>
  <c r="N2615" i="1"/>
  <c r="O2615" i="1"/>
  <c r="S2615" i="1" s="1"/>
  <c r="P2615" i="1"/>
  <c r="Q2615" i="1" a="1"/>
  <c r="Q2615" i="1"/>
  <c r="R2615" i="1"/>
  <c r="M2616" i="1"/>
  <c r="S2616" i="1" s="1"/>
  <c r="N2616" i="1"/>
  <c r="O2616" i="1"/>
  <c r="P2616" i="1"/>
  <c r="Q2616" i="1" a="1"/>
  <c r="Q2616" i="1" s="1"/>
  <c r="R2616" i="1"/>
  <c r="M2617" i="1"/>
  <c r="N2617" i="1"/>
  <c r="O2617" i="1"/>
  <c r="P2617" i="1"/>
  <c r="Q2617" i="1" a="1"/>
  <c r="Q2617" i="1" s="1"/>
  <c r="R2617" i="1"/>
  <c r="M2618" i="1"/>
  <c r="S2618" i="1" s="1"/>
  <c r="N2618" i="1"/>
  <c r="O2618" i="1"/>
  <c r="P2618" i="1"/>
  <c r="Q2618" i="1" a="1"/>
  <c r="Q2618" i="1" s="1"/>
  <c r="R2618" i="1"/>
  <c r="M2619" i="1"/>
  <c r="N2619" i="1"/>
  <c r="O2619" i="1"/>
  <c r="P2619" i="1"/>
  <c r="Q2619" i="1" a="1"/>
  <c r="Q2619" i="1" s="1"/>
  <c r="R2619" i="1"/>
  <c r="M2620" i="1"/>
  <c r="N2620" i="1"/>
  <c r="O2620" i="1"/>
  <c r="P2620" i="1"/>
  <c r="Q2620" i="1" a="1"/>
  <c r="Q2620" i="1"/>
  <c r="R2620" i="1"/>
  <c r="M2621" i="1"/>
  <c r="N2621" i="1"/>
  <c r="O2621" i="1"/>
  <c r="P2621" i="1"/>
  <c r="Q2621" i="1" a="1"/>
  <c r="Q2621" i="1" s="1"/>
  <c r="R2621" i="1"/>
  <c r="M2622" i="1"/>
  <c r="S2622" i="1" s="1"/>
  <c r="N2622" i="1"/>
  <c r="O2622" i="1"/>
  <c r="P2622" i="1"/>
  <c r="Q2622" i="1" a="1"/>
  <c r="Q2622" i="1" s="1"/>
  <c r="R2622" i="1"/>
  <c r="T2622" i="1"/>
  <c r="M2623" i="1"/>
  <c r="N2623" i="1"/>
  <c r="O2623" i="1"/>
  <c r="P2623" i="1"/>
  <c r="Q2623" i="1" a="1"/>
  <c r="Q2623" i="1"/>
  <c r="R2623" i="1"/>
  <c r="S2623" i="1"/>
  <c r="M2624" i="1"/>
  <c r="S2624" i="1" s="1"/>
  <c r="T2624" i="1" s="1"/>
  <c r="N2624" i="1"/>
  <c r="O2624" i="1"/>
  <c r="P2624" i="1"/>
  <c r="Q2624" i="1" a="1"/>
  <c r="Q2624" i="1" s="1"/>
  <c r="R2624" i="1"/>
  <c r="M2625" i="1"/>
  <c r="N2625" i="1"/>
  <c r="O2625" i="1"/>
  <c r="P2625" i="1"/>
  <c r="Q2625" i="1" a="1"/>
  <c r="Q2625" i="1" s="1"/>
  <c r="R2625" i="1"/>
  <c r="M2626" i="1"/>
  <c r="S2626" i="1" s="1"/>
  <c r="N2626" i="1"/>
  <c r="O2626" i="1"/>
  <c r="P2626" i="1"/>
  <c r="Q2626" i="1" a="1"/>
  <c r="Q2626" i="1" s="1"/>
  <c r="R2626" i="1"/>
  <c r="M2627" i="1"/>
  <c r="S2627" i="1" s="1"/>
  <c r="N2627" i="1"/>
  <c r="O2627" i="1"/>
  <c r="P2627" i="1"/>
  <c r="Q2627" i="1" a="1"/>
  <c r="Q2627" i="1" s="1"/>
  <c r="R2627" i="1"/>
  <c r="M2628" i="1"/>
  <c r="N2628" i="1"/>
  <c r="O2628" i="1"/>
  <c r="P2628" i="1"/>
  <c r="Q2628" i="1" a="1"/>
  <c r="Q2628" i="1"/>
  <c r="R2628" i="1"/>
  <c r="M2629" i="1"/>
  <c r="N2629" i="1"/>
  <c r="O2629" i="1"/>
  <c r="P2629" i="1"/>
  <c r="Q2629" i="1" a="1"/>
  <c r="Q2629" i="1" s="1"/>
  <c r="R2629" i="1"/>
  <c r="M2630" i="1"/>
  <c r="N2630" i="1"/>
  <c r="O2630" i="1"/>
  <c r="P2630" i="1"/>
  <c r="Q2630" i="1" a="1"/>
  <c r="Q2630" i="1" s="1"/>
  <c r="R2630" i="1"/>
  <c r="M2631" i="1"/>
  <c r="N2631" i="1"/>
  <c r="O2631" i="1"/>
  <c r="P2631" i="1"/>
  <c r="Q2631" i="1" a="1"/>
  <c r="Q2631" i="1"/>
  <c r="R2631" i="1"/>
  <c r="S2631" i="1" s="1"/>
  <c r="M2632" i="1"/>
  <c r="N2632" i="1"/>
  <c r="O2632" i="1"/>
  <c r="P2632" i="1"/>
  <c r="Q2632" i="1" a="1"/>
  <c r="Q2632" i="1" s="1"/>
  <c r="R2632" i="1"/>
  <c r="M2633" i="1"/>
  <c r="S2633" i="1" s="1"/>
  <c r="N2633" i="1"/>
  <c r="O2633" i="1"/>
  <c r="P2633" i="1"/>
  <c r="Q2633" i="1" a="1"/>
  <c r="Q2633" i="1" s="1"/>
  <c r="R2633" i="1"/>
  <c r="T2633" i="1"/>
  <c r="M2634" i="1"/>
  <c r="S2634" i="1" s="1"/>
  <c r="N2634" i="1"/>
  <c r="O2634" i="1"/>
  <c r="P2634" i="1"/>
  <c r="Q2634" i="1" a="1"/>
  <c r="Q2634" i="1" s="1"/>
  <c r="R2634" i="1"/>
  <c r="M2635" i="1"/>
  <c r="N2635" i="1"/>
  <c r="O2635" i="1"/>
  <c r="P2635" i="1"/>
  <c r="Q2635" i="1" a="1"/>
  <c r="Q2635" i="1" s="1"/>
  <c r="R2635" i="1"/>
  <c r="M2636" i="1"/>
  <c r="S2636" i="1" s="1"/>
  <c r="N2636" i="1"/>
  <c r="O2636" i="1"/>
  <c r="P2636" i="1"/>
  <c r="Q2636" i="1" a="1"/>
  <c r="Q2636" i="1" s="1"/>
  <c r="R2636" i="1"/>
  <c r="M2637" i="1"/>
  <c r="S2637" i="1" s="1"/>
  <c r="N2637" i="1"/>
  <c r="O2637" i="1"/>
  <c r="P2637" i="1"/>
  <c r="Q2637" i="1" a="1"/>
  <c r="Q2637" i="1" s="1"/>
  <c r="R2637" i="1"/>
  <c r="T2637" i="1"/>
  <c r="V2637" i="1"/>
  <c r="M2638" i="1"/>
  <c r="S2638" i="1" s="1"/>
  <c r="N2638" i="1"/>
  <c r="O2638" i="1"/>
  <c r="P2638" i="1"/>
  <c r="Q2638" i="1" a="1"/>
  <c r="Q2638" i="1" s="1"/>
  <c r="R2638" i="1"/>
  <c r="M2639" i="1"/>
  <c r="N2639" i="1"/>
  <c r="O2639" i="1"/>
  <c r="P2639" i="1"/>
  <c r="Q2639" i="1" a="1"/>
  <c r="Q2639" i="1" s="1"/>
  <c r="S2639" i="1" s="1"/>
  <c r="T2639" i="1" s="1"/>
  <c r="R2639" i="1"/>
  <c r="M2640" i="1"/>
  <c r="S2640" i="1" s="1"/>
  <c r="N2640" i="1"/>
  <c r="O2640" i="1"/>
  <c r="P2640" i="1"/>
  <c r="Q2640" i="1" a="1"/>
  <c r="Q2640" i="1" s="1"/>
  <c r="R2640" i="1"/>
  <c r="M2641" i="1"/>
  <c r="N2641" i="1"/>
  <c r="O2641" i="1"/>
  <c r="P2641" i="1"/>
  <c r="Q2641" i="1" a="1"/>
  <c r="Q2641" i="1" s="1"/>
  <c r="R2641" i="1"/>
  <c r="M2642" i="1"/>
  <c r="S2642" i="1" s="1"/>
  <c r="N2642" i="1"/>
  <c r="O2642" i="1"/>
  <c r="P2642" i="1"/>
  <c r="Q2642" i="1" a="1"/>
  <c r="Q2642" i="1" s="1"/>
  <c r="R2642" i="1"/>
  <c r="M2643" i="1"/>
  <c r="N2643" i="1"/>
  <c r="O2643" i="1"/>
  <c r="P2643" i="1"/>
  <c r="Q2643" i="1" a="1"/>
  <c r="Q2643" i="1" s="1"/>
  <c r="R2643" i="1"/>
  <c r="M2644" i="1"/>
  <c r="N2644" i="1"/>
  <c r="O2644" i="1"/>
  <c r="P2644" i="1"/>
  <c r="Q2644" i="1" a="1"/>
  <c r="Q2644" i="1"/>
  <c r="R2644" i="1"/>
  <c r="M2645" i="1"/>
  <c r="N2645" i="1"/>
  <c r="O2645" i="1"/>
  <c r="P2645" i="1"/>
  <c r="Q2645" i="1" a="1"/>
  <c r="Q2645" i="1" s="1"/>
  <c r="R2645" i="1"/>
  <c r="M2646" i="1"/>
  <c r="N2646" i="1"/>
  <c r="O2646" i="1"/>
  <c r="P2646" i="1"/>
  <c r="Q2646" i="1" a="1"/>
  <c r="Q2646" i="1" s="1"/>
  <c r="R2646" i="1"/>
  <c r="M2647" i="1"/>
  <c r="N2647" i="1"/>
  <c r="O2647" i="1"/>
  <c r="S2647" i="1" s="1"/>
  <c r="P2647" i="1"/>
  <c r="Q2647" i="1" a="1"/>
  <c r="Q2647" i="1" s="1"/>
  <c r="R2647" i="1"/>
  <c r="M2648" i="1"/>
  <c r="N2648" i="1"/>
  <c r="O2648" i="1"/>
  <c r="P2648" i="1"/>
  <c r="Q2648" i="1" a="1"/>
  <c r="Q2648" i="1" s="1"/>
  <c r="R2648" i="1"/>
  <c r="M2649" i="1"/>
  <c r="N2649" i="1"/>
  <c r="O2649" i="1"/>
  <c r="P2649" i="1"/>
  <c r="Q2649" i="1" a="1"/>
  <c r="Q2649" i="1" s="1"/>
  <c r="R2649" i="1"/>
  <c r="M2650" i="1"/>
  <c r="N2650" i="1"/>
  <c r="O2650" i="1"/>
  <c r="P2650" i="1"/>
  <c r="Q2650" i="1" a="1"/>
  <c r="Q2650" i="1" s="1"/>
  <c r="R2650" i="1"/>
  <c r="M2651" i="1"/>
  <c r="N2651" i="1"/>
  <c r="O2651" i="1"/>
  <c r="P2651" i="1"/>
  <c r="Q2651" i="1" a="1"/>
  <c r="Q2651" i="1" s="1"/>
  <c r="R2651" i="1"/>
  <c r="M2652" i="1"/>
  <c r="N2652" i="1"/>
  <c r="O2652" i="1"/>
  <c r="P2652" i="1"/>
  <c r="Q2652" i="1" a="1"/>
  <c r="Q2652" i="1" s="1"/>
  <c r="R2652" i="1"/>
  <c r="M2653" i="1"/>
  <c r="N2653" i="1"/>
  <c r="O2653" i="1"/>
  <c r="P2653" i="1"/>
  <c r="Q2653" i="1" a="1"/>
  <c r="Q2653" i="1" s="1"/>
  <c r="R2653" i="1"/>
  <c r="M2654" i="1"/>
  <c r="N2654" i="1"/>
  <c r="O2654" i="1"/>
  <c r="P2654" i="1"/>
  <c r="Q2654" i="1" a="1"/>
  <c r="Q2654" i="1" s="1"/>
  <c r="R2654" i="1"/>
  <c r="M2655" i="1"/>
  <c r="S2655" i="1" s="1"/>
  <c r="N2655" i="1"/>
  <c r="O2655" i="1"/>
  <c r="P2655" i="1"/>
  <c r="Q2655" i="1" a="1"/>
  <c r="Q2655" i="1"/>
  <c r="R2655" i="1"/>
  <c r="M2656" i="1"/>
  <c r="N2656" i="1"/>
  <c r="O2656" i="1"/>
  <c r="P2656" i="1"/>
  <c r="Q2656" i="1" a="1"/>
  <c r="Q2656" i="1" s="1"/>
  <c r="R2656" i="1"/>
  <c r="M2657" i="1"/>
  <c r="N2657" i="1"/>
  <c r="O2657" i="1"/>
  <c r="P2657" i="1"/>
  <c r="Q2657" i="1" a="1"/>
  <c r="Q2657" i="1" s="1"/>
  <c r="R2657" i="1"/>
  <c r="M2658" i="1"/>
  <c r="N2658" i="1"/>
  <c r="O2658" i="1"/>
  <c r="P2658" i="1"/>
  <c r="Q2658" i="1" a="1"/>
  <c r="Q2658" i="1" s="1"/>
  <c r="R2658" i="1"/>
  <c r="S2658" i="1"/>
  <c r="M2659" i="1"/>
  <c r="N2659" i="1"/>
  <c r="O2659" i="1"/>
  <c r="P2659" i="1"/>
  <c r="Q2659" i="1" a="1"/>
  <c r="Q2659" i="1" s="1"/>
  <c r="R2659" i="1"/>
  <c r="M2660" i="1"/>
  <c r="N2660" i="1"/>
  <c r="O2660" i="1"/>
  <c r="P2660" i="1"/>
  <c r="Q2660" i="1" a="1"/>
  <c r="Q2660" i="1"/>
  <c r="R2660" i="1"/>
  <c r="M2661" i="1"/>
  <c r="N2661" i="1"/>
  <c r="O2661" i="1"/>
  <c r="P2661" i="1"/>
  <c r="Q2661" i="1" a="1"/>
  <c r="Q2661" i="1" s="1"/>
  <c r="R2661" i="1"/>
  <c r="M2662" i="1"/>
  <c r="N2662" i="1"/>
  <c r="O2662" i="1"/>
  <c r="P2662" i="1"/>
  <c r="Q2662" i="1" a="1"/>
  <c r="Q2662" i="1" s="1"/>
  <c r="R2662" i="1"/>
  <c r="M2663" i="1"/>
  <c r="N2663" i="1"/>
  <c r="O2663" i="1"/>
  <c r="P2663" i="1"/>
  <c r="Q2663" i="1" a="1"/>
  <c r="Q2663" i="1"/>
  <c r="R2663" i="1"/>
  <c r="S2663" i="1"/>
  <c r="T2663" i="1" s="1"/>
  <c r="M2664" i="1"/>
  <c r="N2664" i="1"/>
  <c r="O2664" i="1"/>
  <c r="P2664" i="1"/>
  <c r="Q2664" i="1" a="1"/>
  <c r="Q2664" i="1" s="1"/>
  <c r="R2664" i="1"/>
  <c r="M2665" i="1"/>
  <c r="N2665" i="1"/>
  <c r="O2665" i="1"/>
  <c r="P2665" i="1"/>
  <c r="Q2665" i="1" a="1"/>
  <c r="Q2665" i="1" s="1"/>
  <c r="R2665" i="1"/>
  <c r="M2666" i="1"/>
  <c r="N2666" i="1"/>
  <c r="O2666" i="1"/>
  <c r="P2666" i="1"/>
  <c r="Q2666" i="1" a="1"/>
  <c r="Q2666" i="1" s="1"/>
  <c r="R2666" i="1"/>
  <c r="S2666" i="1"/>
  <c r="T2666" i="1"/>
  <c r="V2666" i="1"/>
  <c r="M2667" i="1"/>
  <c r="N2667" i="1"/>
  <c r="O2667" i="1"/>
  <c r="P2667" i="1"/>
  <c r="Q2667" i="1" a="1"/>
  <c r="Q2667" i="1" s="1"/>
  <c r="R2667" i="1"/>
  <c r="M2668" i="1"/>
  <c r="N2668" i="1"/>
  <c r="O2668" i="1"/>
  <c r="P2668" i="1"/>
  <c r="Q2668" i="1" a="1"/>
  <c r="Q2668" i="1" s="1"/>
  <c r="R2668" i="1"/>
  <c r="M2669" i="1"/>
  <c r="S2669" i="1" s="1"/>
  <c r="N2669" i="1"/>
  <c r="O2669" i="1"/>
  <c r="P2669" i="1"/>
  <c r="Q2669" i="1" a="1"/>
  <c r="Q2669" i="1" s="1"/>
  <c r="R2669" i="1"/>
  <c r="M2670" i="1"/>
  <c r="S2670" i="1" s="1"/>
  <c r="N2670" i="1"/>
  <c r="O2670" i="1"/>
  <c r="P2670" i="1"/>
  <c r="Q2670" i="1" a="1"/>
  <c r="Q2670" i="1" s="1"/>
  <c r="R2670" i="1"/>
  <c r="T2670" i="1"/>
  <c r="M2671" i="1"/>
  <c r="S2671" i="1" s="1"/>
  <c r="N2671" i="1"/>
  <c r="O2671" i="1"/>
  <c r="P2671" i="1"/>
  <c r="Q2671" i="1" a="1"/>
  <c r="Q2671" i="1" s="1"/>
  <c r="R2671" i="1"/>
  <c r="M2672" i="1"/>
  <c r="S2672" i="1" s="1"/>
  <c r="N2672" i="1"/>
  <c r="O2672" i="1"/>
  <c r="P2672" i="1"/>
  <c r="Q2672" i="1" a="1"/>
  <c r="Q2672" i="1" s="1"/>
  <c r="R2672" i="1"/>
  <c r="T2672" i="1"/>
  <c r="M2673" i="1"/>
  <c r="N2673" i="1"/>
  <c r="O2673" i="1"/>
  <c r="P2673" i="1"/>
  <c r="Q2673" i="1" a="1"/>
  <c r="Q2673" i="1" s="1"/>
  <c r="R2673" i="1"/>
  <c r="M2674" i="1"/>
  <c r="N2674" i="1"/>
  <c r="O2674" i="1"/>
  <c r="S2674" i="1" s="1"/>
  <c r="P2674" i="1"/>
  <c r="Q2674" i="1" a="1"/>
  <c r="Q2674" i="1" s="1"/>
  <c r="R2674" i="1"/>
  <c r="M2675" i="1"/>
  <c r="S2675" i="1" s="1"/>
  <c r="N2675" i="1"/>
  <c r="O2675" i="1"/>
  <c r="P2675" i="1"/>
  <c r="Q2675" i="1" a="1"/>
  <c r="Q2675" i="1" s="1"/>
  <c r="R2675" i="1"/>
  <c r="M2676" i="1"/>
  <c r="N2676" i="1"/>
  <c r="O2676" i="1"/>
  <c r="P2676" i="1"/>
  <c r="Q2676" i="1" a="1"/>
  <c r="Q2676" i="1" s="1"/>
  <c r="R2676" i="1"/>
  <c r="M2677" i="1"/>
  <c r="N2677" i="1"/>
  <c r="O2677" i="1"/>
  <c r="P2677" i="1"/>
  <c r="Q2677" i="1" a="1"/>
  <c r="Q2677" i="1" s="1"/>
  <c r="R2677" i="1"/>
  <c r="M2678" i="1"/>
  <c r="N2678" i="1"/>
  <c r="O2678" i="1"/>
  <c r="P2678" i="1"/>
  <c r="Q2678" i="1" a="1"/>
  <c r="Q2678" i="1" s="1"/>
  <c r="R2678" i="1"/>
  <c r="M2679" i="1"/>
  <c r="N2679" i="1"/>
  <c r="O2679" i="1"/>
  <c r="S2679" i="1" s="1"/>
  <c r="P2679" i="1"/>
  <c r="Q2679" i="1" a="1"/>
  <c r="Q2679" i="1"/>
  <c r="R2679" i="1"/>
  <c r="M2680" i="1"/>
  <c r="N2680" i="1"/>
  <c r="O2680" i="1"/>
  <c r="P2680" i="1"/>
  <c r="Q2680" i="1" a="1"/>
  <c r="Q2680" i="1" s="1"/>
  <c r="R2680" i="1"/>
  <c r="M2681" i="1"/>
  <c r="N2681" i="1"/>
  <c r="O2681" i="1"/>
  <c r="P2681" i="1"/>
  <c r="Q2681" i="1" a="1"/>
  <c r="Q2681" i="1" s="1"/>
  <c r="R2681" i="1"/>
  <c r="M2682" i="1"/>
  <c r="S2682" i="1" s="1"/>
  <c r="N2682" i="1"/>
  <c r="O2682" i="1"/>
  <c r="P2682" i="1"/>
  <c r="Q2682" i="1" a="1"/>
  <c r="Q2682" i="1" s="1"/>
  <c r="R2682" i="1"/>
  <c r="M2683" i="1"/>
  <c r="N2683" i="1"/>
  <c r="O2683" i="1"/>
  <c r="P2683" i="1"/>
  <c r="Q2683" i="1" a="1"/>
  <c r="Q2683" i="1" s="1"/>
  <c r="R2683" i="1"/>
  <c r="M2684" i="1"/>
  <c r="N2684" i="1"/>
  <c r="O2684" i="1"/>
  <c r="P2684" i="1"/>
  <c r="Q2684" i="1" a="1"/>
  <c r="Q2684" i="1" s="1"/>
  <c r="R2684" i="1"/>
  <c r="M2685" i="1"/>
  <c r="N2685" i="1"/>
  <c r="O2685" i="1"/>
  <c r="P2685" i="1"/>
  <c r="Q2685" i="1" a="1"/>
  <c r="Q2685" i="1" s="1"/>
  <c r="R2685" i="1"/>
  <c r="M2686" i="1"/>
  <c r="N2686" i="1"/>
  <c r="O2686" i="1"/>
  <c r="P2686" i="1"/>
  <c r="Q2686" i="1" a="1"/>
  <c r="Q2686" i="1" s="1"/>
  <c r="R2686" i="1"/>
  <c r="M2687" i="1"/>
  <c r="N2687" i="1"/>
  <c r="O2687" i="1"/>
  <c r="P2687" i="1"/>
  <c r="Q2687" i="1" a="1"/>
  <c r="Q2687" i="1" s="1"/>
  <c r="S2687" i="1" s="1"/>
  <c r="R2687" i="1"/>
  <c r="M2688" i="1"/>
  <c r="N2688" i="1"/>
  <c r="O2688" i="1"/>
  <c r="P2688" i="1"/>
  <c r="Q2688" i="1" a="1"/>
  <c r="Q2688" i="1" s="1"/>
  <c r="R2688" i="1"/>
  <c r="M2689" i="1"/>
  <c r="N2689" i="1"/>
  <c r="O2689" i="1"/>
  <c r="P2689" i="1"/>
  <c r="Q2689" i="1" a="1"/>
  <c r="Q2689" i="1" s="1"/>
  <c r="R2689" i="1"/>
  <c r="M2690" i="1"/>
  <c r="N2690" i="1"/>
  <c r="O2690" i="1"/>
  <c r="P2690" i="1"/>
  <c r="Q2690" i="1" a="1"/>
  <c r="Q2690" i="1" s="1"/>
  <c r="R2690" i="1"/>
  <c r="S2690" i="1"/>
  <c r="T2690" i="1" s="1"/>
  <c r="M2691" i="1"/>
  <c r="N2691" i="1"/>
  <c r="O2691" i="1"/>
  <c r="P2691" i="1"/>
  <c r="Q2691" i="1" a="1"/>
  <c r="Q2691" i="1" s="1"/>
  <c r="R2691" i="1"/>
  <c r="M2692" i="1"/>
  <c r="N2692" i="1"/>
  <c r="O2692" i="1"/>
  <c r="P2692" i="1"/>
  <c r="Q2692" i="1" a="1"/>
  <c r="Q2692" i="1"/>
  <c r="R2692" i="1"/>
  <c r="M2693" i="1"/>
  <c r="N2693" i="1"/>
  <c r="O2693" i="1"/>
  <c r="P2693" i="1"/>
  <c r="Q2693" i="1" a="1"/>
  <c r="Q2693" i="1" s="1"/>
  <c r="R2693" i="1"/>
  <c r="M2694" i="1"/>
  <c r="N2694" i="1"/>
  <c r="O2694" i="1"/>
  <c r="P2694" i="1"/>
  <c r="Q2694" i="1" a="1"/>
  <c r="Q2694" i="1" s="1"/>
  <c r="R2694" i="1"/>
  <c r="M2695" i="1"/>
  <c r="N2695" i="1"/>
  <c r="O2695" i="1"/>
  <c r="P2695" i="1"/>
  <c r="Q2695" i="1" a="1"/>
  <c r="Q2695" i="1"/>
  <c r="R2695" i="1"/>
  <c r="S2695" i="1"/>
  <c r="M2696" i="1"/>
  <c r="N2696" i="1"/>
  <c r="O2696" i="1"/>
  <c r="P2696" i="1"/>
  <c r="Q2696" i="1" a="1"/>
  <c r="Q2696" i="1" s="1"/>
  <c r="R2696" i="1"/>
  <c r="M2697" i="1"/>
  <c r="N2697" i="1"/>
  <c r="O2697" i="1"/>
  <c r="P2697" i="1"/>
  <c r="Q2697" i="1" a="1"/>
  <c r="Q2697" i="1" s="1"/>
  <c r="R2697" i="1"/>
  <c r="M2698" i="1"/>
  <c r="S2698" i="1" s="1"/>
  <c r="N2698" i="1"/>
  <c r="O2698" i="1"/>
  <c r="P2698" i="1"/>
  <c r="Q2698" i="1" a="1"/>
  <c r="Q2698" i="1" s="1"/>
  <c r="R2698" i="1"/>
  <c r="M2699" i="1"/>
  <c r="N2699" i="1"/>
  <c r="O2699" i="1"/>
  <c r="P2699" i="1"/>
  <c r="Q2699" i="1" a="1"/>
  <c r="Q2699" i="1" s="1"/>
  <c r="R2699" i="1"/>
  <c r="M2700" i="1"/>
  <c r="S2700" i="1" s="1"/>
  <c r="N2700" i="1"/>
  <c r="O2700" i="1"/>
  <c r="P2700" i="1"/>
  <c r="Q2700" i="1" a="1"/>
  <c r="Q2700" i="1" s="1"/>
  <c r="R2700" i="1"/>
  <c r="M2701" i="1"/>
  <c r="S2701" i="1" s="1"/>
  <c r="N2701" i="1"/>
  <c r="O2701" i="1"/>
  <c r="P2701" i="1"/>
  <c r="Q2701" i="1" a="1"/>
  <c r="Q2701" i="1" s="1"/>
  <c r="R2701" i="1"/>
  <c r="T2701" i="1"/>
  <c r="V2701" i="1"/>
  <c r="M2702" i="1"/>
  <c r="S2702" i="1" s="1"/>
  <c r="N2702" i="1"/>
  <c r="O2702" i="1"/>
  <c r="P2702" i="1"/>
  <c r="Q2702" i="1" a="1"/>
  <c r="Q2702" i="1" s="1"/>
  <c r="R2702" i="1"/>
  <c r="M2703" i="1"/>
  <c r="N2703" i="1"/>
  <c r="O2703" i="1"/>
  <c r="P2703" i="1"/>
  <c r="Q2703" i="1" a="1"/>
  <c r="Q2703" i="1"/>
  <c r="R2703" i="1"/>
  <c r="S2703" i="1"/>
  <c r="T2703" i="1"/>
  <c r="M2704" i="1"/>
  <c r="S2704" i="1" s="1"/>
  <c r="N2704" i="1"/>
  <c r="O2704" i="1"/>
  <c r="P2704" i="1"/>
  <c r="Q2704" i="1" a="1"/>
  <c r="Q2704" i="1" s="1"/>
  <c r="R2704" i="1"/>
  <c r="M2705" i="1"/>
  <c r="N2705" i="1"/>
  <c r="O2705" i="1"/>
  <c r="P2705" i="1"/>
  <c r="Q2705" i="1" a="1"/>
  <c r="Q2705" i="1" s="1"/>
  <c r="R2705" i="1"/>
  <c r="M2706" i="1"/>
  <c r="N2706" i="1"/>
  <c r="O2706" i="1"/>
  <c r="P2706" i="1"/>
  <c r="Q2706" i="1" a="1"/>
  <c r="Q2706" i="1" s="1"/>
  <c r="R2706" i="1"/>
  <c r="M2707" i="1"/>
  <c r="N2707" i="1"/>
  <c r="O2707" i="1"/>
  <c r="P2707" i="1"/>
  <c r="Q2707" i="1" a="1"/>
  <c r="Q2707" i="1" s="1"/>
  <c r="R2707" i="1"/>
  <c r="M2708" i="1"/>
  <c r="N2708" i="1"/>
  <c r="O2708" i="1"/>
  <c r="P2708" i="1"/>
  <c r="Q2708" i="1" a="1"/>
  <c r="Q2708" i="1"/>
  <c r="R2708" i="1"/>
  <c r="M2709" i="1"/>
  <c r="N2709" i="1"/>
  <c r="O2709" i="1"/>
  <c r="P2709" i="1"/>
  <c r="Q2709" i="1" a="1"/>
  <c r="Q2709" i="1" s="1"/>
  <c r="R2709" i="1"/>
  <c r="M2710" i="1"/>
  <c r="N2710" i="1"/>
  <c r="O2710" i="1"/>
  <c r="P2710" i="1"/>
  <c r="Q2710" i="1" a="1"/>
  <c r="Q2710" i="1" s="1"/>
  <c r="R2710" i="1"/>
  <c r="M2711" i="1"/>
  <c r="S2711" i="1" s="1"/>
  <c r="N2711" i="1"/>
  <c r="O2711" i="1"/>
  <c r="P2711" i="1"/>
  <c r="Q2711" i="1" a="1"/>
  <c r="Q2711" i="1" s="1"/>
  <c r="R2711" i="1"/>
  <c r="M2712" i="1"/>
  <c r="S2712" i="1" s="1"/>
  <c r="N2712" i="1"/>
  <c r="O2712" i="1"/>
  <c r="P2712" i="1"/>
  <c r="Q2712" i="1" a="1"/>
  <c r="Q2712" i="1"/>
  <c r="R2712" i="1"/>
  <c r="M2713" i="1"/>
  <c r="N2713" i="1"/>
  <c r="O2713" i="1"/>
  <c r="P2713" i="1"/>
  <c r="Q2713" i="1" a="1"/>
  <c r="Q2713" i="1" s="1"/>
  <c r="R2713" i="1"/>
  <c r="M2714" i="1"/>
  <c r="N2714" i="1"/>
  <c r="O2714" i="1"/>
  <c r="P2714" i="1"/>
  <c r="Q2714" i="1" a="1"/>
  <c r="Q2714" i="1" s="1"/>
  <c r="R2714" i="1"/>
  <c r="M2715" i="1"/>
  <c r="S2715" i="1" s="1"/>
  <c r="N2715" i="1"/>
  <c r="O2715" i="1"/>
  <c r="P2715" i="1"/>
  <c r="Q2715" i="1" a="1"/>
  <c r="Q2715" i="1" s="1"/>
  <c r="R2715" i="1"/>
  <c r="M2716" i="1"/>
  <c r="S2716" i="1" s="1"/>
  <c r="N2716" i="1"/>
  <c r="O2716" i="1"/>
  <c r="P2716" i="1"/>
  <c r="Q2716" i="1" a="1"/>
  <c r="Q2716" i="1" s="1"/>
  <c r="R2716" i="1"/>
  <c r="M2717" i="1"/>
  <c r="N2717" i="1"/>
  <c r="O2717" i="1"/>
  <c r="P2717" i="1"/>
  <c r="Q2717" i="1" a="1"/>
  <c r="Q2717" i="1" s="1"/>
  <c r="R2717" i="1"/>
  <c r="M2718" i="1"/>
  <c r="S2718" i="1" s="1"/>
  <c r="N2718" i="1"/>
  <c r="O2718" i="1"/>
  <c r="P2718" i="1"/>
  <c r="Q2718" i="1" a="1"/>
  <c r="Q2718" i="1" s="1"/>
  <c r="R2718" i="1"/>
  <c r="M2719" i="1"/>
  <c r="N2719" i="1"/>
  <c r="O2719" i="1"/>
  <c r="P2719" i="1"/>
  <c r="Q2719" i="1" a="1"/>
  <c r="Q2719" i="1" s="1"/>
  <c r="S2719" i="1" s="1"/>
  <c r="T2719" i="1" s="1"/>
  <c r="R2719" i="1"/>
  <c r="M2720" i="1"/>
  <c r="S2720" i="1" s="1"/>
  <c r="N2720" i="1"/>
  <c r="O2720" i="1"/>
  <c r="P2720" i="1"/>
  <c r="Q2720" i="1" a="1"/>
  <c r="Q2720" i="1" s="1"/>
  <c r="R2720" i="1"/>
  <c r="M2721" i="1"/>
  <c r="S2721" i="1" s="1"/>
  <c r="N2721" i="1"/>
  <c r="O2721" i="1"/>
  <c r="P2721" i="1"/>
  <c r="Q2721" i="1" a="1"/>
  <c r="Q2721" i="1" s="1"/>
  <c r="R2721" i="1"/>
  <c r="T2721" i="1"/>
  <c r="M2722" i="1"/>
  <c r="N2722" i="1"/>
  <c r="O2722" i="1"/>
  <c r="P2722" i="1"/>
  <c r="Q2722" i="1" a="1"/>
  <c r="Q2722" i="1" s="1"/>
  <c r="R2722" i="1"/>
  <c r="M2723" i="1"/>
  <c r="N2723" i="1"/>
  <c r="O2723" i="1"/>
  <c r="P2723" i="1"/>
  <c r="Q2723" i="1" a="1"/>
  <c r="Q2723" i="1" s="1"/>
  <c r="R2723" i="1"/>
  <c r="S2723" i="1"/>
  <c r="T2723" i="1"/>
  <c r="M2724" i="1"/>
  <c r="S2724" i="1" s="1"/>
  <c r="N2724" i="1"/>
  <c r="O2724" i="1"/>
  <c r="P2724" i="1"/>
  <c r="Q2724" i="1" a="1"/>
  <c r="Q2724" i="1" s="1"/>
  <c r="R2724" i="1"/>
  <c r="M2725" i="1"/>
  <c r="S2725" i="1" s="1"/>
  <c r="N2725" i="1"/>
  <c r="O2725" i="1"/>
  <c r="P2725" i="1"/>
  <c r="Q2725" i="1" a="1"/>
  <c r="Q2725" i="1" s="1"/>
  <c r="R2725" i="1"/>
  <c r="T2725" i="1"/>
  <c r="V2725" i="1"/>
  <c r="M2726" i="1"/>
  <c r="S2726" i="1" s="1"/>
  <c r="N2726" i="1"/>
  <c r="O2726" i="1"/>
  <c r="P2726" i="1"/>
  <c r="Q2726" i="1" a="1"/>
  <c r="Q2726" i="1" s="1"/>
  <c r="R2726" i="1"/>
  <c r="M2727" i="1"/>
  <c r="N2727" i="1"/>
  <c r="O2727" i="1"/>
  <c r="P2727" i="1"/>
  <c r="Q2727" i="1" a="1"/>
  <c r="Q2727" i="1" s="1"/>
  <c r="S2727" i="1" s="1"/>
  <c r="R2727" i="1"/>
  <c r="M2728" i="1"/>
  <c r="N2728" i="1"/>
  <c r="O2728" i="1"/>
  <c r="P2728" i="1"/>
  <c r="Q2728" i="1" a="1"/>
  <c r="Q2728" i="1"/>
  <c r="R2728" i="1"/>
  <c r="M2729" i="1"/>
  <c r="N2729" i="1"/>
  <c r="O2729" i="1"/>
  <c r="P2729" i="1"/>
  <c r="Q2729" i="1" a="1"/>
  <c r="Q2729" i="1" s="1"/>
  <c r="R2729" i="1"/>
  <c r="M2730" i="1"/>
  <c r="S2730" i="1" s="1"/>
  <c r="N2730" i="1"/>
  <c r="O2730" i="1"/>
  <c r="P2730" i="1"/>
  <c r="Q2730" i="1" a="1"/>
  <c r="Q2730" i="1" s="1"/>
  <c r="R2730" i="1"/>
  <c r="M2731" i="1"/>
  <c r="N2731" i="1"/>
  <c r="O2731" i="1"/>
  <c r="P2731" i="1"/>
  <c r="Q2731" i="1" a="1"/>
  <c r="Q2731" i="1" s="1"/>
  <c r="R2731" i="1"/>
  <c r="S2731" i="1"/>
  <c r="T2731" i="1"/>
  <c r="M2732" i="1"/>
  <c r="N2732" i="1"/>
  <c r="O2732" i="1"/>
  <c r="P2732" i="1"/>
  <c r="Q2732" i="1" a="1"/>
  <c r="Q2732" i="1"/>
  <c r="R2732" i="1"/>
  <c r="M2733" i="1"/>
  <c r="N2733" i="1"/>
  <c r="O2733" i="1"/>
  <c r="P2733" i="1"/>
  <c r="Q2733" i="1" a="1"/>
  <c r="Q2733" i="1" s="1"/>
  <c r="R2733" i="1"/>
  <c r="M2734" i="1"/>
  <c r="N2734" i="1"/>
  <c r="O2734" i="1"/>
  <c r="P2734" i="1"/>
  <c r="Q2734" i="1" a="1"/>
  <c r="Q2734" i="1" s="1"/>
  <c r="R2734" i="1"/>
  <c r="M2735" i="1"/>
  <c r="N2735" i="1"/>
  <c r="O2735" i="1"/>
  <c r="P2735" i="1"/>
  <c r="Q2735" i="1" a="1"/>
  <c r="Q2735" i="1"/>
  <c r="R2735" i="1"/>
  <c r="S2735" i="1" s="1"/>
  <c r="M2736" i="1"/>
  <c r="N2736" i="1"/>
  <c r="O2736" i="1"/>
  <c r="P2736" i="1"/>
  <c r="Q2736" i="1" a="1"/>
  <c r="Q2736" i="1"/>
  <c r="R2736" i="1"/>
  <c r="M2737" i="1"/>
  <c r="N2737" i="1"/>
  <c r="O2737" i="1"/>
  <c r="P2737" i="1"/>
  <c r="Q2737" i="1" a="1"/>
  <c r="Q2737" i="1" s="1"/>
  <c r="R2737" i="1"/>
  <c r="M2738" i="1"/>
  <c r="N2738" i="1"/>
  <c r="O2738" i="1"/>
  <c r="S2738" i="1" s="1"/>
  <c r="P2738" i="1"/>
  <c r="Q2738" i="1" a="1"/>
  <c r="Q2738" i="1" s="1"/>
  <c r="R2738" i="1"/>
  <c r="M2739" i="1"/>
  <c r="N2739" i="1"/>
  <c r="O2739" i="1"/>
  <c r="P2739" i="1"/>
  <c r="Q2739" i="1" a="1"/>
  <c r="Q2739" i="1" s="1"/>
  <c r="R2739" i="1"/>
  <c r="S2739" i="1"/>
  <c r="M2740" i="1"/>
  <c r="N2740" i="1"/>
  <c r="O2740" i="1"/>
  <c r="P2740" i="1"/>
  <c r="Q2740" i="1" a="1"/>
  <c r="Q2740" i="1"/>
  <c r="R2740" i="1"/>
  <c r="M2741" i="1"/>
  <c r="N2741" i="1"/>
  <c r="O2741" i="1"/>
  <c r="P2741" i="1"/>
  <c r="Q2741" i="1" a="1"/>
  <c r="Q2741" i="1" s="1"/>
  <c r="R2741" i="1"/>
  <c r="M2742" i="1"/>
  <c r="N2742" i="1"/>
  <c r="O2742" i="1"/>
  <c r="P2742" i="1"/>
  <c r="Q2742" i="1" a="1"/>
  <c r="Q2742" i="1" s="1"/>
  <c r="R2742" i="1"/>
  <c r="M2743" i="1"/>
  <c r="N2743" i="1"/>
  <c r="O2743" i="1"/>
  <c r="P2743" i="1"/>
  <c r="Q2743" i="1" a="1"/>
  <c r="Q2743" i="1"/>
  <c r="R2743" i="1"/>
  <c r="M2744" i="1"/>
  <c r="N2744" i="1"/>
  <c r="O2744" i="1"/>
  <c r="P2744" i="1"/>
  <c r="Q2744" i="1" a="1"/>
  <c r="Q2744" i="1"/>
  <c r="R2744" i="1"/>
  <c r="M2745" i="1"/>
  <c r="N2745" i="1"/>
  <c r="O2745" i="1"/>
  <c r="P2745" i="1"/>
  <c r="Q2745" i="1" a="1"/>
  <c r="Q2745" i="1" s="1"/>
  <c r="R2745" i="1"/>
  <c r="M2746" i="1"/>
  <c r="N2746" i="1"/>
  <c r="O2746" i="1"/>
  <c r="P2746" i="1"/>
  <c r="Q2746" i="1" a="1"/>
  <c r="Q2746" i="1" s="1"/>
  <c r="R2746" i="1"/>
  <c r="S2746" i="1"/>
  <c r="T2746" i="1" s="1"/>
  <c r="M2747" i="1"/>
  <c r="N2747" i="1"/>
  <c r="O2747" i="1"/>
  <c r="P2747" i="1"/>
  <c r="Q2747" i="1" a="1"/>
  <c r="Q2747" i="1" s="1"/>
  <c r="R2747" i="1"/>
  <c r="M2748" i="1"/>
  <c r="N2748" i="1"/>
  <c r="O2748" i="1"/>
  <c r="P2748" i="1"/>
  <c r="Q2748" i="1" a="1"/>
  <c r="Q2748" i="1"/>
  <c r="R2748" i="1"/>
  <c r="M2749" i="1"/>
  <c r="N2749" i="1"/>
  <c r="O2749" i="1"/>
  <c r="P2749" i="1"/>
  <c r="Q2749" i="1" a="1"/>
  <c r="Q2749" i="1" s="1"/>
  <c r="R2749" i="1"/>
  <c r="M2750" i="1"/>
  <c r="N2750" i="1"/>
  <c r="O2750" i="1"/>
  <c r="P2750" i="1"/>
  <c r="Q2750" i="1" a="1"/>
  <c r="Q2750" i="1" s="1"/>
  <c r="R2750" i="1"/>
  <c r="M2751" i="1"/>
  <c r="N2751" i="1"/>
  <c r="O2751" i="1"/>
  <c r="P2751" i="1"/>
  <c r="Q2751" i="1" a="1"/>
  <c r="Q2751" i="1"/>
  <c r="R2751" i="1"/>
  <c r="M2752" i="1"/>
  <c r="N2752" i="1"/>
  <c r="O2752" i="1"/>
  <c r="P2752" i="1"/>
  <c r="Q2752" i="1" a="1"/>
  <c r="Q2752" i="1" s="1"/>
  <c r="R2752" i="1"/>
  <c r="M2753" i="1"/>
  <c r="N2753" i="1"/>
  <c r="O2753" i="1"/>
  <c r="P2753" i="1"/>
  <c r="Q2753" i="1" a="1"/>
  <c r="Q2753" i="1" s="1"/>
  <c r="R2753" i="1"/>
  <c r="M2754" i="1"/>
  <c r="S2754" i="1" s="1"/>
  <c r="N2754" i="1"/>
  <c r="O2754" i="1"/>
  <c r="P2754" i="1"/>
  <c r="Q2754" i="1" a="1"/>
  <c r="Q2754" i="1" s="1"/>
  <c r="R2754" i="1"/>
  <c r="M2755" i="1"/>
  <c r="N2755" i="1"/>
  <c r="O2755" i="1"/>
  <c r="P2755" i="1"/>
  <c r="Q2755" i="1" a="1"/>
  <c r="Q2755" i="1" s="1"/>
  <c r="R2755" i="1"/>
  <c r="M2756" i="1"/>
  <c r="N2756" i="1"/>
  <c r="O2756" i="1"/>
  <c r="P2756" i="1"/>
  <c r="Q2756" i="1" a="1"/>
  <c r="Q2756" i="1" s="1"/>
  <c r="R2756" i="1"/>
  <c r="M2757" i="1"/>
  <c r="N2757" i="1"/>
  <c r="O2757" i="1"/>
  <c r="P2757" i="1"/>
  <c r="Q2757" i="1" a="1"/>
  <c r="Q2757" i="1" s="1"/>
  <c r="R2757" i="1"/>
  <c r="M2758" i="1"/>
  <c r="N2758" i="1"/>
  <c r="O2758" i="1"/>
  <c r="P2758" i="1"/>
  <c r="Q2758" i="1" a="1"/>
  <c r="Q2758" i="1" s="1"/>
  <c r="R2758" i="1"/>
  <c r="M2759" i="1"/>
  <c r="N2759" i="1"/>
  <c r="O2759" i="1"/>
  <c r="P2759" i="1"/>
  <c r="Q2759" i="1" a="1"/>
  <c r="Q2759" i="1" s="1"/>
  <c r="R2759" i="1"/>
  <c r="M2760" i="1"/>
  <c r="N2760" i="1"/>
  <c r="O2760" i="1"/>
  <c r="P2760" i="1"/>
  <c r="Q2760" i="1" a="1"/>
  <c r="Q2760" i="1" s="1"/>
  <c r="R2760" i="1"/>
  <c r="M2761" i="1"/>
  <c r="N2761" i="1"/>
  <c r="O2761" i="1"/>
  <c r="P2761" i="1"/>
  <c r="Q2761" i="1" a="1"/>
  <c r="Q2761" i="1" s="1"/>
  <c r="R2761" i="1"/>
  <c r="M2762" i="1"/>
  <c r="S2762" i="1" s="1"/>
  <c r="N2762" i="1"/>
  <c r="O2762" i="1"/>
  <c r="P2762" i="1"/>
  <c r="Q2762" i="1" a="1"/>
  <c r="Q2762" i="1" s="1"/>
  <c r="R2762" i="1"/>
  <c r="M2763" i="1"/>
  <c r="N2763" i="1"/>
  <c r="O2763" i="1"/>
  <c r="S2763" i="1" s="1"/>
  <c r="P2763" i="1"/>
  <c r="Q2763" i="1" a="1"/>
  <c r="Q2763" i="1" s="1"/>
  <c r="R2763" i="1"/>
  <c r="M2764" i="1"/>
  <c r="N2764" i="1"/>
  <c r="O2764" i="1"/>
  <c r="P2764" i="1"/>
  <c r="Q2764" i="1" a="1"/>
  <c r="Q2764" i="1" s="1"/>
  <c r="R2764" i="1"/>
  <c r="M2765" i="1"/>
  <c r="N2765" i="1"/>
  <c r="O2765" i="1"/>
  <c r="P2765" i="1"/>
  <c r="Q2765" i="1" a="1"/>
  <c r="Q2765" i="1" s="1"/>
  <c r="R2765" i="1"/>
  <c r="M2766" i="1"/>
  <c r="N2766" i="1"/>
  <c r="O2766" i="1"/>
  <c r="P2766" i="1"/>
  <c r="Q2766" i="1" a="1"/>
  <c r="Q2766" i="1" s="1"/>
  <c r="R2766" i="1"/>
  <c r="M2767" i="1"/>
  <c r="N2767" i="1"/>
  <c r="O2767" i="1"/>
  <c r="S2767" i="1" s="1"/>
  <c r="P2767" i="1"/>
  <c r="Q2767" i="1" a="1"/>
  <c r="Q2767" i="1"/>
  <c r="R2767" i="1"/>
  <c r="M2768" i="1"/>
  <c r="N2768" i="1"/>
  <c r="O2768" i="1"/>
  <c r="P2768" i="1"/>
  <c r="Q2768" i="1" a="1"/>
  <c r="Q2768" i="1"/>
  <c r="R2768" i="1"/>
  <c r="M2769" i="1"/>
  <c r="N2769" i="1"/>
  <c r="O2769" i="1"/>
  <c r="P2769" i="1"/>
  <c r="Q2769" i="1" a="1"/>
  <c r="Q2769" i="1" s="1"/>
  <c r="R2769" i="1"/>
  <c r="M2770" i="1"/>
  <c r="S2770" i="1" s="1"/>
  <c r="N2770" i="1"/>
  <c r="O2770" i="1"/>
  <c r="P2770" i="1"/>
  <c r="Q2770" i="1" a="1"/>
  <c r="Q2770" i="1" s="1"/>
  <c r="R2770" i="1"/>
  <c r="M2771" i="1"/>
  <c r="S2771" i="1" s="1"/>
  <c r="N2771" i="1"/>
  <c r="O2771" i="1"/>
  <c r="P2771" i="1"/>
  <c r="Q2771" i="1" a="1"/>
  <c r="Q2771" i="1" s="1"/>
  <c r="R2771" i="1"/>
  <c r="M2772" i="1"/>
  <c r="N2772" i="1"/>
  <c r="O2772" i="1"/>
  <c r="P2772" i="1"/>
  <c r="Q2772" i="1" a="1"/>
  <c r="Q2772" i="1" s="1"/>
  <c r="R2772" i="1"/>
  <c r="M2773" i="1"/>
  <c r="N2773" i="1"/>
  <c r="O2773" i="1"/>
  <c r="P2773" i="1"/>
  <c r="Q2773" i="1" a="1"/>
  <c r="Q2773" i="1" s="1"/>
  <c r="R2773" i="1"/>
  <c r="M2774" i="1"/>
  <c r="N2774" i="1"/>
  <c r="O2774" i="1"/>
  <c r="P2774" i="1"/>
  <c r="Q2774" i="1" a="1"/>
  <c r="Q2774" i="1" s="1"/>
  <c r="R2774" i="1"/>
  <c r="M2775" i="1"/>
  <c r="N2775" i="1"/>
  <c r="O2775" i="1"/>
  <c r="P2775" i="1"/>
  <c r="Q2775" i="1" a="1"/>
  <c r="Q2775" i="1"/>
  <c r="R2775" i="1"/>
  <c r="M2776" i="1"/>
  <c r="S2776" i="1" s="1"/>
  <c r="N2776" i="1"/>
  <c r="O2776" i="1"/>
  <c r="P2776" i="1"/>
  <c r="Q2776" i="1" a="1"/>
  <c r="Q2776" i="1"/>
  <c r="R2776" i="1"/>
  <c r="T2776" i="1"/>
  <c r="M2777" i="1"/>
  <c r="N2777" i="1"/>
  <c r="O2777" i="1"/>
  <c r="P2777" i="1"/>
  <c r="Q2777" i="1" a="1"/>
  <c r="Q2777" i="1" s="1"/>
  <c r="R2777" i="1"/>
  <c r="M2778" i="1"/>
  <c r="S2778" i="1" s="1"/>
  <c r="N2778" i="1"/>
  <c r="O2778" i="1"/>
  <c r="P2778" i="1"/>
  <c r="Q2778" i="1" a="1"/>
  <c r="Q2778" i="1" s="1"/>
  <c r="R2778" i="1"/>
  <c r="M2779" i="1"/>
  <c r="S2779" i="1" s="1"/>
  <c r="N2779" i="1"/>
  <c r="O2779" i="1"/>
  <c r="P2779" i="1"/>
  <c r="Q2779" i="1" a="1"/>
  <c r="Q2779" i="1" s="1"/>
  <c r="R2779" i="1"/>
  <c r="M2780" i="1"/>
  <c r="S2780" i="1" s="1"/>
  <c r="N2780" i="1"/>
  <c r="O2780" i="1"/>
  <c r="P2780" i="1"/>
  <c r="Q2780" i="1" a="1"/>
  <c r="Q2780" i="1"/>
  <c r="R2780" i="1"/>
  <c r="T2780" i="1"/>
  <c r="M2781" i="1"/>
  <c r="S2781" i="1" s="1"/>
  <c r="N2781" i="1"/>
  <c r="O2781" i="1"/>
  <c r="P2781" i="1"/>
  <c r="Q2781" i="1" a="1"/>
  <c r="Q2781" i="1" s="1"/>
  <c r="R2781" i="1"/>
  <c r="M2782" i="1"/>
  <c r="S2782" i="1" s="1"/>
  <c r="T2782" i="1" s="1"/>
  <c r="N2782" i="1"/>
  <c r="O2782" i="1"/>
  <c r="P2782" i="1"/>
  <c r="Q2782" i="1" a="1"/>
  <c r="Q2782" i="1" s="1"/>
  <c r="R2782" i="1"/>
  <c r="V2782" i="1"/>
  <c r="M2783" i="1"/>
  <c r="N2783" i="1"/>
  <c r="O2783" i="1"/>
  <c r="P2783" i="1"/>
  <c r="Q2783" i="1" a="1"/>
  <c r="Q2783" i="1" s="1"/>
  <c r="R2783" i="1"/>
  <c r="M2784" i="1"/>
  <c r="N2784" i="1"/>
  <c r="O2784" i="1"/>
  <c r="P2784" i="1"/>
  <c r="Q2784" i="1" a="1"/>
  <c r="Q2784" i="1"/>
  <c r="R2784" i="1"/>
  <c r="M2785" i="1"/>
  <c r="N2785" i="1"/>
  <c r="O2785" i="1"/>
  <c r="P2785" i="1"/>
  <c r="Q2785" i="1" a="1"/>
  <c r="Q2785" i="1" s="1"/>
  <c r="R2785" i="1"/>
  <c r="M2786" i="1"/>
  <c r="N2786" i="1"/>
  <c r="O2786" i="1"/>
  <c r="P2786" i="1"/>
  <c r="Q2786" i="1" a="1"/>
  <c r="Q2786" i="1" s="1"/>
  <c r="R2786" i="1"/>
  <c r="S2786" i="1"/>
  <c r="T2786" i="1"/>
  <c r="M2787" i="1"/>
  <c r="N2787" i="1"/>
  <c r="O2787" i="1"/>
  <c r="S2787" i="1" s="1"/>
  <c r="P2787" i="1"/>
  <c r="Q2787" i="1" a="1"/>
  <c r="Q2787" i="1"/>
  <c r="R2787" i="1"/>
  <c r="M2788" i="1"/>
  <c r="N2788" i="1"/>
  <c r="O2788" i="1"/>
  <c r="P2788" i="1"/>
  <c r="Q2788" i="1" a="1"/>
  <c r="Q2788" i="1" s="1"/>
  <c r="R2788" i="1"/>
  <c r="M2789" i="1"/>
  <c r="N2789" i="1"/>
  <c r="O2789" i="1"/>
  <c r="P2789" i="1"/>
  <c r="Q2789" i="1" a="1"/>
  <c r="Q2789" i="1" s="1"/>
  <c r="R2789" i="1"/>
  <c r="M2790" i="1"/>
  <c r="N2790" i="1"/>
  <c r="O2790" i="1"/>
  <c r="P2790" i="1"/>
  <c r="Q2790" i="1" a="1"/>
  <c r="Q2790" i="1" s="1"/>
  <c r="R2790" i="1"/>
  <c r="M2791" i="1"/>
  <c r="N2791" i="1"/>
  <c r="O2791" i="1"/>
  <c r="P2791" i="1"/>
  <c r="Q2791" i="1" a="1"/>
  <c r="Q2791" i="1" s="1"/>
  <c r="R2791" i="1"/>
  <c r="M2792" i="1"/>
  <c r="N2792" i="1"/>
  <c r="O2792" i="1"/>
  <c r="P2792" i="1"/>
  <c r="Q2792" i="1" a="1"/>
  <c r="Q2792" i="1"/>
  <c r="R2792" i="1"/>
  <c r="M2793" i="1"/>
  <c r="N2793" i="1"/>
  <c r="O2793" i="1"/>
  <c r="P2793" i="1"/>
  <c r="Q2793" i="1" a="1"/>
  <c r="Q2793" i="1" s="1"/>
  <c r="R2793" i="1"/>
  <c r="M2794" i="1"/>
  <c r="N2794" i="1"/>
  <c r="O2794" i="1"/>
  <c r="P2794" i="1"/>
  <c r="Q2794" i="1" a="1"/>
  <c r="Q2794" i="1" s="1"/>
  <c r="R2794" i="1"/>
  <c r="M2795" i="1"/>
  <c r="S2795" i="1" s="1"/>
  <c r="N2795" i="1"/>
  <c r="O2795" i="1"/>
  <c r="P2795" i="1"/>
  <c r="Q2795" i="1" a="1"/>
  <c r="Q2795" i="1" s="1"/>
  <c r="R2795" i="1"/>
  <c r="M2796" i="1"/>
  <c r="S2796" i="1" s="1"/>
  <c r="N2796" i="1"/>
  <c r="O2796" i="1"/>
  <c r="P2796" i="1"/>
  <c r="Q2796" i="1" a="1"/>
  <c r="Q2796" i="1" s="1"/>
  <c r="R2796" i="1"/>
  <c r="M2797" i="1"/>
  <c r="N2797" i="1"/>
  <c r="O2797" i="1"/>
  <c r="P2797" i="1"/>
  <c r="Q2797" i="1" a="1"/>
  <c r="Q2797" i="1" s="1"/>
  <c r="R2797" i="1"/>
  <c r="M2798" i="1"/>
  <c r="N2798" i="1"/>
  <c r="O2798" i="1"/>
  <c r="P2798" i="1"/>
  <c r="Q2798" i="1" a="1"/>
  <c r="Q2798" i="1" s="1"/>
  <c r="R2798" i="1"/>
  <c r="M2799" i="1"/>
  <c r="N2799" i="1"/>
  <c r="O2799" i="1"/>
  <c r="P2799" i="1"/>
  <c r="Q2799" i="1" a="1"/>
  <c r="Q2799" i="1" s="1"/>
  <c r="S2799" i="1" s="1"/>
  <c r="R2799" i="1"/>
  <c r="M2800" i="1"/>
  <c r="N2800" i="1"/>
  <c r="O2800" i="1"/>
  <c r="S2800" i="1" s="1"/>
  <c r="P2800" i="1"/>
  <c r="Q2800" i="1" a="1"/>
  <c r="Q2800" i="1"/>
  <c r="R2800" i="1"/>
  <c r="M2801" i="1"/>
  <c r="N2801" i="1"/>
  <c r="O2801" i="1"/>
  <c r="P2801" i="1"/>
  <c r="Q2801" i="1" a="1"/>
  <c r="Q2801" i="1"/>
  <c r="R2801" i="1"/>
  <c r="M2802" i="1"/>
  <c r="S2802" i="1" s="1"/>
  <c r="N2802" i="1"/>
  <c r="O2802" i="1"/>
  <c r="P2802" i="1"/>
  <c r="Q2802" i="1" a="1"/>
  <c r="Q2802" i="1" s="1"/>
  <c r="R2802" i="1"/>
  <c r="M2803" i="1"/>
  <c r="N2803" i="1"/>
  <c r="S2803" i="1" s="1"/>
  <c r="O2803" i="1"/>
  <c r="P2803" i="1"/>
  <c r="Q2803" i="1" a="1"/>
  <c r="Q2803" i="1"/>
  <c r="R2803" i="1"/>
  <c r="M2804" i="1"/>
  <c r="N2804" i="1"/>
  <c r="O2804" i="1"/>
  <c r="P2804" i="1"/>
  <c r="Q2804" i="1" a="1"/>
  <c r="Q2804" i="1" s="1"/>
  <c r="S2804" i="1" s="1"/>
  <c r="T2804" i="1" s="1"/>
  <c r="R2804" i="1"/>
  <c r="M2805" i="1"/>
  <c r="N2805" i="1"/>
  <c r="O2805" i="1"/>
  <c r="P2805" i="1"/>
  <c r="Q2805" i="1" a="1"/>
  <c r="Q2805" i="1" s="1"/>
  <c r="R2805" i="1"/>
  <c r="M2806" i="1"/>
  <c r="N2806" i="1"/>
  <c r="O2806" i="1"/>
  <c r="P2806" i="1"/>
  <c r="Q2806" i="1" a="1"/>
  <c r="Q2806" i="1" s="1"/>
  <c r="R2806" i="1"/>
  <c r="S2806" i="1"/>
  <c r="T2806" i="1"/>
  <c r="M2807" i="1"/>
  <c r="N2807" i="1"/>
  <c r="S2807" i="1" s="1"/>
  <c r="O2807" i="1"/>
  <c r="P2807" i="1"/>
  <c r="Q2807" i="1" a="1"/>
  <c r="Q2807" i="1"/>
  <c r="R2807" i="1"/>
  <c r="M2808" i="1"/>
  <c r="N2808" i="1"/>
  <c r="O2808" i="1"/>
  <c r="P2808" i="1"/>
  <c r="Q2808" i="1" a="1"/>
  <c r="Q2808" i="1" s="1"/>
  <c r="R2808" i="1"/>
  <c r="M2809" i="1"/>
  <c r="N2809" i="1"/>
  <c r="O2809" i="1"/>
  <c r="P2809" i="1"/>
  <c r="Q2809" i="1" a="1"/>
  <c r="Q2809" i="1" s="1"/>
  <c r="R2809" i="1"/>
  <c r="M2810" i="1"/>
  <c r="S2810" i="1" s="1"/>
  <c r="N2810" i="1"/>
  <c r="O2810" i="1"/>
  <c r="P2810" i="1"/>
  <c r="Q2810" i="1" a="1"/>
  <c r="Q2810" i="1" s="1"/>
  <c r="R2810" i="1"/>
  <c r="M2811" i="1"/>
  <c r="N2811" i="1"/>
  <c r="O2811" i="1"/>
  <c r="P2811" i="1"/>
  <c r="Q2811" i="1" a="1"/>
  <c r="Q2811" i="1" s="1"/>
  <c r="S2811" i="1" s="1"/>
  <c r="T2811" i="1" s="1"/>
  <c r="R2811" i="1"/>
  <c r="M2812" i="1"/>
  <c r="N2812" i="1"/>
  <c r="O2812" i="1"/>
  <c r="P2812" i="1"/>
  <c r="Q2812" i="1" a="1"/>
  <c r="Q2812" i="1"/>
  <c r="R2812" i="1"/>
  <c r="S2812" i="1"/>
  <c r="T2812" i="1" s="1"/>
  <c r="M2813" i="1"/>
  <c r="N2813" i="1"/>
  <c r="O2813" i="1"/>
  <c r="P2813" i="1"/>
  <c r="Q2813" i="1" a="1"/>
  <c r="Q2813" i="1"/>
  <c r="R2813" i="1"/>
  <c r="M2814" i="1"/>
  <c r="S2814" i="1" s="1"/>
  <c r="N2814" i="1"/>
  <c r="O2814" i="1"/>
  <c r="P2814" i="1"/>
  <c r="Q2814" i="1" a="1"/>
  <c r="Q2814" i="1" s="1"/>
  <c r="R2814" i="1"/>
  <c r="M2815" i="1"/>
  <c r="N2815" i="1"/>
  <c r="O2815" i="1"/>
  <c r="S2815" i="1" s="1"/>
  <c r="P2815" i="1"/>
  <c r="Q2815" i="1" a="1"/>
  <c r="Q2815" i="1" s="1"/>
  <c r="R2815" i="1"/>
  <c r="M2816" i="1"/>
  <c r="S2816" i="1" s="1"/>
  <c r="N2816" i="1"/>
  <c r="O2816" i="1"/>
  <c r="P2816" i="1"/>
  <c r="Q2816" i="1" a="1"/>
  <c r="Q2816" i="1"/>
  <c r="R2816" i="1"/>
  <c r="M2817" i="1"/>
  <c r="S2817" i="1" s="1"/>
  <c r="N2817" i="1"/>
  <c r="O2817" i="1"/>
  <c r="P2817" i="1"/>
  <c r="Q2817" i="1" a="1"/>
  <c r="Q2817" i="1" s="1"/>
  <c r="R2817" i="1"/>
  <c r="M2818" i="1"/>
  <c r="N2818" i="1"/>
  <c r="O2818" i="1"/>
  <c r="P2818" i="1"/>
  <c r="Q2818" i="1" a="1"/>
  <c r="Q2818" i="1" s="1"/>
  <c r="R2818" i="1"/>
  <c r="S2818" i="1"/>
  <c r="T2818" i="1"/>
  <c r="V2818" i="1" s="1"/>
  <c r="M2819" i="1"/>
  <c r="N2819" i="1"/>
  <c r="O2819" i="1"/>
  <c r="P2819" i="1"/>
  <c r="Q2819" i="1" a="1"/>
  <c r="Q2819" i="1"/>
  <c r="R2819" i="1"/>
  <c r="S2819" i="1"/>
  <c r="T2819" i="1" s="1"/>
  <c r="M2820" i="1"/>
  <c r="N2820" i="1"/>
  <c r="O2820" i="1"/>
  <c r="P2820" i="1"/>
  <c r="S2820" i="1" s="1"/>
  <c r="Q2820" i="1" a="1"/>
  <c r="Q2820" i="1"/>
  <c r="R2820" i="1"/>
  <c r="M2821" i="1"/>
  <c r="N2821" i="1"/>
  <c r="O2821" i="1"/>
  <c r="P2821" i="1"/>
  <c r="Q2821" i="1" a="1"/>
  <c r="Q2821" i="1" s="1"/>
  <c r="R2821" i="1"/>
  <c r="M2822" i="1"/>
  <c r="N2822" i="1"/>
  <c r="S2822" i="1" s="1"/>
  <c r="O2822" i="1"/>
  <c r="P2822" i="1"/>
  <c r="Q2822" i="1" a="1"/>
  <c r="Q2822" i="1" s="1"/>
  <c r="R2822" i="1"/>
  <c r="M2823" i="1"/>
  <c r="S2823" i="1" s="1"/>
  <c r="T2823" i="1" s="1"/>
  <c r="N2823" i="1"/>
  <c r="O2823" i="1"/>
  <c r="P2823" i="1"/>
  <c r="Q2823" i="1" a="1"/>
  <c r="Q2823" i="1"/>
  <c r="R2823" i="1"/>
  <c r="M2824" i="1"/>
  <c r="S2824" i="1" s="1"/>
  <c r="N2824" i="1"/>
  <c r="O2824" i="1"/>
  <c r="P2824" i="1"/>
  <c r="Q2824" i="1" a="1"/>
  <c r="Q2824" i="1" s="1"/>
  <c r="R2824" i="1"/>
  <c r="M2825" i="1"/>
  <c r="N2825" i="1"/>
  <c r="O2825" i="1"/>
  <c r="P2825" i="1"/>
  <c r="Q2825" i="1" a="1"/>
  <c r="Q2825" i="1"/>
  <c r="R2825" i="1"/>
  <c r="M2826" i="1"/>
  <c r="N2826" i="1"/>
  <c r="O2826" i="1"/>
  <c r="P2826" i="1"/>
  <c r="Q2826" i="1" a="1"/>
  <c r="Q2826" i="1" s="1"/>
  <c r="R2826" i="1"/>
  <c r="S2826" i="1"/>
  <c r="T2826" i="1" s="1"/>
  <c r="M2827" i="1"/>
  <c r="N2827" i="1"/>
  <c r="O2827" i="1"/>
  <c r="S2827" i="1" s="1"/>
  <c r="P2827" i="1"/>
  <c r="Q2827" i="1" a="1"/>
  <c r="Q2827" i="1"/>
  <c r="R2827" i="1"/>
  <c r="M2828" i="1"/>
  <c r="N2828" i="1"/>
  <c r="O2828" i="1"/>
  <c r="S2828" i="1" s="1"/>
  <c r="P2828" i="1"/>
  <c r="Q2828" i="1" a="1"/>
  <c r="Q2828" i="1" s="1"/>
  <c r="R2828" i="1"/>
  <c r="M2829" i="1"/>
  <c r="N2829" i="1"/>
  <c r="O2829" i="1"/>
  <c r="P2829" i="1"/>
  <c r="Q2829" i="1" a="1"/>
  <c r="Q2829" i="1"/>
  <c r="R2829" i="1"/>
  <c r="M2830" i="1"/>
  <c r="S2830" i="1" s="1"/>
  <c r="T2830" i="1" s="1"/>
  <c r="N2830" i="1"/>
  <c r="O2830" i="1"/>
  <c r="P2830" i="1"/>
  <c r="Q2830" i="1" a="1"/>
  <c r="Q2830" i="1" s="1"/>
  <c r="R2830" i="1"/>
  <c r="M2831" i="1"/>
  <c r="S2831" i="1" s="1"/>
  <c r="N2831" i="1"/>
  <c r="O2831" i="1"/>
  <c r="P2831" i="1"/>
  <c r="Q2831" i="1" a="1"/>
  <c r="Q2831" i="1" s="1"/>
  <c r="R2831" i="1"/>
  <c r="M2832" i="1"/>
  <c r="S2832" i="1" s="1"/>
  <c r="N2832" i="1"/>
  <c r="O2832" i="1"/>
  <c r="P2832" i="1"/>
  <c r="Q2832" i="1" a="1"/>
  <c r="Q2832" i="1"/>
  <c r="R2832" i="1"/>
  <c r="M2833" i="1"/>
  <c r="N2833" i="1"/>
  <c r="O2833" i="1"/>
  <c r="P2833" i="1"/>
  <c r="Q2833" i="1" a="1"/>
  <c r="Q2833" i="1"/>
  <c r="R2833" i="1"/>
  <c r="M2834" i="1"/>
  <c r="N2834" i="1"/>
  <c r="O2834" i="1"/>
  <c r="P2834" i="1"/>
  <c r="Q2834" i="1" a="1"/>
  <c r="Q2834" i="1" s="1"/>
  <c r="R2834" i="1"/>
  <c r="M2835" i="1"/>
  <c r="N2835" i="1"/>
  <c r="O2835" i="1"/>
  <c r="P2835" i="1"/>
  <c r="Q2835" i="1" a="1"/>
  <c r="Q2835" i="1" s="1"/>
  <c r="R2835" i="1"/>
  <c r="M2836" i="1"/>
  <c r="S2836" i="1" s="1"/>
  <c r="N2836" i="1"/>
  <c r="O2836" i="1"/>
  <c r="P2836" i="1"/>
  <c r="Q2836" i="1" a="1"/>
  <c r="Q2836" i="1" s="1"/>
  <c r="R2836" i="1"/>
  <c r="M2837" i="1"/>
  <c r="N2837" i="1"/>
  <c r="O2837" i="1"/>
  <c r="P2837" i="1"/>
  <c r="Q2837" i="1" a="1"/>
  <c r="Q2837" i="1" s="1"/>
  <c r="R2837" i="1"/>
  <c r="M2838" i="1"/>
  <c r="N2838" i="1"/>
  <c r="O2838" i="1"/>
  <c r="S2838" i="1" s="1"/>
  <c r="P2838" i="1"/>
  <c r="Q2838" i="1" a="1"/>
  <c r="Q2838" i="1" s="1"/>
  <c r="R2838" i="1"/>
  <c r="M2839" i="1"/>
  <c r="N2839" i="1"/>
  <c r="O2839" i="1"/>
  <c r="P2839" i="1"/>
  <c r="Q2839" i="1" a="1"/>
  <c r="Q2839" i="1"/>
  <c r="R2839" i="1"/>
  <c r="M2840" i="1"/>
  <c r="S2840" i="1" s="1"/>
  <c r="N2840" i="1"/>
  <c r="O2840" i="1"/>
  <c r="P2840" i="1"/>
  <c r="Q2840" i="1" a="1"/>
  <c r="Q2840" i="1" s="1"/>
  <c r="R2840" i="1"/>
  <c r="M2841" i="1"/>
  <c r="N2841" i="1"/>
  <c r="O2841" i="1"/>
  <c r="P2841" i="1"/>
  <c r="Q2841" i="1" a="1"/>
  <c r="Q2841" i="1"/>
  <c r="R2841" i="1"/>
  <c r="M2842" i="1"/>
  <c r="S2842" i="1" s="1"/>
  <c r="N2842" i="1"/>
  <c r="O2842" i="1"/>
  <c r="P2842" i="1"/>
  <c r="Q2842" i="1" a="1"/>
  <c r="Q2842" i="1" s="1"/>
  <c r="R2842" i="1"/>
  <c r="M2843" i="1"/>
  <c r="S2843" i="1" s="1"/>
  <c r="N2843" i="1"/>
  <c r="O2843" i="1"/>
  <c r="P2843" i="1"/>
  <c r="Q2843" i="1" a="1"/>
  <c r="Q2843" i="1" s="1"/>
  <c r="R2843" i="1"/>
  <c r="M2844" i="1"/>
  <c r="N2844" i="1"/>
  <c r="O2844" i="1"/>
  <c r="P2844" i="1"/>
  <c r="Q2844" i="1" a="1"/>
  <c r="Q2844" i="1"/>
  <c r="R2844" i="1"/>
  <c r="S2844" i="1" s="1"/>
  <c r="M2845" i="1"/>
  <c r="N2845" i="1"/>
  <c r="O2845" i="1"/>
  <c r="P2845" i="1"/>
  <c r="Q2845" i="1" a="1"/>
  <c r="Q2845" i="1"/>
  <c r="R2845" i="1"/>
  <c r="M2846" i="1"/>
  <c r="N2846" i="1"/>
  <c r="O2846" i="1"/>
  <c r="P2846" i="1"/>
  <c r="Q2846" i="1" a="1"/>
  <c r="Q2846" i="1" s="1"/>
  <c r="R2846" i="1"/>
  <c r="M2847" i="1"/>
  <c r="S2847" i="1" s="1"/>
  <c r="N2847" i="1"/>
  <c r="O2847" i="1"/>
  <c r="P2847" i="1"/>
  <c r="Q2847" i="1" a="1"/>
  <c r="Q2847" i="1" s="1"/>
  <c r="R2847" i="1"/>
  <c r="M2848" i="1"/>
  <c r="N2848" i="1"/>
  <c r="O2848" i="1"/>
  <c r="P2848" i="1"/>
  <c r="Q2848" i="1" a="1"/>
  <c r="Q2848" i="1"/>
  <c r="R2848" i="1"/>
  <c r="M2849" i="1"/>
  <c r="N2849" i="1"/>
  <c r="O2849" i="1"/>
  <c r="P2849" i="1"/>
  <c r="Q2849" i="1" a="1"/>
  <c r="Q2849" i="1" s="1"/>
  <c r="R2849" i="1"/>
  <c r="M2850" i="1"/>
  <c r="S2850" i="1" s="1"/>
  <c r="N2850" i="1"/>
  <c r="O2850" i="1"/>
  <c r="P2850" i="1"/>
  <c r="Q2850" i="1" a="1"/>
  <c r="Q2850" i="1" s="1"/>
  <c r="R2850" i="1"/>
  <c r="M2851" i="1"/>
  <c r="N2851" i="1"/>
  <c r="O2851" i="1"/>
  <c r="P2851" i="1"/>
  <c r="Q2851" i="1" a="1"/>
  <c r="Q2851" i="1"/>
  <c r="R2851" i="1"/>
  <c r="S2851" i="1"/>
  <c r="M2852" i="1"/>
  <c r="S2852" i="1" s="1"/>
  <c r="N2852" i="1"/>
  <c r="O2852" i="1"/>
  <c r="P2852" i="1"/>
  <c r="Q2852" i="1" a="1"/>
  <c r="Q2852" i="1"/>
  <c r="R2852" i="1"/>
  <c r="M2853" i="1"/>
  <c r="N2853" i="1"/>
  <c r="O2853" i="1"/>
  <c r="P2853" i="1"/>
  <c r="Q2853" i="1" a="1"/>
  <c r="Q2853" i="1" s="1"/>
  <c r="R2853" i="1"/>
  <c r="M2854" i="1"/>
  <c r="N2854" i="1"/>
  <c r="S2854" i="1" s="1"/>
  <c r="O2854" i="1"/>
  <c r="P2854" i="1"/>
  <c r="Q2854" i="1" a="1"/>
  <c r="Q2854" i="1" s="1"/>
  <c r="R2854" i="1"/>
  <c r="M2855" i="1"/>
  <c r="S2855" i="1" s="1"/>
  <c r="N2855" i="1"/>
  <c r="O2855" i="1"/>
  <c r="P2855" i="1"/>
  <c r="Q2855" i="1" a="1"/>
  <c r="Q2855" i="1"/>
  <c r="R2855" i="1"/>
  <c r="M2856" i="1"/>
  <c r="N2856" i="1"/>
  <c r="O2856" i="1"/>
  <c r="P2856" i="1"/>
  <c r="Q2856" i="1" a="1"/>
  <c r="Q2856" i="1"/>
  <c r="R2856" i="1"/>
  <c r="S2856" i="1"/>
  <c r="T2856" i="1" s="1"/>
  <c r="M2857" i="1"/>
  <c r="N2857" i="1"/>
  <c r="O2857" i="1"/>
  <c r="P2857" i="1"/>
  <c r="Q2857" i="1" a="1"/>
  <c r="Q2857" i="1"/>
  <c r="R2857" i="1"/>
  <c r="M2858" i="1"/>
  <c r="N2858" i="1"/>
  <c r="O2858" i="1"/>
  <c r="P2858" i="1"/>
  <c r="Q2858" i="1" a="1"/>
  <c r="Q2858" i="1" s="1"/>
  <c r="R2858" i="1"/>
  <c r="S2858" i="1" s="1"/>
  <c r="M2859" i="1"/>
  <c r="S2859" i="1" s="1"/>
  <c r="N2859" i="1"/>
  <c r="O2859" i="1"/>
  <c r="P2859" i="1"/>
  <c r="Q2859" i="1" a="1"/>
  <c r="Q2859" i="1"/>
  <c r="R2859" i="1"/>
  <c r="M2860" i="1"/>
  <c r="N2860" i="1"/>
  <c r="O2860" i="1"/>
  <c r="P2860" i="1"/>
  <c r="Q2860" i="1" a="1"/>
  <c r="Q2860" i="1"/>
  <c r="R2860" i="1"/>
  <c r="M2861" i="1"/>
  <c r="N2861" i="1"/>
  <c r="O2861" i="1"/>
  <c r="P2861" i="1"/>
  <c r="Q2861" i="1" a="1"/>
  <c r="Q2861" i="1" s="1"/>
  <c r="R2861" i="1"/>
  <c r="M2862" i="1"/>
  <c r="S2862" i="1" s="1"/>
  <c r="N2862" i="1"/>
  <c r="O2862" i="1"/>
  <c r="P2862" i="1"/>
  <c r="Q2862" i="1" a="1"/>
  <c r="Q2862" i="1" s="1"/>
  <c r="R2862" i="1"/>
  <c r="M2863" i="1"/>
  <c r="N2863" i="1"/>
  <c r="O2863" i="1"/>
  <c r="P2863" i="1"/>
  <c r="Q2863" i="1" a="1"/>
  <c r="Q2863" i="1" s="1"/>
  <c r="S2863" i="1" s="1"/>
  <c r="R2863" i="1"/>
  <c r="M2864" i="1"/>
  <c r="N2864" i="1"/>
  <c r="O2864" i="1"/>
  <c r="S2864" i="1" s="1"/>
  <c r="P2864" i="1"/>
  <c r="Q2864" i="1" a="1"/>
  <c r="Q2864" i="1"/>
  <c r="R2864" i="1"/>
  <c r="M2865" i="1"/>
  <c r="N2865" i="1"/>
  <c r="O2865" i="1"/>
  <c r="P2865" i="1"/>
  <c r="Q2865" i="1" a="1"/>
  <c r="Q2865" i="1" s="1"/>
  <c r="R2865" i="1"/>
  <c r="M2866" i="1"/>
  <c r="S2866" i="1" s="1"/>
  <c r="N2866" i="1"/>
  <c r="O2866" i="1"/>
  <c r="P2866" i="1"/>
  <c r="Q2866" i="1" a="1"/>
  <c r="Q2866" i="1" s="1"/>
  <c r="R2866" i="1"/>
  <c r="M2867" i="1"/>
  <c r="N2867" i="1"/>
  <c r="S2867" i="1" s="1"/>
  <c r="O2867" i="1"/>
  <c r="P2867" i="1"/>
  <c r="Q2867" i="1" a="1"/>
  <c r="Q2867" i="1"/>
  <c r="R2867" i="1"/>
  <c r="M2868" i="1"/>
  <c r="N2868" i="1"/>
  <c r="O2868" i="1"/>
  <c r="P2868" i="1"/>
  <c r="Q2868" i="1" a="1"/>
  <c r="Q2868" i="1"/>
  <c r="R2868" i="1"/>
  <c r="S2868" i="1"/>
  <c r="T2868" i="1" s="1"/>
  <c r="M2869" i="1"/>
  <c r="N2869" i="1"/>
  <c r="O2869" i="1"/>
  <c r="P2869" i="1"/>
  <c r="Q2869" i="1" a="1"/>
  <c r="Q2869" i="1"/>
  <c r="R2869" i="1"/>
  <c r="S2869" i="1"/>
  <c r="T2869" i="1" s="1"/>
  <c r="M2870" i="1"/>
  <c r="N2870" i="1"/>
  <c r="O2870" i="1"/>
  <c r="P2870" i="1"/>
  <c r="Q2870" i="1" a="1"/>
  <c r="Q2870" i="1"/>
  <c r="R2870" i="1"/>
  <c r="M2871" i="1"/>
  <c r="N2871" i="1"/>
  <c r="O2871" i="1"/>
  <c r="P2871" i="1"/>
  <c r="Q2871" i="1" a="1"/>
  <c r="Q2871" i="1" s="1"/>
  <c r="R2871" i="1"/>
  <c r="M2872" i="1"/>
  <c r="S2872" i="1" s="1"/>
  <c r="N2872" i="1"/>
  <c r="O2872" i="1"/>
  <c r="P2872" i="1"/>
  <c r="Q2872" i="1" a="1"/>
  <c r="Q2872" i="1" s="1"/>
  <c r="R2872" i="1"/>
  <c r="M2873" i="1"/>
  <c r="N2873" i="1"/>
  <c r="O2873" i="1"/>
  <c r="P2873" i="1"/>
  <c r="Q2873" i="1" a="1"/>
  <c r="Q2873" i="1"/>
  <c r="R2873" i="1"/>
  <c r="S2873" i="1"/>
  <c r="M2874" i="1"/>
  <c r="S2874" i="1" s="1"/>
  <c r="N2874" i="1"/>
  <c r="O2874" i="1"/>
  <c r="P2874" i="1"/>
  <c r="Q2874" i="1" a="1"/>
  <c r="Q2874" i="1"/>
  <c r="R2874" i="1"/>
  <c r="M2875" i="1"/>
  <c r="N2875" i="1"/>
  <c r="S2875" i="1" s="1"/>
  <c r="O2875" i="1"/>
  <c r="P2875" i="1"/>
  <c r="Q2875" i="1" a="1"/>
  <c r="Q2875" i="1"/>
  <c r="R2875" i="1"/>
  <c r="M2876" i="1"/>
  <c r="N2876" i="1"/>
  <c r="O2876" i="1"/>
  <c r="P2876" i="1"/>
  <c r="Q2876" i="1" a="1"/>
  <c r="Q2876" i="1"/>
  <c r="R2876" i="1"/>
  <c r="S2876" i="1"/>
  <c r="T2876" i="1"/>
  <c r="V2876" i="1" s="1"/>
  <c r="M2877" i="1"/>
  <c r="N2877" i="1"/>
  <c r="O2877" i="1"/>
  <c r="P2877" i="1"/>
  <c r="Q2877" i="1" a="1"/>
  <c r="Q2877" i="1" s="1"/>
  <c r="S2877" i="1" s="1"/>
  <c r="R2877" i="1"/>
  <c r="M2878" i="1"/>
  <c r="N2878" i="1"/>
  <c r="O2878" i="1"/>
  <c r="P2878" i="1"/>
  <c r="Q2878" i="1" a="1"/>
  <c r="Q2878" i="1" s="1"/>
  <c r="R2878" i="1"/>
  <c r="M2879" i="1"/>
  <c r="N2879" i="1"/>
  <c r="O2879" i="1"/>
  <c r="P2879" i="1"/>
  <c r="Q2879" i="1" a="1"/>
  <c r="Q2879" i="1" s="1"/>
  <c r="R2879" i="1"/>
  <c r="M2880" i="1"/>
  <c r="N2880" i="1"/>
  <c r="O2880" i="1"/>
  <c r="P2880" i="1"/>
  <c r="Q2880" i="1" a="1"/>
  <c r="Q2880" i="1" s="1"/>
  <c r="R2880" i="1"/>
  <c r="M2881" i="1"/>
  <c r="N2881" i="1"/>
  <c r="O2881" i="1"/>
  <c r="P2881" i="1"/>
  <c r="Q2881" i="1" a="1"/>
  <c r="Q2881" i="1"/>
  <c r="R2881" i="1"/>
  <c r="S2881" i="1"/>
  <c r="M2882" i="1"/>
  <c r="S2882" i="1" s="1"/>
  <c r="N2882" i="1"/>
  <c r="O2882" i="1"/>
  <c r="P2882" i="1"/>
  <c r="Q2882" i="1" a="1"/>
  <c r="Q2882" i="1"/>
  <c r="R2882" i="1"/>
  <c r="M2883" i="1"/>
  <c r="N2883" i="1"/>
  <c r="O2883" i="1"/>
  <c r="P2883" i="1"/>
  <c r="Q2883" i="1" a="1"/>
  <c r="Q2883" i="1" s="1"/>
  <c r="R2883" i="1"/>
  <c r="M2884" i="1"/>
  <c r="N2884" i="1"/>
  <c r="O2884" i="1"/>
  <c r="P2884" i="1"/>
  <c r="Q2884" i="1" a="1"/>
  <c r="Q2884" i="1" s="1"/>
  <c r="S2884" i="1" s="1"/>
  <c r="T2884" i="1" s="1"/>
  <c r="R2884" i="1"/>
  <c r="M2885" i="1"/>
  <c r="N2885" i="1"/>
  <c r="O2885" i="1"/>
  <c r="P2885" i="1"/>
  <c r="Q2885" i="1" a="1"/>
  <c r="Q2885" i="1" s="1"/>
  <c r="S2885" i="1" s="1"/>
  <c r="R2885" i="1"/>
  <c r="M2886" i="1"/>
  <c r="N2886" i="1"/>
  <c r="O2886" i="1"/>
  <c r="P2886" i="1"/>
  <c r="Q2886" i="1" a="1"/>
  <c r="Q2886" i="1" s="1"/>
  <c r="R2886" i="1"/>
  <c r="M2887" i="1"/>
  <c r="S2887" i="1" s="1"/>
  <c r="N2887" i="1"/>
  <c r="O2887" i="1"/>
  <c r="P2887" i="1"/>
  <c r="Q2887" i="1" a="1"/>
  <c r="Q2887" i="1" s="1"/>
  <c r="R2887" i="1"/>
  <c r="M2888" i="1"/>
  <c r="N2888" i="1"/>
  <c r="O2888" i="1"/>
  <c r="P2888" i="1"/>
  <c r="Q2888" i="1" a="1"/>
  <c r="Q2888" i="1" s="1"/>
  <c r="R2888" i="1"/>
  <c r="M2889" i="1"/>
  <c r="N2889" i="1"/>
  <c r="O2889" i="1"/>
  <c r="P2889" i="1"/>
  <c r="Q2889" i="1" a="1"/>
  <c r="Q2889" i="1"/>
  <c r="R2889" i="1"/>
  <c r="S2889" i="1" s="1"/>
  <c r="M2890" i="1"/>
  <c r="S2890" i="1" s="1"/>
  <c r="N2890" i="1"/>
  <c r="O2890" i="1"/>
  <c r="P2890" i="1"/>
  <c r="Q2890" i="1" a="1"/>
  <c r="Q2890" i="1"/>
  <c r="R2890" i="1"/>
  <c r="M2891" i="1"/>
  <c r="N2891" i="1"/>
  <c r="O2891" i="1"/>
  <c r="P2891" i="1"/>
  <c r="Q2891" i="1" a="1"/>
  <c r="Q2891" i="1" s="1"/>
  <c r="R2891" i="1"/>
  <c r="M2892" i="1"/>
  <c r="N2892" i="1"/>
  <c r="O2892" i="1"/>
  <c r="P2892" i="1"/>
  <c r="Q2892" i="1" a="1"/>
  <c r="Q2892" i="1" s="1"/>
  <c r="S2892" i="1" s="1"/>
  <c r="V2892" i="1" s="1"/>
  <c r="R2892" i="1"/>
  <c r="T2892" i="1"/>
  <c r="M2893" i="1"/>
  <c r="N2893" i="1"/>
  <c r="O2893" i="1"/>
  <c r="P2893" i="1"/>
  <c r="Q2893" i="1" a="1"/>
  <c r="Q2893" i="1" s="1"/>
  <c r="S2893" i="1" s="1"/>
  <c r="R2893" i="1"/>
  <c r="M2894" i="1"/>
  <c r="N2894" i="1"/>
  <c r="O2894" i="1"/>
  <c r="P2894" i="1"/>
  <c r="Q2894" i="1" a="1"/>
  <c r="Q2894" i="1" s="1"/>
  <c r="R2894" i="1"/>
  <c r="M2895" i="1"/>
  <c r="S2895" i="1" s="1"/>
  <c r="N2895" i="1"/>
  <c r="O2895" i="1"/>
  <c r="P2895" i="1"/>
  <c r="Q2895" i="1" a="1"/>
  <c r="Q2895" i="1" s="1"/>
  <c r="R2895" i="1"/>
  <c r="M2896" i="1"/>
  <c r="N2896" i="1"/>
  <c r="O2896" i="1"/>
  <c r="P2896" i="1"/>
  <c r="Q2896" i="1" a="1"/>
  <c r="Q2896" i="1" s="1"/>
  <c r="R2896" i="1"/>
  <c r="M2897" i="1"/>
  <c r="N2897" i="1"/>
  <c r="O2897" i="1"/>
  <c r="P2897" i="1"/>
  <c r="Q2897" i="1" a="1"/>
  <c r="Q2897" i="1"/>
  <c r="R2897" i="1"/>
  <c r="S2897" i="1" s="1"/>
  <c r="M2898" i="1"/>
  <c r="S2898" i="1" s="1"/>
  <c r="N2898" i="1"/>
  <c r="O2898" i="1"/>
  <c r="P2898" i="1"/>
  <c r="Q2898" i="1" a="1"/>
  <c r="Q2898" i="1"/>
  <c r="R2898" i="1"/>
  <c r="M2899" i="1"/>
  <c r="N2899" i="1"/>
  <c r="O2899" i="1"/>
  <c r="P2899" i="1"/>
  <c r="Q2899" i="1" a="1"/>
  <c r="Q2899" i="1" s="1"/>
  <c r="R2899" i="1"/>
  <c r="M2900" i="1"/>
  <c r="N2900" i="1"/>
  <c r="O2900" i="1"/>
  <c r="P2900" i="1"/>
  <c r="Q2900" i="1" a="1"/>
  <c r="Q2900" i="1" s="1"/>
  <c r="S2900" i="1" s="1"/>
  <c r="R2900" i="1"/>
  <c r="T2900" i="1"/>
  <c r="V2900" i="1" s="1"/>
  <c r="M2901" i="1"/>
  <c r="N2901" i="1"/>
  <c r="O2901" i="1"/>
  <c r="P2901" i="1"/>
  <c r="Q2901" i="1" a="1"/>
  <c r="Q2901" i="1" s="1"/>
  <c r="S2901" i="1" s="1"/>
  <c r="R2901" i="1"/>
  <c r="M2902" i="1"/>
  <c r="N2902" i="1"/>
  <c r="O2902" i="1"/>
  <c r="P2902" i="1"/>
  <c r="Q2902" i="1" a="1"/>
  <c r="Q2902" i="1" s="1"/>
  <c r="R2902" i="1"/>
  <c r="M2903" i="1"/>
  <c r="N2903" i="1"/>
  <c r="O2903" i="1"/>
  <c r="P2903" i="1"/>
  <c r="Q2903" i="1" a="1"/>
  <c r="Q2903" i="1" s="1"/>
  <c r="R2903" i="1"/>
  <c r="M2904" i="1"/>
  <c r="N2904" i="1"/>
  <c r="O2904" i="1"/>
  <c r="P2904" i="1"/>
  <c r="Q2904" i="1" a="1"/>
  <c r="Q2904" i="1" s="1"/>
  <c r="R2904" i="1"/>
  <c r="M2905" i="1"/>
  <c r="N2905" i="1"/>
  <c r="O2905" i="1"/>
  <c r="P2905" i="1"/>
  <c r="Q2905" i="1" a="1"/>
  <c r="Q2905" i="1"/>
  <c r="R2905" i="1"/>
  <c r="S2905" i="1"/>
  <c r="M2906" i="1"/>
  <c r="S2906" i="1" s="1"/>
  <c r="N2906" i="1"/>
  <c r="O2906" i="1"/>
  <c r="P2906" i="1"/>
  <c r="Q2906" i="1" a="1"/>
  <c r="Q2906" i="1"/>
  <c r="R2906" i="1"/>
  <c r="M2907" i="1"/>
  <c r="S2907" i="1" s="1"/>
  <c r="N2907" i="1"/>
  <c r="O2907" i="1"/>
  <c r="P2907" i="1"/>
  <c r="Q2907" i="1" a="1"/>
  <c r="Q2907" i="1" s="1"/>
  <c r="R2907" i="1"/>
  <c r="M2908" i="1"/>
  <c r="N2908" i="1"/>
  <c r="O2908" i="1"/>
  <c r="P2908" i="1"/>
  <c r="Q2908" i="1" a="1"/>
  <c r="Q2908" i="1" s="1"/>
  <c r="S2908" i="1" s="1"/>
  <c r="T2908" i="1" s="1"/>
  <c r="R2908" i="1"/>
  <c r="M2909" i="1"/>
  <c r="N2909" i="1"/>
  <c r="O2909" i="1"/>
  <c r="P2909" i="1"/>
  <c r="Q2909" i="1" a="1"/>
  <c r="Q2909" i="1" s="1"/>
  <c r="S2909" i="1" s="1"/>
  <c r="R2909" i="1"/>
  <c r="M2910" i="1"/>
  <c r="N2910" i="1"/>
  <c r="O2910" i="1"/>
  <c r="P2910" i="1"/>
  <c r="Q2910" i="1" a="1"/>
  <c r="Q2910" i="1" s="1"/>
  <c r="R2910" i="1"/>
  <c r="M2911" i="1"/>
  <c r="N2911" i="1"/>
  <c r="O2911" i="1"/>
  <c r="P2911" i="1"/>
  <c r="Q2911" i="1" a="1"/>
  <c r="Q2911" i="1" s="1"/>
  <c r="R2911" i="1"/>
  <c r="M2912" i="1"/>
  <c r="N2912" i="1"/>
  <c r="O2912" i="1"/>
  <c r="P2912" i="1"/>
  <c r="Q2912" i="1" a="1"/>
  <c r="Q2912" i="1" s="1"/>
  <c r="R2912" i="1"/>
  <c r="M2913" i="1"/>
  <c r="N2913" i="1"/>
  <c r="O2913" i="1"/>
  <c r="P2913" i="1"/>
  <c r="Q2913" i="1" a="1"/>
  <c r="Q2913" i="1"/>
  <c r="R2913" i="1"/>
  <c r="S2913" i="1"/>
  <c r="M2914" i="1"/>
  <c r="S2914" i="1" s="1"/>
  <c r="N2914" i="1"/>
  <c r="O2914" i="1"/>
  <c r="P2914" i="1"/>
  <c r="Q2914" i="1" a="1"/>
  <c r="Q2914" i="1"/>
  <c r="R2914" i="1"/>
  <c r="M2915" i="1"/>
  <c r="S2915" i="1" s="1"/>
  <c r="N2915" i="1"/>
  <c r="O2915" i="1"/>
  <c r="P2915" i="1"/>
  <c r="Q2915" i="1" a="1"/>
  <c r="Q2915" i="1" s="1"/>
  <c r="R2915" i="1"/>
  <c r="M2916" i="1"/>
  <c r="N2916" i="1"/>
  <c r="O2916" i="1"/>
  <c r="P2916" i="1"/>
  <c r="Q2916" i="1" a="1"/>
  <c r="Q2916" i="1" s="1"/>
  <c r="S2916" i="1" s="1"/>
  <c r="T2916" i="1" s="1"/>
  <c r="R2916" i="1"/>
  <c r="M2917" i="1"/>
  <c r="N2917" i="1"/>
  <c r="O2917" i="1"/>
  <c r="P2917" i="1"/>
  <c r="Q2917" i="1" a="1"/>
  <c r="Q2917" i="1" s="1"/>
  <c r="S2917" i="1" s="1"/>
  <c r="R2917" i="1"/>
  <c r="M2918" i="1"/>
  <c r="N2918" i="1"/>
  <c r="O2918" i="1"/>
  <c r="P2918" i="1"/>
  <c r="Q2918" i="1" a="1"/>
  <c r="Q2918" i="1"/>
  <c r="R2918" i="1"/>
  <c r="M2919" i="1"/>
  <c r="S2919" i="1" s="1"/>
  <c r="N2919" i="1"/>
  <c r="O2919" i="1"/>
  <c r="P2919" i="1"/>
  <c r="Q2919" i="1" a="1"/>
  <c r="Q2919" i="1" s="1"/>
  <c r="R2919" i="1"/>
  <c r="M2920" i="1"/>
  <c r="N2920" i="1"/>
  <c r="O2920" i="1"/>
  <c r="P2920" i="1"/>
  <c r="Q2920" i="1" a="1"/>
  <c r="Q2920" i="1" s="1"/>
  <c r="R2920" i="1"/>
  <c r="M2921" i="1"/>
  <c r="N2921" i="1"/>
  <c r="O2921" i="1"/>
  <c r="P2921" i="1"/>
  <c r="Q2921" i="1" a="1"/>
  <c r="Q2921" i="1"/>
  <c r="R2921" i="1"/>
  <c r="S2921" i="1" s="1"/>
  <c r="M2922" i="1"/>
  <c r="S2922" i="1" s="1"/>
  <c r="N2922" i="1"/>
  <c r="O2922" i="1"/>
  <c r="P2922" i="1"/>
  <c r="Q2922" i="1" a="1"/>
  <c r="Q2922" i="1"/>
  <c r="R2922" i="1"/>
  <c r="M2923" i="1"/>
  <c r="N2923" i="1"/>
  <c r="O2923" i="1"/>
  <c r="P2923" i="1"/>
  <c r="Q2923" i="1" a="1"/>
  <c r="Q2923" i="1" s="1"/>
  <c r="R2923" i="1"/>
  <c r="M2924" i="1"/>
  <c r="N2924" i="1"/>
  <c r="O2924" i="1"/>
  <c r="P2924" i="1"/>
  <c r="Q2924" i="1" a="1"/>
  <c r="Q2924" i="1" s="1"/>
  <c r="S2924" i="1" s="1"/>
  <c r="T2924" i="1" s="1"/>
  <c r="R2924" i="1"/>
  <c r="M2925" i="1"/>
  <c r="N2925" i="1"/>
  <c r="O2925" i="1"/>
  <c r="P2925" i="1"/>
  <c r="Q2925" i="1" a="1"/>
  <c r="Q2925" i="1" s="1"/>
  <c r="S2925" i="1" s="1"/>
  <c r="R2925" i="1"/>
  <c r="M2926" i="1"/>
  <c r="N2926" i="1"/>
  <c r="O2926" i="1"/>
  <c r="P2926" i="1"/>
  <c r="Q2926" i="1" a="1"/>
  <c r="Q2926" i="1" s="1"/>
  <c r="R2926" i="1"/>
  <c r="M2927" i="1"/>
  <c r="N2927" i="1"/>
  <c r="O2927" i="1"/>
  <c r="P2927" i="1"/>
  <c r="Q2927" i="1" a="1"/>
  <c r="Q2927" i="1" s="1"/>
  <c r="R2927" i="1"/>
  <c r="M2928" i="1"/>
  <c r="N2928" i="1"/>
  <c r="O2928" i="1"/>
  <c r="P2928" i="1"/>
  <c r="Q2928" i="1" a="1"/>
  <c r="Q2928" i="1" s="1"/>
  <c r="R2928" i="1"/>
  <c r="M2929" i="1"/>
  <c r="N2929" i="1"/>
  <c r="O2929" i="1"/>
  <c r="P2929" i="1"/>
  <c r="Q2929" i="1" a="1"/>
  <c r="Q2929" i="1"/>
  <c r="R2929" i="1"/>
  <c r="S2929" i="1"/>
  <c r="M2930" i="1"/>
  <c r="S2930" i="1" s="1"/>
  <c r="N2930" i="1"/>
  <c r="O2930" i="1"/>
  <c r="P2930" i="1"/>
  <c r="Q2930" i="1" a="1"/>
  <c r="Q2930" i="1"/>
  <c r="R2930" i="1"/>
  <c r="M2931" i="1"/>
  <c r="N2931" i="1"/>
  <c r="O2931" i="1"/>
  <c r="P2931" i="1"/>
  <c r="Q2931" i="1" a="1"/>
  <c r="Q2931" i="1" s="1"/>
  <c r="R2931" i="1"/>
  <c r="M2932" i="1"/>
  <c r="N2932" i="1"/>
  <c r="O2932" i="1"/>
  <c r="P2932" i="1"/>
  <c r="Q2932" i="1" a="1"/>
  <c r="Q2932" i="1" s="1"/>
  <c r="S2932" i="1" s="1"/>
  <c r="R2932" i="1"/>
  <c r="T2932" i="1"/>
  <c r="V2932" i="1"/>
  <c r="M2933" i="1"/>
  <c r="N2933" i="1"/>
  <c r="O2933" i="1"/>
  <c r="P2933" i="1"/>
  <c r="Q2933" i="1" a="1"/>
  <c r="Q2933" i="1" s="1"/>
  <c r="S2933" i="1" s="1"/>
  <c r="R2933" i="1"/>
  <c r="M2934" i="1"/>
  <c r="N2934" i="1"/>
  <c r="O2934" i="1"/>
  <c r="P2934" i="1"/>
  <c r="Q2934" i="1" a="1"/>
  <c r="Q2934" i="1" s="1"/>
  <c r="R2934" i="1"/>
  <c r="M2935" i="1"/>
  <c r="N2935" i="1"/>
  <c r="O2935" i="1"/>
  <c r="P2935" i="1"/>
  <c r="Q2935" i="1" a="1"/>
  <c r="Q2935" i="1" s="1"/>
  <c r="R2935" i="1"/>
  <c r="M2936" i="1"/>
  <c r="N2936" i="1"/>
  <c r="O2936" i="1"/>
  <c r="P2936" i="1"/>
  <c r="Q2936" i="1" a="1"/>
  <c r="Q2936" i="1" s="1"/>
  <c r="R2936" i="1"/>
  <c r="M2937" i="1"/>
  <c r="N2937" i="1"/>
  <c r="O2937" i="1"/>
  <c r="P2937" i="1"/>
  <c r="Q2937" i="1" a="1"/>
  <c r="Q2937" i="1"/>
  <c r="R2937" i="1"/>
  <c r="S2937" i="1"/>
  <c r="M2938" i="1"/>
  <c r="S2938" i="1" s="1"/>
  <c r="N2938" i="1"/>
  <c r="O2938" i="1"/>
  <c r="P2938" i="1"/>
  <c r="Q2938" i="1" a="1"/>
  <c r="Q2938" i="1"/>
  <c r="R2938" i="1"/>
  <c r="M2939" i="1"/>
  <c r="S2939" i="1" s="1"/>
  <c r="N2939" i="1"/>
  <c r="O2939" i="1"/>
  <c r="P2939" i="1"/>
  <c r="Q2939" i="1" a="1"/>
  <c r="Q2939" i="1" s="1"/>
  <c r="R2939" i="1"/>
  <c r="M2940" i="1"/>
  <c r="N2940" i="1"/>
  <c r="O2940" i="1"/>
  <c r="P2940" i="1"/>
  <c r="Q2940" i="1" a="1"/>
  <c r="Q2940" i="1" s="1"/>
  <c r="S2940" i="1" s="1"/>
  <c r="T2940" i="1" s="1"/>
  <c r="R2940" i="1"/>
  <c r="M2941" i="1"/>
  <c r="N2941" i="1"/>
  <c r="O2941" i="1"/>
  <c r="P2941" i="1"/>
  <c r="Q2941" i="1" a="1"/>
  <c r="Q2941" i="1" s="1"/>
  <c r="S2941" i="1" s="1"/>
  <c r="R2941" i="1"/>
  <c r="M2942" i="1"/>
  <c r="N2942" i="1"/>
  <c r="O2942" i="1"/>
  <c r="P2942" i="1"/>
  <c r="Q2942" i="1" a="1"/>
  <c r="Q2942" i="1" s="1"/>
  <c r="R2942" i="1"/>
  <c r="M2943" i="1"/>
  <c r="N2943" i="1"/>
  <c r="O2943" i="1"/>
  <c r="P2943" i="1"/>
  <c r="Q2943" i="1" a="1"/>
  <c r="Q2943" i="1" s="1"/>
  <c r="R2943" i="1"/>
  <c r="M2944" i="1"/>
  <c r="N2944" i="1"/>
  <c r="O2944" i="1"/>
  <c r="P2944" i="1"/>
  <c r="Q2944" i="1" a="1"/>
  <c r="Q2944" i="1" s="1"/>
  <c r="R2944" i="1"/>
  <c r="M2945" i="1"/>
  <c r="N2945" i="1"/>
  <c r="O2945" i="1"/>
  <c r="P2945" i="1"/>
  <c r="Q2945" i="1" a="1"/>
  <c r="Q2945" i="1"/>
  <c r="R2945" i="1"/>
  <c r="S2945" i="1"/>
  <c r="M2946" i="1"/>
  <c r="S2946" i="1" s="1"/>
  <c r="N2946" i="1"/>
  <c r="O2946" i="1"/>
  <c r="P2946" i="1"/>
  <c r="Q2946" i="1" a="1"/>
  <c r="Q2946" i="1"/>
  <c r="R2946" i="1"/>
  <c r="M2947" i="1"/>
  <c r="N2947" i="1"/>
  <c r="O2947" i="1"/>
  <c r="P2947" i="1"/>
  <c r="Q2947" i="1" a="1"/>
  <c r="Q2947" i="1" s="1"/>
  <c r="R2947" i="1"/>
  <c r="M2948" i="1"/>
  <c r="N2948" i="1"/>
  <c r="O2948" i="1"/>
  <c r="P2948" i="1"/>
  <c r="Q2948" i="1" a="1"/>
  <c r="Q2948" i="1" s="1"/>
  <c r="S2948" i="1" s="1"/>
  <c r="R2948" i="1"/>
  <c r="M2949" i="1"/>
  <c r="N2949" i="1"/>
  <c r="O2949" i="1"/>
  <c r="P2949" i="1"/>
  <c r="Q2949" i="1" a="1"/>
  <c r="Q2949" i="1" s="1"/>
  <c r="S2949" i="1" s="1"/>
  <c r="R2949" i="1"/>
  <c r="M2950" i="1"/>
  <c r="N2950" i="1"/>
  <c r="O2950" i="1"/>
  <c r="P2950" i="1"/>
  <c r="Q2950" i="1" a="1"/>
  <c r="Q2950" i="1"/>
  <c r="R2950" i="1"/>
  <c r="M2951" i="1"/>
  <c r="N2951" i="1"/>
  <c r="O2951" i="1"/>
  <c r="P2951" i="1"/>
  <c r="Q2951" i="1" a="1"/>
  <c r="Q2951" i="1" s="1"/>
  <c r="R2951" i="1"/>
  <c r="M2952" i="1"/>
  <c r="S2952" i="1" s="1"/>
  <c r="N2952" i="1"/>
  <c r="O2952" i="1"/>
  <c r="P2952" i="1"/>
  <c r="Q2952" i="1" a="1"/>
  <c r="Q2952" i="1" s="1"/>
  <c r="R2952" i="1"/>
  <c r="M2953" i="1"/>
  <c r="N2953" i="1"/>
  <c r="O2953" i="1"/>
  <c r="P2953" i="1"/>
  <c r="Q2953" i="1" a="1"/>
  <c r="Q2953" i="1"/>
  <c r="S2953" i="1" s="1"/>
  <c r="R2953" i="1"/>
  <c r="M2954" i="1"/>
  <c r="S2954" i="1" s="1"/>
  <c r="N2954" i="1"/>
  <c r="O2954" i="1"/>
  <c r="P2954" i="1"/>
  <c r="Q2954" i="1" a="1"/>
  <c r="Q2954" i="1"/>
  <c r="R2954" i="1"/>
  <c r="M2955" i="1"/>
  <c r="N2955" i="1"/>
  <c r="O2955" i="1"/>
  <c r="P2955" i="1"/>
  <c r="Q2955" i="1" a="1"/>
  <c r="Q2955" i="1" s="1"/>
  <c r="R2955" i="1"/>
  <c r="M2956" i="1"/>
  <c r="N2956" i="1"/>
  <c r="O2956" i="1"/>
  <c r="P2956" i="1"/>
  <c r="Q2956" i="1" a="1"/>
  <c r="Q2956" i="1" s="1"/>
  <c r="S2956" i="1" s="1"/>
  <c r="T2956" i="1" s="1"/>
  <c r="R2956" i="1"/>
  <c r="M2957" i="1"/>
  <c r="N2957" i="1"/>
  <c r="O2957" i="1"/>
  <c r="P2957" i="1"/>
  <c r="Q2957" i="1" a="1"/>
  <c r="Q2957" i="1" s="1"/>
  <c r="R2957" i="1"/>
  <c r="M2958" i="1"/>
  <c r="N2958" i="1"/>
  <c r="O2958" i="1"/>
  <c r="P2958" i="1"/>
  <c r="Q2958" i="1" a="1"/>
  <c r="Q2958" i="1"/>
  <c r="R2958" i="1"/>
  <c r="M2959" i="1"/>
  <c r="S2959" i="1" s="1"/>
  <c r="N2959" i="1"/>
  <c r="O2959" i="1"/>
  <c r="P2959" i="1"/>
  <c r="Q2959" i="1" a="1"/>
  <c r="Q2959" i="1" s="1"/>
  <c r="R2959" i="1"/>
  <c r="M2960" i="1"/>
  <c r="S2960" i="1" s="1"/>
  <c r="N2960" i="1"/>
  <c r="O2960" i="1"/>
  <c r="P2960" i="1"/>
  <c r="Q2960" i="1" a="1"/>
  <c r="Q2960" i="1" s="1"/>
  <c r="R2960" i="1"/>
  <c r="M2961" i="1"/>
  <c r="N2961" i="1"/>
  <c r="O2961" i="1"/>
  <c r="P2961" i="1"/>
  <c r="Q2961" i="1" a="1"/>
  <c r="Q2961" i="1"/>
  <c r="R2961" i="1"/>
  <c r="S2961" i="1" s="1"/>
  <c r="M2962" i="1"/>
  <c r="S2962" i="1" s="1"/>
  <c r="N2962" i="1"/>
  <c r="O2962" i="1"/>
  <c r="P2962" i="1"/>
  <c r="Q2962" i="1" a="1"/>
  <c r="Q2962" i="1"/>
  <c r="R2962" i="1"/>
  <c r="M2963" i="1"/>
  <c r="N2963" i="1"/>
  <c r="O2963" i="1"/>
  <c r="P2963" i="1"/>
  <c r="Q2963" i="1" a="1"/>
  <c r="Q2963" i="1" s="1"/>
  <c r="R2963" i="1"/>
  <c r="M2964" i="1"/>
  <c r="N2964" i="1"/>
  <c r="O2964" i="1"/>
  <c r="P2964" i="1"/>
  <c r="Q2964" i="1" a="1"/>
  <c r="Q2964" i="1" s="1"/>
  <c r="S2964" i="1" s="1"/>
  <c r="R2964" i="1"/>
  <c r="T2964" i="1"/>
  <c r="V2964" i="1"/>
  <c r="M2965" i="1"/>
  <c r="N2965" i="1"/>
  <c r="O2965" i="1"/>
  <c r="P2965" i="1"/>
  <c r="Q2965" i="1" a="1"/>
  <c r="Q2965" i="1" s="1"/>
  <c r="R2965" i="1"/>
  <c r="M2966" i="1"/>
  <c r="S2966" i="1" s="1"/>
  <c r="N2966" i="1"/>
  <c r="O2966" i="1"/>
  <c r="P2966" i="1"/>
  <c r="Q2966" i="1" a="1"/>
  <c r="Q2966" i="1"/>
  <c r="R2966" i="1"/>
  <c r="M2967" i="1"/>
  <c r="S2967" i="1" s="1"/>
  <c r="T2967" i="1" s="1"/>
  <c r="N2967" i="1"/>
  <c r="O2967" i="1"/>
  <c r="P2967" i="1"/>
  <c r="Q2967" i="1" a="1"/>
  <c r="Q2967" i="1" s="1"/>
  <c r="R2967" i="1"/>
  <c r="M2968" i="1"/>
  <c r="N2968" i="1"/>
  <c r="O2968" i="1"/>
  <c r="P2968" i="1"/>
  <c r="Q2968" i="1" a="1"/>
  <c r="Q2968" i="1" s="1"/>
  <c r="R2968" i="1"/>
  <c r="M2969" i="1"/>
  <c r="N2969" i="1"/>
  <c r="O2969" i="1"/>
  <c r="P2969" i="1"/>
  <c r="Q2969" i="1" a="1"/>
  <c r="Q2969" i="1"/>
  <c r="R2969" i="1"/>
  <c r="S2969" i="1"/>
  <c r="M2970" i="1"/>
  <c r="S2970" i="1" s="1"/>
  <c r="N2970" i="1"/>
  <c r="O2970" i="1"/>
  <c r="P2970" i="1"/>
  <c r="Q2970" i="1" a="1"/>
  <c r="Q2970" i="1"/>
  <c r="R2970" i="1"/>
  <c r="M2971" i="1"/>
  <c r="N2971" i="1"/>
  <c r="O2971" i="1"/>
  <c r="P2971" i="1"/>
  <c r="Q2971" i="1" a="1"/>
  <c r="Q2971" i="1" s="1"/>
  <c r="R2971" i="1"/>
  <c r="M2972" i="1"/>
  <c r="N2972" i="1"/>
  <c r="O2972" i="1"/>
  <c r="P2972" i="1"/>
  <c r="Q2972" i="1" a="1"/>
  <c r="Q2972" i="1" s="1"/>
  <c r="R2972" i="1"/>
  <c r="S2972" i="1"/>
  <c r="T2972" i="1"/>
  <c r="V2972" i="1"/>
  <c r="M2973" i="1"/>
  <c r="N2973" i="1"/>
  <c r="O2973" i="1"/>
  <c r="S2973" i="1" s="1"/>
  <c r="P2973" i="1"/>
  <c r="Q2973" i="1" a="1"/>
  <c r="Q2973" i="1" s="1"/>
  <c r="R2973" i="1"/>
  <c r="M2974" i="1"/>
  <c r="N2974" i="1"/>
  <c r="O2974" i="1"/>
  <c r="P2974" i="1"/>
  <c r="Q2974" i="1" a="1"/>
  <c r="Q2974" i="1" s="1"/>
  <c r="R2974" i="1"/>
  <c r="M2975" i="1"/>
  <c r="S2975" i="1" s="1"/>
  <c r="T2975" i="1" s="1"/>
  <c r="N2975" i="1"/>
  <c r="O2975" i="1"/>
  <c r="P2975" i="1"/>
  <c r="Q2975" i="1" a="1"/>
  <c r="Q2975" i="1" s="1"/>
  <c r="R2975" i="1"/>
  <c r="M2976" i="1"/>
  <c r="N2976" i="1"/>
  <c r="O2976" i="1"/>
  <c r="P2976" i="1"/>
  <c r="Q2976" i="1" a="1"/>
  <c r="Q2976" i="1" s="1"/>
  <c r="R2976" i="1"/>
  <c r="M2977" i="1"/>
  <c r="N2977" i="1"/>
  <c r="O2977" i="1"/>
  <c r="P2977" i="1"/>
  <c r="Q2977" i="1" a="1"/>
  <c r="Q2977" i="1"/>
  <c r="S2977" i="1" s="1"/>
  <c r="R2977" i="1"/>
  <c r="M2978" i="1"/>
  <c r="S2978" i="1" s="1"/>
  <c r="N2978" i="1"/>
  <c r="O2978" i="1"/>
  <c r="P2978" i="1"/>
  <c r="Q2978" i="1" a="1"/>
  <c r="Q2978" i="1"/>
  <c r="R2978" i="1"/>
  <c r="M2979" i="1"/>
  <c r="N2979" i="1"/>
  <c r="O2979" i="1"/>
  <c r="P2979" i="1"/>
  <c r="Q2979" i="1" a="1"/>
  <c r="Q2979" i="1" s="1"/>
  <c r="R2979" i="1"/>
  <c r="M2980" i="1"/>
  <c r="N2980" i="1"/>
  <c r="O2980" i="1"/>
  <c r="P2980" i="1"/>
  <c r="Q2980" i="1" a="1"/>
  <c r="Q2980" i="1" s="1"/>
  <c r="R2980" i="1"/>
  <c r="S2980" i="1"/>
  <c r="T2980" i="1" s="1"/>
  <c r="M2981" i="1"/>
  <c r="N2981" i="1"/>
  <c r="O2981" i="1"/>
  <c r="S2981" i="1" s="1"/>
  <c r="P2981" i="1"/>
  <c r="Q2981" i="1" a="1"/>
  <c r="Q2981" i="1" s="1"/>
  <c r="R2981" i="1"/>
  <c r="M2982" i="1"/>
  <c r="N2982" i="1"/>
  <c r="O2982" i="1"/>
  <c r="P2982" i="1"/>
  <c r="Q2982" i="1" a="1"/>
  <c r="Q2982" i="1" s="1"/>
  <c r="R2982" i="1"/>
  <c r="M2983" i="1"/>
  <c r="S2983" i="1" s="1"/>
  <c r="T2983" i="1" s="1"/>
  <c r="N2983" i="1"/>
  <c r="O2983" i="1"/>
  <c r="P2983" i="1"/>
  <c r="Q2983" i="1" a="1"/>
  <c r="Q2983" i="1" s="1"/>
  <c r="R2983" i="1"/>
  <c r="M2984" i="1"/>
  <c r="N2984" i="1"/>
  <c r="O2984" i="1"/>
  <c r="P2984" i="1"/>
  <c r="Q2984" i="1" a="1"/>
  <c r="Q2984" i="1" s="1"/>
  <c r="R2984" i="1"/>
  <c r="M2985" i="1"/>
  <c r="N2985" i="1"/>
  <c r="O2985" i="1"/>
  <c r="P2985" i="1"/>
  <c r="Q2985" i="1" a="1"/>
  <c r="Q2985" i="1"/>
  <c r="S2985" i="1" s="1"/>
  <c r="R2985" i="1"/>
  <c r="M2986" i="1"/>
  <c r="S2986" i="1" s="1"/>
  <c r="N2986" i="1"/>
  <c r="O2986" i="1"/>
  <c r="P2986" i="1"/>
  <c r="Q2986" i="1" a="1"/>
  <c r="Q2986" i="1"/>
  <c r="R2986" i="1"/>
  <c r="M2987" i="1"/>
  <c r="N2987" i="1"/>
  <c r="O2987" i="1"/>
  <c r="P2987" i="1"/>
  <c r="Q2987" i="1" a="1"/>
  <c r="Q2987" i="1" s="1"/>
  <c r="R2987" i="1"/>
  <c r="M2988" i="1"/>
  <c r="N2988" i="1"/>
  <c r="O2988" i="1"/>
  <c r="P2988" i="1"/>
  <c r="Q2988" i="1" a="1"/>
  <c r="Q2988" i="1" s="1"/>
  <c r="R2988" i="1"/>
  <c r="S2988" i="1"/>
  <c r="T2988" i="1"/>
  <c r="V2988" i="1"/>
  <c r="M2989" i="1"/>
  <c r="N2989" i="1"/>
  <c r="O2989" i="1"/>
  <c r="S2989" i="1" s="1"/>
  <c r="P2989" i="1"/>
  <c r="Q2989" i="1" a="1"/>
  <c r="Q2989" i="1" s="1"/>
  <c r="R2989" i="1"/>
  <c r="M2990" i="1"/>
  <c r="N2990" i="1"/>
  <c r="O2990" i="1"/>
  <c r="P2990" i="1"/>
  <c r="Q2990" i="1" a="1"/>
  <c r="Q2990" i="1" s="1"/>
  <c r="R2990" i="1"/>
  <c r="M2991" i="1"/>
  <c r="S2991" i="1" s="1"/>
  <c r="T2991" i="1" s="1"/>
  <c r="N2991" i="1"/>
  <c r="O2991" i="1"/>
  <c r="P2991" i="1"/>
  <c r="Q2991" i="1" a="1"/>
  <c r="Q2991" i="1" s="1"/>
  <c r="R2991" i="1"/>
  <c r="M2992" i="1"/>
  <c r="N2992" i="1"/>
  <c r="O2992" i="1"/>
  <c r="P2992" i="1"/>
  <c r="Q2992" i="1" a="1"/>
  <c r="Q2992" i="1" s="1"/>
  <c r="R2992" i="1"/>
  <c r="M2993" i="1"/>
  <c r="N2993" i="1"/>
  <c r="O2993" i="1"/>
  <c r="P2993" i="1"/>
  <c r="Q2993" i="1" a="1"/>
  <c r="Q2993" i="1"/>
  <c r="S2993" i="1" s="1"/>
  <c r="R2993" i="1"/>
  <c r="M2994" i="1"/>
  <c r="S2994" i="1" s="1"/>
  <c r="N2994" i="1"/>
  <c r="O2994" i="1"/>
  <c r="P2994" i="1"/>
  <c r="Q2994" i="1" a="1"/>
  <c r="Q2994" i="1"/>
  <c r="R2994" i="1"/>
  <c r="M2995" i="1"/>
  <c r="N2995" i="1"/>
  <c r="O2995" i="1"/>
  <c r="P2995" i="1"/>
  <c r="Q2995" i="1" a="1"/>
  <c r="Q2995" i="1" s="1"/>
  <c r="R2995" i="1"/>
  <c r="M2996" i="1"/>
  <c r="N2996" i="1"/>
  <c r="O2996" i="1"/>
  <c r="P2996" i="1"/>
  <c r="Q2996" i="1" a="1"/>
  <c r="Q2996" i="1" s="1"/>
  <c r="R2996" i="1"/>
  <c r="S2996" i="1"/>
  <c r="T2996" i="1" s="1"/>
  <c r="M2997" i="1"/>
  <c r="N2997" i="1"/>
  <c r="O2997" i="1"/>
  <c r="S2997" i="1" s="1"/>
  <c r="P2997" i="1"/>
  <c r="Q2997" i="1" a="1"/>
  <c r="Q2997" i="1" s="1"/>
  <c r="R2997" i="1"/>
  <c r="M2998" i="1"/>
  <c r="N2998" i="1"/>
  <c r="O2998" i="1"/>
  <c r="P2998" i="1"/>
  <c r="Q2998" i="1" a="1"/>
  <c r="Q2998" i="1" s="1"/>
  <c r="R2998" i="1"/>
  <c r="M2999" i="1"/>
  <c r="S2999" i="1" s="1"/>
  <c r="T2999" i="1" s="1"/>
  <c r="N2999" i="1"/>
  <c r="O2999" i="1"/>
  <c r="P2999" i="1"/>
  <c r="Q2999" i="1" a="1"/>
  <c r="Q2999" i="1" s="1"/>
  <c r="R2999" i="1"/>
  <c r="M3000" i="1"/>
  <c r="N3000" i="1"/>
  <c r="O3000" i="1"/>
  <c r="P3000" i="1"/>
  <c r="Q3000" i="1" a="1"/>
  <c r="Q3000" i="1" s="1"/>
  <c r="R3000" i="1"/>
  <c r="M3001" i="1"/>
  <c r="N3001" i="1"/>
  <c r="O3001" i="1"/>
  <c r="P3001" i="1"/>
  <c r="Q3001" i="1" a="1"/>
  <c r="Q3001" i="1"/>
  <c r="S3001" i="1" s="1"/>
  <c r="R3001" i="1"/>
  <c r="M3002" i="1"/>
  <c r="S3002" i="1" s="1"/>
  <c r="N3002" i="1"/>
  <c r="O3002" i="1"/>
  <c r="P3002" i="1"/>
  <c r="Q3002" i="1" a="1"/>
  <c r="Q3002" i="1"/>
  <c r="R3002" i="1"/>
  <c r="M3003" i="1"/>
  <c r="N3003" i="1"/>
  <c r="O3003" i="1"/>
  <c r="P3003" i="1"/>
  <c r="Q3003" i="1" a="1"/>
  <c r="Q3003" i="1" s="1"/>
  <c r="R3003" i="1"/>
  <c r="M3004" i="1"/>
  <c r="N3004" i="1"/>
  <c r="O3004" i="1"/>
  <c r="P3004" i="1"/>
  <c r="Q3004" i="1" a="1"/>
  <c r="Q3004" i="1" s="1"/>
  <c r="R3004" i="1"/>
  <c r="S3004" i="1"/>
  <c r="T3004" i="1"/>
  <c r="V3004" i="1"/>
  <c r="M3005" i="1"/>
  <c r="N3005" i="1"/>
  <c r="O3005" i="1"/>
  <c r="S3005" i="1" s="1"/>
  <c r="P3005" i="1"/>
  <c r="Q3005" i="1" a="1"/>
  <c r="Q3005" i="1" s="1"/>
  <c r="R3005" i="1"/>
  <c r="M3006" i="1"/>
  <c r="N3006" i="1"/>
  <c r="O3006" i="1"/>
  <c r="P3006" i="1"/>
  <c r="Q3006" i="1" a="1"/>
  <c r="Q3006" i="1" s="1"/>
  <c r="R3006" i="1"/>
  <c r="M3007" i="1"/>
  <c r="S3007" i="1" s="1"/>
  <c r="T3007" i="1" s="1"/>
  <c r="N3007" i="1"/>
  <c r="O3007" i="1"/>
  <c r="P3007" i="1"/>
  <c r="Q3007" i="1" a="1"/>
  <c r="Q3007" i="1" s="1"/>
  <c r="R3007" i="1"/>
  <c r="M3008" i="1"/>
  <c r="N3008" i="1"/>
  <c r="O3008" i="1"/>
  <c r="P3008" i="1"/>
  <c r="Q3008" i="1" a="1"/>
  <c r="Q3008" i="1" s="1"/>
  <c r="R3008" i="1"/>
  <c r="M3009" i="1"/>
  <c r="N3009" i="1"/>
  <c r="O3009" i="1"/>
  <c r="P3009" i="1"/>
  <c r="Q3009" i="1" a="1"/>
  <c r="Q3009" i="1"/>
  <c r="S3009" i="1" s="1"/>
  <c r="R3009" i="1"/>
  <c r="M3010" i="1"/>
  <c r="S3010" i="1" s="1"/>
  <c r="N3010" i="1"/>
  <c r="O3010" i="1"/>
  <c r="P3010" i="1"/>
  <c r="Q3010" i="1" a="1"/>
  <c r="Q3010" i="1"/>
  <c r="R3010" i="1"/>
  <c r="M3011" i="1"/>
  <c r="N3011" i="1"/>
  <c r="O3011" i="1"/>
  <c r="P3011" i="1"/>
  <c r="Q3011" i="1" a="1"/>
  <c r="Q3011" i="1" s="1"/>
  <c r="R3011" i="1"/>
  <c r="M3012" i="1"/>
  <c r="N3012" i="1"/>
  <c r="O3012" i="1"/>
  <c r="P3012" i="1"/>
  <c r="Q3012" i="1" a="1"/>
  <c r="Q3012" i="1" s="1"/>
  <c r="R3012" i="1"/>
  <c r="S3012" i="1"/>
  <c r="T3012" i="1" s="1"/>
  <c r="M3013" i="1"/>
  <c r="N3013" i="1"/>
  <c r="O3013" i="1"/>
  <c r="S3013" i="1" s="1"/>
  <c r="P3013" i="1"/>
  <c r="Q3013" i="1" a="1"/>
  <c r="Q3013" i="1" s="1"/>
  <c r="R3013" i="1"/>
  <c r="M3014" i="1"/>
  <c r="N3014" i="1"/>
  <c r="O3014" i="1"/>
  <c r="P3014" i="1"/>
  <c r="Q3014" i="1" a="1"/>
  <c r="Q3014" i="1" s="1"/>
  <c r="R3014" i="1"/>
  <c r="M3015" i="1"/>
  <c r="S3015" i="1" s="1"/>
  <c r="T3015" i="1" s="1"/>
  <c r="N3015" i="1"/>
  <c r="O3015" i="1"/>
  <c r="P3015" i="1"/>
  <c r="Q3015" i="1" a="1"/>
  <c r="Q3015" i="1" s="1"/>
  <c r="R3015" i="1"/>
  <c r="M3016" i="1"/>
  <c r="N3016" i="1"/>
  <c r="O3016" i="1"/>
  <c r="P3016" i="1"/>
  <c r="Q3016" i="1" a="1"/>
  <c r="Q3016" i="1" s="1"/>
  <c r="R3016" i="1"/>
  <c r="M3017" i="1"/>
  <c r="N3017" i="1"/>
  <c r="O3017" i="1"/>
  <c r="P3017" i="1"/>
  <c r="Q3017" i="1" a="1"/>
  <c r="Q3017" i="1"/>
  <c r="S3017" i="1" s="1"/>
  <c r="R3017" i="1"/>
  <c r="M3018" i="1"/>
  <c r="S3018" i="1" s="1"/>
  <c r="N3018" i="1"/>
  <c r="O3018" i="1"/>
  <c r="P3018" i="1"/>
  <c r="Q3018" i="1" a="1"/>
  <c r="Q3018" i="1"/>
  <c r="R3018" i="1"/>
  <c r="M3019" i="1"/>
  <c r="N3019" i="1"/>
  <c r="O3019" i="1"/>
  <c r="P3019" i="1"/>
  <c r="Q3019" i="1" a="1"/>
  <c r="Q3019" i="1" s="1"/>
  <c r="R3019" i="1"/>
  <c r="M3020" i="1"/>
  <c r="N3020" i="1"/>
  <c r="O3020" i="1"/>
  <c r="P3020" i="1"/>
  <c r="Q3020" i="1" a="1"/>
  <c r="Q3020" i="1" s="1"/>
  <c r="R3020" i="1"/>
  <c r="S3020" i="1"/>
  <c r="T3020" i="1"/>
  <c r="V3020" i="1"/>
  <c r="M3021" i="1"/>
  <c r="N3021" i="1"/>
  <c r="O3021" i="1"/>
  <c r="S3021" i="1" s="1"/>
  <c r="P3021" i="1"/>
  <c r="Q3021" i="1" a="1"/>
  <c r="Q3021" i="1" s="1"/>
  <c r="R3021" i="1"/>
  <c r="M3022" i="1"/>
  <c r="N3022" i="1"/>
  <c r="O3022" i="1"/>
  <c r="P3022" i="1"/>
  <c r="Q3022" i="1" a="1"/>
  <c r="Q3022" i="1" s="1"/>
  <c r="R3022" i="1"/>
  <c r="M3023" i="1"/>
  <c r="S3023" i="1" s="1"/>
  <c r="T3023" i="1" s="1"/>
  <c r="N3023" i="1"/>
  <c r="O3023" i="1"/>
  <c r="P3023" i="1"/>
  <c r="Q3023" i="1" a="1"/>
  <c r="Q3023" i="1" s="1"/>
  <c r="R3023" i="1"/>
  <c r="M3024" i="1"/>
  <c r="N3024" i="1"/>
  <c r="O3024" i="1"/>
  <c r="P3024" i="1"/>
  <c r="Q3024" i="1" a="1"/>
  <c r="Q3024" i="1" s="1"/>
  <c r="R3024" i="1"/>
  <c r="M3025" i="1"/>
  <c r="N3025" i="1"/>
  <c r="O3025" i="1"/>
  <c r="P3025" i="1"/>
  <c r="Q3025" i="1" a="1"/>
  <c r="Q3025" i="1"/>
  <c r="S3025" i="1" s="1"/>
  <c r="R3025" i="1"/>
  <c r="M3026" i="1"/>
  <c r="S3026" i="1" s="1"/>
  <c r="N3026" i="1"/>
  <c r="O3026" i="1"/>
  <c r="P3026" i="1"/>
  <c r="Q3026" i="1" a="1"/>
  <c r="Q3026" i="1"/>
  <c r="R3026" i="1"/>
  <c r="M3027" i="1"/>
  <c r="N3027" i="1"/>
  <c r="O3027" i="1"/>
  <c r="P3027" i="1"/>
  <c r="Q3027" i="1" a="1"/>
  <c r="Q3027" i="1" s="1"/>
  <c r="R3027" i="1"/>
  <c r="M3028" i="1"/>
  <c r="N3028" i="1"/>
  <c r="O3028" i="1"/>
  <c r="P3028" i="1"/>
  <c r="Q3028" i="1" a="1"/>
  <c r="Q3028" i="1" s="1"/>
  <c r="R3028" i="1"/>
  <c r="S3028" i="1"/>
  <c r="T3028" i="1" s="1"/>
  <c r="M3029" i="1"/>
  <c r="N3029" i="1"/>
  <c r="O3029" i="1"/>
  <c r="S3029" i="1" s="1"/>
  <c r="P3029" i="1"/>
  <c r="Q3029" i="1" a="1"/>
  <c r="Q3029" i="1" s="1"/>
  <c r="R3029" i="1"/>
  <c r="M3030" i="1"/>
  <c r="N3030" i="1"/>
  <c r="O3030" i="1"/>
  <c r="P3030" i="1"/>
  <c r="Q3030" i="1" a="1"/>
  <c r="Q3030" i="1" s="1"/>
  <c r="R3030" i="1"/>
  <c r="M3031" i="1"/>
  <c r="S3031" i="1" s="1"/>
  <c r="T3031" i="1" s="1"/>
  <c r="N3031" i="1"/>
  <c r="O3031" i="1"/>
  <c r="P3031" i="1"/>
  <c r="Q3031" i="1" a="1"/>
  <c r="Q3031" i="1" s="1"/>
  <c r="R3031" i="1"/>
  <c r="M3032" i="1"/>
  <c r="N3032" i="1"/>
  <c r="O3032" i="1"/>
  <c r="P3032" i="1"/>
  <c r="Q3032" i="1" a="1"/>
  <c r="Q3032" i="1" s="1"/>
  <c r="R3032" i="1"/>
  <c r="M3033" i="1"/>
  <c r="N3033" i="1"/>
  <c r="O3033" i="1"/>
  <c r="P3033" i="1"/>
  <c r="Q3033" i="1" a="1"/>
  <c r="Q3033" i="1"/>
  <c r="S3033" i="1" s="1"/>
  <c r="R3033" i="1"/>
  <c r="M3034" i="1"/>
  <c r="N3034" i="1"/>
  <c r="O3034" i="1"/>
  <c r="P3034" i="1"/>
  <c r="Q3034" i="1" a="1"/>
  <c r="Q3034" i="1" s="1"/>
  <c r="R3034" i="1"/>
  <c r="M3035" i="1"/>
  <c r="N3035" i="1"/>
  <c r="O3035" i="1"/>
  <c r="P3035" i="1"/>
  <c r="Q3035" i="1" a="1"/>
  <c r="Q3035" i="1" s="1"/>
  <c r="R3035" i="1"/>
  <c r="M3036" i="1"/>
  <c r="N3036" i="1"/>
  <c r="O3036" i="1"/>
  <c r="P3036" i="1"/>
  <c r="Q3036" i="1" a="1"/>
  <c r="Q3036" i="1" s="1"/>
  <c r="S3036" i="1" s="1"/>
  <c r="R3036" i="1"/>
  <c r="M3037" i="1"/>
  <c r="N3037" i="1"/>
  <c r="O3037" i="1"/>
  <c r="S3037" i="1" s="1"/>
  <c r="P3037" i="1"/>
  <c r="Q3037" i="1" a="1"/>
  <c r="Q3037" i="1" s="1"/>
  <c r="R3037" i="1"/>
  <c r="M3038" i="1"/>
  <c r="N3038" i="1"/>
  <c r="O3038" i="1"/>
  <c r="P3038" i="1"/>
  <c r="Q3038" i="1" a="1"/>
  <c r="Q3038" i="1" s="1"/>
  <c r="R3038" i="1"/>
  <c r="M3039" i="1"/>
  <c r="N3039" i="1"/>
  <c r="O3039" i="1"/>
  <c r="P3039" i="1"/>
  <c r="Q3039" i="1" a="1"/>
  <c r="Q3039" i="1" s="1"/>
  <c r="R3039" i="1"/>
  <c r="M3040" i="1"/>
  <c r="N3040" i="1"/>
  <c r="O3040" i="1"/>
  <c r="P3040" i="1"/>
  <c r="Q3040" i="1" a="1"/>
  <c r="Q3040" i="1" s="1"/>
  <c r="R3040" i="1"/>
  <c r="M3041" i="1"/>
  <c r="N3041" i="1"/>
  <c r="O3041" i="1"/>
  <c r="P3041" i="1"/>
  <c r="Q3041" i="1" a="1"/>
  <c r="Q3041" i="1"/>
  <c r="S3041" i="1" s="1"/>
  <c r="R3041" i="1"/>
  <c r="M3042" i="1"/>
  <c r="N3042" i="1"/>
  <c r="O3042" i="1"/>
  <c r="P3042" i="1"/>
  <c r="Q3042" i="1" a="1"/>
  <c r="Q3042" i="1" s="1"/>
  <c r="R3042" i="1"/>
  <c r="M3043" i="1"/>
  <c r="S3043" i="1" s="1"/>
  <c r="N3043" i="1"/>
  <c r="O3043" i="1"/>
  <c r="P3043" i="1"/>
  <c r="Q3043" i="1" a="1"/>
  <c r="Q3043" i="1" s="1"/>
  <c r="R3043" i="1"/>
  <c r="M3044" i="1"/>
  <c r="N3044" i="1"/>
  <c r="O3044" i="1"/>
  <c r="P3044" i="1"/>
  <c r="Q3044" i="1" a="1"/>
  <c r="Q3044" i="1" s="1"/>
  <c r="S3044" i="1" s="1"/>
  <c r="R3044" i="1"/>
  <c r="M3045" i="1"/>
  <c r="N3045" i="1"/>
  <c r="O3045" i="1"/>
  <c r="P3045" i="1"/>
  <c r="Q3045" i="1" a="1"/>
  <c r="Q3045" i="1" s="1"/>
  <c r="R3045" i="1"/>
  <c r="M3046" i="1"/>
  <c r="N3046" i="1"/>
  <c r="O3046" i="1"/>
  <c r="P3046" i="1"/>
  <c r="Q3046" i="1" a="1"/>
  <c r="Q3046" i="1" s="1"/>
  <c r="R3046" i="1"/>
  <c r="M3047" i="1"/>
  <c r="N3047" i="1"/>
  <c r="O3047" i="1"/>
  <c r="P3047" i="1"/>
  <c r="Q3047" i="1" a="1"/>
  <c r="Q3047" i="1" s="1"/>
  <c r="R3047" i="1"/>
  <c r="M3048" i="1"/>
  <c r="N3048" i="1"/>
  <c r="O3048" i="1"/>
  <c r="P3048" i="1"/>
  <c r="Q3048" i="1" a="1"/>
  <c r="Q3048" i="1" s="1"/>
  <c r="R3048" i="1"/>
  <c r="M3049" i="1"/>
  <c r="N3049" i="1"/>
  <c r="O3049" i="1"/>
  <c r="P3049" i="1"/>
  <c r="Q3049" i="1" a="1"/>
  <c r="Q3049" i="1"/>
  <c r="S3049" i="1" s="1"/>
  <c r="R3049" i="1"/>
  <c r="M3050" i="1"/>
  <c r="S3050" i="1" s="1"/>
  <c r="N3050" i="1"/>
  <c r="O3050" i="1"/>
  <c r="P3050" i="1"/>
  <c r="Q3050" i="1" a="1"/>
  <c r="Q3050" i="1" s="1"/>
  <c r="R3050" i="1"/>
  <c r="M3051" i="1"/>
  <c r="N3051" i="1"/>
  <c r="O3051" i="1"/>
  <c r="P3051" i="1"/>
  <c r="Q3051" i="1" a="1"/>
  <c r="Q3051" i="1" s="1"/>
  <c r="R3051" i="1"/>
  <c r="M9" i="1"/>
  <c r="N9" i="1"/>
  <c r="O9" i="1"/>
  <c r="P9" i="1"/>
  <c r="Q9" i="1" a="1"/>
  <c r="Q9" i="1" s="1"/>
  <c r="S9" i="1" s="1"/>
  <c r="T9" i="1" s="1"/>
  <c r="R9" i="1"/>
  <c r="V9" i="1"/>
  <c r="M10" i="1"/>
  <c r="S10" i="1" s="1"/>
  <c r="N10" i="1"/>
  <c r="O10" i="1"/>
  <c r="P10" i="1"/>
  <c r="Q10" i="1" a="1"/>
  <c r="Q10" i="1" s="1"/>
  <c r="R10" i="1"/>
  <c r="M11" i="1"/>
  <c r="N11" i="1"/>
  <c r="O11" i="1"/>
  <c r="P11" i="1"/>
  <c r="Q11" i="1" a="1"/>
  <c r="Q11" i="1"/>
  <c r="R11" i="1"/>
  <c r="M12" i="1"/>
  <c r="N12" i="1"/>
  <c r="O12" i="1"/>
  <c r="P12" i="1"/>
  <c r="Q12" i="1" a="1"/>
  <c r="Q12" i="1" s="1"/>
  <c r="R12" i="1"/>
  <c r="M13" i="1"/>
  <c r="N13" i="1"/>
  <c r="O13" i="1"/>
  <c r="P13" i="1"/>
  <c r="Q13" i="1" a="1"/>
  <c r="Q13" i="1" s="1"/>
  <c r="R13" i="1"/>
  <c r="M14" i="1"/>
  <c r="N14" i="1"/>
  <c r="O14" i="1"/>
  <c r="P14" i="1"/>
  <c r="Q14" i="1" a="1"/>
  <c r="Q14" i="1" s="1"/>
  <c r="R14" i="1"/>
  <c r="S14" i="1"/>
  <c r="T14" i="1" s="1"/>
  <c r="M15" i="1"/>
  <c r="N15" i="1"/>
  <c r="O15" i="1"/>
  <c r="P15" i="1"/>
  <c r="Q15" i="1" a="1"/>
  <c r="Q15" i="1" s="1"/>
  <c r="R15" i="1"/>
  <c r="M16" i="1"/>
  <c r="N16" i="1"/>
  <c r="O16" i="1"/>
  <c r="P16" i="1"/>
  <c r="Q16" i="1" a="1"/>
  <c r="Q16" i="1" s="1"/>
  <c r="R16" i="1"/>
  <c r="M17" i="1"/>
  <c r="N17" i="1"/>
  <c r="O17" i="1"/>
  <c r="P17" i="1"/>
  <c r="Q17" i="1" a="1"/>
  <c r="Q17" i="1" s="1"/>
  <c r="R17" i="1"/>
  <c r="M18" i="1"/>
  <c r="N18" i="1"/>
  <c r="O18" i="1"/>
  <c r="P18" i="1"/>
  <c r="Q18" i="1" a="1"/>
  <c r="Q18" i="1" s="1"/>
  <c r="R18" i="1"/>
  <c r="M19" i="1"/>
  <c r="N19" i="1"/>
  <c r="O19" i="1"/>
  <c r="P19" i="1"/>
  <c r="Q19" i="1" a="1"/>
  <c r="Q19" i="1"/>
  <c r="S19" i="1" s="1"/>
  <c r="T19" i="1" s="1"/>
  <c r="R19" i="1"/>
  <c r="M20" i="1"/>
  <c r="N20" i="1"/>
  <c r="O20" i="1"/>
  <c r="P20" i="1"/>
  <c r="Q20" i="1" a="1"/>
  <c r="Q20" i="1" s="1"/>
  <c r="R20" i="1"/>
  <c r="M21" i="1"/>
  <c r="N21" i="1"/>
  <c r="O21" i="1"/>
  <c r="P21" i="1"/>
  <c r="Q21" i="1" a="1"/>
  <c r="Q21" i="1" s="1"/>
  <c r="R21" i="1"/>
  <c r="M22" i="1"/>
  <c r="N22" i="1"/>
  <c r="O22" i="1"/>
  <c r="P22" i="1"/>
  <c r="Q22" i="1" a="1"/>
  <c r="Q22" i="1" s="1"/>
  <c r="R22" i="1"/>
  <c r="S22" i="1"/>
  <c r="T22" i="1"/>
  <c r="M23" i="1"/>
  <c r="S23" i="1" s="1"/>
  <c r="N23" i="1"/>
  <c r="O23" i="1"/>
  <c r="P23" i="1"/>
  <c r="Q23" i="1" a="1"/>
  <c r="Q23" i="1" s="1"/>
  <c r="R23" i="1"/>
  <c r="M24" i="1"/>
  <c r="N24" i="1"/>
  <c r="O24" i="1"/>
  <c r="P24" i="1"/>
  <c r="Q24" i="1" a="1"/>
  <c r="Q24" i="1" s="1"/>
  <c r="R24" i="1"/>
  <c r="M25" i="1"/>
  <c r="N25" i="1"/>
  <c r="O25" i="1"/>
  <c r="P25" i="1"/>
  <c r="Q25" i="1" a="1"/>
  <c r="Q25" i="1" s="1"/>
  <c r="R25" i="1"/>
  <c r="M26" i="1"/>
  <c r="N26" i="1"/>
  <c r="O26" i="1"/>
  <c r="P26" i="1"/>
  <c r="Q26" i="1" a="1"/>
  <c r="Q26" i="1" s="1"/>
  <c r="R26" i="1"/>
  <c r="M27" i="1"/>
  <c r="N27" i="1"/>
  <c r="O27" i="1"/>
  <c r="P27" i="1"/>
  <c r="Q27" i="1" a="1"/>
  <c r="Q27" i="1"/>
  <c r="R27" i="1"/>
  <c r="M28" i="1"/>
  <c r="S28" i="1" s="1"/>
  <c r="N28" i="1"/>
  <c r="O28" i="1"/>
  <c r="P28" i="1"/>
  <c r="Q28" i="1" a="1"/>
  <c r="Q28" i="1" s="1"/>
  <c r="R28" i="1"/>
  <c r="M29" i="1"/>
  <c r="N29" i="1"/>
  <c r="O29" i="1"/>
  <c r="P29" i="1"/>
  <c r="Q29" i="1" a="1"/>
  <c r="Q29" i="1" s="1"/>
  <c r="R29" i="1"/>
  <c r="M30" i="1"/>
  <c r="N30" i="1"/>
  <c r="O30" i="1"/>
  <c r="P30" i="1"/>
  <c r="Q30" i="1" a="1"/>
  <c r="Q30" i="1" s="1"/>
  <c r="S30" i="1" s="1"/>
  <c r="R30" i="1"/>
  <c r="M31" i="1"/>
  <c r="N31" i="1"/>
  <c r="O31" i="1"/>
  <c r="P31" i="1"/>
  <c r="Q31" i="1" a="1"/>
  <c r="Q31" i="1" s="1"/>
  <c r="R31" i="1"/>
  <c r="M32" i="1"/>
  <c r="N32" i="1"/>
  <c r="O32" i="1"/>
  <c r="P32" i="1"/>
  <c r="Q32" i="1" a="1"/>
  <c r="Q32" i="1" s="1"/>
  <c r="R32" i="1"/>
  <c r="M33" i="1"/>
  <c r="S33" i="1" s="1"/>
  <c r="T33" i="1" s="1"/>
  <c r="N33" i="1"/>
  <c r="O33" i="1"/>
  <c r="P33" i="1"/>
  <c r="Q33" i="1" a="1"/>
  <c r="Q33" i="1" s="1"/>
  <c r="R33" i="1"/>
  <c r="M34" i="1"/>
  <c r="N34" i="1"/>
  <c r="O34" i="1"/>
  <c r="P34" i="1"/>
  <c r="Q34" i="1" a="1"/>
  <c r="Q34" i="1" s="1"/>
  <c r="R34" i="1"/>
  <c r="M35" i="1"/>
  <c r="S35" i="1" s="1"/>
  <c r="N35" i="1"/>
  <c r="O35" i="1"/>
  <c r="P35" i="1"/>
  <c r="Q35" i="1" a="1"/>
  <c r="Q35" i="1"/>
  <c r="R35" i="1"/>
  <c r="M36" i="1"/>
  <c r="N36" i="1"/>
  <c r="O36" i="1"/>
  <c r="P36" i="1"/>
  <c r="Q36" i="1" a="1"/>
  <c r="Q36" i="1" s="1"/>
  <c r="R36" i="1"/>
  <c r="M37" i="1"/>
  <c r="N37" i="1"/>
  <c r="O37" i="1"/>
  <c r="P37" i="1"/>
  <c r="Q37" i="1" a="1"/>
  <c r="Q37" i="1" s="1"/>
  <c r="R37" i="1"/>
  <c r="M38" i="1"/>
  <c r="N38" i="1"/>
  <c r="O38" i="1"/>
  <c r="P38" i="1"/>
  <c r="Q38" i="1" a="1"/>
  <c r="Q38" i="1" s="1"/>
  <c r="S38" i="1" s="1"/>
  <c r="R38" i="1"/>
  <c r="M39" i="1"/>
  <c r="N39" i="1"/>
  <c r="O39" i="1"/>
  <c r="P39" i="1"/>
  <c r="Q39" i="1" a="1"/>
  <c r="Q39" i="1" s="1"/>
  <c r="R39" i="1"/>
  <c r="M40" i="1"/>
  <c r="S40" i="1" s="1"/>
  <c r="N40" i="1"/>
  <c r="O40" i="1"/>
  <c r="P40" i="1"/>
  <c r="Q40" i="1" a="1"/>
  <c r="Q40" i="1" s="1"/>
  <c r="R40" i="1"/>
  <c r="M41" i="1"/>
  <c r="N41" i="1"/>
  <c r="O41" i="1"/>
  <c r="P41" i="1"/>
  <c r="Q41" i="1" a="1"/>
  <c r="Q41" i="1" s="1"/>
  <c r="R41" i="1"/>
  <c r="M42" i="1"/>
  <c r="N42" i="1"/>
  <c r="O42" i="1"/>
  <c r="P42" i="1"/>
  <c r="Q42" i="1" a="1"/>
  <c r="Q42" i="1" s="1"/>
  <c r="R42" i="1"/>
  <c r="M43" i="1"/>
  <c r="N43" i="1"/>
  <c r="O43" i="1"/>
  <c r="P43" i="1"/>
  <c r="Q43" i="1" a="1"/>
  <c r="Q43" i="1"/>
  <c r="R43" i="1"/>
  <c r="M44" i="1"/>
  <c r="N44" i="1"/>
  <c r="O44" i="1"/>
  <c r="P44" i="1"/>
  <c r="Q44" i="1" a="1"/>
  <c r="Q44" i="1" s="1"/>
  <c r="R44" i="1"/>
  <c r="M45" i="1"/>
  <c r="S45" i="1" s="1"/>
  <c r="N45" i="1"/>
  <c r="O45" i="1"/>
  <c r="P45" i="1"/>
  <c r="Q45" i="1" a="1"/>
  <c r="Q45" i="1" s="1"/>
  <c r="R45" i="1"/>
  <c r="M46" i="1"/>
  <c r="N46" i="1"/>
  <c r="O46" i="1"/>
  <c r="P46" i="1"/>
  <c r="Q46" i="1" a="1"/>
  <c r="Q46" i="1" s="1"/>
  <c r="S46" i="1" s="1"/>
  <c r="R46" i="1"/>
  <c r="T46" i="1"/>
  <c r="M47" i="1"/>
  <c r="S47" i="1" s="1"/>
  <c r="N47" i="1"/>
  <c r="O47" i="1"/>
  <c r="P47" i="1"/>
  <c r="Q47" i="1" a="1"/>
  <c r="Q47" i="1" s="1"/>
  <c r="R47" i="1"/>
  <c r="M48" i="1"/>
  <c r="N48" i="1"/>
  <c r="O48" i="1"/>
  <c r="P48" i="1"/>
  <c r="Q48" i="1" a="1"/>
  <c r="Q48" i="1" s="1"/>
  <c r="R48" i="1"/>
  <c r="M49" i="1"/>
  <c r="N49" i="1"/>
  <c r="O49" i="1"/>
  <c r="P49" i="1"/>
  <c r="Q49" i="1" a="1"/>
  <c r="Q49" i="1" s="1"/>
  <c r="R49" i="1"/>
  <c r="M50" i="1"/>
  <c r="N50" i="1"/>
  <c r="O50" i="1"/>
  <c r="P50" i="1"/>
  <c r="Q50" i="1" a="1"/>
  <c r="Q50" i="1" s="1"/>
  <c r="R50" i="1"/>
  <c r="M51" i="1"/>
  <c r="N51" i="1"/>
  <c r="O51" i="1"/>
  <c r="P51" i="1"/>
  <c r="Q51" i="1" a="1"/>
  <c r="Q51" i="1"/>
  <c r="R51" i="1"/>
  <c r="M52" i="1"/>
  <c r="S52" i="1" s="1"/>
  <c r="N52" i="1"/>
  <c r="O52" i="1"/>
  <c r="P52" i="1"/>
  <c r="Q52" i="1" a="1"/>
  <c r="Q52" i="1" s="1"/>
  <c r="R52" i="1"/>
  <c r="M53" i="1"/>
  <c r="N53" i="1"/>
  <c r="O53" i="1"/>
  <c r="P53" i="1"/>
  <c r="Q53" i="1" a="1"/>
  <c r="Q53" i="1" s="1"/>
  <c r="R53" i="1"/>
  <c r="M54" i="1"/>
  <c r="N54" i="1"/>
  <c r="O54" i="1"/>
  <c r="P54" i="1"/>
  <c r="Q54" i="1" a="1"/>
  <c r="Q54" i="1" s="1"/>
  <c r="S54" i="1" s="1"/>
  <c r="R54" i="1"/>
  <c r="M55" i="1"/>
  <c r="S55" i="1" s="1"/>
  <c r="N55" i="1"/>
  <c r="O55" i="1"/>
  <c r="P55" i="1"/>
  <c r="Q55" i="1" a="1"/>
  <c r="Q55" i="1" s="1"/>
  <c r="R55" i="1"/>
  <c r="M56" i="1"/>
  <c r="N56" i="1"/>
  <c r="O56" i="1"/>
  <c r="P56" i="1"/>
  <c r="Q56" i="1" a="1"/>
  <c r="Q56" i="1" s="1"/>
  <c r="R56" i="1"/>
  <c r="M57" i="1"/>
  <c r="S57" i="1" s="1"/>
  <c r="N57" i="1"/>
  <c r="O57" i="1"/>
  <c r="P57" i="1"/>
  <c r="Q57" i="1" a="1"/>
  <c r="Q57" i="1" s="1"/>
  <c r="R57" i="1"/>
  <c r="M58" i="1"/>
  <c r="N58" i="1"/>
  <c r="O58" i="1"/>
  <c r="P58" i="1"/>
  <c r="Q58" i="1" a="1"/>
  <c r="Q58" i="1" s="1"/>
  <c r="R58" i="1"/>
  <c r="M59" i="1"/>
  <c r="S59" i="1" s="1"/>
  <c r="N59" i="1"/>
  <c r="O59" i="1"/>
  <c r="P59" i="1"/>
  <c r="Q59" i="1" a="1"/>
  <c r="Q59" i="1"/>
  <c r="R59" i="1"/>
  <c r="M60" i="1"/>
  <c r="N60" i="1"/>
  <c r="O60" i="1"/>
  <c r="P60" i="1"/>
  <c r="Q60" i="1" a="1"/>
  <c r="Q60" i="1" s="1"/>
  <c r="R60" i="1"/>
  <c r="M61" i="1"/>
  <c r="N61" i="1"/>
  <c r="O61" i="1"/>
  <c r="P61" i="1"/>
  <c r="Q61" i="1" a="1"/>
  <c r="Q61" i="1" s="1"/>
  <c r="R61" i="1"/>
  <c r="M62" i="1"/>
  <c r="N62" i="1"/>
  <c r="O62" i="1"/>
  <c r="P62" i="1"/>
  <c r="Q62" i="1" a="1"/>
  <c r="Q62" i="1" s="1"/>
  <c r="S62" i="1" s="1"/>
  <c r="R62" i="1"/>
  <c r="M63" i="1"/>
  <c r="S63" i="1" s="1"/>
  <c r="N63" i="1"/>
  <c r="O63" i="1"/>
  <c r="P63" i="1"/>
  <c r="Q63" i="1" a="1"/>
  <c r="Q63" i="1" s="1"/>
  <c r="R63" i="1"/>
  <c r="M64" i="1"/>
  <c r="S64" i="1" s="1"/>
  <c r="N64" i="1"/>
  <c r="O64" i="1"/>
  <c r="P64" i="1"/>
  <c r="Q64" i="1" a="1"/>
  <c r="Q64" i="1" s="1"/>
  <c r="R64" i="1"/>
  <c r="M65" i="1"/>
  <c r="N65" i="1"/>
  <c r="O65" i="1"/>
  <c r="P65" i="1"/>
  <c r="Q65" i="1" a="1"/>
  <c r="Q65" i="1" s="1"/>
  <c r="R65" i="1"/>
  <c r="M66" i="1"/>
  <c r="N66" i="1"/>
  <c r="O66" i="1"/>
  <c r="P66" i="1"/>
  <c r="Q66" i="1" a="1"/>
  <c r="Q66" i="1" s="1"/>
  <c r="R66" i="1"/>
  <c r="M67" i="1"/>
  <c r="N67" i="1"/>
  <c r="O67" i="1"/>
  <c r="P67" i="1"/>
  <c r="Q67" i="1" a="1"/>
  <c r="Q67" i="1"/>
  <c r="R67" i="1"/>
  <c r="M68" i="1"/>
  <c r="N68" i="1"/>
  <c r="O68" i="1"/>
  <c r="P68" i="1"/>
  <c r="Q68" i="1" a="1"/>
  <c r="Q68" i="1" s="1"/>
  <c r="R68" i="1"/>
  <c r="M69" i="1"/>
  <c r="S69" i="1" s="1"/>
  <c r="N69" i="1"/>
  <c r="O69" i="1"/>
  <c r="P69" i="1"/>
  <c r="Q69" i="1" a="1"/>
  <c r="Q69" i="1" s="1"/>
  <c r="R69" i="1"/>
  <c r="M70" i="1"/>
  <c r="N70" i="1"/>
  <c r="O70" i="1"/>
  <c r="P70" i="1"/>
  <c r="Q70" i="1" a="1"/>
  <c r="Q70" i="1" s="1"/>
  <c r="S70" i="1" s="1"/>
  <c r="R70" i="1"/>
  <c r="M71" i="1"/>
  <c r="S71" i="1" s="1"/>
  <c r="N71" i="1"/>
  <c r="O71" i="1"/>
  <c r="P71" i="1"/>
  <c r="Q71" i="1" a="1"/>
  <c r="Q71" i="1" s="1"/>
  <c r="R71" i="1"/>
  <c r="M72" i="1"/>
  <c r="N72" i="1"/>
  <c r="O72" i="1"/>
  <c r="P72" i="1"/>
  <c r="Q72" i="1" a="1"/>
  <c r="Q72" i="1" s="1"/>
  <c r="R72" i="1"/>
  <c r="M73" i="1"/>
  <c r="N73" i="1"/>
  <c r="O73" i="1"/>
  <c r="P73" i="1"/>
  <c r="Q73" i="1" a="1"/>
  <c r="Q73" i="1" s="1"/>
  <c r="R73" i="1"/>
  <c r="M74" i="1"/>
  <c r="S74" i="1" s="1"/>
  <c r="N74" i="1"/>
  <c r="O74" i="1"/>
  <c r="P74" i="1"/>
  <c r="Q74" i="1" a="1"/>
  <c r="Q74" i="1" s="1"/>
  <c r="R74" i="1"/>
  <c r="M75" i="1"/>
  <c r="N75" i="1"/>
  <c r="O75" i="1"/>
  <c r="P75" i="1"/>
  <c r="Q75" i="1" a="1"/>
  <c r="Q75" i="1"/>
  <c r="R75" i="1"/>
  <c r="M76" i="1"/>
  <c r="S76" i="1" s="1"/>
  <c r="N76" i="1"/>
  <c r="O76" i="1"/>
  <c r="P76" i="1"/>
  <c r="Q76" i="1" a="1"/>
  <c r="Q76" i="1" s="1"/>
  <c r="R76" i="1"/>
  <c r="M77" i="1"/>
  <c r="N77" i="1"/>
  <c r="O77" i="1"/>
  <c r="P77" i="1"/>
  <c r="Q77" i="1" a="1"/>
  <c r="Q77" i="1" s="1"/>
  <c r="R77" i="1"/>
  <c r="M78" i="1"/>
  <c r="N78" i="1"/>
  <c r="O78" i="1"/>
  <c r="P78" i="1"/>
  <c r="Q78" i="1" a="1"/>
  <c r="Q78" i="1" s="1"/>
  <c r="S78" i="1" s="1"/>
  <c r="R78" i="1"/>
  <c r="M79" i="1"/>
  <c r="N79" i="1"/>
  <c r="O79" i="1"/>
  <c r="P79" i="1"/>
  <c r="Q79" i="1" a="1"/>
  <c r="Q79" i="1" s="1"/>
  <c r="R79" i="1"/>
  <c r="M80" i="1"/>
  <c r="N80" i="1"/>
  <c r="O80" i="1"/>
  <c r="P80" i="1"/>
  <c r="Q80" i="1" a="1"/>
  <c r="Q80" i="1" s="1"/>
  <c r="R80" i="1"/>
  <c r="M81" i="1"/>
  <c r="S81" i="1" s="1"/>
  <c r="N81" i="1"/>
  <c r="O81" i="1"/>
  <c r="P81" i="1"/>
  <c r="Q81" i="1" a="1"/>
  <c r="Q81" i="1" s="1"/>
  <c r="R81" i="1"/>
  <c r="M82" i="1"/>
  <c r="N82" i="1"/>
  <c r="O82" i="1"/>
  <c r="P82" i="1"/>
  <c r="Q82" i="1" a="1"/>
  <c r="Q82" i="1" s="1"/>
  <c r="R82" i="1"/>
  <c r="M83" i="1"/>
  <c r="N83" i="1"/>
  <c r="O83" i="1"/>
  <c r="P83" i="1"/>
  <c r="Q83" i="1" a="1"/>
  <c r="Q83" i="1"/>
  <c r="R83" i="1"/>
  <c r="M84" i="1"/>
  <c r="S84" i="1" s="1"/>
  <c r="N84" i="1"/>
  <c r="O84" i="1"/>
  <c r="P84" i="1"/>
  <c r="Q84" i="1" a="1"/>
  <c r="Q84" i="1" s="1"/>
  <c r="R84" i="1"/>
  <c r="M85" i="1"/>
  <c r="N85" i="1"/>
  <c r="O85" i="1"/>
  <c r="P85" i="1"/>
  <c r="Q85" i="1" a="1"/>
  <c r="Q85" i="1" s="1"/>
  <c r="R85" i="1"/>
  <c r="M86" i="1"/>
  <c r="N86" i="1"/>
  <c r="O86" i="1"/>
  <c r="P86" i="1"/>
  <c r="Q86" i="1" a="1"/>
  <c r="Q86" i="1" s="1"/>
  <c r="S86" i="1" s="1"/>
  <c r="R86" i="1"/>
  <c r="M87" i="1"/>
  <c r="N87" i="1"/>
  <c r="O87" i="1"/>
  <c r="P87" i="1"/>
  <c r="Q87" i="1" a="1"/>
  <c r="Q87" i="1" s="1"/>
  <c r="R87" i="1"/>
  <c r="M88" i="1"/>
  <c r="S88" i="1" s="1"/>
  <c r="N88" i="1"/>
  <c r="O88" i="1"/>
  <c r="P88" i="1"/>
  <c r="Q88" i="1" a="1"/>
  <c r="Q88" i="1" s="1"/>
  <c r="R88" i="1"/>
  <c r="M89" i="1"/>
  <c r="S89" i="1" s="1"/>
  <c r="T89" i="1" s="1"/>
  <c r="N89" i="1"/>
  <c r="O89" i="1"/>
  <c r="P89" i="1"/>
  <c r="Q89" i="1" a="1"/>
  <c r="Q89" i="1" s="1"/>
  <c r="R89" i="1"/>
  <c r="V89" i="1"/>
  <c r="M90" i="1"/>
  <c r="N90" i="1"/>
  <c r="O90" i="1"/>
  <c r="P90" i="1"/>
  <c r="Q90" i="1" a="1"/>
  <c r="Q90" i="1" s="1"/>
  <c r="R90" i="1"/>
  <c r="M91" i="1"/>
  <c r="S91" i="1" s="1"/>
  <c r="N91" i="1"/>
  <c r="O91" i="1"/>
  <c r="P91" i="1"/>
  <c r="Q91" i="1" a="1"/>
  <c r="Q91" i="1"/>
  <c r="R91" i="1"/>
  <c r="M92" i="1"/>
  <c r="S92" i="1" s="1"/>
  <c r="N92" i="1"/>
  <c r="O92" i="1"/>
  <c r="P92" i="1"/>
  <c r="Q92" i="1" a="1"/>
  <c r="Q92" i="1" s="1"/>
  <c r="R92" i="1"/>
  <c r="M93" i="1"/>
  <c r="S93" i="1" s="1"/>
  <c r="N93" i="1"/>
  <c r="O93" i="1"/>
  <c r="P93" i="1"/>
  <c r="Q93" i="1" a="1"/>
  <c r="Q93" i="1" s="1"/>
  <c r="R93" i="1"/>
  <c r="M94" i="1"/>
  <c r="N94" i="1"/>
  <c r="O94" i="1"/>
  <c r="P94" i="1"/>
  <c r="Q94" i="1" a="1"/>
  <c r="Q94" i="1" s="1"/>
  <c r="S94" i="1" s="1"/>
  <c r="R94" i="1"/>
  <c r="M95" i="1"/>
  <c r="N95" i="1"/>
  <c r="O95" i="1"/>
  <c r="P95" i="1"/>
  <c r="Q95" i="1" a="1"/>
  <c r="Q95" i="1" s="1"/>
  <c r="R95" i="1"/>
  <c r="M96" i="1"/>
  <c r="N96" i="1"/>
  <c r="O96" i="1"/>
  <c r="P96" i="1"/>
  <c r="Q96" i="1" a="1"/>
  <c r="Q96" i="1" s="1"/>
  <c r="R96" i="1"/>
  <c r="M97" i="1"/>
  <c r="N97" i="1"/>
  <c r="O97" i="1"/>
  <c r="P97" i="1"/>
  <c r="Q97" i="1" a="1"/>
  <c r="Q97" i="1" s="1"/>
  <c r="R97" i="1"/>
  <c r="M98" i="1"/>
  <c r="N98" i="1"/>
  <c r="O98" i="1"/>
  <c r="P98" i="1"/>
  <c r="Q98" i="1" a="1"/>
  <c r="Q98" i="1" s="1"/>
  <c r="R98" i="1"/>
  <c r="M99" i="1"/>
  <c r="N99" i="1"/>
  <c r="O99" i="1"/>
  <c r="P99" i="1"/>
  <c r="Q99" i="1" a="1"/>
  <c r="Q99" i="1" s="1"/>
  <c r="R99" i="1"/>
  <c r="M100" i="1"/>
  <c r="S100" i="1" s="1"/>
  <c r="N100" i="1"/>
  <c r="O100" i="1"/>
  <c r="P100" i="1"/>
  <c r="Q100" i="1" a="1"/>
  <c r="Q100" i="1" s="1"/>
  <c r="R100" i="1"/>
  <c r="M101" i="1"/>
  <c r="N101" i="1"/>
  <c r="O101" i="1"/>
  <c r="P101" i="1"/>
  <c r="Q101" i="1" a="1"/>
  <c r="Q101" i="1" s="1"/>
  <c r="R101" i="1"/>
  <c r="M102" i="1"/>
  <c r="N102" i="1"/>
  <c r="O102" i="1"/>
  <c r="P102" i="1"/>
  <c r="Q102" i="1" a="1"/>
  <c r="Q102" i="1" s="1"/>
  <c r="S102" i="1" s="1"/>
  <c r="R102" i="1"/>
  <c r="M103" i="1"/>
  <c r="S103" i="1" s="1"/>
  <c r="N103" i="1"/>
  <c r="O103" i="1"/>
  <c r="P103" i="1"/>
  <c r="Q103" i="1" a="1"/>
  <c r="Q103" i="1" s="1"/>
  <c r="R103" i="1"/>
  <c r="M104" i="1"/>
  <c r="N104" i="1"/>
  <c r="O104" i="1"/>
  <c r="P104" i="1"/>
  <c r="Q104" i="1" a="1"/>
  <c r="Q104" i="1" s="1"/>
  <c r="R104" i="1"/>
  <c r="M105" i="1"/>
  <c r="S105" i="1" s="1"/>
  <c r="T105" i="1" s="1"/>
  <c r="N105" i="1"/>
  <c r="O105" i="1"/>
  <c r="P105" i="1"/>
  <c r="Q105" i="1" a="1"/>
  <c r="Q105" i="1" s="1"/>
  <c r="R105" i="1"/>
  <c r="M106" i="1"/>
  <c r="S106" i="1" s="1"/>
  <c r="N106" i="1"/>
  <c r="O106" i="1"/>
  <c r="P106" i="1"/>
  <c r="Q106" i="1" a="1"/>
  <c r="Q106" i="1" s="1"/>
  <c r="R106" i="1"/>
  <c r="M107" i="1"/>
  <c r="S107" i="1" s="1"/>
  <c r="N107" i="1"/>
  <c r="O107" i="1"/>
  <c r="P107" i="1"/>
  <c r="Q107" i="1" a="1"/>
  <c r="Q107" i="1"/>
  <c r="R107" i="1"/>
  <c r="M108" i="1"/>
  <c r="N108" i="1"/>
  <c r="O108" i="1"/>
  <c r="P108" i="1"/>
  <c r="Q108" i="1" a="1"/>
  <c r="Q108" i="1" s="1"/>
  <c r="R108" i="1"/>
  <c r="M109" i="1"/>
  <c r="N109" i="1"/>
  <c r="O109" i="1"/>
  <c r="P109" i="1"/>
  <c r="Q109" i="1" a="1"/>
  <c r="Q109" i="1" s="1"/>
  <c r="R109" i="1"/>
  <c r="M110" i="1"/>
  <c r="N110" i="1"/>
  <c r="O110" i="1"/>
  <c r="P110" i="1"/>
  <c r="Q110" i="1" a="1"/>
  <c r="Q110" i="1" s="1"/>
  <c r="R110" i="1"/>
  <c r="S110" i="1" s="1"/>
  <c r="M111" i="1"/>
  <c r="N111" i="1"/>
  <c r="O111" i="1"/>
  <c r="P111" i="1"/>
  <c r="Q111" i="1" a="1"/>
  <c r="Q111" i="1" s="1"/>
  <c r="R111" i="1"/>
  <c r="M112" i="1"/>
  <c r="S112" i="1" s="1"/>
  <c r="N112" i="1"/>
  <c r="O112" i="1"/>
  <c r="P112" i="1"/>
  <c r="Q112" i="1" a="1"/>
  <c r="Q112" i="1" s="1"/>
  <c r="R112" i="1"/>
  <c r="M113" i="1"/>
  <c r="N113" i="1"/>
  <c r="O113" i="1"/>
  <c r="P113" i="1"/>
  <c r="Q113" i="1" a="1"/>
  <c r="Q113" i="1" s="1"/>
  <c r="R113" i="1"/>
  <c r="M114" i="1"/>
  <c r="N114" i="1"/>
  <c r="O114" i="1"/>
  <c r="P114" i="1"/>
  <c r="Q114" i="1" a="1"/>
  <c r="Q114" i="1" s="1"/>
  <c r="R114" i="1"/>
  <c r="M115" i="1"/>
  <c r="N115" i="1"/>
  <c r="O115" i="1"/>
  <c r="P115" i="1"/>
  <c r="Q115" i="1" a="1"/>
  <c r="Q115" i="1" s="1"/>
  <c r="R115" i="1"/>
  <c r="M116" i="1"/>
  <c r="S116" i="1" s="1"/>
  <c r="N116" i="1"/>
  <c r="O116" i="1"/>
  <c r="P116" i="1"/>
  <c r="Q116" i="1" a="1"/>
  <c r="Q116" i="1" s="1"/>
  <c r="R116" i="1"/>
  <c r="M117" i="1"/>
  <c r="N117" i="1"/>
  <c r="O117" i="1"/>
  <c r="P117" i="1"/>
  <c r="Q117" i="1" a="1"/>
  <c r="Q117" i="1" s="1"/>
  <c r="R117" i="1"/>
  <c r="M118" i="1"/>
  <c r="N118" i="1"/>
  <c r="O118" i="1"/>
  <c r="P118" i="1"/>
  <c r="Q118" i="1" a="1"/>
  <c r="Q118" i="1" s="1"/>
  <c r="S118" i="1" s="1"/>
  <c r="R118" i="1"/>
  <c r="M119" i="1"/>
  <c r="N119" i="1"/>
  <c r="O119" i="1"/>
  <c r="P119" i="1"/>
  <c r="Q119" i="1" a="1"/>
  <c r="Q119" i="1" s="1"/>
  <c r="R119" i="1"/>
  <c r="M120" i="1"/>
  <c r="N120" i="1"/>
  <c r="O120" i="1"/>
  <c r="P120" i="1"/>
  <c r="Q120" i="1" a="1"/>
  <c r="Q120" i="1" s="1"/>
  <c r="R120" i="1"/>
  <c r="M121" i="1"/>
  <c r="N121" i="1"/>
  <c r="O121" i="1"/>
  <c r="P121" i="1"/>
  <c r="Q121" i="1" a="1"/>
  <c r="Q121" i="1" s="1"/>
  <c r="R121" i="1"/>
  <c r="M122" i="1"/>
  <c r="N122" i="1"/>
  <c r="O122" i="1"/>
  <c r="P122" i="1"/>
  <c r="Q122" i="1" a="1"/>
  <c r="Q122" i="1" s="1"/>
  <c r="R122" i="1"/>
  <c r="M123" i="1"/>
  <c r="N123" i="1"/>
  <c r="O123" i="1"/>
  <c r="P123" i="1"/>
  <c r="Q123" i="1" a="1"/>
  <c r="Q123" i="1"/>
  <c r="R123" i="1"/>
  <c r="M124" i="1"/>
  <c r="N124" i="1"/>
  <c r="O124" i="1"/>
  <c r="P124" i="1"/>
  <c r="Q124" i="1" a="1"/>
  <c r="Q124" i="1" s="1"/>
  <c r="R124" i="1"/>
  <c r="M125" i="1"/>
  <c r="N125" i="1"/>
  <c r="O125" i="1"/>
  <c r="P125" i="1"/>
  <c r="Q125" i="1" a="1"/>
  <c r="Q125" i="1"/>
  <c r="R125" i="1"/>
  <c r="M126" i="1"/>
  <c r="N126" i="1"/>
  <c r="O126" i="1"/>
  <c r="P126" i="1"/>
  <c r="Q126" i="1" a="1"/>
  <c r="Q126" i="1" s="1"/>
  <c r="S126" i="1" s="1"/>
  <c r="R126" i="1"/>
  <c r="M127" i="1"/>
  <c r="N127" i="1"/>
  <c r="O127" i="1"/>
  <c r="P127" i="1"/>
  <c r="Q127" i="1" a="1"/>
  <c r="Q127" i="1" s="1"/>
  <c r="R127" i="1"/>
  <c r="M128" i="1"/>
  <c r="N128" i="1"/>
  <c r="O128" i="1"/>
  <c r="P128" i="1"/>
  <c r="Q128" i="1" a="1"/>
  <c r="Q128" i="1" s="1"/>
  <c r="S128" i="1" s="1"/>
  <c r="R128" i="1"/>
  <c r="M129" i="1"/>
  <c r="S129" i="1" s="1"/>
  <c r="N129" i="1"/>
  <c r="O129" i="1"/>
  <c r="P129" i="1"/>
  <c r="Q129" i="1" a="1"/>
  <c r="Q129" i="1" s="1"/>
  <c r="R129" i="1"/>
  <c r="T129" i="1"/>
  <c r="V129" i="1"/>
  <c r="M130" i="1"/>
  <c r="N130" i="1"/>
  <c r="O130" i="1"/>
  <c r="P130" i="1"/>
  <c r="Q130" i="1" a="1"/>
  <c r="Q130" i="1" s="1"/>
  <c r="R130" i="1"/>
  <c r="M131" i="1"/>
  <c r="S131" i="1" s="1"/>
  <c r="N131" i="1"/>
  <c r="O131" i="1"/>
  <c r="P131" i="1"/>
  <c r="Q131" i="1" a="1"/>
  <c r="Q131" i="1" s="1"/>
  <c r="R131" i="1"/>
  <c r="M132" i="1"/>
  <c r="N132" i="1"/>
  <c r="O132" i="1"/>
  <c r="P132" i="1"/>
  <c r="Q132" i="1" a="1"/>
  <c r="Q132" i="1" s="1"/>
  <c r="R132" i="1"/>
  <c r="M133" i="1"/>
  <c r="N133" i="1"/>
  <c r="O133" i="1"/>
  <c r="P133" i="1"/>
  <c r="Q133" i="1" a="1"/>
  <c r="Q133" i="1" s="1"/>
  <c r="R133" i="1"/>
  <c r="M134" i="1"/>
  <c r="N134" i="1"/>
  <c r="O134" i="1"/>
  <c r="P134" i="1"/>
  <c r="Q134" i="1" a="1"/>
  <c r="Q134" i="1" s="1"/>
  <c r="R134" i="1"/>
  <c r="S134" i="1"/>
  <c r="T134" i="1" s="1"/>
  <c r="M135" i="1"/>
  <c r="S135" i="1" s="1"/>
  <c r="N135" i="1"/>
  <c r="O135" i="1"/>
  <c r="P135" i="1"/>
  <c r="Q135" i="1" a="1"/>
  <c r="Q135" i="1" s="1"/>
  <c r="R135" i="1"/>
  <c r="M136" i="1"/>
  <c r="N136" i="1"/>
  <c r="O136" i="1"/>
  <c r="S136" i="1" s="1"/>
  <c r="P136" i="1"/>
  <c r="Q136" i="1" a="1"/>
  <c r="Q136" i="1" s="1"/>
  <c r="R136" i="1"/>
  <c r="T136" i="1"/>
  <c r="M137" i="1"/>
  <c r="S137" i="1" s="1"/>
  <c r="N137" i="1"/>
  <c r="O137" i="1"/>
  <c r="P137" i="1"/>
  <c r="Q137" i="1" a="1"/>
  <c r="Q137" i="1" s="1"/>
  <c r="R137" i="1"/>
  <c r="M138" i="1"/>
  <c r="N138" i="1"/>
  <c r="O138" i="1"/>
  <c r="P138" i="1"/>
  <c r="Q138" i="1" a="1"/>
  <c r="Q138" i="1" s="1"/>
  <c r="R138" i="1"/>
  <c r="M139" i="1"/>
  <c r="N139" i="1"/>
  <c r="O139" i="1"/>
  <c r="P139" i="1"/>
  <c r="Q139" i="1" a="1"/>
  <c r="Q139" i="1" s="1"/>
  <c r="R139" i="1"/>
  <c r="M140" i="1"/>
  <c r="N140" i="1"/>
  <c r="O140" i="1"/>
  <c r="P140" i="1"/>
  <c r="Q140" i="1" a="1"/>
  <c r="Q140" i="1" s="1"/>
  <c r="R140" i="1"/>
  <c r="M141" i="1"/>
  <c r="S141" i="1" s="1"/>
  <c r="N141" i="1"/>
  <c r="O141" i="1"/>
  <c r="P141" i="1"/>
  <c r="Q141" i="1" a="1"/>
  <c r="Q141" i="1" s="1"/>
  <c r="R141" i="1"/>
  <c r="M142" i="1"/>
  <c r="N142" i="1"/>
  <c r="O142" i="1"/>
  <c r="P142" i="1"/>
  <c r="Q142" i="1" a="1"/>
  <c r="Q142" i="1" s="1"/>
  <c r="R142" i="1"/>
  <c r="S142" i="1"/>
  <c r="T142" i="1" s="1"/>
  <c r="M143" i="1"/>
  <c r="N143" i="1"/>
  <c r="O143" i="1"/>
  <c r="P143" i="1"/>
  <c r="Q143" i="1" a="1"/>
  <c r="Q143" i="1" s="1"/>
  <c r="R143" i="1"/>
  <c r="M144" i="1"/>
  <c r="N144" i="1"/>
  <c r="O144" i="1"/>
  <c r="P144" i="1"/>
  <c r="Q144" i="1" a="1"/>
  <c r="Q144" i="1" s="1"/>
  <c r="S144" i="1" s="1"/>
  <c r="R144" i="1"/>
  <c r="M145" i="1"/>
  <c r="N145" i="1"/>
  <c r="O145" i="1"/>
  <c r="P145" i="1"/>
  <c r="Q145" i="1" a="1"/>
  <c r="Q145" i="1" s="1"/>
  <c r="R145" i="1"/>
  <c r="M146" i="1"/>
  <c r="N146" i="1"/>
  <c r="O146" i="1"/>
  <c r="P146" i="1"/>
  <c r="Q146" i="1" a="1"/>
  <c r="Q146" i="1" s="1"/>
  <c r="R146" i="1"/>
  <c r="M147" i="1"/>
  <c r="N147" i="1"/>
  <c r="O147" i="1"/>
  <c r="P147" i="1"/>
  <c r="Q147" i="1" a="1"/>
  <c r="Q147" i="1" s="1"/>
  <c r="R147" i="1"/>
  <c r="M148" i="1"/>
  <c r="N148" i="1"/>
  <c r="O148" i="1"/>
  <c r="P148" i="1"/>
  <c r="Q148" i="1" a="1"/>
  <c r="Q148" i="1" s="1"/>
  <c r="R148" i="1"/>
  <c r="M149" i="1"/>
  <c r="N149" i="1"/>
  <c r="O149" i="1"/>
  <c r="P149" i="1"/>
  <c r="Q149" i="1" a="1"/>
  <c r="Q149" i="1" s="1"/>
  <c r="R149" i="1"/>
  <c r="M150" i="1"/>
  <c r="S150" i="1" s="1"/>
  <c r="N150" i="1"/>
  <c r="O150" i="1"/>
  <c r="P150" i="1"/>
  <c r="Q150" i="1" a="1"/>
  <c r="Q150" i="1" s="1"/>
  <c r="R150" i="1"/>
  <c r="M151" i="1"/>
  <c r="N151" i="1"/>
  <c r="O151" i="1"/>
  <c r="P151" i="1"/>
  <c r="Q151" i="1" a="1"/>
  <c r="Q151" i="1" s="1"/>
  <c r="R151" i="1"/>
  <c r="M152" i="1"/>
  <c r="N152" i="1"/>
  <c r="O152" i="1"/>
  <c r="P152" i="1"/>
  <c r="Q152" i="1" a="1"/>
  <c r="Q152" i="1" s="1"/>
  <c r="R152" i="1"/>
  <c r="S152" i="1"/>
  <c r="T152" i="1" s="1"/>
  <c r="M153" i="1"/>
  <c r="N153" i="1"/>
  <c r="O153" i="1"/>
  <c r="P153" i="1"/>
  <c r="Q153" i="1" a="1"/>
  <c r="Q153" i="1" s="1"/>
  <c r="R153" i="1"/>
  <c r="M154" i="1"/>
  <c r="N154" i="1"/>
  <c r="O154" i="1"/>
  <c r="P154" i="1"/>
  <c r="Q154" i="1" a="1"/>
  <c r="Q154" i="1" s="1"/>
  <c r="R154" i="1"/>
  <c r="M155" i="1"/>
  <c r="N155" i="1"/>
  <c r="O155" i="1"/>
  <c r="P155" i="1"/>
  <c r="Q155" i="1" a="1"/>
  <c r="Q155" i="1"/>
  <c r="R155" i="1"/>
  <c r="M156" i="1"/>
  <c r="N156" i="1"/>
  <c r="O156" i="1"/>
  <c r="P156" i="1"/>
  <c r="Q156" i="1" a="1"/>
  <c r="Q156" i="1" s="1"/>
  <c r="R156" i="1"/>
  <c r="M157" i="1"/>
  <c r="N157" i="1"/>
  <c r="O157" i="1"/>
  <c r="P157" i="1"/>
  <c r="Q157" i="1" a="1"/>
  <c r="Q157" i="1" s="1"/>
  <c r="R157" i="1"/>
  <c r="M158" i="1"/>
  <c r="N158" i="1"/>
  <c r="O158" i="1"/>
  <c r="S158" i="1" s="1"/>
  <c r="P158" i="1"/>
  <c r="Q158" i="1" a="1"/>
  <c r="Q158" i="1" s="1"/>
  <c r="R158" i="1"/>
  <c r="M159" i="1"/>
  <c r="N159" i="1"/>
  <c r="O159" i="1"/>
  <c r="P159" i="1"/>
  <c r="Q159" i="1" a="1"/>
  <c r="Q159" i="1" s="1"/>
  <c r="R159" i="1"/>
  <c r="M160" i="1"/>
  <c r="S160" i="1" s="1"/>
  <c r="N160" i="1"/>
  <c r="O160" i="1"/>
  <c r="P160" i="1"/>
  <c r="Q160" i="1" a="1"/>
  <c r="Q160" i="1" s="1"/>
  <c r="R160" i="1"/>
  <c r="M161" i="1"/>
  <c r="N161" i="1"/>
  <c r="O161" i="1"/>
  <c r="P161" i="1"/>
  <c r="Q161" i="1" a="1"/>
  <c r="Q161" i="1" s="1"/>
  <c r="R161" i="1"/>
  <c r="M162" i="1"/>
  <c r="S162" i="1" s="1"/>
  <c r="N162" i="1"/>
  <c r="O162" i="1"/>
  <c r="P162" i="1"/>
  <c r="Q162" i="1" a="1"/>
  <c r="Q162" i="1" s="1"/>
  <c r="R162" i="1"/>
  <c r="M163" i="1"/>
  <c r="N163" i="1"/>
  <c r="O163" i="1"/>
  <c r="P163" i="1"/>
  <c r="Q163" i="1" a="1"/>
  <c r="Q163" i="1" s="1"/>
  <c r="R163" i="1"/>
  <c r="M164" i="1"/>
  <c r="S164" i="1" s="1"/>
  <c r="N164" i="1"/>
  <c r="O164" i="1"/>
  <c r="P164" i="1"/>
  <c r="Q164" i="1" a="1"/>
  <c r="Q164" i="1" s="1"/>
  <c r="R164" i="1"/>
  <c r="M165" i="1"/>
  <c r="N165" i="1"/>
  <c r="O165" i="1"/>
  <c r="P165" i="1"/>
  <c r="Q165" i="1" a="1"/>
  <c r="Q165" i="1" s="1"/>
  <c r="R165" i="1"/>
  <c r="M166" i="1"/>
  <c r="S166" i="1" s="1"/>
  <c r="N166" i="1"/>
  <c r="O166" i="1"/>
  <c r="P166" i="1"/>
  <c r="Q166" i="1" a="1"/>
  <c r="Q166" i="1" s="1"/>
  <c r="R166" i="1"/>
  <c r="M167" i="1"/>
  <c r="N167" i="1"/>
  <c r="O167" i="1"/>
  <c r="P167" i="1"/>
  <c r="Q167" i="1" a="1"/>
  <c r="Q167" i="1" s="1"/>
  <c r="R167" i="1"/>
  <c r="M168" i="1"/>
  <c r="S168" i="1" s="1"/>
  <c r="N168" i="1"/>
  <c r="O168" i="1"/>
  <c r="P168" i="1"/>
  <c r="Q168" i="1" a="1"/>
  <c r="Q168" i="1" s="1"/>
  <c r="R168" i="1"/>
  <c r="M169" i="1"/>
  <c r="N169" i="1"/>
  <c r="O169" i="1"/>
  <c r="P169" i="1"/>
  <c r="Q169" i="1" a="1"/>
  <c r="Q169" i="1" s="1"/>
  <c r="R169" i="1"/>
  <c r="M170" i="1"/>
  <c r="S170" i="1" s="1"/>
  <c r="N170" i="1"/>
  <c r="O170" i="1"/>
  <c r="P170" i="1"/>
  <c r="Q170" i="1" a="1"/>
  <c r="Q170" i="1" s="1"/>
  <c r="R170" i="1"/>
  <c r="M171" i="1"/>
  <c r="N171" i="1"/>
  <c r="O171" i="1"/>
  <c r="P171" i="1"/>
  <c r="Q171" i="1" a="1"/>
  <c r="Q171" i="1"/>
  <c r="R171" i="1"/>
  <c r="M172" i="1"/>
  <c r="S172" i="1" s="1"/>
  <c r="N172" i="1"/>
  <c r="O172" i="1"/>
  <c r="P172" i="1"/>
  <c r="Q172" i="1" a="1"/>
  <c r="Q172" i="1" s="1"/>
  <c r="R172" i="1"/>
  <c r="M173" i="1"/>
  <c r="N173" i="1"/>
  <c r="O173" i="1"/>
  <c r="P173" i="1"/>
  <c r="Q173" i="1" a="1"/>
  <c r="Q173" i="1"/>
  <c r="R173" i="1"/>
  <c r="M174" i="1"/>
  <c r="N174" i="1"/>
  <c r="O174" i="1"/>
  <c r="P174" i="1"/>
  <c r="Q174" i="1" a="1"/>
  <c r="Q174" i="1" s="1"/>
  <c r="R174" i="1"/>
  <c r="M175" i="1"/>
  <c r="N175" i="1"/>
  <c r="O175" i="1"/>
  <c r="P175" i="1"/>
  <c r="Q175" i="1" a="1"/>
  <c r="Q175" i="1" s="1"/>
  <c r="R175" i="1"/>
  <c r="M176" i="1"/>
  <c r="N176" i="1"/>
  <c r="O176" i="1"/>
  <c r="P176" i="1"/>
  <c r="Q176" i="1" a="1"/>
  <c r="Q176" i="1" s="1"/>
  <c r="R176" i="1"/>
  <c r="M177" i="1"/>
  <c r="N177" i="1"/>
  <c r="O177" i="1"/>
  <c r="P177" i="1"/>
  <c r="Q177" i="1" a="1"/>
  <c r="Q177" i="1" s="1"/>
  <c r="R177" i="1"/>
  <c r="M178" i="1"/>
  <c r="N178" i="1"/>
  <c r="O178" i="1"/>
  <c r="P178" i="1"/>
  <c r="Q178" i="1" a="1"/>
  <c r="Q178" i="1" s="1"/>
  <c r="R178" i="1"/>
  <c r="M179" i="1"/>
  <c r="N179" i="1"/>
  <c r="O179" i="1"/>
  <c r="P179" i="1"/>
  <c r="Q179" i="1" a="1"/>
  <c r="Q179" i="1"/>
  <c r="R179" i="1"/>
  <c r="M180" i="1"/>
  <c r="N180" i="1"/>
  <c r="O180" i="1"/>
  <c r="P180" i="1"/>
  <c r="Q180" i="1" a="1"/>
  <c r="Q180" i="1" s="1"/>
  <c r="R180" i="1"/>
  <c r="M181" i="1"/>
  <c r="S181" i="1" s="1"/>
  <c r="T181" i="1" s="1"/>
  <c r="N181" i="1"/>
  <c r="O181" i="1"/>
  <c r="P181" i="1"/>
  <c r="Q181" i="1" a="1"/>
  <c r="Q181" i="1"/>
  <c r="R181" i="1"/>
  <c r="M182" i="1"/>
  <c r="N182" i="1"/>
  <c r="O182" i="1"/>
  <c r="P182" i="1"/>
  <c r="Q182" i="1" a="1"/>
  <c r="Q182" i="1" s="1"/>
  <c r="R182" i="1"/>
  <c r="M183" i="1"/>
  <c r="N183" i="1"/>
  <c r="O183" i="1"/>
  <c r="P183" i="1"/>
  <c r="Q183" i="1" a="1"/>
  <c r="Q183" i="1" s="1"/>
  <c r="R183" i="1"/>
  <c r="M184" i="1"/>
  <c r="N184" i="1"/>
  <c r="O184" i="1"/>
  <c r="P184" i="1"/>
  <c r="Q184" i="1" a="1"/>
  <c r="Q184" i="1" s="1"/>
  <c r="R184" i="1"/>
  <c r="M185" i="1"/>
  <c r="N185" i="1"/>
  <c r="O185" i="1"/>
  <c r="P185" i="1"/>
  <c r="Q185" i="1" a="1"/>
  <c r="Q185" i="1" s="1"/>
  <c r="R185" i="1"/>
  <c r="M186" i="1"/>
  <c r="N186" i="1"/>
  <c r="O186" i="1"/>
  <c r="P186" i="1"/>
  <c r="Q186" i="1" a="1"/>
  <c r="Q186" i="1" s="1"/>
  <c r="R186" i="1"/>
  <c r="M187" i="1"/>
  <c r="N187" i="1"/>
  <c r="O187" i="1"/>
  <c r="P187" i="1"/>
  <c r="Q187" i="1" a="1"/>
  <c r="Q187" i="1"/>
  <c r="R187" i="1"/>
  <c r="M188" i="1"/>
  <c r="N188" i="1"/>
  <c r="O188" i="1"/>
  <c r="P188" i="1"/>
  <c r="Q188" i="1" a="1"/>
  <c r="Q188" i="1" s="1"/>
  <c r="R188" i="1"/>
  <c r="M189" i="1"/>
  <c r="N189" i="1"/>
  <c r="O189" i="1"/>
  <c r="P189" i="1"/>
  <c r="Q189" i="1" a="1"/>
  <c r="Q189" i="1"/>
  <c r="R189" i="1"/>
  <c r="M190" i="1"/>
  <c r="N190" i="1"/>
  <c r="O190" i="1"/>
  <c r="P190" i="1"/>
  <c r="Q190" i="1" a="1"/>
  <c r="Q190" i="1" s="1"/>
  <c r="R190" i="1"/>
  <c r="S190" i="1"/>
  <c r="M191" i="1"/>
  <c r="N191" i="1"/>
  <c r="O191" i="1"/>
  <c r="P191" i="1"/>
  <c r="Q191" i="1" a="1"/>
  <c r="Q191" i="1" s="1"/>
  <c r="R191" i="1"/>
  <c r="M192" i="1"/>
  <c r="N192" i="1"/>
  <c r="O192" i="1"/>
  <c r="P192" i="1"/>
  <c r="Q192" i="1" a="1"/>
  <c r="Q192" i="1" s="1"/>
  <c r="R192" i="1"/>
  <c r="S192" i="1" s="1"/>
  <c r="M193" i="1"/>
  <c r="S193" i="1" s="1"/>
  <c r="T193" i="1" s="1"/>
  <c r="N193" i="1"/>
  <c r="O193" i="1"/>
  <c r="P193" i="1"/>
  <c r="Q193" i="1" a="1"/>
  <c r="Q193" i="1" s="1"/>
  <c r="R193" i="1"/>
  <c r="M194" i="1"/>
  <c r="N194" i="1"/>
  <c r="O194" i="1"/>
  <c r="P194" i="1"/>
  <c r="Q194" i="1" a="1"/>
  <c r="Q194" i="1" s="1"/>
  <c r="R194" i="1"/>
  <c r="M195" i="1"/>
  <c r="N195" i="1"/>
  <c r="O195" i="1"/>
  <c r="P195" i="1"/>
  <c r="Q195" i="1" a="1"/>
  <c r="Q195" i="1" s="1"/>
  <c r="R195" i="1"/>
  <c r="M196" i="1"/>
  <c r="N196" i="1"/>
  <c r="O196" i="1"/>
  <c r="P196" i="1"/>
  <c r="Q196" i="1" a="1"/>
  <c r="Q196" i="1" s="1"/>
  <c r="R196" i="1"/>
  <c r="M197" i="1"/>
  <c r="N197" i="1"/>
  <c r="O197" i="1"/>
  <c r="P197" i="1"/>
  <c r="Q197" i="1" a="1"/>
  <c r="Q197" i="1" s="1"/>
  <c r="R197" i="1"/>
  <c r="M198" i="1"/>
  <c r="N198" i="1"/>
  <c r="O198" i="1"/>
  <c r="P198" i="1"/>
  <c r="Q198" i="1" a="1"/>
  <c r="Q198" i="1" s="1"/>
  <c r="R198" i="1"/>
  <c r="S198" i="1"/>
  <c r="T198" i="1"/>
  <c r="M199" i="1"/>
  <c r="S199" i="1" s="1"/>
  <c r="N199" i="1"/>
  <c r="O199" i="1"/>
  <c r="P199" i="1"/>
  <c r="Q199" i="1" a="1"/>
  <c r="Q199" i="1" s="1"/>
  <c r="R199" i="1"/>
  <c r="M200" i="1"/>
  <c r="N200" i="1"/>
  <c r="O200" i="1"/>
  <c r="S200" i="1" s="1"/>
  <c r="P200" i="1"/>
  <c r="Q200" i="1" a="1"/>
  <c r="Q200" i="1" s="1"/>
  <c r="R200" i="1"/>
  <c r="M201" i="1"/>
  <c r="S201" i="1" s="1"/>
  <c r="N201" i="1"/>
  <c r="O201" i="1"/>
  <c r="P201" i="1"/>
  <c r="Q201" i="1" a="1"/>
  <c r="Q201" i="1" s="1"/>
  <c r="R201" i="1"/>
  <c r="M202" i="1"/>
  <c r="N202" i="1"/>
  <c r="O202" i="1"/>
  <c r="P202" i="1"/>
  <c r="Q202" i="1" a="1"/>
  <c r="Q202" i="1" s="1"/>
  <c r="R202" i="1"/>
  <c r="M203" i="1"/>
  <c r="S203" i="1" s="1"/>
  <c r="N203" i="1"/>
  <c r="O203" i="1"/>
  <c r="P203" i="1"/>
  <c r="Q203" i="1" a="1"/>
  <c r="Q203" i="1"/>
  <c r="R203" i="1"/>
  <c r="M204" i="1"/>
  <c r="N204" i="1"/>
  <c r="O204" i="1"/>
  <c r="P204" i="1"/>
  <c r="Q204" i="1" a="1"/>
  <c r="Q204" i="1" s="1"/>
  <c r="R204" i="1"/>
  <c r="M205" i="1"/>
  <c r="N205" i="1"/>
  <c r="O205" i="1"/>
  <c r="P205" i="1"/>
  <c r="Q205" i="1" a="1"/>
  <c r="Q205" i="1" s="1"/>
  <c r="R205" i="1"/>
  <c r="M206" i="1"/>
  <c r="N206" i="1"/>
  <c r="O206" i="1"/>
  <c r="P206" i="1"/>
  <c r="Q206" i="1" a="1"/>
  <c r="Q206" i="1" s="1"/>
  <c r="R206" i="1"/>
  <c r="S206" i="1"/>
  <c r="T206" i="1" s="1"/>
  <c r="M207" i="1"/>
  <c r="N207" i="1"/>
  <c r="O207" i="1"/>
  <c r="P207" i="1"/>
  <c r="Q207" i="1" a="1"/>
  <c r="Q207" i="1" s="1"/>
  <c r="R207" i="1"/>
  <c r="M208" i="1"/>
  <c r="N208" i="1"/>
  <c r="O208" i="1"/>
  <c r="P208" i="1"/>
  <c r="Q208" i="1" a="1"/>
  <c r="Q208" i="1" s="1"/>
  <c r="R208" i="1"/>
  <c r="S208" i="1"/>
  <c r="T208" i="1"/>
  <c r="M209" i="1"/>
  <c r="N209" i="1"/>
  <c r="O209" i="1"/>
  <c r="P209" i="1"/>
  <c r="Q209" i="1" a="1"/>
  <c r="Q209" i="1" s="1"/>
  <c r="R209" i="1"/>
  <c r="M210" i="1"/>
  <c r="N210" i="1"/>
  <c r="O210" i="1"/>
  <c r="P210" i="1"/>
  <c r="Q210" i="1" a="1"/>
  <c r="Q210" i="1" s="1"/>
  <c r="R210" i="1"/>
  <c r="M211" i="1"/>
  <c r="N211" i="1"/>
  <c r="O211" i="1"/>
  <c r="P211" i="1"/>
  <c r="Q211" i="1" a="1"/>
  <c r="Q211" i="1" s="1"/>
  <c r="R211" i="1"/>
  <c r="M212" i="1"/>
  <c r="N212" i="1"/>
  <c r="O212" i="1"/>
  <c r="P212" i="1"/>
  <c r="Q212" i="1" a="1"/>
  <c r="Q212" i="1" s="1"/>
  <c r="R212" i="1"/>
  <c r="M213" i="1"/>
  <c r="N213" i="1"/>
  <c r="O213" i="1"/>
  <c r="P213" i="1"/>
  <c r="Q213" i="1" a="1"/>
  <c r="Q213" i="1" s="1"/>
  <c r="R213" i="1"/>
  <c r="M214" i="1"/>
  <c r="S214" i="1" s="1"/>
  <c r="N214" i="1"/>
  <c r="O214" i="1"/>
  <c r="P214" i="1"/>
  <c r="Q214" i="1" a="1"/>
  <c r="Q214" i="1" s="1"/>
  <c r="R214" i="1"/>
  <c r="M215" i="1"/>
  <c r="N215" i="1"/>
  <c r="O215" i="1"/>
  <c r="P215" i="1"/>
  <c r="Q215" i="1" a="1"/>
  <c r="Q215" i="1" s="1"/>
  <c r="R215" i="1"/>
  <c r="M216" i="1"/>
  <c r="N216" i="1"/>
  <c r="O216" i="1"/>
  <c r="P216" i="1"/>
  <c r="Q216" i="1" a="1"/>
  <c r="Q216" i="1" s="1"/>
  <c r="R216" i="1"/>
  <c r="S216" i="1"/>
  <c r="T216" i="1" s="1"/>
  <c r="M217" i="1"/>
  <c r="N217" i="1"/>
  <c r="O217" i="1"/>
  <c r="P217" i="1"/>
  <c r="Q217" i="1" a="1"/>
  <c r="Q217" i="1" s="1"/>
  <c r="R217" i="1"/>
  <c r="M218" i="1"/>
  <c r="S218" i="1" s="1"/>
  <c r="T218" i="1" s="1"/>
  <c r="N218" i="1"/>
  <c r="O218" i="1"/>
  <c r="P218" i="1"/>
  <c r="Q218" i="1" a="1"/>
  <c r="Q218" i="1" s="1"/>
  <c r="R218" i="1"/>
  <c r="M219" i="1"/>
  <c r="N219" i="1"/>
  <c r="O219" i="1"/>
  <c r="P219" i="1"/>
  <c r="Q219" i="1" a="1"/>
  <c r="Q219" i="1"/>
  <c r="R219" i="1"/>
  <c r="M220" i="1"/>
  <c r="S220" i="1" s="1"/>
  <c r="N220" i="1"/>
  <c r="O220" i="1"/>
  <c r="P220" i="1"/>
  <c r="Q220" i="1" a="1"/>
  <c r="Q220" i="1" s="1"/>
  <c r="R220" i="1"/>
  <c r="M221" i="1"/>
  <c r="N221" i="1"/>
  <c r="O221" i="1"/>
  <c r="P221" i="1"/>
  <c r="Q221" i="1" a="1"/>
  <c r="Q221" i="1" s="1"/>
  <c r="R221" i="1"/>
  <c r="M222" i="1"/>
  <c r="N222" i="1"/>
  <c r="O222" i="1"/>
  <c r="P222" i="1"/>
  <c r="Q222" i="1" a="1"/>
  <c r="Q222" i="1" s="1"/>
  <c r="S222" i="1" s="1"/>
  <c r="R222" i="1"/>
  <c r="M223" i="1"/>
  <c r="N223" i="1"/>
  <c r="O223" i="1"/>
  <c r="P223" i="1"/>
  <c r="Q223" i="1" a="1"/>
  <c r="Q223" i="1" s="1"/>
  <c r="R223" i="1"/>
  <c r="M224" i="1"/>
  <c r="N224" i="1"/>
  <c r="O224" i="1"/>
  <c r="P224" i="1"/>
  <c r="Q224" i="1" a="1"/>
  <c r="Q224" i="1" s="1"/>
  <c r="R224" i="1"/>
  <c r="S224" i="1"/>
  <c r="T224" i="1" s="1"/>
  <c r="M225" i="1"/>
  <c r="N225" i="1"/>
  <c r="O225" i="1"/>
  <c r="P225" i="1"/>
  <c r="Q225" i="1" a="1"/>
  <c r="Q225" i="1" s="1"/>
  <c r="R225" i="1"/>
  <c r="M226" i="1"/>
  <c r="N226" i="1"/>
  <c r="O226" i="1"/>
  <c r="P226" i="1"/>
  <c r="Q226" i="1" a="1"/>
  <c r="Q226" i="1" s="1"/>
  <c r="R226" i="1"/>
  <c r="M227" i="1"/>
  <c r="S227" i="1" s="1"/>
  <c r="N227" i="1"/>
  <c r="O227" i="1"/>
  <c r="P227" i="1"/>
  <c r="Q227" i="1" a="1"/>
  <c r="Q227" i="1"/>
  <c r="R227" i="1"/>
  <c r="M228" i="1"/>
  <c r="N228" i="1"/>
  <c r="O228" i="1"/>
  <c r="P228" i="1"/>
  <c r="Q228" i="1" a="1"/>
  <c r="Q228" i="1" s="1"/>
  <c r="R228" i="1"/>
  <c r="S228" i="1"/>
  <c r="T228" i="1"/>
  <c r="V228" i="1" s="1"/>
  <c r="M229" i="1"/>
  <c r="N229" i="1"/>
  <c r="O229" i="1"/>
  <c r="P229" i="1"/>
  <c r="Q229" i="1" a="1"/>
  <c r="Q229" i="1" s="1"/>
  <c r="R229" i="1"/>
  <c r="M230" i="1"/>
  <c r="N230" i="1"/>
  <c r="O230" i="1"/>
  <c r="P230" i="1"/>
  <c r="Q230" i="1" a="1"/>
  <c r="Q230" i="1"/>
  <c r="R230" i="1"/>
  <c r="S230" i="1" s="1"/>
  <c r="M231" i="1"/>
  <c r="N231" i="1"/>
  <c r="O231" i="1"/>
  <c r="P231" i="1"/>
  <c r="Q231" i="1" a="1"/>
  <c r="Q231" i="1" s="1"/>
  <c r="R231" i="1"/>
  <c r="M232" i="1"/>
  <c r="N232" i="1"/>
  <c r="O232" i="1"/>
  <c r="P232" i="1"/>
  <c r="Q232" i="1" a="1"/>
  <c r="Q232" i="1" s="1"/>
  <c r="S232" i="1" s="1"/>
  <c r="R232" i="1"/>
  <c r="M233" i="1"/>
  <c r="N233" i="1"/>
  <c r="O233" i="1"/>
  <c r="S233" i="1" s="1"/>
  <c r="P233" i="1"/>
  <c r="Q233" i="1" a="1"/>
  <c r="Q233" i="1"/>
  <c r="R233" i="1"/>
  <c r="M234" i="1"/>
  <c r="N234" i="1"/>
  <c r="O234" i="1"/>
  <c r="P234" i="1"/>
  <c r="Q234" i="1" a="1"/>
  <c r="Q234" i="1" s="1"/>
  <c r="R234" i="1"/>
  <c r="M235" i="1"/>
  <c r="N235" i="1"/>
  <c r="O235" i="1"/>
  <c r="P235" i="1"/>
  <c r="Q235" i="1" a="1"/>
  <c r="Q235" i="1" s="1"/>
  <c r="R235" i="1"/>
  <c r="M236" i="1"/>
  <c r="N236" i="1"/>
  <c r="O236" i="1"/>
  <c r="P236" i="1"/>
  <c r="Q236" i="1" a="1"/>
  <c r="Q236" i="1" s="1"/>
  <c r="R236" i="1"/>
  <c r="M237" i="1"/>
  <c r="N237" i="1"/>
  <c r="O237" i="1"/>
  <c r="P237" i="1"/>
  <c r="Q237" i="1" a="1"/>
  <c r="Q237" i="1" s="1"/>
  <c r="R237" i="1"/>
  <c r="S237" i="1" s="1"/>
  <c r="M238" i="1"/>
  <c r="N238" i="1"/>
  <c r="O238" i="1"/>
  <c r="P238" i="1"/>
  <c r="Q238" i="1" a="1"/>
  <c r="Q238" i="1" s="1"/>
  <c r="R238" i="1"/>
  <c r="M239" i="1"/>
  <c r="N239" i="1"/>
  <c r="O239" i="1"/>
  <c r="P239" i="1"/>
  <c r="Q239" i="1" a="1"/>
  <c r="Q239" i="1" s="1"/>
  <c r="R239" i="1"/>
  <c r="M240" i="1"/>
  <c r="N240" i="1"/>
  <c r="O240" i="1"/>
  <c r="P240" i="1"/>
  <c r="Q240" i="1" a="1"/>
  <c r="Q240" i="1"/>
  <c r="R240" i="1"/>
  <c r="M241" i="1"/>
  <c r="N241" i="1"/>
  <c r="O241" i="1"/>
  <c r="P241" i="1"/>
  <c r="Q241" i="1" a="1"/>
  <c r="Q241" i="1" s="1"/>
  <c r="R241" i="1"/>
  <c r="M242" i="1"/>
  <c r="N242" i="1"/>
  <c r="O242" i="1"/>
  <c r="P242" i="1"/>
  <c r="Q242" i="1" a="1"/>
  <c r="Q242" i="1" s="1"/>
  <c r="S242" i="1" s="1"/>
  <c r="R242" i="1"/>
  <c r="M243" i="1"/>
  <c r="N243" i="1"/>
  <c r="O243" i="1"/>
  <c r="P243" i="1"/>
  <c r="Q243" i="1" a="1"/>
  <c r="Q243" i="1" s="1"/>
  <c r="R243" i="1"/>
  <c r="M244" i="1"/>
  <c r="N244" i="1"/>
  <c r="O244" i="1"/>
  <c r="P244" i="1"/>
  <c r="Q244" i="1" a="1"/>
  <c r="Q244" i="1" s="1"/>
  <c r="R244" i="1"/>
  <c r="M245" i="1"/>
  <c r="N245" i="1"/>
  <c r="O245" i="1"/>
  <c r="P245" i="1"/>
  <c r="Q245" i="1" a="1"/>
  <c r="Q245" i="1" s="1"/>
  <c r="R245" i="1"/>
  <c r="S245" i="1"/>
  <c r="T245" i="1" s="1"/>
  <c r="M246" i="1"/>
  <c r="N246" i="1"/>
  <c r="O246" i="1"/>
  <c r="P246" i="1"/>
  <c r="Q246" i="1" a="1"/>
  <c r="Q246" i="1" s="1"/>
  <c r="R246" i="1"/>
  <c r="M247" i="1"/>
  <c r="N247" i="1"/>
  <c r="O247" i="1"/>
  <c r="P247" i="1"/>
  <c r="Q247" i="1" a="1"/>
  <c r="Q247" i="1"/>
  <c r="R247" i="1"/>
  <c r="M248" i="1"/>
  <c r="N248" i="1"/>
  <c r="O248" i="1"/>
  <c r="S248" i="1" s="1"/>
  <c r="P248" i="1"/>
  <c r="Q248" i="1" a="1"/>
  <c r="Q248" i="1"/>
  <c r="R248" i="1"/>
  <c r="M249" i="1"/>
  <c r="N249" i="1"/>
  <c r="O249" i="1"/>
  <c r="P249" i="1"/>
  <c r="Q249" i="1" a="1"/>
  <c r="Q249" i="1" s="1"/>
  <c r="R249" i="1"/>
  <c r="M250" i="1"/>
  <c r="N250" i="1"/>
  <c r="O250" i="1"/>
  <c r="P250" i="1"/>
  <c r="Q250" i="1" a="1"/>
  <c r="Q250" i="1" s="1"/>
  <c r="R250" i="1"/>
  <c r="M251" i="1"/>
  <c r="N251" i="1"/>
  <c r="O251" i="1"/>
  <c r="P251" i="1"/>
  <c r="Q251" i="1" a="1"/>
  <c r="Q251" i="1" s="1"/>
  <c r="R251" i="1"/>
  <c r="M252" i="1"/>
  <c r="N252" i="1"/>
  <c r="O252" i="1"/>
  <c r="P252" i="1"/>
  <c r="Q252" i="1" a="1"/>
  <c r="Q252" i="1" s="1"/>
  <c r="R252" i="1"/>
  <c r="M253" i="1"/>
  <c r="N253" i="1"/>
  <c r="O253" i="1"/>
  <c r="P253" i="1"/>
  <c r="Q253" i="1" a="1"/>
  <c r="Q253" i="1" s="1"/>
  <c r="R253" i="1"/>
  <c r="S253" i="1" s="1"/>
  <c r="M254" i="1"/>
  <c r="N254" i="1"/>
  <c r="O254" i="1"/>
  <c r="P254" i="1"/>
  <c r="Q254" i="1" a="1"/>
  <c r="Q254" i="1" s="1"/>
  <c r="R254" i="1"/>
  <c r="M255" i="1"/>
  <c r="N255" i="1"/>
  <c r="O255" i="1"/>
  <c r="P255" i="1"/>
  <c r="Q255" i="1" a="1"/>
  <c r="Q255" i="1" s="1"/>
  <c r="R255" i="1"/>
  <c r="M256" i="1"/>
  <c r="N256" i="1"/>
  <c r="O256" i="1"/>
  <c r="P256" i="1"/>
  <c r="Q256" i="1" a="1"/>
  <c r="Q256" i="1"/>
  <c r="R256" i="1"/>
  <c r="M257" i="1"/>
  <c r="S257" i="1" s="1"/>
  <c r="N257" i="1"/>
  <c r="O257" i="1"/>
  <c r="P257" i="1"/>
  <c r="Q257" i="1" a="1"/>
  <c r="Q257" i="1" s="1"/>
  <c r="R257" i="1"/>
  <c r="M258" i="1"/>
  <c r="N258" i="1"/>
  <c r="O258" i="1"/>
  <c r="P258" i="1"/>
  <c r="Q258" i="1" a="1"/>
  <c r="Q258" i="1" s="1"/>
  <c r="R258" i="1"/>
  <c r="S258" i="1"/>
  <c r="M259" i="1"/>
  <c r="S259" i="1" s="1"/>
  <c r="N259" i="1"/>
  <c r="O259" i="1"/>
  <c r="P259" i="1"/>
  <c r="Q259" i="1" a="1"/>
  <c r="Q259" i="1" s="1"/>
  <c r="R259" i="1"/>
  <c r="M260" i="1"/>
  <c r="N260" i="1"/>
  <c r="O260" i="1"/>
  <c r="P260" i="1"/>
  <c r="Q260" i="1" a="1"/>
  <c r="Q260" i="1" s="1"/>
  <c r="R260" i="1"/>
  <c r="M261" i="1"/>
  <c r="S261" i="1" s="1"/>
  <c r="N261" i="1"/>
  <c r="O261" i="1"/>
  <c r="P261" i="1"/>
  <c r="Q261" i="1" a="1"/>
  <c r="Q261" i="1" s="1"/>
  <c r="R261" i="1"/>
  <c r="M262" i="1"/>
  <c r="N262" i="1"/>
  <c r="O262" i="1"/>
  <c r="P262" i="1"/>
  <c r="Q262" i="1" a="1"/>
  <c r="Q262" i="1" s="1"/>
  <c r="R262" i="1"/>
  <c r="M263" i="1"/>
  <c r="N263" i="1"/>
  <c r="O263" i="1"/>
  <c r="P263" i="1"/>
  <c r="Q263" i="1" a="1"/>
  <c r="Q263" i="1" s="1"/>
  <c r="R263" i="1"/>
  <c r="M264" i="1"/>
  <c r="N264" i="1"/>
  <c r="O264" i="1"/>
  <c r="P264" i="1"/>
  <c r="Q264" i="1" a="1"/>
  <c r="Q264" i="1"/>
  <c r="R264" i="1"/>
  <c r="M265" i="1"/>
  <c r="N265" i="1"/>
  <c r="O265" i="1"/>
  <c r="P265" i="1"/>
  <c r="Q265" i="1" a="1"/>
  <c r="Q265" i="1" s="1"/>
  <c r="R265" i="1"/>
  <c r="M266" i="1"/>
  <c r="N266" i="1"/>
  <c r="O266" i="1"/>
  <c r="P266" i="1"/>
  <c r="Q266" i="1" a="1"/>
  <c r="Q266" i="1" s="1"/>
  <c r="S266" i="1" s="1"/>
  <c r="R266" i="1"/>
  <c r="M267" i="1"/>
  <c r="N267" i="1"/>
  <c r="O267" i="1"/>
  <c r="P267" i="1"/>
  <c r="Q267" i="1" a="1"/>
  <c r="Q267" i="1" s="1"/>
  <c r="R267" i="1"/>
  <c r="M268" i="1"/>
  <c r="N268" i="1"/>
  <c r="O268" i="1"/>
  <c r="P268" i="1"/>
  <c r="Q268" i="1" a="1"/>
  <c r="Q268" i="1" s="1"/>
  <c r="R268" i="1"/>
  <c r="M269" i="1"/>
  <c r="N269" i="1"/>
  <c r="O269" i="1"/>
  <c r="P269" i="1"/>
  <c r="Q269" i="1" a="1"/>
  <c r="Q269" i="1" s="1"/>
  <c r="R269" i="1"/>
  <c r="S269" i="1"/>
  <c r="M270" i="1"/>
  <c r="N270" i="1"/>
  <c r="O270" i="1"/>
  <c r="P270" i="1"/>
  <c r="Q270" i="1" a="1"/>
  <c r="Q270" i="1" s="1"/>
  <c r="R270" i="1"/>
  <c r="M271" i="1"/>
  <c r="N271" i="1"/>
  <c r="O271" i="1"/>
  <c r="P271" i="1"/>
  <c r="Q271" i="1" a="1"/>
  <c r="Q271" i="1" s="1"/>
  <c r="R271" i="1"/>
  <c r="M272" i="1"/>
  <c r="S272" i="1" s="1"/>
  <c r="N272" i="1"/>
  <c r="O272" i="1"/>
  <c r="P272" i="1"/>
  <c r="Q272" i="1" a="1"/>
  <c r="Q272" i="1"/>
  <c r="R272" i="1"/>
  <c r="M273" i="1"/>
  <c r="N273" i="1"/>
  <c r="O273" i="1"/>
  <c r="P273" i="1"/>
  <c r="Q273" i="1" a="1"/>
  <c r="Q273" i="1" s="1"/>
  <c r="R273" i="1"/>
  <c r="M274" i="1"/>
  <c r="N274" i="1"/>
  <c r="O274" i="1"/>
  <c r="P274" i="1"/>
  <c r="Q274" i="1" a="1"/>
  <c r="Q274" i="1" s="1"/>
  <c r="S274" i="1" s="1"/>
  <c r="R274" i="1"/>
  <c r="M275" i="1"/>
  <c r="N275" i="1"/>
  <c r="O275" i="1"/>
  <c r="P275" i="1"/>
  <c r="Q275" i="1" a="1"/>
  <c r="Q275" i="1" s="1"/>
  <c r="R275" i="1"/>
  <c r="M276" i="1"/>
  <c r="N276" i="1"/>
  <c r="O276" i="1"/>
  <c r="P276" i="1"/>
  <c r="Q276" i="1" a="1"/>
  <c r="Q276" i="1" s="1"/>
  <c r="R276" i="1"/>
  <c r="M277" i="1"/>
  <c r="N277" i="1"/>
  <c r="O277" i="1"/>
  <c r="P277" i="1"/>
  <c r="Q277" i="1" a="1"/>
  <c r="Q277" i="1" s="1"/>
  <c r="R277" i="1"/>
  <c r="S277" i="1"/>
  <c r="T277" i="1"/>
  <c r="V277" i="1" s="1"/>
  <c r="M278" i="1"/>
  <c r="S278" i="1" s="1"/>
  <c r="N278" i="1"/>
  <c r="O278" i="1"/>
  <c r="P278" i="1"/>
  <c r="Q278" i="1" a="1"/>
  <c r="Q278" i="1" s="1"/>
  <c r="R278" i="1"/>
  <c r="M279" i="1"/>
  <c r="N279" i="1"/>
  <c r="O279" i="1"/>
  <c r="P279" i="1"/>
  <c r="Q279" i="1" a="1"/>
  <c r="Q279" i="1" s="1"/>
  <c r="R279" i="1"/>
  <c r="M280" i="1"/>
  <c r="N280" i="1"/>
  <c r="O280" i="1"/>
  <c r="P280" i="1"/>
  <c r="Q280" i="1" a="1"/>
  <c r="Q280" i="1" s="1"/>
  <c r="R280" i="1"/>
  <c r="M281" i="1"/>
  <c r="N281" i="1"/>
  <c r="O281" i="1"/>
  <c r="P281" i="1"/>
  <c r="Q281" i="1" a="1"/>
  <c r="Q281" i="1" s="1"/>
  <c r="R281" i="1"/>
  <c r="M282" i="1"/>
  <c r="N282" i="1"/>
  <c r="O282" i="1"/>
  <c r="P282" i="1"/>
  <c r="Q282" i="1" a="1"/>
  <c r="Q282" i="1"/>
  <c r="R282" i="1"/>
  <c r="M283" i="1"/>
  <c r="N283" i="1"/>
  <c r="O283" i="1"/>
  <c r="P283" i="1"/>
  <c r="Q283" i="1" a="1"/>
  <c r="Q283" i="1" s="1"/>
  <c r="R283" i="1"/>
  <c r="M284" i="1"/>
  <c r="N284" i="1"/>
  <c r="O284" i="1"/>
  <c r="P284" i="1"/>
  <c r="Q284" i="1" a="1"/>
  <c r="Q284" i="1" s="1"/>
  <c r="R284" i="1"/>
  <c r="M285" i="1"/>
  <c r="S285" i="1" s="1"/>
  <c r="N285" i="1"/>
  <c r="O285" i="1"/>
  <c r="P285" i="1"/>
  <c r="Q285" i="1" a="1"/>
  <c r="Q285" i="1" s="1"/>
  <c r="R285" i="1"/>
  <c r="M286" i="1"/>
  <c r="N286" i="1"/>
  <c r="O286" i="1"/>
  <c r="P286" i="1"/>
  <c r="Q286" i="1" a="1"/>
  <c r="Q286" i="1" s="1"/>
  <c r="R286" i="1"/>
  <c r="M287" i="1"/>
  <c r="N287" i="1"/>
  <c r="O287" i="1"/>
  <c r="P287" i="1"/>
  <c r="Q287" i="1" a="1"/>
  <c r="Q287" i="1"/>
  <c r="R287" i="1"/>
  <c r="M288" i="1"/>
  <c r="N288" i="1"/>
  <c r="O288" i="1"/>
  <c r="P288" i="1"/>
  <c r="Q288" i="1" a="1"/>
  <c r="Q288" i="1"/>
  <c r="R288" i="1"/>
  <c r="M289" i="1"/>
  <c r="N289" i="1"/>
  <c r="O289" i="1"/>
  <c r="P289" i="1"/>
  <c r="Q289" i="1" a="1"/>
  <c r="Q289" i="1" s="1"/>
  <c r="R289" i="1"/>
  <c r="M290" i="1"/>
  <c r="N290" i="1"/>
  <c r="O290" i="1"/>
  <c r="P290" i="1"/>
  <c r="Q290" i="1" a="1"/>
  <c r="Q290" i="1" s="1"/>
  <c r="S290" i="1" s="1"/>
  <c r="R290" i="1"/>
  <c r="M291" i="1"/>
  <c r="N291" i="1"/>
  <c r="O291" i="1"/>
  <c r="P291" i="1"/>
  <c r="Q291" i="1" a="1"/>
  <c r="Q291" i="1" s="1"/>
  <c r="S291" i="1" s="1"/>
  <c r="R291" i="1"/>
  <c r="M292" i="1"/>
  <c r="N292" i="1"/>
  <c r="O292" i="1"/>
  <c r="P292" i="1"/>
  <c r="Q292" i="1" a="1"/>
  <c r="Q292" i="1" s="1"/>
  <c r="R292" i="1"/>
  <c r="M293" i="1"/>
  <c r="S293" i="1" s="1"/>
  <c r="N293" i="1"/>
  <c r="O293" i="1"/>
  <c r="P293" i="1"/>
  <c r="Q293" i="1" a="1"/>
  <c r="Q293" i="1" s="1"/>
  <c r="R293" i="1"/>
  <c r="M294" i="1"/>
  <c r="N294" i="1"/>
  <c r="O294" i="1"/>
  <c r="P294" i="1"/>
  <c r="Q294" i="1" a="1"/>
  <c r="Q294" i="1" s="1"/>
  <c r="S294" i="1" s="1"/>
  <c r="R294" i="1"/>
  <c r="M295" i="1"/>
  <c r="N295" i="1"/>
  <c r="O295" i="1"/>
  <c r="P295" i="1"/>
  <c r="Q295" i="1" a="1"/>
  <c r="Q295" i="1"/>
  <c r="R295" i="1"/>
  <c r="M296" i="1"/>
  <c r="N296" i="1"/>
  <c r="O296" i="1"/>
  <c r="P296" i="1"/>
  <c r="Q296" i="1" a="1"/>
  <c r="Q296" i="1" s="1"/>
  <c r="R296" i="1"/>
  <c r="M297" i="1"/>
  <c r="N297" i="1"/>
  <c r="O297" i="1"/>
  <c r="P297" i="1"/>
  <c r="Q297" i="1" a="1"/>
  <c r="Q297" i="1" s="1"/>
  <c r="R297" i="1"/>
  <c r="M298" i="1"/>
  <c r="N298" i="1"/>
  <c r="O298" i="1"/>
  <c r="P298" i="1"/>
  <c r="Q298" i="1" a="1"/>
  <c r="Q298" i="1" s="1"/>
  <c r="R298" i="1"/>
  <c r="M299" i="1"/>
  <c r="N299" i="1"/>
  <c r="O299" i="1"/>
  <c r="P299" i="1"/>
  <c r="Q299" i="1" a="1"/>
  <c r="Q299" i="1" s="1"/>
  <c r="S299" i="1" s="1"/>
  <c r="R299" i="1"/>
  <c r="M300" i="1"/>
  <c r="N300" i="1"/>
  <c r="O300" i="1"/>
  <c r="P300" i="1"/>
  <c r="Q300" i="1" a="1"/>
  <c r="Q300" i="1" s="1"/>
  <c r="R300" i="1"/>
  <c r="M301" i="1"/>
  <c r="S301" i="1" s="1"/>
  <c r="N301" i="1"/>
  <c r="O301" i="1"/>
  <c r="P301" i="1"/>
  <c r="Q301" i="1" a="1"/>
  <c r="Q301" i="1" s="1"/>
  <c r="R301" i="1"/>
  <c r="M302" i="1"/>
  <c r="S302" i="1" s="1"/>
  <c r="N302" i="1"/>
  <c r="O302" i="1"/>
  <c r="P302" i="1"/>
  <c r="Q302" i="1" a="1"/>
  <c r="Q302" i="1" s="1"/>
  <c r="R302" i="1"/>
  <c r="M303" i="1"/>
  <c r="N303" i="1"/>
  <c r="O303" i="1"/>
  <c r="P303" i="1"/>
  <c r="Q303" i="1" a="1"/>
  <c r="Q303" i="1"/>
  <c r="R303" i="1"/>
  <c r="M304" i="1"/>
  <c r="N304" i="1"/>
  <c r="O304" i="1"/>
  <c r="P304" i="1"/>
  <c r="Q304" i="1" a="1"/>
  <c r="Q304" i="1"/>
  <c r="R304" i="1"/>
  <c r="M305" i="1"/>
  <c r="N305" i="1"/>
  <c r="O305" i="1"/>
  <c r="P305" i="1"/>
  <c r="Q305" i="1" a="1"/>
  <c r="Q305" i="1" s="1"/>
  <c r="R305" i="1"/>
  <c r="M306" i="1"/>
  <c r="N306" i="1"/>
  <c r="O306" i="1"/>
  <c r="P306" i="1"/>
  <c r="Q306" i="1" a="1"/>
  <c r="Q306" i="1"/>
  <c r="R306" i="1"/>
  <c r="M307" i="1"/>
  <c r="N307" i="1"/>
  <c r="O307" i="1"/>
  <c r="P307" i="1"/>
  <c r="Q307" i="1" a="1"/>
  <c r="Q307" i="1" s="1"/>
  <c r="R307" i="1"/>
  <c r="S307" i="1"/>
  <c r="T307" i="1" s="1"/>
  <c r="M308" i="1"/>
  <c r="S308" i="1" s="1"/>
  <c r="N308" i="1"/>
  <c r="O308" i="1"/>
  <c r="P308" i="1"/>
  <c r="Q308" i="1" a="1"/>
  <c r="Q308" i="1" s="1"/>
  <c r="R308" i="1"/>
  <c r="M309" i="1"/>
  <c r="N309" i="1"/>
  <c r="S309" i="1" s="1"/>
  <c r="T309" i="1" s="1"/>
  <c r="O309" i="1"/>
  <c r="P309" i="1"/>
  <c r="Q309" i="1" a="1"/>
  <c r="Q309" i="1" s="1"/>
  <c r="R309" i="1"/>
  <c r="M310" i="1"/>
  <c r="S310" i="1" s="1"/>
  <c r="N310" i="1"/>
  <c r="O310" i="1"/>
  <c r="P310" i="1"/>
  <c r="Q310" i="1" a="1"/>
  <c r="Q310" i="1" s="1"/>
  <c r="R310" i="1"/>
  <c r="M311" i="1"/>
  <c r="N311" i="1"/>
  <c r="O311" i="1"/>
  <c r="P311" i="1"/>
  <c r="Q311" i="1" a="1"/>
  <c r="Q311" i="1"/>
  <c r="R311" i="1"/>
  <c r="M312" i="1"/>
  <c r="N312" i="1"/>
  <c r="O312" i="1"/>
  <c r="P312" i="1"/>
  <c r="Q312" i="1" a="1"/>
  <c r="Q312" i="1" s="1"/>
  <c r="R312" i="1"/>
  <c r="M313" i="1"/>
  <c r="N313" i="1"/>
  <c r="O313" i="1"/>
  <c r="P313" i="1"/>
  <c r="Q313" i="1" a="1"/>
  <c r="Q313" i="1" s="1"/>
  <c r="R313" i="1"/>
  <c r="M314" i="1"/>
  <c r="N314" i="1"/>
  <c r="O314" i="1"/>
  <c r="P314" i="1"/>
  <c r="Q314" i="1" a="1"/>
  <c r="Q314" i="1"/>
  <c r="S314" i="1" s="1"/>
  <c r="R314" i="1"/>
  <c r="M315" i="1"/>
  <c r="N315" i="1"/>
  <c r="O315" i="1"/>
  <c r="P315" i="1"/>
  <c r="Q315" i="1" a="1"/>
  <c r="Q315" i="1"/>
  <c r="R315" i="1"/>
  <c r="M316" i="1"/>
  <c r="N316" i="1"/>
  <c r="O316" i="1"/>
  <c r="P316" i="1"/>
  <c r="Q316" i="1" a="1"/>
  <c r="Q316" i="1" s="1"/>
  <c r="R316" i="1"/>
  <c r="M317" i="1"/>
  <c r="N317" i="1"/>
  <c r="O317" i="1"/>
  <c r="P317" i="1"/>
  <c r="Q317" i="1" a="1"/>
  <c r="Q317" i="1" s="1"/>
  <c r="R317" i="1"/>
  <c r="M318" i="1"/>
  <c r="S318" i="1" s="1"/>
  <c r="N318" i="1"/>
  <c r="O318" i="1"/>
  <c r="P318" i="1"/>
  <c r="Q318" i="1" a="1"/>
  <c r="Q318" i="1" s="1"/>
  <c r="R318" i="1"/>
  <c r="M319" i="1"/>
  <c r="N319" i="1"/>
  <c r="O319" i="1"/>
  <c r="P319" i="1"/>
  <c r="Q319" i="1" a="1"/>
  <c r="Q319" i="1" s="1"/>
  <c r="R319" i="1"/>
  <c r="M320" i="1"/>
  <c r="N320" i="1"/>
  <c r="O320" i="1"/>
  <c r="P320" i="1"/>
  <c r="Q320" i="1" a="1"/>
  <c r="Q320" i="1" s="1"/>
  <c r="R320" i="1"/>
  <c r="M321" i="1"/>
  <c r="S321" i="1" s="1"/>
  <c r="N321" i="1"/>
  <c r="O321" i="1"/>
  <c r="P321" i="1"/>
  <c r="Q321" i="1" a="1"/>
  <c r="Q321" i="1" s="1"/>
  <c r="R321" i="1"/>
  <c r="M322" i="1"/>
  <c r="N322" i="1"/>
  <c r="O322" i="1"/>
  <c r="S322" i="1" s="1"/>
  <c r="P322" i="1"/>
  <c r="Q322" i="1" a="1"/>
  <c r="Q322" i="1"/>
  <c r="R322" i="1"/>
  <c r="T322" i="1"/>
  <c r="V322" i="1" s="1"/>
  <c r="M323" i="1"/>
  <c r="S323" i="1" s="1"/>
  <c r="N323" i="1"/>
  <c r="O323" i="1"/>
  <c r="P323" i="1"/>
  <c r="Q323" i="1" a="1"/>
  <c r="Q323" i="1"/>
  <c r="R323" i="1"/>
  <c r="M324" i="1"/>
  <c r="N324" i="1"/>
  <c r="O324" i="1"/>
  <c r="P324" i="1"/>
  <c r="Q324" i="1" a="1"/>
  <c r="Q324" i="1"/>
  <c r="R324" i="1"/>
  <c r="M325" i="1"/>
  <c r="S325" i="1" s="1"/>
  <c r="N325" i="1"/>
  <c r="O325" i="1"/>
  <c r="P325" i="1"/>
  <c r="Q325" i="1" a="1"/>
  <c r="Q325" i="1" s="1"/>
  <c r="R325" i="1"/>
  <c r="M326" i="1"/>
  <c r="N326" i="1"/>
  <c r="O326" i="1"/>
  <c r="P326" i="1"/>
  <c r="Q326" i="1" a="1"/>
  <c r="Q326" i="1" s="1"/>
  <c r="S326" i="1" s="1"/>
  <c r="R326" i="1"/>
  <c r="M327" i="1"/>
  <c r="N327" i="1"/>
  <c r="O327" i="1"/>
  <c r="S327" i="1" s="1"/>
  <c r="P327" i="1"/>
  <c r="Q327" i="1" a="1"/>
  <c r="Q327" i="1"/>
  <c r="R327" i="1"/>
  <c r="M328" i="1"/>
  <c r="N328" i="1"/>
  <c r="O328" i="1"/>
  <c r="P328" i="1"/>
  <c r="Q328" i="1" a="1"/>
  <c r="Q328" i="1" s="1"/>
  <c r="R328" i="1"/>
  <c r="M329" i="1"/>
  <c r="N329" i="1"/>
  <c r="O329" i="1"/>
  <c r="P329" i="1"/>
  <c r="Q329" i="1" a="1"/>
  <c r="Q329" i="1"/>
  <c r="R329" i="1"/>
  <c r="M330" i="1"/>
  <c r="S330" i="1" s="1"/>
  <c r="N330" i="1"/>
  <c r="O330" i="1"/>
  <c r="P330" i="1"/>
  <c r="Q330" i="1" a="1"/>
  <c r="Q330" i="1"/>
  <c r="R330" i="1"/>
  <c r="M331" i="1"/>
  <c r="N331" i="1"/>
  <c r="O331" i="1"/>
  <c r="P331" i="1"/>
  <c r="Q331" i="1" a="1"/>
  <c r="Q331" i="1"/>
  <c r="R331" i="1"/>
  <c r="M332" i="1"/>
  <c r="N332" i="1"/>
  <c r="O332" i="1"/>
  <c r="P332" i="1"/>
  <c r="S332" i="1" s="1"/>
  <c r="Q332" i="1" a="1"/>
  <c r="Q332" i="1"/>
  <c r="R332" i="1"/>
  <c r="M333" i="1"/>
  <c r="N333" i="1"/>
  <c r="O333" i="1"/>
  <c r="P333" i="1"/>
  <c r="S333" i="1" s="1"/>
  <c r="Q333" i="1" a="1"/>
  <c r="Q333" i="1" s="1"/>
  <c r="R333" i="1"/>
  <c r="M334" i="1"/>
  <c r="S334" i="1" s="1"/>
  <c r="N334" i="1"/>
  <c r="O334" i="1"/>
  <c r="P334" i="1"/>
  <c r="Q334" i="1" a="1"/>
  <c r="Q334" i="1" s="1"/>
  <c r="R334" i="1"/>
  <c r="M335" i="1"/>
  <c r="S335" i="1" s="1"/>
  <c r="N335" i="1"/>
  <c r="O335" i="1"/>
  <c r="P335" i="1"/>
  <c r="Q335" i="1" a="1"/>
  <c r="Q335" i="1" s="1"/>
  <c r="R335" i="1"/>
  <c r="M336" i="1"/>
  <c r="N336" i="1"/>
  <c r="O336" i="1"/>
  <c r="P336" i="1"/>
  <c r="Q336" i="1" a="1"/>
  <c r="Q336" i="1"/>
  <c r="R336" i="1"/>
  <c r="M337" i="1"/>
  <c r="S337" i="1" s="1"/>
  <c r="N337" i="1"/>
  <c r="O337" i="1"/>
  <c r="P337" i="1"/>
  <c r="Q337" i="1" a="1"/>
  <c r="Q337" i="1"/>
  <c r="R337" i="1"/>
  <c r="M338" i="1"/>
  <c r="N338" i="1"/>
  <c r="O338" i="1"/>
  <c r="P338" i="1"/>
  <c r="Q338" i="1" a="1"/>
  <c r="Q338" i="1"/>
  <c r="R338" i="1"/>
  <c r="S338" i="1"/>
  <c r="M339" i="1"/>
  <c r="S339" i="1" s="1"/>
  <c r="N339" i="1"/>
  <c r="O339" i="1"/>
  <c r="P339" i="1"/>
  <c r="Q339" i="1" a="1"/>
  <c r="Q339" i="1"/>
  <c r="R339" i="1"/>
  <c r="M340" i="1"/>
  <c r="N340" i="1"/>
  <c r="O340" i="1"/>
  <c r="P340" i="1"/>
  <c r="Q340" i="1" a="1"/>
  <c r="Q340" i="1" s="1"/>
  <c r="R340" i="1"/>
  <c r="M341" i="1"/>
  <c r="N341" i="1"/>
  <c r="O341" i="1"/>
  <c r="P341" i="1"/>
  <c r="S341" i="1" s="1"/>
  <c r="Q341" i="1" a="1"/>
  <c r="Q341" i="1" s="1"/>
  <c r="R341" i="1"/>
  <c r="M342" i="1"/>
  <c r="N342" i="1"/>
  <c r="O342" i="1"/>
  <c r="P342" i="1"/>
  <c r="Q342" i="1" a="1"/>
  <c r="Q342" i="1" s="1"/>
  <c r="R342" i="1"/>
  <c r="M343" i="1"/>
  <c r="N343" i="1"/>
  <c r="O343" i="1"/>
  <c r="P343" i="1"/>
  <c r="Q343" i="1" a="1"/>
  <c r="Q343" i="1"/>
  <c r="R343" i="1"/>
  <c r="S343" i="1"/>
  <c r="T343" i="1"/>
  <c r="M344" i="1"/>
  <c r="N344" i="1"/>
  <c r="O344" i="1"/>
  <c r="P344" i="1"/>
  <c r="Q344" i="1" a="1"/>
  <c r="Q344" i="1" s="1"/>
  <c r="R344" i="1"/>
  <c r="M345" i="1"/>
  <c r="N345" i="1"/>
  <c r="O345" i="1"/>
  <c r="P345" i="1"/>
  <c r="Q345" i="1" a="1"/>
  <c r="Q345" i="1" s="1"/>
  <c r="R345" i="1"/>
  <c r="M346" i="1"/>
  <c r="S346" i="1" s="1"/>
  <c r="N346" i="1"/>
  <c r="O346" i="1"/>
  <c r="P346" i="1"/>
  <c r="Q346" i="1" a="1"/>
  <c r="Q346" i="1"/>
  <c r="R346" i="1"/>
  <c r="M347" i="1"/>
  <c r="N347" i="1"/>
  <c r="O347" i="1"/>
  <c r="P347" i="1"/>
  <c r="Q347" i="1" a="1"/>
  <c r="Q347" i="1" s="1"/>
  <c r="R347" i="1"/>
  <c r="M348" i="1"/>
  <c r="N348" i="1"/>
  <c r="O348" i="1"/>
  <c r="S348" i="1" s="1"/>
  <c r="P348" i="1"/>
  <c r="Q348" i="1" a="1"/>
  <c r="Q348" i="1"/>
  <c r="R348" i="1"/>
  <c r="M349" i="1"/>
  <c r="N349" i="1"/>
  <c r="O349" i="1"/>
  <c r="P349" i="1"/>
  <c r="Q349" i="1" a="1"/>
  <c r="Q349" i="1" s="1"/>
  <c r="R349" i="1"/>
  <c r="M350" i="1"/>
  <c r="N350" i="1"/>
  <c r="O350" i="1"/>
  <c r="P350" i="1"/>
  <c r="Q350" i="1" a="1"/>
  <c r="Q350" i="1" s="1"/>
  <c r="R350" i="1"/>
  <c r="S350" i="1"/>
  <c r="M351" i="1"/>
  <c r="N351" i="1"/>
  <c r="O351" i="1"/>
  <c r="P351" i="1"/>
  <c r="Q351" i="1" a="1"/>
  <c r="Q351" i="1" s="1"/>
  <c r="R351" i="1"/>
  <c r="M352" i="1"/>
  <c r="N352" i="1"/>
  <c r="O352" i="1"/>
  <c r="P352" i="1"/>
  <c r="Q352" i="1" a="1"/>
  <c r="Q352" i="1"/>
  <c r="R352" i="1"/>
  <c r="M353" i="1"/>
  <c r="N353" i="1"/>
  <c r="O353" i="1"/>
  <c r="P353" i="1"/>
  <c r="Q353" i="1" a="1"/>
  <c r="Q353" i="1" s="1"/>
  <c r="R353" i="1"/>
  <c r="M354" i="1"/>
  <c r="N354" i="1"/>
  <c r="O354" i="1"/>
  <c r="P354" i="1"/>
  <c r="Q354" i="1" a="1"/>
  <c r="Q354" i="1" s="1"/>
  <c r="R354" i="1"/>
  <c r="M355" i="1"/>
  <c r="N355" i="1"/>
  <c r="O355" i="1"/>
  <c r="P355" i="1"/>
  <c r="Q355" i="1" a="1"/>
  <c r="Q355" i="1"/>
  <c r="R355" i="1"/>
  <c r="S355" i="1"/>
  <c r="T355" i="1" s="1"/>
  <c r="M356" i="1"/>
  <c r="S356" i="1" s="1"/>
  <c r="N356" i="1"/>
  <c r="O356" i="1"/>
  <c r="P356" i="1"/>
  <c r="Q356" i="1" a="1"/>
  <c r="Q356" i="1"/>
  <c r="R356" i="1"/>
  <c r="M357" i="1"/>
  <c r="N357" i="1"/>
  <c r="O357" i="1"/>
  <c r="P357" i="1"/>
  <c r="Q357" i="1" a="1"/>
  <c r="Q357" i="1" s="1"/>
  <c r="R357" i="1"/>
  <c r="S357" i="1" s="1"/>
  <c r="M358" i="1"/>
  <c r="N358" i="1"/>
  <c r="O358" i="1"/>
  <c r="P358" i="1"/>
  <c r="Q358" i="1" a="1"/>
  <c r="Q358" i="1" s="1"/>
  <c r="R358" i="1"/>
  <c r="S358" i="1"/>
  <c r="T358" i="1" s="1"/>
  <c r="M359" i="1"/>
  <c r="N359" i="1"/>
  <c r="O359" i="1"/>
  <c r="P359" i="1"/>
  <c r="Q359" i="1" a="1"/>
  <c r="Q359" i="1"/>
  <c r="R359" i="1"/>
  <c r="M360" i="1"/>
  <c r="N360" i="1"/>
  <c r="O360" i="1"/>
  <c r="P360" i="1"/>
  <c r="Q360" i="1" a="1"/>
  <c r="Q360" i="1" s="1"/>
  <c r="R360" i="1"/>
  <c r="M361" i="1"/>
  <c r="N361" i="1"/>
  <c r="O361" i="1"/>
  <c r="P361" i="1"/>
  <c r="Q361" i="1" a="1"/>
  <c r="Q361" i="1" s="1"/>
  <c r="R361" i="1"/>
  <c r="M362" i="1"/>
  <c r="N362" i="1"/>
  <c r="O362" i="1"/>
  <c r="P362" i="1"/>
  <c r="Q362" i="1" a="1"/>
  <c r="Q362" i="1" s="1"/>
  <c r="R362" i="1"/>
  <c r="S362" i="1"/>
  <c r="T362" i="1"/>
  <c r="V362" i="1"/>
  <c r="M363" i="1"/>
  <c r="N363" i="1"/>
  <c r="O363" i="1"/>
  <c r="P363" i="1"/>
  <c r="Q363" i="1" a="1"/>
  <c r="Q363" i="1" s="1"/>
  <c r="S363" i="1" s="1"/>
  <c r="R363" i="1"/>
  <c r="M364" i="1"/>
  <c r="N364" i="1"/>
  <c r="O364" i="1"/>
  <c r="P364" i="1"/>
  <c r="Q364" i="1" a="1"/>
  <c r="Q364" i="1"/>
  <c r="R364" i="1"/>
  <c r="S364" i="1"/>
  <c r="M365" i="1"/>
  <c r="N365" i="1"/>
  <c r="O365" i="1"/>
  <c r="P365" i="1"/>
  <c r="Q365" i="1" a="1"/>
  <c r="Q365" i="1" s="1"/>
  <c r="R365" i="1"/>
  <c r="M366" i="1"/>
  <c r="S366" i="1" s="1"/>
  <c r="N366" i="1"/>
  <c r="O366" i="1"/>
  <c r="P366" i="1"/>
  <c r="Q366" i="1" a="1"/>
  <c r="Q366" i="1" s="1"/>
  <c r="R366" i="1"/>
  <c r="M367" i="1"/>
  <c r="N367" i="1"/>
  <c r="O367" i="1"/>
  <c r="P367" i="1"/>
  <c r="Q367" i="1" a="1"/>
  <c r="Q367" i="1" s="1"/>
  <c r="R367" i="1"/>
  <c r="M368" i="1"/>
  <c r="N368" i="1"/>
  <c r="O368" i="1"/>
  <c r="P368" i="1"/>
  <c r="Q368" i="1" a="1"/>
  <c r="Q368" i="1"/>
  <c r="R368" i="1"/>
  <c r="M369" i="1"/>
  <c r="S369" i="1" s="1"/>
  <c r="N369" i="1"/>
  <c r="O369" i="1"/>
  <c r="P369" i="1"/>
  <c r="Q369" i="1" a="1"/>
  <c r="Q369" i="1" s="1"/>
  <c r="R369" i="1"/>
  <c r="M370" i="1"/>
  <c r="N370" i="1"/>
  <c r="O370" i="1"/>
  <c r="P370" i="1"/>
  <c r="Q370" i="1" a="1"/>
  <c r="Q370" i="1" s="1"/>
  <c r="R370" i="1"/>
  <c r="S370" i="1"/>
  <c r="M371" i="1"/>
  <c r="S371" i="1" s="1"/>
  <c r="N371" i="1"/>
  <c r="O371" i="1"/>
  <c r="P371" i="1"/>
  <c r="Q371" i="1" a="1"/>
  <c r="Q371" i="1" s="1"/>
  <c r="R371" i="1"/>
  <c r="M372" i="1"/>
  <c r="N372" i="1"/>
  <c r="O372" i="1"/>
  <c r="P372" i="1"/>
  <c r="Q372" i="1" a="1"/>
  <c r="Q372" i="1" s="1"/>
  <c r="S372" i="1" s="1"/>
  <c r="R372" i="1"/>
  <c r="M373" i="1"/>
  <c r="N373" i="1"/>
  <c r="O373" i="1"/>
  <c r="P373" i="1"/>
  <c r="Q373" i="1" a="1"/>
  <c r="Q373" i="1" s="1"/>
  <c r="R373" i="1"/>
  <c r="M374" i="1"/>
  <c r="N374" i="1"/>
  <c r="O374" i="1"/>
  <c r="P374" i="1"/>
  <c r="Q374" i="1" a="1"/>
  <c r="Q374" i="1" s="1"/>
  <c r="R374" i="1"/>
  <c r="S374" i="1"/>
  <c r="T374" i="1" s="1"/>
  <c r="M375" i="1"/>
  <c r="N375" i="1"/>
  <c r="O375" i="1"/>
  <c r="P375" i="1"/>
  <c r="Q375" i="1" a="1"/>
  <c r="Q375" i="1" s="1"/>
  <c r="S375" i="1" s="1"/>
  <c r="R375" i="1"/>
  <c r="M376" i="1"/>
  <c r="N376" i="1"/>
  <c r="O376" i="1"/>
  <c r="P376" i="1"/>
  <c r="Q376" i="1" a="1"/>
  <c r="Q376" i="1" s="1"/>
  <c r="R376" i="1"/>
  <c r="M377" i="1"/>
  <c r="N377" i="1"/>
  <c r="O377" i="1"/>
  <c r="P377" i="1"/>
  <c r="Q377" i="1" a="1"/>
  <c r="Q377" i="1" s="1"/>
  <c r="R377" i="1"/>
  <c r="M378" i="1"/>
  <c r="S378" i="1" s="1"/>
  <c r="N378" i="1"/>
  <c r="O378" i="1"/>
  <c r="P378" i="1"/>
  <c r="Q378" i="1" a="1"/>
  <c r="Q378" i="1"/>
  <c r="R378" i="1"/>
  <c r="M379" i="1"/>
  <c r="N379" i="1"/>
  <c r="O379" i="1"/>
  <c r="P379" i="1"/>
  <c r="Q379" i="1" a="1"/>
  <c r="Q379" i="1"/>
  <c r="R379" i="1"/>
  <c r="S379" i="1"/>
  <c r="T379" i="1"/>
  <c r="M380" i="1"/>
  <c r="S380" i="1" s="1"/>
  <c r="V380" i="1" s="1"/>
  <c r="N380" i="1"/>
  <c r="O380" i="1"/>
  <c r="P380" i="1"/>
  <c r="Q380" i="1" a="1"/>
  <c r="Q380" i="1"/>
  <c r="R380" i="1"/>
  <c r="T380" i="1"/>
  <c r="M381" i="1"/>
  <c r="N381" i="1"/>
  <c r="O381" i="1"/>
  <c r="P381" i="1"/>
  <c r="Q381" i="1" a="1"/>
  <c r="Q381" i="1" s="1"/>
  <c r="R381" i="1"/>
  <c r="M382" i="1"/>
  <c r="N382" i="1"/>
  <c r="O382" i="1"/>
  <c r="P382" i="1"/>
  <c r="Q382" i="1" a="1"/>
  <c r="Q382" i="1"/>
  <c r="R382" i="1"/>
  <c r="S382" i="1"/>
  <c r="T382" i="1" s="1"/>
  <c r="M383" i="1"/>
  <c r="N383" i="1"/>
  <c r="O383" i="1"/>
  <c r="P383" i="1"/>
  <c r="Q383" i="1" a="1"/>
  <c r="Q383" i="1" s="1"/>
  <c r="R383" i="1"/>
  <c r="M384" i="1"/>
  <c r="N384" i="1"/>
  <c r="O384" i="1"/>
  <c r="P384" i="1"/>
  <c r="Q384" i="1" a="1"/>
  <c r="Q384" i="1" s="1"/>
  <c r="R384" i="1"/>
  <c r="M385" i="1"/>
  <c r="N385" i="1"/>
  <c r="O385" i="1"/>
  <c r="P385" i="1"/>
  <c r="Q385" i="1" a="1"/>
  <c r="Q385" i="1" s="1"/>
  <c r="R385" i="1"/>
  <c r="S385" i="1"/>
  <c r="T385" i="1" s="1"/>
  <c r="M386" i="1"/>
  <c r="S386" i="1" s="1"/>
  <c r="T386" i="1" s="1"/>
  <c r="N386" i="1"/>
  <c r="O386" i="1"/>
  <c r="P386" i="1"/>
  <c r="Q386" i="1" a="1"/>
  <c r="Q386" i="1"/>
  <c r="R386" i="1"/>
  <c r="V386" i="1"/>
  <c r="M387" i="1"/>
  <c r="N387" i="1"/>
  <c r="O387" i="1"/>
  <c r="P387" i="1"/>
  <c r="Q387" i="1" a="1"/>
  <c r="Q387" i="1"/>
  <c r="S387" i="1" s="1"/>
  <c r="R387" i="1"/>
  <c r="M388" i="1"/>
  <c r="N388" i="1"/>
  <c r="O388" i="1"/>
  <c r="P388" i="1"/>
  <c r="Q388" i="1" a="1"/>
  <c r="Q388" i="1"/>
  <c r="R388" i="1"/>
  <c r="M389" i="1"/>
  <c r="N389" i="1"/>
  <c r="O389" i="1"/>
  <c r="P389" i="1"/>
  <c r="Q389" i="1" a="1"/>
  <c r="Q389" i="1" s="1"/>
  <c r="R389" i="1"/>
  <c r="M390" i="1"/>
  <c r="N390" i="1"/>
  <c r="O390" i="1"/>
  <c r="P390" i="1"/>
  <c r="Q390" i="1" a="1"/>
  <c r="Q390" i="1" s="1"/>
  <c r="R390" i="1"/>
  <c r="M391" i="1"/>
  <c r="S391" i="1" s="1"/>
  <c r="N391" i="1"/>
  <c r="O391" i="1"/>
  <c r="P391" i="1"/>
  <c r="Q391" i="1" a="1"/>
  <c r="Q391" i="1" s="1"/>
  <c r="R391" i="1"/>
  <c r="M392" i="1"/>
  <c r="N392" i="1"/>
  <c r="O392" i="1"/>
  <c r="P392" i="1"/>
  <c r="Q392" i="1" a="1"/>
  <c r="Q392" i="1"/>
  <c r="R392" i="1"/>
  <c r="M393" i="1"/>
  <c r="N393" i="1"/>
  <c r="O393" i="1"/>
  <c r="P393" i="1"/>
  <c r="Q393" i="1" a="1"/>
  <c r="Q393" i="1" s="1"/>
  <c r="S393" i="1" s="1"/>
  <c r="R393" i="1"/>
  <c r="M394" i="1"/>
  <c r="N394" i="1"/>
  <c r="O394" i="1"/>
  <c r="P394" i="1"/>
  <c r="Q394" i="1" a="1"/>
  <c r="Q394" i="1"/>
  <c r="R394" i="1"/>
  <c r="M395" i="1"/>
  <c r="N395" i="1"/>
  <c r="O395" i="1"/>
  <c r="P395" i="1"/>
  <c r="Q395" i="1" a="1"/>
  <c r="Q395" i="1"/>
  <c r="R395" i="1"/>
  <c r="M396" i="1"/>
  <c r="N396" i="1"/>
  <c r="O396" i="1"/>
  <c r="P396" i="1"/>
  <c r="Q396" i="1" a="1"/>
  <c r="Q396" i="1"/>
  <c r="R396" i="1"/>
  <c r="M397" i="1"/>
  <c r="N397" i="1"/>
  <c r="O397" i="1"/>
  <c r="P397" i="1"/>
  <c r="Q397" i="1" a="1"/>
  <c r="Q397" i="1" s="1"/>
  <c r="R397" i="1"/>
  <c r="M398" i="1"/>
  <c r="N398" i="1"/>
  <c r="O398" i="1"/>
  <c r="P398" i="1"/>
  <c r="Q398" i="1" a="1"/>
  <c r="Q398" i="1"/>
  <c r="S398" i="1" s="1"/>
  <c r="T398" i="1" s="1"/>
  <c r="R398" i="1"/>
  <c r="V398" i="1"/>
  <c r="M399" i="1"/>
  <c r="S399" i="1" s="1"/>
  <c r="N399" i="1"/>
  <c r="O399" i="1"/>
  <c r="P399" i="1"/>
  <c r="Q399" i="1" a="1"/>
  <c r="Q399" i="1" s="1"/>
  <c r="R399" i="1"/>
  <c r="M400" i="1"/>
  <c r="N400" i="1"/>
  <c r="O400" i="1"/>
  <c r="P400" i="1"/>
  <c r="Q400" i="1" a="1"/>
  <c r="Q400" i="1" s="1"/>
  <c r="R400" i="1"/>
  <c r="M401" i="1"/>
  <c r="N401" i="1"/>
  <c r="O401" i="1"/>
  <c r="P401" i="1"/>
  <c r="S401" i="1" s="1"/>
  <c r="Q401" i="1" a="1"/>
  <c r="Q401" i="1" s="1"/>
  <c r="R401" i="1"/>
  <c r="M402" i="1"/>
  <c r="N402" i="1"/>
  <c r="O402" i="1"/>
  <c r="P402" i="1"/>
  <c r="Q402" i="1" a="1"/>
  <c r="Q402" i="1"/>
  <c r="R402" i="1"/>
  <c r="M403" i="1"/>
  <c r="N403" i="1"/>
  <c r="O403" i="1"/>
  <c r="P403" i="1"/>
  <c r="Q403" i="1" a="1"/>
  <c r="Q403" i="1" s="1"/>
  <c r="R403" i="1"/>
  <c r="M404" i="1"/>
  <c r="N404" i="1"/>
  <c r="O404" i="1"/>
  <c r="P404" i="1"/>
  <c r="Q404" i="1" a="1"/>
  <c r="Q404" i="1"/>
  <c r="R404" i="1"/>
  <c r="M405" i="1"/>
  <c r="N405" i="1"/>
  <c r="O405" i="1"/>
  <c r="P405" i="1"/>
  <c r="Q405" i="1" a="1"/>
  <c r="Q405" i="1" s="1"/>
  <c r="R405" i="1"/>
  <c r="M406" i="1"/>
  <c r="N406" i="1"/>
  <c r="O406" i="1"/>
  <c r="P406" i="1"/>
  <c r="Q406" i="1" a="1"/>
  <c r="Q406" i="1"/>
  <c r="R406" i="1"/>
  <c r="S406" i="1"/>
  <c r="T406" i="1" s="1"/>
  <c r="M407" i="1"/>
  <c r="S407" i="1" s="1"/>
  <c r="N407" i="1"/>
  <c r="O407" i="1"/>
  <c r="P407" i="1"/>
  <c r="Q407" i="1" a="1"/>
  <c r="Q407" i="1" s="1"/>
  <c r="R407" i="1"/>
  <c r="M408" i="1"/>
  <c r="N408" i="1"/>
  <c r="O408" i="1"/>
  <c r="P408" i="1"/>
  <c r="Q408" i="1" a="1"/>
  <c r="Q408" i="1"/>
  <c r="R408" i="1"/>
  <c r="M409" i="1"/>
  <c r="S409" i="1" s="1"/>
  <c r="N409" i="1"/>
  <c r="O409" i="1"/>
  <c r="P409" i="1"/>
  <c r="Q409" i="1" a="1"/>
  <c r="Q409" i="1" s="1"/>
  <c r="R409" i="1"/>
  <c r="M410" i="1"/>
  <c r="N410" i="1"/>
  <c r="O410" i="1"/>
  <c r="P410" i="1"/>
  <c r="Q410" i="1" a="1"/>
  <c r="Q410" i="1"/>
  <c r="R410" i="1"/>
  <c r="M411" i="1"/>
  <c r="S411" i="1" s="1"/>
  <c r="N411" i="1"/>
  <c r="O411" i="1"/>
  <c r="P411" i="1"/>
  <c r="Q411" i="1" a="1"/>
  <c r="Q411" i="1" s="1"/>
  <c r="R411" i="1"/>
  <c r="M412" i="1"/>
  <c r="N412" i="1"/>
  <c r="O412" i="1"/>
  <c r="P412" i="1"/>
  <c r="Q412" i="1" a="1"/>
  <c r="Q412" i="1"/>
  <c r="R412" i="1"/>
  <c r="M413" i="1"/>
  <c r="S413" i="1" s="1"/>
  <c r="N413" i="1"/>
  <c r="O413" i="1"/>
  <c r="P413" i="1"/>
  <c r="Q413" i="1" a="1"/>
  <c r="Q413" i="1" s="1"/>
  <c r="R413" i="1"/>
  <c r="M414" i="1"/>
  <c r="N414" i="1"/>
  <c r="O414" i="1"/>
  <c r="P414" i="1"/>
  <c r="Q414" i="1" a="1"/>
  <c r="Q414" i="1" s="1"/>
  <c r="S414" i="1" s="1"/>
  <c r="R414" i="1"/>
  <c r="M415" i="1"/>
  <c r="N415" i="1"/>
  <c r="O415" i="1"/>
  <c r="P415" i="1"/>
  <c r="Q415" i="1" a="1"/>
  <c r="Q415" i="1" s="1"/>
  <c r="S415" i="1" s="1"/>
  <c r="R415" i="1"/>
  <c r="M416" i="1"/>
  <c r="N416" i="1"/>
  <c r="O416" i="1"/>
  <c r="P416" i="1"/>
  <c r="Q416" i="1" a="1"/>
  <c r="Q416" i="1"/>
  <c r="R416" i="1"/>
  <c r="M417" i="1"/>
  <c r="S417" i="1" s="1"/>
  <c r="N417" i="1"/>
  <c r="O417" i="1"/>
  <c r="P417" i="1"/>
  <c r="Q417" i="1" a="1"/>
  <c r="Q417" i="1" s="1"/>
  <c r="R417" i="1"/>
  <c r="M418" i="1"/>
  <c r="N418" i="1"/>
  <c r="O418" i="1"/>
  <c r="P418" i="1"/>
  <c r="Q418" i="1" a="1"/>
  <c r="Q418" i="1" s="1"/>
  <c r="R418" i="1"/>
  <c r="M419" i="1"/>
  <c r="N419" i="1"/>
  <c r="O419" i="1"/>
  <c r="P419" i="1"/>
  <c r="Q419" i="1" a="1"/>
  <c r="Q419" i="1" s="1"/>
  <c r="R419" i="1"/>
  <c r="M420" i="1"/>
  <c r="N420" i="1"/>
  <c r="O420" i="1"/>
  <c r="P420" i="1"/>
  <c r="Q420" i="1" a="1"/>
  <c r="Q420" i="1"/>
  <c r="R420" i="1"/>
  <c r="M421" i="1"/>
  <c r="N421" i="1"/>
  <c r="O421" i="1"/>
  <c r="P421" i="1"/>
  <c r="Q421" i="1" a="1"/>
  <c r="Q421" i="1" s="1"/>
  <c r="R421" i="1"/>
  <c r="M422" i="1"/>
  <c r="N422" i="1"/>
  <c r="O422" i="1"/>
  <c r="P422" i="1"/>
  <c r="Q422" i="1" a="1"/>
  <c r="Q422" i="1" s="1"/>
  <c r="R422" i="1"/>
  <c r="M423" i="1"/>
  <c r="N423" i="1"/>
  <c r="O423" i="1"/>
  <c r="P423" i="1"/>
  <c r="Q423" i="1" a="1"/>
  <c r="Q423" i="1" s="1"/>
  <c r="R423" i="1"/>
  <c r="S423" i="1"/>
  <c r="T423" i="1"/>
  <c r="M424" i="1"/>
  <c r="N424" i="1"/>
  <c r="O424" i="1"/>
  <c r="P424" i="1"/>
  <c r="Q424" i="1" a="1"/>
  <c r="Q424" i="1" s="1"/>
  <c r="R424" i="1"/>
  <c r="M425" i="1"/>
  <c r="N425" i="1"/>
  <c r="O425" i="1"/>
  <c r="S425" i="1" s="1"/>
  <c r="T425" i="1" s="1"/>
  <c r="P425" i="1"/>
  <c r="Q425" i="1" a="1"/>
  <c r="Q425" i="1" s="1"/>
  <c r="R425" i="1"/>
  <c r="V425" i="1"/>
  <c r="M426" i="1"/>
  <c r="N426" i="1"/>
  <c r="O426" i="1"/>
  <c r="P426" i="1"/>
  <c r="Q426" i="1" a="1"/>
  <c r="Q426" i="1" s="1"/>
  <c r="R426" i="1"/>
  <c r="M427" i="1"/>
  <c r="N427" i="1"/>
  <c r="O427" i="1"/>
  <c r="P427" i="1"/>
  <c r="Q427" i="1" a="1"/>
  <c r="Q427" i="1"/>
  <c r="R427" i="1"/>
  <c r="S427" i="1"/>
  <c r="M428" i="1"/>
  <c r="N428" i="1"/>
  <c r="O428" i="1"/>
  <c r="P428" i="1"/>
  <c r="Q428" i="1" a="1"/>
  <c r="Q428" i="1"/>
  <c r="R428" i="1"/>
  <c r="M429" i="1"/>
  <c r="N429" i="1"/>
  <c r="O429" i="1"/>
  <c r="P429" i="1"/>
  <c r="Q429" i="1" a="1"/>
  <c r="Q429" i="1" s="1"/>
  <c r="R429" i="1"/>
  <c r="M430" i="1"/>
  <c r="N430" i="1"/>
  <c r="O430" i="1"/>
  <c r="P430" i="1"/>
  <c r="Q430" i="1" a="1"/>
  <c r="Q430" i="1"/>
  <c r="R430" i="1"/>
  <c r="M431" i="1"/>
  <c r="N431" i="1"/>
  <c r="O431" i="1"/>
  <c r="P431" i="1"/>
  <c r="Q431" i="1" a="1"/>
  <c r="Q431" i="1" s="1"/>
  <c r="S431" i="1" s="1"/>
  <c r="R431" i="1"/>
  <c r="M432" i="1"/>
  <c r="S432" i="1" s="1"/>
  <c r="N432" i="1"/>
  <c r="O432" i="1"/>
  <c r="P432" i="1"/>
  <c r="Q432" i="1" a="1"/>
  <c r="Q432" i="1"/>
  <c r="R432" i="1"/>
  <c r="M433" i="1"/>
  <c r="N433" i="1"/>
  <c r="O433" i="1"/>
  <c r="P433" i="1"/>
  <c r="Q433" i="1" a="1"/>
  <c r="Q433" i="1" s="1"/>
  <c r="R433" i="1"/>
  <c r="S433" i="1"/>
  <c r="M434" i="1"/>
  <c r="N434" i="1"/>
  <c r="O434" i="1"/>
  <c r="P434" i="1"/>
  <c r="Q434" i="1" a="1"/>
  <c r="Q434" i="1" s="1"/>
  <c r="R434" i="1"/>
  <c r="M435" i="1"/>
  <c r="N435" i="1"/>
  <c r="O435" i="1"/>
  <c r="P435" i="1"/>
  <c r="S435" i="1" s="1"/>
  <c r="Q435" i="1" a="1"/>
  <c r="Q435" i="1"/>
  <c r="R435" i="1"/>
  <c r="M436" i="1"/>
  <c r="N436" i="1"/>
  <c r="O436" i="1"/>
  <c r="P436" i="1"/>
  <c r="Q436" i="1" a="1"/>
  <c r="Q436" i="1" s="1"/>
  <c r="R436" i="1"/>
  <c r="M437" i="1"/>
  <c r="N437" i="1"/>
  <c r="O437" i="1"/>
  <c r="P437" i="1"/>
  <c r="Q437" i="1" a="1"/>
  <c r="Q437" i="1" s="1"/>
  <c r="R437" i="1"/>
  <c r="M438" i="1"/>
  <c r="N438" i="1"/>
  <c r="O438" i="1"/>
  <c r="P438" i="1"/>
  <c r="Q438" i="1" a="1"/>
  <c r="Q438" i="1"/>
  <c r="S438" i="1" s="1"/>
  <c r="T438" i="1" s="1"/>
  <c r="R438" i="1"/>
  <c r="M439" i="1"/>
  <c r="N439" i="1"/>
  <c r="O439" i="1"/>
  <c r="P439" i="1"/>
  <c r="Q439" i="1" a="1"/>
  <c r="Q439" i="1" s="1"/>
  <c r="R439" i="1"/>
  <c r="M440" i="1"/>
  <c r="N440" i="1"/>
  <c r="O440" i="1"/>
  <c r="P440" i="1"/>
  <c r="Q440" i="1" a="1"/>
  <c r="Q440" i="1"/>
  <c r="R440" i="1"/>
  <c r="M441" i="1"/>
  <c r="S441" i="1" s="1"/>
  <c r="N441" i="1"/>
  <c r="O441" i="1"/>
  <c r="P441" i="1"/>
  <c r="Q441" i="1" a="1"/>
  <c r="Q441" i="1" s="1"/>
  <c r="R441" i="1"/>
  <c r="M442" i="1"/>
  <c r="N442" i="1"/>
  <c r="O442" i="1"/>
  <c r="P442" i="1"/>
  <c r="Q442" i="1" a="1"/>
  <c r="Q442" i="1"/>
  <c r="R442" i="1"/>
  <c r="M443" i="1"/>
  <c r="S443" i="1" s="1"/>
  <c r="N443" i="1"/>
  <c r="O443" i="1"/>
  <c r="P443" i="1"/>
  <c r="Q443" i="1" a="1"/>
  <c r="Q443" i="1"/>
  <c r="R443" i="1"/>
  <c r="M444" i="1"/>
  <c r="N444" i="1"/>
  <c r="O444" i="1"/>
  <c r="P444" i="1"/>
  <c r="Q444" i="1" a="1"/>
  <c r="Q444" i="1"/>
  <c r="R444" i="1"/>
  <c r="M445" i="1"/>
  <c r="N445" i="1"/>
  <c r="O445" i="1"/>
  <c r="P445" i="1"/>
  <c r="Q445" i="1" a="1"/>
  <c r="Q445" i="1" s="1"/>
  <c r="S445" i="1" s="1"/>
  <c r="R445" i="1"/>
  <c r="M446" i="1"/>
  <c r="N446" i="1"/>
  <c r="O446" i="1"/>
  <c r="P446" i="1"/>
  <c r="Q446" i="1" a="1"/>
  <c r="Q446" i="1"/>
  <c r="R446" i="1"/>
  <c r="M447" i="1"/>
  <c r="N447" i="1"/>
  <c r="O447" i="1"/>
  <c r="S447" i="1" s="1"/>
  <c r="P447" i="1"/>
  <c r="Q447" i="1" a="1"/>
  <c r="Q447" i="1" s="1"/>
  <c r="R447" i="1"/>
  <c r="M448" i="1"/>
  <c r="N448" i="1"/>
  <c r="O448" i="1"/>
  <c r="P448" i="1"/>
  <c r="Q448" i="1" a="1"/>
  <c r="Q448" i="1" s="1"/>
  <c r="R448" i="1"/>
  <c r="M449" i="1"/>
  <c r="N449" i="1"/>
  <c r="O449" i="1"/>
  <c r="P449" i="1"/>
  <c r="S449" i="1" s="1"/>
  <c r="Q449" i="1" a="1"/>
  <c r="Q449" i="1" s="1"/>
  <c r="R449" i="1"/>
  <c r="T449" i="1"/>
  <c r="M450" i="1"/>
  <c r="S450" i="1" s="1"/>
  <c r="N450" i="1"/>
  <c r="O450" i="1"/>
  <c r="P450" i="1"/>
  <c r="Q450" i="1" a="1"/>
  <c r="Q450" i="1"/>
  <c r="R450" i="1"/>
  <c r="M451" i="1"/>
  <c r="N451" i="1"/>
  <c r="O451" i="1"/>
  <c r="P451" i="1"/>
  <c r="Q451" i="1" a="1"/>
  <c r="Q451" i="1"/>
  <c r="R451" i="1"/>
  <c r="S451" i="1"/>
  <c r="T451" i="1"/>
  <c r="M452" i="1"/>
  <c r="S452" i="1" s="1"/>
  <c r="N452" i="1"/>
  <c r="O452" i="1"/>
  <c r="P452" i="1"/>
  <c r="Q452" i="1" a="1"/>
  <c r="Q452" i="1"/>
  <c r="R452" i="1"/>
  <c r="M453" i="1"/>
  <c r="N453" i="1"/>
  <c r="O453" i="1"/>
  <c r="P453" i="1"/>
  <c r="Q453" i="1" a="1"/>
  <c r="Q453" i="1" s="1"/>
  <c r="R453" i="1"/>
  <c r="S453" i="1"/>
  <c r="T453" i="1" s="1"/>
  <c r="M454" i="1"/>
  <c r="N454" i="1"/>
  <c r="O454" i="1"/>
  <c r="P454" i="1"/>
  <c r="Q454" i="1" a="1"/>
  <c r="Q454" i="1"/>
  <c r="S454" i="1" s="1"/>
  <c r="R454" i="1"/>
  <c r="M455" i="1"/>
  <c r="N455" i="1"/>
  <c r="O455" i="1"/>
  <c r="P455" i="1"/>
  <c r="Q455" i="1" a="1"/>
  <c r="Q455" i="1" s="1"/>
  <c r="R455" i="1"/>
  <c r="M456" i="1"/>
  <c r="N456" i="1"/>
  <c r="O456" i="1"/>
  <c r="P456" i="1"/>
  <c r="Q456" i="1" a="1"/>
  <c r="Q456" i="1"/>
  <c r="R456" i="1"/>
  <c r="M457" i="1"/>
  <c r="N457" i="1"/>
  <c r="O457" i="1"/>
  <c r="P457" i="1"/>
  <c r="Q457" i="1" a="1"/>
  <c r="Q457" i="1" s="1"/>
  <c r="R457" i="1"/>
  <c r="M458" i="1"/>
  <c r="N458" i="1"/>
  <c r="O458" i="1"/>
  <c r="P458" i="1"/>
  <c r="Q458" i="1" a="1"/>
  <c r="Q458" i="1"/>
  <c r="R458" i="1"/>
  <c r="M459" i="1"/>
  <c r="S459" i="1" s="1"/>
  <c r="N459" i="1"/>
  <c r="O459" i="1"/>
  <c r="P459" i="1"/>
  <c r="Q459" i="1" a="1"/>
  <c r="Q459" i="1"/>
  <c r="R459" i="1"/>
  <c r="M460" i="1"/>
  <c r="N460" i="1"/>
  <c r="O460" i="1"/>
  <c r="P460" i="1"/>
  <c r="Q460" i="1" a="1"/>
  <c r="Q460" i="1"/>
  <c r="R460" i="1"/>
  <c r="M461" i="1"/>
  <c r="S461" i="1" s="1"/>
  <c r="N461" i="1"/>
  <c r="O461" i="1"/>
  <c r="P461" i="1"/>
  <c r="Q461" i="1" a="1"/>
  <c r="Q461" i="1" s="1"/>
  <c r="R461" i="1"/>
  <c r="M462" i="1"/>
  <c r="N462" i="1"/>
  <c r="O462" i="1"/>
  <c r="P462" i="1"/>
  <c r="Q462" i="1" a="1"/>
  <c r="Q462" i="1" s="1"/>
  <c r="S462" i="1" s="1"/>
  <c r="R462" i="1"/>
  <c r="M463" i="1"/>
  <c r="N463" i="1"/>
  <c r="O463" i="1"/>
  <c r="P463" i="1"/>
  <c r="Q463" i="1" a="1"/>
  <c r="Q463" i="1" s="1"/>
  <c r="S463" i="1" s="1"/>
  <c r="R463" i="1"/>
  <c r="M464" i="1"/>
  <c r="N464" i="1"/>
  <c r="O464" i="1"/>
  <c r="P464" i="1"/>
  <c r="Q464" i="1" a="1"/>
  <c r="Q464" i="1"/>
  <c r="R464" i="1"/>
  <c r="M465" i="1"/>
  <c r="S465" i="1" s="1"/>
  <c r="N465" i="1"/>
  <c r="O465" i="1"/>
  <c r="P465" i="1"/>
  <c r="Q465" i="1" a="1"/>
  <c r="Q465" i="1" s="1"/>
  <c r="R465" i="1"/>
  <c r="M466" i="1"/>
  <c r="N466" i="1"/>
  <c r="O466" i="1"/>
  <c r="P466" i="1"/>
  <c r="Q466" i="1" a="1"/>
  <c r="Q466" i="1" s="1"/>
  <c r="R466" i="1"/>
  <c r="M467" i="1"/>
  <c r="N467" i="1"/>
  <c r="O467" i="1"/>
  <c r="P467" i="1"/>
  <c r="Q467" i="1" a="1"/>
  <c r="Q467" i="1"/>
  <c r="R467" i="1"/>
  <c r="S467" i="1"/>
  <c r="T467" i="1" s="1"/>
  <c r="M468" i="1"/>
  <c r="N468" i="1"/>
  <c r="O468" i="1"/>
  <c r="P468" i="1"/>
  <c r="Q468" i="1" a="1"/>
  <c r="Q468" i="1" s="1"/>
  <c r="R468" i="1"/>
  <c r="M469" i="1"/>
  <c r="N469" i="1"/>
  <c r="O469" i="1"/>
  <c r="P469" i="1"/>
  <c r="Q469" i="1" a="1"/>
  <c r="Q469" i="1" s="1"/>
  <c r="S469" i="1" s="1"/>
  <c r="R469" i="1"/>
  <c r="M470" i="1"/>
  <c r="N470" i="1"/>
  <c r="O470" i="1"/>
  <c r="P470" i="1"/>
  <c r="Q470" i="1" a="1"/>
  <c r="Q470" i="1"/>
  <c r="S470" i="1" s="1"/>
  <c r="R470" i="1"/>
  <c r="M471" i="1"/>
  <c r="N471" i="1"/>
  <c r="O471" i="1"/>
  <c r="P471" i="1"/>
  <c r="Q471" i="1" a="1"/>
  <c r="Q471" i="1" s="1"/>
  <c r="R471" i="1"/>
  <c r="M472" i="1"/>
  <c r="S472" i="1" s="1"/>
  <c r="T472" i="1" s="1"/>
  <c r="N472" i="1"/>
  <c r="O472" i="1"/>
  <c r="P472" i="1"/>
  <c r="Q472" i="1" a="1"/>
  <c r="Q472" i="1"/>
  <c r="R472" i="1"/>
  <c r="M473" i="1"/>
  <c r="N473" i="1"/>
  <c r="O473" i="1"/>
  <c r="P473" i="1"/>
  <c r="Q473" i="1" a="1"/>
  <c r="Q473" i="1" s="1"/>
  <c r="R473" i="1"/>
  <c r="M474" i="1"/>
  <c r="N474" i="1"/>
  <c r="O474" i="1"/>
  <c r="P474" i="1"/>
  <c r="Q474" i="1" a="1"/>
  <c r="Q474" i="1"/>
  <c r="R474" i="1"/>
  <c r="M475" i="1"/>
  <c r="S475" i="1" s="1"/>
  <c r="N475" i="1"/>
  <c r="O475" i="1"/>
  <c r="P475" i="1"/>
  <c r="Q475" i="1" a="1"/>
  <c r="Q475" i="1" s="1"/>
  <c r="R475" i="1"/>
  <c r="M476" i="1"/>
  <c r="N476" i="1"/>
  <c r="O476" i="1"/>
  <c r="P476" i="1"/>
  <c r="Q476" i="1" a="1"/>
  <c r="Q476" i="1"/>
  <c r="R476" i="1"/>
  <c r="M477" i="1"/>
  <c r="N477" i="1"/>
  <c r="O477" i="1"/>
  <c r="P477" i="1"/>
  <c r="Q477" i="1" a="1"/>
  <c r="Q477" i="1" s="1"/>
  <c r="R477" i="1"/>
  <c r="M478" i="1"/>
  <c r="N478" i="1"/>
  <c r="O478" i="1"/>
  <c r="P478" i="1"/>
  <c r="Q478" i="1" a="1"/>
  <c r="Q478" i="1"/>
  <c r="R478" i="1"/>
  <c r="M479" i="1"/>
  <c r="N479" i="1"/>
  <c r="S479" i="1" s="1"/>
  <c r="O479" i="1"/>
  <c r="P479" i="1"/>
  <c r="Q479" i="1" a="1"/>
  <c r="Q479" i="1" s="1"/>
  <c r="R479" i="1"/>
  <c r="M480" i="1"/>
  <c r="N480" i="1"/>
  <c r="O480" i="1"/>
  <c r="P480" i="1"/>
  <c r="Q480" i="1" a="1"/>
  <c r="Q480" i="1" s="1"/>
  <c r="R480" i="1"/>
  <c r="M481" i="1"/>
  <c r="N481" i="1"/>
  <c r="O481" i="1"/>
  <c r="P481" i="1"/>
  <c r="Q481" i="1" a="1"/>
  <c r="Q481" i="1" s="1"/>
  <c r="R481" i="1"/>
  <c r="M482" i="1"/>
  <c r="S482" i="1" s="1"/>
  <c r="N482" i="1"/>
  <c r="O482" i="1"/>
  <c r="P482" i="1"/>
  <c r="Q482" i="1" a="1"/>
  <c r="Q482" i="1"/>
  <c r="R482" i="1"/>
  <c r="M483" i="1"/>
  <c r="N483" i="1"/>
  <c r="O483" i="1"/>
  <c r="P483" i="1"/>
  <c r="Q483" i="1" a="1"/>
  <c r="Q483" i="1"/>
  <c r="S483" i="1" s="1"/>
  <c r="R483" i="1"/>
  <c r="M484" i="1"/>
  <c r="N484" i="1"/>
  <c r="O484" i="1"/>
  <c r="P484" i="1"/>
  <c r="Q484" i="1" a="1"/>
  <c r="Q484" i="1"/>
  <c r="R484" i="1"/>
  <c r="M485" i="1"/>
  <c r="N485" i="1"/>
  <c r="O485" i="1"/>
  <c r="P485" i="1"/>
  <c r="Q485" i="1" a="1"/>
  <c r="Q485" i="1" s="1"/>
  <c r="R485" i="1"/>
  <c r="M486" i="1"/>
  <c r="N486" i="1"/>
  <c r="O486" i="1"/>
  <c r="P486" i="1"/>
  <c r="Q486" i="1" a="1"/>
  <c r="Q486" i="1"/>
  <c r="R486" i="1"/>
  <c r="S486" i="1"/>
  <c r="T486" i="1" s="1"/>
  <c r="M487" i="1"/>
  <c r="S487" i="1" s="1"/>
  <c r="N487" i="1"/>
  <c r="O487" i="1"/>
  <c r="P487" i="1"/>
  <c r="Q487" i="1" a="1"/>
  <c r="Q487" i="1" s="1"/>
  <c r="R487" i="1"/>
  <c r="M488" i="1"/>
  <c r="N488" i="1"/>
  <c r="O488" i="1"/>
  <c r="P488" i="1"/>
  <c r="Q488" i="1" a="1"/>
  <c r="Q488" i="1"/>
  <c r="S488" i="1" s="1"/>
  <c r="R488" i="1"/>
  <c r="M489" i="1"/>
  <c r="N489" i="1"/>
  <c r="O489" i="1"/>
  <c r="S489" i="1" s="1"/>
  <c r="P489" i="1"/>
  <c r="Q489" i="1" a="1"/>
  <c r="Q489" i="1" s="1"/>
  <c r="R489" i="1"/>
  <c r="M490" i="1"/>
  <c r="N490" i="1"/>
  <c r="O490" i="1"/>
  <c r="P490" i="1"/>
  <c r="Q490" i="1" a="1"/>
  <c r="Q490" i="1"/>
  <c r="R490" i="1"/>
  <c r="M491" i="1"/>
  <c r="N491" i="1"/>
  <c r="O491" i="1"/>
  <c r="P491" i="1"/>
  <c r="Q491" i="1" a="1"/>
  <c r="Q491" i="1" s="1"/>
  <c r="R491" i="1"/>
  <c r="M492" i="1"/>
  <c r="N492" i="1"/>
  <c r="O492" i="1"/>
  <c r="P492" i="1"/>
  <c r="Q492" i="1" a="1"/>
  <c r="Q492" i="1" s="1"/>
  <c r="R492" i="1"/>
  <c r="M493" i="1"/>
  <c r="N493" i="1"/>
  <c r="O493" i="1"/>
  <c r="P493" i="1"/>
  <c r="Q493" i="1" a="1"/>
  <c r="Q493" i="1"/>
  <c r="R493" i="1"/>
  <c r="M494" i="1"/>
  <c r="N494" i="1"/>
  <c r="O494" i="1"/>
  <c r="P494" i="1"/>
  <c r="Q494" i="1" a="1"/>
  <c r="Q494" i="1" s="1"/>
  <c r="R494" i="1"/>
  <c r="M495" i="1"/>
  <c r="N495" i="1"/>
  <c r="O495" i="1"/>
  <c r="P495" i="1"/>
  <c r="S495" i="1" s="1"/>
  <c r="Q495" i="1" a="1"/>
  <c r="Q495" i="1" s="1"/>
  <c r="R495" i="1"/>
  <c r="M496" i="1"/>
  <c r="N496" i="1"/>
  <c r="O496" i="1"/>
  <c r="S496" i="1" s="1"/>
  <c r="P496" i="1"/>
  <c r="Q496" i="1" a="1"/>
  <c r="Q496" i="1"/>
  <c r="R496" i="1"/>
  <c r="M497" i="1"/>
  <c r="S497" i="1" s="1"/>
  <c r="N497" i="1"/>
  <c r="O497" i="1"/>
  <c r="P497" i="1"/>
  <c r="Q497" i="1" a="1"/>
  <c r="Q497" i="1" s="1"/>
  <c r="R497" i="1"/>
  <c r="M498" i="1"/>
  <c r="N498" i="1"/>
  <c r="O498" i="1"/>
  <c r="P498" i="1"/>
  <c r="Q498" i="1" a="1"/>
  <c r="Q498" i="1" s="1"/>
  <c r="R498" i="1"/>
  <c r="M499" i="1"/>
  <c r="S499" i="1" s="1"/>
  <c r="N499" i="1"/>
  <c r="O499" i="1"/>
  <c r="P499" i="1"/>
  <c r="Q499" i="1" a="1"/>
  <c r="Q499" i="1" s="1"/>
  <c r="R499" i="1"/>
  <c r="M500" i="1"/>
  <c r="N500" i="1"/>
  <c r="O500" i="1"/>
  <c r="P500" i="1"/>
  <c r="Q500" i="1" a="1"/>
  <c r="Q500" i="1"/>
  <c r="R500" i="1"/>
  <c r="M501" i="1"/>
  <c r="S501" i="1" s="1"/>
  <c r="N501" i="1"/>
  <c r="O501" i="1"/>
  <c r="P501" i="1"/>
  <c r="Q501" i="1" a="1"/>
  <c r="Q501" i="1"/>
  <c r="R501" i="1"/>
  <c r="M502" i="1"/>
  <c r="N502" i="1"/>
  <c r="O502" i="1"/>
  <c r="P502" i="1"/>
  <c r="Q502" i="1" a="1"/>
  <c r="Q502" i="1"/>
  <c r="R502" i="1"/>
  <c r="S502" i="1" s="1"/>
  <c r="M503" i="1"/>
  <c r="S503" i="1" s="1"/>
  <c r="N503" i="1"/>
  <c r="O503" i="1"/>
  <c r="P503" i="1"/>
  <c r="Q503" i="1" a="1"/>
  <c r="Q503" i="1" s="1"/>
  <c r="R503" i="1"/>
  <c r="M504" i="1"/>
  <c r="S504" i="1" s="1"/>
  <c r="N504" i="1"/>
  <c r="O504" i="1"/>
  <c r="P504" i="1"/>
  <c r="Q504" i="1" a="1"/>
  <c r="Q504" i="1"/>
  <c r="R504" i="1"/>
  <c r="M505" i="1"/>
  <c r="N505" i="1"/>
  <c r="O505" i="1"/>
  <c r="P505" i="1"/>
  <c r="Q505" i="1" a="1"/>
  <c r="Q505" i="1" s="1"/>
  <c r="R505" i="1"/>
  <c r="S505" i="1"/>
  <c r="T505" i="1"/>
  <c r="M506" i="1"/>
  <c r="N506" i="1"/>
  <c r="O506" i="1"/>
  <c r="P506" i="1"/>
  <c r="Q506" i="1" a="1"/>
  <c r="Q506" i="1"/>
  <c r="R506" i="1"/>
  <c r="M507" i="1"/>
  <c r="N507" i="1"/>
  <c r="O507" i="1"/>
  <c r="P507" i="1"/>
  <c r="Q507" i="1" a="1"/>
  <c r="Q507" i="1" s="1"/>
  <c r="R507" i="1"/>
  <c r="S507" i="1"/>
  <c r="T507" i="1" s="1"/>
  <c r="M508" i="1"/>
  <c r="N508" i="1"/>
  <c r="S508" i="1" s="1"/>
  <c r="O508" i="1"/>
  <c r="P508" i="1"/>
  <c r="Q508" i="1" a="1"/>
  <c r="Q508" i="1" s="1"/>
  <c r="R508" i="1"/>
  <c r="M509" i="1"/>
  <c r="N509" i="1"/>
  <c r="O509" i="1"/>
  <c r="P509" i="1"/>
  <c r="Q509" i="1" a="1"/>
  <c r="Q509" i="1" s="1"/>
  <c r="R509" i="1"/>
  <c r="M510" i="1"/>
  <c r="N510" i="1"/>
  <c r="O510" i="1"/>
  <c r="P510" i="1"/>
  <c r="Q510" i="1" a="1"/>
  <c r="Q510" i="1"/>
  <c r="R510" i="1"/>
  <c r="M511" i="1"/>
  <c r="S511" i="1" s="1"/>
  <c r="N511" i="1"/>
  <c r="O511" i="1"/>
  <c r="P511" i="1"/>
  <c r="Q511" i="1" a="1"/>
  <c r="Q511" i="1"/>
  <c r="R511" i="1"/>
  <c r="M512" i="1"/>
  <c r="N512" i="1"/>
  <c r="O512" i="1"/>
  <c r="P512" i="1"/>
  <c r="Q512" i="1" a="1"/>
  <c r="Q512" i="1" s="1"/>
  <c r="R512" i="1"/>
  <c r="M513" i="1"/>
  <c r="N513" i="1"/>
  <c r="O513" i="1"/>
  <c r="S513" i="1" s="1"/>
  <c r="T513" i="1" s="1"/>
  <c r="P513" i="1"/>
  <c r="Q513" i="1" a="1"/>
  <c r="Q513" i="1" s="1"/>
  <c r="R513" i="1"/>
  <c r="M514" i="1"/>
  <c r="N514" i="1"/>
  <c r="O514" i="1"/>
  <c r="P514" i="1"/>
  <c r="Q514" i="1" a="1"/>
  <c r="Q514" i="1"/>
  <c r="R514" i="1"/>
  <c r="M515" i="1"/>
  <c r="N515" i="1"/>
  <c r="O515" i="1"/>
  <c r="P515" i="1"/>
  <c r="Q515" i="1" a="1"/>
  <c r="Q515" i="1" s="1"/>
  <c r="S515" i="1" s="1"/>
  <c r="R515" i="1"/>
  <c r="M516" i="1"/>
  <c r="N516" i="1"/>
  <c r="O516" i="1"/>
  <c r="P516" i="1"/>
  <c r="Q516" i="1" a="1"/>
  <c r="Q516" i="1" s="1"/>
  <c r="R516" i="1"/>
  <c r="M517" i="1"/>
  <c r="N517" i="1"/>
  <c r="O517" i="1"/>
  <c r="P517" i="1"/>
  <c r="Q517" i="1" a="1"/>
  <c r="Q517" i="1" s="1"/>
  <c r="R517" i="1"/>
  <c r="M518" i="1"/>
  <c r="S518" i="1" s="1"/>
  <c r="N518" i="1"/>
  <c r="O518" i="1"/>
  <c r="P518" i="1"/>
  <c r="Q518" i="1" a="1"/>
  <c r="Q518" i="1"/>
  <c r="R518" i="1"/>
  <c r="T518" i="1"/>
  <c r="V518" i="1"/>
  <c r="M519" i="1"/>
  <c r="S519" i="1" s="1"/>
  <c r="N519" i="1"/>
  <c r="O519" i="1"/>
  <c r="P519" i="1"/>
  <c r="Q519" i="1" a="1"/>
  <c r="Q519" i="1"/>
  <c r="R519" i="1"/>
  <c r="M520" i="1"/>
  <c r="S520" i="1" s="1"/>
  <c r="N520" i="1"/>
  <c r="O520" i="1"/>
  <c r="P520" i="1"/>
  <c r="Q520" i="1" a="1"/>
  <c r="Q520" i="1"/>
  <c r="R520" i="1"/>
  <c r="M521" i="1"/>
  <c r="N521" i="1"/>
  <c r="O521" i="1"/>
  <c r="S521" i="1" s="1"/>
  <c r="T521" i="1" s="1"/>
  <c r="P521" i="1"/>
  <c r="Q521" i="1" a="1"/>
  <c r="Q521" i="1" s="1"/>
  <c r="R521" i="1"/>
  <c r="M522" i="1"/>
  <c r="N522" i="1"/>
  <c r="O522" i="1"/>
  <c r="P522" i="1"/>
  <c r="Q522" i="1" a="1"/>
  <c r="Q522" i="1"/>
  <c r="R522" i="1"/>
  <c r="M523" i="1"/>
  <c r="N523" i="1"/>
  <c r="O523" i="1"/>
  <c r="P523" i="1"/>
  <c r="Q523" i="1" a="1"/>
  <c r="Q523" i="1" s="1"/>
  <c r="S523" i="1" s="1"/>
  <c r="R523" i="1"/>
  <c r="M524" i="1"/>
  <c r="N524" i="1"/>
  <c r="S524" i="1" s="1"/>
  <c r="O524" i="1"/>
  <c r="P524" i="1"/>
  <c r="Q524" i="1" a="1"/>
  <c r="Q524" i="1" s="1"/>
  <c r="R524" i="1"/>
  <c r="M525" i="1"/>
  <c r="N525" i="1"/>
  <c r="O525" i="1"/>
  <c r="P525" i="1"/>
  <c r="Q525" i="1" a="1"/>
  <c r="Q525" i="1" s="1"/>
  <c r="R525" i="1"/>
  <c r="M526" i="1"/>
  <c r="S526" i="1" s="1"/>
  <c r="T526" i="1" s="1"/>
  <c r="N526" i="1"/>
  <c r="O526" i="1"/>
  <c r="P526" i="1"/>
  <c r="Q526" i="1" a="1"/>
  <c r="Q526" i="1"/>
  <c r="R526" i="1"/>
  <c r="M527" i="1"/>
  <c r="S527" i="1" s="1"/>
  <c r="N527" i="1"/>
  <c r="O527" i="1"/>
  <c r="P527" i="1"/>
  <c r="Q527" i="1" a="1"/>
  <c r="Q527" i="1"/>
  <c r="R527" i="1"/>
  <c r="M528" i="1"/>
  <c r="N528" i="1"/>
  <c r="O528" i="1"/>
  <c r="P528" i="1"/>
  <c r="Q528" i="1" a="1"/>
  <c r="Q528" i="1" s="1"/>
  <c r="R528" i="1"/>
  <c r="M529" i="1"/>
  <c r="N529" i="1"/>
  <c r="O529" i="1"/>
  <c r="P529" i="1"/>
  <c r="Q529" i="1" a="1"/>
  <c r="Q529" i="1" s="1"/>
  <c r="R529" i="1"/>
  <c r="M530" i="1"/>
  <c r="N530" i="1"/>
  <c r="O530" i="1"/>
  <c r="P530" i="1"/>
  <c r="Q530" i="1" a="1"/>
  <c r="Q530" i="1"/>
  <c r="R530" i="1"/>
  <c r="M531" i="1"/>
  <c r="N531" i="1"/>
  <c r="O531" i="1"/>
  <c r="P531" i="1"/>
  <c r="Q531" i="1" a="1"/>
  <c r="Q531" i="1" s="1"/>
  <c r="R531" i="1"/>
  <c r="S531" i="1" s="1"/>
  <c r="M532" i="1"/>
  <c r="N532" i="1"/>
  <c r="O532" i="1"/>
  <c r="P532" i="1"/>
  <c r="Q532" i="1" a="1"/>
  <c r="Q532" i="1" s="1"/>
  <c r="R532" i="1"/>
  <c r="M533" i="1"/>
  <c r="N533" i="1"/>
  <c r="O533" i="1"/>
  <c r="P533" i="1"/>
  <c r="Q533" i="1" a="1"/>
  <c r="Q533" i="1" s="1"/>
  <c r="R533" i="1"/>
  <c r="M534" i="1"/>
  <c r="N534" i="1"/>
  <c r="O534" i="1"/>
  <c r="P534" i="1"/>
  <c r="Q534" i="1" a="1"/>
  <c r="Q534" i="1"/>
  <c r="R534" i="1"/>
  <c r="M535" i="1"/>
  <c r="S535" i="1" s="1"/>
  <c r="N535" i="1"/>
  <c r="O535" i="1"/>
  <c r="P535" i="1"/>
  <c r="Q535" i="1" a="1"/>
  <c r="Q535" i="1"/>
  <c r="R535" i="1"/>
  <c r="M536" i="1"/>
  <c r="N536" i="1"/>
  <c r="O536" i="1"/>
  <c r="P536" i="1"/>
  <c r="Q536" i="1" a="1"/>
  <c r="Q536" i="1"/>
  <c r="R536" i="1"/>
  <c r="M537" i="1"/>
  <c r="N537" i="1"/>
  <c r="O537" i="1"/>
  <c r="P537" i="1"/>
  <c r="Q537" i="1" a="1"/>
  <c r="Q537" i="1" s="1"/>
  <c r="R537" i="1"/>
  <c r="M538" i="1"/>
  <c r="S538" i="1" s="1"/>
  <c r="N538" i="1"/>
  <c r="O538" i="1"/>
  <c r="P538" i="1"/>
  <c r="Q538" i="1" a="1"/>
  <c r="Q538" i="1"/>
  <c r="R538" i="1"/>
  <c r="M539" i="1"/>
  <c r="N539" i="1"/>
  <c r="O539" i="1"/>
  <c r="P539" i="1"/>
  <c r="Q539" i="1" a="1"/>
  <c r="Q539" i="1" s="1"/>
  <c r="R539" i="1"/>
  <c r="S539" i="1"/>
  <c r="T539" i="1" s="1"/>
  <c r="M540" i="1"/>
  <c r="N540" i="1"/>
  <c r="O540" i="1"/>
  <c r="P540" i="1"/>
  <c r="Q540" i="1" a="1"/>
  <c r="Q540" i="1" s="1"/>
  <c r="R540" i="1"/>
  <c r="M541" i="1"/>
  <c r="N541" i="1"/>
  <c r="O541" i="1"/>
  <c r="P541" i="1"/>
  <c r="Q541" i="1" a="1"/>
  <c r="Q541" i="1" s="1"/>
  <c r="R541" i="1"/>
  <c r="M542" i="1"/>
  <c r="S542" i="1" s="1"/>
  <c r="T542" i="1" s="1"/>
  <c r="N542" i="1"/>
  <c r="O542" i="1"/>
  <c r="P542" i="1"/>
  <c r="Q542" i="1" a="1"/>
  <c r="Q542" i="1" s="1"/>
  <c r="R542" i="1"/>
  <c r="M543" i="1"/>
  <c r="N543" i="1"/>
  <c r="O543" i="1"/>
  <c r="P543" i="1"/>
  <c r="Q543" i="1" a="1"/>
  <c r="Q543" i="1" s="1"/>
  <c r="R543" i="1"/>
  <c r="M544" i="1"/>
  <c r="N544" i="1"/>
  <c r="O544" i="1"/>
  <c r="P544" i="1"/>
  <c r="Q544" i="1" a="1"/>
  <c r="Q544" i="1" s="1"/>
  <c r="R544" i="1"/>
  <c r="M545" i="1"/>
  <c r="N545" i="1"/>
  <c r="O545" i="1"/>
  <c r="P545" i="1"/>
  <c r="Q545" i="1" a="1"/>
  <c r="Q545" i="1" s="1"/>
  <c r="R545" i="1"/>
  <c r="M546" i="1"/>
  <c r="N546" i="1"/>
  <c r="O546" i="1"/>
  <c r="P546" i="1"/>
  <c r="Q546" i="1" a="1"/>
  <c r="Q546" i="1"/>
  <c r="R546" i="1"/>
  <c r="M547" i="1"/>
  <c r="N547" i="1"/>
  <c r="O547" i="1"/>
  <c r="P547" i="1"/>
  <c r="Q547" i="1" a="1"/>
  <c r="Q547" i="1" s="1"/>
  <c r="R547" i="1"/>
  <c r="S547" i="1" s="1"/>
  <c r="M548" i="1"/>
  <c r="S548" i="1" s="1"/>
  <c r="N548" i="1"/>
  <c r="O548" i="1"/>
  <c r="P548" i="1"/>
  <c r="Q548" i="1" a="1"/>
  <c r="Q548" i="1" s="1"/>
  <c r="R548" i="1"/>
  <c r="M549" i="1"/>
  <c r="N549" i="1"/>
  <c r="O549" i="1"/>
  <c r="P549" i="1"/>
  <c r="Q549" i="1" a="1"/>
  <c r="Q549" i="1" s="1"/>
  <c r="R549" i="1"/>
  <c r="M550" i="1"/>
  <c r="N550" i="1"/>
  <c r="O550" i="1"/>
  <c r="P550" i="1"/>
  <c r="Q550" i="1" a="1"/>
  <c r="Q550" i="1" s="1"/>
  <c r="R550" i="1"/>
  <c r="M551" i="1"/>
  <c r="N551" i="1"/>
  <c r="O551" i="1"/>
  <c r="P551" i="1"/>
  <c r="Q551" i="1" a="1"/>
  <c r="Q551" i="1" s="1"/>
  <c r="R551" i="1"/>
  <c r="M552" i="1"/>
  <c r="N552" i="1"/>
  <c r="O552" i="1"/>
  <c r="P552" i="1"/>
  <c r="Q552" i="1" a="1"/>
  <c r="Q552" i="1" s="1"/>
  <c r="R552" i="1"/>
  <c r="M553" i="1"/>
  <c r="N553" i="1"/>
  <c r="O553" i="1"/>
  <c r="P553" i="1"/>
  <c r="Q553" i="1" a="1"/>
  <c r="Q553" i="1" s="1"/>
  <c r="R553" i="1"/>
  <c r="M554" i="1"/>
  <c r="N554" i="1"/>
  <c r="O554" i="1"/>
  <c r="P554" i="1"/>
  <c r="Q554" i="1" a="1"/>
  <c r="Q554" i="1"/>
  <c r="R554" i="1"/>
  <c r="M555" i="1"/>
  <c r="N555" i="1"/>
  <c r="O555" i="1"/>
  <c r="P555" i="1"/>
  <c r="Q555" i="1" a="1"/>
  <c r="Q555" i="1" s="1"/>
  <c r="R555" i="1"/>
  <c r="S555" i="1"/>
  <c r="T555" i="1" s="1"/>
  <c r="M556" i="1"/>
  <c r="N556" i="1"/>
  <c r="O556" i="1"/>
  <c r="P556" i="1"/>
  <c r="Q556" i="1" a="1"/>
  <c r="Q556" i="1" s="1"/>
  <c r="R556" i="1"/>
  <c r="M557" i="1"/>
  <c r="N557" i="1"/>
  <c r="O557" i="1"/>
  <c r="P557" i="1"/>
  <c r="Q557" i="1" a="1"/>
  <c r="Q557" i="1" s="1"/>
  <c r="R557" i="1"/>
  <c r="M558" i="1"/>
  <c r="N558" i="1"/>
  <c r="O558" i="1"/>
  <c r="P558" i="1"/>
  <c r="Q558" i="1" a="1"/>
  <c r="Q558" i="1" s="1"/>
  <c r="R558" i="1"/>
  <c r="M559" i="1"/>
  <c r="N559" i="1"/>
  <c r="O559" i="1"/>
  <c r="P559" i="1"/>
  <c r="Q559" i="1" a="1"/>
  <c r="Q559" i="1" s="1"/>
  <c r="R559" i="1"/>
  <c r="M560" i="1"/>
  <c r="N560" i="1"/>
  <c r="O560" i="1"/>
  <c r="P560" i="1"/>
  <c r="Q560" i="1" a="1"/>
  <c r="Q560" i="1" s="1"/>
  <c r="R560" i="1"/>
  <c r="M561" i="1"/>
  <c r="N561" i="1"/>
  <c r="O561" i="1"/>
  <c r="P561" i="1"/>
  <c r="Q561" i="1" a="1"/>
  <c r="Q561" i="1" s="1"/>
  <c r="R561" i="1"/>
  <c r="M562" i="1"/>
  <c r="N562" i="1"/>
  <c r="O562" i="1"/>
  <c r="P562" i="1"/>
  <c r="Q562" i="1" a="1"/>
  <c r="Q562" i="1"/>
  <c r="R562" i="1"/>
  <c r="M563" i="1"/>
  <c r="S563" i="1" s="1"/>
  <c r="N563" i="1"/>
  <c r="O563" i="1"/>
  <c r="P563" i="1"/>
  <c r="Q563" i="1" a="1"/>
  <c r="Q563" i="1" s="1"/>
  <c r="R563" i="1"/>
  <c r="M564" i="1"/>
  <c r="N564" i="1"/>
  <c r="O564" i="1"/>
  <c r="P564" i="1"/>
  <c r="Q564" i="1" a="1"/>
  <c r="Q564" i="1" s="1"/>
  <c r="R564" i="1"/>
  <c r="M565" i="1"/>
  <c r="N565" i="1"/>
  <c r="O565" i="1"/>
  <c r="P565" i="1"/>
  <c r="Q565" i="1" a="1"/>
  <c r="Q565" i="1" s="1"/>
  <c r="R565" i="1"/>
  <c r="M566" i="1"/>
  <c r="N566" i="1"/>
  <c r="O566" i="1"/>
  <c r="P566" i="1"/>
  <c r="Q566" i="1" a="1"/>
  <c r="Q566" i="1" s="1"/>
  <c r="R566" i="1"/>
  <c r="M567" i="1"/>
  <c r="N567" i="1"/>
  <c r="O567" i="1"/>
  <c r="P567" i="1"/>
  <c r="Q567" i="1" a="1"/>
  <c r="Q567" i="1" s="1"/>
  <c r="R567" i="1"/>
  <c r="M568" i="1"/>
  <c r="N568" i="1"/>
  <c r="O568" i="1"/>
  <c r="P568" i="1"/>
  <c r="Q568" i="1" a="1"/>
  <c r="Q568" i="1"/>
  <c r="R568" i="1"/>
  <c r="M569" i="1"/>
  <c r="N569" i="1"/>
  <c r="O569" i="1"/>
  <c r="S569" i="1" s="1"/>
  <c r="P569" i="1"/>
  <c r="Q569" i="1" a="1"/>
  <c r="Q569" i="1" s="1"/>
  <c r="R569" i="1"/>
  <c r="T569" i="1"/>
  <c r="M570" i="1"/>
  <c r="N570" i="1"/>
  <c r="O570" i="1"/>
  <c r="P570" i="1"/>
  <c r="Q570" i="1" a="1"/>
  <c r="Q570" i="1"/>
  <c r="R570" i="1"/>
  <c r="M571" i="1"/>
  <c r="S571" i="1" s="1"/>
  <c r="N571" i="1"/>
  <c r="O571" i="1"/>
  <c r="P571" i="1"/>
  <c r="Q571" i="1" a="1"/>
  <c r="Q571" i="1" s="1"/>
  <c r="R571" i="1"/>
  <c r="M572" i="1"/>
  <c r="N572" i="1"/>
  <c r="O572" i="1"/>
  <c r="P572" i="1"/>
  <c r="Q572" i="1" a="1"/>
  <c r="Q572" i="1" s="1"/>
  <c r="R572" i="1"/>
  <c r="M573" i="1"/>
  <c r="N573" i="1"/>
  <c r="O573" i="1"/>
  <c r="P573" i="1"/>
  <c r="Q573" i="1" a="1"/>
  <c r="Q573" i="1" s="1"/>
  <c r="R573" i="1"/>
  <c r="M574" i="1"/>
  <c r="S574" i="1" s="1"/>
  <c r="T574" i="1" s="1"/>
  <c r="N574" i="1"/>
  <c r="O574" i="1"/>
  <c r="P574" i="1"/>
  <c r="Q574" i="1" a="1"/>
  <c r="Q574" i="1" s="1"/>
  <c r="R574" i="1"/>
  <c r="M575" i="1"/>
  <c r="N575" i="1"/>
  <c r="O575" i="1"/>
  <c r="P575" i="1"/>
  <c r="Q575" i="1" a="1"/>
  <c r="Q575" i="1" s="1"/>
  <c r="R575" i="1"/>
  <c r="M576" i="1"/>
  <c r="N576" i="1"/>
  <c r="O576" i="1"/>
  <c r="P576" i="1"/>
  <c r="Q576" i="1" a="1"/>
  <c r="Q576" i="1" s="1"/>
  <c r="R576" i="1"/>
  <c r="M577" i="1"/>
  <c r="N577" i="1"/>
  <c r="O577" i="1"/>
  <c r="P577" i="1"/>
  <c r="Q577" i="1" a="1"/>
  <c r="Q577" i="1" s="1"/>
  <c r="R577" i="1"/>
  <c r="M578" i="1"/>
  <c r="N578" i="1"/>
  <c r="O578" i="1"/>
  <c r="P578" i="1"/>
  <c r="Q578" i="1" a="1"/>
  <c r="Q578" i="1"/>
  <c r="R578" i="1"/>
  <c r="M579" i="1"/>
  <c r="N579" i="1"/>
  <c r="O579" i="1"/>
  <c r="P579" i="1"/>
  <c r="Q579" i="1" a="1"/>
  <c r="Q579" i="1" s="1"/>
  <c r="R579" i="1"/>
  <c r="S579" i="1"/>
  <c r="T579" i="1"/>
  <c r="M580" i="1"/>
  <c r="N580" i="1"/>
  <c r="O580" i="1"/>
  <c r="P580" i="1"/>
  <c r="Q580" i="1" a="1"/>
  <c r="Q580" i="1" s="1"/>
  <c r="R580" i="1"/>
  <c r="M581" i="1"/>
  <c r="N581" i="1"/>
  <c r="O581" i="1"/>
  <c r="P581" i="1"/>
  <c r="Q581" i="1" a="1"/>
  <c r="Q581" i="1" s="1"/>
  <c r="R581" i="1"/>
  <c r="M582" i="1"/>
  <c r="N582" i="1"/>
  <c r="O582" i="1"/>
  <c r="P582" i="1"/>
  <c r="Q582" i="1" a="1"/>
  <c r="Q582" i="1"/>
  <c r="R582" i="1"/>
  <c r="M583" i="1"/>
  <c r="S583" i="1" s="1"/>
  <c r="T583" i="1" s="1"/>
  <c r="N583" i="1"/>
  <c r="O583" i="1"/>
  <c r="P583" i="1"/>
  <c r="Q583" i="1" a="1"/>
  <c r="Q583" i="1" s="1"/>
  <c r="R583" i="1"/>
  <c r="M584" i="1"/>
  <c r="N584" i="1"/>
  <c r="O584" i="1"/>
  <c r="P584" i="1"/>
  <c r="Q584" i="1" a="1"/>
  <c r="Q584" i="1" s="1"/>
  <c r="R584" i="1"/>
  <c r="M585" i="1"/>
  <c r="N585" i="1"/>
  <c r="O585" i="1"/>
  <c r="S585" i="1" s="1"/>
  <c r="P585" i="1"/>
  <c r="Q585" i="1" a="1"/>
  <c r="Q585" i="1" s="1"/>
  <c r="R585" i="1"/>
  <c r="M586" i="1"/>
  <c r="N586" i="1"/>
  <c r="O586" i="1"/>
  <c r="P586" i="1"/>
  <c r="Q586" i="1" a="1"/>
  <c r="Q586" i="1"/>
  <c r="R586" i="1"/>
  <c r="M587" i="1"/>
  <c r="S587" i="1" s="1"/>
  <c r="N587" i="1"/>
  <c r="O587" i="1"/>
  <c r="P587" i="1"/>
  <c r="Q587" i="1" a="1"/>
  <c r="Q587" i="1" s="1"/>
  <c r="R587" i="1"/>
  <c r="M588" i="1"/>
  <c r="N588" i="1"/>
  <c r="O588" i="1"/>
  <c r="P588" i="1"/>
  <c r="Q588" i="1" a="1"/>
  <c r="Q588" i="1" s="1"/>
  <c r="R588" i="1"/>
  <c r="M589" i="1"/>
  <c r="N589" i="1"/>
  <c r="O589" i="1"/>
  <c r="P589" i="1"/>
  <c r="Q589" i="1" a="1"/>
  <c r="Q589" i="1" s="1"/>
  <c r="R589" i="1"/>
  <c r="M590" i="1"/>
  <c r="N590" i="1"/>
  <c r="O590" i="1"/>
  <c r="P590" i="1"/>
  <c r="Q590" i="1" a="1"/>
  <c r="Q590" i="1"/>
  <c r="R590" i="1"/>
  <c r="M591" i="1"/>
  <c r="S591" i="1" s="1"/>
  <c r="N591" i="1"/>
  <c r="O591" i="1"/>
  <c r="P591" i="1"/>
  <c r="Q591" i="1" a="1"/>
  <c r="Q591" i="1" s="1"/>
  <c r="R591" i="1"/>
  <c r="M592" i="1"/>
  <c r="N592" i="1"/>
  <c r="O592" i="1"/>
  <c r="P592" i="1"/>
  <c r="Q592" i="1" a="1"/>
  <c r="Q592" i="1"/>
  <c r="R592" i="1"/>
  <c r="M593" i="1"/>
  <c r="N593" i="1"/>
  <c r="O593" i="1"/>
  <c r="S593" i="1" s="1"/>
  <c r="P593" i="1"/>
  <c r="Q593" i="1" a="1"/>
  <c r="Q593" i="1" s="1"/>
  <c r="R593" i="1"/>
  <c r="M594" i="1"/>
  <c r="N594" i="1"/>
  <c r="O594" i="1"/>
  <c r="P594" i="1"/>
  <c r="Q594" i="1" a="1"/>
  <c r="Q594" i="1"/>
  <c r="R594" i="1"/>
  <c r="M595" i="1"/>
  <c r="S595" i="1" s="1"/>
  <c r="N595" i="1"/>
  <c r="O595" i="1"/>
  <c r="P595" i="1"/>
  <c r="Q595" i="1" a="1"/>
  <c r="Q595" i="1" s="1"/>
  <c r="R595" i="1"/>
  <c r="M596" i="1"/>
  <c r="N596" i="1"/>
  <c r="O596" i="1"/>
  <c r="P596" i="1"/>
  <c r="Q596" i="1" a="1"/>
  <c r="Q596" i="1" s="1"/>
  <c r="R596" i="1"/>
  <c r="M597" i="1"/>
  <c r="N597" i="1"/>
  <c r="O597" i="1"/>
  <c r="P597" i="1"/>
  <c r="Q597" i="1" a="1"/>
  <c r="Q597" i="1" s="1"/>
  <c r="R597" i="1"/>
  <c r="M598" i="1"/>
  <c r="N598" i="1"/>
  <c r="O598" i="1"/>
  <c r="P598" i="1"/>
  <c r="Q598" i="1" a="1"/>
  <c r="Q598" i="1" s="1"/>
  <c r="R598" i="1"/>
  <c r="M599" i="1"/>
  <c r="N599" i="1"/>
  <c r="O599" i="1"/>
  <c r="P599" i="1"/>
  <c r="Q599" i="1" a="1"/>
  <c r="Q599" i="1" s="1"/>
  <c r="R599" i="1"/>
  <c r="M600" i="1"/>
  <c r="N600" i="1"/>
  <c r="O600" i="1"/>
  <c r="P600" i="1"/>
  <c r="Q600" i="1" a="1"/>
  <c r="Q600" i="1" s="1"/>
  <c r="R600" i="1"/>
  <c r="M601" i="1"/>
  <c r="N601" i="1"/>
  <c r="O601" i="1"/>
  <c r="P601" i="1"/>
  <c r="Q601" i="1" a="1"/>
  <c r="Q601" i="1" s="1"/>
  <c r="R601" i="1"/>
  <c r="S601" i="1" s="1"/>
  <c r="M602" i="1"/>
  <c r="S602" i="1" s="1"/>
  <c r="T602" i="1" s="1"/>
  <c r="N602" i="1"/>
  <c r="O602" i="1"/>
  <c r="P602" i="1"/>
  <c r="Q602" i="1" a="1"/>
  <c r="Q602" i="1"/>
  <c r="R602" i="1"/>
  <c r="M603" i="1"/>
  <c r="S603" i="1" s="1"/>
  <c r="N603" i="1"/>
  <c r="O603" i="1"/>
  <c r="P603" i="1"/>
  <c r="Q603" i="1" a="1"/>
  <c r="Q603" i="1" s="1"/>
  <c r="R603" i="1"/>
  <c r="M604" i="1"/>
  <c r="S604" i="1" s="1"/>
  <c r="N604" i="1"/>
  <c r="O604" i="1"/>
  <c r="P604" i="1"/>
  <c r="Q604" i="1" a="1"/>
  <c r="Q604" i="1" s="1"/>
  <c r="R604" i="1"/>
  <c r="M605" i="1"/>
  <c r="N605" i="1"/>
  <c r="O605" i="1"/>
  <c r="P605" i="1"/>
  <c r="Q605" i="1" a="1"/>
  <c r="Q605" i="1" s="1"/>
  <c r="R605" i="1"/>
  <c r="M606" i="1"/>
  <c r="N606" i="1"/>
  <c r="O606" i="1"/>
  <c r="P606" i="1"/>
  <c r="Q606" i="1" a="1"/>
  <c r="Q606" i="1"/>
  <c r="R606" i="1"/>
  <c r="M607" i="1"/>
  <c r="N607" i="1"/>
  <c r="O607" i="1"/>
  <c r="P607" i="1"/>
  <c r="Q607" i="1" a="1"/>
  <c r="Q607" i="1" s="1"/>
  <c r="R607" i="1"/>
  <c r="M608" i="1"/>
  <c r="N608" i="1"/>
  <c r="O608" i="1"/>
  <c r="P608" i="1"/>
  <c r="Q608" i="1" a="1"/>
  <c r="Q608" i="1"/>
  <c r="R608" i="1"/>
  <c r="M609" i="1"/>
  <c r="N609" i="1"/>
  <c r="O609" i="1"/>
  <c r="P609" i="1"/>
  <c r="Q609" i="1" a="1"/>
  <c r="Q609" i="1" s="1"/>
  <c r="R609" i="1"/>
  <c r="S609" i="1"/>
  <c r="T609" i="1" s="1"/>
  <c r="M610" i="1"/>
  <c r="S610" i="1" s="1"/>
  <c r="N610" i="1"/>
  <c r="O610" i="1"/>
  <c r="P610" i="1"/>
  <c r="Q610" i="1" a="1"/>
  <c r="Q610" i="1"/>
  <c r="R610" i="1"/>
  <c r="M611" i="1"/>
  <c r="N611" i="1"/>
  <c r="O611" i="1"/>
  <c r="P611" i="1"/>
  <c r="Q611" i="1" a="1"/>
  <c r="Q611" i="1" s="1"/>
  <c r="S611" i="1" s="1"/>
  <c r="R611" i="1"/>
  <c r="M612" i="1"/>
  <c r="S612" i="1" s="1"/>
  <c r="T612" i="1" s="1"/>
  <c r="N612" i="1"/>
  <c r="O612" i="1"/>
  <c r="P612" i="1"/>
  <c r="Q612" i="1" a="1"/>
  <c r="Q612" i="1" s="1"/>
  <c r="R612" i="1"/>
  <c r="M613" i="1"/>
  <c r="N613" i="1"/>
  <c r="O613" i="1"/>
  <c r="P613" i="1"/>
  <c r="Q613" i="1" a="1"/>
  <c r="Q613" i="1" s="1"/>
  <c r="R613" i="1"/>
  <c r="M614" i="1"/>
  <c r="N614" i="1"/>
  <c r="O614" i="1"/>
  <c r="P614" i="1"/>
  <c r="Q614" i="1" a="1"/>
  <c r="Q614" i="1"/>
  <c r="R614" i="1"/>
  <c r="M615" i="1"/>
  <c r="N615" i="1"/>
  <c r="O615" i="1"/>
  <c r="P615" i="1"/>
  <c r="Q615" i="1" a="1"/>
  <c r="Q615" i="1" s="1"/>
  <c r="R615" i="1"/>
  <c r="M616" i="1"/>
  <c r="N616" i="1"/>
  <c r="O616" i="1"/>
  <c r="P616" i="1"/>
  <c r="Q616" i="1" a="1"/>
  <c r="Q616" i="1"/>
  <c r="R616" i="1"/>
  <c r="M617" i="1"/>
  <c r="N617" i="1"/>
  <c r="O617" i="1"/>
  <c r="P617" i="1"/>
  <c r="Q617" i="1" a="1"/>
  <c r="Q617" i="1" s="1"/>
  <c r="R617" i="1"/>
  <c r="S617" i="1"/>
  <c r="T617" i="1" s="1"/>
  <c r="M618" i="1"/>
  <c r="N618" i="1"/>
  <c r="O618" i="1"/>
  <c r="P618" i="1"/>
  <c r="Q618" i="1" a="1"/>
  <c r="Q618" i="1"/>
  <c r="R618" i="1"/>
  <c r="M619" i="1"/>
  <c r="N619" i="1"/>
  <c r="O619" i="1"/>
  <c r="P619" i="1"/>
  <c r="Q619" i="1" a="1"/>
  <c r="Q619" i="1" s="1"/>
  <c r="R619" i="1"/>
  <c r="S619" i="1"/>
  <c r="T619" i="1" s="1"/>
  <c r="M620" i="1"/>
  <c r="N620" i="1"/>
  <c r="O620" i="1"/>
  <c r="P620" i="1"/>
  <c r="Q620" i="1" a="1"/>
  <c r="Q620" i="1" s="1"/>
  <c r="R620" i="1"/>
  <c r="M621" i="1"/>
  <c r="N621" i="1"/>
  <c r="O621" i="1"/>
  <c r="P621" i="1"/>
  <c r="Q621" i="1" a="1"/>
  <c r="Q621" i="1" s="1"/>
  <c r="R621" i="1"/>
  <c r="S621" i="1"/>
  <c r="T621" i="1" s="1"/>
  <c r="M622" i="1"/>
  <c r="N622" i="1"/>
  <c r="O622" i="1"/>
  <c r="P622" i="1"/>
  <c r="Q622" i="1" a="1"/>
  <c r="Q622" i="1"/>
  <c r="R622" i="1"/>
  <c r="M623" i="1"/>
  <c r="N623" i="1"/>
  <c r="O623" i="1"/>
  <c r="P623" i="1"/>
  <c r="Q623" i="1" a="1"/>
  <c r="Q623" i="1" s="1"/>
  <c r="R623" i="1"/>
  <c r="M624" i="1"/>
  <c r="N624" i="1"/>
  <c r="O624" i="1"/>
  <c r="P624" i="1"/>
  <c r="Q624" i="1" a="1"/>
  <c r="Q624" i="1"/>
  <c r="R624" i="1"/>
  <c r="M625" i="1"/>
  <c r="N625" i="1"/>
  <c r="O625" i="1"/>
  <c r="P625" i="1"/>
  <c r="Q625" i="1" a="1"/>
  <c r="Q625" i="1" s="1"/>
  <c r="R625" i="1"/>
  <c r="S625" i="1"/>
  <c r="T625" i="1" s="1"/>
  <c r="M626" i="1"/>
  <c r="N626" i="1"/>
  <c r="O626" i="1"/>
  <c r="P626" i="1"/>
  <c r="Q626" i="1" a="1"/>
  <c r="Q626" i="1"/>
  <c r="R626" i="1"/>
  <c r="M627" i="1"/>
  <c r="N627" i="1"/>
  <c r="O627" i="1"/>
  <c r="P627" i="1"/>
  <c r="Q627" i="1" a="1"/>
  <c r="Q627" i="1" s="1"/>
  <c r="R627" i="1"/>
  <c r="S627" i="1"/>
  <c r="T627" i="1" s="1"/>
  <c r="M628" i="1"/>
  <c r="N628" i="1"/>
  <c r="O628" i="1"/>
  <c r="P628" i="1"/>
  <c r="Q628" i="1" a="1"/>
  <c r="Q628" i="1" s="1"/>
  <c r="R628" i="1"/>
  <c r="M629" i="1"/>
  <c r="N629" i="1"/>
  <c r="O629" i="1"/>
  <c r="P629" i="1"/>
  <c r="Q629" i="1" a="1"/>
  <c r="Q629" i="1" s="1"/>
  <c r="R629" i="1"/>
  <c r="S629" i="1"/>
  <c r="T629" i="1" s="1"/>
  <c r="M630" i="1"/>
  <c r="N630" i="1"/>
  <c r="O630" i="1"/>
  <c r="P630" i="1"/>
  <c r="Q630" i="1" a="1"/>
  <c r="Q630" i="1"/>
  <c r="R630" i="1"/>
  <c r="M631" i="1"/>
  <c r="N631" i="1"/>
  <c r="O631" i="1"/>
  <c r="P631" i="1"/>
  <c r="Q631" i="1" a="1"/>
  <c r="Q631" i="1" s="1"/>
  <c r="R631" i="1"/>
  <c r="M632" i="1"/>
  <c r="N632" i="1"/>
  <c r="O632" i="1"/>
  <c r="P632" i="1"/>
  <c r="Q632" i="1" a="1"/>
  <c r="Q632" i="1" s="1"/>
  <c r="R632" i="1"/>
  <c r="M633" i="1"/>
  <c r="S633" i="1" s="1"/>
  <c r="N633" i="1"/>
  <c r="O633" i="1"/>
  <c r="P633" i="1"/>
  <c r="Q633" i="1" a="1"/>
  <c r="Q633" i="1" s="1"/>
  <c r="R633" i="1"/>
  <c r="M634" i="1"/>
  <c r="N634" i="1"/>
  <c r="O634" i="1"/>
  <c r="P634" i="1"/>
  <c r="Q634" i="1" a="1"/>
  <c r="Q634" i="1" s="1"/>
  <c r="R634" i="1"/>
  <c r="M635" i="1"/>
  <c r="S635" i="1" s="1"/>
  <c r="N635" i="1"/>
  <c r="O635" i="1"/>
  <c r="P635" i="1"/>
  <c r="Q635" i="1" a="1"/>
  <c r="Q635" i="1" s="1"/>
  <c r="R635" i="1"/>
  <c r="M636" i="1"/>
  <c r="N636" i="1"/>
  <c r="O636" i="1"/>
  <c r="P636" i="1"/>
  <c r="Q636" i="1" a="1"/>
  <c r="Q636" i="1" s="1"/>
  <c r="R636" i="1"/>
  <c r="M637" i="1"/>
  <c r="S637" i="1" s="1"/>
  <c r="N637" i="1"/>
  <c r="O637" i="1"/>
  <c r="P637" i="1"/>
  <c r="Q637" i="1" a="1"/>
  <c r="Q637" i="1" s="1"/>
  <c r="R637" i="1"/>
  <c r="M638" i="1"/>
  <c r="N638" i="1"/>
  <c r="O638" i="1"/>
  <c r="P638" i="1"/>
  <c r="Q638" i="1" a="1"/>
  <c r="Q638" i="1" s="1"/>
  <c r="R638" i="1"/>
  <c r="M639" i="1"/>
  <c r="N639" i="1"/>
  <c r="O639" i="1"/>
  <c r="P639" i="1"/>
  <c r="Q639" i="1" a="1"/>
  <c r="Q639" i="1" s="1"/>
  <c r="R639" i="1"/>
  <c r="J13" i="4"/>
  <c r="I13" i="4"/>
  <c r="H13" i="4"/>
  <c r="G13" i="4"/>
  <c r="J12" i="4"/>
  <c r="I12" i="4"/>
  <c r="H12" i="4"/>
  <c r="G12" i="4"/>
  <c r="J11" i="4"/>
  <c r="I11" i="4"/>
  <c r="H11" i="4"/>
  <c r="G11" i="4"/>
  <c r="J10" i="4"/>
  <c r="I10" i="4"/>
  <c r="H10" i="4"/>
  <c r="G10" i="4"/>
  <c r="J9" i="4"/>
  <c r="I9" i="4"/>
  <c r="H9" i="4"/>
  <c r="G9" i="4"/>
  <c r="J8" i="4"/>
  <c r="I8" i="4"/>
  <c r="H8" i="4"/>
  <c r="G8" i="4"/>
  <c r="J7" i="4"/>
  <c r="I7" i="4"/>
  <c r="H7" i="4"/>
  <c r="G7" i="4"/>
  <c r="J6" i="4"/>
  <c r="I6" i="4"/>
  <c r="H6" i="4"/>
  <c r="G6" i="4"/>
  <c r="J5" i="4"/>
  <c r="I5" i="4"/>
  <c r="H5" i="4"/>
  <c r="G5" i="4"/>
  <c r="J4" i="4"/>
  <c r="I4" i="4"/>
  <c r="H4" i="4"/>
  <c r="G4" i="4"/>
  <c r="J3" i="4"/>
  <c r="I3" i="4"/>
  <c r="H3" i="4"/>
  <c r="G3" i="4"/>
  <c r="J2" i="4"/>
  <c r="Q4" i="1" s="1" a="1"/>
  <c r="Q4" i="1" s="1"/>
  <c r="I2" i="4"/>
  <c r="H2" i="4"/>
  <c r="G2" i="4"/>
  <c r="P6" i="1"/>
  <c r="R5" i="1"/>
  <c r="R6" i="1"/>
  <c r="R7" i="1"/>
  <c r="R8" i="1"/>
  <c r="R4" i="1"/>
  <c r="P5" i="1"/>
  <c r="P7" i="1"/>
  <c r="P8" i="1"/>
  <c r="P4" i="1"/>
  <c r="O5" i="1"/>
  <c r="O6" i="1"/>
  <c r="O7" i="1"/>
  <c r="O8" i="1"/>
  <c r="O4" i="1"/>
  <c r="N8" i="1"/>
  <c r="N7" i="1"/>
  <c r="N6" i="1"/>
  <c r="N5" i="1"/>
  <c r="M8" i="1"/>
  <c r="M7" i="1"/>
  <c r="M6" i="1"/>
  <c r="M5" i="1"/>
  <c r="N4" i="1"/>
  <c r="M4" i="1"/>
  <c r="T2953" i="1" l="1"/>
  <c r="V2953" i="1"/>
  <c r="T2948" i="1"/>
  <c r="V2948" i="1"/>
  <c r="T3044" i="1"/>
  <c r="V3044" i="1"/>
  <c r="T3049" i="1"/>
  <c r="V3049" i="1" s="1"/>
  <c r="T3036" i="1"/>
  <c r="V3036" i="1" s="1"/>
  <c r="T2844" i="1"/>
  <c r="V2844" i="1" s="1"/>
  <c r="T2631" i="1"/>
  <c r="V2631" i="1" s="1"/>
  <c r="T3041" i="1"/>
  <c r="V3041" i="1" s="1"/>
  <c r="T3033" i="1"/>
  <c r="V3033" i="1"/>
  <c r="T3001" i="1"/>
  <c r="V3001" i="1"/>
  <c r="T2897" i="1"/>
  <c r="V2897" i="1"/>
  <c r="V2727" i="1"/>
  <c r="T2727" i="1"/>
  <c r="T2687" i="1"/>
  <c r="V2687" i="1" s="1"/>
  <c r="T2858" i="1"/>
  <c r="V2858" i="1"/>
  <c r="T2863" i="1"/>
  <c r="V2863" i="1" s="1"/>
  <c r="T2977" i="1"/>
  <c r="V2977" i="1" s="1"/>
  <c r="T3025" i="1"/>
  <c r="V3025" i="1"/>
  <c r="T2993" i="1"/>
  <c r="V2993" i="1"/>
  <c r="T2889" i="1"/>
  <c r="V2889" i="1"/>
  <c r="T2961" i="1"/>
  <c r="V2961" i="1" s="1"/>
  <c r="T2921" i="1"/>
  <c r="V2921" i="1"/>
  <c r="T2799" i="1"/>
  <c r="V2799" i="1" s="1"/>
  <c r="T2735" i="1"/>
  <c r="V2735" i="1" s="1"/>
  <c r="T3009" i="1"/>
  <c r="V3009" i="1" s="1"/>
  <c r="T3017" i="1"/>
  <c r="V3017" i="1"/>
  <c r="T2985" i="1"/>
  <c r="V2985" i="1"/>
  <c r="T2952" i="1"/>
  <c r="V2952" i="1"/>
  <c r="T2937" i="1"/>
  <c r="V2937" i="1" s="1"/>
  <c r="T2907" i="1"/>
  <c r="V2907" i="1"/>
  <c r="T2872" i="1"/>
  <c r="V2872" i="1"/>
  <c r="T2842" i="1"/>
  <c r="V2842" i="1" s="1"/>
  <c r="V2711" i="1"/>
  <c r="T2711" i="1"/>
  <c r="S3014" i="1"/>
  <c r="S2614" i="1"/>
  <c r="T2767" i="1"/>
  <c r="V2767" i="1" s="1"/>
  <c r="T2754" i="1"/>
  <c r="V2754" i="1"/>
  <c r="S3046" i="1"/>
  <c r="S3039" i="1"/>
  <c r="S3032" i="1"/>
  <c r="S3016" i="1"/>
  <c r="S3000" i="1"/>
  <c r="S2984" i="1"/>
  <c r="S2968" i="1"/>
  <c r="S2935" i="1"/>
  <c r="S2928" i="1"/>
  <c r="V2908" i="1"/>
  <c r="T2890" i="1"/>
  <c r="V2890" i="1"/>
  <c r="S2878" i="1"/>
  <c r="T2873" i="1"/>
  <c r="V2873" i="1"/>
  <c r="S2860" i="1"/>
  <c r="S2777" i="1"/>
  <c r="T2730" i="1"/>
  <c r="V2730" i="1"/>
  <c r="T2695" i="1"/>
  <c r="V2695" i="1" s="1"/>
  <c r="S2673" i="1"/>
  <c r="T2658" i="1"/>
  <c r="V2658" i="1"/>
  <c r="T2575" i="1"/>
  <c r="V2575" i="1" s="1"/>
  <c r="T2426" i="1"/>
  <c r="V2426" i="1" s="1"/>
  <c r="T2414" i="1"/>
  <c r="V2414" i="1"/>
  <c r="T2959" i="1"/>
  <c r="V2959" i="1" s="1"/>
  <c r="V2820" i="1"/>
  <c r="T2820" i="1"/>
  <c r="T2770" i="1"/>
  <c r="V2770" i="1"/>
  <c r="T2546" i="1"/>
  <c r="V2546" i="1"/>
  <c r="S3030" i="1"/>
  <c r="S2834" i="1"/>
  <c r="V2832" i="1"/>
  <c r="T2832" i="1"/>
  <c r="V2786" i="1"/>
  <c r="V3031" i="1"/>
  <c r="V3015" i="1"/>
  <c r="V2999" i="1"/>
  <c r="V2983" i="1"/>
  <c r="V2967" i="1"/>
  <c r="S2942" i="1"/>
  <c r="S2923" i="1"/>
  <c r="T2901" i="1"/>
  <c r="V2901" i="1"/>
  <c r="S2839" i="1"/>
  <c r="S2808" i="1"/>
  <c r="T2638" i="1"/>
  <c r="V2638" i="1" s="1"/>
  <c r="T2626" i="1"/>
  <c r="V2626" i="1" s="1"/>
  <c r="S2596" i="1"/>
  <c r="T2570" i="1"/>
  <c r="V2570" i="1"/>
  <c r="T2508" i="1"/>
  <c r="V2508" i="1"/>
  <c r="S2926" i="1"/>
  <c r="T2594" i="1"/>
  <c r="V2594" i="1" s="1"/>
  <c r="S2982" i="1"/>
  <c r="T2895" i="1"/>
  <c r="V2895" i="1" s="1"/>
  <c r="S2947" i="1"/>
  <c r="T2925" i="1"/>
  <c r="V2925" i="1"/>
  <c r="T2913" i="1"/>
  <c r="V2913" i="1" s="1"/>
  <c r="S2902" i="1"/>
  <c r="T2874" i="1"/>
  <c r="V2874" i="1"/>
  <c r="S2794" i="1"/>
  <c r="S2759" i="1"/>
  <c r="T2636" i="1"/>
  <c r="V2636" i="1" s="1"/>
  <c r="T2591" i="1"/>
  <c r="V2591" i="1"/>
  <c r="T2583" i="1"/>
  <c r="V2583" i="1"/>
  <c r="S3048" i="1"/>
  <c r="S3034" i="1"/>
  <c r="T3029" i="1"/>
  <c r="V3029" i="1"/>
  <c r="T3018" i="1"/>
  <c r="V3018" i="1" s="1"/>
  <c r="T3013" i="1"/>
  <c r="V3013" i="1"/>
  <c r="T3002" i="1"/>
  <c r="V3002" i="1"/>
  <c r="T2997" i="1"/>
  <c r="V2997" i="1"/>
  <c r="T2986" i="1"/>
  <c r="V2986" i="1"/>
  <c r="T2981" i="1"/>
  <c r="V2981" i="1"/>
  <c r="T2970" i="1"/>
  <c r="V2970" i="1" s="1"/>
  <c r="S2965" i="1"/>
  <c r="S2963" i="1"/>
  <c r="T2930" i="1"/>
  <c r="V2930" i="1" s="1"/>
  <c r="S2911" i="1"/>
  <c r="S2904" i="1"/>
  <c r="V2884" i="1"/>
  <c r="T2867" i="1"/>
  <c r="V2867" i="1"/>
  <c r="S2846" i="1"/>
  <c r="T2822" i="1"/>
  <c r="V2822" i="1"/>
  <c r="T2815" i="1"/>
  <c r="V2815" i="1"/>
  <c r="S2751" i="1"/>
  <c r="T2718" i="1"/>
  <c r="V2718" i="1"/>
  <c r="T2698" i="1"/>
  <c r="V2698" i="1" s="1"/>
  <c r="T2513" i="1"/>
  <c r="V2513" i="1"/>
  <c r="T2954" i="1"/>
  <c r="V2954" i="1"/>
  <c r="S3027" i="1"/>
  <c r="S3011" i="1"/>
  <c r="S2995" i="1"/>
  <c r="S2979" i="1"/>
  <c r="T2969" i="1"/>
  <c r="V2969" i="1"/>
  <c r="S2951" i="1"/>
  <c r="T2941" i="1"/>
  <c r="V2941" i="1" s="1"/>
  <c r="T2929" i="1"/>
  <c r="V2929" i="1"/>
  <c r="S2918" i="1"/>
  <c r="S2899" i="1"/>
  <c r="T2877" i="1"/>
  <c r="V2877" i="1"/>
  <c r="S2871" i="1"/>
  <c r="V2868" i="1"/>
  <c r="S2791" i="1"/>
  <c r="T2578" i="1"/>
  <c r="V2578" i="1" s="1"/>
  <c r="T2456" i="1"/>
  <c r="V2456" i="1"/>
  <c r="T3050" i="1"/>
  <c r="V3050" i="1"/>
  <c r="S3045" i="1"/>
  <c r="S2958" i="1"/>
  <c r="S2944" i="1"/>
  <c r="V2924" i="1"/>
  <c r="T2906" i="1"/>
  <c r="V2906" i="1"/>
  <c r="T2887" i="1"/>
  <c r="V2887" i="1"/>
  <c r="S2880" i="1"/>
  <c r="T2796" i="1"/>
  <c r="V2796" i="1" s="1"/>
  <c r="T2779" i="1"/>
  <c r="V2779" i="1" s="1"/>
  <c r="V2731" i="1"/>
  <c r="T2715" i="1"/>
  <c r="V2715" i="1" s="1"/>
  <c r="T2675" i="1"/>
  <c r="V2675" i="1" s="1"/>
  <c r="V2640" i="1"/>
  <c r="T2640" i="1"/>
  <c r="T2558" i="1"/>
  <c r="V2558" i="1" s="1"/>
  <c r="T2535" i="1"/>
  <c r="V2535" i="1"/>
  <c r="T2522" i="1"/>
  <c r="V2522" i="1" s="1"/>
  <c r="S2998" i="1"/>
  <c r="T2716" i="1"/>
  <c r="V2716" i="1" s="1"/>
  <c r="T2762" i="1"/>
  <c r="V2762" i="1"/>
  <c r="T3043" i="1"/>
  <c r="V3043" i="1" s="1"/>
  <c r="V3028" i="1"/>
  <c r="V3012" i="1"/>
  <c r="V2996" i="1"/>
  <c r="V2980" i="1"/>
  <c r="T2939" i="1"/>
  <c r="V2939" i="1"/>
  <c r="T2917" i="1"/>
  <c r="V2917" i="1"/>
  <c r="T2905" i="1"/>
  <c r="V2905" i="1"/>
  <c r="S2894" i="1"/>
  <c r="T2864" i="1"/>
  <c r="V2864" i="1" s="1"/>
  <c r="T2862" i="1"/>
  <c r="V2862" i="1"/>
  <c r="T2838" i="1"/>
  <c r="V2838" i="1"/>
  <c r="V2836" i="1"/>
  <c r="T2836" i="1"/>
  <c r="T2831" i="1"/>
  <c r="V2831" i="1" s="1"/>
  <c r="T2824" i="1"/>
  <c r="V2824" i="1" s="1"/>
  <c r="T2803" i="1"/>
  <c r="V2803" i="1"/>
  <c r="T2738" i="1"/>
  <c r="V2738" i="1" s="1"/>
  <c r="T2720" i="1"/>
  <c r="V2720" i="1" s="1"/>
  <c r="T2700" i="1"/>
  <c r="V2700" i="1" s="1"/>
  <c r="S2650" i="1"/>
  <c r="T2618" i="1"/>
  <c r="V2618" i="1"/>
  <c r="S3022" i="1"/>
  <c r="S3006" i="1"/>
  <c r="S2990" i="1"/>
  <c r="S2974" i="1"/>
  <c r="T2946" i="1"/>
  <c r="V2946" i="1"/>
  <c r="S2927" i="1"/>
  <c r="S2920" i="1"/>
  <c r="T2882" i="1"/>
  <c r="V2882" i="1"/>
  <c r="S2848" i="1"/>
  <c r="V2830" i="1"/>
  <c r="V2823" i="1"/>
  <c r="T2781" i="1"/>
  <c r="V2781" i="1"/>
  <c r="S2743" i="1"/>
  <c r="T2615" i="1"/>
  <c r="V2615" i="1" s="1"/>
  <c r="V2602" i="1"/>
  <c r="T2560" i="1"/>
  <c r="V2560" i="1" s="1"/>
  <c r="T2527" i="1"/>
  <c r="V2527" i="1"/>
  <c r="S3038" i="1"/>
  <c r="T2960" i="1"/>
  <c r="V2960" i="1"/>
  <c r="T2945" i="1"/>
  <c r="V2945" i="1"/>
  <c r="S2934" i="1"/>
  <c r="T2915" i="1"/>
  <c r="V2915" i="1"/>
  <c r="T2893" i="1"/>
  <c r="V2893" i="1" s="1"/>
  <c r="T2881" i="1"/>
  <c r="V2881" i="1" s="1"/>
  <c r="T2875" i="1"/>
  <c r="V2875" i="1"/>
  <c r="T2855" i="1"/>
  <c r="V2855" i="1"/>
  <c r="T2843" i="1"/>
  <c r="V2843" i="1" s="1"/>
  <c r="V2828" i="1"/>
  <c r="T2828" i="1"/>
  <c r="T2817" i="1"/>
  <c r="V2817" i="1"/>
  <c r="T2810" i="1"/>
  <c r="V2810" i="1"/>
  <c r="V2771" i="1"/>
  <c r="T2771" i="1"/>
  <c r="T2763" i="1"/>
  <c r="V2763" i="1" s="1"/>
  <c r="T2712" i="1"/>
  <c r="V2712" i="1" s="1"/>
  <c r="T2702" i="1"/>
  <c r="V2702" i="1" s="1"/>
  <c r="V2647" i="1"/>
  <c r="T2647" i="1"/>
  <c r="V2639" i="1"/>
  <c r="T2885" i="1"/>
  <c r="V2885" i="1"/>
  <c r="V2671" i="1"/>
  <c r="T2671" i="1"/>
  <c r="T2544" i="1"/>
  <c r="V2544" i="1"/>
  <c r="S3051" i="1"/>
  <c r="T2966" i="1"/>
  <c r="V2966" i="1" s="1"/>
  <c r="T2914" i="1"/>
  <c r="V2914" i="1"/>
  <c r="T2816" i="1"/>
  <c r="V2816" i="1" s="1"/>
  <c r="S3024" i="1"/>
  <c r="S3008" i="1"/>
  <c r="S2992" i="1"/>
  <c r="S2976" i="1"/>
  <c r="S2957" i="1"/>
  <c r="S2955" i="1"/>
  <c r="V2940" i="1"/>
  <c r="T2922" i="1"/>
  <c r="V2922" i="1"/>
  <c r="S2903" i="1"/>
  <c r="S2896" i="1"/>
  <c r="T2850" i="1"/>
  <c r="V2850" i="1"/>
  <c r="S2805" i="1"/>
  <c r="T2800" i="1"/>
  <c r="V2800" i="1" s="1"/>
  <c r="S2798" i="1"/>
  <c r="S2722" i="1"/>
  <c r="V2719" i="1"/>
  <c r="T2704" i="1"/>
  <c r="V2704" i="1" s="1"/>
  <c r="V2674" i="1"/>
  <c r="T2674" i="1"/>
  <c r="T2642" i="1"/>
  <c r="V2642" i="1"/>
  <c r="T2605" i="1"/>
  <c r="V2605" i="1" s="1"/>
  <c r="T2514" i="1"/>
  <c r="V2514" i="1" s="1"/>
  <c r="T2474" i="1"/>
  <c r="V2474" i="1" s="1"/>
  <c r="S2775" i="1"/>
  <c r="S3047" i="1"/>
  <c r="S3040" i="1"/>
  <c r="V3023" i="1"/>
  <c r="V3007" i="1"/>
  <c r="V2991" i="1"/>
  <c r="V2975" i="1"/>
  <c r="T2962" i="1"/>
  <c r="V2962" i="1"/>
  <c r="T2933" i="1"/>
  <c r="V2933" i="1" s="1"/>
  <c r="S2910" i="1"/>
  <c r="S2891" i="1"/>
  <c r="S2870" i="1"/>
  <c r="T2866" i="1"/>
  <c r="V2866" i="1" s="1"/>
  <c r="T2859" i="1"/>
  <c r="V2859" i="1"/>
  <c r="V2856" i="1"/>
  <c r="T2807" i="1"/>
  <c r="V2807" i="1" s="1"/>
  <c r="S2790" i="1"/>
  <c r="S2783" i="1"/>
  <c r="S2755" i="1"/>
  <c r="T2682" i="1"/>
  <c r="V2682" i="1"/>
  <c r="V2655" i="1"/>
  <c r="T2655" i="1"/>
  <c r="T2477" i="1"/>
  <c r="V2477" i="1"/>
  <c r="S2888" i="1"/>
  <c r="S2883" i="1"/>
  <c r="T2827" i="1"/>
  <c r="V2827" i="1"/>
  <c r="S2495" i="1"/>
  <c r="T3026" i="1"/>
  <c r="V3026" i="1" s="1"/>
  <c r="T3021" i="1"/>
  <c r="V3021" i="1"/>
  <c r="T3010" i="1"/>
  <c r="V3010" i="1"/>
  <c r="T3005" i="1"/>
  <c r="V3005" i="1" s="1"/>
  <c r="T2994" i="1"/>
  <c r="V2994" i="1" s="1"/>
  <c r="T2989" i="1"/>
  <c r="V2989" i="1"/>
  <c r="T2978" i="1"/>
  <c r="V2978" i="1"/>
  <c r="T2973" i="1"/>
  <c r="V2973" i="1" s="1"/>
  <c r="S2950" i="1"/>
  <c r="S2943" i="1"/>
  <c r="S2936" i="1"/>
  <c r="V2916" i="1"/>
  <c r="T2898" i="1"/>
  <c r="V2898" i="1"/>
  <c r="S2879" i="1"/>
  <c r="V2852" i="1"/>
  <c r="T2852" i="1"/>
  <c r="T2840" i="1"/>
  <c r="V2840" i="1" s="1"/>
  <c r="S2835" i="1"/>
  <c r="T2814" i="1"/>
  <c r="V2814" i="1"/>
  <c r="V2811" i="1"/>
  <c r="T2795" i="1"/>
  <c r="V2795" i="1" s="1"/>
  <c r="T2778" i="1"/>
  <c r="V2778" i="1" s="1"/>
  <c r="V2724" i="1"/>
  <c r="T2724" i="1"/>
  <c r="S2714" i="1"/>
  <c r="V2679" i="1"/>
  <c r="T2679" i="1"/>
  <c r="T2669" i="1"/>
  <c r="V2669" i="1" s="1"/>
  <c r="T2607" i="1"/>
  <c r="V2607" i="1"/>
  <c r="T2599" i="1"/>
  <c r="V2599" i="1"/>
  <c r="T2587" i="1"/>
  <c r="V2587" i="1" s="1"/>
  <c r="S2562" i="1"/>
  <c r="S3042" i="1"/>
  <c r="T3037" i="1"/>
  <c r="V3037" i="1"/>
  <c r="S3019" i="1"/>
  <c r="S3003" i="1"/>
  <c r="S2987" i="1"/>
  <c r="S2971" i="1"/>
  <c r="V2956" i="1"/>
  <c r="S2931" i="1"/>
  <c r="T2909" i="1"/>
  <c r="V2909" i="1"/>
  <c r="S2886" i="1"/>
  <c r="T2851" i="1"/>
  <c r="V2851" i="1"/>
  <c r="V2804" i="1"/>
  <c r="V2787" i="1"/>
  <c r="T2787" i="1"/>
  <c r="S2747" i="1"/>
  <c r="V2739" i="1"/>
  <c r="T2739" i="1"/>
  <c r="T2569" i="1"/>
  <c r="V2569" i="1"/>
  <c r="V2542" i="1"/>
  <c r="T2542" i="1"/>
  <c r="T2484" i="1"/>
  <c r="V2484" i="1"/>
  <c r="S3035" i="1"/>
  <c r="T2949" i="1"/>
  <c r="V2949" i="1"/>
  <c r="T2938" i="1"/>
  <c r="V2938" i="1" s="1"/>
  <c r="V2919" i="1"/>
  <c r="T2919" i="1"/>
  <c r="S2912" i="1"/>
  <c r="T2854" i="1"/>
  <c r="V2854" i="1" s="1"/>
  <c r="T2847" i="1"/>
  <c r="V2847" i="1"/>
  <c r="V2806" i="1"/>
  <c r="T2802" i="1"/>
  <c r="V2802" i="1" s="1"/>
  <c r="T2726" i="1"/>
  <c r="V2726" i="1"/>
  <c r="S2706" i="1"/>
  <c r="T2634" i="1"/>
  <c r="V2634" i="1"/>
  <c r="T2551" i="1"/>
  <c r="V2551" i="1"/>
  <c r="T2498" i="1"/>
  <c r="V2498" i="1" s="1"/>
  <c r="T2483" i="1"/>
  <c r="V2483" i="1" s="1"/>
  <c r="S2648" i="1"/>
  <c r="T1876" i="1"/>
  <c r="V1876" i="1" s="1"/>
  <c r="S2841" i="1"/>
  <c r="S2792" i="1"/>
  <c r="S2765" i="1"/>
  <c r="S2761" i="1"/>
  <c r="S2683" i="1"/>
  <c r="S2681" i="1"/>
  <c r="T2627" i="1"/>
  <c r="V2627" i="1" s="1"/>
  <c r="S2598" i="1"/>
  <c r="S2589" i="1"/>
  <c r="S2580" i="1"/>
  <c r="S2553" i="1"/>
  <c r="S2537" i="1"/>
  <c r="T2510" i="1"/>
  <c r="V2510" i="1"/>
  <c r="V2490" i="1"/>
  <c r="V2485" i="1"/>
  <c r="S2465" i="1"/>
  <c r="S2441" i="1"/>
  <c r="T2383" i="1"/>
  <c r="V2383" i="1" s="1"/>
  <c r="T2033" i="1"/>
  <c r="V2033" i="1" s="1"/>
  <c r="S2853" i="1"/>
  <c r="S2757" i="1"/>
  <c r="S2753" i="1"/>
  <c r="S2685" i="1"/>
  <c r="S2656" i="1"/>
  <c r="S2654" i="1"/>
  <c r="S2652" i="1"/>
  <c r="S2609" i="1"/>
  <c r="S2600" i="1"/>
  <c r="S2555" i="1"/>
  <c r="S2539" i="1"/>
  <c r="S2532" i="1"/>
  <c r="S2519" i="1"/>
  <c r="S2512" i="1"/>
  <c r="S2505" i="1"/>
  <c r="S2500" i="1"/>
  <c r="S2471" i="1"/>
  <c r="S2448" i="1"/>
  <c r="T2389" i="1"/>
  <c r="V2389" i="1"/>
  <c r="V2385" i="1"/>
  <c r="T2273" i="1"/>
  <c r="V2273" i="1" s="1"/>
  <c r="S2488" i="1"/>
  <c r="S2431" i="1"/>
  <c r="T650" i="1"/>
  <c r="V650" i="1" s="1"/>
  <c r="S2865" i="1"/>
  <c r="S2801" i="1"/>
  <c r="S2788" i="1"/>
  <c r="S2749" i="1"/>
  <c r="S2745" i="1"/>
  <c r="S2691" i="1"/>
  <c r="S2689" i="1"/>
  <c r="S2611" i="1"/>
  <c r="S2582" i="1"/>
  <c r="S2573" i="1"/>
  <c r="S2564" i="1"/>
  <c r="V2554" i="1"/>
  <c r="V2538" i="1"/>
  <c r="T2499" i="1"/>
  <c r="V2499" i="1" s="1"/>
  <c r="S2481" i="1"/>
  <c r="S2460" i="1"/>
  <c r="T2421" i="1"/>
  <c r="V2421" i="1" s="1"/>
  <c r="T2418" i="1"/>
  <c r="V2418" i="1"/>
  <c r="S2769" i="1"/>
  <c r="S2677" i="1"/>
  <c r="S2646" i="1"/>
  <c r="T2559" i="1"/>
  <c r="V2559" i="1"/>
  <c r="V2869" i="1"/>
  <c r="V2826" i="1"/>
  <c r="V2819" i="1"/>
  <c r="S2813" i="1"/>
  <c r="V2746" i="1"/>
  <c r="S2741" i="1"/>
  <c r="S2737" i="1"/>
  <c r="S2693" i="1"/>
  <c r="V2690" i="1"/>
  <c r="S2664" i="1"/>
  <c r="S2662" i="1"/>
  <c r="S2660" i="1"/>
  <c r="S2629" i="1"/>
  <c r="S2620" i="1"/>
  <c r="V2610" i="1"/>
  <c r="S2593" i="1"/>
  <c r="S2584" i="1"/>
  <c r="S2548" i="1"/>
  <c r="T2531" i="1"/>
  <c r="V2531" i="1" s="1"/>
  <c r="S2517" i="1"/>
  <c r="S2476" i="1"/>
  <c r="V2466" i="1"/>
  <c r="T2464" i="1"/>
  <c r="V2464" i="1" s="1"/>
  <c r="S2443" i="1"/>
  <c r="S2438" i="1"/>
  <c r="T2413" i="1"/>
  <c r="V2413" i="1"/>
  <c r="T2378" i="1"/>
  <c r="V2378" i="1" s="1"/>
  <c r="V2160" i="1"/>
  <c r="T2160" i="1"/>
  <c r="T2105" i="1"/>
  <c r="V2105" i="1" s="1"/>
  <c r="S2829" i="1"/>
  <c r="S2773" i="1"/>
  <c r="S2708" i="1"/>
  <c r="T1972" i="1"/>
  <c r="V1972" i="1" s="1"/>
  <c r="S2825" i="1"/>
  <c r="S2784" i="1"/>
  <c r="S2733" i="1"/>
  <c r="S2729" i="1"/>
  <c r="S2699" i="1"/>
  <c r="S2697" i="1"/>
  <c r="S2635" i="1"/>
  <c r="V2633" i="1"/>
  <c r="S2595" i="1"/>
  <c r="V2566" i="1"/>
  <c r="T2534" i="1"/>
  <c r="V2534" i="1" s="1"/>
  <c r="T2502" i="1"/>
  <c r="V2502" i="1" s="1"/>
  <c r="T2487" i="1"/>
  <c r="V2487" i="1"/>
  <c r="T2475" i="1"/>
  <c r="V2475" i="1"/>
  <c r="V2462" i="1"/>
  <c r="T2462" i="1"/>
  <c r="V2455" i="1"/>
  <c r="T2455" i="1"/>
  <c r="T2450" i="1"/>
  <c r="V2450" i="1"/>
  <c r="T2437" i="1"/>
  <c r="V2437" i="1" s="1"/>
  <c r="T2433" i="1"/>
  <c r="V2433" i="1" s="1"/>
  <c r="T2391" i="1"/>
  <c r="V2391" i="1" s="1"/>
  <c r="T2116" i="1"/>
  <c r="V2116" i="1"/>
  <c r="V2703" i="1"/>
  <c r="S2625" i="1"/>
  <c r="V655" i="1"/>
  <c r="T655" i="1"/>
  <c r="S2837" i="1"/>
  <c r="V2812" i="1"/>
  <c r="V2721" i="1"/>
  <c r="V2672" i="1"/>
  <c r="V2670" i="1"/>
  <c r="S2668" i="1"/>
  <c r="V2663" i="1"/>
  <c r="V2622" i="1"/>
  <c r="S2604" i="1"/>
  <c r="T2577" i="1"/>
  <c r="V2577" i="1"/>
  <c r="V2568" i="1"/>
  <c r="V2550" i="1"/>
  <c r="T2529" i="1"/>
  <c r="V2529" i="1"/>
  <c r="T2524" i="1"/>
  <c r="V2524" i="1"/>
  <c r="T2511" i="1"/>
  <c r="V2511" i="1"/>
  <c r="V2506" i="1"/>
  <c r="T2504" i="1"/>
  <c r="V2504" i="1"/>
  <c r="S2480" i="1"/>
  <c r="S2478" i="1"/>
  <c r="T2397" i="1"/>
  <c r="V2397" i="1" s="1"/>
  <c r="V2393" i="1"/>
  <c r="T2434" i="1"/>
  <c r="V2434" i="1" s="1"/>
  <c r="S2377" i="1"/>
  <c r="V1014" i="1"/>
  <c r="T1014" i="1"/>
  <c r="S2849" i="1"/>
  <c r="S2797" i="1"/>
  <c r="V2780" i="1"/>
  <c r="V2776" i="1"/>
  <c r="S2717" i="1"/>
  <c r="S2713" i="1"/>
  <c r="S2707" i="1"/>
  <c r="S2705" i="1"/>
  <c r="S2643" i="1"/>
  <c r="S2641" i="1"/>
  <c r="V2624" i="1"/>
  <c r="T2579" i="1"/>
  <c r="V2579" i="1" s="1"/>
  <c r="T2567" i="1"/>
  <c r="V2567" i="1"/>
  <c r="T2552" i="1"/>
  <c r="V2552" i="1"/>
  <c r="T2536" i="1"/>
  <c r="V2536" i="1"/>
  <c r="S2497" i="1"/>
  <c r="V2482" i="1"/>
  <c r="T2457" i="1"/>
  <c r="V2457" i="1"/>
  <c r="S2447" i="1"/>
  <c r="V2423" i="1"/>
  <c r="T2423" i="1"/>
  <c r="T2185" i="1"/>
  <c r="V2185" i="1" s="1"/>
  <c r="T2177" i="1"/>
  <c r="V2177" i="1" s="1"/>
  <c r="S2644" i="1"/>
  <c r="T2486" i="1"/>
  <c r="V2486" i="1" s="1"/>
  <c r="S2861" i="1"/>
  <c r="S2774" i="1"/>
  <c r="S2772" i="1"/>
  <c r="S2768" i="1"/>
  <c r="S2709" i="1"/>
  <c r="S2680" i="1"/>
  <c r="S2678" i="1"/>
  <c r="S2676" i="1"/>
  <c r="S2645" i="1"/>
  <c r="T2623" i="1"/>
  <c r="V2623" i="1" s="1"/>
  <c r="S2606" i="1"/>
  <c r="S2597" i="1"/>
  <c r="S2588" i="1"/>
  <c r="S2561" i="1"/>
  <c r="T2523" i="1"/>
  <c r="V2523" i="1"/>
  <c r="S2509" i="1"/>
  <c r="S2492" i="1"/>
  <c r="T2430" i="1"/>
  <c r="V2430" i="1" s="1"/>
  <c r="T2410" i="1"/>
  <c r="V2410" i="1" s="1"/>
  <c r="T2399" i="1"/>
  <c r="V2399" i="1"/>
  <c r="V2363" i="1"/>
  <c r="T2363" i="1"/>
  <c r="T2345" i="1"/>
  <c r="V2345" i="1" s="1"/>
  <c r="S2809" i="1"/>
  <c r="S2793" i="1"/>
  <c r="S2766" i="1"/>
  <c r="S2764" i="1"/>
  <c r="S2760" i="1"/>
  <c r="S2651" i="1"/>
  <c r="S2649" i="1"/>
  <c r="S2617" i="1"/>
  <c r="S2608" i="1"/>
  <c r="S2563" i="1"/>
  <c r="S2545" i="1"/>
  <c r="S2526" i="1"/>
  <c r="T2491" i="1"/>
  <c r="V2491" i="1" s="1"/>
  <c r="S2468" i="1"/>
  <c r="S2463" i="1"/>
  <c r="T2417" i="1"/>
  <c r="V2417" i="1"/>
  <c r="T2305" i="1"/>
  <c r="V2305" i="1" s="1"/>
  <c r="T2571" i="1"/>
  <c r="V2571" i="1" s="1"/>
  <c r="T2543" i="1"/>
  <c r="V2543" i="1"/>
  <c r="S2821" i="1"/>
  <c r="S2758" i="1"/>
  <c r="S2756" i="1"/>
  <c r="S2752" i="1"/>
  <c r="S2688" i="1"/>
  <c r="S2686" i="1"/>
  <c r="S2684" i="1"/>
  <c r="S2653" i="1"/>
  <c r="S2619" i="1"/>
  <c r="T2616" i="1"/>
  <c r="V2616" i="1" s="1"/>
  <c r="S2590" i="1"/>
  <c r="S2581" i="1"/>
  <c r="S2572" i="1"/>
  <c r="S2547" i="1"/>
  <c r="V2530" i="1"/>
  <c r="V2525" i="1"/>
  <c r="S2521" i="1"/>
  <c r="S2516" i="1"/>
  <c r="T2503" i="1"/>
  <c r="V2503" i="1"/>
  <c r="T2496" i="1"/>
  <c r="V2496" i="1" s="1"/>
  <c r="T2494" i="1"/>
  <c r="V2494" i="1"/>
  <c r="S2473" i="1"/>
  <c r="T2429" i="1"/>
  <c r="V2429" i="1" s="1"/>
  <c r="S2425" i="1"/>
  <c r="V2723" i="1"/>
  <c r="S2833" i="1"/>
  <c r="S2789" i="1"/>
  <c r="S2750" i="1"/>
  <c r="S2748" i="1"/>
  <c r="S2744" i="1"/>
  <c r="S2659" i="1"/>
  <c r="S2657" i="1"/>
  <c r="S2628" i="1"/>
  <c r="T2601" i="1"/>
  <c r="V2601" i="1"/>
  <c r="V2592" i="1"/>
  <c r="V2493" i="1"/>
  <c r="S2479" i="1"/>
  <c r="S2422" i="1"/>
  <c r="T2405" i="1"/>
  <c r="V2405" i="1"/>
  <c r="T2370" i="1"/>
  <c r="V2370" i="1" s="1"/>
  <c r="S2710" i="1"/>
  <c r="T2520" i="1"/>
  <c r="V2520" i="1" s="1"/>
  <c r="S2845" i="1"/>
  <c r="S2742" i="1"/>
  <c r="S2740" i="1"/>
  <c r="S2736" i="1"/>
  <c r="S2696" i="1"/>
  <c r="S2694" i="1"/>
  <c r="S2692" i="1"/>
  <c r="S2661" i="1"/>
  <c r="S2632" i="1"/>
  <c r="S2630" i="1"/>
  <c r="S2603" i="1"/>
  <c r="S2574" i="1"/>
  <c r="S2565" i="1"/>
  <c r="S2556" i="1"/>
  <c r="S2540" i="1"/>
  <c r="S2533" i="1"/>
  <c r="S2528" i="1"/>
  <c r="T2515" i="1"/>
  <c r="V2515" i="1"/>
  <c r="S2501" i="1"/>
  <c r="T2467" i="1"/>
  <c r="V2467" i="1"/>
  <c r="S2458" i="1"/>
  <c r="V2454" i="1"/>
  <c r="T2454" i="1"/>
  <c r="S2446" i="1"/>
  <c r="S2439" i="1"/>
  <c r="S2415" i="1"/>
  <c r="T2390" i="1"/>
  <c r="V2390" i="1"/>
  <c r="T2507" i="1"/>
  <c r="V2507" i="1" s="1"/>
  <c r="S2453" i="1"/>
  <c r="S2857" i="1"/>
  <c r="S2785" i="1"/>
  <c r="S2734" i="1"/>
  <c r="S2732" i="1"/>
  <c r="S2728" i="1"/>
  <c r="S2667" i="1"/>
  <c r="S2665" i="1"/>
  <c r="S2621" i="1"/>
  <c r="S2612" i="1"/>
  <c r="S2585" i="1"/>
  <c r="S2576" i="1"/>
  <c r="S2549" i="1"/>
  <c r="T2518" i="1"/>
  <c r="V2518" i="1" s="1"/>
  <c r="T2489" i="1"/>
  <c r="V2489" i="1" s="1"/>
  <c r="T2472" i="1"/>
  <c r="V2472" i="1"/>
  <c r="T2470" i="1"/>
  <c r="V2470" i="1"/>
  <c r="T2407" i="1"/>
  <c r="V2407" i="1" s="1"/>
  <c r="V2232" i="1"/>
  <c r="T2232" i="1"/>
  <c r="T2219" i="1"/>
  <c r="V2219" i="1" s="1"/>
  <c r="T2353" i="1"/>
  <c r="V2353" i="1" s="1"/>
  <c r="V2245" i="1"/>
  <c r="T2245" i="1"/>
  <c r="V2113" i="1"/>
  <c r="T2113" i="1"/>
  <c r="T2111" i="1"/>
  <c r="V2111" i="1"/>
  <c r="T2052" i="1"/>
  <c r="V2052" i="1"/>
  <c r="S2432" i="1"/>
  <c r="V2337" i="1"/>
  <c r="T2337" i="1"/>
  <c r="T2313" i="1"/>
  <c r="V2313" i="1" s="1"/>
  <c r="T2247" i="1"/>
  <c r="V2247" i="1" s="1"/>
  <c r="V2206" i="1"/>
  <c r="T2206" i="1"/>
  <c r="V2201" i="1"/>
  <c r="T2201" i="1"/>
  <c r="T2379" i="1"/>
  <c r="V2379" i="1" s="1"/>
  <c r="V2362" i="1"/>
  <c r="T2355" i="1"/>
  <c r="V2355" i="1" s="1"/>
  <c r="T2265" i="1"/>
  <c r="V2265" i="1" s="1"/>
  <c r="V2257" i="1"/>
  <c r="T2193" i="1"/>
  <c r="V2193" i="1" s="1"/>
  <c r="T2180" i="1"/>
  <c r="V2180" i="1"/>
  <c r="T2013" i="1"/>
  <c r="V2013" i="1" s="1"/>
  <c r="T2010" i="1"/>
  <c r="V2010" i="1" s="1"/>
  <c r="T2004" i="1"/>
  <c r="V2004" i="1"/>
  <c r="V2001" i="1"/>
  <c r="T1899" i="1"/>
  <c r="V1899" i="1" s="1"/>
  <c r="S2419" i="1"/>
  <c r="T2365" i="1"/>
  <c r="V2365" i="1" s="1"/>
  <c r="S2329" i="1"/>
  <c r="V2234" i="1"/>
  <c r="T2234" i="1"/>
  <c r="T2017" i="1"/>
  <c r="V2017" i="1" s="1"/>
  <c r="V2445" i="1"/>
  <c r="V2346" i="1"/>
  <c r="T2346" i="1"/>
  <c r="T2321" i="1"/>
  <c r="V2321" i="1" s="1"/>
  <c r="T2308" i="1"/>
  <c r="V2308" i="1"/>
  <c r="V2221" i="1"/>
  <c r="T2221" i="1"/>
  <c r="T2074" i="1"/>
  <c r="V2074" i="1" s="1"/>
  <c r="T2069" i="1"/>
  <c r="V2069" i="1"/>
  <c r="S2451" i="1"/>
  <c r="S2428" i="1"/>
  <c r="S2411" i="1"/>
  <c r="S2403" i="1"/>
  <c r="S2395" i="1"/>
  <c r="S2387" i="1"/>
  <c r="S2249" i="1"/>
  <c r="V2233" i="1"/>
  <c r="T2233" i="1"/>
  <c r="S2208" i="1"/>
  <c r="V2161" i="1"/>
  <c r="T2161" i="1"/>
  <c r="V2081" i="1"/>
  <c r="T2081" i="1"/>
  <c r="T2079" i="1"/>
  <c r="V2079" i="1"/>
  <c r="T2020" i="1"/>
  <c r="V2020" i="1"/>
  <c r="S2444" i="1"/>
  <c r="V2436" i="1"/>
  <c r="S2435" i="1"/>
  <c r="T2406" i="1"/>
  <c r="V2406" i="1"/>
  <c r="V2404" i="1"/>
  <c r="T2398" i="1"/>
  <c r="V2398" i="1"/>
  <c r="V2367" i="1"/>
  <c r="T2367" i="1"/>
  <c r="S2357" i="1"/>
  <c r="T2349" i="1"/>
  <c r="V2349" i="1"/>
  <c r="V2195" i="1"/>
  <c r="T2195" i="1"/>
  <c r="T2182" i="1"/>
  <c r="V2182" i="1" s="1"/>
  <c r="T2138" i="1"/>
  <c r="V2138" i="1" s="1"/>
  <c r="T2133" i="1"/>
  <c r="V2133" i="1"/>
  <c r="T2382" i="1"/>
  <c r="V2382" i="1" s="1"/>
  <c r="T2169" i="1"/>
  <c r="V2169" i="1" s="1"/>
  <c r="T2145" i="1"/>
  <c r="V2145" i="1" s="1"/>
  <c r="T2143" i="1"/>
  <c r="V2143" i="1"/>
  <c r="T2084" i="1"/>
  <c r="V2084" i="1" s="1"/>
  <c r="V2073" i="1"/>
  <c r="S2424" i="1"/>
  <c r="V2384" i="1"/>
  <c r="V2369" i="1"/>
  <c r="T2369" i="1"/>
  <c r="S2354" i="1"/>
  <c r="V2323" i="1"/>
  <c r="T2323" i="1"/>
  <c r="T2310" i="1"/>
  <c r="V2310" i="1" s="1"/>
  <c r="T2297" i="1"/>
  <c r="V2297" i="1" s="1"/>
  <c r="V2281" i="1"/>
  <c r="T2359" i="1"/>
  <c r="V2359" i="1" s="1"/>
  <c r="S2341" i="1"/>
  <c r="S2338" i="1"/>
  <c r="S2333" i="1"/>
  <c r="T2148" i="1"/>
  <c r="V2148" i="1" s="1"/>
  <c r="V2137" i="1"/>
  <c r="S2440" i="1"/>
  <c r="T2284" i="1"/>
  <c r="V2284" i="1" s="1"/>
  <c r="T1955" i="1"/>
  <c r="V1955" i="1" s="1"/>
  <c r="S2459" i="1"/>
  <c r="S2420" i="1"/>
  <c r="T2271" i="1"/>
  <c r="V2271" i="1" s="1"/>
  <c r="V2217" i="1"/>
  <c r="T2217" i="1"/>
  <c r="T2209" i="1"/>
  <c r="V2209" i="1" s="1"/>
  <c r="V2171" i="1"/>
  <c r="T2171" i="1"/>
  <c r="T2037" i="1"/>
  <c r="V2037" i="1"/>
  <c r="S2452" i="1"/>
  <c r="S2416" i="1"/>
  <c r="S2380" i="1"/>
  <c r="S2225" i="1"/>
  <c r="T2049" i="1"/>
  <c r="V2049" i="1" s="1"/>
  <c r="T2047" i="1"/>
  <c r="V2047" i="1"/>
  <c r="T2041" i="1"/>
  <c r="V2041" i="1" s="1"/>
  <c r="S2427" i="1"/>
  <c r="S2412" i="1"/>
  <c r="S2408" i="1"/>
  <c r="S2400" i="1"/>
  <c r="S2392" i="1"/>
  <c r="T2373" i="1"/>
  <c r="V2373" i="1"/>
  <c r="V2361" i="1"/>
  <c r="T2361" i="1"/>
  <c r="T2258" i="1"/>
  <c r="V2258" i="1" s="1"/>
  <c r="T2106" i="1"/>
  <c r="V2106" i="1"/>
  <c r="T2101" i="1"/>
  <c r="V2101" i="1"/>
  <c r="S2375" i="1"/>
  <c r="S2371" i="1"/>
  <c r="S2295" i="1"/>
  <c r="S2282" i="1"/>
  <c r="S2269" i="1"/>
  <c r="S2256" i="1"/>
  <c r="S2243" i="1"/>
  <c r="S2230" i="1"/>
  <c r="S2204" i="1"/>
  <c r="S2126" i="1"/>
  <c r="S2094" i="1"/>
  <c r="S2062" i="1"/>
  <c r="S2030" i="1"/>
  <c r="T2000" i="1"/>
  <c r="V2000" i="1" s="1"/>
  <c r="T1989" i="1"/>
  <c r="V1989" i="1"/>
  <c r="T1835" i="1"/>
  <c r="V1835" i="1" s="1"/>
  <c r="V1813" i="1"/>
  <c r="T1813" i="1"/>
  <c r="T1808" i="1"/>
  <c r="V1808" i="1" s="1"/>
  <c r="S2351" i="1"/>
  <c r="S2347" i="1"/>
  <c r="S2325" i="1"/>
  <c r="S2312" i="1"/>
  <c r="S2299" i="1"/>
  <c r="S2286" i="1"/>
  <c r="S2260" i="1"/>
  <c r="S2223" i="1"/>
  <c r="S2210" i="1"/>
  <c r="S2197" i="1"/>
  <c r="S2184" i="1"/>
  <c r="V2173" i="1"/>
  <c r="S2162" i="1"/>
  <c r="S2155" i="1"/>
  <c r="S2128" i="1"/>
  <c r="T2123" i="1"/>
  <c r="V2123" i="1"/>
  <c r="S2096" i="1"/>
  <c r="T2091" i="1"/>
  <c r="V2091" i="1"/>
  <c r="S2064" i="1"/>
  <c r="T2059" i="1"/>
  <c r="V2059" i="1"/>
  <c r="S2034" i="1"/>
  <c r="S2032" i="1"/>
  <c r="T2027" i="1"/>
  <c r="V2027" i="1" s="1"/>
  <c r="T1995" i="1"/>
  <c r="V1995" i="1"/>
  <c r="V1939" i="1"/>
  <c r="T1939" i="1"/>
  <c r="S1914" i="1"/>
  <c r="T1871" i="1"/>
  <c r="V1871" i="1"/>
  <c r="T1827" i="1"/>
  <c r="V1827" i="1" s="1"/>
  <c r="V1817" i="1"/>
  <c r="T1817" i="1"/>
  <c r="V1804" i="1"/>
  <c r="T1804" i="1"/>
  <c r="S2343" i="1"/>
  <c r="S2339" i="1"/>
  <c r="S2327" i="1"/>
  <c r="S2314" i="1"/>
  <c r="S2301" i="1"/>
  <c r="S2288" i="1"/>
  <c r="S2275" i="1"/>
  <c r="S2262" i="1"/>
  <c r="S2236" i="1"/>
  <c r="S2199" i="1"/>
  <c r="S2186" i="1"/>
  <c r="T2150" i="1"/>
  <c r="V2150" i="1"/>
  <c r="T2118" i="1"/>
  <c r="V2118" i="1"/>
  <c r="T2086" i="1"/>
  <c r="V2086" i="1"/>
  <c r="T2054" i="1"/>
  <c r="V2054" i="1"/>
  <c r="T2022" i="1"/>
  <c r="V2022" i="1"/>
  <c r="T1825" i="1"/>
  <c r="V1825" i="1" s="1"/>
  <c r="S2335" i="1"/>
  <c r="S2331" i="1"/>
  <c r="S2303" i="1"/>
  <c r="S2290" i="1"/>
  <c r="S2277" i="1"/>
  <c r="S2264" i="1"/>
  <c r="S2251" i="1"/>
  <c r="S2238" i="1"/>
  <c r="S2212" i="1"/>
  <c r="S2175" i="1"/>
  <c r="S2164" i="1"/>
  <c r="S2157" i="1"/>
  <c r="S2140" i="1"/>
  <c r="S2135" i="1"/>
  <c r="S2130" i="1"/>
  <c r="S2108" i="1"/>
  <c r="S2103" i="1"/>
  <c r="S2098" i="1"/>
  <c r="S2076" i="1"/>
  <c r="S2071" i="1"/>
  <c r="S2066" i="1"/>
  <c r="S2044" i="1"/>
  <c r="S2039" i="1"/>
  <c r="T2006" i="1"/>
  <c r="V2006" i="1" s="1"/>
  <c r="S1997" i="1"/>
  <c r="T1994" i="1"/>
  <c r="V1994" i="1"/>
  <c r="T1964" i="1"/>
  <c r="V1964" i="1" s="1"/>
  <c r="S2316" i="1"/>
  <c r="S2279" i="1"/>
  <c r="S2266" i="1"/>
  <c r="S2253" i="1"/>
  <c r="S2240" i="1"/>
  <c r="S2227" i="1"/>
  <c r="S2214" i="1"/>
  <c r="S2188" i="1"/>
  <c r="S2166" i="1"/>
  <c r="S2125" i="1"/>
  <c r="S2093" i="1"/>
  <c r="S2061" i="1"/>
  <c r="S2029" i="1"/>
  <c r="S2008" i="1"/>
  <c r="T1974" i="1"/>
  <c r="V1974" i="1"/>
  <c r="S1931" i="1"/>
  <c r="V1901" i="1"/>
  <c r="T1901" i="1"/>
  <c r="T1819" i="1"/>
  <c r="V1819" i="1" s="1"/>
  <c r="V2330" i="1"/>
  <c r="S2318" i="1"/>
  <c r="S2292" i="1"/>
  <c r="V2289" i="1"/>
  <c r="S2255" i="1"/>
  <c r="S2242" i="1"/>
  <c r="S2229" i="1"/>
  <c r="S2216" i="1"/>
  <c r="S2203" i="1"/>
  <c r="S2190" i="1"/>
  <c r="T2152" i="1"/>
  <c r="V2152" i="1" s="1"/>
  <c r="T2147" i="1"/>
  <c r="V2147" i="1" s="1"/>
  <c r="V2129" i="1"/>
  <c r="T2120" i="1"/>
  <c r="V2120" i="1" s="1"/>
  <c r="T2115" i="1"/>
  <c r="V2115" i="1"/>
  <c r="V2097" i="1"/>
  <c r="S2088" i="1"/>
  <c r="T2083" i="1"/>
  <c r="V2083" i="1"/>
  <c r="V2065" i="1"/>
  <c r="S2056" i="1"/>
  <c r="T2051" i="1"/>
  <c r="V2051" i="1"/>
  <c r="S2026" i="1"/>
  <c r="S2024" i="1"/>
  <c r="T1980" i="1"/>
  <c r="V1980" i="1" s="1"/>
  <c r="V1883" i="1"/>
  <c r="T1883" i="1"/>
  <c r="T1867" i="1"/>
  <c r="V1867" i="1" s="1"/>
  <c r="S2376" i="1"/>
  <c r="S2374" i="1"/>
  <c r="S2320" i="1"/>
  <c r="S2307" i="1"/>
  <c r="S2294" i="1"/>
  <c r="S2268" i="1"/>
  <c r="S2231" i="1"/>
  <c r="S2218" i="1"/>
  <c r="S2205" i="1"/>
  <c r="S2192" i="1"/>
  <c r="S2179" i="1"/>
  <c r="S2168" i="1"/>
  <c r="S2159" i="1"/>
  <c r="S2142" i="1"/>
  <c r="S2110" i="1"/>
  <c r="S2078" i="1"/>
  <c r="S2046" i="1"/>
  <c r="S2019" i="1"/>
  <c r="V2009" i="1"/>
  <c r="S1990" i="1"/>
  <c r="S1983" i="1"/>
  <c r="S2372" i="1"/>
  <c r="S2368" i="1"/>
  <c r="S2366" i="1"/>
  <c r="S2322" i="1"/>
  <c r="S2309" i="1"/>
  <c r="S2296" i="1"/>
  <c r="S2283" i="1"/>
  <c r="S2270" i="1"/>
  <c r="S2244" i="1"/>
  <c r="V2241" i="1"/>
  <c r="S2207" i="1"/>
  <c r="S2194" i="1"/>
  <c r="S2181" i="1"/>
  <c r="S2170" i="1"/>
  <c r="S2154" i="1"/>
  <c r="S2132" i="1"/>
  <c r="S2127" i="1"/>
  <c r="S2122" i="1"/>
  <c r="S2100" i="1"/>
  <c r="S2095" i="1"/>
  <c r="S2090" i="1"/>
  <c r="S2068" i="1"/>
  <c r="S2063" i="1"/>
  <c r="S2058" i="1"/>
  <c r="S2036" i="1"/>
  <c r="S2031" i="1"/>
  <c r="S2003" i="1"/>
  <c r="T1976" i="1"/>
  <c r="V1976" i="1" s="1"/>
  <c r="T1951" i="1"/>
  <c r="V1951" i="1" s="1"/>
  <c r="T1938" i="1"/>
  <c r="V1938" i="1" s="1"/>
  <c r="T1741" i="1"/>
  <c r="V1741" i="1" s="1"/>
  <c r="S2364" i="1"/>
  <c r="S2360" i="1"/>
  <c r="S2358" i="1"/>
  <c r="S2311" i="1"/>
  <c r="S2298" i="1"/>
  <c r="S2285" i="1"/>
  <c r="S2272" i="1"/>
  <c r="S2259" i="1"/>
  <c r="S2246" i="1"/>
  <c r="S2220" i="1"/>
  <c r="S2183" i="1"/>
  <c r="S2149" i="1"/>
  <c r="S2117" i="1"/>
  <c r="S2085" i="1"/>
  <c r="S2053" i="1"/>
  <c r="S2021" i="1"/>
  <c r="S1992" i="1"/>
  <c r="V1975" i="1"/>
  <c r="T1963" i="1"/>
  <c r="V1963" i="1" s="1"/>
  <c r="T1844" i="1"/>
  <c r="V1844" i="1" s="1"/>
  <c r="S2356" i="1"/>
  <c r="S2352" i="1"/>
  <c r="S2350" i="1"/>
  <c r="S2324" i="1"/>
  <c r="S2287" i="1"/>
  <c r="S2274" i="1"/>
  <c r="S2261" i="1"/>
  <c r="S2248" i="1"/>
  <c r="S2235" i="1"/>
  <c r="S2222" i="1"/>
  <c r="S2196" i="1"/>
  <c r="S2172" i="1"/>
  <c r="V2153" i="1"/>
  <c r="S2144" i="1"/>
  <c r="S2139" i="1"/>
  <c r="V2121" i="1"/>
  <c r="S2112" i="1"/>
  <c r="S2107" i="1"/>
  <c r="V2089" i="1"/>
  <c r="S2080" i="1"/>
  <c r="S2075" i="1"/>
  <c r="V2057" i="1"/>
  <c r="S2048" i="1"/>
  <c r="S2043" i="1"/>
  <c r="V2025" i="1"/>
  <c r="S2014" i="1"/>
  <c r="S2005" i="1"/>
  <c r="T2002" i="1"/>
  <c r="V2002" i="1" s="1"/>
  <c r="T1925" i="1"/>
  <c r="V1925" i="1" s="1"/>
  <c r="S1890" i="1"/>
  <c r="V1851" i="1"/>
  <c r="T1851" i="1"/>
  <c r="T1849" i="1"/>
  <c r="V1849" i="1"/>
  <c r="T1839" i="1"/>
  <c r="V1839" i="1"/>
  <c r="T1757" i="1"/>
  <c r="V1757" i="1" s="1"/>
  <c r="S2348" i="1"/>
  <c r="S2344" i="1"/>
  <c r="S2342" i="1"/>
  <c r="S2326" i="1"/>
  <c r="S2300" i="1"/>
  <c r="S2263" i="1"/>
  <c r="S2250" i="1"/>
  <c r="S2237" i="1"/>
  <c r="S2224" i="1"/>
  <c r="S2211" i="1"/>
  <c r="S2198" i="1"/>
  <c r="S2174" i="1"/>
  <c r="S2163" i="1"/>
  <c r="S2134" i="1"/>
  <c r="S2102" i="1"/>
  <c r="S2070" i="1"/>
  <c r="S2038" i="1"/>
  <c r="S2018" i="1"/>
  <c r="S2016" i="1"/>
  <c r="V1993" i="1"/>
  <c r="T1770" i="1"/>
  <c r="V1770" i="1" s="1"/>
  <c r="S2340" i="1"/>
  <c r="S2336" i="1"/>
  <c r="S2334" i="1"/>
  <c r="S2328" i="1"/>
  <c r="S2315" i="1"/>
  <c r="S2302" i="1"/>
  <c r="S2276" i="1"/>
  <c r="S2239" i="1"/>
  <c r="S2226" i="1"/>
  <c r="S2213" i="1"/>
  <c r="S2200" i="1"/>
  <c r="S2187" i="1"/>
  <c r="T2173" i="1"/>
  <c r="S2165" i="1"/>
  <c r="S2156" i="1"/>
  <c r="S2151" i="1"/>
  <c r="S2146" i="1"/>
  <c r="S2124" i="1"/>
  <c r="S2119" i="1"/>
  <c r="S2114" i="1"/>
  <c r="S2092" i="1"/>
  <c r="S2087" i="1"/>
  <c r="S2082" i="1"/>
  <c r="S2060" i="1"/>
  <c r="S2055" i="1"/>
  <c r="S2050" i="1"/>
  <c r="S2028" i="1"/>
  <c r="S2023" i="1"/>
  <c r="V1953" i="1"/>
  <c r="T1953" i="1"/>
  <c r="T1940" i="1"/>
  <c r="V1940" i="1" s="1"/>
  <c r="T1854" i="1"/>
  <c r="V1854" i="1" s="1"/>
  <c r="T1796" i="1"/>
  <c r="V1796" i="1" s="1"/>
  <c r="T1568" i="1"/>
  <c r="V1568" i="1"/>
  <c r="S2332" i="1"/>
  <c r="S2317" i="1"/>
  <c r="S2304" i="1"/>
  <c r="S2291" i="1"/>
  <c r="S2278" i="1"/>
  <c r="S2252" i="1"/>
  <c r="S2215" i="1"/>
  <c r="S2202" i="1"/>
  <c r="S2189" i="1"/>
  <c r="S2176" i="1"/>
  <c r="S2141" i="1"/>
  <c r="S2109" i="1"/>
  <c r="S2077" i="1"/>
  <c r="S2045" i="1"/>
  <c r="S1998" i="1"/>
  <c r="S1987" i="1"/>
  <c r="V1979" i="1"/>
  <c r="T1947" i="1"/>
  <c r="V1947" i="1" s="1"/>
  <c r="S1907" i="1"/>
  <c r="T1788" i="1"/>
  <c r="V1788" i="1"/>
  <c r="S2319" i="1"/>
  <c r="S2306" i="1"/>
  <c r="S2293" i="1"/>
  <c r="S2280" i="1"/>
  <c r="S2267" i="1"/>
  <c r="S2254" i="1"/>
  <c r="S2228" i="1"/>
  <c r="S2191" i="1"/>
  <c r="S2178" i="1"/>
  <c r="S2167" i="1"/>
  <c r="S2158" i="1"/>
  <c r="S2136" i="1"/>
  <c r="S2131" i="1"/>
  <c r="S2104" i="1"/>
  <c r="S2099" i="1"/>
  <c r="S2072" i="1"/>
  <c r="S2067" i="1"/>
  <c r="T2042" i="1"/>
  <c r="V2042" i="1" s="1"/>
  <c r="S2040" i="1"/>
  <c r="S2035" i="1"/>
  <c r="S2011" i="1"/>
  <c r="V1927" i="1"/>
  <c r="T1927" i="1"/>
  <c r="S1912" i="1"/>
  <c r="S1978" i="1"/>
  <c r="S1970" i="1"/>
  <c r="S1968" i="1"/>
  <c r="S1966" i="1"/>
  <c r="S1949" i="1"/>
  <c r="S1936" i="1"/>
  <c r="S1888" i="1"/>
  <c r="S1864" i="1"/>
  <c r="T1836" i="1"/>
  <c r="V1836" i="1" s="1"/>
  <c r="T1783" i="1"/>
  <c r="V1783" i="1" s="1"/>
  <c r="T1737" i="1"/>
  <c r="V1737" i="1"/>
  <c r="V1693" i="1"/>
  <c r="T1693" i="1"/>
  <c r="V1971" i="1"/>
  <c r="S1929" i="1"/>
  <c r="S1916" i="1"/>
  <c r="S1903" i="1"/>
  <c r="S1892" i="1"/>
  <c r="V1875" i="1"/>
  <c r="S1866" i="1"/>
  <c r="T1861" i="1"/>
  <c r="V1861" i="1" s="1"/>
  <c r="V1843" i="1"/>
  <c r="S1824" i="1"/>
  <c r="V1805" i="1"/>
  <c r="T1805" i="1"/>
  <c r="V1645" i="1"/>
  <c r="T1645" i="1"/>
  <c r="T1243" i="1"/>
  <c r="V1243" i="1" s="1"/>
  <c r="V2015" i="1"/>
  <c r="V2007" i="1"/>
  <c r="V1999" i="1"/>
  <c r="V1991" i="1"/>
  <c r="S1985" i="1"/>
  <c r="S1942" i="1"/>
  <c r="S1905" i="1"/>
  <c r="T1856" i="1"/>
  <c r="V1856" i="1" s="1"/>
  <c r="S1834" i="1"/>
  <c r="S1829" i="1"/>
  <c r="S1793" i="1"/>
  <c r="T1744" i="1"/>
  <c r="V1744" i="1" s="1"/>
  <c r="T1733" i="1"/>
  <c r="V1733" i="1" s="1"/>
  <c r="S1957" i="1"/>
  <c r="S1944" i="1"/>
  <c r="S1918" i="1"/>
  <c r="V1915" i="1"/>
  <c r="V1891" i="1"/>
  <c r="S1885" i="1"/>
  <c r="S1878" i="1"/>
  <c r="S1873" i="1"/>
  <c r="S1868" i="1"/>
  <c r="S1846" i="1"/>
  <c r="S1841" i="1"/>
  <c r="T1749" i="1"/>
  <c r="V1749" i="1" s="1"/>
  <c r="V1592" i="1"/>
  <c r="T1592" i="1"/>
  <c r="V1984" i="1"/>
  <c r="S1981" i="1"/>
  <c r="S1961" i="1"/>
  <c r="S1959" i="1"/>
  <c r="S1946" i="1"/>
  <c r="S1933" i="1"/>
  <c r="S1920" i="1"/>
  <c r="S1894" i="1"/>
  <c r="S1880" i="1"/>
  <c r="S1863" i="1"/>
  <c r="S1725" i="1"/>
  <c r="S1965" i="1"/>
  <c r="S1948" i="1"/>
  <c r="S1935" i="1"/>
  <c r="S1922" i="1"/>
  <c r="S1909" i="1"/>
  <c r="S1896" i="1"/>
  <c r="S1887" i="1"/>
  <c r="S1858" i="1"/>
  <c r="S1853" i="1"/>
  <c r="S1840" i="1"/>
  <c r="S1831" i="1"/>
  <c r="V1656" i="1"/>
  <c r="T1656" i="1"/>
  <c r="T1513" i="1"/>
  <c r="V1513" i="1" s="1"/>
  <c r="T1490" i="1"/>
  <c r="V1490" i="1"/>
  <c r="S1977" i="1"/>
  <c r="S1969" i="1"/>
  <c r="S1967" i="1"/>
  <c r="S1937" i="1"/>
  <c r="S1924" i="1"/>
  <c r="S1911" i="1"/>
  <c r="S1898" i="1"/>
  <c r="T1889" i="1"/>
  <c r="V1889" i="1" s="1"/>
  <c r="S1848" i="1"/>
  <c r="T1728" i="1"/>
  <c r="V1728" i="1" s="1"/>
  <c r="T1717" i="1"/>
  <c r="V1717" i="1" s="1"/>
  <c r="T1700" i="1"/>
  <c r="V1700" i="1"/>
  <c r="T1516" i="1"/>
  <c r="V1516" i="1"/>
  <c r="S1973" i="1"/>
  <c r="S1950" i="1"/>
  <c r="S1913" i="1"/>
  <c r="S1900" i="1"/>
  <c r="S1882" i="1"/>
  <c r="S1870" i="1"/>
  <c r="S1865" i="1"/>
  <c r="S1860" i="1"/>
  <c r="S1838" i="1"/>
  <c r="S1812" i="1"/>
  <c r="T1809" i="1"/>
  <c r="V1809" i="1" s="1"/>
  <c r="T1707" i="1"/>
  <c r="V1707" i="1"/>
  <c r="T1623" i="1"/>
  <c r="V1623" i="1" s="1"/>
  <c r="T1528" i="1"/>
  <c r="V1528" i="1" s="1"/>
  <c r="S1952" i="1"/>
  <c r="V1923" i="1"/>
  <c r="T1855" i="1"/>
  <c r="V1855" i="1"/>
  <c r="T1833" i="1"/>
  <c r="V1833" i="1"/>
  <c r="T1826" i="1"/>
  <c r="V1826" i="1" s="1"/>
  <c r="V1593" i="1"/>
  <c r="T1593" i="1"/>
  <c r="S1954" i="1"/>
  <c r="S1941" i="1"/>
  <c r="S1928" i="1"/>
  <c r="T1884" i="1"/>
  <c r="V1884" i="1" s="1"/>
  <c r="S1877" i="1"/>
  <c r="V1859" i="1"/>
  <c r="S1850" i="1"/>
  <c r="S1845" i="1"/>
  <c r="V1797" i="1"/>
  <c r="T1797" i="1"/>
  <c r="T1765" i="1"/>
  <c r="V1765" i="1" s="1"/>
  <c r="S1709" i="1"/>
  <c r="S1986" i="1"/>
  <c r="S1956" i="1"/>
  <c r="S1943" i="1"/>
  <c r="S1930" i="1"/>
  <c r="S1917" i="1"/>
  <c r="S1904" i="1"/>
  <c r="S1872" i="1"/>
  <c r="S1832" i="1"/>
  <c r="S1821" i="1"/>
  <c r="S1814" i="1"/>
  <c r="S1789" i="1"/>
  <c r="V1781" i="1"/>
  <c r="T1781" i="1"/>
  <c r="T1773" i="1"/>
  <c r="V1773" i="1" s="1"/>
  <c r="V1633" i="1"/>
  <c r="T1633" i="1"/>
  <c r="S1945" i="1"/>
  <c r="S1932" i="1"/>
  <c r="S1919" i="1"/>
  <c r="S1906" i="1"/>
  <c r="S1893" i="1"/>
  <c r="S1879" i="1"/>
  <c r="S1862" i="1"/>
  <c r="S1857" i="1"/>
  <c r="S1852" i="1"/>
  <c r="T1799" i="1"/>
  <c r="V1799" i="1"/>
  <c r="T1768" i="1"/>
  <c r="V1768" i="1"/>
  <c r="T1603" i="1"/>
  <c r="V1603" i="1" s="1"/>
  <c r="S1982" i="1"/>
  <c r="S1962" i="1"/>
  <c r="S1960" i="1"/>
  <c r="S1958" i="1"/>
  <c r="S1921" i="1"/>
  <c r="S1908" i="1"/>
  <c r="S1895" i="1"/>
  <c r="S1847" i="1"/>
  <c r="S1830" i="1"/>
  <c r="S1823" i="1"/>
  <c r="T1801" i="1"/>
  <c r="V1801" i="1" s="1"/>
  <c r="S1714" i="1"/>
  <c r="T1640" i="1"/>
  <c r="V1640" i="1" s="1"/>
  <c r="S1934" i="1"/>
  <c r="S1897" i="1"/>
  <c r="S1886" i="1"/>
  <c r="S1881" i="1"/>
  <c r="S1874" i="1"/>
  <c r="S1869" i="1"/>
  <c r="S1842" i="1"/>
  <c r="S1837" i="1"/>
  <c r="V1822" i="1"/>
  <c r="T1816" i="1"/>
  <c r="V1816" i="1" s="1"/>
  <c r="V1755" i="1"/>
  <c r="T1735" i="1"/>
  <c r="V1735" i="1" s="1"/>
  <c r="T1721" i="1"/>
  <c r="V1721" i="1"/>
  <c r="T1705" i="1"/>
  <c r="V1705" i="1" s="1"/>
  <c r="T1686" i="1"/>
  <c r="V1686" i="1"/>
  <c r="V1664" i="1"/>
  <c r="T1664" i="1"/>
  <c r="V1649" i="1"/>
  <c r="T1649" i="1"/>
  <c r="T1643" i="1"/>
  <c r="V1643" i="1"/>
  <c r="T1561" i="1"/>
  <c r="V1561" i="1"/>
  <c r="T1483" i="1"/>
  <c r="V1483" i="1" s="1"/>
  <c r="S1810" i="1"/>
  <c r="S1795" i="1"/>
  <c r="S1785" i="1"/>
  <c r="S1772" i="1"/>
  <c r="S1759" i="1"/>
  <c r="S1746" i="1"/>
  <c r="V1736" i="1"/>
  <c r="T1730" i="1"/>
  <c r="V1730" i="1"/>
  <c r="S1723" i="1"/>
  <c r="T1504" i="1"/>
  <c r="V1504" i="1"/>
  <c r="T1489" i="1"/>
  <c r="V1489" i="1"/>
  <c r="T1385" i="1"/>
  <c r="V1385" i="1" s="1"/>
  <c r="T1270" i="1"/>
  <c r="V1270" i="1" s="1"/>
  <c r="V1262" i="1"/>
  <c r="T1262" i="1"/>
  <c r="S1791" i="1"/>
  <c r="S1787" i="1"/>
  <c r="S1774" i="1"/>
  <c r="S1761" i="1"/>
  <c r="S1748" i="1"/>
  <c r="S1716" i="1"/>
  <c r="S1702" i="1"/>
  <c r="S1695" i="1"/>
  <c r="S1688" i="1"/>
  <c r="S1676" i="1"/>
  <c r="S1625" i="1"/>
  <c r="T1573" i="1"/>
  <c r="V1573" i="1"/>
  <c r="T1549" i="1"/>
  <c r="V1549" i="1" s="1"/>
  <c r="S1544" i="1"/>
  <c r="S1806" i="1"/>
  <c r="S1763" i="1"/>
  <c r="S1750" i="1"/>
  <c r="S1739" i="1"/>
  <c r="S1718" i="1"/>
  <c r="S1690" i="1"/>
  <c r="S1673" i="1"/>
  <c r="S1575" i="1"/>
  <c r="T1553" i="1"/>
  <c r="V1553" i="1"/>
  <c r="T1518" i="1"/>
  <c r="V1518" i="1"/>
  <c r="V1828" i="1"/>
  <c r="V1820" i="1"/>
  <c r="S1776" i="1"/>
  <c r="S1732" i="1"/>
  <c r="S1711" i="1"/>
  <c r="V1701" i="1"/>
  <c r="T1697" i="1"/>
  <c r="V1697" i="1" s="1"/>
  <c r="S1635" i="1"/>
  <c r="S1617" i="1"/>
  <c r="S1609" i="1"/>
  <c r="T1584" i="1"/>
  <c r="V1584" i="1" s="1"/>
  <c r="T1579" i="1"/>
  <c r="V1579" i="1"/>
  <c r="S1577" i="1"/>
  <c r="S1551" i="1"/>
  <c r="T1331" i="1"/>
  <c r="V1331" i="1" s="1"/>
  <c r="S1802" i="1"/>
  <c r="S1778" i="1"/>
  <c r="S1752" i="1"/>
  <c r="S1734" i="1"/>
  <c r="S1727" i="1"/>
  <c r="V1648" i="1"/>
  <c r="V1555" i="1"/>
  <c r="T1520" i="1"/>
  <c r="V1520" i="1"/>
  <c r="T1431" i="1"/>
  <c r="V1431" i="1" s="1"/>
  <c r="T1342" i="1"/>
  <c r="V1342" i="1"/>
  <c r="T1300" i="1"/>
  <c r="V1300" i="1"/>
  <c r="S1780" i="1"/>
  <c r="S1767" i="1"/>
  <c r="S1754" i="1"/>
  <c r="S1743" i="1"/>
  <c r="S1720" i="1"/>
  <c r="S1713" i="1"/>
  <c r="S1704" i="1"/>
  <c r="S1699" i="1"/>
  <c r="S1692" i="1"/>
  <c r="S1678" i="1"/>
  <c r="T1651" i="1"/>
  <c r="V1651" i="1"/>
  <c r="S1627" i="1"/>
  <c r="T1608" i="1"/>
  <c r="V1608" i="1" s="1"/>
  <c r="S1601" i="1"/>
  <c r="T1558" i="1"/>
  <c r="V1558" i="1" s="1"/>
  <c r="T1527" i="1"/>
  <c r="V1527" i="1"/>
  <c r="V1446" i="1"/>
  <c r="T1446" i="1"/>
  <c r="S1815" i="1"/>
  <c r="S1798" i="1"/>
  <c r="S1782" i="1"/>
  <c r="S1769" i="1"/>
  <c r="S1756" i="1"/>
  <c r="S1729" i="1"/>
  <c r="V1712" i="1"/>
  <c r="S1706" i="1"/>
  <c r="T1684" i="1"/>
  <c r="V1684" i="1"/>
  <c r="V1665" i="1"/>
  <c r="T1665" i="1"/>
  <c r="S1637" i="1"/>
  <c r="S1632" i="1"/>
  <c r="V1595" i="1"/>
  <c r="T1369" i="1"/>
  <c r="V1369" i="1"/>
  <c r="T1367" i="1"/>
  <c r="V1367" i="1" s="1"/>
  <c r="V1771" i="1"/>
  <c r="V1758" i="1"/>
  <c r="V1745" i="1"/>
  <c r="S1722" i="1"/>
  <c r="S1715" i="1"/>
  <c r="S1694" i="1"/>
  <c r="S1687" i="1"/>
  <c r="S1619" i="1"/>
  <c r="S1611" i="1"/>
  <c r="T1560" i="1"/>
  <c r="V1560" i="1"/>
  <c r="T1545" i="1"/>
  <c r="V1545" i="1" s="1"/>
  <c r="T1503" i="1"/>
  <c r="V1503" i="1" s="1"/>
  <c r="S1496" i="1"/>
  <c r="V1422" i="1"/>
  <c r="T1422" i="1"/>
  <c r="S1811" i="1"/>
  <c r="S1794" i="1"/>
  <c r="S1784" i="1"/>
  <c r="S1747" i="1"/>
  <c r="S1680" i="1"/>
  <c r="V1639" i="1"/>
  <c r="T1639" i="1"/>
  <c r="T1624" i="1"/>
  <c r="V1624" i="1" s="1"/>
  <c r="S1531" i="1"/>
  <c r="S1792" i="1"/>
  <c r="S1790" i="1"/>
  <c r="S1786" i="1"/>
  <c r="S1760" i="1"/>
  <c r="S1738" i="1"/>
  <c r="S1731" i="1"/>
  <c r="S1708" i="1"/>
  <c r="T1689" i="1"/>
  <c r="V1689" i="1"/>
  <c r="T1659" i="1"/>
  <c r="V1659" i="1"/>
  <c r="S1629" i="1"/>
  <c r="S1616" i="1"/>
  <c r="S1507" i="1"/>
  <c r="T1456" i="1"/>
  <c r="V1456" i="1" s="1"/>
  <c r="S1807" i="1"/>
  <c r="S1775" i="1"/>
  <c r="S1762" i="1"/>
  <c r="S1724" i="1"/>
  <c r="S1710" i="1"/>
  <c r="T1667" i="1"/>
  <c r="V1667" i="1"/>
  <c r="T1657" i="1"/>
  <c r="V1657" i="1" s="1"/>
  <c r="T1641" i="1"/>
  <c r="V1641" i="1" s="1"/>
  <c r="V1458" i="1"/>
  <c r="T1458" i="1"/>
  <c r="T1399" i="1"/>
  <c r="V1399" i="1" s="1"/>
  <c r="S1777" i="1"/>
  <c r="S1764" i="1"/>
  <c r="S1751" i="1"/>
  <c r="S1740" i="1"/>
  <c r="S1726" i="1"/>
  <c r="S1719" i="1"/>
  <c r="S1703" i="1"/>
  <c r="S1696" i="1"/>
  <c r="S1691" i="1"/>
  <c r="V1683" i="1"/>
  <c r="V1681" i="1"/>
  <c r="S1672" i="1"/>
  <c r="V1600" i="1"/>
  <c r="T1600" i="1"/>
  <c r="V1587" i="1"/>
  <c r="V1585" i="1"/>
  <c r="T1576" i="1"/>
  <c r="V1576" i="1" s="1"/>
  <c r="T1538" i="1"/>
  <c r="V1538" i="1" s="1"/>
  <c r="T1512" i="1"/>
  <c r="V1512" i="1"/>
  <c r="T1398" i="1"/>
  <c r="V1398" i="1"/>
  <c r="S1818" i="1"/>
  <c r="S1803" i="1"/>
  <c r="S1779" i="1"/>
  <c r="S1766" i="1"/>
  <c r="S1753" i="1"/>
  <c r="S1742" i="1"/>
  <c r="S1698" i="1"/>
  <c r="S1631" i="1"/>
  <c r="T1552" i="1"/>
  <c r="V1552" i="1"/>
  <c r="T1540" i="1"/>
  <c r="V1540" i="1" s="1"/>
  <c r="T1537" i="1"/>
  <c r="V1537" i="1"/>
  <c r="T1473" i="1"/>
  <c r="V1473" i="1" s="1"/>
  <c r="S1674" i="1"/>
  <c r="S1621" i="1"/>
  <c r="S1615" i="1"/>
  <c r="S1562" i="1"/>
  <c r="V1550" i="1"/>
  <c r="S1441" i="1"/>
  <c r="S1414" i="1"/>
  <c r="S1401" i="1"/>
  <c r="T1366" i="1"/>
  <c r="V1366" i="1"/>
  <c r="V1337" i="1"/>
  <c r="T1335" i="1"/>
  <c r="V1335" i="1" s="1"/>
  <c r="S1252" i="1"/>
  <c r="V1675" i="1"/>
  <c r="S1613" i="1"/>
  <c r="S1607" i="1"/>
  <c r="V1563" i="1"/>
  <c r="S1509" i="1"/>
  <c r="S1478" i="1"/>
  <c r="T1460" i="1"/>
  <c r="V1460" i="1" s="1"/>
  <c r="T1433" i="1"/>
  <c r="V1433" i="1"/>
  <c r="T1374" i="1"/>
  <c r="V1374" i="1" s="1"/>
  <c r="S1670" i="1"/>
  <c r="S1668" i="1"/>
  <c r="S1666" i="1"/>
  <c r="S1605" i="1"/>
  <c r="S1599" i="1"/>
  <c r="S1583" i="1"/>
  <c r="S1581" i="1"/>
  <c r="S1566" i="1"/>
  <c r="S1533" i="1"/>
  <c r="S1522" i="1"/>
  <c r="S1511" i="1"/>
  <c r="S1498" i="1"/>
  <c r="S1485" i="1"/>
  <c r="T1477" i="1"/>
  <c r="V1477" i="1" s="1"/>
  <c r="S1465" i="1"/>
  <c r="V1254" i="1"/>
  <c r="S1685" i="1"/>
  <c r="S1662" i="1"/>
  <c r="S1660" i="1"/>
  <c r="S1658" i="1"/>
  <c r="S1597" i="1"/>
  <c r="S1591" i="1"/>
  <c r="S1535" i="1"/>
  <c r="S1524" i="1"/>
  <c r="T1521" i="1"/>
  <c r="V1521" i="1" s="1"/>
  <c r="T1497" i="1"/>
  <c r="V1497" i="1" s="1"/>
  <c r="S1487" i="1"/>
  <c r="S1470" i="1"/>
  <c r="T1438" i="1"/>
  <c r="V1438" i="1" s="1"/>
  <c r="T1406" i="1"/>
  <c r="V1406" i="1" s="1"/>
  <c r="T1313" i="1"/>
  <c r="V1313" i="1" s="1"/>
  <c r="S1654" i="1"/>
  <c r="S1652" i="1"/>
  <c r="S1650" i="1"/>
  <c r="S1589" i="1"/>
  <c r="S1557" i="1"/>
  <c r="S1546" i="1"/>
  <c r="V1523" i="1"/>
  <c r="V1499" i="1"/>
  <c r="S1430" i="1"/>
  <c r="T1393" i="1"/>
  <c r="V1393" i="1"/>
  <c r="T1381" i="1"/>
  <c r="V1381" i="1" s="1"/>
  <c r="T1346" i="1"/>
  <c r="V1346" i="1"/>
  <c r="T1334" i="1"/>
  <c r="V1334" i="1"/>
  <c r="S1318" i="1"/>
  <c r="T1257" i="1"/>
  <c r="V1257" i="1"/>
  <c r="V1122" i="1"/>
  <c r="T1122" i="1"/>
  <c r="S1646" i="1"/>
  <c r="S1644" i="1"/>
  <c r="S1642" i="1"/>
  <c r="S1572" i="1"/>
  <c r="S1570" i="1"/>
  <c r="S1559" i="1"/>
  <c r="S1548" i="1"/>
  <c r="S1526" i="1"/>
  <c r="S1502" i="1"/>
  <c r="S1462" i="1"/>
  <c r="T1408" i="1"/>
  <c r="V1408" i="1"/>
  <c r="T1349" i="1"/>
  <c r="V1349" i="1"/>
  <c r="S1638" i="1"/>
  <c r="S1634" i="1"/>
  <c r="T1569" i="1"/>
  <c r="V1569" i="1" s="1"/>
  <c r="T1536" i="1"/>
  <c r="V1536" i="1"/>
  <c r="S1517" i="1"/>
  <c r="T1488" i="1"/>
  <c r="V1488" i="1" s="1"/>
  <c r="T1425" i="1"/>
  <c r="V1425" i="1"/>
  <c r="T1383" i="1"/>
  <c r="V1383" i="1"/>
  <c r="T1329" i="1"/>
  <c r="V1329" i="1"/>
  <c r="T1152" i="1"/>
  <c r="V1152" i="1" s="1"/>
  <c r="V1140" i="1"/>
  <c r="T1140" i="1"/>
  <c r="S1677" i="1"/>
  <c r="S1630" i="1"/>
  <c r="S1628" i="1"/>
  <c r="S1626" i="1"/>
  <c r="S1519" i="1"/>
  <c r="S1506" i="1"/>
  <c r="S1493" i="1"/>
  <c r="T1353" i="1"/>
  <c r="V1353" i="1" s="1"/>
  <c r="T1320" i="1"/>
  <c r="V1320" i="1"/>
  <c r="T1207" i="1"/>
  <c r="V1207" i="1"/>
  <c r="S1622" i="1"/>
  <c r="S1620" i="1"/>
  <c r="S1618" i="1"/>
  <c r="S1541" i="1"/>
  <c r="S1530" i="1"/>
  <c r="T1505" i="1"/>
  <c r="V1505" i="1"/>
  <c r="T1495" i="1"/>
  <c r="V1495" i="1" s="1"/>
  <c r="S1482" i="1"/>
  <c r="V1464" i="1"/>
  <c r="T1464" i="1"/>
  <c r="V1449" i="1"/>
  <c r="T1417" i="1"/>
  <c r="V1417" i="1"/>
  <c r="T1351" i="1"/>
  <c r="V1351" i="1"/>
  <c r="S1671" i="1"/>
  <c r="S1614" i="1"/>
  <c r="S1612" i="1"/>
  <c r="S1610" i="1"/>
  <c r="S1565" i="1"/>
  <c r="S1543" i="1"/>
  <c r="T1529" i="1"/>
  <c r="V1529" i="1" s="1"/>
  <c r="V1494" i="1"/>
  <c r="T1481" i="1"/>
  <c r="V1481" i="1" s="1"/>
  <c r="T1427" i="1"/>
  <c r="V1427" i="1" s="1"/>
  <c r="T1410" i="1"/>
  <c r="V1410" i="1" s="1"/>
  <c r="S1390" i="1"/>
  <c r="T1326" i="1"/>
  <c r="V1326" i="1" s="1"/>
  <c r="T1324" i="1"/>
  <c r="V1324" i="1"/>
  <c r="S1669" i="1"/>
  <c r="S1663" i="1"/>
  <c r="S1606" i="1"/>
  <c r="S1604" i="1"/>
  <c r="S1602" i="1"/>
  <c r="S1580" i="1"/>
  <c r="S1578" i="1"/>
  <c r="S1567" i="1"/>
  <c r="V1564" i="1"/>
  <c r="S1554" i="1"/>
  <c r="V1542" i="1"/>
  <c r="S1510" i="1"/>
  <c r="T1409" i="1"/>
  <c r="V1409" i="1" s="1"/>
  <c r="T1350" i="1"/>
  <c r="V1350" i="1"/>
  <c r="T1279" i="1"/>
  <c r="V1279" i="1"/>
  <c r="S1661" i="1"/>
  <c r="S1655" i="1"/>
  <c r="S1598" i="1"/>
  <c r="S1596" i="1"/>
  <c r="S1594" i="1"/>
  <c r="S1582" i="1"/>
  <c r="S1556" i="1"/>
  <c r="S1534" i="1"/>
  <c r="S1486" i="1"/>
  <c r="V1454" i="1"/>
  <c r="T1454" i="1"/>
  <c r="T1365" i="1"/>
  <c r="V1365" i="1" s="1"/>
  <c r="T1284" i="1"/>
  <c r="V1284" i="1"/>
  <c r="T1271" i="1"/>
  <c r="V1271" i="1"/>
  <c r="S1682" i="1"/>
  <c r="S1653" i="1"/>
  <c r="S1647" i="1"/>
  <c r="S1590" i="1"/>
  <c r="S1588" i="1"/>
  <c r="S1586" i="1"/>
  <c r="S1525" i="1"/>
  <c r="S1514" i="1"/>
  <c r="S1501" i="1"/>
  <c r="V1466" i="1"/>
  <c r="T1466" i="1"/>
  <c r="T1429" i="1"/>
  <c r="V1429" i="1" s="1"/>
  <c r="S1468" i="1"/>
  <c r="S1439" i="1"/>
  <c r="S1437" i="1"/>
  <c r="S1435" i="1"/>
  <c r="S1392" i="1"/>
  <c r="T1382" i="1"/>
  <c r="V1382" i="1" s="1"/>
  <c r="S1360" i="1"/>
  <c r="S1333" i="1"/>
  <c r="T1330" i="1"/>
  <c r="V1330" i="1"/>
  <c r="S1276" i="1"/>
  <c r="V1245" i="1"/>
  <c r="T1245" i="1"/>
  <c r="S1233" i="1"/>
  <c r="T1044" i="1"/>
  <c r="V1044" i="1" s="1"/>
  <c r="S1480" i="1"/>
  <c r="S1476" i="1"/>
  <c r="S1474" i="1"/>
  <c r="S1472" i="1"/>
  <c r="S1412" i="1"/>
  <c r="S1403" i="1"/>
  <c r="S1394" i="1"/>
  <c r="S1376" i="1"/>
  <c r="S1362" i="1"/>
  <c r="S1344" i="1"/>
  <c r="V1332" i="1"/>
  <c r="V1321" i="1"/>
  <c r="S1315" i="1"/>
  <c r="S1214" i="1"/>
  <c r="T1165" i="1"/>
  <c r="V1165" i="1"/>
  <c r="T1154" i="1"/>
  <c r="V1154" i="1" s="1"/>
  <c r="T1026" i="1"/>
  <c r="V1026" i="1" s="1"/>
  <c r="S1447" i="1"/>
  <c r="S1445" i="1"/>
  <c r="S1443" i="1"/>
  <c r="S1378" i="1"/>
  <c r="S1355" i="1"/>
  <c r="S1286" i="1"/>
  <c r="T1263" i="1"/>
  <c r="V1263" i="1" s="1"/>
  <c r="V1244" i="1"/>
  <c r="T1169" i="1"/>
  <c r="V1169" i="1"/>
  <c r="S1418" i="1"/>
  <c r="S1416" i="1"/>
  <c r="S1405" i="1"/>
  <c r="S1396" i="1"/>
  <c r="S1387" i="1"/>
  <c r="S1371" i="1"/>
  <c r="T1312" i="1"/>
  <c r="V1312" i="1" s="1"/>
  <c r="T1288" i="1"/>
  <c r="V1288" i="1" s="1"/>
  <c r="S1278" i="1"/>
  <c r="S1268" i="1"/>
  <c r="V1260" i="1"/>
  <c r="T1260" i="1"/>
  <c r="T1247" i="1"/>
  <c r="V1247" i="1"/>
  <c r="T1235" i="1"/>
  <c r="V1235" i="1"/>
  <c r="T1181" i="1"/>
  <c r="V1181" i="1" s="1"/>
  <c r="V1166" i="1"/>
  <c r="T1164" i="1"/>
  <c r="V1164" i="1" s="1"/>
  <c r="T1072" i="1"/>
  <c r="V1072" i="1" s="1"/>
  <c r="S1455" i="1"/>
  <c r="S1453" i="1"/>
  <c r="S1451" i="1"/>
  <c r="S1420" i="1"/>
  <c r="S1380" i="1"/>
  <c r="S1364" i="1"/>
  <c r="S1357" i="1"/>
  <c r="S1339" i="1"/>
  <c r="T1319" i="1"/>
  <c r="V1319" i="1"/>
  <c r="S1295" i="1"/>
  <c r="S1237" i="1"/>
  <c r="V1206" i="1"/>
  <c r="T1206" i="1"/>
  <c r="T1190" i="1"/>
  <c r="V1190" i="1" s="1"/>
  <c r="T1176" i="1"/>
  <c r="V1176" i="1"/>
  <c r="S1426" i="1"/>
  <c r="S1424" i="1"/>
  <c r="V1407" i="1"/>
  <c r="T1389" i="1"/>
  <c r="V1389" i="1"/>
  <c r="T1373" i="1"/>
  <c r="V1373" i="1"/>
  <c r="S1328" i="1"/>
  <c r="V1316" i="1"/>
  <c r="S1302" i="1"/>
  <c r="T1239" i="1"/>
  <c r="V1239" i="1" s="1"/>
  <c r="T1185" i="1"/>
  <c r="V1185" i="1"/>
  <c r="V1182" i="1"/>
  <c r="T1180" i="1"/>
  <c r="V1180" i="1"/>
  <c r="V1074" i="1"/>
  <c r="T1074" i="1"/>
  <c r="S1463" i="1"/>
  <c r="S1461" i="1"/>
  <c r="S1459" i="1"/>
  <c r="S1428" i="1"/>
  <c r="S1359" i="1"/>
  <c r="S1341" i="1"/>
  <c r="T1338" i="1"/>
  <c r="V1338" i="1"/>
  <c r="T1294" i="1"/>
  <c r="V1294" i="1" s="1"/>
  <c r="S1292" i="1"/>
  <c r="S1249" i="1"/>
  <c r="T1094" i="1"/>
  <c r="V1094" i="1" s="1"/>
  <c r="S1434" i="1"/>
  <c r="S1432" i="1"/>
  <c r="S1400" i="1"/>
  <c r="S1391" i="1"/>
  <c r="S1375" i="1"/>
  <c r="T1358" i="1"/>
  <c r="V1358" i="1"/>
  <c r="V1340" i="1"/>
  <c r="T1225" i="1"/>
  <c r="V1225" i="1"/>
  <c r="V1222" i="1"/>
  <c r="S1479" i="1"/>
  <c r="S1471" i="1"/>
  <c r="S1469" i="1"/>
  <c r="S1467" i="1"/>
  <c r="S1436" i="1"/>
  <c r="S1411" i="1"/>
  <c r="V1402" i="1"/>
  <c r="S1352" i="1"/>
  <c r="T1343" i="1"/>
  <c r="V1343" i="1"/>
  <c r="S1304" i="1"/>
  <c r="S1297" i="1"/>
  <c r="S1251" i="1"/>
  <c r="S1227" i="1"/>
  <c r="S1475" i="1"/>
  <c r="S1442" i="1"/>
  <c r="S1440" i="1"/>
  <c r="S1413" i="1"/>
  <c r="S1384" i="1"/>
  <c r="S1368" i="1"/>
  <c r="T1354" i="1"/>
  <c r="V1354" i="1" s="1"/>
  <c r="T1327" i="1"/>
  <c r="V1327" i="1" s="1"/>
  <c r="S1323" i="1"/>
  <c r="S1311" i="1"/>
  <c r="T1296" i="1"/>
  <c r="V1296" i="1" s="1"/>
  <c r="V1246" i="1"/>
  <c r="T1229" i="1"/>
  <c r="V1229" i="1"/>
  <c r="T1192" i="1"/>
  <c r="V1192" i="1"/>
  <c r="T1090" i="1"/>
  <c r="V1090" i="1" s="1"/>
  <c r="S1444" i="1"/>
  <c r="S1415" i="1"/>
  <c r="S1404" i="1"/>
  <c r="S1395" i="1"/>
  <c r="V1386" i="1"/>
  <c r="V1370" i="1"/>
  <c r="T1336" i="1"/>
  <c r="V1336" i="1"/>
  <c r="T1306" i="1"/>
  <c r="V1306" i="1" s="1"/>
  <c r="T1299" i="1"/>
  <c r="V1299" i="1"/>
  <c r="T1231" i="1"/>
  <c r="V1231" i="1"/>
  <c r="S1220" i="1"/>
  <c r="V1198" i="1"/>
  <c r="T1118" i="1"/>
  <c r="V1118" i="1" s="1"/>
  <c r="S1450" i="1"/>
  <c r="S1448" i="1"/>
  <c r="S1379" i="1"/>
  <c r="S1363" i="1"/>
  <c r="S1347" i="1"/>
  <c r="S1325" i="1"/>
  <c r="T1322" i="1"/>
  <c r="V1322" i="1" s="1"/>
  <c r="T1310" i="1"/>
  <c r="V1310" i="1" s="1"/>
  <c r="V1305" i="1"/>
  <c r="S1241" i="1"/>
  <c r="V1228" i="1"/>
  <c r="T1201" i="1"/>
  <c r="V1201" i="1"/>
  <c r="T1191" i="1"/>
  <c r="V1191" i="1" s="1"/>
  <c r="V1128" i="1"/>
  <c r="T1128" i="1"/>
  <c r="V1120" i="1"/>
  <c r="S1452" i="1"/>
  <c r="S1423" i="1"/>
  <c r="S1421" i="1"/>
  <c r="S1419" i="1"/>
  <c r="S1397" i="1"/>
  <c r="S1388" i="1"/>
  <c r="S1372" i="1"/>
  <c r="T1308" i="1"/>
  <c r="V1308" i="1"/>
  <c r="T1303" i="1"/>
  <c r="V1303" i="1"/>
  <c r="T1255" i="1"/>
  <c r="V1255" i="1" s="1"/>
  <c r="V1236" i="1"/>
  <c r="S1216" i="1"/>
  <c r="S1203" i="1"/>
  <c r="V1150" i="1"/>
  <c r="T1130" i="1"/>
  <c r="V1130" i="1" s="1"/>
  <c r="S1096" i="1"/>
  <c r="V1088" i="1"/>
  <c r="V1086" i="1"/>
  <c r="T1056" i="1"/>
  <c r="V1056" i="1" s="1"/>
  <c r="S1293" i="1"/>
  <c r="S1282" i="1"/>
  <c r="S1280" i="1"/>
  <c r="V1238" i="1"/>
  <c r="V1230" i="1"/>
  <c r="S1218" i="1"/>
  <c r="S1205" i="1"/>
  <c r="S1194" i="1"/>
  <c r="S1178" i="1"/>
  <c r="T1175" i="1"/>
  <c r="V1175" i="1"/>
  <c r="S1162" i="1"/>
  <c r="T1157" i="1"/>
  <c r="V1157" i="1"/>
  <c r="T1108" i="1"/>
  <c r="V1108" i="1" s="1"/>
  <c r="T934" i="1"/>
  <c r="V934" i="1" s="1"/>
  <c r="T891" i="1"/>
  <c r="V891" i="1" s="1"/>
  <c r="T888" i="1"/>
  <c r="V888" i="1" s="1"/>
  <c r="T847" i="1"/>
  <c r="V847" i="1" s="1"/>
  <c r="S1274" i="1"/>
  <c r="S1272" i="1"/>
  <c r="T1204" i="1"/>
  <c r="V1204" i="1" s="1"/>
  <c r="T1142" i="1"/>
  <c r="V1142" i="1" s="1"/>
  <c r="T1098" i="1"/>
  <c r="V1098" i="1" s="1"/>
  <c r="T1064" i="1"/>
  <c r="V1064" i="1" s="1"/>
  <c r="T1030" i="1"/>
  <c r="V1030" i="1" s="1"/>
  <c r="T964" i="1"/>
  <c r="V964" i="1" s="1"/>
  <c r="S1309" i="1"/>
  <c r="S1266" i="1"/>
  <c r="S1264" i="1"/>
  <c r="S1196" i="1"/>
  <c r="S1187" i="1"/>
  <c r="S1171" i="1"/>
  <c r="T958" i="1"/>
  <c r="V958" i="1" s="1"/>
  <c r="S1291" i="1"/>
  <c r="S1258" i="1"/>
  <c r="S1256" i="1"/>
  <c r="S1209" i="1"/>
  <c r="T1110" i="1"/>
  <c r="V1110" i="1" s="1"/>
  <c r="V1032" i="1"/>
  <c r="S1298" i="1"/>
  <c r="S1250" i="1"/>
  <c r="S1248" i="1"/>
  <c r="S1226" i="1"/>
  <c r="S1224" i="1"/>
  <c r="S1211" i="1"/>
  <c r="T1200" i="1"/>
  <c r="V1200" i="1" s="1"/>
  <c r="T1189" i="1"/>
  <c r="V1189" i="1" s="1"/>
  <c r="T1173" i="1"/>
  <c r="V1173" i="1"/>
  <c r="T1132" i="1"/>
  <c r="V1132" i="1" s="1"/>
  <c r="V1078" i="1"/>
  <c r="T1078" i="1"/>
  <c r="S1048" i="1"/>
  <c r="T1040" i="1"/>
  <c r="V1040" i="1" s="1"/>
  <c r="S1307" i="1"/>
  <c r="S1242" i="1"/>
  <c r="S1240" i="1"/>
  <c r="S1234" i="1"/>
  <c r="S1232" i="1"/>
  <c r="V1223" i="1"/>
  <c r="S1213" i="1"/>
  <c r="V1199" i="1"/>
  <c r="S1168" i="1"/>
  <c r="S1149" i="1"/>
  <c r="T1066" i="1"/>
  <c r="V1066" i="1" s="1"/>
  <c r="S1053" i="1"/>
  <c r="V956" i="1"/>
  <c r="S1314" i="1"/>
  <c r="S1285" i="1"/>
  <c r="T1212" i="1"/>
  <c r="V1212" i="1"/>
  <c r="S1184" i="1"/>
  <c r="V1174" i="1"/>
  <c r="T1172" i="1"/>
  <c r="V1172" i="1"/>
  <c r="S1156" i="1"/>
  <c r="T1146" i="1"/>
  <c r="V1146" i="1" s="1"/>
  <c r="T1100" i="1"/>
  <c r="V1100" i="1" s="1"/>
  <c r="V1148" i="1"/>
  <c r="T1148" i="1"/>
  <c r="V1134" i="1"/>
  <c r="T1134" i="1"/>
  <c r="S1117" i="1"/>
  <c r="T1114" i="1"/>
  <c r="V1114" i="1" s="1"/>
  <c r="S1283" i="1"/>
  <c r="S1277" i="1"/>
  <c r="S1217" i="1"/>
  <c r="S1186" i="1"/>
  <c r="T1183" i="1"/>
  <c r="V1183" i="1" s="1"/>
  <c r="S1170" i="1"/>
  <c r="T1167" i="1"/>
  <c r="V1167" i="1"/>
  <c r="S1151" i="1"/>
  <c r="V1136" i="1"/>
  <c r="T1136" i="1"/>
  <c r="S1124" i="1"/>
  <c r="S1085" i="1"/>
  <c r="T1082" i="1"/>
  <c r="V1082" i="1" s="1"/>
  <c r="V1068" i="1"/>
  <c r="T1068" i="1"/>
  <c r="T992" i="1"/>
  <c r="V992" i="1" s="1"/>
  <c r="S1301" i="1"/>
  <c r="S1281" i="1"/>
  <c r="S1275" i="1"/>
  <c r="S1269" i="1"/>
  <c r="S1219" i="1"/>
  <c r="S1208" i="1"/>
  <c r="S1195" i="1"/>
  <c r="S1163" i="1"/>
  <c r="S1158" i="1"/>
  <c r="T1150" i="1"/>
  <c r="T1138" i="1"/>
  <c r="V1138" i="1" s="1"/>
  <c r="V1116" i="1"/>
  <c r="T1116" i="1"/>
  <c r="T1102" i="1"/>
  <c r="V1102" i="1" s="1"/>
  <c r="S1092" i="1"/>
  <c r="S1055" i="1"/>
  <c r="T999" i="1"/>
  <c r="V999" i="1"/>
  <c r="S1317" i="1"/>
  <c r="S1273" i="1"/>
  <c r="S1267" i="1"/>
  <c r="V1261" i="1"/>
  <c r="S1221" i="1"/>
  <c r="S1179" i="1"/>
  <c r="S1119" i="1"/>
  <c r="T1104" i="1"/>
  <c r="V1104" i="1" s="1"/>
  <c r="V1084" i="1"/>
  <c r="T1084" i="1"/>
  <c r="S1290" i="1"/>
  <c r="S1265" i="1"/>
  <c r="S1259" i="1"/>
  <c r="S1253" i="1"/>
  <c r="S1210" i="1"/>
  <c r="S1197" i="1"/>
  <c r="S1188" i="1"/>
  <c r="T1160" i="1"/>
  <c r="V1160" i="1" s="1"/>
  <c r="S1126" i="1"/>
  <c r="T1106" i="1"/>
  <c r="V1106" i="1" s="1"/>
  <c r="S1087" i="1"/>
  <c r="V1070" i="1"/>
  <c r="T1070" i="1"/>
  <c r="T1009" i="1"/>
  <c r="V1009" i="1"/>
  <c r="T1002" i="1"/>
  <c r="V1002" i="1" s="1"/>
  <c r="S1153" i="1"/>
  <c r="S1121" i="1"/>
  <c r="S1089" i="1"/>
  <c r="S1062" i="1"/>
  <c r="T1033" i="1"/>
  <c r="V1033" i="1" s="1"/>
  <c r="T1007" i="1"/>
  <c r="V1007" i="1"/>
  <c r="T1000" i="1"/>
  <c r="V1000" i="1" s="1"/>
  <c r="T995" i="1"/>
  <c r="V995" i="1" s="1"/>
  <c r="T959" i="1"/>
  <c r="V959" i="1" s="1"/>
  <c r="S1147" i="1"/>
  <c r="S1115" i="1"/>
  <c r="S1083" i="1"/>
  <c r="S1035" i="1"/>
  <c r="S1145" i="1"/>
  <c r="S1113" i="1"/>
  <c r="S1081" i="1"/>
  <c r="S1037" i="1"/>
  <c r="T1018" i="1"/>
  <c r="V1018" i="1"/>
  <c r="V1008" i="1"/>
  <c r="T996" i="1"/>
  <c r="V996" i="1" s="1"/>
  <c r="S966" i="1"/>
  <c r="T916" i="1"/>
  <c r="V916" i="1"/>
  <c r="S1143" i="1"/>
  <c r="S1111" i="1"/>
  <c r="S1079" i="1"/>
  <c r="S1039" i="1"/>
  <c r="T1016" i="1"/>
  <c r="V1016" i="1" s="1"/>
  <c r="T1004" i="1"/>
  <c r="V1004" i="1"/>
  <c r="S985" i="1"/>
  <c r="S980" i="1"/>
  <c r="T961" i="1"/>
  <c r="V961" i="1" s="1"/>
  <c r="T944" i="1"/>
  <c r="V944" i="1" s="1"/>
  <c r="V1144" i="1"/>
  <c r="S1141" i="1"/>
  <c r="V1112" i="1"/>
  <c r="S1109" i="1"/>
  <c r="V1080" i="1"/>
  <c r="S1077" i="1"/>
  <c r="S1050" i="1"/>
  <c r="V1025" i="1"/>
  <c r="T1023" i="1"/>
  <c r="V1023" i="1"/>
  <c r="T1015" i="1"/>
  <c r="V1015" i="1" s="1"/>
  <c r="T975" i="1"/>
  <c r="V975" i="1" s="1"/>
  <c r="V968" i="1"/>
  <c r="T968" i="1"/>
  <c r="S921" i="1"/>
  <c r="S1139" i="1"/>
  <c r="S1107" i="1"/>
  <c r="S1075" i="1"/>
  <c r="S1059" i="1"/>
  <c r="S1054" i="1"/>
  <c r="S1041" i="1"/>
  <c r="T972" i="1"/>
  <c r="V972" i="1"/>
  <c r="S960" i="1"/>
  <c r="T920" i="1"/>
  <c r="V920" i="1"/>
  <c r="V903" i="1"/>
  <c r="T903" i="1"/>
  <c r="S1137" i="1"/>
  <c r="S1105" i="1"/>
  <c r="V1076" i="1"/>
  <c r="S1073" i="1"/>
  <c r="S1061" i="1"/>
  <c r="S1052" i="1"/>
  <c r="V1038" i="1"/>
  <c r="S982" i="1"/>
  <c r="S951" i="1"/>
  <c r="T940" i="1"/>
  <c r="V940" i="1" s="1"/>
  <c r="T936" i="1"/>
  <c r="V936" i="1"/>
  <c r="T829" i="1"/>
  <c r="V829" i="1" s="1"/>
  <c r="S1135" i="1"/>
  <c r="S1103" i="1"/>
  <c r="S1071" i="1"/>
  <c r="S1063" i="1"/>
  <c r="V1051" i="1"/>
  <c r="S1043" i="1"/>
  <c r="S1034" i="1"/>
  <c r="S977" i="1"/>
  <c r="T834" i="1"/>
  <c r="V834" i="1" s="1"/>
  <c r="S1161" i="1"/>
  <c r="S1133" i="1"/>
  <c r="S1101" i="1"/>
  <c r="S1069" i="1"/>
  <c r="S1067" i="1"/>
  <c r="S1065" i="1"/>
  <c r="S1045" i="1"/>
  <c r="S1022" i="1"/>
  <c r="S1010" i="1"/>
  <c r="S1001" i="1"/>
  <c r="S991" i="1"/>
  <c r="T976" i="1"/>
  <c r="V976" i="1" s="1"/>
  <c r="T969" i="1"/>
  <c r="V969" i="1" s="1"/>
  <c r="V950" i="1"/>
  <c r="T950" i="1"/>
  <c r="T839" i="1"/>
  <c r="V839" i="1" s="1"/>
  <c r="S1131" i="1"/>
  <c r="S1099" i="1"/>
  <c r="S1047" i="1"/>
  <c r="S1036" i="1"/>
  <c r="S1020" i="1"/>
  <c r="S984" i="1"/>
  <c r="V948" i="1"/>
  <c r="T948" i="1"/>
  <c r="T932" i="1"/>
  <c r="V932" i="1" s="1"/>
  <c r="S1159" i="1"/>
  <c r="S1129" i="1"/>
  <c r="S1097" i="1"/>
  <c r="S1029" i="1"/>
  <c r="S998" i="1"/>
  <c r="T912" i="1"/>
  <c r="V912" i="1"/>
  <c r="T904" i="1"/>
  <c r="V904" i="1"/>
  <c r="T866" i="1"/>
  <c r="V866" i="1" s="1"/>
  <c r="V858" i="1"/>
  <c r="T858" i="1"/>
  <c r="T856" i="1"/>
  <c r="V856" i="1" s="1"/>
  <c r="S1058" i="1"/>
  <c r="S1049" i="1"/>
  <c r="T1028" i="1"/>
  <c r="V1028" i="1" s="1"/>
  <c r="V925" i="1"/>
  <c r="T925" i="1"/>
  <c r="T871" i="1"/>
  <c r="V871" i="1"/>
  <c r="T863" i="1"/>
  <c r="V863" i="1" s="1"/>
  <c r="S1093" i="1"/>
  <c r="T1057" i="1"/>
  <c r="V1057" i="1" s="1"/>
  <c r="V1046" i="1"/>
  <c r="S1031" i="1"/>
  <c r="T993" i="1"/>
  <c r="V993" i="1" s="1"/>
  <c r="T942" i="1"/>
  <c r="V942" i="1" s="1"/>
  <c r="T924" i="1"/>
  <c r="V924" i="1" s="1"/>
  <c r="S1155" i="1"/>
  <c r="S1123" i="1"/>
  <c r="S1091" i="1"/>
  <c r="S1060" i="1"/>
  <c r="S1042" i="1"/>
  <c r="S1024" i="1"/>
  <c r="S1017" i="1"/>
  <c r="S1012" i="1"/>
  <c r="T952" i="1"/>
  <c r="V952" i="1" s="1"/>
  <c r="V881" i="1"/>
  <c r="T881" i="1"/>
  <c r="S1021" i="1"/>
  <c r="V957" i="1"/>
  <c r="T868" i="1"/>
  <c r="V868" i="1"/>
  <c r="T864" i="1"/>
  <c r="V864" i="1" s="1"/>
  <c r="T854" i="1"/>
  <c r="V854" i="1" s="1"/>
  <c r="S1019" i="1"/>
  <c r="V983" i="1"/>
  <c r="S973" i="1"/>
  <c r="S955" i="1"/>
  <c r="S953" i="1"/>
  <c r="S927" i="1"/>
  <c r="S923" i="1"/>
  <c r="V905" i="1"/>
  <c r="S898" i="1"/>
  <c r="T893" i="1"/>
  <c r="V893" i="1"/>
  <c r="S878" i="1"/>
  <c r="S873" i="1"/>
  <c r="T821" i="1"/>
  <c r="V821" i="1"/>
  <c r="T798" i="1"/>
  <c r="V798" i="1" s="1"/>
  <c r="V1006" i="1"/>
  <c r="S1005" i="1"/>
  <c r="V974" i="1"/>
  <c r="S962" i="1"/>
  <c r="S949" i="1"/>
  <c r="S929" i="1"/>
  <c r="S918" i="1"/>
  <c r="S914" i="1"/>
  <c r="T892" i="1"/>
  <c r="V892" i="1"/>
  <c r="V848" i="1"/>
  <c r="T848" i="1"/>
  <c r="T846" i="1"/>
  <c r="V846" i="1" s="1"/>
  <c r="T841" i="1"/>
  <c r="V841" i="1"/>
  <c r="T810" i="1"/>
  <c r="V810" i="1" s="1"/>
  <c r="S989" i="1"/>
  <c r="S943" i="1"/>
  <c r="S941" i="1"/>
  <c r="S935" i="1"/>
  <c r="S933" i="1"/>
  <c r="T928" i="1"/>
  <c r="V928" i="1"/>
  <c r="S902" i="1"/>
  <c r="S883" i="1"/>
  <c r="V831" i="1"/>
  <c r="T831" i="1"/>
  <c r="V990" i="1"/>
  <c r="S971" i="1"/>
  <c r="S947" i="1"/>
  <c r="S945" i="1"/>
  <c r="S937" i="1"/>
  <c r="S931" i="1"/>
  <c r="S907" i="1"/>
  <c r="V899" i="1"/>
  <c r="S880" i="1"/>
  <c r="S838" i="1"/>
  <c r="T684" i="1"/>
  <c r="V684" i="1" s="1"/>
  <c r="S1003" i="1"/>
  <c r="S978" i="1"/>
  <c r="V946" i="1"/>
  <c r="S939" i="1"/>
  <c r="V915" i="1"/>
  <c r="S909" i="1"/>
  <c r="S895" i="1"/>
  <c r="S890" i="1"/>
  <c r="S885" i="1"/>
  <c r="S870" i="1"/>
  <c r="T850" i="1"/>
  <c r="V850" i="1"/>
  <c r="V823" i="1"/>
  <c r="T823" i="1"/>
  <c r="S987" i="1"/>
  <c r="S926" i="1"/>
  <c r="T884" i="1"/>
  <c r="V884" i="1"/>
  <c r="S875" i="1"/>
  <c r="V865" i="1"/>
  <c r="T833" i="1"/>
  <c r="V833" i="1"/>
  <c r="T799" i="1"/>
  <c r="V799" i="1" s="1"/>
  <c r="T697" i="1"/>
  <c r="V697" i="1" s="1"/>
  <c r="S1027" i="1"/>
  <c r="S994" i="1"/>
  <c r="V986" i="1"/>
  <c r="T957" i="1"/>
  <c r="S922" i="1"/>
  <c r="V919" i="1"/>
  <c r="S911" i="1"/>
  <c r="S815" i="1"/>
  <c r="S1013" i="1"/>
  <c r="S965" i="1"/>
  <c r="S954" i="1"/>
  <c r="S897" i="1"/>
  <c r="S872" i="1"/>
  <c r="S855" i="1"/>
  <c r="V849" i="1"/>
  <c r="T849" i="1"/>
  <c r="T789" i="1"/>
  <c r="V789" i="1" s="1"/>
  <c r="S913" i="1"/>
  <c r="S894" i="1"/>
  <c r="S887" i="1"/>
  <c r="S882" i="1"/>
  <c r="S877" i="1"/>
  <c r="S862" i="1"/>
  <c r="V830" i="1"/>
  <c r="T830" i="1"/>
  <c r="T773" i="1"/>
  <c r="V773" i="1" s="1"/>
  <c r="S981" i="1"/>
  <c r="S930" i="1"/>
  <c r="S908" i="1"/>
  <c r="S906" i="1"/>
  <c r="T876" i="1"/>
  <c r="V876" i="1"/>
  <c r="S867" i="1"/>
  <c r="T757" i="1"/>
  <c r="V757" i="1" s="1"/>
  <c r="T736" i="1"/>
  <c r="V736" i="1" s="1"/>
  <c r="S1011" i="1"/>
  <c r="S963" i="1"/>
  <c r="T938" i="1"/>
  <c r="V938" i="1"/>
  <c r="T910" i="1"/>
  <c r="V910" i="1"/>
  <c r="T874" i="1"/>
  <c r="V874" i="1"/>
  <c r="T857" i="1"/>
  <c r="V857" i="1" s="1"/>
  <c r="V807" i="1"/>
  <c r="T807" i="1"/>
  <c r="S997" i="1"/>
  <c r="S917" i="1"/>
  <c r="S901" i="1"/>
  <c r="T896" i="1"/>
  <c r="V896" i="1"/>
  <c r="V889" i="1"/>
  <c r="T842" i="1"/>
  <c r="V842" i="1"/>
  <c r="T827" i="1"/>
  <c r="V827" i="1" s="1"/>
  <c r="S979" i="1"/>
  <c r="T900" i="1"/>
  <c r="V900" i="1" s="1"/>
  <c r="S886" i="1"/>
  <c r="V879" i="1"/>
  <c r="T869" i="1"/>
  <c r="V869" i="1" s="1"/>
  <c r="T826" i="1"/>
  <c r="V826" i="1" s="1"/>
  <c r="S835" i="1"/>
  <c r="S819" i="1"/>
  <c r="S796" i="1"/>
  <c r="V748" i="1"/>
  <c r="T729" i="1"/>
  <c r="V729" i="1" s="1"/>
  <c r="V710" i="1"/>
  <c r="T705" i="1"/>
  <c r="V705" i="1" s="1"/>
  <c r="T692" i="1"/>
  <c r="V692" i="1" s="1"/>
  <c r="V679" i="1"/>
  <c r="V663" i="1"/>
  <c r="T658" i="1"/>
  <c r="V658" i="1" s="1"/>
  <c r="T645" i="1"/>
  <c r="V645" i="1"/>
  <c r="S825" i="1"/>
  <c r="S800" i="1"/>
  <c r="S782" i="1"/>
  <c r="S766" i="1"/>
  <c r="S750" i="1"/>
  <c r="S743" i="1"/>
  <c r="V717" i="1"/>
  <c r="V712" i="1"/>
  <c r="T689" i="1"/>
  <c r="V689" i="1"/>
  <c r="T676" i="1"/>
  <c r="V676" i="1" s="1"/>
  <c r="S644" i="1"/>
  <c r="S853" i="1"/>
  <c r="S844" i="1"/>
  <c r="S791" i="1"/>
  <c r="S775" i="1"/>
  <c r="S759" i="1"/>
  <c r="S731" i="1"/>
  <c r="S724" i="1"/>
  <c r="T707" i="1"/>
  <c r="V707" i="1" s="1"/>
  <c r="S702" i="1"/>
  <c r="T681" i="1"/>
  <c r="V681" i="1"/>
  <c r="T668" i="1"/>
  <c r="V668" i="1"/>
  <c r="T642" i="1"/>
  <c r="V642" i="1" s="1"/>
  <c r="S802" i="1"/>
  <c r="S784" i="1"/>
  <c r="S768" i="1"/>
  <c r="S752" i="1"/>
  <c r="S745" i="1"/>
  <c r="S738" i="1"/>
  <c r="S719" i="1"/>
  <c r="S694" i="1"/>
  <c r="S673" i="1"/>
  <c r="S660" i="1"/>
  <c r="S860" i="1"/>
  <c r="S851" i="1"/>
  <c r="S840" i="1"/>
  <c r="S808" i="1"/>
  <c r="S806" i="1"/>
  <c r="S804" i="1"/>
  <c r="S793" i="1"/>
  <c r="S777" i="1"/>
  <c r="S761" i="1"/>
  <c r="S726" i="1"/>
  <c r="S714" i="1"/>
  <c r="S699" i="1"/>
  <c r="S686" i="1"/>
  <c r="S665" i="1"/>
  <c r="S652" i="1"/>
  <c r="S786" i="1"/>
  <c r="S770" i="1"/>
  <c r="S754" i="1"/>
  <c r="S733" i="1"/>
  <c r="S721" i="1"/>
  <c r="S704" i="1"/>
  <c r="S691" i="1"/>
  <c r="S678" i="1"/>
  <c r="S657" i="1"/>
  <c r="S816" i="1"/>
  <c r="S814" i="1"/>
  <c r="S812" i="1"/>
  <c r="S795" i="1"/>
  <c r="S779" i="1"/>
  <c r="S763" i="1"/>
  <c r="S747" i="1"/>
  <c r="S740" i="1"/>
  <c r="S728" i="1"/>
  <c r="S709" i="1"/>
  <c r="S696" i="1"/>
  <c r="S683" i="1"/>
  <c r="S670" i="1"/>
  <c r="S649" i="1"/>
  <c r="S836" i="1"/>
  <c r="S832" i="1"/>
  <c r="S797" i="1"/>
  <c r="S788" i="1"/>
  <c r="S772" i="1"/>
  <c r="S756" i="1"/>
  <c r="S735" i="1"/>
  <c r="S716" i="1"/>
  <c r="S688" i="1"/>
  <c r="S675" i="1"/>
  <c r="S662" i="1"/>
  <c r="S828" i="1"/>
  <c r="S824" i="1"/>
  <c r="S822" i="1"/>
  <c r="S820" i="1"/>
  <c r="S781" i="1"/>
  <c r="S765" i="1"/>
  <c r="S749" i="1"/>
  <c r="S742" i="1"/>
  <c r="S723" i="1"/>
  <c r="S711" i="1"/>
  <c r="S701" i="1"/>
  <c r="S680" i="1"/>
  <c r="S667" i="1"/>
  <c r="S654" i="1"/>
  <c r="S641" i="1"/>
  <c r="S845" i="1"/>
  <c r="T817" i="1"/>
  <c r="V817" i="1" s="1"/>
  <c r="S790" i="1"/>
  <c r="T780" i="1"/>
  <c r="V780" i="1" s="1"/>
  <c r="S774" i="1"/>
  <c r="T764" i="1"/>
  <c r="V764" i="1" s="1"/>
  <c r="S758" i="1"/>
  <c r="T748" i="1"/>
  <c r="T741" i="1"/>
  <c r="V741" i="1" s="1"/>
  <c r="S737" i="1"/>
  <c r="S730" i="1"/>
  <c r="T722" i="1"/>
  <c r="V722" i="1" s="1"/>
  <c r="T710" i="1"/>
  <c r="S706" i="1"/>
  <c r="S693" i="1"/>
  <c r="T679" i="1"/>
  <c r="S672" i="1"/>
  <c r="S659" i="1"/>
  <c r="S646" i="1"/>
  <c r="S801" i="1"/>
  <c r="S783" i="1"/>
  <c r="S767" i="1"/>
  <c r="S751" i="1"/>
  <c r="S744" i="1"/>
  <c r="S718" i="1"/>
  <c r="S713" i="1"/>
  <c r="S698" i="1"/>
  <c r="S685" i="1"/>
  <c r="S664" i="1"/>
  <c r="S651" i="1"/>
  <c r="S861" i="1"/>
  <c r="S852" i="1"/>
  <c r="S843" i="1"/>
  <c r="V803" i="1"/>
  <c r="V792" i="1"/>
  <c r="V776" i="1"/>
  <c r="V760" i="1"/>
  <c r="V725" i="1"/>
  <c r="T717" i="1"/>
  <c r="T712" i="1"/>
  <c r="T690" i="1"/>
  <c r="V690" i="1"/>
  <c r="T677" i="1"/>
  <c r="V677" i="1" s="1"/>
  <c r="T663" i="1"/>
  <c r="T656" i="1"/>
  <c r="V656" i="1" s="1"/>
  <c r="S805" i="1"/>
  <c r="S785" i="1"/>
  <c r="S769" i="1"/>
  <c r="S753" i="1"/>
  <c r="S739" i="1"/>
  <c r="S732" i="1"/>
  <c r="S720" i="1"/>
  <c r="T708" i="1"/>
  <c r="V708" i="1"/>
  <c r="V703" i="1"/>
  <c r="T682" i="1"/>
  <c r="V682" i="1"/>
  <c r="T669" i="1"/>
  <c r="V669" i="1" s="1"/>
  <c r="T648" i="1"/>
  <c r="V648" i="1" s="1"/>
  <c r="T643" i="1"/>
  <c r="V643" i="1"/>
  <c r="S859" i="1"/>
  <c r="S811" i="1"/>
  <c r="S809" i="1"/>
  <c r="S794" i="1"/>
  <c r="S778" i="1"/>
  <c r="S762" i="1"/>
  <c r="S746" i="1"/>
  <c r="S727" i="1"/>
  <c r="S715" i="1"/>
  <c r="V695" i="1"/>
  <c r="T674" i="1"/>
  <c r="V674" i="1" s="1"/>
  <c r="S661" i="1"/>
  <c r="T647" i="1"/>
  <c r="V647" i="1" s="1"/>
  <c r="S837" i="1"/>
  <c r="S813" i="1"/>
  <c r="S787" i="1"/>
  <c r="S771" i="1"/>
  <c r="S755" i="1"/>
  <c r="S734" i="1"/>
  <c r="S700" i="1"/>
  <c r="S687" i="1"/>
  <c r="S671" i="1"/>
  <c r="S666" i="1"/>
  <c r="S653" i="1"/>
  <c r="S640" i="1"/>
  <c r="T469" i="1"/>
  <c r="V469" i="1" s="1"/>
  <c r="T611" i="1"/>
  <c r="V611" i="1" s="1"/>
  <c r="T601" i="1"/>
  <c r="V601" i="1" s="1"/>
  <c r="T571" i="1"/>
  <c r="V571" i="1" s="1"/>
  <c r="T547" i="1"/>
  <c r="V547" i="1" s="1"/>
  <c r="T515" i="1"/>
  <c r="V515" i="1" s="1"/>
  <c r="T488" i="1"/>
  <c r="V488" i="1"/>
  <c r="V435" i="1"/>
  <c r="T435" i="1"/>
  <c r="T633" i="1"/>
  <c r="V633" i="1" s="1"/>
  <c r="T593" i="1"/>
  <c r="V593" i="1" s="1"/>
  <c r="T393" i="1"/>
  <c r="V393" i="1"/>
  <c r="V635" i="1"/>
  <c r="T635" i="1"/>
  <c r="T585" i="1"/>
  <c r="V585" i="1" s="1"/>
  <c r="T502" i="1"/>
  <c r="V502" i="1" s="1"/>
  <c r="T495" i="1"/>
  <c r="V495" i="1" s="1"/>
  <c r="V531" i="1"/>
  <c r="T531" i="1"/>
  <c r="T595" i="1"/>
  <c r="V595" i="1" s="1"/>
  <c r="T563" i="1"/>
  <c r="V563" i="1" s="1"/>
  <c r="T414" i="1"/>
  <c r="V414" i="1" s="1"/>
  <c r="V387" i="1"/>
  <c r="T387" i="1"/>
  <c r="T603" i="1"/>
  <c r="V603" i="1" s="1"/>
  <c r="T637" i="1"/>
  <c r="V637" i="1" s="1"/>
  <c r="T431" i="1"/>
  <c r="V431" i="1" s="1"/>
  <c r="V483" i="1"/>
  <c r="T483" i="1"/>
  <c r="T587" i="1"/>
  <c r="V587" i="1" s="1"/>
  <c r="T523" i="1"/>
  <c r="V523" i="1" s="1"/>
  <c r="T462" i="1"/>
  <c r="V462" i="1" s="1"/>
  <c r="V433" i="1"/>
  <c r="S622" i="1"/>
  <c r="S620" i="1"/>
  <c r="V338" i="1"/>
  <c r="T338" i="1"/>
  <c r="S608" i="1"/>
  <c r="S606" i="1"/>
  <c r="S589" i="1"/>
  <c r="S565" i="1"/>
  <c r="T524" i="1"/>
  <c r="V524" i="1"/>
  <c r="S522" i="1"/>
  <c r="V467" i="1"/>
  <c r="T452" i="1"/>
  <c r="V452" i="1"/>
  <c r="T450" i="1"/>
  <c r="V450" i="1"/>
  <c r="T433" i="1"/>
  <c r="T401" i="1"/>
  <c r="V401" i="1"/>
  <c r="T371" i="1"/>
  <c r="V371" i="1" s="1"/>
  <c r="T366" i="1"/>
  <c r="V366" i="1"/>
  <c r="V363" i="1"/>
  <c r="T363" i="1"/>
  <c r="T290" i="1"/>
  <c r="V290" i="1" s="1"/>
  <c r="V555" i="1"/>
  <c r="V539" i="1"/>
  <c r="T504" i="1"/>
  <c r="V504" i="1"/>
  <c r="T447" i="1"/>
  <c r="V447" i="1" s="1"/>
  <c r="T370" i="1"/>
  <c r="V370" i="1" s="1"/>
  <c r="T321" i="1"/>
  <c r="V321" i="1" s="1"/>
  <c r="S638" i="1"/>
  <c r="S636" i="1"/>
  <c r="S634" i="1"/>
  <c r="S576" i="1"/>
  <c r="V569" i="1"/>
  <c r="S567" i="1"/>
  <c r="S549" i="1"/>
  <c r="S533" i="1"/>
  <c r="T508" i="1"/>
  <c r="V508" i="1"/>
  <c r="S506" i="1"/>
  <c r="T497" i="1"/>
  <c r="V497" i="1"/>
  <c r="V479" i="1"/>
  <c r="V451" i="1"/>
  <c r="S630" i="1"/>
  <c r="S558" i="1"/>
  <c r="S537" i="1"/>
  <c r="T535" i="1"/>
  <c r="V535" i="1"/>
  <c r="V453" i="1"/>
  <c r="T375" i="1"/>
  <c r="V375" i="1" s="1"/>
  <c r="T337" i="1"/>
  <c r="V337" i="1"/>
  <c r="T330" i="1"/>
  <c r="V330" i="1" s="1"/>
  <c r="T323" i="1"/>
  <c r="V323" i="1" s="1"/>
  <c r="S599" i="1"/>
  <c r="S580" i="1"/>
  <c r="S578" i="1"/>
  <c r="S560" i="1"/>
  <c r="S553" i="1"/>
  <c r="S551" i="1"/>
  <c r="S517" i="1"/>
  <c r="V505" i="1"/>
  <c r="T465" i="1"/>
  <c r="V465" i="1" s="1"/>
  <c r="V449" i="1"/>
  <c r="S422" i="1"/>
  <c r="S419" i="1"/>
  <c r="T417" i="1"/>
  <c r="V417" i="1"/>
  <c r="S403" i="1"/>
  <c r="T378" i="1"/>
  <c r="V378" i="1"/>
  <c r="S373" i="1"/>
  <c r="V343" i="1"/>
  <c r="T341" i="1"/>
  <c r="V341" i="1" s="1"/>
  <c r="T339" i="1"/>
  <c r="V339" i="1" s="1"/>
  <c r="V166" i="1"/>
  <c r="T166" i="1"/>
  <c r="S628" i="1"/>
  <c r="V629" i="1"/>
  <c r="V621" i="1"/>
  <c r="V579" i="1"/>
  <c r="S512" i="1"/>
  <c r="V501" i="1"/>
  <c r="T501" i="1"/>
  <c r="S481" i="1"/>
  <c r="T391" i="1"/>
  <c r="V391" i="1"/>
  <c r="V379" i="1"/>
  <c r="T350" i="1"/>
  <c r="V350" i="1" s="1"/>
  <c r="T346" i="1"/>
  <c r="V346" i="1"/>
  <c r="T327" i="1"/>
  <c r="V327" i="1"/>
  <c r="T269" i="1"/>
  <c r="V269" i="1" s="1"/>
  <c r="S626" i="1"/>
  <c r="V609" i="1"/>
  <c r="S544" i="1"/>
  <c r="S528" i="1"/>
  <c r="S546" i="1"/>
  <c r="S530" i="1"/>
  <c r="S510" i="1"/>
  <c r="V503" i="1"/>
  <c r="T503" i="1"/>
  <c r="T496" i="1"/>
  <c r="V496" i="1"/>
  <c r="S494" i="1"/>
  <c r="T489" i="1"/>
  <c r="V489" i="1"/>
  <c r="T348" i="1"/>
  <c r="V348" i="1" s="1"/>
  <c r="S331" i="1"/>
  <c r="S597" i="1"/>
  <c r="V619" i="1"/>
  <c r="T604" i="1"/>
  <c r="V604" i="1" s="1"/>
  <c r="S588" i="1"/>
  <c r="S586" i="1"/>
  <c r="T548" i="1"/>
  <c r="V548" i="1" s="1"/>
  <c r="S532" i="1"/>
  <c r="S485" i="1"/>
  <c r="S405" i="1"/>
  <c r="V357" i="1"/>
  <c r="T357" i="1"/>
  <c r="T294" i="1"/>
  <c r="V294" i="1" s="1"/>
  <c r="T272" i="1"/>
  <c r="V272" i="1" s="1"/>
  <c r="S624" i="1"/>
  <c r="T93" i="1"/>
  <c r="V93" i="1"/>
  <c r="T88" i="1"/>
  <c r="V88" i="1"/>
  <c r="S607" i="1"/>
  <c r="S584" i="1"/>
  <c r="S577" i="1"/>
  <c r="S575" i="1"/>
  <c r="S557" i="1"/>
  <c r="S541" i="1"/>
  <c r="S516" i="1"/>
  <c r="S514" i="1"/>
  <c r="V487" i="1"/>
  <c r="T487" i="1"/>
  <c r="S446" i="1"/>
  <c r="V407" i="1"/>
  <c r="T407" i="1"/>
  <c r="S395" i="1"/>
  <c r="V507" i="1"/>
  <c r="S573" i="1"/>
  <c r="S613" i="1"/>
  <c r="S631" i="1"/>
  <c r="S623" i="1"/>
  <c r="S615" i="1"/>
  <c r="V612" i="1"/>
  <c r="T610" i="1"/>
  <c r="V610" i="1" s="1"/>
  <c r="S592" i="1"/>
  <c r="S590" i="1"/>
  <c r="V574" i="1"/>
  <c r="S566" i="1"/>
  <c r="V486" i="1"/>
  <c r="S478" i="1"/>
  <c r="S473" i="1"/>
  <c r="S471" i="1"/>
  <c r="S455" i="1"/>
  <c r="S439" i="1"/>
  <c r="S437" i="1"/>
  <c r="S428" i="1"/>
  <c r="V406" i="1"/>
  <c r="V385" i="1"/>
  <c r="V326" i="1"/>
  <c r="T326" i="1"/>
  <c r="T302" i="1"/>
  <c r="V302" i="1"/>
  <c r="V291" i="1"/>
  <c r="T291" i="1"/>
  <c r="T266" i="1"/>
  <c r="V266" i="1"/>
  <c r="T258" i="1"/>
  <c r="V258" i="1"/>
  <c r="V521" i="1"/>
  <c r="S594" i="1"/>
  <c r="T591" i="1"/>
  <c r="V591" i="1" s="1"/>
  <c r="S568" i="1"/>
  <c r="S561" i="1"/>
  <c r="S559" i="1"/>
  <c r="S543" i="1"/>
  <c r="S525" i="1"/>
  <c r="T427" i="1"/>
  <c r="V427" i="1" s="1"/>
  <c r="S390" i="1"/>
  <c r="S632" i="1"/>
  <c r="S616" i="1"/>
  <c r="V625" i="1"/>
  <c r="S605" i="1"/>
  <c r="S562" i="1"/>
  <c r="S639" i="1"/>
  <c r="S550" i="1"/>
  <c r="S545" i="1"/>
  <c r="V542" i="1"/>
  <c r="S536" i="1"/>
  <c r="S534" i="1"/>
  <c r="S529" i="1"/>
  <c r="T527" i="1"/>
  <c r="V527" i="1"/>
  <c r="S491" i="1"/>
  <c r="S480" i="1"/>
  <c r="T470" i="1"/>
  <c r="V470" i="1"/>
  <c r="T454" i="1"/>
  <c r="V454" i="1" s="1"/>
  <c r="V445" i="1"/>
  <c r="T445" i="1"/>
  <c r="T409" i="1"/>
  <c r="V409" i="1" s="1"/>
  <c r="S618" i="1"/>
  <c r="V617" i="1"/>
  <c r="T519" i="1"/>
  <c r="V519" i="1"/>
  <c r="T499" i="1"/>
  <c r="V499" i="1"/>
  <c r="S564" i="1"/>
  <c r="S582" i="1"/>
  <c r="S596" i="1"/>
  <c r="S600" i="1"/>
  <c r="S598" i="1"/>
  <c r="S581" i="1"/>
  <c r="S572" i="1"/>
  <c r="S570" i="1"/>
  <c r="S552" i="1"/>
  <c r="V526" i="1"/>
  <c r="S509" i="1"/>
  <c r="T479" i="1"/>
  <c r="V472" i="1"/>
  <c r="V463" i="1"/>
  <c r="T463" i="1"/>
  <c r="S457" i="1"/>
  <c r="S448" i="1"/>
  <c r="V438" i="1"/>
  <c r="S430" i="1"/>
  <c r="T415" i="1"/>
  <c r="V415" i="1" s="1"/>
  <c r="S397" i="1"/>
  <c r="S383" i="1"/>
  <c r="T369" i="1"/>
  <c r="V369" i="1"/>
  <c r="S614" i="1"/>
  <c r="V627" i="1"/>
  <c r="V602" i="1"/>
  <c r="V583" i="1"/>
  <c r="T538" i="1"/>
  <c r="V538" i="1" s="1"/>
  <c r="T520" i="1"/>
  <c r="V520" i="1"/>
  <c r="V513" i="1"/>
  <c r="T511" i="1"/>
  <c r="V511" i="1"/>
  <c r="T482" i="1"/>
  <c r="V482" i="1" s="1"/>
  <c r="T475" i="1"/>
  <c r="V475" i="1" s="1"/>
  <c r="S466" i="1"/>
  <c r="T441" i="1"/>
  <c r="V441" i="1" s="1"/>
  <c r="T432" i="1"/>
  <c r="V432" i="1" s="1"/>
  <c r="V411" i="1"/>
  <c r="T411" i="1"/>
  <c r="S556" i="1"/>
  <c r="S554" i="1"/>
  <c r="S540" i="1"/>
  <c r="S493" i="1"/>
  <c r="S477" i="1"/>
  <c r="S468" i="1"/>
  <c r="T461" i="1"/>
  <c r="V461" i="1" s="1"/>
  <c r="T459" i="1"/>
  <c r="V459" i="1" s="1"/>
  <c r="V443" i="1"/>
  <c r="T443" i="1"/>
  <c r="T399" i="1"/>
  <c r="V399" i="1"/>
  <c r="S434" i="1"/>
  <c r="T335" i="1"/>
  <c r="V335" i="1"/>
  <c r="V332" i="1"/>
  <c r="T332" i="1"/>
  <c r="T274" i="1"/>
  <c r="V274" i="1"/>
  <c r="T57" i="1"/>
  <c r="V57" i="1"/>
  <c r="S492" i="1"/>
  <c r="S426" i="1"/>
  <c r="S424" i="1"/>
  <c r="T325" i="1"/>
  <c r="V325" i="1"/>
  <c r="T318" i="1"/>
  <c r="V318" i="1"/>
  <c r="S304" i="1"/>
  <c r="T259" i="1"/>
  <c r="V259" i="1" s="1"/>
  <c r="V46" i="1"/>
  <c r="V423" i="1"/>
  <c r="S420" i="1"/>
  <c r="S389" i="1"/>
  <c r="S359" i="1"/>
  <c r="T334" i="1"/>
  <c r="V334" i="1" s="1"/>
  <c r="S306" i="1"/>
  <c r="V190" i="1"/>
  <c r="T190" i="1"/>
  <c r="S490" i="1"/>
  <c r="S464" i="1"/>
  <c r="S418" i="1"/>
  <c r="S416" i="1"/>
  <c r="V382" i="1"/>
  <c r="S381" i="1"/>
  <c r="V374" i="1"/>
  <c r="T372" i="1"/>
  <c r="V372" i="1" s="1"/>
  <c r="S317" i="1"/>
  <c r="S315" i="1"/>
  <c r="T301" i="1"/>
  <c r="V301" i="1" s="1"/>
  <c r="S276" i="1"/>
  <c r="T253" i="1"/>
  <c r="V253" i="1" s="1"/>
  <c r="S476" i="1"/>
  <c r="S444" i="1"/>
  <c r="S377" i="1"/>
  <c r="S368" i="1"/>
  <c r="T261" i="1"/>
  <c r="V261" i="1"/>
  <c r="S412" i="1"/>
  <c r="S361" i="1"/>
  <c r="T333" i="1"/>
  <c r="V333" i="1"/>
  <c r="T314" i="1"/>
  <c r="V314" i="1" s="1"/>
  <c r="T310" i="1"/>
  <c r="V310" i="1"/>
  <c r="V307" i="1"/>
  <c r="S298" i="1"/>
  <c r="T278" i="1"/>
  <c r="V278" i="1"/>
  <c r="T248" i="1"/>
  <c r="V248" i="1" s="1"/>
  <c r="V245" i="1"/>
  <c r="T230" i="1"/>
  <c r="V230" i="1" s="1"/>
  <c r="T110" i="1"/>
  <c r="V110" i="1" s="1"/>
  <c r="S500" i="1"/>
  <c r="S460" i="1"/>
  <c r="S442" i="1"/>
  <c r="S429" i="1"/>
  <c r="T413" i="1"/>
  <c r="V413" i="1" s="1"/>
  <c r="S410" i="1"/>
  <c r="S408" i="1"/>
  <c r="S365" i="1"/>
  <c r="V309" i="1"/>
  <c r="T293" i="1"/>
  <c r="V293" i="1" s="1"/>
  <c r="T192" i="1"/>
  <c r="V192" i="1" s="1"/>
  <c r="T131" i="1"/>
  <c r="V131" i="1" s="1"/>
  <c r="T128" i="1"/>
  <c r="V128" i="1" s="1"/>
  <c r="S474" i="1"/>
  <c r="S354" i="1"/>
  <c r="S347" i="1"/>
  <c r="S340" i="1"/>
  <c r="T203" i="1"/>
  <c r="V203" i="1" s="1"/>
  <c r="T200" i="1"/>
  <c r="V200" i="1" s="1"/>
  <c r="S458" i="1"/>
  <c r="S440" i="1"/>
  <c r="S404" i="1"/>
  <c r="S367" i="1"/>
  <c r="V364" i="1"/>
  <c r="T364" i="1"/>
  <c r="T356" i="1"/>
  <c r="V356" i="1" s="1"/>
  <c r="S250" i="1"/>
  <c r="V141" i="1"/>
  <c r="T141" i="1"/>
  <c r="S498" i="1"/>
  <c r="S421" i="1"/>
  <c r="S402" i="1"/>
  <c r="S400" i="1"/>
  <c r="S349" i="1"/>
  <c r="S300" i="1"/>
  <c r="T237" i="1"/>
  <c r="V237" i="1"/>
  <c r="S484" i="1"/>
  <c r="S456" i="1"/>
  <c r="S396" i="1"/>
  <c r="S392" i="1"/>
  <c r="V355" i="1"/>
  <c r="S351" i="1"/>
  <c r="T285" i="1"/>
  <c r="V285" i="1" s="1"/>
  <c r="V232" i="1"/>
  <c r="T232" i="1"/>
  <c r="S436" i="1"/>
  <c r="S394" i="1"/>
  <c r="S388" i="1"/>
  <c r="S384" i="1"/>
  <c r="S376" i="1"/>
  <c r="S342" i="1"/>
  <c r="V299" i="1"/>
  <c r="T299" i="1"/>
  <c r="S282" i="1"/>
  <c r="T242" i="1"/>
  <c r="V242" i="1"/>
  <c r="S344" i="1"/>
  <c r="S312" i="1"/>
  <c r="T308" i="1"/>
  <c r="V308" i="1"/>
  <c r="V257" i="1"/>
  <c r="S255" i="1"/>
  <c r="T118" i="1"/>
  <c r="V118" i="1" s="1"/>
  <c r="V54" i="1"/>
  <c r="T54" i="1"/>
  <c r="T52" i="1"/>
  <c r="V52" i="1"/>
  <c r="T47" i="1"/>
  <c r="V47" i="1" s="1"/>
  <c r="S328" i="1"/>
  <c r="S319" i="1"/>
  <c r="S265" i="1"/>
  <c r="S254" i="1"/>
  <c r="S241" i="1"/>
  <c r="S239" i="1"/>
  <c r="S223" i="1"/>
  <c r="T168" i="1"/>
  <c r="V168" i="1" s="1"/>
  <c r="S143" i="1"/>
  <c r="S133" i="1"/>
  <c r="T38" i="1"/>
  <c r="V38" i="1" s="1"/>
  <c r="S280" i="1"/>
  <c r="S267" i="1"/>
  <c r="S263" i="1"/>
  <c r="S252" i="1"/>
  <c r="S217" i="1"/>
  <c r="S205" i="1"/>
  <c r="V158" i="1"/>
  <c r="T158" i="1"/>
  <c r="V30" i="1"/>
  <c r="T30" i="1"/>
  <c r="T23" i="1"/>
  <c r="V23" i="1"/>
  <c r="S352" i="1"/>
  <c r="S296" i="1"/>
  <c r="S292" i="1"/>
  <c r="S284" i="1"/>
  <c r="S243" i="1"/>
  <c r="V222" i="1"/>
  <c r="T222" i="1"/>
  <c r="T220" i="1"/>
  <c r="V220" i="1"/>
  <c r="S195" i="1"/>
  <c r="V135" i="1"/>
  <c r="T135" i="1"/>
  <c r="V102" i="1"/>
  <c r="T102" i="1"/>
  <c r="T100" i="1"/>
  <c r="V100" i="1"/>
  <c r="S18" i="1"/>
  <c r="V358" i="1"/>
  <c r="S345" i="1"/>
  <c r="S313" i="1"/>
  <c r="S288" i="1"/>
  <c r="S286" i="1"/>
  <c r="S256" i="1"/>
  <c r="S225" i="1"/>
  <c r="V170" i="1"/>
  <c r="T170" i="1"/>
  <c r="T64" i="1"/>
  <c r="V64" i="1" s="1"/>
  <c r="V22" i="1"/>
  <c r="S324" i="1"/>
  <c r="S311" i="1"/>
  <c r="S273" i="1"/>
  <c r="S238" i="1"/>
  <c r="S207" i="1"/>
  <c r="V134" i="1"/>
  <c r="S120" i="1"/>
  <c r="T94" i="1"/>
  <c r="V94" i="1" s="1"/>
  <c r="T69" i="1"/>
  <c r="V69" i="1"/>
  <c r="S275" i="1"/>
  <c r="S271" i="1"/>
  <c r="S262" i="1"/>
  <c r="S236" i="1"/>
  <c r="S197" i="1"/>
  <c r="V172" i="1"/>
  <c r="T172" i="1"/>
  <c r="T137" i="1"/>
  <c r="V137" i="1"/>
  <c r="S336" i="1"/>
  <c r="S305" i="1"/>
  <c r="S260" i="1"/>
  <c r="T257" i="1"/>
  <c r="S249" i="1"/>
  <c r="S247" i="1"/>
  <c r="S229" i="1"/>
  <c r="T227" i="1"/>
  <c r="V227" i="1" s="1"/>
  <c r="S182" i="1"/>
  <c r="T160" i="1"/>
  <c r="V160" i="1" s="1"/>
  <c r="V150" i="1"/>
  <c r="T150" i="1"/>
  <c r="T144" i="1"/>
  <c r="V144" i="1" s="1"/>
  <c r="V86" i="1"/>
  <c r="T86" i="1"/>
  <c r="S329" i="1"/>
  <c r="S303" i="1"/>
  <c r="S240" i="1"/>
  <c r="T233" i="1"/>
  <c r="V233" i="1"/>
  <c r="V199" i="1"/>
  <c r="T199" i="1"/>
  <c r="S184" i="1"/>
  <c r="T107" i="1"/>
  <c r="V107" i="1" s="1"/>
  <c r="V78" i="1"/>
  <c r="T78" i="1"/>
  <c r="T76" i="1"/>
  <c r="V76" i="1"/>
  <c r="T35" i="1"/>
  <c r="V35" i="1" s="1"/>
  <c r="S360" i="1"/>
  <c r="S320" i="1"/>
  <c r="S251" i="1"/>
  <c r="T214" i="1"/>
  <c r="V214" i="1" s="1"/>
  <c r="S174" i="1"/>
  <c r="S122" i="1"/>
  <c r="V112" i="1"/>
  <c r="T112" i="1"/>
  <c r="T71" i="1"/>
  <c r="V71" i="1" s="1"/>
  <c r="T40" i="1"/>
  <c r="V40" i="1"/>
  <c r="S353" i="1"/>
  <c r="S316" i="1"/>
  <c r="S297" i="1"/>
  <c r="S283" i="1"/>
  <c r="S281" i="1"/>
  <c r="S279" i="1"/>
  <c r="S264" i="1"/>
  <c r="V198" i="1"/>
  <c r="S139" i="1"/>
  <c r="T81" i="1"/>
  <c r="V81" i="1"/>
  <c r="S295" i="1"/>
  <c r="S289" i="1"/>
  <c r="S268" i="1"/>
  <c r="S246" i="1"/>
  <c r="T201" i="1"/>
  <c r="V201" i="1"/>
  <c r="S176" i="1"/>
  <c r="V136" i="1"/>
  <c r="T126" i="1"/>
  <c r="V126" i="1" s="1"/>
  <c r="S109" i="1"/>
  <c r="T70" i="1"/>
  <c r="V70" i="1" s="1"/>
  <c r="S287" i="1"/>
  <c r="S270" i="1"/>
  <c r="S244" i="1"/>
  <c r="T62" i="1"/>
  <c r="V62" i="1" s="1"/>
  <c r="V164" i="1"/>
  <c r="T74" i="1"/>
  <c r="V74" i="1"/>
  <c r="T45" i="1"/>
  <c r="V45" i="1"/>
  <c r="T28" i="1"/>
  <c r="V28" i="1" s="1"/>
  <c r="S221" i="1"/>
  <c r="S209" i="1"/>
  <c r="S180" i="1"/>
  <c r="S178" i="1"/>
  <c r="S145" i="1"/>
  <c r="S124" i="1"/>
  <c r="S95" i="1"/>
  <c r="S42" i="1"/>
  <c r="S13" i="1"/>
  <c r="S234" i="1"/>
  <c r="V224" i="1"/>
  <c r="S215" i="1"/>
  <c r="S213" i="1"/>
  <c r="S211" i="1"/>
  <c r="V206" i="1"/>
  <c r="S151" i="1"/>
  <c r="S149" i="1"/>
  <c r="S147" i="1"/>
  <c r="V142" i="1"/>
  <c r="S111" i="1"/>
  <c r="S83" i="1"/>
  <c r="S66" i="1"/>
  <c r="S37" i="1"/>
  <c r="S25" i="1"/>
  <c r="S20" i="1"/>
  <c r="S219" i="1"/>
  <c r="V208" i="1"/>
  <c r="S188" i="1"/>
  <c r="S186" i="1"/>
  <c r="S153" i="1"/>
  <c r="S90" i="1"/>
  <c r="S61" i="1"/>
  <c r="S49" i="1"/>
  <c r="S44" i="1"/>
  <c r="S32" i="1"/>
  <c r="S15" i="1"/>
  <c r="S159" i="1"/>
  <c r="S157" i="1"/>
  <c r="S155" i="1"/>
  <c r="S130" i="1"/>
  <c r="S113" i="1"/>
  <c r="S104" i="1"/>
  <c r="S97" i="1"/>
  <c r="S85" i="1"/>
  <c r="S73" i="1"/>
  <c r="S68" i="1"/>
  <c r="S56" i="1"/>
  <c r="S39" i="1"/>
  <c r="V216" i="1"/>
  <c r="S196" i="1"/>
  <c r="S194" i="1"/>
  <c r="S161" i="1"/>
  <c r="V152" i="1"/>
  <c r="S132" i="1"/>
  <c r="T106" i="1"/>
  <c r="V106" i="1"/>
  <c r="T92" i="1"/>
  <c r="V92" i="1"/>
  <c r="S80" i="1"/>
  <c r="T63" i="1"/>
  <c r="V63" i="1"/>
  <c r="S27" i="1"/>
  <c r="V19" i="1"/>
  <c r="V14" i="1"/>
  <c r="T10" i="1"/>
  <c r="V10" i="1"/>
  <c r="S226" i="1"/>
  <c r="V193" i="1"/>
  <c r="S167" i="1"/>
  <c r="S165" i="1"/>
  <c r="S163" i="1"/>
  <c r="S119" i="1"/>
  <c r="S117" i="1"/>
  <c r="S115" i="1"/>
  <c r="V105" i="1"/>
  <c r="S99" i="1"/>
  <c r="T91" i="1"/>
  <c r="V91" i="1" s="1"/>
  <c r="S87" i="1"/>
  <c r="S51" i="1"/>
  <c r="S34" i="1"/>
  <c r="S204" i="1"/>
  <c r="S202" i="1"/>
  <c r="S169" i="1"/>
  <c r="T164" i="1"/>
  <c r="T162" i="1"/>
  <c r="V162" i="1" s="1"/>
  <c r="S140" i="1"/>
  <c r="S138" i="1"/>
  <c r="T116" i="1"/>
  <c r="V116" i="1" s="1"/>
  <c r="S108" i="1"/>
  <c r="S75" i="1"/>
  <c r="S58" i="1"/>
  <c r="V33" i="1"/>
  <c r="S29" i="1"/>
  <c r="S17" i="1"/>
  <c r="S12" i="1"/>
  <c r="S175" i="1"/>
  <c r="S173" i="1"/>
  <c r="S171" i="1"/>
  <c r="S121" i="1"/>
  <c r="S101" i="1"/>
  <c r="S82" i="1"/>
  <c r="S53" i="1"/>
  <c r="S41" i="1"/>
  <c r="S36" i="1"/>
  <c r="S24" i="1"/>
  <c r="S235" i="1"/>
  <c r="S212" i="1"/>
  <c r="S210" i="1"/>
  <c r="S177" i="1"/>
  <c r="S148" i="1"/>
  <c r="S146" i="1"/>
  <c r="S77" i="1"/>
  <c r="S65" i="1"/>
  <c r="S60" i="1"/>
  <c r="S48" i="1"/>
  <c r="S31" i="1"/>
  <c r="V218" i="1"/>
  <c r="S183" i="1"/>
  <c r="V181" i="1"/>
  <c r="S179" i="1"/>
  <c r="S127" i="1"/>
  <c r="S125" i="1"/>
  <c r="S123" i="1"/>
  <c r="T103" i="1"/>
  <c r="V103" i="1"/>
  <c r="T84" i="1"/>
  <c r="V84" i="1" s="1"/>
  <c r="S72" i="1"/>
  <c r="T59" i="1"/>
  <c r="V59" i="1" s="1"/>
  <c r="T55" i="1"/>
  <c r="V55" i="1"/>
  <c r="S11" i="1"/>
  <c r="S185" i="1"/>
  <c r="S156" i="1"/>
  <c r="S154" i="1"/>
  <c r="S96" i="1"/>
  <c r="S79" i="1"/>
  <c r="S43" i="1"/>
  <c r="S26" i="1"/>
  <c r="S16" i="1"/>
  <c r="S231" i="1"/>
  <c r="S191" i="1"/>
  <c r="S189" i="1"/>
  <c r="S187" i="1"/>
  <c r="S114" i="1"/>
  <c r="S98" i="1"/>
  <c r="S67" i="1"/>
  <c r="S50" i="1"/>
  <c r="S21" i="1"/>
  <c r="Q6" i="1" a="1"/>
  <c r="Q6" i="1" s="1"/>
  <c r="Q5" i="1" a="1"/>
  <c r="Q5" i="1" s="1"/>
  <c r="S5" i="1"/>
  <c r="T5" i="1" s="1"/>
  <c r="S6" i="1"/>
  <c r="T6" i="1" s="1"/>
  <c r="Q8" i="1" a="1"/>
  <c r="Q8" i="1" s="1"/>
  <c r="S8" i="1" s="1"/>
  <c r="T8" i="1" s="1"/>
  <c r="V8" i="1" s="1"/>
  <c r="Q7" i="1" a="1"/>
  <c r="Q7" i="1" s="1"/>
  <c r="S7" i="1" s="1"/>
  <c r="T7" i="1" s="1"/>
  <c r="S4" i="1"/>
  <c r="T4" i="1" s="1"/>
  <c r="V4" i="1" s="1"/>
  <c r="V5" i="1"/>
  <c r="T739" i="1" l="1"/>
  <c r="V739" i="1"/>
  <c r="T1011" i="1"/>
  <c r="V1011" i="1"/>
  <c r="T1208" i="1"/>
  <c r="V1208" i="1" s="1"/>
  <c r="T1795" i="1"/>
  <c r="V1795" i="1"/>
  <c r="T2187" i="1"/>
  <c r="V2187" i="1" s="1"/>
  <c r="T2218" i="1"/>
  <c r="V2218" i="1" s="1"/>
  <c r="V2162" i="1"/>
  <c r="T2162" i="1"/>
  <c r="T2617" i="1"/>
  <c r="V2617" i="1" s="1"/>
  <c r="T790" i="1"/>
  <c r="V790" i="1" s="1"/>
  <c r="T877" i="1"/>
  <c r="V877" i="1"/>
  <c r="T1109" i="1"/>
  <c r="V1109" i="1" s="1"/>
  <c r="T1368" i="1"/>
  <c r="V1368" i="1"/>
  <c r="T1344" i="1"/>
  <c r="V1344" i="1"/>
  <c r="T1509" i="1"/>
  <c r="V1509" i="1"/>
  <c r="V1810" i="1"/>
  <c r="T1810" i="1"/>
  <c r="T1860" i="1"/>
  <c r="V1860" i="1" s="1"/>
  <c r="T2099" i="1"/>
  <c r="V2099" i="1"/>
  <c r="T2235" i="1"/>
  <c r="V2235" i="1" s="1"/>
  <c r="V2190" i="1"/>
  <c r="T2190" i="1"/>
  <c r="T2549" i="1"/>
  <c r="V2549" i="1"/>
  <c r="T2548" i="1"/>
  <c r="V2548" i="1"/>
  <c r="T734" i="1"/>
  <c r="V734" i="1" s="1"/>
  <c r="V794" i="1"/>
  <c r="T794" i="1"/>
  <c r="V732" i="1"/>
  <c r="T732" i="1"/>
  <c r="T783" i="1"/>
  <c r="V783" i="1" s="1"/>
  <c r="T774" i="1"/>
  <c r="V774" i="1" s="1"/>
  <c r="V820" i="1"/>
  <c r="T820" i="1"/>
  <c r="T670" i="1"/>
  <c r="V670" i="1"/>
  <c r="T704" i="1"/>
  <c r="V704" i="1"/>
  <c r="T806" i="1"/>
  <c r="V806" i="1" s="1"/>
  <c r="T963" i="1"/>
  <c r="V963" i="1" s="1"/>
  <c r="T1013" i="1"/>
  <c r="V1013" i="1" s="1"/>
  <c r="T875" i="1"/>
  <c r="V875" i="1"/>
  <c r="T873" i="1"/>
  <c r="V873" i="1" s="1"/>
  <c r="T1155" i="1"/>
  <c r="V1155" i="1" s="1"/>
  <c r="T1097" i="1"/>
  <c r="V1097" i="1"/>
  <c r="T982" i="1"/>
  <c r="V982" i="1" s="1"/>
  <c r="T1054" i="1"/>
  <c r="V1054" i="1" s="1"/>
  <c r="T1077" i="1"/>
  <c r="V1077" i="1" s="1"/>
  <c r="T1039" i="1"/>
  <c r="V1039" i="1" s="1"/>
  <c r="T1145" i="1"/>
  <c r="V1145" i="1"/>
  <c r="T1267" i="1"/>
  <c r="V1267" i="1" s="1"/>
  <c r="T1195" i="1"/>
  <c r="V1195" i="1" s="1"/>
  <c r="T1053" i="1"/>
  <c r="V1053" i="1" s="1"/>
  <c r="T1450" i="1"/>
  <c r="V1450" i="1" s="1"/>
  <c r="T1404" i="1"/>
  <c r="V1404" i="1"/>
  <c r="T1411" i="1"/>
  <c r="V1411" i="1" s="1"/>
  <c r="V1434" i="1"/>
  <c r="T1434" i="1"/>
  <c r="T1424" i="1"/>
  <c r="V1424" i="1" s="1"/>
  <c r="T1420" i="1"/>
  <c r="V1420" i="1"/>
  <c r="V1671" i="1"/>
  <c r="T1671" i="1"/>
  <c r="T1620" i="1"/>
  <c r="V1620" i="1" s="1"/>
  <c r="T1634" i="1"/>
  <c r="V1634" i="1" s="1"/>
  <c r="T1546" i="1"/>
  <c r="V1546" i="1"/>
  <c r="T1511" i="1"/>
  <c r="V1511" i="1" s="1"/>
  <c r="V1753" i="1"/>
  <c r="T1753" i="1"/>
  <c r="T1629" i="1"/>
  <c r="V1629" i="1" s="1"/>
  <c r="T1619" i="1"/>
  <c r="V1619" i="1"/>
  <c r="V1780" i="1"/>
  <c r="T1780" i="1"/>
  <c r="T1776" i="1"/>
  <c r="V1776" i="1" s="1"/>
  <c r="T1785" i="1"/>
  <c r="V1785" i="1" s="1"/>
  <c r="T1934" i="1"/>
  <c r="V1934" i="1"/>
  <c r="V1709" i="1"/>
  <c r="T1709" i="1"/>
  <c r="T1812" i="1"/>
  <c r="V1812" i="1" s="1"/>
  <c r="T1894" i="1"/>
  <c r="V1894" i="1" s="1"/>
  <c r="T1878" i="1"/>
  <c r="V1878" i="1"/>
  <c r="V1905" i="1"/>
  <c r="T1905" i="1"/>
  <c r="T1864" i="1"/>
  <c r="V1864" i="1" s="1"/>
  <c r="T2067" i="1"/>
  <c r="V2067" i="1"/>
  <c r="T2319" i="1"/>
  <c r="V2319" i="1" s="1"/>
  <c r="V2215" i="1"/>
  <c r="T2215" i="1"/>
  <c r="T2016" i="1"/>
  <c r="V2016" i="1" s="1"/>
  <c r="T2342" i="1"/>
  <c r="V2342" i="1" s="1"/>
  <c r="T2005" i="1"/>
  <c r="V2005" i="1"/>
  <c r="T2196" i="1"/>
  <c r="V2196" i="1" s="1"/>
  <c r="T1992" i="1"/>
  <c r="V1992" i="1" s="1"/>
  <c r="T2364" i="1"/>
  <c r="V2364" i="1"/>
  <c r="T2095" i="1"/>
  <c r="V2095" i="1"/>
  <c r="V2322" i="1"/>
  <c r="T2322" i="1"/>
  <c r="V2205" i="1"/>
  <c r="T2205" i="1"/>
  <c r="T2026" i="1"/>
  <c r="V2026" i="1"/>
  <c r="T1931" i="1"/>
  <c r="V1931" i="1" s="1"/>
  <c r="V2316" i="1"/>
  <c r="T2316" i="1"/>
  <c r="T2130" i="1"/>
  <c r="V2130" i="1" s="1"/>
  <c r="T2288" i="1"/>
  <c r="V2288" i="1" s="1"/>
  <c r="T2155" i="1"/>
  <c r="V2155" i="1"/>
  <c r="V2269" i="1"/>
  <c r="T2269" i="1"/>
  <c r="T2400" i="1"/>
  <c r="V2400" i="1" s="1"/>
  <c r="T2403" i="1"/>
  <c r="V2403" i="1"/>
  <c r="T2540" i="1"/>
  <c r="V2540" i="1"/>
  <c r="V2748" i="1"/>
  <c r="T2748" i="1"/>
  <c r="T2521" i="1"/>
  <c r="V2521" i="1" s="1"/>
  <c r="T2821" i="1"/>
  <c r="V2821" i="1" s="1"/>
  <c r="T2608" i="1"/>
  <c r="V2608" i="1" s="1"/>
  <c r="V2680" i="1"/>
  <c r="T2680" i="1"/>
  <c r="V2447" i="1"/>
  <c r="T2447" i="1"/>
  <c r="T2705" i="1"/>
  <c r="V2705" i="1" s="1"/>
  <c r="T2478" i="1"/>
  <c r="V2478" i="1"/>
  <c r="T2829" i="1"/>
  <c r="V2829" i="1" s="1"/>
  <c r="T2813" i="1"/>
  <c r="V2813" i="1" s="1"/>
  <c r="T2431" i="1"/>
  <c r="V2431" i="1" s="1"/>
  <c r="T2600" i="1"/>
  <c r="V2600" i="1" s="1"/>
  <c r="T2971" i="1"/>
  <c r="V2971" i="1" s="1"/>
  <c r="V2903" i="1"/>
  <c r="T2903" i="1"/>
  <c r="T3051" i="1"/>
  <c r="V3051" i="1"/>
  <c r="T3022" i="1"/>
  <c r="V3022" i="1"/>
  <c r="T2918" i="1"/>
  <c r="V2918" i="1" s="1"/>
  <c r="T1151" i="1"/>
  <c r="V1151" i="1" s="1"/>
  <c r="T1510" i="1"/>
  <c r="V1510" i="1"/>
  <c r="T1562" i="1"/>
  <c r="V1562" i="1" s="1"/>
  <c r="T1942" i="1"/>
  <c r="V1942" i="1" s="1"/>
  <c r="V2222" i="1"/>
  <c r="T2222" i="1"/>
  <c r="T2135" i="1"/>
  <c r="V2135" i="1"/>
  <c r="T2424" i="1"/>
  <c r="V2424" i="1" s="1"/>
  <c r="T2556" i="1"/>
  <c r="V2556" i="1" s="1"/>
  <c r="T2609" i="1"/>
  <c r="V2609" i="1" s="1"/>
  <c r="T840" i="1"/>
  <c r="V840" i="1" s="1"/>
  <c r="T1089" i="1"/>
  <c r="V1089" i="1"/>
  <c r="T1444" i="1"/>
  <c r="V1444" i="1" s="1"/>
  <c r="V1933" i="1"/>
  <c r="T1933" i="1"/>
  <c r="T2038" i="1"/>
  <c r="V2038" i="1"/>
  <c r="T2231" i="1"/>
  <c r="V2231" i="1" s="1"/>
  <c r="V2768" i="1"/>
  <c r="T2768" i="1"/>
  <c r="T2714" i="1"/>
  <c r="V2714" i="1" s="1"/>
  <c r="T787" i="1"/>
  <c r="V787" i="1" s="1"/>
  <c r="T859" i="1"/>
  <c r="V859" i="1"/>
  <c r="V769" i="1"/>
  <c r="T769" i="1"/>
  <c r="T659" i="1"/>
  <c r="V659" i="1" s="1"/>
  <c r="T828" i="1"/>
  <c r="V828" i="1" s="1"/>
  <c r="T709" i="1"/>
  <c r="V709" i="1" s="1"/>
  <c r="V754" i="1"/>
  <c r="T754" i="1"/>
  <c r="T851" i="1"/>
  <c r="V851" i="1" s="1"/>
  <c r="T901" i="1"/>
  <c r="V901" i="1" s="1"/>
  <c r="T882" i="1"/>
  <c r="V882" i="1"/>
  <c r="V926" i="1"/>
  <c r="T926" i="1"/>
  <c r="T1058" i="1"/>
  <c r="V1058" i="1" s="1"/>
  <c r="T1043" i="1"/>
  <c r="V1043" i="1"/>
  <c r="T1061" i="1"/>
  <c r="V1061" i="1" s="1"/>
  <c r="V1107" i="1"/>
  <c r="T1107" i="1"/>
  <c r="T1143" i="1"/>
  <c r="V1143" i="1" s="1"/>
  <c r="T1083" i="1"/>
  <c r="V1083" i="1" s="1"/>
  <c r="T1121" i="1"/>
  <c r="V1121" i="1"/>
  <c r="T1210" i="1"/>
  <c r="V1210" i="1" s="1"/>
  <c r="V1269" i="1"/>
  <c r="T1269" i="1"/>
  <c r="T1149" i="1"/>
  <c r="V1149" i="1"/>
  <c r="T1209" i="1"/>
  <c r="V1209" i="1" s="1"/>
  <c r="T1282" i="1"/>
  <c r="V1282" i="1" s="1"/>
  <c r="T1384" i="1"/>
  <c r="V1384" i="1" s="1"/>
  <c r="V1469" i="1"/>
  <c r="T1469" i="1"/>
  <c r="T1249" i="1"/>
  <c r="V1249" i="1"/>
  <c r="V1455" i="1"/>
  <c r="T1455" i="1"/>
  <c r="T1355" i="1"/>
  <c r="V1355" i="1" s="1"/>
  <c r="T1362" i="1"/>
  <c r="V1362" i="1"/>
  <c r="T1525" i="1"/>
  <c r="V1525" i="1"/>
  <c r="T1534" i="1"/>
  <c r="V1534" i="1" s="1"/>
  <c r="T1554" i="1"/>
  <c r="V1554" i="1" s="1"/>
  <c r="V1650" i="1"/>
  <c r="T1650" i="1"/>
  <c r="T1535" i="1"/>
  <c r="V1535" i="1"/>
  <c r="T1566" i="1"/>
  <c r="V1566" i="1" s="1"/>
  <c r="V1621" i="1"/>
  <c r="T1621" i="1"/>
  <c r="T1803" i="1"/>
  <c r="V1803" i="1"/>
  <c r="T1784" i="1"/>
  <c r="V1784" i="1"/>
  <c r="T1715" i="1"/>
  <c r="V1715" i="1" s="1"/>
  <c r="T1706" i="1"/>
  <c r="V1706" i="1" s="1"/>
  <c r="T1577" i="1"/>
  <c r="V1577" i="1" s="1"/>
  <c r="T1714" i="1"/>
  <c r="V1714" i="1"/>
  <c r="T1865" i="1"/>
  <c r="V1865" i="1" s="1"/>
  <c r="T1840" i="1"/>
  <c r="V1840" i="1" s="1"/>
  <c r="T1946" i="1"/>
  <c r="V1946" i="1" s="1"/>
  <c r="T1892" i="1"/>
  <c r="V1892" i="1"/>
  <c r="V1949" i="1"/>
  <c r="T1949" i="1"/>
  <c r="T2104" i="1"/>
  <c r="V2104" i="1" s="1"/>
  <c r="V1907" i="1"/>
  <c r="T1907" i="1"/>
  <c r="T2291" i="1"/>
  <c r="V2291" i="1" s="1"/>
  <c r="T2050" i="1"/>
  <c r="V2050" i="1" s="1"/>
  <c r="V2213" i="1"/>
  <c r="T2213" i="1"/>
  <c r="T2070" i="1"/>
  <c r="V2070" i="1"/>
  <c r="T2043" i="1"/>
  <c r="V2043" i="1"/>
  <c r="V2248" i="1"/>
  <c r="T2248" i="1"/>
  <c r="T2085" i="1"/>
  <c r="V2085" i="1" s="1"/>
  <c r="T2127" i="1"/>
  <c r="V2127" i="1" s="1"/>
  <c r="T2372" i="1"/>
  <c r="V2372" i="1"/>
  <c r="T2268" i="1"/>
  <c r="V2268" i="1" s="1"/>
  <c r="T2056" i="1"/>
  <c r="V2056" i="1" s="1"/>
  <c r="T2203" i="1"/>
  <c r="V2203" i="1" s="1"/>
  <c r="T2008" i="1"/>
  <c r="V2008" i="1"/>
  <c r="T2157" i="1"/>
  <c r="V2157" i="1" s="1"/>
  <c r="V2327" i="1"/>
  <c r="T2327" i="1"/>
  <c r="V2184" i="1"/>
  <c r="T2184" i="1"/>
  <c r="T2371" i="1"/>
  <c r="V2371" i="1" s="1"/>
  <c r="V2427" i="1"/>
  <c r="T2427" i="1"/>
  <c r="T2341" i="1"/>
  <c r="V2341" i="1" s="1"/>
  <c r="T2451" i="1"/>
  <c r="V2451" i="1" s="1"/>
  <c r="T2576" i="1"/>
  <c r="V2576" i="1" s="1"/>
  <c r="T2415" i="1"/>
  <c r="V2415" i="1" s="1"/>
  <c r="V2574" i="1"/>
  <c r="T2574" i="1"/>
  <c r="T2833" i="1"/>
  <c r="V2833" i="1" s="1"/>
  <c r="T2547" i="1"/>
  <c r="V2547" i="1"/>
  <c r="V2651" i="1"/>
  <c r="T2651" i="1"/>
  <c r="T2492" i="1"/>
  <c r="V2492" i="1" s="1"/>
  <c r="T2772" i="1"/>
  <c r="V2772" i="1" s="1"/>
  <c r="T2717" i="1"/>
  <c r="V2717" i="1"/>
  <c r="T2595" i="1"/>
  <c r="V2595" i="1" s="1"/>
  <c r="V2584" i="1"/>
  <c r="T2584" i="1"/>
  <c r="T2564" i="1"/>
  <c r="V2564" i="1" s="1"/>
  <c r="T2654" i="1"/>
  <c r="V2654" i="1" s="1"/>
  <c r="T2537" i="1"/>
  <c r="V2537" i="1" s="1"/>
  <c r="T3019" i="1"/>
  <c r="V3019" i="1" s="1"/>
  <c r="T2755" i="1"/>
  <c r="V2755" i="1" s="1"/>
  <c r="T2650" i="1"/>
  <c r="V2650" i="1"/>
  <c r="T3045" i="1"/>
  <c r="V3045" i="1" s="1"/>
  <c r="T3034" i="1"/>
  <c r="V3034" i="1" s="1"/>
  <c r="T3030" i="1"/>
  <c r="V3030" i="1" s="1"/>
  <c r="T2968" i="1"/>
  <c r="V2968" i="1"/>
  <c r="V883" i="1"/>
  <c r="T883" i="1"/>
  <c r="V1451" i="1"/>
  <c r="T1451" i="1"/>
  <c r="T2072" i="1"/>
  <c r="V2072" i="1"/>
  <c r="T1197" i="1"/>
  <c r="V1197" i="1"/>
  <c r="V1453" i="1"/>
  <c r="T1453" i="1"/>
  <c r="T1524" i="1"/>
  <c r="V1524" i="1" s="1"/>
  <c r="T2028" i="1"/>
  <c r="V2028" i="1" s="1"/>
  <c r="T2122" i="1"/>
  <c r="V2122" i="1"/>
  <c r="T2140" i="1"/>
  <c r="V2140" i="1" s="1"/>
  <c r="V2338" i="1"/>
  <c r="T2338" i="1"/>
  <c r="T843" i="1"/>
  <c r="V843" i="1"/>
  <c r="T672" i="1"/>
  <c r="V672" i="1"/>
  <c r="T845" i="1"/>
  <c r="V845" i="1" s="1"/>
  <c r="V728" i="1"/>
  <c r="T728" i="1"/>
  <c r="T770" i="1"/>
  <c r="V770" i="1" s="1"/>
  <c r="T860" i="1"/>
  <c r="V860" i="1"/>
  <c r="V917" i="1"/>
  <c r="T917" i="1"/>
  <c r="V887" i="1"/>
  <c r="T887" i="1"/>
  <c r="T922" i="1"/>
  <c r="V922" i="1"/>
  <c r="T987" i="1"/>
  <c r="V987" i="1" s="1"/>
  <c r="T914" i="1"/>
  <c r="V914" i="1"/>
  <c r="T898" i="1"/>
  <c r="V898" i="1" s="1"/>
  <c r="T1021" i="1"/>
  <c r="V1021" i="1" s="1"/>
  <c r="T991" i="1"/>
  <c r="V991" i="1"/>
  <c r="V1073" i="1"/>
  <c r="T1073" i="1"/>
  <c r="V1139" i="1"/>
  <c r="T1139" i="1"/>
  <c r="T1141" i="1"/>
  <c r="V1141" i="1"/>
  <c r="T1115" i="1"/>
  <c r="V1115" i="1"/>
  <c r="T1153" i="1"/>
  <c r="V1153" i="1"/>
  <c r="V1253" i="1"/>
  <c r="T1253" i="1"/>
  <c r="V1275" i="1"/>
  <c r="T1275" i="1"/>
  <c r="T1170" i="1"/>
  <c r="V1170" i="1"/>
  <c r="T1168" i="1"/>
  <c r="V1168" i="1" s="1"/>
  <c r="V1256" i="1"/>
  <c r="T1256" i="1"/>
  <c r="T1293" i="1"/>
  <c r="V1293" i="1" s="1"/>
  <c r="T1220" i="1"/>
  <c r="V1220" i="1"/>
  <c r="T1413" i="1"/>
  <c r="V1413" i="1"/>
  <c r="V1471" i="1"/>
  <c r="T1471" i="1"/>
  <c r="T1292" i="1"/>
  <c r="V1292" i="1" s="1"/>
  <c r="T1378" i="1"/>
  <c r="V1378" i="1" s="1"/>
  <c r="T1376" i="1"/>
  <c r="V1376" i="1" s="1"/>
  <c r="T1333" i="1"/>
  <c r="V1333" i="1" s="1"/>
  <c r="T1586" i="1"/>
  <c r="V1586" i="1" s="1"/>
  <c r="T1556" i="1"/>
  <c r="V1556" i="1"/>
  <c r="T1318" i="1"/>
  <c r="V1318" i="1"/>
  <c r="T1652" i="1"/>
  <c r="V1652" i="1" s="1"/>
  <c r="T1591" i="1"/>
  <c r="V1591" i="1" s="1"/>
  <c r="T1581" i="1"/>
  <c r="V1581" i="1"/>
  <c r="V1607" i="1"/>
  <c r="T1607" i="1"/>
  <c r="V1674" i="1"/>
  <c r="T1674" i="1"/>
  <c r="T1818" i="1"/>
  <c r="V1818" i="1" s="1"/>
  <c r="T1691" i="1"/>
  <c r="V1691" i="1"/>
  <c r="T1794" i="1"/>
  <c r="V1794" i="1" s="1"/>
  <c r="T1722" i="1"/>
  <c r="V1722" i="1" s="1"/>
  <c r="T1627" i="1"/>
  <c r="V1627" i="1" s="1"/>
  <c r="T1625" i="1"/>
  <c r="V1625" i="1" s="1"/>
  <c r="T1870" i="1"/>
  <c r="V1870" i="1" s="1"/>
  <c r="T1853" i="1"/>
  <c r="V1853" i="1" s="1"/>
  <c r="T1959" i="1"/>
  <c r="V1959" i="1" s="1"/>
  <c r="T1918" i="1"/>
  <c r="V1918" i="1"/>
  <c r="V1903" i="1"/>
  <c r="T1903" i="1"/>
  <c r="T1966" i="1"/>
  <c r="V1966" i="1" s="1"/>
  <c r="T2131" i="1"/>
  <c r="V2131" i="1" s="1"/>
  <c r="T2304" i="1"/>
  <c r="V2304" i="1" s="1"/>
  <c r="T2055" i="1"/>
  <c r="V2055" i="1" s="1"/>
  <c r="V2226" i="1"/>
  <c r="T2226" i="1"/>
  <c r="T2102" i="1"/>
  <c r="V2102" i="1"/>
  <c r="T2048" i="1"/>
  <c r="V2048" i="1"/>
  <c r="V2261" i="1"/>
  <c r="T2261" i="1"/>
  <c r="T2117" i="1"/>
  <c r="V2117" i="1" s="1"/>
  <c r="T2132" i="1"/>
  <c r="V2132" i="1" s="1"/>
  <c r="T1983" i="1"/>
  <c r="V1983" i="1" s="1"/>
  <c r="V2294" i="1"/>
  <c r="T2294" i="1"/>
  <c r="V2216" i="1"/>
  <c r="T2216" i="1"/>
  <c r="T2029" i="1"/>
  <c r="V2029" i="1"/>
  <c r="T2164" i="1"/>
  <c r="V2164" i="1"/>
  <c r="V2339" i="1"/>
  <c r="T2339" i="1"/>
  <c r="V2197" i="1"/>
  <c r="T2197" i="1"/>
  <c r="T2375" i="1"/>
  <c r="V2375" i="1" s="1"/>
  <c r="T2585" i="1"/>
  <c r="V2585" i="1"/>
  <c r="V2439" i="1"/>
  <c r="T2439" i="1"/>
  <c r="T2603" i="1"/>
  <c r="V2603" i="1" s="1"/>
  <c r="T2572" i="1"/>
  <c r="V2572" i="1"/>
  <c r="T2760" i="1"/>
  <c r="V2760" i="1" s="1"/>
  <c r="T2509" i="1"/>
  <c r="V2509" i="1" s="1"/>
  <c r="T2774" i="1"/>
  <c r="V2774" i="1" s="1"/>
  <c r="T2497" i="1"/>
  <c r="V2497" i="1" s="1"/>
  <c r="T2593" i="1"/>
  <c r="V2593" i="1"/>
  <c r="T2573" i="1"/>
  <c r="V2573" i="1" s="1"/>
  <c r="V2656" i="1"/>
  <c r="T2656" i="1"/>
  <c r="T2553" i="1"/>
  <c r="V2553" i="1"/>
  <c r="T2783" i="1"/>
  <c r="V2783" i="1" s="1"/>
  <c r="T2955" i="1"/>
  <c r="V2955" i="1" s="1"/>
  <c r="T2934" i="1"/>
  <c r="V2934" i="1" s="1"/>
  <c r="T2751" i="1"/>
  <c r="V2751" i="1" s="1"/>
  <c r="T3048" i="1"/>
  <c r="V3048" i="1"/>
  <c r="T2947" i="1"/>
  <c r="V2947" i="1" s="1"/>
  <c r="V2808" i="1"/>
  <c r="T2808" i="1"/>
  <c r="T2673" i="1"/>
  <c r="V2673" i="1" s="1"/>
  <c r="T2984" i="1"/>
  <c r="V2984" i="1"/>
  <c r="V1059" i="1"/>
  <c r="T1059" i="1"/>
  <c r="T1522" i="1"/>
  <c r="V1522" i="1" s="1"/>
  <c r="T1866" i="1"/>
  <c r="V1866" i="1" s="1"/>
  <c r="T2021" i="1"/>
  <c r="V2021" i="1" s="1"/>
  <c r="V2282" i="1"/>
  <c r="T2282" i="1"/>
  <c r="T2750" i="1"/>
  <c r="V2750" i="1" s="1"/>
  <c r="T2480" i="1"/>
  <c r="V2480" i="1"/>
  <c r="T2879" i="1"/>
  <c r="V2879" i="1" s="1"/>
  <c r="T2928" i="1"/>
  <c r="V2928" i="1" s="1"/>
  <c r="T646" i="1"/>
  <c r="V646" i="1" s="1"/>
  <c r="T1219" i="1"/>
  <c r="V1219" i="1" s="1"/>
  <c r="V1467" i="1"/>
  <c r="T1467" i="1"/>
  <c r="V1747" i="1"/>
  <c r="T1747" i="1"/>
  <c r="T813" i="1"/>
  <c r="V813" i="1" s="1"/>
  <c r="T785" i="1"/>
  <c r="V785" i="1" s="1"/>
  <c r="T837" i="1"/>
  <c r="V837" i="1"/>
  <c r="T805" i="1"/>
  <c r="V805" i="1"/>
  <c r="T852" i="1"/>
  <c r="V852" i="1" s="1"/>
  <c r="T641" i="1"/>
  <c r="V641" i="1" s="1"/>
  <c r="T675" i="1"/>
  <c r="V675" i="1" s="1"/>
  <c r="V740" i="1"/>
  <c r="T740" i="1"/>
  <c r="V786" i="1"/>
  <c r="T786" i="1"/>
  <c r="T660" i="1"/>
  <c r="V660" i="1"/>
  <c r="T702" i="1"/>
  <c r="V702" i="1"/>
  <c r="T997" i="1"/>
  <c r="V997" i="1"/>
  <c r="T894" i="1"/>
  <c r="V894" i="1" s="1"/>
  <c r="T838" i="1"/>
  <c r="V838" i="1" s="1"/>
  <c r="V933" i="1"/>
  <c r="T933" i="1"/>
  <c r="T918" i="1"/>
  <c r="V918" i="1" s="1"/>
  <c r="T1001" i="1"/>
  <c r="V1001" i="1" s="1"/>
  <c r="T1063" i="1"/>
  <c r="V1063" i="1" s="1"/>
  <c r="T921" i="1"/>
  <c r="V921" i="1" s="1"/>
  <c r="T1147" i="1"/>
  <c r="V1147" i="1"/>
  <c r="V1259" i="1"/>
  <c r="T1259" i="1"/>
  <c r="T1055" i="1"/>
  <c r="V1055" i="1" s="1"/>
  <c r="T1281" i="1"/>
  <c r="V1281" i="1" s="1"/>
  <c r="T1258" i="1"/>
  <c r="V1258" i="1" s="1"/>
  <c r="T1241" i="1"/>
  <c r="V1241" i="1" s="1"/>
  <c r="T1440" i="1"/>
  <c r="V1440" i="1" s="1"/>
  <c r="T1479" i="1"/>
  <c r="V1479" i="1" s="1"/>
  <c r="T1443" i="1"/>
  <c r="V1443" i="1" s="1"/>
  <c r="V1394" i="1"/>
  <c r="T1394" i="1"/>
  <c r="T1360" i="1"/>
  <c r="V1360" i="1" s="1"/>
  <c r="T1588" i="1"/>
  <c r="V1588" i="1" s="1"/>
  <c r="T1582" i="1"/>
  <c r="V1582" i="1" s="1"/>
  <c r="T1567" i="1"/>
  <c r="V1567" i="1" s="1"/>
  <c r="T1654" i="1"/>
  <c r="V1654" i="1" s="1"/>
  <c r="T1597" i="1"/>
  <c r="V1597" i="1" s="1"/>
  <c r="T1583" i="1"/>
  <c r="V1583" i="1"/>
  <c r="V1613" i="1"/>
  <c r="T1613" i="1"/>
  <c r="T1696" i="1"/>
  <c r="V1696" i="1" s="1"/>
  <c r="V1708" i="1"/>
  <c r="T1708" i="1"/>
  <c r="T1811" i="1"/>
  <c r="V1811" i="1" s="1"/>
  <c r="T1729" i="1"/>
  <c r="V1729" i="1" s="1"/>
  <c r="T1676" i="1"/>
  <c r="V1676" i="1"/>
  <c r="T1789" i="1"/>
  <c r="V1789" i="1" s="1"/>
  <c r="T1845" i="1"/>
  <c r="V1845" i="1"/>
  <c r="T1882" i="1"/>
  <c r="V1882" i="1" s="1"/>
  <c r="T1898" i="1"/>
  <c r="V1898" i="1" s="1"/>
  <c r="T1858" i="1"/>
  <c r="V1858" i="1" s="1"/>
  <c r="V1961" i="1"/>
  <c r="T1961" i="1"/>
  <c r="V1944" i="1"/>
  <c r="T1944" i="1"/>
  <c r="T1916" i="1"/>
  <c r="V1916" i="1" s="1"/>
  <c r="V1968" i="1"/>
  <c r="T1968" i="1"/>
  <c r="T2136" i="1"/>
  <c r="V2136" i="1"/>
  <c r="V2317" i="1"/>
  <c r="T2317" i="1"/>
  <c r="T2060" i="1"/>
  <c r="V2060" i="1"/>
  <c r="V2239" i="1"/>
  <c r="T2239" i="1"/>
  <c r="T2134" i="1"/>
  <c r="V2134" i="1" s="1"/>
  <c r="V2274" i="1"/>
  <c r="T2274" i="1"/>
  <c r="T2149" i="1"/>
  <c r="V2149" i="1"/>
  <c r="T2154" i="1"/>
  <c r="V2154" i="1" s="1"/>
  <c r="T1990" i="1"/>
  <c r="V1990" i="1"/>
  <c r="V2307" i="1"/>
  <c r="T2307" i="1"/>
  <c r="T2229" i="1"/>
  <c r="V2229" i="1" s="1"/>
  <c r="T2061" i="1"/>
  <c r="V2061" i="1" s="1"/>
  <c r="T1997" i="1"/>
  <c r="V1997" i="1" s="1"/>
  <c r="V2175" i="1"/>
  <c r="T2175" i="1"/>
  <c r="T2343" i="1"/>
  <c r="V2343" i="1" s="1"/>
  <c r="T2032" i="1"/>
  <c r="V2032" i="1" s="1"/>
  <c r="T2210" i="1"/>
  <c r="V2210" i="1" s="1"/>
  <c r="V2329" i="1"/>
  <c r="T2329" i="1"/>
  <c r="T2612" i="1"/>
  <c r="V2612" i="1"/>
  <c r="V2446" i="1"/>
  <c r="T2446" i="1"/>
  <c r="V2630" i="1"/>
  <c r="T2630" i="1"/>
  <c r="T2425" i="1"/>
  <c r="V2425" i="1" s="1"/>
  <c r="T2581" i="1"/>
  <c r="V2581" i="1"/>
  <c r="T2764" i="1"/>
  <c r="V2764" i="1" s="1"/>
  <c r="T2861" i="1"/>
  <c r="V2861" i="1" s="1"/>
  <c r="V2635" i="1"/>
  <c r="T2635" i="1"/>
  <c r="T2582" i="1"/>
  <c r="V2582" i="1" s="1"/>
  <c r="T2685" i="1"/>
  <c r="V2685" i="1" s="1"/>
  <c r="T2580" i="1"/>
  <c r="V2580" i="1" s="1"/>
  <c r="T2912" i="1"/>
  <c r="V2912" i="1" s="1"/>
  <c r="T2747" i="1"/>
  <c r="V2747" i="1" s="1"/>
  <c r="T2936" i="1"/>
  <c r="V2936" i="1" s="1"/>
  <c r="T2790" i="1"/>
  <c r="V2790" i="1"/>
  <c r="T2957" i="1"/>
  <c r="V2957" i="1" s="1"/>
  <c r="V2951" i="1"/>
  <c r="T2951" i="1"/>
  <c r="T2839" i="1"/>
  <c r="V2839" i="1" s="1"/>
  <c r="T3000" i="1"/>
  <c r="V3000" i="1" s="1"/>
  <c r="T683" i="1"/>
  <c r="V683" i="1" s="1"/>
  <c r="T977" i="1"/>
  <c r="V977" i="1"/>
  <c r="T1062" i="1"/>
  <c r="V1062" i="1" s="1"/>
  <c r="T1415" i="1"/>
  <c r="V1415" i="1" s="1"/>
  <c r="T1557" i="1"/>
  <c r="V1557" i="1" s="1"/>
  <c r="V1601" i="1"/>
  <c r="T1601" i="1"/>
  <c r="T1838" i="1"/>
  <c r="V1838" i="1" s="1"/>
  <c r="T2014" i="1"/>
  <c r="V2014" i="1" s="1"/>
  <c r="V824" i="1"/>
  <c r="T824" i="1"/>
  <c r="T1003" i="1"/>
  <c r="V1003" i="1" s="1"/>
  <c r="V1052" i="1"/>
  <c r="T1052" i="1"/>
  <c r="T1286" i="1"/>
  <c r="V1286" i="1" s="1"/>
  <c r="T1533" i="1"/>
  <c r="V1533" i="1" s="1"/>
  <c r="T662" i="1"/>
  <c r="V662" i="1" s="1"/>
  <c r="T861" i="1"/>
  <c r="V861" i="1" s="1"/>
  <c r="T693" i="1"/>
  <c r="V693" i="1" s="1"/>
  <c r="T654" i="1"/>
  <c r="V654" i="1" s="1"/>
  <c r="T688" i="1"/>
  <c r="V688" i="1"/>
  <c r="V747" i="1"/>
  <c r="T747" i="1"/>
  <c r="T652" i="1"/>
  <c r="V652" i="1" s="1"/>
  <c r="T673" i="1"/>
  <c r="V673" i="1" s="1"/>
  <c r="T743" i="1"/>
  <c r="V743" i="1" s="1"/>
  <c r="T867" i="1"/>
  <c r="V867" i="1" s="1"/>
  <c r="V913" i="1"/>
  <c r="T913" i="1"/>
  <c r="T880" i="1"/>
  <c r="V880" i="1" s="1"/>
  <c r="T935" i="1"/>
  <c r="V935" i="1"/>
  <c r="T929" i="1"/>
  <c r="V929" i="1" s="1"/>
  <c r="T923" i="1"/>
  <c r="V923" i="1"/>
  <c r="T1010" i="1"/>
  <c r="V1010" i="1" s="1"/>
  <c r="T1071" i="1"/>
  <c r="V1071" i="1" s="1"/>
  <c r="V1105" i="1"/>
  <c r="T1105" i="1"/>
  <c r="V966" i="1"/>
  <c r="T966" i="1"/>
  <c r="T1265" i="1"/>
  <c r="V1265" i="1" s="1"/>
  <c r="T1092" i="1"/>
  <c r="V1092" i="1" s="1"/>
  <c r="T1301" i="1"/>
  <c r="V1301" i="1" s="1"/>
  <c r="T1156" i="1"/>
  <c r="V1156" i="1" s="1"/>
  <c r="T1213" i="1"/>
  <c r="V1213" i="1" s="1"/>
  <c r="T1291" i="1"/>
  <c r="V1291" i="1" s="1"/>
  <c r="T1372" i="1"/>
  <c r="V1372" i="1" s="1"/>
  <c r="V1442" i="1"/>
  <c r="T1442" i="1"/>
  <c r="V1445" i="1"/>
  <c r="T1445" i="1"/>
  <c r="T1403" i="1"/>
  <c r="V1403" i="1"/>
  <c r="T1590" i="1"/>
  <c r="V1590" i="1" s="1"/>
  <c r="T1594" i="1"/>
  <c r="V1594" i="1" s="1"/>
  <c r="V1578" i="1"/>
  <c r="T1578" i="1"/>
  <c r="T1462" i="1"/>
  <c r="V1462" i="1" s="1"/>
  <c r="V1658" i="1"/>
  <c r="T1658" i="1"/>
  <c r="V1599" i="1"/>
  <c r="T1599" i="1"/>
  <c r="T1703" i="1"/>
  <c r="V1703" i="1" s="1"/>
  <c r="T1731" i="1"/>
  <c r="V1731" i="1"/>
  <c r="T1756" i="1"/>
  <c r="V1756" i="1" s="1"/>
  <c r="T1688" i="1"/>
  <c r="V1688" i="1"/>
  <c r="T1823" i="1"/>
  <c r="V1823" i="1" s="1"/>
  <c r="T1852" i="1"/>
  <c r="V1852" i="1" s="1"/>
  <c r="V1814" i="1"/>
  <c r="T1814" i="1"/>
  <c r="T1850" i="1"/>
  <c r="V1850" i="1" s="1"/>
  <c r="V1900" i="1"/>
  <c r="T1900" i="1"/>
  <c r="T1911" i="1"/>
  <c r="V1911" i="1" s="1"/>
  <c r="V1887" i="1"/>
  <c r="T1887" i="1"/>
  <c r="T1981" i="1"/>
  <c r="V1981" i="1" s="1"/>
  <c r="V1957" i="1"/>
  <c r="T1957" i="1"/>
  <c r="V1929" i="1"/>
  <c r="T1929" i="1"/>
  <c r="V1970" i="1"/>
  <c r="T1970" i="1"/>
  <c r="T2158" i="1"/>
  <c r="V2158" i="1" s="1"/>
  <c r="T2332" i="1"/>
  <c r="V2332" i="1" s="1"/>
  <c r="T2082" i="1"/>
  <c r="V2082" i="1"/>
  <c r="T2276" i="1"/>
  <c r="V2276" i="1" s="1"/>
  <c r="T2163" i="1"/>
  <c r="V2163" i="1" s="1"/>
  <c r="T2075" i="1"/>
  <c r="V2075" i="1" s="1"/>
  <c r="V2287" i="1"/>
  <c r="T2287" i="1"/>
  <c r="V2183" i="1"/>
  <c r="T2183" i="1"/>
  <c r="V2170" i="1"/>
  <c r="T2170" i="1"/>
  <c r="V2320" i="1"/>
  <c r="T2320" i="1"/>
  <c r="T2242" i="1"/>
  <c r="V2242" i="1" s="1"/>
  <c r="T2093" i="1"/>
  <c r="V2093" i="1" s="1"/>
  <c r="T2212" i="1"/>
  <c r="V2212" i="1" s="1"/>
  <c r="T2034" i="1"/>
  <c r="V2034" i="1" s="1"/>
  <c r="V2223" i="1"/>
  <c r="T2223" i="1"/>
  <c r="T2621" i="1"/>
  <c r="V2621" i="1" s="1"/>
  <c r="V2632" i="1"/>
  <c r="T2632" i="1"/>
  <c r="V2422" i="1"/>
  <c r="T2422" i="1"/>
  <c r="T2590" i="1"/>
  <c r="V2590" i="1" s="1"/>
  <c r="T2766" i="1"/>
  <c r="V2766" i="1"/>
  <c r="T2797" i="1"/>
  <c r="V2797" i="1" s="1"/>
  <c r="V2697" i="1"/>
  <c r="T2697" i="1"/>
  <c r="T2620" i="1"/>
  <c r="V2620" i="1" s="1"/>
  <c r="V2646" i="1"/>
  <c r="T2646" i="1"/>
  <c r="T2611" i="1"/>
  <c r="V2611" i="1" s="1"/>
  <c r="V2753" i="1"/>
  <c r="T2753" i="1"/>
  <c r="T2589" i="1"/>
  <c r="V2589" i="1"/>
  <c r="T3042" i="1"/>
  <c r="V3042" i="1"/>
  <c r="T2943" i="1"/>
  <c r="V2943" i="1" s="1"/>
  <c r="T2976" i="1"/>
  <c r="V2976" i="1" s="1"/>
  <c r="T2848" i="1"/>
  <c r="V2848" i="1" s="1"/>
  <c r="T3016" i="1"/>
  <c r="V3016" i="1" s="1"/>
  <c r="V755" i="1"/>
  <c r="T755" i="1"/>
  <c r="T721" i="1"/>
  <c r="V721" i="1" s="1"/>
  <c r="T819" i="1"/>
  <c r="V819" i="1" s="1"/>
  <c r="T1079" i="1"/>
  <c r="V1079" i="1"/>
  <c r="T2023" i="1"/>
  <c r="V2023" i="1"/>
  <c r="V811" i="1"/>
  <c r="T811" i="1"/>
  <c r="T733" i="1"/>
  <c r="V733" i="1" s="1"/>
  <c r="V911" i="1"/>
  <c r="T911" i="1"/>
  <c r="V1049" i="1"/>
  <c r="T1049" i="1"/>
  <c r="T1035" i="1"/>
  <c r="V1035" i="1" s="1"/>
  <c r="T1514" i="1"/>
  <c r="V1514" i="1"/>
  <c r="T1831" i="1"/>
  <c r="V1831" i="1"/>
  <c r="T2368" i="1"/>
  <c r="V2368" i="1"/>
  <c r="V2295" i="1"/>
  <c r="T2295" i="1"/>
  <c r="T667" i="1"/>
  <c r="V667" i="1" s="1"/>
  <c r="T694" i="1"/>
  <c r="V694" i="1" s="1"/>
  <c r="V750" i="1"/>
  <c r="T750" i="1"/>
  <c r="T994" i="1"/>
  <c r="V994" i="1" s="1"/>
  <c r="T941" i="1"/>
  <c r="V941" i="1" s="1"/>
  <c r="T949" i="1"/>
  <c r="V949" i="1" s="1"/>
  <c r="T927" i="1"/>
  <c r="V927" i="1"/>
  <c r="T1031" i="1"/>
  <c r="V1031" i="1" s="1"/>
  <c r="T984" i="1"/>
  <c r="V984" i="1" s="1"/>
  <c r="V1022" i="1"/>
  <c r="T1022" i="1"/>
  <c r="V1103" i="1"/>
  <c r="T1103" i="1"/>
  <c r="V1137" i="1"/>
  <c r="T1137" i="1"/>
  <c r="T1290" i="1"/>
  <c r="V1290" i="1"/>
  <c r="T1186" i="1"/>
  <c r="V1186" i="1" s="1"/>
  <c r="T1388" i="1"/>
  <c r="V1388" i="1"/>
  <c r="V1475" i="1"/>
  <c r="T1475" i="1"/>
  <c r="T1371" i="1"/>
  <c r="V1371" i="1" s="1"/>
  <c r="V1447" i="1"/>
  <c r="T1447" i="1"/>
  <c r="T1412" i="1"/>
  <c r="V1412" i="1" s="1"/>
  <c r="V1647" i="1"/>
  <c r="T1647" i="1"/>
  <c r="T1596" i="1"/>
  <c r="V1596" i="1"/>
  <c r="T1580" i="1"/>
  <c r="V1580" i="1"/>
  <c r="T1502" i="1"/>
  <c r="V1502" i="1"/>
  <c r="V1660" i="1"/>
  <c r="T1660" i="1"/>
  <c r="T1605" i="1"/>
  <c r="V1605" i="1" s="1"/>
  <c r="V1252" i="1"/>
  <c r="T1252" i="1"/>
  <c r="T1719" i="1"/>
  <c r="V1719" i="1" s="1"/>
  <c r="V1710" i="1"/>
  <c r="T1710" i="1"/>
  <c r="T1738" i="1"/>
  <c r="V1738" i="1"/>
  <c r="T1769" i="1"/>
  <c r="V1769" i="1" s="1"/>
  <c r="T1678" i="1"/>
  <c r="V1678" i="1"/>
  <c r="T1575" i="1"/>
  <c r="V1575" i="1" s="1"/>
  <c r="T1695" i="1"/>
  <c r="V1695" i="1" s="1"/>
  <c r="T1830" i="1"/>
  <c r="V1830" i="1" s="1"/>
  <c r="T1857" i="1"/>
  <c r="V1857" i="1" s="1"/>
  <c r="T1821" i="1"/>
  <c r="V1821" i="1" s="1"/>
  <c r="T1952" i="1"/>
  <c r="V1952" i="1" s="1"/>
  <c r="T1913" i="1"/>
  <c r="V1913" i="1" s="1"/>
  <c r="T1924" i="1"/>
  <c r="V1924" i="1" s="1"/>
  <c r="V1896" i="1"/>
  <c r="T1896" i="1"/>
  <c r="T1978" i="1"/>
  <c r="V1978" i="1" s="1"/>
  <c r="V2167" i="1"/>
  <c r="T2167" i="1"/>
  <c r="T1987" i="1"/>
  <c r="V1987" i="1" s="1"/>
  <c r="T2087" i="1"/>
  <c r="V2087" i="1" s="1"/>
  <c r="T2302" i="1"/>
  <c r="V2302" i="1" s="1"/>
  <c r="T2174" i="1"/>
  <c r="V2174" i="1" s="1"/>
  <c r="T2080" i="1"/>
  <c r="V2080" i="1"/>
  <c r="T2324" i="1"/>
  <c r="V2324" i="1" s="1"/>
  <c r="T2220" i="1"/>
  <c r="V2220" i="1"/>
  <c r="V2181" i="1"/>
  <c r="T2181" i="1"/>
  <c r="T2019" i="1"/>
  <c r="V2019" i="1" s="1"/>
  <c r="V2374" i="1"/>
  <c r="T2374" i="1"/>
  <c r="T2088" i="1"/>
  <c r="V2088" i="1"/>
  <c r="T2255" i="1"/>
  <c r="V2255" i="1" s="1"/>
  <c r="T2125" i="1"/>
  <c r="V2125" i="1"/>
  <c r="V2238" i="1"/>
  <c r="T2238" i="1"/>
  <c r="T2260" i="1"/>
  <c r="V2260" i="1"/>
  <c r="T2420" i="1"/>
  <c r="V2420" i="1" s="1"/>
  <c r="T2357" i="1"/>
  <c r="V2357" i="1" s="1"/>
  <c r="V2665" i="1"/>
  <c r="T2665" i="1"/>
  <c r="T2661" i="1"/>
  <c r="V2661" i="1"/>
  <c r="T2479" i="1"/>
  <c r="V2479" i="1" s="1"/>
  <c r="T2793" i="1"/>
  <c r="V2793" i="1"/>
  <c r="T2561" i="1"/>
  <c r="V2561" i="1" s="1"/>
  <c r="T2849" i="1"/>
  <c r="V2849" i="1"/>
  <c r="T2837" i="1"/>
  <c r="V2837" i="1" s="1"/>
  <c r="V2699" i="1"/>
  <c r="T2699" i="1"/>
  <c r="V2629" i="1"/>
  <c r="T2629" i="1"/>
  <c r="T2677" i="1"/>
  <c r="V2677" i="1"/>
  <c r="T2689" i="1"/>
  <c r="V2689" i="1" s="1"/>
  <c r="T2448" i="1"/>
  <c r="V2448" i="1"/>
  <c r="T2757" i="1"/>
  <c r="V2757" i="1" s="1"/>
  <c r="T2598" i="1"/>
  <c r="V2598" i="1" s="1"/>
  <c r="T2562" i="1"/>
  <c r="V2562" i="1" s="1"/>
  <c r="T2950" i="1"/>
  <c r="V2950" i="1" s="1"/>
  <c r="T2992" i="1"/>
  <c r="V2992" i="1" s="1"/>
  <c r="T2982" i="1"/>
  <c r="V2982" i="1"/>
  <c r="T3032" i="1"/>
  <c r="V3032" i="1" s="1"/>
  <c r="T822" i="1"/>
  <c r="V822" i="1" s="1"/>
  <c r="V1276" i="1"/>
  <c r="T1276" i="1"/>
  <c r="T1766" i="1"/>
  <c r="V1766" i="1" s="1"/>
  <c r="T1885" i="1"/>
  <c r="V1885" i="1" s="1"/>
  <c r="T2408" i="1"/>
  <c r="V2408" i="1" s="1"/>
  <c r="V2707" i="1"/>
  <c r="T2707" i="1"/>
  <c r="T1280" i="1"/>
  <c r="V1280" i="1" s="1"/>
  <c r="T661" i="1"/>
  <c r="V661" i="1" s="1"/>
  <c r="T651" i="1"/>
  <c r="V651" i="1"/>
  <c r="V706" i="1"/>
  <c r="T706" i="1"/>
  <c r="T716" i="1"/>
  <c r="V716" i="1" s="1"/>
  <c r="V763" i="1"/>
  <c r="T763" i="1"/>
  <c r="T665" i="1"/>
  <c r="V665" i="1" s="1"/>
  <c r="T664" i="1"/>
  <c r="V664" i="1" s="1"/>
  <c r="T680" i="1"/>
  <c r="V680" i="1"/>
  <c r="T735" i="1"/>
  <c r="V735" i="1" s="1"/>
  <c r="T779" i="1"/>
  <c r="V779" i="1" s="1"/>
  <c r="T686" i="1"/>
  <c r="V686" i="1" s="1"/>
  <c r="T719" i="1"/>
  <c r="V719" i="1" s="1"/>
  <c r="V724" i="1"/>
  <c r="T724" i="1"/>
  <c r="V766" i="1"/>
  <c r="T766" i="1"/>
  <c r="T886" i="1"/>
  <c r="V886" i="1" s="1"/>
  <c r="T1027" i="1"/>
  <c r="V1027" i="1"/>
  <c r="T907" i="1"/>
  <c r="V907" i="1" s="1"/>
  <c r="T943" i="1"/>
  <c r="V943" i="1"/>
  <c r="T962" i="1"/>
  <c r="V962" i="1" s="1"/>
  <c r="T953" i="1"/>
  <c r="V953" i="1" s="1"/>
  <c r="T1020" i="1"/>
  <c r="V1020" i="1" s="1"/>
  <c r="V1045" i="1"/>
  <c r="T1045" i="1"/>
  <c r="T1135" i="1"/>
  <c r="V1135" i="1" s="1"/>
  <c r="T1217" i="1"/>
  <c r="V1217" i="1"/>
  <c r="V1232" i="1"/>
  <c r="T1232" i="1"/>
  <c r="T1397" i="1"/>
  <c r="V1397" i="1"/>
  <c r="T1227" i="1"/>
  <c r="V1227" i="1" s="1"/>
  <c r="T1302" i="1"/>
  <c r="V1302" i="1" s="1"/>
  <c r="V1237" i="1"/>
  <c r="T1237" i="1"/>
  <c r="T1387" i="1"/>
  <c r="V1387" i="1" s="1"/>
  <c r="V1472" i="1"/>
  <c r="T1472" i="1"/>
  <c r="T1392" i="1"/>
  <c r="V1392" i="1"/>
  <c r="V1653" i="1"/>
  <c r="T1653" i="1"/>
  <c r="T1598" i="1"/>
  <c r="V1598" i="1"/>
  <c r="V1602" i="1"/>
  <c r="T1602" i="1"/>
  <c r="T1482" i="1"/>
  <c r="V1482" i="1"/>
  <c r="T1493" i="1"/>
  <c r="V1493" i="1" s="1"/>
  <c r="T1526" i="1"/>
  <c r="V1526" i="1" s="1"/>
  <c r="T1662" i="1"/>
  <c r="V1662" i="1" s="1"/>
  <c r="T1666" i="1"/>
  <c r="V1666" i="1" s="1"/>
  <c r="V1726" i="1"/>
  <c r="T1726" i="1"/>
  <c r="T1724" i="1"/>
  <c r="V1724" i="1" s="1"/>
  <c r="T1760" i="1"/>
  <c r="V1760" i="1" s="1"/>
  <c r="T1496" i="1"/>
  <c r="V1496" i="1"/>
  <c r="V1782" i="1"/>
  <c r="T1782" i="1"/>
  <c r="T1692" i="1"/>
  <c r="V1692" i="1" s="1"/>
  <c r="V1609" i="1"/>
  <c r="T1609" i="1"/>
  <c r="T1673" i="1"/>
  <c r="V1673" i="1" s="1"/>
  <c r="T1702" i="1"/>
  <c r="V1702" i="1" s="1"/>
  <c r="T1847" i="1"/>
  <c r="V1847" i="1"/>
  <c r="T1862" i="1"/>
  <c r="V1862" i="1" s="1"/>
  <c r="T1832" i="1"/>
  <c r="V1832" i="1"/>
  <c r="T1877" i="1"/>
  <c r="V1877" i="1" s="1"/>
  <c r="T1950" i="1"/>
  <c r="V1950" i="1" s="1"/>
  <c r="V1937" i="1"/>
  <c r="T1937" i="1"/>
  <c r="T1909" i="1"/>
  <c r="V1909" i="1" s="1"/>
  <c r="T1912" i="1"/>
  <c r="V1912" i="1" s="1"/>
  <c r="T2178" i="1"/>
  <c r="V2178" i="1" s="1"/>
  <c r="T1998" i="1"/>
  <c r="V1998" i="1" s="1"/>
  <c r="T2092" i="1"/>
  <c r="V2092" i="1"/>
  <c r="V2315" i="1"/>
  <c r="T2315" i="1"/>
  <c r="V2198" i="1"/>
  <c r="T2198" i="1"/>
  <c r="V2350" i="1"/>
  <c r="T2350" i="1"/>
  <c r="T2246" i="1"/>
  <c r="V2246" i="1" s="1"/>
  <c r="V2194" i="1"/>
  <c r="T2194" i="1"/>
  <c r="T2046" i="1"/>
  <c r="V2046" i="1"/>
  <c r="T2376" i="1"/>
  <c r="V2376" i="1" s="1"/>
  <c r="T2166" i="1"/>
  <c r="V2166" i="1"/>
  <c r="T2039" i="1"/>
  <c r="V2039" i="1" s="1"/>
  <c r="V2251" i="1"/>
  <c r="T2251" i="1"/>
  <c r="V2286" i="1"/>
  <c r="T2286" i="1"/>
  <c r="T2030" i="1"/>
  <c r="V2030" i="1"/>
  <c r="T2459" i="1"/>
  <c r="V2459" i="1" s="1"/>
  <c r="T2419" i="1"/>
  <c r="V2419" i="1" s="1"/>
  <c r="T2432" i="1"/>
  <c r="V2432" i="1" s="1"/>
  <c r="T2667" i="1"/>
  <c r="V2667" i="1" s="1"/>
  <c r="T2458" i="1"/>
  <c r="V2458" i="1" s="1"/>
  <c r="V2692" i="1"/>
  <c r="T2692" i="1"/>
  <c r="T2473" i="1"/>
  <c r="V2473" i="1" s="1"/>
  <c r="T2619" i="1"/>
  <c r="V2619" i="1"/>
  <c r="T2809" i="1"/>
  <c r="V2809" i="1" s="1"/>
  <c r="T2588" i="1"/>
  <c r="V2588" i="1"/>
  <c r="V2729" i="1"/>
  <c r="T2729" i="1"/>
  <c r="T2660" i="1"/>
  <c r="V2660" i="1" s="1"/>
  <c r="V2769" i="1"/>
  <c r="T2769" i="1"/>
  <c r="V2691" i="1"/>
  <c r="T2691" i="1"/>
  <c r="T2471" i="1"/>
  <c r="V2471" i="1" s="1"/>
  <c r="T2853" i="1"/>
  <c r="V2853" i="1"/>
  <c r="T2495" i="1"/>
  <c r="V2495" i="1"/>
  <c r="T3040" i="1"/>
  <c r="V3040" i="1"/>
  <c r="T2722" i="1"/>
  <c r="V2722" i="1" s="1"/>
  <c r="T3008" i="1"/>
  <c r="V3008" i="1" s="1"/>
  <c r="T2894" i="1"/>
  <c r="V2894" i="1" s="1"/>
  <c r="T2979" i="1"/>
  <c r="V2979" i="1" s="1"/>
  <c r="T2923" i="1"/>
  <c r="V2923" i="1" s="1"/>
  <c r="T3039" i="1"/>
  <c r="V3039" i="1"/>
  <c r="T808" i="1"/>
  <c r="V808" i="1" s="1"/>
  <c r="T1436" i="1"/>
  <c r="V1436" i="1"/>
  <c r="T1687" i="1"/>
  <c r="V1687" i="1" s="1"/>
  <c r="T1888" i="1"/>
  <c r="V1888" i="1" s="1"/>
  <c r="T2344" i="1"/>
  <c r="V2344" i="1" s="1"/>
  <c r="T2100" i="1"/>
  <c r="V2100" i="1" s="1"/>
  <c r="V2411" i="1"/>
  <c r="T2411" i="1"/>
  <c r="T771" i="1"/>
  <c r="V771" i="1" s="1"/>
  <c r="T696" i="1"/>
  <c r="V696" i="1" s="1"/>
  <c r="T1111" i="1"/>
  <c r="V1111" i="1"/>
  <c r="V2278" i="1"/>
  <c r="T2278" i="1"/>
  <c r="T2428" i="1"/>
  <c r="V2428" i="1" s="1"/>
  <c r="T2965" i="1"/>
  <c r="V2965" i="1" s="1"/>
  <c r="T685" i="1"/>
  <c r="V685" i="1" s="1"/>
  <c r="T701" i="1"/>
  <c r="V701" i="1" s="1"/>
  <c r="T756" i="1"/>
  <c r="V756" i="1" s="1"/>
  <c r="T795" i="1"/>
  <c r="V795" i="1" s="1"/>
  <c r="T699" i="1"/>
  <c r="V699" i="1"/>
  <c r="V738" i="1"/>
  <c r="T738" i="1"/>
  <c r="T731" i="1"/>
  <c r="V731" i="1" s="1"/>
  <c r="V782" i="1"/>
  <c r="T782" i="1"/>
  <c r="T906" i="1"/>
  <c r="V906" i="1" s="1"/>
  <c r="T870" i="1"/>
  <c r="V870" i="1" s="1"/>
  <c r="T931" i="1"/>
  <c r="V931" i="1" s="1"/>
  <c r="T989" i="1"/>
  <c r="V989" i="1" s="1"/>
  <c r="T955" i="1"/>
  <c r="V955" i="1"/>
  <c r="T1012" i="1"/>
  <c r="V1012" i="1" s="1"/>
  <c r="T1036" i="1"/>
  <c r="V1036" i="1" s="1"/>
  <c r="T1065" i="1"/>
  <c r="V1065" i="1" s="1"/>
  <c r="V1277" i="1"/>
  <c r="T1277" i="1"/>
  <c r="T1234" i="1"/>
  <c r="V1234" i="1" s="1"/>
  <c r="T1171" i="1"/>
  <c r="V1171" i="1"/>
  <c r="T1162" i="1"/>
  <c r="V1162" i="1" s="1"/>
  <c r="T1096" i="1"/>
  <c r="V1096" i="1" s="1"/>
  <c r="V1419" i="1"/>
  <c r="T1419" i="1"/>
  <c r="V1251" i="1"/>
  <c r="T1251" i="1"/>
  <c r="T1341" i="1"/>
  <c r="V1341" i="1" s="1"/>
  <c r="T1295" i="1"/>
  <c r="V1295" i="1" s="1"/>
  <c r="T1396" i="1"/>
  <c r="V1396" i="1" s="1"/>
  <c r="T1474" i="1"/>
  <c r="V1474" i="1" s="1"/>
  <c r="T1435" i="1"/>
  <c r="V1435" i="1" s="1"/>
  <c r="T1682" i="1"/>
  <c r="V1682" i="1" s="1"/>
  <c r="V1655" i="1"/>
  <c r="T1655" i="1"/>
  <c r="T1604" i="1"/>
  <c r="V1604" i="1" s="1"/>
  <c r="T1506" i="1"/>
  <c r="V1506" i="1" s="1"/>
  <c r="T1548" i="1"/>
  <c r="V1548" i="1" s="1"/>
  <c r="V1685" i="1"/>
  <c r="T1685" i="1"/>
  <c r="T1668" i="1"/>
  <c r="V1668" i="1"/>
  <c r="T1740" i="1"/>
  <c r="V1740" i="1" s="1"/>
  <c r="T1762" i="1"/>
  <c r="V1762" i="1" s="1"/>
  <c r="V1786" i="1"/>
  <c r="T1786" i="1"/>
  <c r="T1798" i="1"/>
  <c r="V1798" i="1" s="1"/>
  <c r="T1699" i="1"/>
  <c r="V1699" i="1" s="1"/>
  <c r="V1617" i="1"/>
  <c r="T1617" i="1"/>
  <c r="T1690" i="1"/>
  <c r="V1690" i="1" s="1"/>
  <c r="T1716" i="1"/>
  <c r="V1716" i="1" s="1"/>
  <c r="T1723" i="1"/>
  <c r="V1723" i="1" s="1"/>
  <c r="T1837" i="1"/>
  <c r="V1837" i="1"/>
  <c r="V1895" i="1"/>
  <c r="T1895" i="1"/>
  <c r="T1879" i="1"/>
  <c r="V1879" i="1" s="1"/>
  <c r="T1872" i="1"/>
  <c r="V1872" i="1" s="1"/>
  <c r="V1973" i="1"/>
  <c r="T1973" i="1"/>
  <c r="V1967" i="1"/>
  <c r="T1967" i="1"/>
  <c r="T1922" i="1"/>
  <c r="V1922" i="1" s="1"/>
  <c r="T2191" i="1"/>
  <c r="V2191" i="1" s="1"/>
  <c r="T2045" i="1"/>
  <c r="V2045" i="1"/>
  <c r="T2114" i="1"/>
  <c r="V2114" i="1" s="1"/>
  <c r="V2328" i="1"/>
  <c r="T2328" i="1"/>
  <c r="V2211" i="1"/>
  <c r="T2211" i="1"/>
  <c r="T2107" i="1"/>
  <c r="V2107" i="1" s="1"/>
  <c r="T2352" i="1"/>
  <c r="V2352" i="1" s="1"/>
  <c r="T2259" i="1"/>
  <c r="V2259" i="1" s="1"/>
  <c r="T2003" i="1"/>
  <c r="V2003" i="1" s="1"/>
  <c r="T2207" i="1"/>
  <c r="V2207" i="1" s="1"/>
  <c r="T2078" i="1"/>
  <c r="V2078" i="1" s="1"/>
  <c r="T2292" i="1"/>
  <c r="V2292" i="1" s="1"/>
  <c r="V2188" i="1"/>
  <c r="T2188" i="1"/>
  <c r="T2044" i="1"/>
  <c r="V2044" i="1" s="1"/>
  <c r="V2264" i="1"/>
  <c r="T2264" i="1"/>
  <c r="T2064" i="1"/>
  <c r="V2064" i="1"/>
  <c r="T2299" i="1"/>
  <c r="V2299" i="1" s="1"/>
  <c r="T2062" i="1"/>
  <c r="V2062" i="1"/>
  <c r="V2225" i="1"/>
  <c r="T2225" i="1"/>
  <c r="T2728" i="1"/>
  <c r="V2728" i="1" s="1"/>
  <c r="V2694" i="1"/>
  <c r="T2694" i="1"/>
  <c r="T2653" i="1"/>
  <c r="V2653" i="1" s="1"/>
  <c r="T2463" i="1"/>
  <c r="V2463" i="1" s="1"/>
  <c r="T2597" i="1"/>
  <c r="V2597" i="1"/>
  <c r="T2644" i="1"/>
  <c r="V2644" i="1" s="1"/>
  <c r="T2733" i="1"/>
  <c r="V2733" i="1"/>
  <c r="V2438" i="1"/>
  <c r="T2438" i="1"/>
  <c r="V2662" i="1"/>
  <c r="T2662" i="1"/>
  <c r="V2745" i="1"/>
  <c r="T2745" i="1"/>
  <c r="T2500" i="1"/>
  <c r="V2500" i="1" s="1"/>
  <c r="T3047" i="1"/>
  <c r="V3047" i="1" s="1"/>
  <c r="T2798" i="1"/>
  <c r="V2798" i="1"/>
  <c r="T3024" i="1"/>
  <c r="V3024" i="1" s="1"/>
  <c r="T3038" i="1"/>
  <c r="V3038" i="1"/>
  <c r="T2920" i="1"/>
  <c r="V2920" i="1" s="1"/>
  <c r="T2998" i="1"/>
  <c r="V2998" i="1" s="1"/>
  <c r="T2995" i="1"/>
  <c r="V2995" i="1" s="1"/>
  <c r="T2846" i="1"/>
  <c r="V2846" i="1" s="1"/>
  <c r="T2942" i="1"/>
  <c r="V2942" i="1" s="1"/>
  <c r="T2777" i="1"/>
  <c r="V2777" i="1" s="1"/>
  <c r="T3046" i="1"/>
  <c r="V3046" i="1" s="1"/>
  <c r="T908" i="1"/>
  <c r="V908" i="1"/>
  <c r="T885" i="1"/>
  <c r="V885" i="1" s="1"/>
  <c r="T1005" i="1"/>
  <c r="V1005" i="1" s="1"/>
  <c r="V973" i="1"/>
  <c r="T973" i="1"/>
  <c r="T1017" i="1"/>
  <c r="V1017" i="1" s="1"/>
  <c r="T1093" i="1"/>
  <c r="V1093" i="1" s="1"/>
  <c r="T1047" i="1"/>
  <c r="V1047" i="1"/>
  <c r="T1067" i="1"/>
  <c r="V1067" i="1" s="1"/>
  <c r="T980" i="1"/>
  <c r="V980" i="1"/>
  <c r="V1283" i="1"/>
  <c r="T1283" i="1"/>
  <c r="T1184" i="1"/>
  <c r="V1184" i="1" s="1"/>
  <c r="V1240" i="1"/>
  <c r="T1240" i="1"/>
  <c r="T1211" i="1"/>
  <c r="V1211" i="1" s="1"/>
  <c r="T1187" i="1"/>
  <c r="V1187" i="1" s="1"/>
  <c r="T1421" i="1"/>
  <c r="V1421" i="1" s="1"/>
  <c r="T1297" i="1"/>
  <c r="V1297" i="1" s="1"/>
  <c r="T1359" i="1"/>
  <c r="V1359" i="1"/>
  <c r="T1328" i="1"/>
  <c r="V1328" i="1" s="1"/>
  <c r="T1405" i="1"/>
  <c r="V1405" i="1" s="1"/>
  <c r="T1476" i="1"/>
  <c r="V1476" i="1" s="1"/>
  <c r="V1437" i="1"/>
  <c r="T1437" i="1"/>
  <c r="V1661" i="1"/>
  <c r="T1661" i="1"/>
  <c r="T1606" i="1"/>
  <c r="V1606" i="1"/>
  <c r="T1519" i="1"/>
  <c r="V1519" i="1" s="1"/>
  <c r="T1559" i="1"/>
  <c r="V1559" i="1"/>
  <c r="T1670" i="1"/>
  <c r="V1670" i="1" s="1"/>
  <c r="T1751" i="1"/>
  <c r="V1751" i="1" s="1"/>
  <c r="V1775" i="1"/>
  <c r="T1775" i="1"/>
  <c r="V1790" i="1"/>
  <c r="T1790" i="1"/>
  <c r="T1815" i="1"/>
  <c r="V1815" i="1" s="1"/>
  <c r="T1704" i="1"/>
  <c r="V1704" i="1"/>
  <c r="T1635" i="1"/>
  <c r="V1635" i="1"/>
  <c r="T1718" i="1"/>
  <c r="V1718" i="1" s="1"/>
  <c r="V1748" i="1"/>
  <c r="T1748" i="1"/>
  <c r="T1842" i="1"/>
  <c r="V1842" i="1" s="1"/>
  <c r="V1908" i="1"/>
  <c r="T1908" i="1"/>
  <c r="V1893" i="1"/>
  <c r="T1893" i="1"/>
  <c r="V1904" i="1"/>
  <c r="T1904" i="1"/>
  <c r="T1969" i="1"/>
  <c r="V1969" i="1" s="1"/>
  <c r="T1935" i="1"/>
  <c r="V1935" i="1" s="1"/>
  <c r="T2228" i="1"/>
  <c r="V2228" i="1"/>
  <c r="T2077" i="1"/>
  <c r="V2077" i="1" s="1"/>
  <c r="T2119" i="1"/>
  <c r="V2119" i="1"/>
  <c r="V2334" i="1"/>
  <c r="T2334" i="1"/>
  <c r="V2224" i="1"/>
  <c r="T2224" i="1"/>
  <c r="T2112" i="1"/>
  <c r="V2112" i="1" s="1"/>
  <c r="T2356" i="1"/>
  <c r="V2356" i="1"/>
  <c r="T2272" i="1"/>
  <c r="V2272" i="1" s="1"/>
  <c r="T2031" i="1"/>
  <c r="V2031" i="1"/>
  <c r="T2110" i="1"/>
  <c r="V2110" i="1" s="1"/>
  <c r="T2318" i="1"/>
  <c r="V2318" i="1" s="1"/>
  <c r="V2214" i="1"/>
  <c r="T2214" i="1"/>
  <c r="T2066" i="1"/>
  <c r="V2066" i="1" s="1"/>
  <c r="V2277" i="1"/>
  <c r="T2277" i="1"/>
  <c r="T2312" i="1"/>
  <c r="V2312" i="1" s="1"/>
  <c r="T2094" i="1"/>
  <c r="V2094" i="1" s="1"/>
  <c r="T2380" i="1"/>
  <c r="V2380" i="1" s="1"/>
  <c r="V2208" i="1"/>
  <c r="T2208" i="1"/>
  <c r="V2732" i="1"/>
  <c r="T2732" i="1"/>
  <c r="V2696" i="1"/>
  <c r="T2696" i="1"/>
  <c r="V2684" i="1"/>
  <c r="T2684" i="1"/>
  <c r="T2468" i="1"/>
  <c r="V2468" i="1" s="1"/>
  <c r="T2606" i="1"/>
  <c r="V2606" i="1" s="1"/>
  <c r="T2377" i="1"/>
  <c r="V2377" i="1" s="1"/>
  <c r="T2625" i="1"/>
  <c r="V2625" i="1"/>
  <c r="V2784" i="1"/>
  <c r="T2784" i="1"/>
  <c r="T2443" i="1"/>
  <c r="V2443" i="1" s="1"/>
  <c r="V2664" i="1"/>
  <c r="T2664" i="1"/>
  <c r="T2749" i="1"/>
  <c r="V2749" i="1" s="1"/>
  <c r="T2505" i="1"/>
  <c r="V2505" i="1" s="1"/>
  <c r="T2681" i="1"/>
  <c r="V2681" i="1" s="1"/>
  <c r="T2775" i="1"/>
  <c r="V2775" i="1" s="1"/>
  <c r="T2927" i="1"/>
  <c r="V2927" i="1" s="1"/>
  <c r="V2791" i="1"/>
  <c r="T2791" i="1"/>
  <c r="T3011" i="1"/>
  <c r="V3011" i="1" s="1"/>
  <c r="T2926" i="1"/>
  <c r="V2926" i="1" s="1"/>
  <c r="V2860" i="1"/>
  <c r="T2860" i="1"/>
  <c r="V801" i="1"/>
  <c r="T801" i="1"/>
  <c r="T978" i="1"/>
  <c r="V978" i="1" s="1"/>
  <c r="T1188" i="1"/>
  <c r="V1188" i="1" s="1"/>
  <c r="T1390" i="1"/>
  <c r="V1390" i="1"/>
  <c r="V1920" i="1"/>
  <c r="T1920" i="1"/>
  <c r="T2018" i="1"/>
  <c r="V2018" i="1"/>
  <c r="V2366" i="1"/>
  <c r="T2366" i="1"/>
  <c r="V2301" i="1"/>
  <c r="T2301" i="1"/>
  <c r="T2333" i="1"/>
  <c r="V2333" i="1" s="1"/>
  <c r="T2710" i="1"/>
  <c r="V2710" i="1"/>
  <c r="T2488" i="1"/>
  <c r="V2488" i="1" s="1"/>
  <c r="T2987" i="1"/>
  <c r="V2987" i="1"/>
  <c r="V2743" i="1"/>
  <c r="T2743" i="1"/>
  <c r="T2944" i="1"/>
  <c r="V2944" i="1"/>
  <c r="T1159" i="1"/>
  <c r="V1159" i="1" s="1"/>
  <c r="V1779" i="1"/>
  <c r="T1779" i="1"/>
  <c r="T1551" i="1"/>
  <c r="V1551" i="1" s="1"/>
  <c r="T1985" i="1"/>
  <c r="V1985" i="1" s="1"/>
  <c r="T2200" i="1"/>
  <c r="V2200" i="1" s="1"/>
  <c r="T2314" i="1"/>
  <c r="V2314" i="1" s="1"/>
  <c r="T2412" i="1"/>
  <c r="V2412" i="1" s="1"/>
  <c r="T2652" i="1"/>
  <c r="V2652" i="1" s="1"/>
  <c r="V2648" i="1"/>
  <c r="T2648" i="1"/>
  <c r="T3003" i="1"/>
  <c r="V3003" i="1" s="1"/>
  <c r="T2958" i="1"/>
  <c r="V2958" i="1" s="1"/>
  <c r="T759" i="1"/>
  <c r="V759" i="1" s="1"/>
  <c r="T653" i="1"/>
  <c r="V653" i="1" s="1"/>
  <c r="T715" i="1"/>
  <c r="V715" i="1"/>
  <c r="T713" i="1"/>
  <c r="V713" i="1" s="1"/>
  <c r="T737" i="1"/>
  <c r="V737" i="1" s="1"/>
  <c r="T723" i="1"/>
  <c r="V723" i="1" s="1"/>
  <c r="V788" i="1"/>
  <c r="T788" i="1"/>
  <c r="V814" i="1"/>
  <c r="T814" i="1"/>
  <c r="T726" i="1"/>
  <c r="V726" i="1" s="1"/>
  <c r="T752" i="1"/>
  <c r="V752" i="1" s="1"/>
  <c r="T775" i="1"/>
  <c r="V775" i="1" s="1"/>
  <c r="T825" i="1"/>
  <c r="V825" i="1" s="1"/>
  <c r="T979" i="1"/>
  <c r="V979" i="1"/>
  <c r="T930" i="1"/>
  <c r="V930" i="1" s="1"/>
  <c r="V855" i="1"/>
  <c r="T855" i="1"/>
  <c r="T890" i="1"/>
  <c r="V890" i="1" s="1"/>
  <c r="T945" i="1"/>
  <c r="V945" i="1"/>
  <c r="T1024" i="1"/>
  <c r="V1024" i="1" s="1"/>
  <c r="T1099" i="1"/>
  <c r="V1099" i="1"/>
  <c r="T1069" i="1"/>
  <c r="V1069" i="1" s="1"/>
  <c r="T985" i="1"/>
  <c r="V985" i="1"/>
  <c r="T1087" i="1"/>
  <c r="V1087" i="1" s="1"/>
  <c r="T1242" i="1"/>
  <c r="V1242" i="1" s="1"/>
  <c r="V1224" i="1"/>
  <c r="T1224" i="1"/>
  <c r="T1196" i="1"/>
  <c r="V1196" i="1"/>
  <c r="T1272" i="1"/>
  <c r="V1272" i="1" s="1"/>
  <c r="T1423" i="1"/>
  <c r="V1423" i="1" s="1"/>
  <c r="T1325" i="1"/>
  <c r="V1325" i="1" s="1"/>
  <c r="T1304" i="1"/>
  <c r="V1304" i="1" s="1"/>
  <c r="T1428" i="1"/>
  <c r="V1428" i="1" s="1"/>
  <c r="V1416" i="1"/>
  <c r="T1416" i="1"/>
  <c r="T1480" i="1"/>
  <c r="V1480" i="1" s="1"/>
  <c r="T1439" i="1"/>
  <c r="V1439" i="1" s="1"/>
  <c r="V1663" i="1"/>
  <c r="T1663" i="1"/>
  <c r="T1543" i="1"/>
  <c r="V1543" i="1"/>
  <c r="V1626" i="1"/>
  <c r="T1626" i="1"/>
  <c r="T1517" i="1"/>
  <c r="V1517" i="1" s="1"/>
  <c r="V1570" i="1"/>
  <c r="T1570" i="1"/>
  <c r="T1465" i="1"/>
  <c r="V1465" i="1" s="1"/>
  <c r="V1764" i="1"/>
  <c r="T1764" i="1"/>
  <c r="T1807" i="1"/>
  <c r="V1807" i="1"/>
  <c r="T1792" i="1"/>
  <c r="V1792" i="1" s="1"/>
  <c r="T1713" i="1"/>
  <c r="V1713" i="1"/>
  <c r="T1727" i="1"/>
  <c r="V1727" i="1" s="1"/>
  <c r="T1739" i="1"/>
  <c r="V1739" i="1" s="1"/>
  <c r="V1761" i="1"/>
  <c r="T1761" i="1"/>
  <c r="T1869" i="1"/>
  <c r="V1869" i="1" s="1"/>
  <c r="V1921" i="1"/>
  <c r="T1921" i="1"/>
  <c r="T1906" i="1"/>
  <c r="V1906" i="1" s="1"/>
  <c r="T1917" i="1"/>
  <c r="V1917" i="1" s="1"/>
  <c r="T1928" i="1"/>
  <c r="V1928" i="1" s="1"/>
  <c r="V1977" i="1"/>
  <c r="T1977" i="1"/>
  <c r="T1948" i="1"/>
  <c r="V1948" i="1" s="1"/>
  <c r="V1793" i="1"/>
  <c r="T1793" i="1"/>
  <c r="T2011" i="1"/>
  <c r="V2011" i="1" s="1"/>
  <c r="V2254" i="1"/>
  <c r="T2254" i="1"/>
  <c r="T2109" i="1"/>
  <c r="V2109" i="1"/>
  <c r="T2124" i="1"/>
  <c r="V2124" i="1" s="1"/>
  <c r="T2336" i="1"/>
  <c r="V2336" i="1"/>
  <c r="V2237" i="1"/>
  <c r="T2237" i="1"/>
  <c r="T1890" i="1"/>
  <c r="V1890" i="1" s="1"/>
  <c r="V2285" i="1"/>
  <c r="T2285" i="1"/>
  <c r="T2036" i="1"/>
  <c r="V2036" i="1" s="1"/>
  <c r="T2244" i="1"/>
  <c r="V2244" i="1" s="1"/>
  <c r="T2142" i="1"/>
  <c r="V2142" i="1"/>
  <c r="T2227" i="1"/>
  <c r="V2227" i="1" s="1"/>
  <c r="T2071" i="1"/>
  <c r="V2071" i="1"/>
  <c r="V2290" i="1"/>
  <c r="T2290" i="1"/>
  <c r="T2186" i="1"/>
  <c r="V2186" i="1" s="1"/>
  <c r="V2325" i="1"/>
  <c r="T2325" i="1"/>
  <c r="T2126" i="1"/>
  <c r="V2126" i="1" s="1"/>
  <c r="T2416" i="1"/>
  <c r="V2416" i="1" s="1"/>
  <c r="T2734" i="1"/>
  <c r="V2734" i="1"/>
  <c r="T2501" i="1"/>
  <c r="V2501" i="1" s="1"/>
  <c r="T2736" i="1"/>
  <c r="V2736" i="1" s="1"/>
  <c r="V2686" i="1"/>
  <c r="T2686" i="1"/>
  <c r="V2825" i="1"/>
  <c r="T2825" i="1"/>
  <c r="V2788" i="1"/>
  <c r="T2788" i="1"/>
  <c r="T2512" i="1"/>
  <c r="V2512" i="1" s="1"/>
  <c r="V2683" i="1"/>
  <c r="T2683" i="1"/>
  <c r="T2706" i="1"/>
  <c r="V2706" i="1"/>
  <c r="T2886" i="1"/>
  <c r="V2886" i="1" s="1"/>
  <c r="T2883" i="1"/>
  <c r="V2883" i="1"/>
  <c r="T2880" i="1"/>
  <c r="V2880" i="1" s="1"/>
  <c r="T3027" i="1"/>
  <c r="V3027" i="1" s="1"/>
  <c r="V2759" i="1"/>
  <c r="T2759" i="1"/>
  <c r="T2565" i="1"/>
  <c r="V2565" i="1" s="1"/>
  <c r="V2649" i="1"/>
  <c r="T2649" i="1"/>
  <c r="T2668" i="1"/>
  <c r="V2668" i="1" s="1"/>
  <c r="T640" i="1"/>
  <c r="V640" i="1"/>
  <c r="T666" i="1"/>
  <c r="V666" i="1"/>
  <c r="V727" i="1"/>
  <c r="T727" i="1"/>
  <c r="T718" i="1"/>
  <c r="V718" i="1" s="1"/>
  <c r="V742" i="1"/>
  <c r="T742" i="1"/>
  <c r="V797" i="1"/>
  <c r="T797" i="1"/>
  <c r="V816" i="1"/>
  <c r="T816" i="1"/>
  <c r="T761" i="1"/>
  <c r="V761" i="1" s="1"/>
  <c r="T768" i="1"/>
  <c r="V768" i="1" s="1"/>
  <c r="T791" i="1"/>
  <c r="V791" i="1" s="1"/>
  <c r="V981" i="1"/>
  <c r="T981" i="1"/>
  <c r="T872" i="1"/>
  <c r="V872" i="1" s="1"/>
  <c r="V895" i="1"/>
  <c r="T895" i="1"/>
  <c r="T947" i="1"/>
  <c r="V947" i="1" s="1"/>
  <c r="T1019" i="1"/>
  <c r="V1019" i="1" s="1"/>
  <c r="T1042" i="1"/>
  <c r="V1042" i="1"/>
  <c r="T1131" i="1"/>
  <c r="V1131" i="1"/>
  <c r="T1101" i="1"/>
  <c r="V1101" i="1"/>
  <c r="V960" i="1"/>
  <c r="T960" i="1"/>
  <c r="T1037" i="1"/>
  <c r="V1037" i="1" s="1"/>
  <c r="T1119" i="1"/>
  <c r="V1119" i="1" s="1"/>
  <c r="T1307" i="1"/>
  <c r="V1307" i="1" s="1"/>
  <c r="T1226" i="1"/>
  <c r="V1226" i="1" s="1"/>
  <c r="T1264" i="1"/>
  <c r="V1264" i="1" s="1"/>
  <c r="T1274" i="1"/>
  <c r="V1274" i="1"/>
  <c r="T1178" i="1"/>
  <c r="V1178" i="1"/>
  <c r="T1452" i="1"/>
  <c r="V1452" i="1" s="1"/>
  <c r="T1347" i="1"/>
  <c r="V1347" i="1"/>
  <c r="T1311" i="1"/>
  <c r="V1311" i="1" s="1"/>
  <c r="T1375" i="1"/>
  <c r="V1375" i="1" s="1"/>
  <c r="V1459" i="1"/>
  <c r="T1459" i="1"/>
  <c r="T1339" i="1"/>
  <c r="V1339" i="1"/>
  <c r="V1418" i="1"/>
  <c r="T1418" i="1"/>
  <c r="T1468" i="1"/>
  <c r="V1468" i="1"/>
  <c r="V1669" i="1"/>
  <c r="T1669" i="1"/>
  <c r="T1565" i="1"/>
  <c r="V1565" i="1"/>
  <c r="T1628" i="1"/>
  <c r="V1628" i="1" s="1"/>
  <c r="T1572" i="1"/>
  <c r="V1572" i="1" s="1"/>
  <c r="V1470" i="1"/>
  <c r="T1470" i="1"/>
  <c r="T1777" i="1"/>
  <c r="V1777" i="1" s="1"/>
  <c r="T1531" i="1"/>
  <c r="V1531" i="1" s="1"/>
  <c r="T1720" i="1"/>
  <c r="V1720" i="1"/>
  <c r="V1734" i="1"/>
  <c r="T1734" i="1"/>
  <c r="T1750" i="1"/>
  <c r="V1750" i="1" s="1"/>
  <c r="V1774" i="1"/>
  <c r="T1774" i="1"/>
  <c r="T1874" i="1"/>
  <c r="V1874" i="1" s="1"/>
  <c r="T1958" i="1"/>
  <c r="V1958" i="1" s="1"/>
  <c r="T1919" i="1"/>
  <c r="V1919" i="1" s="1"/>
  <c r="T1930" i="1"/>
  <c r="V1930" i="1" s="1"/>
  <c r="T1941" i="1"/>
  <c r="V1941" i="1" s="1"/>
  <c r="V1965" i="1"/>
  <c r="T1965" i="1"/>
  <c r="T1841" i="1"/>
  <c r="V1841" i="1" s="1"/>
  <c r="T1829" i="1"/>
  <c r="V1829" i="1" s="1"/>
  <c r="T2035" i="1"/>
  <c r="V2035" i="1" s="1"/>
  <c r="V2267" i="1"/>
  <c r="T2267" i="1"/>
  <c r="T2141" i="1"/>
  <c r="V2141" i="1"/>
  <c r="T2146" i="1"/>
  <c r="V2146" i="1" s="1"/>
  <c r="T2340" i="1"/>
  <c r="V2340" i="1"/>
  <c r="V2250" i="1"/>
  <c r="T2250" i="1"/>
  <c r="T2139" i="1"/>
  <c r="V2139" i="1" s="1"/>
  <c r="V2298" i="1"/>
  <c r="T2298" i="1"/>
  <c r="T2058" i="1"/>
  <c r="V2058" i="1" s="1"/>
  <c r="V2270" i="1"/>
  <c r="T2270" i="1"/>
  <c r="T2159" i="1"/>
  <c r="V2159" i="1"/>
  <c r="T2240" i="1"/>
  <c r="V2240" i="1" s="1"/>
  <c r="T2076" i="1"/>
  <c r="V2076" i="1"/>
  <c r="V2303" i="1"/>
  <c r="T2303" i="1"/>
  <c r="T2199" i="1"/>
  <c r="V2199" i="1" s="1"/>
  <c r="T2096" i="1"/>
  <c r="V2096" i="1" s="1"/>
  <c r="V2347" i="1"/>
  <c r="T2347" i="1"/>
  <c r="T2204" i="1"/>
  <c r="V2204" i="1" s="1"/>
  <c r="T2452" i="1"/>
  <c r="V2452" i="1"/>
  <c r="T2785" i="1"/>
  <c r="V2785" i="1"/>
  <c r="T2740" i="1"/>
  <c r="V2740" i="1" s="1"/>
  <c r="T2628" i="1"/>
  <c r="V2628" i="1" s="1"/>
  <c r="T2688" i="1"/>
  <c r="V2688" i="1" s="1"/>
  <c r="V2693" i="1"/>
  <c r="T2693" i="1"/>
  <c r="T2801" i="1"/>
  <c r="V2801" i="1" s="1"/>
  <c r="T2519" i="1"/>
  <c r="V2519" i="1" s="1"/>
  <c r="T2761" i="1"/>
  <c r="V2761" i="1" s="1"/>
  <c r="T3035" i="1"/>
  <c r="V3035" i="1"/>
  <c r="T2835" i="1"/>
  <c r="V2835" i="1" s="1"/>
  <c r="T2888" i="1"/>
  <c r="V2888" i="1" s="1"/>
  <c r="T2805" i="1"/>
  <c r="V2805" i="1" s="1"/>
  <c r="V2871" i="1"/>
  <c r="T2871" i="1"/>
  <c r="T2794" i="1"/>
  <c r="V2794" i="1" s="1"/>
  <c r="V753" i="1"/>
  <c r="T753" i="1"/>
  <c r="T902" i="1"/>
  <c r="V902" i="1"/>
  <c r="T1034" i="1"/>
  <c r="V1034" i="1" s="1"/>
  <c r="T1589" i="1"/>
  <c r="V1589" i="1" s="1"/>
  <c r="T1694" i="1"/>
  <c r="V1694" i="1" s="1"/>
  <c r="T1936" i="1"/>
  <c r="V1936" i="1" s="1"/>
  <c r="T2834" i="1"/>
  <c r="V2834" i="1" s="1"/>
  <c r="V730" i="1"/>
  <c r="T730" i="1"/>
  <c r="V714" i="1"/>
  <c r="T714" i="1"/>
  <c r="T671" i="1"/>
  <c r="V671" i="1" s="1"/>
  <c r="T746" i="1"/>
  <c r="V746" i="1" s="1"/>
  <c r="T744" i="1"/>
  <c r="V744" i="1" s="1"/>
  <c r="V749" i="1"/>
  <c r="T749" i="1"/>
  <c r="T832" i="1"/>
  <c r="V832" i="1" s="1"/>
  <c r="T657" i="1"/>
  <c r="V657" i="1" s="1"/>
  <c r="V777" i="1"/>
  <c r="T777" i="1"/>
  <c r="V784" i="1"/>
  <c r="T784" i="1"/>
  <c r="T844" i="1"/>
  <c r="V844" i="1"/>
  <c r="T897" i="1"/>
  <c r="V897" i="1" s="1"/>
  <c r="T909" i="1"/>
  <c r="V909" i="1" s="1"/>
  <c r="T971" i="1"/>
  <c r="V971" i="1" s="1"/>
  <c r="T1060" i="1"/>
  <c r="V1060" i="1" s="1"/>
  <c r="T1133" i="1"/>
  <c r="V1133" i="1" s="1"/>
  <c r="T1179" i="1"/>
  <c r="V1179" i="1" s="1"/>
  <c r="T1085" i="1"/>
  <c r="V1085" i="1" s="1"/>
  <c r="T1117" i="1"/>
  <c r="V1117" i="1"/>
  <c r="V1285" i="1"/>
  <c r="T1285" i="1"/>
  <c r="T1248" i="1"/>
  <c r="V1248" i="1" s="1"/>
  <c r="V1266" i="1"/>
  <c r="T1266" i="1"/>
  <c r="T1194" i="1"/>
  <c r="V1194" i="1" s="1"/>
  <c r="T1203" i="1"/>
  <c r="V1203" i="1" s="1"/>
  <c r="T1363" i="1"/>
  <c r="V1363" i="1" s="1"/>
  <c r="T1323" i="1"/>
  <c r="V1323" i="1" s="1"/>
  <c r="T1391" i="1"/>
  <c r="V1391" i="1" s="1"/>
  <c r="T1461" i="1"/>
  <c r="V1461" i="1" s="1"/>
  <c r="T1357" i="1"/>
  <c r="V1357" i="1"/>
  <c r="V1610" i="1"/>
  <c r="T1610" i="1"/>
  <c r="T1530" i="1"/>
  <c r="V1530" i="1" s="1"/>
  <c r="T1630" i="1"/>
  <c r="V1630" i="1" s="1"/>
  <c r="V1642" i="1"/>
  <c r="T1642" i="1"/>
  <c r="V1430" i="1"/>
  <c r="T1430" i="1"/>
  <c r="T1487" i="1"/>
  <c r="V1487" i="1"/>
  <c r="T1401" i="1"/>
  <c r="V1401" i="1" s="1"/>
  <c r="T1631" i="1"/>
  <c r="V1631" i="1" s="1"/>
  <c r="V1632" i="1"/>
  <c r="T1632" i="1"/>
  <c r="T1743" i="1"/>
  <c r="V1743" i="1" s="1"/>
  <c r="V1752" i="1"/>
  <c r="T1752" i="1"/>
  <c r="V1763" i="1"/>
  <c r="T1763" i="1"/>
  <c r="V1787" i="1"/>
  <c r="T1787" i="1"/>
  <c r="T1746" i="1"/>
  <c r="V1746" i="1" s="1"/>
  <c r="T1881" i="1"/>
  <c r="V1881" i="1"/>
  <c r="T1960" i="1"/>
  <c r="V1960" i="1" s="1"/>
  <c r="V1932" i="1"/>
  <c r="T1932" i="1"/>
  <c r="T1943" i="1"/>
  <c r="V1943" i="1" s="1"/>
  <c r="V1954" i="1"/>
  <c r="T1954" i="1"/>
  <c r="V1725" i="1"/>
  <c r="T1725" i="1"/>
  <c r="T1846" i="1"/>
  <c r="V1846" i="1" s="1"/>
  <c r="T1834" i="1"/>
  <c r="V1834" i="1"/>
  <c r="T1824" i="1"/>
  <c r="V1824" i="1" s="1"/>
  <c r="T2040" i="1"/>
  <c r="V2040" i="1"/>
  <c r="V2280" i="1"/>
  <c r="T2280" i="1"/>
  <c r="T2176" i="1"/>
  <c r="V2176" i="1" s="1"/>
  <c r="T2151" i="1"/>
  <c r="V2151" i="1" s="1"/>
  <c r="V2263" i="1"/>
  <c r="T2263" i="1"/>
  <c r="T2144" i="1"/>
  <c r="V2144" i="1" s="1"/>
  <c r="T2311" i="1"/>
  <c r="V2311" i="1" s="1"/>
  <c r="T2063" i="1"/>
  <c r="V2063" i="1"/>
  <c r="T2283" i="1"/>
  <c r="V2283" i="1" s="1"/>
  <c r="V2168" i="1"/>
  <c r="T2168" i="1"/>
  <c r="T2253" i="1"/>
  <c r="V2253" i="1" s="1"/>
  <c r="T2098" i="1"/>
  <c r="V2098" i="1" s="1"/>
  <c r="V2331" i="1"/>
  <c r="T2331" i="1"/>
  <c r="T2236" i="1"/>
  <c r="V2236" i="1" s="1"/>
  <c r="T2351" i="1"/>
  <c r="V2351" i="1" s="1"/>
  <c r="T2230" i="1"/>
  <c r="V2230" i="1" s="1"/>
  <c r="T2440" i="1"/>
  <c r="V2440" i="1"/>
  <c r="V2354" i="1"/>
  <c r="T2354" i="1"/>
  <c r="T2249" i="1"/>
  <c r="V2249" i="1" s="1"/>
  <c r="T2857" i="1"/>
  <c r="V2857" i="1" s="1"/>
  <c r="T2742" i="1"/>
  <c r="V2742" i="1" s="1"/>
  <c r="V2657" i="1"/>
  <c r="T2657" i="1"/>
  <c r="T2752" i="1"/>
  <c r="V2752" i="1" s="1"/>
  <c r="T2526" i="1"/>
  <c r="V2526" i="1" s="1"/>
  <c r="T2645" i="1"/>
  <c r="V2645" i="1"/>
  <c r="V2737" i="1"/>
  <c r="T2737" i="1"/>
  <c r="T2460" i="1"/>
  <c r="V2460" i="1" s="1"/>
  <c r="T2865" i="1"/>
  <c r="V2865" i="1" s="1"/>
  <c r="T2532" i="1"/>
  <c r="V2532" i="1" s="1"/>
  <c r="T2441" i="1"/>
  <c r="V2441" i="1" s="1"/>
  <c r="T2765" i="1"/>
  <c r="V2765" i="1"/>
  <c r="T2870" i="1"/>
  <c r="V2870" i="1" s="1"/>
  <c r="T2974" i="1"/>
  <c r="V2974" i="1"/>
  <c r="T2904" i="1"/>
  <c r="V2904" i="1" s="1"/>
  <c r="T2878" i="1"/>
  <c r="V2878" i="1" s="1"/>
  <c r="V862" i="1"/>
  <c r="T862" i="1"/>
  <c r="T878" i="1"/>
  <c r="V878" i="1" s="1"/>
  <c r="T1129" i="1"/>
  <c r="V1129" i="1" s="1"/>
  <c r="T1273" i="1"/>
  <c r="V1273" i="1"/>
  <c r="T1426" i="1"/>
  <c r="V1426" i="1" s="1"/>
  <c r="T1501" i="1"/>
  <c r="V1501" i="1"/>
  <c r="T1622" i="1"/>
  <c r="V1622" i="1" s="1"/>
  <c r="T1478" i="1"/>
  <c r="V1478" i="1" s="1"/>
  <c r="V1672" i="1"/>
  <c r="T1672" i="1"/>
  <c r="T2252" i="1"/>
  <c r="V2252" i="1" s="1"/>
  <c r="V2444" i="1"/>
  <c r="T2444" i="1"/>
  <c r="T835" i="1"/>
  <c r="V835" i="1" s="1"/>
  <c r="T1075" i="1"/>
  <c r="V1075" i="1" s="1"/>
  <c r="T1278" i="1"/>
  <c r="V1278" i="1" s="1"/>
  <c r="V1615" i="1"/>
  <c r="T1615" i="1"/>
  <c r="T1848" i="1"/>
  <c r="V1848" i="1" s="1"/>
  <c r="T2348" i="1"/>
  <c r="V2348" i="1" s="1"/>
  <c r="T2713" i="1"/>
  <c r="V2713" i="1" s="1"/>
  <c r="V2935" i="1"/>
  <c r="T2935" i="1"/>
  <c r="T772" i="1"/>
  <c r="V772" i="1" s="1"/>
  <c r="T687" i="1"/>
  <c r="V687" i="1" s="1"/>
  <c r="T762" i="1"/>
  <c r="V762" i="1" s="1"/>
  <c r="V751" i="1"/>
  <c r="T751" i="1"/>
  <c r="T758" i="1"/>
  <c r="V758" i="1" s="1"/>
  <c r="V765" i="1"/>
  <c r="T765" i="1"/>
  <c r="V836" i="1"/>
  <c r="T836" i="1"/>
  <c r="T678" i="1"/>
  <c r="V678" i="1" s="1"/>
  <c r="T793" i="1"/>
  <c r="V793" i="1" s="1"/>
  <c r="T802" i="1"/>
  <c r="V802" i="1" s="1"/>
  <c r="T853" i="1"/>
  <c r="V853" i="1"/>
  <c r="T954" i="1"/>
  <c r="V954" i="1" s="1"/>
  <c r="T1091" i="1"/>
  <c r="V1091" i="1" s="1"/>
  <c r="V998" i="1"/>
  <c r="T998" i="1"/>
  <c r="T1161" i="1"/>
  <c r="V1161" i="1" s="1"/>
  <c r="T1081" i="1"/>
  <c r="V1081" i="1" s="1"/>
  <c r="T1126" i="1"/>
  <c r="V1126" i="1" s="1"/>
  <c r="T1221" i="1"/>
  <c r="V1221" i="1" s="1"/>
  <c r="T1158" i="1"/>
  <c r="V1158" i="1" s="1"/>
  <c r="V1124" i="1"/>
  <c r="T1124" i="1"/>
  <c r="T1314" i="1"/>
  <c r="V1314" i="1" s="1"/>
  <c r="T1250" i="1"/>
  <c r="V1250" i="1" s="1"/>
  <c r="V1309" i="1"/>
  <c r="T1309" i="1"/>
  <c r="T1205" i="1"/>
  <c r="V1205" i="1" s="1"/>
  <c r="T1216" i="1"/>
  <c r="V1216" i="1" s="1"/>
  <c r="T1379" i="1"/>
  <c r="V1379" i="1"/>
  <c r="T1352" i="1"/>
  <c r="V1352" i="1"/>
  <c r="T1400" i="1"/>
  <c r="V1400" i="1" s="1"/>
  <c r="T1463" i="1"/>
  <c r="V1463" i="1" s="1"/>
  <c r="T1364" i="1"/>
  <c r="V1364" i="1" s="1"/>
  <c r="V1214" i="1"/>
  <c r="T1214" i="1"/>
  <c r="T1233" i="1"/>
  <c r="V1233" i="1" s="1"/>
  <c r="T1612" i="1"/>
  <c r="V1612" i="1"/>
  <c r="T1541" i="1"/>
  <c r="V1541" i="1"/>
  <c r="T1677" i="1"/>
  <c r="V1677" i="1" s="1"/>
  <c r="T1644" i="1"/>
  <c r="V1644" i="1" s="1"/>
  <c r="T1485" i="1"/>
  <c r="V1485" i="1" s="1"/>
  <c r="V1414" i="1"/>
  <c r="T1414" i="1"/>
  <c r="T1698" i="1"/>
  <c r="V1698" i="1"/>
  <c r="T1507" i="1"/>
  <c r="V1507" i="1" s="1"/>
  <c r="T1637" i="1"/>
  <c r="V1637" i="1" s="1"/>
  <c r="T1754" i="1"/>
  <c r="V1754" i="1" s="1"/>
  <c r="T1778" i="1"/>
  <c r="V1778" i="1" s="1"/>
  <c r="T1711" i="1"/>
  <c r="V1711" i="1" s="1"/>
  <c r="V1806" i="1"/>
  <c r="T1806" i="1"/>
  <c r="T1791" i="1"/>
  <c r="V1791" i="1" s="1"/>
  <c r="T1759" i="1"/>
  <c r="V1759" i="1" s="1"/>
  <c r="T1886" i="1"/>
  <c r="V1886" i="1" s="1"/>
  <c r="T1962" i="1"/>
  <c r="V1962" i="1" s="1"/>
  <c r="T1945" i="1"/>
  <c r="V1945" i="1" s="1"/>
  <c r="T1956" i="1"/>
  <c r="V1956" i="1" s="1"/>
  <c r="T1863" i="1"/>
  <c r="V1863" i="1" s="1"/>
  <c r="T1868" i="1"/>
  <c r="V1868" i="1" s="1"/>
  <c r="V2293" i="1"/>
  <c r="T2293" i="1"/>
  <c r="V2189" i="1"/>
  <c r="T2189" i="1"/>
  <c r="T2156" i="1"/>
  <c r="V2156" i="1" s="1"/>
  <c r="T2300" i="1"/>
  <c r="V2300" i="1"/>
  <c r="T2358" i="1"/>
  <c r="V2358" i="1" s="1"/>
  <c r="T2068" i="1"/>
  <c r="V2068" i="1"/>
  <c r="V2296" i="1"/>
  <c r="T2296" i="1"/>
  <c r="V2179" i="1"/>
  <c r="T2179" i="1"/>
  <c r="V2266" i="1"/>
  <c r="T2266" i="1"/>
  <c r="T2103" i="1"/>
  <c r="V2103" i="1"/>
  <c r="V2335" i="1"/>
  <c r="T2335" i="1"/>
  <c r="T2262" i="1"/>
  <c r="V2262" i="1" s="1"/>
  <c r="V1914" i="1"/>
  <c r="T1914" i="1"/>
  <c r="T2243" i="1"/>
  <c r="V2243" i="1" s="1"/>
  <c r="T2387" i="1"/>
  <c r="V2387" i="1" s="1"/>
  <c r="T2453" i="1"/>
  <c r="V2453" i="1"/>
  <c r="T2528" i="1"/>
  <c r="V2528" i="1" s="1"/>
  <c r="T2845" i="1"/>
  <c r="V2845" i="1"/>
  <c r="V2659" i="1"/>
  <c r="T2659" i="1"/>
  <c r="T2756" i="1"/>
  <c r="V2756" i="1" s="1"/>
  <c r="T2545" i="1"/>
  <c r="V2545" i="1" s="1"/>
  <c r="T2676" i="1"/>
  <c r="V2676" i="1" s="1"/>
  <c r="V2641" i="1"/>
  <c r="T2641" i="1"/>
  <c r="T2708" i="1"/>
  <c r="V2708" i="1" s="1"/>
  <c r="T2476" i="1"/>
  <c r="V2476" i="1" s="1"/>
  <c r="V2741" i="1"/>
  <c r="T2741" i="1"/>
  <c r="T2481" i="1"/>
  <c r="V2481" i="1" s="1"/>
  <c r="T2539" i="1"/>
  <c r="V2539" i="1" s="1"/>
  <c r="T2465" i="1"/>
  <c r="V2465" i="1"/>
  <c r="T2792" i="1"/>
  <c r="V2792" i="1" s="1"/>
  <c r="T2931" i="1"/>
  <c r="V2931" i="1" s="1"/>
  <c r="T2891" i="1"/>
  <c r="V2891" i="1"/>
  <c r="T2990" i="1"/>
  <c r="V2990" i="1" s="1"/>
  <c r="V2911" i="1"/>
  <c r="T2911" i="1"/>
  <c r="V2614" i="1"/>
  <c r="T2614" i="1"/>
  <c r="T809" i="1"/>
  <c r="V809" i="1" s="1"/>
  <c r="T815" i="1"/>
  <c r="V815" i="1" s="1"/>
  <c r="T1268" i="1"/>
  <c r="V1268" i="1" s="1"/>
  <c r="T1638" i="1"/>
  <c r="V1638" i="1" s="1"/>
  <c r="T1680" i="1"/>
  <c r="V1680" i="1" s="1"/>
  <c r="T2709" i="1"/>
  <c r="V2709" i="1" s="1"/>
  <c r="T2963" i="1"/>
  <c r="V2963" i="1"/>
  <c r="V1317" i="1"/>
  <c r="T1317" i="1"/>
  <c r="T1486" i="1"/>
  <c r="V1486" i="1" s="1"/>
  <c r="T2053" i="1"/>
  <c r="V2053" i="1"/>
  <c r="T2789" i="1"/>
  <c r="V2789" i="1"/>
  <c r="T698" i="1"/>
  <c r="V698" i="1" s="1"/>
  <c r="T711" i="1"/>
  <c r="V711" i="1" s="1"/>
  <c r="T812" i="1"/>
  <c r="V812" i="1" s="1"/>
  <c r="T745" i="1"/>
  <c r="V745" i="1"/>
  <c r="V800" i="1"/>
  <c r="T800" i="1"/>
  <c r="T937" i="1"/>
  <c r="V937" i="1"/>
  <c r="T700" i="1"/>
  <c r="V700" i="1"/>
  <c r="T778" i="1"/>
  <c r="V778" i="1" s="1"/>
  <c r="V720" i="1"/>
  <c r="T720" i="1"/>
  <c r="T767" i="1"/>
  <c r="V767" i="1" s="1"/>
  <c r="V781" i="1"/>
  <c r="T781" i="1"/>
  <c r="T649" i="1"/>
  <c r="V649" i="1"/>
  <c r="T691" i="1"/>
  <c r="V691" i="1" s="1"/>
  <c r="T804" i="1"/>
  <c r="V804" i="1" s="1"/>
  <c r="T644" i="1"/>
  <c r="V644" i="1"/>
  <c r="T796" i="1"/>
  <c r="V796" i="1" s="1"/>
  <c r="V965" i="1"/>
  <c r="T965" i="1"/>
  <c r="V939" i="1"/>
  <c r="T939" i="1"/>
  <c r="T1123" i="1"/>
  <c r="V1123" i="1" s="1"/>
  <c r="T1029" i="1"/>
  <c r="V1029" i="1" s="1"/>
  <c r="T951" i="1"/>
  <c r="V951" i="1" s="1"/>
  <c r="V1041" i="1"/>
  <c r="T1041" i="1"/>
  <c r="T1050" i="1"/>
  <c r="V1050" i="1"/>
  <c r="T1113" i="1"/>
  <c r="V1113" i="1"/>
  <c r="T1163" i="1"/>
  <c r="V1163" i="1" s="1"/>
  <c r="V1048" i="1"/>
  <c r="T1048" i="1"/>
  <c r="T1298" i="1"/>
  <c r="V1298" i="1"/>
  <c r="T1218" i="1"/>
  <c r="V1218" i="1"/>
  <c r="V1448" i="1"/>
  <c r="T1448" i="1"/>
  <c r="T1395" i="1"/>
  <c r="V1395" i="1" s="1"/>
  <c r="V1432" i="1"/>
  <c r="T1432" i="1"/>
  <c r="T1380" i="1"/>
  <c r="V1380" i="1"/>
  <c r="T1315" i="1"/>
  <c r="V1315" i="1" s="1"/>
  <c r="T1614" i="1"/>
  <c r="V1614" i="1" s="1"/>
  <c r="T1618" i="1"/>
  <c r="V1618" i="1" s="1"/>
  <c r="T1646" i="1"/>
  <c r="V1646" i="1"/>
  <c r="T1498" i="1"/>
  <c r="V1498" i="1" s="1"/>
  <c r="T1441" i="1"/>
  <c r="V1441" i="1" s="1"/>
  <c r="T1742" i="1"/>
  <c r="V1742" i="1" s="1"/>
  <c r="T1616" i="1"/>
  <c r="V1616" i="1" s="1"/>
  <c r="T1611" i="1"/>
  <c r="V1611" i="1" s="1"/>
  <c r="V1767" i="1"/>
  <c r="T1767" i="1"/>
  <c r="T1802" i="1"/>
  <c r="V1802" i="1" s="1"/>
  <c r="T1732" i="1"/>
  <c r="V1732" i="1" s="1"/>
  <c r="T1544" i="1"/>
  <c r="V1544" i="1" s="1"/>
  <c r="V1772" i="1"/>
  <c r="T1772" i="1"/>
  <c r="V1897" i="1"/>
  <c r="T1897" i="1"/>
  <c r="T1982" i="1"/>
  <c r="V1982" i="1"/>
  <c r="T1986" i="1"/>
  <c r="V1986" i="1" s="1"/>
  <c r="T1880" i="1"/>
  <c r="V1880" i="1"/>
  <c r="T1873" i="1"/>
  <c r="V1873" i="1"/>
  <c r="V2306" i="1"/>
  <c r="T2306" i="1"/>
  <c r="T2202" i="1"/>
  <c r="V2202" i="1" s="1"/>
  <c r="V2165" i="1"/>
  <c r="T2165" i="1"/>
  <c r="T2326" i="1"/>
  <c r="V2326" i="1" s="1"/>
  <c r="T2172" i="1"/>
  <c r="V2172" i="1"/>
  <c r="T2360" i="1"/>
  <c r="V2360" i="1" s="1"/>
  <c r="T2090" i="1"/>
  <c r="V2090" i="1"/>
  <c r="T2309" i="1"/>
  <c r="V2309" i="1" s="1"/>
  <c r="T2192" i="1"/>
  <c r="V2192" i="1" s="1"/>
  <c r="T2024" i="1"/>
  <c r="V2024" i="1"/>
  <c r="V2279" i="1"/>
  <c r="T2279" i="1"/>
  <c r="T2108" i="1"/>
  <c r="V2108" i="1"/>
  <c r="T2275" i="1"/>
  <c r="V2275" i="1" s="1"/>
  <c r="T2128" i="1"/>
  <c r="V2128" i="1" s="1"/>
  <c r="T2256" i="1"/>
  <c r="V2256" i="1" s="1"/>
  <c r="T2392" i="1"/>
  <c r="V2392" i="1"/>
  <c r="T2435" i="1"/>
  <c r="V2435" i="1" s="1"/>
  <c r="T2395" i="1"/>
  <c r="V2395" i="1"/>
  <c r="T2533" i="1"/>
  <c r="V2533" i="1" s="1"/>
  <c r="T2744" i="1"/>
  <c r="V2744" i="1" s="1"/>
  <c r="T2516" i="1"/>
  <c r="V2516" i="1"/>
  <c r="T2758" i="1"/>
  <c r="V2758" i="1" s="1"/>
  <c r="T2563" i="1"/>
  <c r="V2563" i="1"/>
  <c r="T2678" i="1"/>
  <c r="V2678" i="1" s="1"/>
  <c r="V2643" i="1"/>
  <c r="T2643" i="1"/>
  <c r="T2604" i="1"/>
  <c r="V2604" i="1"/>
  <c r="T2773" i="1"/>
  <c r="V2773" i="1" s="1"/>
  <c r="T2517" i="1"/>
  <c r="V2517" i="1"/>
  <c r="T2555" i="1"/>
  <c r="V2555" i="1"/>
  <c r="T2841" i="1"/>
  <c r="V2841" i="1" s="1"/>
  <c r="T2910" i="1"/>
  <c r="V2910" i="1"/>
  <c r="T2896" i="1"/>
  <c r="V2896" i="1"/>
  <c r="T3006" i="1"/>
  <c r="V3006" i="1"/>
  <c r="T2899" i="1"/>
  <c r="V2899" i="1" s="1"/>
  <c r="T2902" i="1"/>
  <c r="V2902" i="1" s="1"/>
  <c r="T2596" i="1"/>
  <c r="V2596" i="1"/>
  <c r="T3014" i="1"/>
  <c r="V3014" i="1"/>
  <c r="T156" i="1"/>
  <c r="V156" i="1" s="1"/>
  <c r="T183" i="1"/>
  <c r="V183" i="1" s="1"/>
  <c r="T53" i="1"/>
  <c r="V53" i="1" s="1"/>
  <c r="V140" i="1"/>
  <c r="T140" i="1"/>
  <c r="T165" i="1"/>
  <c r="V165" i="1" s="1"/>
  <c r="T132" i="1"/>
  <c r="V132" i="1" s="1"/>
  <c r="V157" i="1"/>
  <c r="T157" i="1"/>
  <c r="T66" i="1"/>
  <c r="V66" i="1" s="1"/>
  <c r="T95" i="1"/>
  <c r="V95" i="1" s="1"/>
  <c r="T268" i="1"/>
  <c r="V268" i="1"/>
  <c r="V324" i="1"/>
  <c r="T324" i="1"/>
  <c r="T223" i="1"/>
  <c r="V223" i="1" s="1"/>
  <c r="T421" i="1"/>
  <c r="V421" i="1" s="1"/>
  <c r="T410" i="1"/>
  <c r="V410" i="1"/>
  <c r="T424" i="1"/>
  <c r="V424" i="1" s="1"/>
  <c r="V614" i="1"/>
  <c r="T614" i="1"/>
  <c r="V545" i="1"/>
  <c r="T545" i="1"/>
  <c r="T437" i="1"/>
  <c r="V437" i="1" s="1"/>
  <c r="T613" i="1"/>
  <c r="V613" i="1" s="1"/>
  <c r="V607" i="1"/>
  <c r="T607" i="1"/>
  <c r="T553" i="1"/>
  <c r="V553" i="1" s="1"/>
  <c r="T537" i="1"/>
  <c r="V537" i="1" s="1"/>
  <c r="V636" i="1"/>
  <c r="T636" i="1"/>
  <c r="T565" i="1"/>
  <c r="V565" i="1" s="1"/>
  <c r="T276" i="1"/>
  <c r="V276" i="1" s="1"/>
  <c r="T552" i="1"/>
  <c r="V552" i="1"/>
  <c r="T550" i="1"/>
  <c r="V550" i="1" s="1"/>
  <c r="V594" i="1"/>
  <c r="T594" i="1"/>
  <c r="T439" i="1"/>
  <c r="V439" i="1" s="1"/>
  <c r="T573" i="1"/>
  <c r="V573" i="1"/>
  <c r="V510" i="1"/>
  <c r="T510" i="1"/>
  <c r="T50" i="1"/>
  <c r="V50" i="1" s="1"/>
  <c r="V11" i="1"/>
  <c r="T11" i="1"/>
  <c r="T31" i="1"/>
  <c r="V31" i="1"/>
  <c r="T101" i="1"/>
  <c r="V101" i="1" s="1"/>
  <c r="T161" i="1"/>
  <c r="V161" i="1" s="1"/>
  <c r="T15" i="1"/>
  <c r="V15" i="1"/>
  <c r="T111" i="1"/>
  <c r="V111" i="1"/>
  <c r="T145" i="1"/>
  <c r="V145" i="1" s="1"/>
  <c r="V295" i="1"/>
  <c r="T295" i="1"/>
  <c r="T236" i="1"/>
  <c r="V236" i="1" s="1"/>
  <c r="T241" i="1"/>
  <c r="V241" i="1"/>
  <c r="V347" i="1"/>
  <c r="T347" i="1"/>
  <c r="V429" i="1"/>
  <c r="T429" i="1"/>
  <c r="T492" i="1"/>
  <c r="V492" i="1"/>
  <c r="T570" i="1"/>
  <c r="V570" i="1" s="1"/>
  <c r="V639" i="1"/>
  <c r="T639" i="1"/>
  <c r="V455" i="1"/>
  <c r="T455" i="1"/>
  <c r="V586" i="1"/>
  <c r="T586" i="1"/>
  <c r="T530" i="1"/>
  <c r="V530" i="1"/>
  <c r="T373" i="1"/>
  <c r="V373" i="1" s="1"/>
  <c r="V578" i="1"/>
  <c r="T578" i="1"/>
  <c r="T630" i="1"/>
  <c r="V630" i="1"/>
  <c r="T606" i="1"/>
  <c r="V606" i="1"/>
  <c r="V306" i="1"/>
  <c r="T306" i="1"/>
  <c r="T383" i="1"/>
  <c r="V383" i="1" s="1"/>
  <c r="T580" i="1"/>
  <c r="V580" i="1" s="1"/>
  <c r="T44" i="1"/>
  <c r="V44" i="1"/>
  <c r="T147" i="1"/>
  <c r="V147" i="1" s="1"/>
  <c r="V180" i="1"/>
  <c r="T180" i="1"/>
  <c r="T270" i="1"/>
  <c r="V270" i="1"/>
  <c r="T122" i="1"/>
  <c r="V122" i="1"/>
  <c r="V271" i="1"/>
  <c r="T271" i="1"/>
  <c r="T195" i="1"/>
  <c r="V195" i="1" s="1"/>
  <c r="V205" i="1"/>
  <c r="T205" i="1"/>
  <c r="T265" i="1"/>
  <c r="V265" i="1" s="1"/>
  <c r="T344" i="1"/>
  <c r="V344" i="1" s="1"/>
  <c r="T351" i="1"/>
  <c r="V351" i="1" s="1"/>
  <c r="T250" i="1"/>
  <c r="V250" i="1"/>
  <c r="T474" i="1"/>
  <c r="V474" i="1"/>
  <c r="T460" i="1"/>
  <c r="V460" i="1" s="1"/>
  <c r="V315" i="1"/>
  <c r="T315" i="1"/>
  <c r="T359" i="1"/>
  <c r="V359" i="1" s="1"/>
  <c r="T397" i="1"/>
  <c r="V397" i="1" s="1"/>
  <c r="T581" i="1"/>
  <c r="V581" i="1" s="1"/>
  <c r="T605" i="1"/>
  <c r="V605" i="1" s="1"/>
  <c r="T473" i="1"/>
  <c r="V473" i="1"/>
  <c r="T528" i="1"/>
  <c r="V528" i="1"/>
  <c r="V599" i="1"/>
  <c r="T599" i="1"/>
  <c r="V83" i="1"/>
  <c r="T83" i="1"/>
  <c r="T589" i="1"/>
  <c r="V589" i="1" s="1"/>
  <c r="T194" i="1"/>
  <c r="V194" i="1" s="1"/>
  <c r="T262" i="1"/>
  <c r="V262" i="1" s="1"/>
  <c r="T354" i="1"/>
  <c r="V354" i="1" s="1"/>
  <c r="T471" i="1"/>
  <c r="V471" i="1" s="1"/>
  <c r="T287" i="1"/>
  <c r="V287" i="1" s="1"/>
  <c r="V319" i="1"/>
  <c r="T319" i="1"/>
  <c r="T500" i="1"/>
  <c r="V500" i="1" s="1"/>
  <c r="T468" i="1"/>
  <c r="V468" i="1" s="1"/>
  <c r="T598" i="1"/>
  <c r="V598" i="1"/>
  <c r="T478" i="1"/>
  <c r="V478" i="1" s="1"/>
  <c r="T624" i="1"/>
  <c r="V624" i="1" s="1"/>
  <c r="T544" i="1"/>
  <c r="V544" i="1"/>
  <c r="T403" i="1"/>
  <c r="V403" i="1" s="1"/>
  <c r="T185" i="1"/>
  <c r="V185" i="1" s="1"/>
  <c r="V178" i="1"/>
  <c r="T178" i="1"/>
  <c r="T442" i="1"/>
  <c r="V442" i="1" s="1"/>
  <c r="T171" i="1"/>
  <c r="V171" i="1"/>
  <c r="T65" i="1"/>
  <c r="V65" i="1" s="1"/>
  <c r="T209" i="1"/>
  <c r="V209" i="1" s="1"/>
  <c r="T174" i="1"/>
  <c r="V174" i="1" s="1"/>
  <c r="T275" i="1"/>
  <c r="V275" i="1" s="1"/>
  <c r="T77" i="1"/>
  <c r="V77" i="1" s="1"/>
  <c r="T61" i="1"/>
  <c r="V61" i="1" s="1"/>
  <c r="V151" i="1"/>
  <c r="T151" i="1"/>
  <c r="T221" i="1"/>
  <c r="V221" i="1" s="1"/>
  <c r="V229" i="1"/>
  <c r="T229" i="1"/>
  <c r="T225" i="1"/>
  <c r="V225" i="1" s="1"/>
  <c r="T252" i="1"/>
  <c r="V252" i="1"/>
  <c r="T328" i="1"/>
  <c r="V328" i="1"/>
  <c r="T392" i="1"/>
  <c r="V392" i="1" s="1"/>
  <c r="T420" i="1"/>
  <c r="V420" i="1" s="1"/>
  <c r="V477" i="1"/>
  <c r="T477" i="1"/>
  <c r="T600" i="1"/>
  <c r="V600" i="1"/>
  <c r="T616" i="1"/>
  <c r="V616" i="1" s="1"/>
  <c r="T446" i="1"/>
  <c r="V446" i="1" s="1"/>
  <c r="T597" i="1"/>
  <c r="V597" i="1"/>
  <c r="T512" i="1"/>
  <c r="V512" i="1"/>
  <c r="T620" i="1"/>
  <c r="V620" i="1" s="1"/>
  <c r="V340" i="1"/>
  <c r="T340" i="1"/>
  <c r="V608" i="1"/>
  <c r="T608" i="1"/>
  <c r="T60" i="1"/>
  <c r="V60" i="1"/>
  <c r="V175" i="1"/>
  <c r="T175" i="1"/>
  <c r="T39" i="1"/>
  <c r="V39" i="1" s="1"/>
  <c r="T189" i="1"/>
  <c r="V189" i="1" s="1"/>
  <c r="T146" i="1"/>
  <c r="V146" i="1" s="1"/>
  <c r="T12" i="1"/>
  <c r="V12" i="1" s="1"/>
  <c r="V51" i="1"/>
  <c r="T51" i="1"/>
  <c r="T56" i="1"/>
  <c r="V56" i="1" s="1"/>
  <c r="T90" i="1"/>
  <c r="V90" i="1"/>
  <c r="T264" i="1"/>
  <c r="V264" i="1" s="1"/>
  <c r="T247" i="1"/>
  <c r="V247" i="1" s="1"/>
  <c r="T256" i="1"/>
  <c r="V256" i="1"/>
  <c r="T263" i="1"/>
  <c r="V263" i="1" s="1"/>
  <c r="V282" i="1"/>
  <c r="T282" i="1"/>
  <c r="T396" i="1"/>
  <c r="V396" i="1" s="1"/>
  <c r="T361" i="1"/>
  <c r="V361" i="1" s="1"/>
  <c r="T493" i="1"/>
  <c r="V493" i="1" s="1"/>
  <c r="T430" i="1"/>
  <c r="V430" i="1" s="1"/>
  <c r="T596" i="1"/>
  <c r="V596" i="1" s="1"/>
  <c r="T632" i="1"/>
  <c r="V632" i="1" s="1"/>
  <c r="T566" i="1"/>
  <c r="V566" i="1"/>
  <c r="V331" i="1"/>
  <c r="T331" i="1"/>
  <c r="V626" i="1"/>
  <c r="T626" i="1"/>
  <c r="T506" i="1"/>
  <c r="V506" i="1" s="1"/>
  <c r="T622" i="1"/>
  <c r="V622" i="1"/>
  <c r="T82" i="1"/>
  <c r="V82" i="1" s="1"/>
  <c r="T498" i="1"/>
  <c r="V498" i="1" s="1"/>
  <c r="T558" i="1"/>
  <c r="V558" i="1"/>
  <c r="T169" i="1"/>
  <c r="V169" i="1"/>
  <c r="T98" i="1"/>
  <c r="V98" i="1" s="1"/>
  <c r="V196" i="1"/>
  <c r="T196" i="1"/>
  <c r="T114" i="1"/>
  <c r="V114" i="1" s="1"/>
  <c r="T211" i="1"/>
  <c r="V211" i="1"/>
  <c r="T249" i="1"/>
  <c r="V249" i="1" s="1"/>
  <c r="V286" i="1"/>
  <c r="T286" i="1"/>
  <c r="T267" i="1"/>
  <c r="V267" i="1" s="1"/>
  <c r="T456" i="1"/>
  <c r="V456" i="1"/>
  <c r="T412" i="1"/>
  <c r="V412" i="1" s="1"/>
  <c r="T540" i="1"/>
  <c r="V540" i="1" s="1"/>
  <c r="V582" i="1"/>
  <c r="T582" i="1"/>
  <c r="T480" i="1"/>
  <c r="V480" i="1"/>
  <c r="T390" i="1"/>
  <c r="V390" i="1" s="1"/>
  <c r="V419" i="1"/>
  <c r="T419" i="1"/>
  <c r="T167" i="1"/>
  <c r="V167" i="1" s="1"/>
  <c r="T226" i="1"/>
  <c r="V226" i="1" s="1"/>
  <c r="T217" i="1"/>
  <c r="V217" i="1" s="1"/>
  <c r="T231" i="1"/>
  <c r="V231" i="1" s="1"/>
  <c r="T484" i="1"/>
  <c r="V484" i="1" s="1"/>
  <c r="T367" i="1"/>
  <c r="V367" i="1"/>
  <c r="V381" i="1"/>
  <c r="T381" i="1"/>
  <c r="V554" i="1"/>
  <c r="T554" i="1"/>
  <c r="T448" i="1"/>
  <c r="V448" i="1"/>
  <c r="T564" i="1"/>
  <c r="V564" i="1"/>
  <c r="T491" i="1"/>
  <c r="V491" i="1" s="1"/>
  <c r="T590" i="1"/>
  <c r="V590" i="1" s="1"/>
  <c r="T514" i="1"/>
  <c r="V514" i="1" s="1"/>
  <c r="T422" i="1"/>
  <c r="V422" i="1"/>
  <c r="V159" i="1"/>
  <c r="T159" i="1"/>
  <c r="T560" i="1"/>
  <c r="V560" i="1" s="1"/>
  <c r="T32" i="1"/>
  <c r="V32" i="1"/>
  <c r="T202" i="1"/>
  <c r="V202" i="1" s="1"/>
  <c r="V149" i="1"/>
  <c r="T149" i="1"/>
  <c r="T73" i="1"/>
  <c r="V73" i="1" s="1"/>
  <c r="V99" i="1"/>
  <c r="T99" i="1"/>
  <c r="T283" i="1"/>
  <c r="V283" i="1" s="1"/>
  <c r="V120" i="1"/>
  <c r="T120" i="1"/>
  <c r="V313" i="1"/>
  <c r="T313" i="1"/>
  <c r="T284" i="1"/>
  <c r="V284" i="1"/>
  <c r="T342" i="1"/>
  <c r="V342" i="1"/>
  <c r="V404" i="1"/>
  <c r="T404" i="1"/>
  <c r="T556" i="1"/>
  <c r="V556" i="1" s="1"/>
  <c r="T457" i="1"/>
  <c r="V457" i="1" s="1"/>
  <c r="T592" i="1"/>
  <c r="V592" i="1"/>
  <c r="T516" i="1"/>
  <c r="V516" i="1" s="1"/>
  <c r="T628" i="1"/>
  <c r="V628" i="1" s="1"/>
  <c r="T533" i="1"/>
  <c r="V533" i="1"/>
  <c r="T638" i="1"/>
  <c r="V638" i="1" s="1"/>
  <c r="T121" i="1"/>
  <c r="V121" i="1" s="1"/>
  <c r="V184" i="1"/>
  <c r="T184" i="1"/>
  <c r="T572" i="1"/>
  <c r="V572" i="1" s="1"/>
  <c r="T588" i="1"/>
  <c r="V588" i="1" s="1"/>
  <c r="V389" i="1"/>
  <c r="T389" i="1"/>
  <c r="T187" i="1"/>
  <c r="V187" i="1" s="1"/>
  <c r="T191" i="1"/>
  <c r="V191" i="1" s="1"/>
  <c r="T68" i="1"/>
  <c r="V68" i="1"/>
  <c r="T109" i="1"/>
  <c r="V109" i="1" s="1"/>
  <c r="T243" i="1"/>
  <c r="V243" i="1" s="1"/>
  <c r="V210" i="1"/>
  <c r="T210" i="1"/>
  <c r="T85" i="1"/>
  <c r="V85" i="1"/>
  <c r="T297" i="1"/>
  <c r="V297" i="1" s="1"/>
  <c r="T305" i="1"/>
  <c r="V305" i="1" s="1"/>
  <c r="T345" i="1"/>
  <c r="V345" i="1" s="1"/>
  <c r="T292" i="1"/>
  <c r="V292" i="1"/>
  <c r="T376" i="1"/>
  <c r="V376" i="1" s="1"/>
  <c r="T440" i="1"/>
  <c r="V440" i="1" s="1"/>
  <c r="T368" i="1"/>
  <c r="V368" i="1" s="1"/>
  <c r="T416" i="1"/>
  <c r="V416" i="1"/>
  <c r="T304" i="1"/>
  <c r="V304" i="1" s="1"/>
  <c r="T525" i="1"/>
  <c r="V525" i="1" s="1"/>
  <c r="T541" i="1"/>
  <c r="V541" i="1"/>
  <c r="T549" i="1"/>
  <c r="V549" i="1"/>
  <c r="T21" i="1"/>
  <c r="V21" i="1" s="1"/>
  <c r="T124" i="1"/>
  <c r="V124" i="1" s="1"/>
  <c r="T239" i="1"/>
  <c r="V239" i="1" s="1"/>
  <c r="T67" i="1"/>
  <c r="V67" i="1" s="1"/>
  <c r="T312" i="1"/>
  <c r="V312" i="1" s="1"/>
  <c r="T139" i="1"/>
  <c r="V139" i="1" s="1"/>
  <c r="T72" i="1"/>
  <c r="V72" i="1"/>
  <c r="T17" i="1"/>
  <c r="V17" i="1"/>
  <c r="V279" i="1"/>
  <c r="T279" i="1"/>
  <c r="T29" i="1"/>
  <c r="V29" i="1"/>
  <c r="V288" i="1"/>
  <c r="T288" i="1"/>
  <c r="T296" i="1"/>
  <c r="V296" i="1"/>
  <c r="V133" i="1"/>
  <c r="T133" i="1"/>
  <c r="T384" i="1"/>
  <c r="V384" i="1" s="1"/>
  <c r="T458" i="1"/>
  <c r="V458" i="1" s="1"/>
  <c r="T377" i="1"/>
  <c r="V377" i="1"/>
  <c r="V418" i="1"/>
  <c r="T418" i="1"/>
  <c r="T434" i="1"/>
  <c r="V434" i="1"/>
  <c r="V529" i="1"/>
  <c r="T529" i="1"/>
  <c r="T543" i="1"/>
  <c r="V543" i="1"/>
  <c r="T557" i="1"/>
  <c r="V557" i="1" s="1"/>
  <c r="T494" i="1"/>
  <c r="V494" i="1" s="1"/>
  <c r="T567" i="1"/>
  <c r="V567" i="1" s="1"/>
  <c r="T289" i="1"/>
  <c r="V289" i="1" s="1"/>
  <c r="T49" i="1"/>
  <c r="V49" i="1" s="1"/>
  <c r="T34" i="1"/>
  <c r="V34" i="1"/>
  <c r="V148" i="1"/>
  <c r="T148" i="1"/>
  <c r="T153" i="1"/>
  <c r="V153" i="1" s="1"/>
  <c r="V213" i="1"/>
  <c r="T213" i="1"/>
  <c r="T329" i="1"/>
  <c r="V329" i="1" s="1"/>
  <c r="T123" i="1"/>
  <c r="V123" i="1"/>
  <c r="T97" i="1"/>
  <c r="V97" i="1" s="1"/>
  <c r="V43" i="1"/>
  <c r="T43" i="1"/>
  <c r="T235" i="1"/>
  <c r="V235" i="1"/>
  <c r="V104" i="1"/>
  <c r="T104" i="1"/>
  <c r="T207" i="1"/>
  <c r="V207" i="1" s="1"/>
  <c r="T127" i="1"/>
  <c r="V127" i="1" s="1"/>
  <c r="T13" i="1"/>
  <c r="V13" i="1" s="1"/>
  <c r="T353" i="1"/>
  <c r="V353" i="1"/>
  <c r="T18" i="1"/>
  <c r="V18" i="1"/>
  <c r="T352" i="1"/>
  <c r="V352" i="1" s="1"/>
  <c r="T143" i="1"/>
  <c r="V143" i="1" s="1"/>
  <c r="T388" i="1"/>
  <c r="V388" i="1" s="1"/>
  <c r="T349" i="1"/>
  <c r="V349" i="1"/>
  <c r="V444" i="1"/>
  <c r="T444" i="1"/>
  <c r="V464" i="1"/>
  <c r="T464" i="1"/>
  <c r="T534" i="1"/>
  <c r="V534" i="1" s="1"/>
  <c r="T559" i="1"/>
  <c r="V559" i="1" s="1"/>
  <c r="V615" i="1"/>
  <c r="T615" i="1"/>
  <c r="T575" i="1"/>
  <c r="V575" i="1" s="1"/>
  <c r="V405" i="1"/>
  <c r="T405" i="1"/>
  <c r="T522" i="1"/>
  <c r="V522" i="1"/>
  <c r="T466" i="1"/>
  <c r="V466" i="1" s="1"/>
  <c r="T48" i="1"/>
  <c r="V48" i="1" s="1"/>
  <c r="T244" i="1"/>
  <c r="V244" i="1"/>
  <c r="T182" i="1"/>
  <c r="V182" i="1" s="1"/>
  <c r="T254" i="1"/>
  <c r="V254" i="1" s="1"/>
  <c r="T562" i="1"/>
  <c r="V562" i="1" s="1"/>
  <c r="V395" i="1"/>
  <c r="T395" i="1"/>
  <c r="T546" i="1"/>
  <c r="V546" i="1"/>
  <c r="V173" i="1"/>
  <c r="T173" i="1"/>
  <c r="V27" i="1"/>
  <c r="T27" i="1"/>
  <c r="T240" i="1"/>
  <c r="V240" i="1"/>
  <c r="T320" i="1"/>
  <c r="V320" i="1"/>
  <c r="T280" i="1"/>
  <c r="V280" i="1" s="1"/>
  <c r="T215" i="1"/>
  <c r="V215" i="1" s="1"/>
  <c r="T360" i="1"/>
  <c r="V360" i="1" s="1"/>
  <c r="T26" i="1"/>
  <c r="V26" i="1"/>
  <c r="V212" i="1"/>
  <c r="T212" i="1"/>
  <c r="T80" i="1"/>
  <c r="V80" i="1" s="1"/>
  <c r="T75" i="1"/>
  <c r="V75" i="1" s="1"/>
  <c r="T219" i="1"/>
  <c r="V219" i="1"/>
  <c r="V176" i="1"/>
  <c r="T176" i="1"/>
  <c r="T336" i="1"/>
  <c r="V336" i="1"/>
  <c r="T300" i="1"/>
  <c r="V300" i="1" s="1"/>
  <c r="T24" i="1"/>
  <c r="V24" i="1"/>
  <c r="V117" i="1"/>
  <c r="T117" i="1"/>
  <c r="V113" i="1"/>
  <c r="T113" i="1"/>
  <c r="T20" i="1"/>
  <c r="V20" i="1"/>
  <c r="T179" i="1"/>
  <c r="V179" i="1"/>
  <c r="T119" i="1"/>
  <c r="V119" i="1" s="1"/>
  <c r="T130" i="1"/>
  <c r="V130" i="1"/>
  <c r="T25" i="1"/>
  <c r="V25" i="1" s="1"/>
  <c r="T42" i="1"/>
  <c r="V42" i="1"/>
  <c r="V273" i="1"/>
  <c r="T273" i="1"/>
  <c r="T394" i="1"/>
  <c r="V394" i="1" s="1"/>
  <c r="T400" i="1"/>
  <c r="V400" i="1"/>
  <c r="T365" i="1"/>
  <c r="V365" i="1"/>
  <c r="V476" i="1"/>
  <c r="T476" i="1"/>
  <c r="T490" i="1"/>
  <c r="V490" i="1" s="1"/>
  <c r="T536" i="1"/>
  <c r="V536" i="1" s="1"/>
  <c r="T561" i="1"/>
  <c r="V561" i="1" s="1"/>
  <c r="V623" i="1"/>
  <c r="T623" i="1"/>
  <c r="V577" i="1"/>
  <c r="T577" i="1"/>
  <c r="T485" i="1"/>
  <c r="V485" i="1" s="1"/>
  <c r="T517" i="1"/>
  <c r="V517" i="1"/>
  <c r="T576" i="1"/>
  <c r="V576" i="1" s="1"/>
  <c r="T197" i="1"/>
  <c r="V197" i="1" s="1"/>
  <c r="T426" i="1"/>
  <c r="V426" i="1" s="1"/>
  <c r="T481" i="1"/>
  <c r="V481" i="1" s="1"/>
  <c r="V204" i="1"/>
  <c r="T204" i="1"/>
  <c r="T317" i="1"/>
  <c r="V317" i="1" s="1"/>
  <c r="T87" i="1"/>
  <c r="V87" i="1"/>
  <c r="T251" i="1"/>
  <c r="V251" i="1" s="1"/>
  <c r="T177" i="1"/>
  <c r="V177" i="1" s="1"/>
  <c r="T186" i="1"/>
  <c r="V186" i="1" s="1"/>
  <c r="V281" i="1"/>
  <c r="T281" i="1"/>
  <c r="T303" i="1"/>
  <c r="V303" i="1" s="1"/>
  <c r="T16" i="1"/>
  <c r="V16" i="1" s="1"/>
  <c r="V188" i="1"/>
  <c r="T188" i="1"/>
  <c r="T260" i="1"/>
  <c r="V260" i="1"/>
  <c r="T58" i="1"/>
  <c r="V58" i="1"/>
  <c r="V125" i="1"/>
  <c r="T125" i="1"/>
  <c r="T115" i="1"/>
  <c r="V115" i="1"/>
  <c r="T234" i="1"/>
  <c r="V234" i="1" s="1"/>
  <c r="T316" i="1"/>
  <c r="V316" i="1" s="1"/>
  <c r="T79" i="1"/>
  <c r="V79" i="1" s="1"/>
  <c r="V108" i="1"/>
  <c r="T108" i="1"/>
  <c r="T238" i="1"/>
  <c r="V238" i="1"/>
  <c r="T96" i="1"/>
  <c r="V96" i="1" s="1"/>
  <c r="T36" i="1"/>
  <c r="V36" i="1" s="1"/>
  <c r="T154" i="1"/>
  <c r="V154" i="1" s="1"/>
  <c r="T41" i="1"/>
  <c r="V41" i="1" s="1"/>
  <c r="T138" i="1"/>
  <c r="V138" i="1" s="1"/>
  <c r="V163" i="1"/>
  <c r="T163" i="1"/>
  <c r="V155" i="1"/>
  <c r="T155" i="1"/>
  <c r="T37" i="1"/>
  <c r="V37" i="1"/>
  <c r="T246" i="1"/>
  <c r="V246" i="1"/>
  <c r="V311" i="1"/>
  <c r="T311" i="1"/>
  <c r="T255" i="1"/>
  <c r="V255" i="1"/>
  <c r="T436" i="1"/>
  <c r="V436" i="1" s="1"/>
  <c r="T402" i="1"/>
  <c r="V402" i="1"/>
  <c r="T408" i="1"/>
  <c r="V408" i="1" s="1"/>
  <c r="V298" i="1"/>
  <c r="T298" i="1"/>
  <c r="T509" i="1"/>
  <c r="V509" i="1"/>
  <c r="T618" i="1"/>
  <c r="V618" i="1" s="1"/>
  <c r="T568" i="1"/>
  <c r="V568" i="1" s="1"/>
  <c r="T428" i="1"/>
  <c r="V428" i="1"/>
  <c r="V631" i="1"/>
  <c r="T631" i="1"/>
  <c r="T584" i="1"/>
  <c r="V584" i="1"/>
  <c r="T532" i="1"/>
  <c r="V532" i="1" s="1"/>
  <c r="V551" i="1"/>
  <c r="T551" i="1"/>
  <c r="T634" i="1"/>
  <c r="V634" i="1" s="1"/>
  <c r="V6" i="1"/>
  <c r="V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<sst xmlns="http://schemas.openxmlformats.org/spreadsheetml/2006/main" count="18731" uniqueCount="690">
  <si>
    <t>Mes</t>
  </si>
  <si>
    <t>N° Mes</t>
  </si>
  <si>
    <t>Ubicación</t>
  </si>
  <si>
    <t>ID Medidor</t>
  </si>
  <si>
    <t>Tipo Local</t>
  </si>
  <si>
    <t>Nombre Local</t>
  </si>
  <si>
    <t>Fase</t>
  </si>
  <si>
    <t>Consumo Mensual
(kWh)</t>
  </si>
  <si>
    <t>Peak Mensual
(kW)</t>
  </si>
  <si>
    <t>Demanda Hora
Punta (kWh)</t>
  </si>
  <si>
    <t>% Punta /
Consumo Total</t>
  </si>
  <si>
    <t>Promedio
Diario (kWh)</t>
  </si>
  <si>
    <t>Enero</t>
  </si>
  <si>
    <t>SC53-001</t>
  </si>
  <si>
    <t>SSCC</t>
  </si>
  <si>
    <t>Servicios comunes</t>
  </si>
  <si>
    <t>3P</t>
  </si>
  <si>
    <t>SC53-002</t>
  </si>
  <si>
    <t>Retail</t>
  </si>
  <si>
    <t>Supermercado</t>
  </si>
  <si>
    <t>SC53-003</t>
  </si>
  <si>
    <t>supermercado2</t>
  </si>
  <si>
    <t>SC53-004</t>
  </si>
  <si>
    <t>Ripley</t>
  </si>
  <si>
    <t>SC53-005</t>
  </si>
  <si>
    <t>Paris</t>
  </si>
  <si>
    <t>SC53-006</t>
  </si>
  <si>
    <t>La Polar</t>
  </si>
  <si>
    <t>SC53-007</t>
  </si>
  <si>
    <t>Tricot</t>
  </si>
  <si>
    <t>1P</t>
  </si>
  <si>
    <t>SC53-008</t>
  </si>
  <si>
    <t>Easy</t>
  </si>
  <si>
    <t>SC53-009</t>
  </si>
  <si>
    <t>Ropa</t>
  </si>
  <si>
    <t>H&amp;M</t>
  </si>
  <si>
    <t>SC53-010</t>
  </si>
  <si>
    <t>Adidas</t>
  </si>
  <si>
    <t>SC53-011</t>
  </si>
  <si>
    <t>Nike</t>
  </si>
  <si>
    <t>SC53-012</t>
  </si>
  <si>
    <t>Puma</t>
  </si>
  <si>
    <t>SC53-013</t>
  </si>
  <si>
    <t>Everlast</t>
  </si>
  <si>
    <t>SC53-014</t>
  </si>
  <si>
    <t>Arrow</t>
  </si>
  <si>
    <t>SC53-015</t>
  </si>
  <si>
    <t>Merrell</t>
  </si>
  <si>
    <t>SC53-016</t>
  </si>
  <si>
    <t>Skechers</t>
  </si>
  <si>
    <t>SC53-017</t>
  </si>
  <si>
    <t>Ropa interior</t>
  </si>
  <si>
    <t>Kayser</t>
  </si>
  <si>
    <t>SC53-018</t>
  </si>
  <si>
    <t>Lush</t>
  </si>
  <si>
    <t>SC53-019</t>
  </si>
  <si>
    <t>Joyería</t>
  </si>
  <si>
    <t>Jewelry A</t>
  </si>
  <si>
    <t>SC53-020</t>
  </si>
  <si>
    <t>Accesorios</t>
  </si>
  <si>
    <t>Umbale</t>
  </si>
  <si>
    <t>SC53-021</t>
  </si>
  <si>
    <t>Wrangler</t>
  </si>
  <si>
    <t>SC53-022</t>
  </si>
  <si>
    <t>Tip Top</t>
  </si>
  <si>
    <t>SC53-023</t>
  </si>
  <si>
    <t>Lacoste</t>
  </si>
  <si>
    <t>SC53-024</t>
  </si>
  <si>
    <t>Casa Ideas</t>
  </si>
  <si>
    <t>SC53-025</t>
  </si>
  <si>
    <t>Café</t>
  </si>
  <si>
    <t>Starbucks</t>
  </si>
  <si>
    <t>SC53-026</t>
  </si>
  <si>
    <t>Juan Valdez</t>
  </si>
  <si>
    <t>SC53-027</t>
  </si>
  <si>
    <t>Comida rápida</t>
  </si>
  <si>
    <t>Pizza Hut</t>
  </si>
  <si>
    <t>SC53-028</t>
  </si>
  <si>
    <t>Pollo Stop</t>
  </si>
  <si>
    <t>SC53-029</t>
  </si>
  <si>
    <t>Chicken Love You</t>
  </si>
  <si>
    <t>SC53-030</t>
  </si>
  <si>
    <t>Doggis</t>
  </si>
  <si>
    <t>SC53-031</t>
  </si>
  <si>
    <t>Burger King</t>
  </si>
  <si>
    <t>SC53-032</t>
  </si>
  <si>
    <t>McDonald’s</t>
  </si>
  <si>
    <t>SC53-033</t>
  </si>
  <si>
    <t>Juan Maestro</t>
  </si>
  <si>
    <t>SC53-034</t>
  </si>
  <si>
    <t>Heladería</t>
  </si>
  <si>
    <t>Emporio La Rosa</t>
  </si>
  <si>
    <t>SC53-035</t>
  </si>
  <si>
    <t>Savory</t>
  </si>
  <si>
    <t>SC53-036</t>
  </si>
  <si>
    <t>Cine Hoyts</t>
  </si>
  <si>
    <t>SC53-037</t>
  </si>
  <si>
    <t>Happyland</t>
  </si>
  <si>
    <t>SC53-038</t>
  </si>
  <si>
    <t>Farmacia</t>
  </si>
  <si>
    <t>Salcobrand</t>
  </si>
  <si>
    <t>SC53-039</t>
  </si>
  <si>
    <t>Farmacias Ahumada</t>
  </si>
  <si>
    <t>SC53-040</t>
  </si>
  <si>
    <t>Óptica</t>
  </si>
  <si>
    <t>Óptica Schilling</t>
  </si>
  <si>
    <t>SC53-041</t>
  </si>
  <si>
    <t>Librería</t>
  </si>
  <si>
    <t>Antártica Libros</t>
  </si>
  <si>
    <t>SC53-042</t>
  </si>
  <si>
    <t>Banco Bci</t>
  </si>
  <si>
    <t>SC53-043</t>
  </si>
  <si>
    <t>Banco BBVA</t>
  </si>
  <si>
    <t>SC53-044</t>
  </si>
  <si>
    <t>Local no sensado 1</t>
  </si>
  <si>
    <t>SC53-045</t>
  </si>
  <si>
    <t>Local no sensado 2</t>
  </si>
  <si>
    <t>SC53-046</t>
  </si>
  <si>
    <t>Local no sensado 3</t>
  </si>
  <si>
    <t>SC53-047</t>
  </si>
  <si>
    <t>Local no sensado 4</t>
  </si>
  <si>
    <t>SC53-048</t>
  </si>
  <si>
    <t>Local no sensado 5</t>
  </si>
  <si>
    <t>SC53-049</t>
  </si>
  <si>
    <t>Local no sensado 6</t>
  </si>
  <si>
    <t>SC53-050</t>
  </si>
  <si>
    <t>Local no sensado 7</t>
  </si>
  <si>
    <t>SC53-051</t>
  </si>
  <si>
    <t>Local no sensado 8</t>
  </si>
  <si>
    <t>SC53-052</t>
  </si>
  <si>
    <t>Local no sensado 9</t>
  </si>
  <si>
    <t>SC53-053</t>
  </si>
  <si>
    <t>Local no sensado 10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</si>
  <si>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</si>
  <si>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</si>
  <si>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</si>
  <si>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</si>
  <si>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</si>
  <si>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</si>
  <si>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</si>
  <si>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</si>
  <si>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</si>
  <si>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</si>
  <si>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</si>
  <si>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POWER Digital® — Arauco Express El Carmen de Huechuraba — Resumen Anual por Local 2025</t>
  </si>
  <si>
    <t>① CONSUMO MENSUAL POR LOCAL (kWh)</t>
  </si>
  <si>
    <t>TOTAL ANUAL</t>
  </si>
  <si>
    <t>TOTAL CENTRO</t>
  </si>
  <si>
    <t>Todos los locales</t>
  </si>
  <si>
    <t>② PEAK MENSUAL POR LOCAL (kW)</t>
  </si>
  <si>
    <t>③ DEMANDA HORA PUNTA 18:00–22:00 POR LOCAL (kWh)</t>
  </si>
  <si>
    <t>POWER Digital® — Resumen Ejecutivo Mensual — Strip Center 53</t>
  </si>
  <si>
    <t>Arauco Express El Carmen de Huechuraba  |  2025  |  53 medidores</t>
  </si>
  <si>
    <t>Consumo Total
Centro (kWh)</t>
  </si>
  <si>
    <t>Peak Máx
Centro (kW)</t>
  </si>
  <si>
    <t>Demanda Punta
Total (kWh)</t>
  </si>
  <si>
    <t>% Punta</t>
  </si>
  <si>
    <t>Promedio Diario
Centro (kWh)</t>
  </si>
  <si>
    <t>Local con Mayor
Consumo</t>
  </si>
  <si>
    <t>SC53-001 — Servicios comunes</t>
  </si>
  <si>
    <t>Consumo Energía (kWh)</t>
  </si>
  <si>
    <t>Dda. Máx. Suministrada(kW)</t>
  </si>
  <si>
    <t>Dda. Máx. Hora Punta(kW)</t>
  </si>
  <si>
    <t>KWH para Sistema Troncal</t>
  </si>
  <si>
    <t>Cargo Fijo ($)</t>
  </si>
  <si>
    <t>Consumo Energía ($kWh)</t>
  </si>
  <si>
    <t>KWH para Serv. Público IVA 1</t>
  </si>
  <si>
    <t>KWH para Serv. Público IVA 2</t>
  </si>
  <si>
    <t>KWH para Serv. Público IVA 3</t>
  </si>
  <si>
    <t>KWH para Serv. Público IVA 4</t>
  </si>
  <si>
    <t>KWH para Serv. Público IVA 5</t>
  </si>
  <si>
    <t>KWH para Serv. Público Neto</t>
  </si>
  <si>
    <t>Total Neto($)</t>
  </si>
  <si>
    <t>IVA ($)</t>
  </si>
  <si>
    <t>Monto Exento</t>
  </si>
  <si>
    <t>Total con IVA ($)</t>
  </si>
  <si>
    <t>POWER Digital® — Arauco Estación — Consumo por Local y Mes</t>
  </si>
  <si>
    <t>Mall Mediano 254 medidores | 254 medidores | Año 2025 | Peak Hora Punta: 18:00 – 22:00</t>
  </si>
  <si>
    <t>Arauco Estación</t>
  </si>
  <si>
    <t>MM-001</t>
  </si>
  <si>
    <t>MM-002</t>
  </si>
  <si>
    <t>Falabella</t>
  </si>
  <si>
    <t>MM-003</t>
  </si>
  <si>
    <t>MM-004</t>
  </si>
  <si>
    <t>MM-005</t>
  </si>
  <si>
    <t>Tottus</t>
  </si>
  <si>
    <t>MM-006</t>
  </si>
  <si>
    <t>Hogar / retail</t>
  </si>
  <si>
    <t>IKEA</t>
  </si>
  <si>
    <t>MM-007</t>
  </si>
  <si>
    <t>Hogar / construcción</t>
  </si>
  <si>
    <t>Sodimac Homecenter</t>
  </si>
  <si>
    <t>MM-008</t>
  </si>
  <si>
    <t>Deportes / retail</t>
  </si>
  <si>
    <t>Decathlon</t>
  </si>
  <si>
    <t>MM-009</t>
  </si>
  <si>
    <t>Cine / entretención</t>
  </si>
  <si>
    <t>Cinemark</t>
  </si>
  <si>
    <t>MM-010</t>
  </si>
  <si>
    <t>Juegos / entretención</t>
  </si>
  <si>
    <t>MM-011</t>
  </si>
  <si>
    <t>Zara</t>
  </si>
  <si>
    <t>MM-012</t>
  </si>
  <si>
    <t>MM-013</t>
  </si>
  <si>
    <t>Mango</t>
  </si>
  <si>
    <t>MM-014</t>
  </si>
  <si>
    <t>Pull &amp; Bear</t>
  </si>
  <si>
    <t>MM-015</t>
  </si>
  <si>
    <t>Bershka</t>
  </si>
  <si>
    <t>MM-016</t>
  </si>
  <si>
    <t>Stradivarius</t>
  </si>
  <si>
    <t>MM-017</t>
  </si>
  <si>
    <t>Forever 21</t>
  </si>
  <si>
    <t>MM-018</t>
  </si>
  <si>
    <t>Levi's</t>
  </si>
  <si>
    <t>MM-019</t>
  </si>
  <si>
    <t>American Eagle</t>
  </si>
  <si>
    <t>MM-020</t>
  </si>
  <si>
    <t>Calvin Klein</t>
  </si>
  <si>
    <t>MM-021</t>
  </si>
  <si>
    <t>Tommy Hilfiger</t>
  </si>
  <si>
    <t>MM-022</t>
  </si>
  <si>
    <t>Banana Republic</t>
  </si>
  <si>
    <t>MM-023</t>
  </si>
  <si>
    <t>GAP</t>
  </si>
  <si>
    <t>MM-024</t>
  </si>
  <si>
    <t>Aeropostale</t>
  </si>
  <si>
    <t>MM-025</t>
  </si>
  <si>
    <t>Guess</t>
  </si>
  <si>
    <t>MM-026</t>
  </si>
  <si>
    <t>Desigual</t>
  </si>
  <si>
    <t>MM-027</t>
  </si>
  <si>
    <t>Rapsodia</t>
  </si>
  <si>
    <t>MM-028</t>
  </si>
  <si>
    <t>La Martina</t>
  </si>
  <si>
    <t>MM-029</t>
  </si>
  <si>
    <t>Ropa deportiva</t>
  </si>
  <si>
    <t>MM-030</t>
  </si>
  <si>
    <t>MM-031</t>
  </si>
  <si>
    <t>Under Armour</t>
  </si>
  <si>
    <t>MM-032</t>
  </si>
  <si>
    <t>Doite</t>
  </si>
  <si>
    <t>MM-033</t>
  </si>
  <si>
    <t>Roxy</t>
  </si>
  <si>
    <t>MM-034</t>
  </si>
  <si>
    <t>Victoria's Secret</t>
  </si>
  <si>
    <t>MM-035</t>
  </si>
  <si>
    <t>Ropa lujo</t>
  </si>
  <si>
    <t>Louis Vuitton</t>
  </si>
  <si>
    <t>MM-036</t>
  </si>
  <si>
    <t>Gucci</t>
  </si>
  <si>
    <t>MM-037</t>
  </si>
  <si>
    <t>Prada</t>
  </si>
  <si>
    <t>MM-038</t>
  </si>
  <si>
    <t>Burberry</t>
  </si>
  <si>
    <t>MM-039</t>
  </si>
  <si>
    <t>Dolce &amp; Gabbana</t>
  </si>
  <si>
    <t>MM-040</t>
  </si>
  <si>
    <t>Emporio Armani</t>
  </si>
  <si>
    <t>MM-041</t>
  </si>
  <si>
    <t>Salvatore Ferragamo</t>
  </si>
  <si>
    <t>MM-042</t>
  </si>
  <si>
    <t>Carolina Herrera</t>
  </si>
  <si>
    <t>MM-043</t>
  </si>
  <si>
    <t>Michael Kors</t>
  </si>
  <si>
    <t>MM-044</t>
  </si>
  <si>
    <t>Tory Burch</t>
  </si>
  <si>
    <t>MM-045</t>
  </si>
  <si>
    <t>Jimmy Choo</t>
  </si>
  <si>
    <t>MM-046</t>
  </si>
  <si>
    <t>Relojería</t>
  </si>
  <si>
    <t>Omega</t>
  </si>
  <si>
    <t>MM-047</t>
  </si>
  <si>
    <t>Rolex</t>
  </si>
  <si>
    <t>MM-048</t>
  </si>
  <si>
    <t>Tiffany &amp; Co</t>
  </si>
  <si>
    <t>MM-049</t>
  </si>
  <si>
    <t>Swarovski</t>
  </si>
  <si>
    <t>MM-050</t>
  </si>
  <si>
    <t>Belleza</t>
  </si>
  <si>
    <t>Sephora</t>
  </si>
  <si>
    <t>MM-051</t>
  </si>
  <si>
    <t>MM-052</t>
  </si>
  <si>
    <t>Maquillaje</t>
  </si>
  <si>
    <t>MAC Cosmetics</t>
  </si>
  <si>
    <t>MM-053</t>
  </si>
  <si>
    <t>Perfumería</t>
  </si>
  <si>
    <t>DBS Beauty Store</t>
  </si>
  <si>
    <t>MM-054</t>
  </si>
  <si>
    <t>MM-055</t>
  </si>
  <si>
    <t>Cruz Verde</t>
  </si>
  <si>
    <t>MM-056</t>
  </si>
  <si>
    <t>Tecnología</t>
  </si>
  <si>
    <t>Samsung</t>
  </si>
  <si>
    <t>MM-057</t>
  </si>
  <si>
    <t>Huawei</t>
  </si>
  <si>
    <t>MM-058</t>
  </si>
  <si>
    <t>Xiaomi</t>
  </si>
  <si>
    <t>MM-059</t>
  </si>
  <si>
    <t>Apple Reseller</t>
  </si>
  <si>
    <t>MM-060</t>
  </si>
  <si>
    <t>Sony Store</t>
  </si>
  <si>
    <t>MM-061</t>
  </si>
  <si>
    <t>Lenovo</t>
  </si>
  <si>
    <t>MM-062</t>
  </si>
  <si>
    <t>Juguetería</t>
  </si>
  <si>
    <t>LEGO Store</t>
  </si>
  <si>
    <t>MM-063</t>
  </si>
  <si>
    <t>Toys"R"Us</t>
  </si>
  <si>
    <t>MM-064</t>
  </si>
  <si>
    <t>MM-065</t>
  </si>
  <si>
    <t>Juan Valdez Café</t>
  </si>
  <si>
    <t>MM-066</t>
  </si>
  <si>
    <t>Dunkin</t>
  </si>
  <si>
    <t>MM-067</t>
  </si>
  <si>
    <t>Cinnabon</t>
  </si>
  <si>
    <t>MM-068</t>
  </si>
  <si>
    <t>MM-069</t>
  </si>
  <si>
    <t>Häagen-Dazs</t>
  </si>
  <si>
    <t>MM-070</t>
  </si>
  <si>
    <t>McDonald's</t>
  </si>
  <si>
    <t>MM-071</t>
  </si>
  <si>
    <t>MM-072</t>
  </si>
  <si>
    <t>KFC</t>
  </si>
  <si>
    <t>MM-073</t>
  </si>
  <si>
    <t>Subway</t>
  </si>
  <si>
    <t>MM-074</t>
  </si>
  <si>
    <t>Restaurante</t>
  </si>
  <si>
    <t>TGI Fridays</t>
  </si>
  <si>
    <t>MM-075</t>
  </si>
  <si>
    <t>Johnny Rockets</t>
  </si>
  <si>
    <t>MM-076</t>
  </si>
  <si>
    <t>La Fiambrería</t>
  </si>
  <si>
    <t>MM-077</t>
  </si>
  <si>
    <t>P.F. Chang's</t>
  </si>
  <si>
    <t>MM-078</t>
  </si>
  <si>
    <t>La Mar</t>
  </si>
  <si>
    <t>MM-079</t>
  </si>
  <si>
    <t>Margó</t>
  </si>
  <si>
    <t>MM-080</t>
  </si>
  <si>
    <t>Krossbar</t>
  </si>
  <si>
    <t>MM-081</t>
  </si>
  <si>
    <t>California Pizza Kitchen</t>
  </si>
  <si>
    <t>MM-082</t>
  </si>
  <si>
    <t>Uncle Fletch</t>
  </si>
  <si>
    <t>MM-083</t>
  </si>
  <si>
    <t>Tous</t>
  </si>
  <si>
    <t>MM-084</t>
  </si>
  <si>
    <t>Pandora</t>
  </si>
  <si>
    <t>MM-085</t>
  </si>
  <si>
    <t>Victorinox</t>
  </si>
  <si>
    <t>MM-086</t>
  </si>
  <si>
    <t>GMO</t>
  </si>
  <si>
    <t>MM-087</t>
  </si>
  <si>
    <t>Rotter &amp; Krauss</t>
  </si>
  <si>
    <t>MM-088</t>
  </si>
  <si>
    <t>Zapatería</t>
  </si>
  <si>
    <t>Aldo</t>
  </si>
  <si>
    <t>MM-089</t>
  </si>
  <si>
    <t>Bata</t>
  </si>
  <si>
    <t>MM-090</t>
  </si>
  <si>
    <t>Hush Puppies</t>
  </si>
  <si>
    <t>MM-091</t>
  </si>
  <si>
    <t>Guante</t>
  </si>
  <si>
    <t>MM-092</t>
  </si>
  <si>
    <t>ECCO</t>
  </si>
  <si>
    <t>MM-093</t>
  </si>
  <si>
    <t>Steve Madden</t>
  </si>
  <si>
    <t>MM-094</t>
  </si>
  <si>
    <t>MM-095</t>
  </si>
  <si>
    <t>Vans</t>
  </si>
  <si>
    <t>MM-096</t>
  </si>
  <si>
    <t>Converse</t>
  </si>
  <si>
    <t>MM-097</t>
  </si>
  <si>
    <t>New Balance</t>
  </si>
  <si>
    <t>MM-098</t>
  </si>
  <si>
    <t>Bimba y Lola</t>
  </si>
  <si>
    <t>MM-099</t>
  </si>
  <si>
    <t>Prüne</t>
  </si>
  <si>
    <t>MM-100</t>
  </si>
  <si>
    <t>Amphora</t>
  </si>
  <si>
    <t>MM-101</t>
  </si>
  <si>
    <t>Secret</t>
  </si>
  <si>
    <t>MM-102</t>
  </si>
  <si>
    <t>Lounge</t>
  </si>
  <si>
    <t>MM-103</t>
  </si>
  <si>
    <t>Casaideas</t>
  </si>
  <si>
    <t>MM-104</t>
  </si>
  <si>
    <t>Hogar</t>
  </si>
  <si>
    <t>Rosen</t>
  </si>
  <si>
    <t>MM-105</t>
  </si>
  <si>
    <t>Cannon Home</t>
  </si>
  <si>
    <t>MM-106</t>
  </si>
  <si>
    <t>Casa &amp; Ideas</t>
  </si>
  <si>
    <t>MM-107</t>
  </si>
  <si>
    <t>Pottery Barn</t>
  </si>
  <si>
    <t>MM-108</t>
  </si>
  <si>
    <t>Crate &amp; Barrel</t>
  </si>
  <si>
    <t>MM-109</t>
  </si>
  <si>
    <t>Feria Chilena del Libro</t>
  </si>
  <si>
    <t>MM-110</t>
  </si>
  <si>
    <t>MM-111</t>
  </si>
  <si>
    <t>PC Factory</t>
  </si>
  <si>
    <t>MM-112</t>
  </si>
  <si>
    <t>Microplay</t>
  </si>
  <si>
    <t>MM-113</t>
  </si>
  <si>
    <t>WePlay</t>
  </si>
  <si>
    <t>MM-114</t>
  </si>
  <si>
    <t>Videojuegos</t>
  </si>
  <si>
    <t>PlayStation Store</t>
  </si>
  <si>
    <t>MM-115</t>
  </si>
  <si>
    <t>Nintendo Store</t>
  </si>
  <si>
    <t>MM-116</t>
  </si>
  <si>
    <t>Place Vendome</t>
  </si>
  <si>
    <t>MM-117</t>
  </si>
  <si>
    <t>Econópticas</t>
  </si>
  <si>
    <t>MM-118</t>
  </si>
  <si>
    <t>Sunglass Hut</t>
  </si>
  <si>
    <t>MM-119</t>
  </si>
  <si>
    <t>Aristocrazy</t>
  </si>
  <si>
    <t>MM-120</t>
  </si>
  <si>
    <t>Tous Jewelry</t>
  </si>
  <si>
    <t>MM-121</t>
  </si>
  <si>
    <t>Pandora Jewelry</t>
  </si>
  <si>
    <t>MM-122</t>
  </si>
  <si>
    <t>Thomas Sabo</t>
  </si>
  <si>
    <t>MM-123</t>
  </si>
  <si>
    <t>The Body Shop</t>
  </si>
  <si>
    <t>MM-124</t>
  </si>
  <si>
    <t>Bath &amp; Body Works</t>
  </si>
  <si>
    <t>MM-125</t>
  </si>
  <si>
    <t>Kiehl's</t>
  </si>
  <si>
    <t>MM-126</t>
  </si>
  <si>
    <t>Natura</t>
  </si>
  <si>
    <t>MM-127</t>
  </si>
  <si>
    <t>Preunic</t>
  </si>
  <si>
    <t>MM-128</t>
  </si>
  <si>
    <t>Peluquería</t>
  </si>
  <si>
    <t>Palumbo</t>
  </si>
  <si>
    <t>MM-129</t>
  </si>
  <si>
    <t>Sebastián Ferrer</t>
  </si>
  <si>
    <t>MM-130</t>
  </si>
  <si>
    <t>Maicao Beauty</t>
  </si>
  <si>
    <t>MM-131</t>
  </si>
  <si>
    <t>Gimnasio</t>
  </si>
  <si>
    <t>Smart Fit</t>
  </si>
  <si>
    <t>MM-132</t>
  </si>
  <si>
    <t>Energy Fitness</t>
  </si>
  <si>
    <t>MM-133</t>
  </si>
  <si>
    <t>Hard Rock Cafe</t>
  </si>
  <si>
    <t>MM-134</t>
  </si>
  <si>
    <t>Tony Roma's</t>
  </si>
  <si>
    <t>MM-135</t>
  </si>
  <si>
    <t>Bravissimo</t>
  </si>
  <si>
    <t>MM-136</t>
  </si>
  <si>
    <t>Fuente Chilena</t>
  </si>
  <si>
    <t>MM-137</t>
  </si>
  <si>
    <t>Kintaro Ramen</t>
  </si>
  <si>
    <t>MM-138</t>
  </si>
  <si>
    <t>Sushi House</t>
  </si>
  <si>
    <t>MM-139</t>
  </si>
  <si>
    <t>Sakura Express</t>
  </si>
  <si>
    <t>MM-140</t>
  </si>
  <si>
    <t>MM-141</t>
  </si>
  <si>
    <t>Domino's Pizza</t>
  </si>
  <si>
    <t>MM-142</t>
  </si>
  <si>
    <t>MM-143</t>
  </si>
  <si>
    <t>MM-144</t>
  </si>
  <si>
    <t>Pedro, Juan &amp; Diego</t>
  </si>
  <si>
    <t>MM-145</t>
  </si>
  <si>
    <t>Tarragona</t>
  </si>
  <si>
    <t>MM-146</t>
  </si>
  <si>
    <t>Bravissimo Gelato</t>
  </si>
  <si>
    <t>MM-147</t>
  </si>
  <si>
    <t>MM-148</t>
  </si>
  <si>
    <t>Starbucks Reserve</t>
  </si>
  <si>
    <t>MM-149</t>
  </si>
  <si>
    <t>Café Haiti</t>
  </si>
  <si>
    <t>MM-150</t>
  </si>
  <si>
    <t>Tavelli</t>
  </si>
  <si>
    <t>MM-151</t>
  </si>
  <si>
    <t>Entretención</t>
  </si>
  <si>
    <t>Chuck E. Cheese</t>
  </si>
  <si>
    <t>MM-152</t>
  </si>
  <si>
    <t>Mampato Juegos</t>
  </si>
  <si>
    <t>MM-153</t>
  </si>
  <si>
    <t>VR Game Center</t>
  </si>
  <si>
    <t>MM-154</t>
  </si>
  <si>
    <t>Sin informacion</t>
  </si>
  <si>
    <t>Local 151</t>
  </si>
  <si>
    <t>MM-155</t>
  </si>
  <si>
    <t>Local 152</t>
  </si>
  <si>
    <t>MM-156</t>
  </si>
  <si>
    <t>Local 153</t>
  </si>
  <si>
    <t>MM-157</t>
  </si>
  <si>
    <t>Local 154</t>
  </si>
  <si>
    <t>MM-158</t>
  </si>
  <si>
    <t>Local 155</t>
  </si>
  <si>
    <t>MM-159</t>
  </si>
  <si>
    <t>Local 156</t>
  </si>
  <si>
    <t>MM-160</t>
  </si>
  <si>
    <t>Local 157</t>
  </si>
  <si>
    <t>MM-161</t>
  </si>
  <si>
    <t>Local 158</t>
  </si>
  <si>
    <t>MM-162</t>
  </si>
  <si>
    <t>Local 159</t>
  </si>
  <si>
    <t>MM-163</t>
  </si>
  <si>
    <t>Local 160</t>
  </si>
  <si>
    <t>MM-164</t>
  </si>
  <si>
    <t>Local 161</t>
  </si>
  <si>
    <t>MM-165</t>
  </si>
  <si>
    <t>Local 162</t>
  </si>
  <si>
    <t>MM-166</t>
  </si>
  <si>
    <t>Local 163</t>
  </si>
  <si>
    <t>MM-167</t>
  </si>
  <si>
    <t>Local 164</t>
  </si>
  <si>
    <t>MM-168</t>
  </si>
  <si>
    <t>Local 165</t>
  </si>
  <si>
    <t>MM-169</t>
  </si>
  <si>
    <t>Local 166</t>
  </si>
  <si>
    <t>MM-170</t>
  </si>
  <si>
    <t>Local 167</t>
  </si>
  <si>
    <t>MM-171</t>
  </si>
  <si>
    <t>Local 168</t>
  </si>
  <si>
    <t>MM-172</t>
  </si>
  <si>
    <t>Local 169</t>
  </si>
  <si>
    <t>MM-173</t>
  </si>
  <si>
    <t>Local 170</t>
  </si>
  <si>
    <t>MM-174</t>
  </si>
  <si>
    <t>Local 171</t>
  </si>
  <si>
    <t>MM-175</t>
  </si>
  <si>
    <t>Local 172</t>
  </si>
  <si>
    <t>MM-176</t>
  </si>
  <si>
    <t>Local 173</t>
  </si>
  <si>
    <t>MM-177</t>
  </si>
  <si>
    <t>Local 174</t>
  </si>
  <si>
    <t>MM-178</t>
  </si>
  <si>
    <t>Local 175</t>
  </si>
  <si>
    <t>MM-179</t>
  </si>
  <si>
    <t>Local 176</t>
  </si>
  <si>
    <t>MM-180</t>
  </si>
  <si>
    <t>Local 177</t>
  </si>
  <si>
    <t>MM-181</t>
  </si>
  <si>
    <t>Local 178</t>
  </si>
  <si>
    <t>MM-182</t>
  </si>
  <si>
    <t>Local 179</t>
  </si>
  <si>
    <t>MM-183</t>
  </si>
  <si>
    <t>Local 180</t>
  </si>
  <si>
    <t>MM-184</t>
  </si>
  <si>
    <t>Local 181</t>
  </si>
  <si>
    <t>MM-185</t>
  </si>
  <si>
    <t>Local 182</t>
  </si>
  <si>
    <t>MM-186</t>
  </si>
  <si>
    <t>Local 183</t>
  </si>
  <si>
    <t>MM-187</t>
  </si>
  <si>
    <t>Local 184</t>
  </si>
  <si>
    <t>MM-188</t>
  </si>
  <si>
    <t>Local 185</t>
  </si>
  <si>
    <t>MM-189</t>
  </si>
  <si>
    <t>Local 186</t>
  </si>
  <si>
    <t>MM-190</t>
  </si>
  <si>
    <t>Local 187</t>
  </si>
  <si>
    <t>MM-191</t>
  </si>
  <si>
    <t>Local 188</t>
  </si>
  <si>
    <t>MM-192</t>
  </si>
  <si>
    <t>Local 189</t>
  </si>
  <si>
    <t>MM-193</t>
  </si>
  <si>
    <t>Local 190</t>
  </si>
  <si>
    <t>MM-194</t>
  </si>
  <si>
    <t>Local 191</t>
  </si>
  <si>
    <t>MM-195</t>
  </si>
  <si>
    <t>Local 192</t>
  </si>
  <si>
    <t>MM-196</t>
  </si>
  <si>
    <t>Local 193</t>
  </si>
  <si>
    <t>MM-197</t>
  </si>
  <si>
    <t>Local 194</t>
  </si>
  <si>
    <t>MM-198</t>
  </si>
  <si>
    <t>Local 195</t>
  </si>
  <si>
    <t>MM-199</t>
  </si>
  <si>
    <t>Local 196</t>
  </si>
  <si>
    <t>MM-200</t>
  </si>
  <si>
    <t>Local 197</t>
  </si>
  <si>
    <t>MM-201</t>
  </si>
  <si>
    <t>Local 198</t>
  </si>
  <si>
    <t>MM-202</t>
  </si>
  <si>
    <t>Local 199</t>
  </si>
  <si>
    <t>MM-203</t>
  </si>
  <si>
    <t>Local 200</t>
  </si>
  <si>
    <t>MM-204</t>
  </si>
  <si>
    <t>Local 201</t>
  </si>
  <si>
    <t>MM-205</t>
  </si>
  <si>
    <t>Local 202</t>
  </si>
  <si>
    <t>MM-206</t>
  </si>
  <si>
    <t>Local 203</t>
  </si>
  <si>
    <t>MM-207</t>
  </si>
  <si>
    <t>Local 204</t>
  </si>
  <si>
    <t>MM-208</t>
  </si>
  <si>
    <t>Local 205</t>
  </si>
  <si>
    <t>MM-209</t>
  </si>
  <si>
    <t>Local 206</t>
  </si>
  <si>
    <t>MM-210</t>
  </si>
  <si>
    <t>Local 207</t>
  </si>
  <si>
    <t>MM-211</t>
  </si>
  <si>
    <t>Local 208</t>
  </si>
  <si>
    <t>MM-212</t>
  </si>
  <si>
    <t>Local 209</t>
  </si>
  <si>
    <t>MM-213</t>
  </si>
  <si>
    <t>Local 210</t>
  </si>
  <si>
    <t>MM-214</t>
  </si>
  <si>
    <t>Local 211</t>
  </si>
  <si>
    <t>MM-215</t>
  </si>
  <si>
    <t>Local 212</t>
  </si>
  <si>
    <t>MM-216</t>
  </si>
  <si>
    <t>Local 213</t>
  </si>
  <si>
    <t>MM-217</t>
  </si>
  <si>
    <t>Local 214</t>
  </si>
  <si>
    <t>MM-218</t>
  </si>
  <si>
    <t>Local 215</t>
  </si>
  <si>
    <t>MM-219</t>
  </si>
  <si>
    <t>Local 216</t>
  </si>
  <si>
    <t>MM-220</t>
  </si>
  <si>
    <t>Local 217</t>
  </si>
  <si>
    <t>MM-221</t>
  </si>
  <si>
    <t>Local 218</t>
  </si>
  <si>
    <t>MM-222</t>
  </si>
  <si>
    <t>Local 219</t>
  </si>
  <si>
    <t>MM-223</t>
  </si>
  <si>
    <t>Local 220</t>
  </si>
  <si>
    <t>MM-224</t>
  </si>
  <si>
    <t>Local 221</t>
  </si>
  <si>
    <t>MM-225</t>
  </si>
  <si>
    <t>Local 222</t>
  </si>
  <si>
    <t>MM-226</t>
  </si>
  <si>
    <t>Local 223</t>
  </si>
  <si>
    <t>MM-227</t>
  </si>
  <si>
    <t>Local 224</t>
  </si>
  <si>
    <t>MM-228</t>
  </si>
  <si>
    <t>Local 225</t>
  </si>
  <si>
    <t>MM-229</t>
  </si>
  <si>
    <t>Local 226</t>
  </si>
  <si>
    <t>MM-230</t>
  </si>
  <si>
    <t>Local 227</t>
  </si>
  <si>
    <t>MM-231</t>
  </si>
  <si>
    <t>Local 228</t>
  </si>
  <si>
    <t>MM-232</t>
  </si>
  <si>
    <t>Local 229</t>
  </si>
  <si>
    <t>MM-233</t>
  </si>
  <si>
    <t>Local 230</t>
  </si>
  <si>
    <t>MM-234</t>
  </si>
  <si>
    <t>Local 231</t>
  </si>
  <si>
    <t>MM-235</t>
  </si>
  <si>
    <t>Local 232</t>
  </si>
  <si>
    <t>MM-236</t>
  </si>
  <si>
    <t>Local 233</t>
  </si>
  <si>
    <t>MM-237</t>
  </si>
  <si>
    <t>Local 234</t>
  </si>
  <si>
    <t>MM-238</t>
  </si>
  <si>
    <t>Local 235</t>
  </si>
  <si>
    <t>MM-239</t>
  </si>
  <si>
    <t>Local 236</t>
  </si>
  <si>
    <t>MM-240</t>
  </si>
  <si>
    <t>Local 237</t>
  </si>
  <si>
    <t>MM-241</t>
  </si>
  <si>
    <t>Local 238</t>
  </si>
  <si>
    <t>MM-242</t>
  </si>
  <si>
    <t>Local 239</t>
  </si>
  <si>
    <t>MM-243</t>
  </si>
  <si>
    <t>Local 240</t>
  </si>
  <si>
    <t>MM-244</t>
  </si>
  <si>
    <t>Local 241</t>
  </si>
  <si>
    <t>MM-245</t>
  </si>
  <si>
    <t>Local 242</t>
  </si>
  <si>
    <t>MM-246</t>
  </si>
  <si>
    <t>Local 243</t>
  </si>
  <si>
    <t>MM-247</t>
  </si>
  <si>
    <t>Local 244</t>
  </si>
  <si>
    <t>MM-248</t>
  </si>
  <si>
    <t>Local 245</t>
  </si>
  <si>
    <t>MM-249</t>
  </si>
  <si>
    <t>Local 246</t>
  </si>
  <si>
    <t>MM-250</t>
  </si>
  <si>
    <t>Local 247</t>
  </si>
  <si>
    <t>MM-251</t>
  </si>
  <si>
    <t>Local 248</t>
  </si>
  <si>
    <t>MM-252</t>
  </si>
  <si>
    <t>Local 249</t>
  </si>
  <si>
    <t>MM-253</t>
  </si>
  <si>
    <t>Local 250</t>
  </si>
  <si>
    <t>MM-254</t>
  </si>
  <si>
    <t>Local 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</si>
</sst>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8" fillId="0" borderId="0" applyFont="0" applyFill="0" applyBorder="0" applyAlignment="0" applyProtection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42" fontId="0" fillId="0" borderId="0" xfId="1" applyFont="1"/>
    <xf numFmtId="42" fontId="9" fillId="9" borderId="2" xfId="1" applyFont="1" applyFill="1" applyBorder="1" applyAlignment="1">
      <alignment horizontal="center" vertical="center" wrapText="1"/>
    </xf>
    <xf numFmtId="42" fontId="0" fillId="0" borderId="0" xfId="0" applyNumberFormat="1"/>
    <xf numFmtId="0" fontId="0" fillId="10" borderId="2" xfId="0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19B9B3-E05D-49DC-9877-228F08659F32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51"/>
  <sheetViews>
    <sheetView tabSelected="1" zoomScale="85" zoomScaleNormal="85" workbookViewId="0">
      <selection activeCell="P3" sqref="P3"/>
    </sheetView>
  </sheetViews>
  <sheetFormatPr baseColWidth="10" defaultColWidth="8.88671875" defaultRowHeight="14.4" x14ac:dyDescent="0.3"/>
  <cols>
    <col min="1" max="1" width="12" customWidth="1"/>
    <col min="2" max="2" width="7" customWidth="1"/>
    <col min="3" max="3" width="32" customWidth="1"/>
    <col min="4" max="4" width="12" customWidth="1"/>
    <col min="5" max="5" width="14" customWidth="1"/>
    <col min="6" max="6" width="24" customWidth="1"/>
    <col min="7" max="7" width="7" customWidth="1"/>
    <col min="8" max="8" width="18" customWidth="1"/>
    <col min="9" max="9" width="15" customWidth="1"/>
    <col min="10" max="10" width="18" customWidth="1"/>
    <col min="11" max="11" width="15" customWidth="1"/>
    <col min="12" max="12" width="16" customWidth="1"/>
    <col min="13" max="13" width="14.109375" bestFit="1" customWidth="1"/>
    <col min="14" max="14" width="16.6640625" bestFit="1" customWidth="1"/>
    <col min="15" max="15" width="14" bestFit="1" customWidth="1"/>
    <col min="16" max="16" width="14.44140625" bestFit="1" customWidth="1"/>
    <col min="17" max="17" width="14.5546875" style="19" bestFit="1" customWidth="1"/>
    <col min="18" max="18" width="6.88671875" bestFit="1" customWidth="1"/>
    <col min="19" max="20" width="11" bestFit="1" customWidth="1"/>
    <col min="22" max="22" width="11" bestFit="1" customWidth="1"/>
  </cols>
  <sheetData>
    <row r="1" spans="1:22" ht="28.05" customHeight="1" x14ac:dyDescent="0.3">
      <c r="A1" s="25" t="s">
        <v>176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22" ht="18" customHeight="1" x14ac:dyDescent="0.3">
      <c r="A2" s="23" t="s">
        <v>177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22" ht="36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17" t="s">
        <v>165</v>
      </c>
      <c r="N3" s="17" t="s">
        <v>161</v>
      </c>
      <c r="O3" s="17" t="s">
        <v>162</v>
      </c>
      <c r="P3" s="17" t="s">
        <v>163</v>
      </c>
      <c r="Q3" s="20" t="s">
        <v>171</v>
      </c>
      <c r="R3" s="18" t="s">
        <v>164</v>
      </c>
      <c r="S3" s="18" t="s">
        <v>172</v>
      </c>
      <c r="T3" s="22" t="s">
        <v>173</v>
      </c>
      <c r="U3" s="22" t="s">
        <v>174</v>
      </c>
      <c r="V3" s="18" t="s">
        <v>175</v>
      </c>
    </row>
    <row r="4" spans="1:22" x14ac:dyDescent="0.3">
      <c r="A4" s="3" t="s">
        <v>12</v>
      </c>
      <c r="B4" s="3">
        <v>1</v>
      </c>
      <c r="C4" s="4" t="s">
        <v>178</v>
      </c>
      <c r="D4" s="3" t="s">
        <v>179</v>
      </c>
      <c r="E4" s="3" t="s">
        <v>14</v>
      </c>
      <c r="F4" s="4" t="s">
        <v>15</v>
      </c>
      <c r="G4" s="3" t="s">
        <v>16</v>
      </c>
      <c r="H4" s="5">
        <v>44144.988100000002</v>
      </c>
      <c r="I4" s="5">
        <v>117.6585</v>
      </c>
      <c r="J4" s="5">
        <v>116.5759</v>
      </c>
      <c r="K4" s="6">
        <v>0.99079879481720401</v>
      </c>
      <c r="L4" s="5">
        <v>1424.03</v>
      </c>
      <c r="M4" s="19">
        <f>H4*INDEX('Pliegos Tarifarios (Santiago)'!$B:$B,MATCH($B4,'Pliegos Tarifarios (Santiago)'!$A:$A,0))</f>
        <v>5246102.0958278002</v>
      </c>
      <c r="N4" s="19">
        <f>I4*INDEX('Pliegos Tarifarios (Santiago)'!$C:$C,MATCH($B4,'Pliegos Tarifarios (Santiago)'!$A:$A,0))</f>
        <v>401816.60227650002</v>
      </c>
      <c r="O4" s="19">
        <f>J4*INDEX('Pliegos Tarifarios (Santiago)'!$D:$D,MATCH($B4,'Pliegos Tarifarios (Santiago)'!$A:$A,0))</f>
        <v>1644490.1738195</v>
      </c>
      <c r="P4" s="19">
        <f>H4*INDEX('Pliegos Tarifarios (Santiago)'!$E:$E,MATCH($B4,'Pliegos Tarifarios (Santiago)'!$A:$A,0))</f>
        <v>570882.98610920005</v>
      </c>
      <c r="Q4" s="19" cm="1">
        <f t="array" ref="Q4">H4*_xlfn.IFS(H4&lt;=350,INDEX('Pliegos Tarifarios (Santiago)'!$F:$F,MATCH($B4,'Pliegos Tarifarios (Santiago)'!$A:$A,0)),H4&lt;=500,INDEX('Pliegos Tarifarios (Santiago)'!$G:$G,MATCH($B4,'Pliegos Tarifarios (Santiago)'!$A:$A,0)),H4&lt;=1000,INDEX('Pliegos Tarifarios (Santiago)'!$H:$H,MATCH($B4,'Pliegos Tarifarios (Santiago)'!$A:$A,0)),H4&lt;=5000,INDEX('Pliegos Tarifarios (Santiago)'!$I:$I,MATCH($B4,'Pliegos Tarifarios (Santiago)'!$A:$A,0)),H4&gt;5000,INDEX('Pliegos Tarifarios (Santiago)'!$J:$J,MATCH($B4,'Pliegos Tarifarios (Santiago)'!$A:$A,0)))/1.19</f>
        <v>144862.33489957984</v>
      </c>
      <c r="R4" s="19">
        <f>INDEX('Pliegos Tarifarios (Santiago)'!$K:$K,MATCH($B4,'Pliegos Tarifarios (Santiago)'!$A:$A,0))</f>
        <v>710.78200000000004</v>
      </c>
      <c r="S4" s="21">
        <f>SUM(M4:R4)</f>
        <v>8008864.9749325803</v>
      </c>
      <c r="T4" s="21">
        <f>S4*0.19</f>
        <v>1521684.3452371904</v>
      </c>
      <c r="U4" s="19">
        <v>0</v>
      </c>
      <c r="V4" s="21">
        <f>SUM(S4:T4)</f>
        <v>9530549.3201697711</v>
      </c>
    </row>
    <row r="5" spans="1:22" x14ac:dyDescent="0.3">
      <c r="A5" s="3" t="s">
        <v>12</v>
      </c>
      <c r="B5" s="3">
        <v>1</v>
      </c>
      <c r="C5" s="4" t="s">
        <v>178</v>
      </c>
      <c r="D5" s="3" t="s">
        <v>180</v>
      </c>
      <c r="E5" s="3" t="s">
        <v>18</v>
      </c>
      <c r="F5" s="4" t="s">
        <v>181</v>
      </c>
      <c r="G5" s="3" t="s">
        <v>16</v>
      </c>
      <c r="H5" s="5">
        <v>3521.9870000000001</v>
      </c>
      <c r="I5" s="5">
        <v>9.2835000000000001</v>
      </c>
      <c r="J5" s="5">
        <v>9.2553999999999998</v>
      </c>
      <c r="K5" s="6">
        <v>0.9969731243604244</v>
      </c>
      <c r="L5" s="5">
        <v>113.61</v>
      </c>
      <c r="M5" s="19">
        <f>H5*INDEX('Pliegos Tarifarios (Santiago)'!$B:$B,MATCH($B5,'Pliegos Tarifarios (Santiago)'!$A:$A,0))</f>
        <v>418545.891106</v>
      </c>
      <c r="N5" s="19">
        <f>I5*INDEX('Pliegos Tarifarios (Santiago)'!$C:$C,MATCH($B5,'Pliegos Tarifarios (Santiago)'!$A:$A,0))</f>
        <v>31704.164401499998</v>
      </c>
      <c r="O5" s="19">
        <f>J5*INDEX('Pliegos Tarifarios (Santiago)'!$D:$D,MATCH($B5,'Pliegos Tarifarios (Santiago)'!$A:$A,0))</f>
        <v>130562.27191699999</v>
      </c>
      <c r="P5" s="19">
        <f>H5*INDEX('Pliegos Tarifarios (Santiago)'!$E:$E,MATCH($B5,'Pliegos Tarifarios (Santiago)'!$A:$A,0))</f>
        <v>45546.335884</v>
      </c>
      <c r="Q5" s="19" cm="1">
        <f t="array" ref="Q5">H5*_xlfn.IFS(H5&lt;=350,INDEX('Pliegos Tarifarios (Santiago)'!$F:$F,MATCH($B5,'Pliegos Tarifarios (Santiago)'!$A:$A,0)),H5&lt;=500,INDEX('Pliegos Tarifarios (Santiago)'!$G:$G,MATCH($B5,'Pliegos Tarifarios (Santiago)'!$A:$A,0)),H5&lt;=1000,INDEX('Pliegos Tarifarios (Santiago)'!$H:$H,MATCH($B5,'Pliegos Tarifarios (Santiago)'!$A:$A,0)),H5&lt;=5000,INDEX('Pliegos Tarifarios (Santiago)'!$I:$I,MATCH($B5,'Pliegos Tarifarios (Santiago)'!$A:$A,0)),H5&gt;5000,INDEX('Pliegos Tarifarios (Santiago)'!$J:$J,MATCH($B5,'Pliegos Tarifarios (Santiago)'!$A:$A,0)))/1.19</f>
        <v>10568.920652941177</v>
      </c>
      <c r="R5" s="19">
        <f>INDEX('Pliegos Tarifarios (Santiago)'!$K:$K,MATCH($B5,'Pliegos Tarifarios (Santiago)'!$A:$A,0))</f>
        <v>710.78200000000004</v>
      </c>
      <c r="S5" s="21">
        <f t="shared" ref="S5:S9" si="0">SUM(M5:R5)</f>
        <v>637638.3659614413</v>
      </c>
      <c r="T5" s="21">
        <f t="shared" ref="T5:T9" si="1">S5*0.19</f>
        <v>121151.28953267385</v>
      </c>
      <c r="U5" s="19">
        <v>0</v>
      </c>
      <c r="V5" s="21">
        <f t="shared" ref="V5:V9" si="2">SUM(S5:T5)</f>
        <v>758789.6554941152</v>
      </c>
    </row>
    <row r="6" spans="1:22" x14ac:dyDescent="0.3">
      <c r="A6" s="3" t="s">
        <v>12</v>
      </c>
      <c r="B6" s="3">
        <v>1</v>
      </c>
      <c r="C6" s="4" t="s">
        <v>178</v>
      </c>
      <c r="D6" s="3" t="s">
        <v>182</v>
      </c>
      <c r="E6" s="3" t="s">
        <v>18</v>
      </c>
      <c r="F6" s="4" t="s">
        <v>23</v>
      </c>
      <c r="G6" s="3" t="s">
        <v>16</v>
      </c>
      <c r="H6" s="5">
        <v>3511.9153000000001</v>
      </c>
      <c r="I6" s="5">
        <v>9.4255999999999993</v>
      </c>
      <c r="J6" s="5">
        <v>9.1194000000000006</v>
      </c>
      <c r="K6" s="6">
        <v>0.96751400441351232</v>
      </c>
      <c r="L6" s="5">
        <v>113.29</v>
      </c>
      <c r="M6" s="19">
        <f>H6*INDEX('Pliegos Tarifarios (Santiago)'!$B:$B,MATCH($B6,'Pliegos Tarifarios (Santiago)'!$A:$A,0))</f>
        <v>417348.9904214</v>
      </c>
      <c r="N6" s="19">
        <f>I6*INDEX('Pliegos Tarifarios (Santiago)'!$C:$C,MATCH($B6,'Pliegos Tarifarios (Santiago)'!$A:$A,0))</f>
        <v>32189.451390399998</v>
      </c>
      <c r="O6" s="19">
        <f>J6*INDEX('Pliegos Tarifarios (Santiago)'!$D:$D,MATCH($B6,'Pliegos Tarifarios (Santiago)'!$A:$A,0))</f>
        <v>128643.77363700001</v>
      </c>
      <c r="P6" s="19">
        <f>H6*INDEX('Pliegos Tarifarios (Santiago)'!$E:$E,MATCH($B6,'Pliegos Tarifarios (Santiago)'!$A:$A,0))</f>
        <v>45416.088659600005</v>
      </c>
      <c r="Q6" s="19" cm="1">
        <f t="array" ref="Q6">H6*_xlfn.IFS(H6&lt;=350,INDEX('Pliegos Tarifarios (Santiago)'!$F:$F,MATCH($B6,'Pliegos Tarifarios (Santiago)'!$A:$A,0)),H6&lt;=500,INDEX('Pliegos Tarifarios (Santiago)'!$G:$G,MATCH($B6,'Pliegos Tarifarios (Santiago)'!$A:$A,0)),H6&lt;=1000,INDEX('Pliegos Tarifarios (Santiago)'!$H:$H,MATCH($B6,'Pliegos Tarifarios (Santiago)'!$A:$A,0)),H6&lt;=5000,INDEX('Pliegos Tarifarios (Santiago)'!$I:$I,MATCH($B6,'Pliegos Tarifarios (Santiago)'!$A:$A,0)),H6&gt;5000,INDEX('Pliegos Tarifarios (Santiago)'!$J:$J,MATCH($B6,'Pliegos Tarifarios (Santiago)'!$A:$A,0)))/1.19</f>
        <v>10538.69708932773</v>
      </c>
      <c r="R6" s="19">
        <f>INDEX('Pliegos Tarifarios (Santiago)'!$K:$K,MATCH($B6,'Pliegos Tarifarios (Santiago)'!$A:$A,0))</f>
        <v>710.78200000000004</v>
      </c>
      <c r="S6" s="21">
        <f t="shared" si="0"/>
        <v>634847.78319772775</v>
      </c>
      <c r="T6" s="21">
        <f t="shared" si="1"/>
        <v>120621.07880756828</v>
      </c>
      <c r="U6" s="19">
        <v>0</v>
      </c>
      <c r="V6" s="21">
        <f t="shared" si="2"/>
        <v>755468.86200529605</v>
      </c>
    </row>
    <row r="7" spans="1:22" x14ac:dyDescent="0.3">
      <c r="A7" s="3" t="s">
        <v>12</v>
      </c>
      <c r="B7" s="3">
        <v>1</v>
      </c>
      <c r="C7" s="4" t="s">
        <v>178</v>
      </c>
      <c r="D7" s="3" t="s">
        <v>183</v>
      </c>
      <c r="E7" s="3" t="s">
        <v>18</v>
      </c>
      <c r="F7" s="4" t="s">
        <v>25</v>
      </c>
      <c r="G7" s="3" t="s">
        <v>16</v>
      </c>
      <c r="H7" s="5">
        <v>2814.1246999999998</v>
      </c>
      <c r="I7" s="5">
        <v>7.4081000000000001</v>
      </c>
      <c r="J7" s="5">
        <v>7.3738999999999999</v>
      </c>
      <c r="K7" s="6">
        <v>0.99538343164914078</v>
      </c>
      <c r="L7" s="5">
        <v>90.78</v>
      </c>
      <c r="M7" s="19">
        <f>H7*INDEX('Pliegos Tarifarios (Santiago)'!$B:$B,MATCH($B7,'Pliegos Tarifarios (Santiago)'!$A:$A,0))</f>
        <v>334424.95109859994</v>
      </c>
      <c r="N7" s="19">
        <f>I7*INDEX('Pliegos Tarifarios (Santiago)'!$C:$C,MATCH($B7,'Pliegos Tarifarios (Santiago)'!$A:$A,0))</f>
        <v>25299.468982899998</v>
      </c>
      <c r="O7" s="19">
        <f>J7*INDEX('Pliegos Tarifarios (Santiago)'!$D:$D,MATCH($B7,'Pliegos Tarifarios (Santiago)'!$A:$A,0))</f>
        <v>104020.6946095</v>
      </c>
      <c r="P7" s="19">
        <f>H7*INDEX('Pliegos Tarifarios (Santiago)'!$E:$E,MATCH($B7,'Pliegos Tarifarios (Santiago)'!$A:$A,0))</f>
        <v>36392.260620399997</v>
      </c>
      <c r="Q7" s="19" cm="1">
        <f t="array" ref="Q7">H7*_xlfn.IFS(H7&lt;=350,INDEX('Pliegos Tarifarios (Santiago)'!$F:$F,MATCH($B7,'Pliegos Tarifarios (Santiago)'!$A:$A,0)),H7&lt;=500,INDEX('Pliegos Tarifarios (Santiago)'!$G:$G,MATCH($B7,'Pliegos Tarifarios (Santiago)'!$A:$A,0)),H7&lt;=1000,INDEX('Pliegos Tarifarios (Santiago)'!$H:$H,MATCH($B7,'Pliegos Tarifarios (Santiago)'!$A:$A,0)),H7&lt;=5000,INDEX('Pliegos Tarifarios (Santiago)'!$I:$I,MATCH($B7,'Pliegos Tarifarios (Santiago)'!$A:$A,0)),H7&gt;5000,INDEX('Pliegos Tarifarios (Santiago)'!$J:$J,MATCH($B7,'Pliegos Tarifarios (Santiago)'!$A:$A,0)))/1.19</f>
        <v>8444.7389106722676</v>
      </c>
      <c r="R7" s="19">
        <f>INDEX('Pliegos Tarifarios (Santiago)'!$K:$K,MATCH($B7,'Pliegos Tarifarios (Santiago)'!$A:$A,0))</f>
        <v>710.78200000000004</v>
      </c>
      <c r="S7" s="21">
        <f t="shared" si="0"/>
        <v>509292.89622207225</v>
      </c>
      <c r="T7" s="21">
        <f t="shared" si="1"/>
        <v>96765.650282193732</v>
      </c>
      <c r="U7" s="19">
        <v>0</v>
      </c>
      <c r="V7" s="21">
        <f t="shared" si="2"/>
        <v>606058.54650426598</v>
      </c>
    </row>
    <row r="8" spans="1:22" x14ac:dyDescent="0.3">
      <c r="A8" s="3" t="s">
        <v>12</v>
      </c>
      <c r="B8" s="3">
        <v>1</v>
      </c>
      <c r="C8" s="4" t="s">
        <v>178</v>
      </c>
      <c r="D8" s="3" t="s">
        <v>184</v>
      </c>
      <c r="E8" s="3" t="s">
        <v>19</v>
      </c>
      <c r="F8" s="4" t="s">
        <v>185</v>
      </c>
      <c r="G8" s="3" t="s">
        <v>16</v>
      </c>
      <c r="H8" s="5">
        <v>4219.9618</v>
      </c>
      <c r="I8" s="5">
        <v>11.4992</v>
      </c>
      <c r="J8" s="5">
        <v>11.2318</v>
      </c>
      <c r="K8" s="6">
        <v>0.97674620843189086</v>
      </c>
      <c r="L8" s="5">
        <v>136.13</v>
      </c>
      <c r="M8" s="19">
        <f>H8*INDEX('Pliegos Tarifarios (Santiago)'!$B:$B,MATCH($B8,'Pliegos Tarifarios (Santiago)'!$A:$A,0))</f>
        <v>501491.8203884</v>
      </c>
      <c r="N8" s="19">
        <f>I8*INDEX('Pliegos Tarifarios (Santiago)'!$C:$C,MATCH($B8,'Pliegos Tarifarios (Santiago)'!$A:$A,0))</f>
        <v>39271.021412800001</v>
      </c>
      <c r="O8" s="19">
        <f>J8*INDEX('Pliegos Tarifarios (Santiago)'!$D:$D,MATCH($B8,'Pliegos Tarifarios (Santiago)'!$A:$A,0))</f>
        <v>158442.566039</v>
      </c>
      <c r="P8" s="19">
        <f>H8*INDEX('Pliegos Tarifarios (Santiago)'!$E:$E,MATCH($B8,'Pliegos Tarifarios (Santiago)'!$A:$A,0))</f>
        <v>54572.545997600006</v>
      </c>
      <c r="Q8" s="19" cm="1">
        <f t="array" ref="Q8">H8*_xlfn.IFS(H8&lt;=350,INDEX('Pliegos Tarifarios (Santiago)'!$F:$F,MATCH($B8,'Pliegos Tarifarios (Santiago)'!$A:$A,0)),H8&lt;=500,INDEX('Pliegos Tarifarios (Santiago)'!$G:$G,MATCH($B8,'Pliegos Tarifarios (Santiago)'!$A:$A,0)),H8&lt;=1000,INDEX('Pliegos Tarifarios (Santiago)'!$H:$H,MATCH($B8,'Pliegos Tarifarios (Santiago)'!$A:$A,0)),H8&lt;=5000,INDEX('Pliegos Tarifarios (Santiago)'!$I:$I,MATCH($B8,'Pliegos Tarifarios (Santiago)'!$A:$A,0)),H8&gt;5000,INDEX('Pliegos Tarifarios (Santiago)'!$J:$J,MATCH($B8,'Pliegos Tarifarios (Santiago)'!$A:$A,0)))/1.19</f>
        <v>12663.431586386554</v>
      </c>
      <c r="R8" s="19">
        <f>INDEX('Pliegos Tarifarios (Santiago)'!$K:$K,MATCH($B8,'Pliegos Tarifarios (Santiago)'!$A:$A,0))</f>
        <v>710.78200000000004</v>
      </c>
      <c r="S8" s="21">
        <f t="shared" si="0"/>
        <v>767152.16742418648</v>
      </c>
      <c r="T8" s="21">
        <f t="shared" si="1"/>
        <v>145758.91181059543</v>
      </c>
      <c r="U8" s="19">
        <v>0</v>
      </c>
      <c r="V8" s="21">
        <f t="shared" si="2"/>
        <v>912911.07923478191</v>
      </c>
    </row>
    <row r="9" spans="1:22" x14ac:dyDescent="0.3">
      <c r="A9" s="3" t="s">
        <v>12</v>
      </c>
      <c r="B9" s="3">
        <v>1</v>
      </c>
      <c r="C9" s="4" t="s">
        <v>178</v>
      </c>
      <c r="D9" s="3" t="s">
        <v>186</v>
      </c>
      <c r="E9" s="3" t="s">
        <v>187</v>
      </c>
      <c r="F9" s="4" t="s">
        <v>188</v>
      </c>
      <c r="G9" s="3" t="s">
        <v>16</v>
      </c>
      <c r="H9" s="5">
        <v>3514.1372000000001</v>
      </c>
      <c r="I9" s="5">
        <v>9.4909999999999997</v>
      </c>
      <c r="J9" s="5">
        <v>9.4649000000000001</v>
      </c>
      <c r="K9" s="6">
        <v>0.99725002634074389</v>
      </c>
      <c r="L9" s="5">
        <v>113.36</v>
      </c>
      <c r="M9" s="19">
        <f>H9*INDEX('Pliegos Tarifarios (Santiago)'!$B:$B,MATCH($B9,'Pliegos Tarifarios (Santiago)'!$A:$A,0))</f>
        <v>417613.03657359997</v>
      </c>
      <c r="N9" s="19">
        <f>I9*INDEX('Pliegos Tarifarios (Santiago)'!$C:$C,MATCH($B9,'Pliegos Tarifarios (Santiago)'!$A:$A,0))</f>
        <v>32412.799518999997</v>
      </c>
      <c r="O9" s="19">
        <f>J9*INDEX('Pliegos Tarifarios (Santiago)'!$D:$D,MATCH($B9,'Pliegos Tarifarios (Santiago)'!$A:$A,0))</f>
        <v>133517.60566450001</v>
      </c>
      <c r="P9" s="19">
        <f>H9*INDEX('Pliegos Tarifarios (Santiago)'!$E:$E,MATCH($B9,'Pliegos Tarifarios (Santiago)'!$A:$A,0))</f>
        <v>45444.8222704</v>
      </c>
      <c r="Q9" s="19" cm="1">
        <f t="array" ref="Q9">H9*_xlfn.IFS(H9&lt;=350,INDEX('Pliegos Tarifarios (Santiago)'!$F:$F,MATCH($B9,'Pliegos Tarifarios (Santiago)'!$A:$A,0)),H9&lt;=500,INDEX('Pliegos Tarifarios (Santiago)'!$G:$G,MATCH($B9,'Pliegos Tarifarios (Santiago)'!$A:$A,0)),H9&lt;=1000,INDEX('Pliegos Tarifarios (Santiago)'!$H:$H,MATCH($B9,'Pliegos Tarifarios (Santiago)'!$A:$A,0)),H9&lt;=5000,INDEX('Pliegos Tarifarios (Santiago)'!$I:$I,MATCH($B9,'Pliegos Tarifarios (Santiago)'!$A:$A,0)),H9&gt;5000,INDEX('Pliegos Tarifarios (Santiago)'!$J:$J,MATCH($B9,'Pliegos Tarifarios (Santiago)'!$A:$A,0)))/1.19</f>
        <v>10545.364656470589</v>
      </c>
      <c r="R9" s="19">
        <f>INDEX('Pliegos Tarifarios (Santiago)'!$K:$K,MATCH($B9,'Pliegos Tarifarios (Santiago)'!$A:$A,0))</f>
        <v>710.78200000000004</v>
      </c>
      <c r="S9" s="21">
        <f t="shared" si="0"/>
        <v>640244.41068397055</v>
      </c>
      <c r="T9" s="21">
        <f t="shared" si="1"/>
        <v>121646.4380299544</v>
      </c>
      <c r="U9" s="19">
        <v>0</v>
      </c>
      <c r="V9" s="21">
        <f t="shared" si="2"/>
        <v>761890.84871392499</v>
      </c>
    </row>
    <row r="10" spans="1:22" x14ac:dyDescent="0.3">
      <c r="A10" s="3" t="s">
        <v>12</v>
      </c>
      <c r="B10" s="3">
        <v>1</v>
      </c>
      <c r="C10" s="4" t="s">
        <v>178</v>
      </c>
      <c r="D10" s="3" t="s">
        <v>189</v>
      </c>
      <c r="E10" s="3" t="s">
        <v>190</v>
      </c>
      <c r="F10" s="4" t="s">
        <v>191</v>
      </c>
      <c r="G10" s="3" t="s">
        <v>16</v>
      </c>
      <c r="H10" s="5">
        <v>3523.5576999999998</v>
      </c>
      <c r="I10" s="5">
        <v>9.3886000000000003</v>
      </c>
      <c r="J10" s="5">
        <v>9.3886000000000003</v>
      </c>
      <c r="K10" s="6">
        <v>1</v>
      </c>
      <c r="L10" s="5">
        <v>113.66</v>
      </c>
      <c r="M10" s="19">
        <f>H10*INDEX('Pliegos Tarifarios (Santiago)'!$B:$B,MATCH($B10,'Pliegos Tarifarios (Santiago)'!$A:$A,0))</f>
        <v>418732.54995259998</v>
      </c>
      <c r="N10" s="19">
        <f>I10*INDEX('Pliegos Tarifarios (Santiago)'!$C:$C,MATCH($B10,'Pliegos Tarifarios (Santiago)'!$A:$A,0))</f>
        <v>32063.092357400001</v>
      </c>
      <c r="O10" s="19">
        <f>J10*INDEX('Pliegos Tarifarios (Santiago)'!$D:$D,MATCH($B10,'Pliegos Tarifarios (Santiago)'!$A:$A,0))</f>
        <v>132441.27170300001</v>
      </c>
      <c r="P10" s="19">
        <f>H10*INDEX('Pliegos Tarifarios (Santiago)'!$E:$E,MATCH($B10,'Pliegos Tarifarios (Santiago)'!$A:$A,0))</f>
        <v>45566.648176399998</v>
      </c>
      <c r="Q10" s="19" cm="1">
        <f t="array" ref="Q10">H10*_xlfn.IFS(H10&lt;=350,INDEX('Pliegos Tarifarios (Santiago)'!$F:$F,MATCH($B10,'Pliegos Tarifarios (Santiago)'!$A:$A,0)),H10&lt;=500,INDEX('Pliegos Tarifarios (Santiago)'!$G:$G,MATCH($B10,'Pliegos Tarifarios (Santiago)'!$A:$A,0)),H10&lt;=1000,INDEX('Pliegos Tarifarios (Santiago)'!$H:$H,MATCH($B10,'Pliegos Tarifarios (Santiago)'!$A:$A,0)),H10&lt;=5000,INDEX('Pliegos Tarifarios (Santiago)'!$I:$I,MATCH($B10,'Pliegos Tarifarios (Santiago)'!$A:$A,0)),H10&gt;5000,INDEX('Pliegos Tarifarios (Santiago)'!$J:$J,MATCH($B10,'Pliegos Tarifarios (Santiago)'!$A:$A,0)))/1.19</f>
        <v>10573.634072857143</v>
      </c>
      <c r="R10" s="19">
        <f>INDEX('Pliegos Tarifarios (Santiago)'!$K:$K,MATCH($B10,'Pliegos Tarifarios (Santiago)'!$A:$A,0))</f>
        <v>710.78200000000004</v>
      </c>
      <c r="S10" s="21">
        <f t="shared" ref="S10:S73" si="3">SUM(M10:R10)</f>
        <v>640087.97826225706</v>
      </c>
      <c r="T10" s="21">
        <f t="shared" ref="T10:T73" si="4">S10*0.19</f>
        <v>121616.71586982884</v>
      </c>
      <c r="U10" s="19">
        <v>0</v>
      </c>
      <c r="V10" s="21">
        <f t="shared" ref="V10:V73" si="5">SUM(S10:T10)</f>
        <v>761704.69413208589</v>
      </c>
    </row>
    <row r="11" spans="1:22" x14ac:dyDescent="0.3">
      <c r="A11" s="3" t="s">
        <v>12</v>
      </c>
      <c r="B11" s="3">
        <v>1</v>
      </c>
      <c r="C11" s="4" t="s">
        <v>178</v>
      </c>
      <c r="D11" s="3" t="s">
        <v>192</v>
      </c>
      <c r="E11" s="3" t="s">
        <v>193</v>
      </c>
      <c r="F11" s="4" t="s">
        <v>194</v>
      </c>
      <c r="G11" s="3" t="s">
        <v>16</v>
      </c>
      <c r="H11" s="5">
        <v>2109.4778999999999</v>
      </c>
      <c r="I11" s="5">
        <v>5.6260000000000003</v>
      </c>
      <c r="J11" s="5">
        <v>5.4554999999999998</v>
      </c>
      <c r="K11" s="6">
        <v>0.96969427657305363</v>
      </c>
      <c r="L11" s="5">
        <v>68.05</v>
      </c>
      <c r="M11" s="19">
        <f>H11*INDEX('Pliegos Tarifarios (Santiago)'!$B:$B,MATCH($B11,'Pliegos Tarifarios (Santiago)'!$A:$A,0))</f>
        <v>250686.13468019996</v>
      </c>
      <c r="N11" s="19">
        <f>I11*INDEX('Pliegos Tarifarios (Santiago)'!$C:$C,MATCH($B11,'Pliegos Tarifarios (Santiago)'!$A:$A,0))</f>
        <v>19213.403234000001</v>
      </c>
      <c r="O11" s="19">
        <f>J11*INDEX('Pliegos Tarifarios (Santiago)'!$D:$D,MATCH($B11,'Pliegos Tarifarios (Santiago)'!$A:$A,0))</f>
        <v>76958.583577500001</v>
      </c>
      <c r="P11" s="19">
        <f>H11*INDEX('Pliegos Tarifarios (Santiago)'!$E:$E,MATCH($B11,'Pliegos Tarifarios (Santiago)'!$A:$A,0))</f>
        <v>27279.768202799998</v>
      </c>
      <c r="Q11" s="19" cm="1">
        <f t="array" ref="Q11">H11*_xlfn.IFS(H11&lt;=350,INDEX('Pliegos Tarifarios (Santiago)'!$F:$F,MATCH($B11,'Pliegos Tarifarios (Santiago)'!$A:$A,0)),H11&lt;=500,INDEX('Pliegos Tarifarios (Santiago)'!$G:$G,MATCH($B11,'Pliegos Tarifarios (Santiago)'!$A:$A,0)),H11&lt;=1000,INDEX('Pliegos Tarifarios (Santiago)'!$H:$H,MATCH($B11,'Pliegos Tarifarios (Santiago)'!$A:$A,0)),H11&lt;=5000,INDEX('Pliegos Tarifarios (Santiago)'!$I:$I,MATCH($B11,'Pliegos Tarifarios (Santiago)'!$A:$A,0)),H11&gt;5000,INDEX('Pliegos Tarifarios (Santiago)'!$J:$J,MATCH($B11,'Pliegos Tarifarios (Santiago)'!$A:$A,0)))/1.19</f>
        <v>6330.206370504201</v>
      </c>
      <c r="R11" s="19">
        <f>INDEX('Pliegos Tarifarios (Santiago)'!$K:$K,MATCH($B11,'Pliegos Tarifarios (Santiago)'!$A:$A,0))</f>
        <v>710.78200000000004</v>
      </c>
      <c r="S11" s="21">
        <f t="shared" si="3"/>
        <v>381178.87806500425</v>
      </c>
      <c r="T11" s="21">
        <f t="shared" si="4"/>
        <v>72423.986832350813</v>
      </c>
      <c r="U11" s="19">
        <v>0</v>
      </c>
      <c r="V11" s="21">
        <f t="shared" si="5"/>
        <v>453602.86489735509</v>
      </c>
    </row>
    <row r="12" spans="1:22" x14ac:dyDescent="0.3">
      <c r="A12" s="3" t="s">
        <v>12</v>
      </c>
      <c r="B12" s="3">
        <v>1</v>
      </c>
      <c r="C12" s="4" t="s">
        <v>178</v>
      </c>
      <c r="D12" s="3" t="s">
        <v>195</v>
      </c>
      <c r="E12" s="3" t="s">
        <v>196</v>
      </c>
      <c r="F12" s="4" t="s">
        <v>197</v>
      </c>
      <c r="G12" s="3" t="s">
        <v>16</v>
      </c>
      <c r="H12" s="5">
        <v>4922.3811999999998</v>
      </c>
      <c r="I12" s="5">
        <v>12.978300000000001</v>
      </c>
      <c r="J12" s="5">
        <v>12.8443</v>
      </c>
      <c r="K12" s="6">
        <v>0.98967507300648005</v>
      </c>
      <c r="L12" s="5">
        <v>158.79</v>
      </c>
      <c r="M12" s="19">
        <f>H12*INDEX('Pliegos Tarifarios (Santiago)'!$B:$B,MATCH($B12,'Pliegos Tarifarios (Santiago)'!$A:$A,0))</f>
        <v>584965.93704559992</v>
      </c>
      <c r="N12" s="19">
        <f>I12*INDEX('Pliegos Tarifarios (Santiago)'!$C:$C,MATCH($B12,'Pliegos Tarifarios (Santiago)'!$A:$A,0))</f>
        <v>44322.309134700001</v>
      </c>
      <c r="O12" s="19">
        <f>J12*INDEX('Pliegos Tarifarios (Santiago)'!$D:$D,MATCH($B12,'Pliegos Tarifarios (Santiago)'!$A:$A,0))</f>
        <v>181189.4666015</v>
      </c>
      <c r="P12" s="19">
        <f>H12*INDEX('Pliegos Tarifarios (Santiago)'!$E:$E,MATCH($B12,'Pliegos Tarifarios (Santiago)'!$A:$A,0))</f>
        <v>63656.2336784</v>
      </c>
      <c r="Q12" s="19" cm="1">
        <f t="array" ref="Q12">H12*_xlfn.IFS(H12&lt;=350,INDEX('Pliegos Tarifarios (Santiago)'!$F:$F,MATCH($B12,'Pliegos Tarifarios (Santiago)'!$A:$A,0)),H12&lt;=500,INDEX('Pliegos Tarifarios (Santiago)'!$G:$G,MATCH($B12,'Pliegos Tarifarios (Santiago)'!$A:$A,0)),H12&lt;=1000,INDEX('Pliegos Tarifarios (Santiago)'!$H:$H,MATCH($B12,'Pliegos Tarifarios (Santiago)'!$A:$A,0)),H12&lt;=5000,INDEX('Pliegos Tarifarios (Santiago)'!$I:$I,MATCH($B12,'Pliegos Tarifarios (Santiago)'!$A:$A,0)),H12&gt;5000,INDEX('Pliegos Tarifarios (Santiago)'!$J:$J,MATCH($B12,'Pliegos Tarifarios (Santiago)'!$A:$A,0)))/1.19</f>
        <v>14771.280054789913</v>
      </c>
      <c r="R12" s="19">
        <f>INDEX('Pliegos Tarifarios (Santiago)'!$K:$K,MATCH($B12,'Pliegos Tarifarios (Santiago)'!$A:$A,0))</f>
        <v>710.78200000000004</v>
      </c>
      <c r="S12" s="21">
        <f t="shared" si="3"/>
        <v>889616.00851498998</v>
      </c>
      <c r="T12" s="21">
        <f t="shared" si="4"/>
        <v>169027.0416178481</v>
      </c>
      <c r="U12" s="19">
        <v>0</v>
      </c>
      <c r="V12" s="21">
        <f t="shared" si="5"/>
        <v>1058643.0501328381</v>
      </c>
    </row>
    <row r="13" spans="1:22" x14ac:dyDescent="0.3">
      <c r="A13" s="3" t="s">
        <v>12</v>
      </c>
      <c r="B13" s="3">
        <v>1</v>
      </c>
      <c r="C13" s="4" t="s">
        <v>178</v>
      </c>
      <c r="D13" s="3" t="s">
        <v>198</v>
      </c>
      <c r="E13" s="3" t="s">
        <v>199</v>
      </c>
      <c r="F13" s="4" t="s">
        <v>97</v>
      </c>
      <c r="G13" s="3" t="s">
        <v>16</v>
      </c>
      <c r="H13" s="5">
        <v>2806.9924000000001</v>
      </c>
      <c r="I13" s="5">
        <v>7.5435999999999996</v>
      </c>
      <c r="J13" s="5">
        <v>7.3164999999999996</v>
      </c>
      <c r="K13" s="6">
        <v>0.96989501033989078</v>
      </c>
      <c r="L13" s="5">
        <v>90.55</v>
      </c>
      <c r="M13" s="19">
        <f>H13*INDEX('Pliegos Tarifarios (Santiago)'!$B:$B,MATCH($B13,'Pliegos Tarifarios (Santiago)'!$A:$A,0))</f>
        <v>333577.36283120001</v>
      </c>
      <c r="N13" s="19">
        <f>I13*INDEX('Pliegos Tarifarios (Santiago)'!$C:$C,MATCH($B13,'Pliegos Tarifarios (Santiago)'!$A:$A,0))</f>
        <v>25762.216252399998</v>
      </c>
      <c r="O13" s="19">
        <f>J13*INDEX('Pliegos Tarifarios (Santiago)'!$D:$D,MATCH($B13,'Pliegos Tarifarios (Santiago)'!$A:$A,0))</f>
        <v>103210.97548249998</v>
      </c>
      <c r="P13" s="19">
        <f>H13*INDEX('Pliegos Tarifarios (Santiago)'!$E:$E,MATCH($B13,'Pliegos Tarifarios (Santiago)'!$A:$A,0))</f>
        <v>36300.025716800003</v>
      </c>
      <c r="Q13" s="19" cm="1">
        <f t="array" ref="Q13">H13*_xlfn.IFS(H13&lt;=350,INDEX('Pliegos Tarifarios (Santiago)'!$F:$F,MATCH($B13,'Pliegos Tarifarios (Santiago)'!$A:$A,0)),H13&lt;=500,INDEX('Pliegos Tarifarios (Santiago)'!$G:$G,MATCH($B13,'Pliegos Tarifarios (Santiago)'!$A:$A,0)),H13&lt;=1000,INDEX('Pliegos Tarifarios (Santiago)'!$H:$H,MATCH($B13,'Pliegos Tarifarios (Santiago)'!$A:$A,0)),H13&lt;=5000,INDEX('Pliegos Tarifarios (Santiago)'!$I:$I,MATCH($B13,'Pliegos Tarifarios (Santiago)'!$A:$A,0)),H13&gt;5000,INDEX('Pliegos Tarifarios (Santiago)'!$J:$J,MATCH($B13,'Pliegos Tarifarios (Santiago)'!$A:$A,0)))/1.19</f>
        <v>8423.3360171428576</v>
      </c>
      <c r="R13" s="19">
        <f>INDEX('Pliegos Tarifarios (Santiago)'!$K:$K,MATCH($B13,'Pliegos Tarifarios (Santiago)'!$A:$A,0))</f>
        <v>710.78200000000004</v>
      </c>
      <c r="S13" s="21">
        <f t="shared" si="3"/>
        <v>507984.69830004289</v>
      </c>
      <c r="T13" s="21">
        <f t="shared" si="4"/>
        <v>96517.092677008157</v>
      </c>
      <c r="U13" s="19">
        <v>0</v>
      </c>
      <c r="V13" s="21">
        <f t="shared" si="5"/>
        <v>604501.79097705102</v>
      </c>
    </row>
    <row r="14" spans="1:22" x14ac:dyDescent="0.3">
      <c r="A14" s="3" t="s">
        <v>12</v>
      </c>
      <c r="B14" s="3">
        <v>1</v>
      </c>
      <c r="C14" s="4" t="s">
        <v>178</v>
      </c>
      <c r="D14" s="3" t="s">
        <v>200</v>
      </c>
      <c r="E14" s="3" t="s">
        <v>34</v>
      </c>
      <c r="F14" s="4" t="s">
        <v>201</v>
      </c>
      <c r="G14" s="3" t="s">
        <v>16</v>
      </c>
      <c r="H14" s="5">
        <v>1408.9930999999999</v>
      </c>
      <c r="I14" s="5">
        <v>3.7568999999999999</v>
      </c>
      <c r="J14" s="5">
        <v>3.6850999999999998</v>
      </c>
      <c r="K14" s="6">
        <v>0.98088849849610049</v>
      </c>
      <c r="L14" s="5">
        <v>45.45</v>
      </c>
      <c r="M14" s="19">
        <f>H14*INDEX('Pliegos Tarifarios (Santiago)'!$B:$B,MATCH($B14,'Pliegos Tarifarios (Santiago)'!$A:$A,0))</f>
        <v>167441.92201779998</v>
      </c>
      <c r="N14" s="19">
        <f>I14*INDEX('Pliegos Tarifarios (Santiago)'!$C:$C,MATCH($B14,'Pliegos Tarifarios (Santiago)'!$A:$A,0))</f>
        <v>12830.2230021</v>
      </c>
      <c r="O14" s="19">
        <f>J14*INDEX('Pliegos Tarifarios (Santiago)'!$D:$D,MATCH($B14,'Pliegos Tarifarios (Santiago)'!$A:$A,0))</f>
        <v>51984.250085499996</v>
      </c>
      <c r="P14" s="19">
        <f>H14*INDEX('Pliegos Tarifarios (Santiago)'!$E:$E,MATCH($B14,'Pliegos Tarifarios (Santiago)'!$A:$A,0))</f>
        <v>18221.098769199998</v>
      </c>
      <c r="Q14" s="19" cm="1">
        <f t="array" ref="Q14">H14*_xlfn.IFS(H14&lt;=350,INDEX('Pliegos Tarifarios (Santiago)'!$F:$F,MATCH($B14,'Pliegos Tarifarios (Santiago)'!$A:$A,0)),H14&lt;=500,INDEX('Pliegos Tarifarios (Santiago)'!$G:$G,MATCH($B14,'Pliegos Tarifarios (Santiago)'!$A:$A,0)),H14&lt;=1000,INDEX('Pliegos Tarifarios (Santiago)'!$H:$H,MATCH($B14,'Pliegos Tarifarios (Santiago)'!$A:$A,0)),H14&lt;=5000,INDEX('Pliegos Tarifarios (Santiago)'!$I:$I,MATCH($B14,'Pliegos Tarifarios (Santiago)'!$A:$A,0)),H14&gt;5000,INDEX('Pliegos Tarifarios (Santiago)'!$J:$J,MATCH($B14,'Pliegos Tarifarios (Santiago)'!$A:$A,0)))/1.19</f>
        <v>4228.1633278151257</v>
      </c>
      <c r="R14" s="19">
        <f>INDEX('Pliegos Tarifarios (Santiago)'!$K:$K,MATCH($B14,'Pliegos Tarifarios (Santiago)'!$A:$A,0))</f>
        <v>710.78200000000004</v>
      </c>
      <c r="S14" s="21">
        <f t="shared" si="3"/>
        <v>255416.43920241515</v>
      </c>
      <c r="T14" s="21">
        <f t="shared" si="4"/>
        <v>48529.123448458879</v>
      </c>
      <c r="U14" s="19">
        <v>0</v>
      </c>
      <c r="V14" s="21">
        <f t="shared" si="5"/>
        <v>303945.56265087402</v>
      </c>
    </row>
    <row r="15" spans="1:22" x14ac:dyDescent="0.3">
      <c r="A15" s="3" t="s">
        <v>12</v>
      </c>
      <c r="B15" s="3">
        <v>1</v>
      </c>
      <c r="C15" s="4" t="s">
        <v>178</v>
      </c>
      <c r="D15" s="3" t="s">
        <v>202</v>
      </c>
      <c r="E15" s="3" t="s">
        <v>34</v>
      </c>
      <c r="F15" s="4" t="s">
        <v>35</v>
      </c>
      <c r="G15" s="3" t="s">
        <v>16</v>
      </c>
      <c r="H15" s="5">
        <v>1407.5932</v>
      </c>
      <c r="I15" s="5">
        <v>3.7616999999999998</v>
      </c>
      <c r="J15" s="5">
        <v>3.7132999999999998</v>
      </c>
      <c r="K15" s="6">
        <v>0.98713347688545072</v>
      </c>
      <c r="L15" s="5">
        <v>45.41</v>
      </c>
      <c r="M15" s="19">
        <f>H15*INDEX('Pliegos Tarifarios (Santiago)'!$B:$B,MATCH($B15,'Pliegos Tarifarios (Santiago)'!$A:$A,0))</f>
        <v>167275.56070159998</v>
      </c>
      <c r="N15" s="19">
        <f>I15*INDEX('Pliegos Tarifarios (Santiago)'!$C:$C,MATCH($B15,'Pliegos Tarifarios (Santiago)'!$A:$A,0))</f>
        <v>12846.6155253</v>
      </c>
      <c r="O15" s="19">
        <f>J15*INDEX('Pliegos Tarifarios (Santiago)'!$D:$D,MATCH($B15,'Pliegos Tarifarios (Santiago)'!$A:$A,0))</f>
        <v>52382.056346499994</v>
      </c>
      <c r="P15" s="19">
        <f>H15*INDEX('Pliegos Tarifarios (Santiago)'!$E:$E,MATCH($B15,'Pliegos Tarifarios (Santiago)'!$A:$A,0))</f>
        <v>18202.9952624</v>
      </c>
      <c r="Q15" s="19" cm="1">
        <f t="array" ref="Q15">H15*_xlfn.IFS(H15&lt;=350,INDEX('Pliegos Tarifarios (Santiago)'!$F:$F,MATCH($B15,'Pliegos Tarifarios (Santiago)'!$A:$A,0)),H15&lt;=500,INDEX('Pliegos Tarifarios (Santiago)'!$G:$G,MATCH($B15,'Pliegos Tarifarios (Santiago)'!$A:$A,0)),H15&lt;=1000,INDEX('Pliegos Tarifarios (Santiago)'!$H:$H,MATCH($B15,'Pliegos Tarifarios (Santiago)'!$A:$A,0)),H15&lt;=5000,INDEX('Pliegos Tarifarios (Santiago)'!$I:$I,MATCH($B15,'Pliegos Tarifarios (Santiago)'!$A:$A,0)),H15&gt;5000,INDEX('Pliegos Tarifarios (Santiago)'!$J:$J,MATCH($B15,'Pliegos Tarifarios (Santiago)'!$A:$A,0)))/1.19</f>
        <v>4223.9624514285715</v>
      </c>
      <c r="R15" s="19">
        <f>INDEX('Pliegos Tarifarios (Santiago)'!$K:$K,MATCH($B15,'Pliegos Tarifarios (Santiago)'!$A:$A,0))</f>
        <v>710.78200000000004</v>
      </c>
      <c r="S15" s="21">
        <f t="shared" si="3"/>
        <v>255641.97228722856</v>
      </c>
      <c r="T15" s="21">
        <f t="shared" si="4"/>
        <v>48571.974734573429</v>
      </c>
      <c r="U15" s="19">
        <v>0</v>
      </c>
      <c r="V15" s="21">
        <f t="shared" si="5"/>
        <v>304213.94702180201</v>
      </c>
    </row>
    <row r="16" spans="1:22" x14ac:dyDescent="0.3">
      <c r="A16" s="3" t="s">
        <v>12</v>
      </c>
      <c r="B16" s="3">
        <v>1</v>
      </c>
      <c r="C16" s="4" t="s">
        <v>178</v>
      </c>
      <c r="D16" s="3" t="s">
        <v>203</v>
      </c>
      <c r="E16" s="3" t="s">
        <v>34</v>
      </c>
      <c r="F16" s="4" t="s">
        <v>204</v>
      </c>
      <c r="G16" s="3" t="s">
        <v>30</v>
      </c>
      <c r="H16" s="5">
        <v>704.46299999999997</v>
      </c>
      <c r="I16" s="5">
        <v>1.8531</v>
      </c>
      <c r="J16" s="5">
        <v>1.8531</v>
      </c>
      <c r="K16" s="6">
        <v>1</v>
      </c>
      <c r="L16" s="5">
        <v>22.72</v>
      </c>
      <c r="M16" s="19">
        <f>H16*INDEX('Pliegos Tarifarios (Santiago)'!$B:$B,MATCH($B16,'Pliegos Tarifarios (Santiago)'!$A:$A,0))</f>
        <v>83716.973993999985</v>
      </c>
      <c r="N16" s="19">
        <f>I16*INDEX('Pliegos Tarifarios (Santiago)'!$C:$C,MATCH($B16,'Pliegos Tarifarios (Santiago)'!$A:$A,0))</f>
        <v>6328.5384878999994</v>
      </c>
      <c r="O16" s="19">
        <f>J16*INDEX('Pliegos Tarifarios (Santiago)'!$D:$D,MATCH($B16,'Pliegos Tarifarios (Santiago)'!$A:$A,0))</f>
        <v>26140.949725499999</v>
      </c>
      <c r="P16" s="19">
        <f>H16*INDEX('Pliegos Tarifarios (Santiago)'!$E:$E,MATCH($B16,'Pliegos Tarifarios (Santiago)'!$A:$A,0))</f>
        <v>9110.1155159999998</v>
      </c>
      <c r="Q16" s="19" cm="1">
        <f t="array" ref="Q16">H16*_xlfn.IFS(H16&lt;=350,INDEX('Pliegos Tarifarios (Santiago)'!$F:$F,MATCH($B16,'Pliegos Tarifarios (Santiago)'!$A:$A,0)),H16&lt;=500,INDEX('Pliegos Tarifarios (Santiago)'!$G:$G,MATCH($B16,'Pliegos Tarifarios (Santiago)'!$A:$A,0)),H16&lt;=1000,INDEX('Pliegos Tarifarios (Santiago)'!$H:$H,MATCH($B16,'Pliegos Tarifarios (Santiago)'!$A:$A,0)),H16&lt;=5000,INDEX('Pliegos Tarifarios (Santiago)'!$I:$I,MATCH($B16,'Pliegos Tarifarios (Santiago)'!$A:$A,0)),H16&gt;5000,INDEX('Pliegos Tarifarios (Santiago)'!$J:$J,MATCH($B16,'Pliegos Tarifarios (Santiago)'!$A:$A,0)))/1.19</f>
        <v>1652.2321285714288</v>
      </c>
      <c r="R16" s="19">
        <f>INDEX('Pliegos Tarifarios (Santiago)'!$K:$K,MATCH($B16,'Pliegos Tarifarios (Santiago)'!$A:$A,0))</f>
        <v>710.78200000000004</v>
      </c>
      <c r="S16" s="21">
        <f t="shared" si="3"/>
        <v>127659.59185197143</v>
      </c>
      <c r="T16" s="21">
        <f t="shared" si="4"/>
        <v>24255.322451874574</v>
      </c>
      <c r="U16" s="19">
        <v>0</v>
      </c>
      <c r="V16" s="21">
        <f t="shared" si="5"/>
        <v>151914.91430384602</v>
      </c>
    </row>
    <row r="17" spans="1:22" x14ac:dyDescent="0.3">
      <c r="A17" s="3" t="s">
        <v>12</v>
      </c>
      <c r="B17" s="3">
        <v>1</v>
      </c>
      <c r="C17" s="4" t="s">
        <v>178</v>
      </c>
      <c r="D17" s="3" t="s">
        <v>205</v>
      </c>
      <c r="E17" s="3" t="s">
        <v>34</v>
      </c>
      <c r="F17" s="4" t="s">
        <v>206</v>
      </c>
      <c r="G17" s="3" t="s">
        <v>30</v>
      </c>
      <c r="H17" s="5">
        <v>703.84019999999998</v>
      </c>
      <c r="I17" s="5">
        <v>1.8555999999999999</v>
      </c>
      <c r="J17" s="5">
        <v>1.825</v>
      </c>
      <c r="K17" s="6">
        <v>0.98350937702090968</v>
      </c>
      <c r="L17" s="5">
        <v>22.7</v>
      </c>
      <c r="M17" s="19">
        <f>H17*INDEX('Pliegos Tarifarios (Santiago)'!$B:$B,MATCH($B17,'Pliegos Tarifarios (Santiago)'!$A:$A,0))</f>
        <v>83642.961687599993</v>
      </c>
      <c r="N17" s="19">
        <f>I17*INDEX('Pliegos Tarifarios (Santiago)'!$C:$C,MATCH($B17,'Pliegos Tarifarios (Santiago)'!$A:$A,0))</f>
        <v>6337.0762603999992</v>
      </c>
      <c r="O17" s="19">
        <f>J17*INDEX('Pliegos Tarifarios (Santiago)'!$D:$D,MATCH($B17,'Pliegos Tarifarios (Santiago)'!$A:$A,0))</f>
        <v>25744.554124999999</v>
      </c>
      <c r="P17" s="19">
        <f>H17*INDEX('Pliegos Tarifarios (Santiago)'!$E:$E,MATCH($B17,'Pliegos Tarifarios (Santiago)'!$A:$A,0))</f>
        <v>9102.0614664000004</v>
      </c>
      <c r="Q17" s="19" cm="1">
        <f t="array" ref="Q17">H17*_xlfn.IFS(H17&lt;=350,INDEX('Pliegos Tarifarios (Santiago)'!$F:$F,MATCH($B17,'Pliegos Tarifarios (Santiago)'!$A:$A,0)),H17&lt;=500,INDEX('Pliegos Tarifarios (Santiago)'!$G:$G,MATCH($B17,'Pliegos Tarifarios (Santiago)'!$A:$A,0)),H17&lt;=1000,INDEX('Pliegos Tarifarios (Santiago)'!$H:$H,MATCH($B17,'Pliegos Tarifarios (Santiago)'!$A:$A,0)),H17&lt;=5000,INDEX('Pliegos Tarifarios (Santiago)'!$I:$I,MATCH($B17,'Pliegos Tarifarios (Santiago)'!$A:$A,0)),H17&gt;5000,INDEX('Pliegos Tarifarios (Santiago)'!$J:$J,MATCH($B17,'Pliegos Tarifarios (Santiago)'!$A:$A,0)))/1.19</f>
        <v>1650.7714270588237</v>
      </c>
      <c r="R17" s="19">
        <f>INDEX('Pliegos Tarifarios (Santiago)'!$K:$K,MATCH($B17,'Pliegos Tarifarios (Santiago)'!$A:$A,0))</f>
        <v>710.78200000000004</v>
      </c>
      <c r="S17" s="21">
        <f t="shared" si="3"/>
        <v>127188.20696645882</v>
      </c>
      <c r="T17" s="21">
        <f t="shared" si="4"/>
        <v>24165.759323627175</v>
      </c>
      <c r="U17" s="19">
        <v>0</v>
      </c>
      <c r="V17" s="21">
        <f t="shared" si="5"/>
        <v>151353.96629008598</v>
      </c>
    </row>
    <row r="18" spans="1:22" x14ac:dyDescent="0.3">
      <c r="A18" s="3" t="s">
        <v>12</v>
      </c>
      <c r="B18" s="3">
        <v>1</v>
      </c>
      <c r="C18" s="4" t="s">
        <v>178</v>
      </c>
      <c r="D18" s="3" t="s">
        <v>207</v>
      </c>
      <c r="E18" s="3" t="s">
        <v>34</v>
      </c>
      <c r="F18" s="4" t="s">
        <v>208</v>
      </c>
      <c r="G18" s="3" t="s">
        <v>30</v>
      </c>
      <c r="H18" s="5">
        <v>703.43529999999998</v>
      </c>
      <c r="I18" s="5">
        <v>1.8602000000000001</v>
      </c>
      <c r="J18" s="5">
        <v>1.8217000000000001</v>
      </c>
      <c r="K18" s="6">
        <v>0.97930330072035265</v>
      </c>
      <c r="L18" s="5">
        <v>22.69</v>
      </c>
      <c r="M18" s="19">
        <f>H18*INDEX('Pliegos Tarifarios (Santiago)'!$B:$B,MATCH($B18,'Pliegos Tarifarios (Santiago)'!$A:$A,0))</f>
        <v>83594.844181399996</v>
      </c>
      <c r="N18" s="19">
        <f>I18*INDEX('Pliegos Tarifarios (Santiago)'!$C:$C,MATCH($B18,'Pliegos Tarifarios (Santiago)'!$A:$A,0))</f>
        <v>6352.7857617999998</v>
      </c>
      <c r="O18" s="19">
        <f>J18*INDEX('Pliegos Tarifarios (Santiago)'!$D:$D,MATCH($B18,'Pliegos Tarifarios (Santiago)'!$A:$A,0))</f>
        <v>25698.002328499999</v>
      </c>
      <c r="P18" s="19">
        <f>H18*INDEX('Pliegos Tarifarios (Santiago)'!$E:$E,MATCH($B18,'Pliegos Tarifarios (Santiago)'!$A:$A,0))</f>
        <v>9096.8252995999992</v>
      </c>
      <c r="Q18" s="19" cm="1">
        <f t="array" ref="Q18">H18*_xlfn.IFS(H18&lt;=350,INDEX('Pliegos Tarifarios (Santiago)'!$F:$F,MATCH($B18,'Pliegos Tarifarios (Santiago)'!$A:$A,0)),H18&lt;=500,INDEX('Pliegos Tarifarios (Santiago)'!$G:$G,MATCH($B18,'Pliegos Tarifarios (Santiago)'!$A:$A,0)),H18&lt;=1000,INDEX('Pliegos Tarifarios (Santiago)'!$H:$H,MATCH($B18,'Pliegos Tarifarios (Santiago)'!$A:$A,0)),H18&lt;=5000,INDEX('Pliegos Tarifarios (Santiago)'!$I:$I,MATCH($B18,'Pliegos Tarifarios (Santiago)'!$A:$A,0)),H18&gt;5000,INDEX('Pliegos Tarifarios (Santiago)'!$J:$J,MATCH($B18,'Pliegos Tarifarios (Santiago)'!$A:$A,0)))/1.19</f>
        <v>1649.8217834453785</v>
      </c>
      <c r="R18" s="19">
        <f>INDEX('Pliegos Tarifarios (Santiago)'!$K:$K,MATCH($B18,'Pliegos Tarifarios (Santiago)'!$A:$A,0))</f>
        <v>710.78200000000004</v>
      </c>
      <c r="S18" s="21">
        <f t="shared" si="3"/>
        <v>127103.06135474537</v>
      </c>
      <c r="T18" s="21">
        <f t="shared" si="4"/>
        <v>24149.581657401621</v>
      </c>
      <c r="U18" s="19">
        <v>0</v>
      </c>
      <c r="V18" s="21">
        <f t="shared" si="5"/>
        <v>151252.64301214699</v>
      </c>
    </row>
    <row r="19" spans="1:22" x14ac:dyDescent="0.3">
      <c r="A19" s="3" t="s">
        <v>12</v>
      </c>
      <c r="B19" s="3">
        <v>1</v>
      </c>
      <c r="C19" s="4" t="s">
        <v>178</v>
      </c>
      <c r="D19" s="3" t="s">
        <v>209</v>
      </c>
      <c r="E19" s="3" t="s">
        <v>34</v>
      </c>
      <c r="F19" s="4" t="s">
        <v>210</v>
      </c>
      <c r="G19" s="3" t="s">
        <v>30</v>
      </c>
      <c r="H19" s="5">
        <v>702.81439999999998</v>
      </c>
      <c r="I19" s="5">
        <v>1.8765000000000001</v>
      </c>
      <c r="J19" s="5">
        <v>1.8340000000000001</v>
      </c>
      <c r="K19" s="6">
        <v>0.97735145217159602</v>
      </c>
      <c r="L19" s="5">
        <v>22.67</v>
      </c>
      <c r="M19" s="19">
        <f>H19*INDEX('Pliegos Tarifarios (Santiago)'!$B:$B,MATCH($B19,'Pliegos Tarifarios (Santiago)'!$A:$A,0))</f>
        <v>83521.057667199988</v>
      </c>
      <c r="N19" s="19">
        <f>I19*INDEX('Pliegos Tarifarios (Santiago)'!$C:$C,MATCH($B19,'Pliegos Tarifarios (Santiago)'!$A:$A,0))</f>
        <v>6408.4520384999996</v>
      </c>
      <c r="O19" s="19">
        <f>J19*INDEX('Pliegos Tarifarios (Santiago)'!$D:$D,MATCH($B19,'Pliegos Tarifarios (Santiago)'!$A:$A,0))</f>
        <v>25871.513569999999</v>
      </c>
      <c r="P19" s="19">
        <f>H19*INDEX('Pliegos Tarifarios (Santiago)'!$E:$E,MATCH($B19,'Pliegos Tarifarios (Santiago)'!$A:$A,0))</f>
        <v>9088.7958208</v>
      </c>
      <c r="Q19" s="19" cm="1">
        <f t="array" ref="Q19">H19*_xlfn.IFS(H19&lt;=350,INDEX('Pliegos Tarifarios (Santiago)'!$F:$F,MATCH($B19,'Pliegos Tarifarios (Santiago)'!$A:$A,0)),H19&lt;=500,INDEX('Pliegos Tarifarios (Santiago)'!$G:$G,MATCH($B19,'Pliegos Tarifarios (Santiago)'!$A:$A,0)),H19&lt;=1000,INDEX('Pliegos Tarifarios (Santiago)'!$H:$H,MATCH($B19,'Pliegos Tarifarios (Santiago)'!$A:$A,0)),H19&lt;=5000,INDEX('Pliegos Tarifarios (Santiago)'!$I:$I,MATCH($B19,'Pliegos Tarifarios (Santiago)'!$A:$A,0)),H19&gt;5000,INDEX('Pliegos Tarifarios (Santiago)'!$J:$J,MATCH($B19,'Pliegos Tarifarios (Santiago)'!$A:$A,0)))/1.19</f>
        <v>1648.3655381512608</v>
      </c>
      <c r="R19" s="19">
        <f>INDEX('Pliegos Tarifarios (Santiago)'!$K:$K,MATCH($B19,'Pliegos Tarifarios (Santiago)'!$A:$A,0))</f>
        <v>710.78200000000004</v>
      </c>
      <c r="S19" s="21">
        <f t="shared" si="3"/>
        <v>127248.96663465125</v>
      </c>
      <c r="T19" s="21">
        <f t="shared" si="4"/>
        <v>24177.303660583737</v>
      </c>
      <c r="U19" s="19">
        <v>0</v>
      </c>
      <c r="V19" s="21">
        <f t="shared" si="5"/>
        <v>151426.27029523498</v>
      </c>
    </row>
    <row r="20" spans="1:22" x14ac:dyDescent="0.3">
      <c r="A20" s="3" t="s">
        <v>12</v>
      </c>
      <c r="B20" s="3">
        <v>1</v>
      </c>
      <c r="C20" s="4" t="s">
        <v>178</v>
      </c>
      <c r="D20" s="3" t="s">
        <v>211</v>
      </c>
      <c r="E20" s="3" t="s">
        <v>34</v>
      </c>
      <c r="F20" s="4" t="s">
        <v>212</v>
      </c>
      <c r="G20" s="3" t="s">
        <v>16</v>
      </c>
      <c r="H20" s="5">
        <v>1408.8082999999999</v>
      </c>
      <c r="I20" s="5">
        <v>3.8529</v>
      </c>
      <c r="J20" s="5">
        <v>3.8529</v>
      </c>
      <c r="K20" s="6">
        <v>1</v>
      </c>
      <c r="L20" s="5">
        <v>45.45</v>
      </c>
      <c r="M20" s="19">
        <f>H20*INDEX('Pliegos Tarifarios (Santiago)'!$B:$B,MATCH($B20,'Pliegos Tarifarios (Santiago)'!$A:$A,0))</f>
        <v>167419.96075539998</v>
      </c>
      <c r="N20" s="19">
        <f>I20*INDEX('Pliegos Tarifarios (Santiago)'!$C:$C,MATCH($B20,'Pliegos Tarifarios (Santiago)'!$A:$A,0))</f>
        <v>13158.073466099999</v>
      </c>
      <c r="O20" s="19">
        <f>J20*INDEX('Pliegos Tarifarios (Santiago)'!$D:$D,MATCH($B20,'Pliegos Tarifarios (Santiago)'!$A:$A,0))</f>
        <v>54351.338404499998</v>
      </c>
      <c r="P20" s="19">
        <f>H20*INDEX('Pliegos Tarifarios (Santiago)'!$E:$E,MATCH($B20,'Pliegos Tarifarios (Santiago)'!$A:$A,0))</f>
        <v>18218.7089356</v>
      </c>
      <c r="Q20" s="19" cm="1">
        <f t="array" ref="Q20">H20*_xlfn.IFS(H20&lt;=350,INDEX('Pliegos Tarifarios (Santiago)'!$F:$F,MATCH($B20,'Pliegos Tarifarios (Santiago)'!$A:$A,0)),H20&lt;=500,INDEX('Pliegos Tarifarios (Santiago)'!$G:$G,MATCH($B20,'Pliegos Tarifarios (Santiago)'!$A:$A,0)),H20&lt;=1000,INDEX('Pliegos Tarifarios (Santiago)'!$H:$H,MATCH($B20,'Pliegos Tarifarios (Santiago)'!$A:$A,0)),H20&lt;=5000,INDEX('Pliegos Tarifarios (Santiago)'!$I:$I,MATCH($B20,'Pliegos Tarifarios (Santiago)'!$A:$A,0)),H20&gt;5000,INDEX('Pliegos Tarifarios (Santiago)'!$J:$J,MATCH($B20,'Pliegos Tarifarios (Santiago)'!$A:$A,0)))/1.19</f>
        <v>4227.6087725210082</v>
      </c>
      <c r="R20" s="19">
        <f>INDEX('Pliegos Tarifarios (Santiago)'!$K:$K,MATCH($B20,'Pliegos Tarifarios (Santiago)'!$A:$A,0))</f>
        <v>710.78200000000004</v>
      </c>
      <c r="S20" s="21">
        <f t="shared" si="3"/>
        <v>258086.47233412098</v>
      </c>
      <c r="T20" s="21">
        <f t="shared" si="4"/>
        <v>49036.429743482986</v>
      </c>
      <c r="U20" s="19">
        <v>0</v>
      </c>
      <c r="V20" s="21">
        <f t="shared" si="5"/>
        <v>307122.90207760397</v>
      </c>
    </row>
    <row r="21" spans="1:22" x14ac:dyDescent="0.3">
      <c r="A21" s="3" t="s">
        <v>12</v>
      </c>
      <c r="B21" s="3">
        <v>1</v>
      </c>
      <c r="C21" s="4" t="s">
        <v>178</v>
      </c>
      <c r="D21" s="3" t="s">
        <v>213</v>
      </c>
      <c r="E21" s="3" t="s">
        <v>34</v>
      </c>
      <c r="F21" s="4" t="s">
        <v>214</v>
      </c>
      <c r="G21" s="3" t="s">
        <v>30</v>
      </c>
      <c r="H21" s="5">
        <v>421.56689999999998</v>
      </c>
      <c r="I21" s="5">
        <v>1.1131</v>
      </c>
      <c r="J21" s="5">
        <v>1.1052</v>
      </c>
      <c r="K21" s="6">
        <v>0.99290270415955439</v>
      </c>
      <c r="L21" s="5">
        <v>13.6</v>
      </c>
      <c r="M21" s="19">
        <f>H21*INDEX('Pliegos Tarifarios (Santiago)'!$B:$B,MATCH($B21,'Pliegos Tarifarios (Santiago)'!$A:$A,0))</f>
        <v>50098.167262199997</v>
      </c>
      <c r="N21" s="19">
        <f>I21*INDEX('Pliegos Tarifarios (Santiago)'!$C:$C,MATCH($B21,'Pliegos Tarifarios (Santiago)'!$A:$A,0))</f>
        <v>3801.3578278999998</v>
      </c>
      <c r="O21" s="19">
        <f>J21*INDEX('Pliegos Tarifarios (Santiago)'!$D:$D,MATCH($B21,'Pliegos Tarifarios (Santiago)'!$A:$A,0))</f>
        <v>15590.619846</v>
      </c>
      <c r="P21" s="19">
        <f>H21*INDEX('Pliegos Tarifarios (Santiago)'!$E:$E,MATCH($B21,'Pliegos Tarifarios (Santiago)'!$A:$A,0))</f>
        <v>5451.7031508</v>
      </c>
      <c r="Q21" s="19" cm="1">
        <f t="array" ref="Q21">H21*_xlfn.IFS(H21&lt;=350,INDEX('Pliegos Tarifarios (Santiago)'!$F:$F,MATCH($B21,'Pliegos Tarifarios (Santiago)'!$A:$A,0)),H21&lt;=500,INDEX('Pliegos Tarifarios (Santiago)'!$G:$G,MATCH($B21,'Pliegos Tarifarios (Santiago)'!$A:$A,0)),H21&lt;=1000,INDEX('Pliegos Tarifarios (Santiago)'!$H:$H,MATCH($B21,'Pliegos Tarifarios (Santiago)'!$A:$A,0)),H21&lt;=5000,INDEX('Pliegos Tarifarios (Santiago)'!$I:$I,MATCH($B21,'Pliegos Tarifarios (Santiago)'!$A:$A,0)),H21&gt;5000,INDEX('Pliegos Tarifarios (Santiago)'!$J:$J,MATCH($B21,'Pliegos Tarifarios (Santiago)'!$A:$A,0)))/1.19</f>
        <v>593.73623899159668</v>
      </c>
      <c r="R21" s="19">
        <f>INDEX('Pliegos Tarifarios (Santiago)'!$K:$K,MATCH($B21,'Pliegos Tarifarios (Santiago)'!$A:$A,0))</f>
        <v>710.78200000000004</v>
      </c>
      <c r="S21" s="21">
        <f t="shared" si="3"/>
        <v>76246.366325891591</v>
      </c>
      <c r="T21" s="21">
        <f t="shared" si="4"/>
        <v>14486.809601919402</v>
      </c>
      <c r="U21" s="19">
        <v>0</v>
      </c>
      <c r="V21" s="21">
        <f t="shared" si="5"/>
        <v>90733.175927810997</v>
      </c>
    </row>
    <row r="22" spans="1:22" x14ac:dyDescent="0.3">
      <c r="A22" s="3" t="s">
        <v>12</v>
      </c>
      <c r="B22" s="3">
        <v>1</v>
      </c>
      <c r="C22" s="4" t="s">
        <v>178</v>
      </c>
      <c r="D22" s="3" t="s">
        <v>215</v>
      </c>
      <c r="E22" s="3" t="s">
        <v>34</v>
      </c>
      <c r="F22" s="4" t="s">
        <v>216</v>
      </c>
      <c r="G22" s="3" t="s">
        <v>30</v>
      </c>
      <c r="H22" s="5">
        <v>422.44569999999999</v>
      </c>
      <c r="I22" s="5">
        <v>1.1353</v>
      </c>
      <c r="J22" s="5">
        <v>1.1066</v>
      </c>
      <c r="K22" s="6">
        <v>0.97472033823658955</v>
      </c>
      <c r="L22" s="5">
        <v>13.63</v>
      </c>
      <c r="M22" s="19">
        <f>H22*INDEX('Pliegos Tarifarios (Santiago)'!$B:$B,MATCH($B22,'Pliegos Tarifarios (Santiago)'!$A:$A,0))</f>
        <v>50202.602096599992</v>
      </c>
      <c r="N22" s="19">
        <f>I22*INDEX('Pliegos Tarifarios (Santiago)'!$C:$C,MATCH($B22,'Pliegos Tarifarios (Santiago)'!$A:$A,0))</f>
        <v>3877.1732477</v>
      </c>
      <c r="O22" s="19">
        <f>J22*INDEX('Pliegos Tarifarios (Santiago)'!$D:$D,MATCH($B22,'Pliegos Tarifarios (Santiago)'!$A:$A,0))</f>
        <v>15610.369092999999</v>
      </c>
      <c r="P22" s="19">
        <f>H22*INDEX('Pliegos Tarifarios (Santiago)'!$E:$E,MATCH($B22,'Pliegos Tarifarios (Santiago)'!$A:$A,0))</f>
        <v>5463.0677924000001</v>
      </c>
      <c r="Q22" s="19" cm="1">
        <f t="array" ref="Q22">H22*_xlfn.IFS(H22&lt;=350,INDEX('Pliegos Tarifarios (Santiago)'!$F:$F,MATCH($B22,'Pliegos Tarifarios (Santiago)'!$A:$A,0)),H22&lt;=500,INDEX('Pliegos Tarifarios (Santiago)'!$G:$G,MATCH($B22,'Pliegos Tarifarios (Santiago)'!$A:$A,0)),H22&lt;=1000,INDEX('Pliegos Tarifarios (Santiago)'!$H:$H,MATCH($B22,'Pliegos Tarifarios (Santiago)'!$A:$A,0)),H22&lt;=5000,INDEX('Pliegos Tarifarios (Santiago)'!$I:$I,MATCH($B22,'Pliegos Tarifarios (Santiago)'!$A:$A,0)),H22&gt;5000,INDEX('Pliegos Tarifarios (Santiago)'!$J:$J,MATCH($B22,'Pliegos Tarifarios (Santiago)'!$A:$A,0)))/1.19</f>
        <v>594.97394386554629</v>
      </c>
      <c r="R22" s="19">
        <f>INDEX('Pliegos Tarifarios (Santiago)'!$K:$K,MATCH($B22,'Pliegos Tarifarios (Santiago)'!$A:$A,0))</f>
        <v>710.78200000000004</v>
      </c>
      <c r="S22" s="21">
        <f t="shared" si="3"/>
        <v>76458.968173565547</v>
      </c>
      <c r="T22" s="21">
        <f t="shared" si="4"/>
        <v>14527.203952977454</v>
      </c>
      <c r="U22" s="19">
        <v>0</v>
      </c>
      <c r="V22" s="21">
        <f t="shared" si="5"/>
        <v>90986.172126542995</v>
      </c>
    </row>
    <row r="23" spans="1:22" x14ac:dyDescent="0.3">
      <c r="A23" s="3" t="s">
        <v>12</v>
      </c>
      <c r="B23" s="3">
        <v>1</v>
      </c>
      <c r="C23" s="4" t="s">
        <v>178</v>
      </c>
      <c r="D23" s="3" t="s">
        <v>217</v>
      </c>
      <c r="E23" s="3" t="s">
        <v>34</v>
      </c>
      <c r="F23" s="4" t="s">
        <v>218</v>
      </c>
      <c r="G23" s="3" t="s">
        <v>30</v>
      </c>
      <c r="H23" s="5">
        <v>421.44810000000001</v>
      </c>
      <c r="I23" s="5">
        <v>1.1343000000000001</v>
      </c>
      <c r="J23" s="5">
        <v>1.0933999999999999</v>
      </c>
      <c r="K23" s="6">
        <v>0.96394251961562183</v>
      </c>
      <c r="L23" s="5">
        <v>13.6</v>
      </c>
      <c r="M23" s="19">
        <f>H23*INDEX('Pliegos Tarifarios (Santiago)'!$B:$B,MATCH($B23,'Pliegos Tarifarios (Santiago)'!$A:$A,0))</f>
        <v>50084.0493078</v>
      </c>
      <c r="N23" s="19">
        <f>I23*INDEX('Pliegos Tarifarios (Santiago)'!$C:$C,MATCH($B23,'Pliegos Tarifarios (Santiago)'!$A:$A,0))</f>
        <v>3873.7581387</v>
      </c>
      <c r="O23" s="19">
        <f>J23*INDEX('Pliegos Tarifarios (Santiago)'!$D:$D,MATCH($B23,'Pliegos Tarifarios (Santiago)'!$A:$A,0))</f>
        <v>15424.161906999998</v>
      </c>
      <c r="P23" s="19">
        <f>H23*INDEX('Pliegos Tarifarios (Santiago)'!$E:$E,MATCH($B23,'Pliegos Tarifarios (Santiago)'!$A:$A,0))</f>
        <v>5450.1668292000004</v>
      </c>
      <c r="Q23" s="19" cm="1">
        <f t="array" ref="Q23">H23*_xlfn.IFS(H23&lt;=350,INDEX('Pliegos Tarifarios (Santiago)'!$F:$F,MATCH($B23,'Pliegos Tarifarios (Santiago)'!$A:$A,0)),H23&lt;=500,INDEX('Pliegos Tarifarios (Santiago)'!$G:$G,MATCH($B23,'Pliegos Tarifarios (Santiago)'!$A:$A,0)),H23&lt;=1000,INDEX('Pliegos Tarifarios (Santiago)'!$H:$H,MATCH($B23,'Pliegos Tarifarios (Santiago)'!$A:$A,0)),H23&lt;=5000,INDEX('Pliegos Tarifarios (Santiago)'!$I:$I,MATCH($B23,'Pliegos Tarifarios (Santiago)'!$A:$A,0)),H23&gt;5000,INDEX('Pliegos Tarifarios (Santiago)'!$J:$J,MATCH($B23,'Pliegos Tarifarios (Santiago)'!$A:$A,0)))/1.19</f>
        <v>593.56892067226897</v>
      </c>
      <c r="R23" s="19">
        <f>INDEX('Pliegos Tarifarios (Santiago)'!$K:$K,MATCH($B23,'Pliegos Tarifarios (Santiago)'!$A:$A,0))</f>
        <v>710.78200000000004</v>
      </c>
      <c r="S23" s="21">
        <f t="shared" si="3"/>
        <v>76136.487103372274</v>
      </c>
      <c r="T23" s="21">
        <f t="shared" si="4"/>
        <v>14465.932549640733</v>
      </c>
      <c r="U23" s="19">
        <v>0</v>
      </c>
      <c r="V23" s="21">
        <f t="shared" si="5"/>
        <v>90602.419653012999</v>
      </c>
    </row>
    <row r="24" spans="1:22" x14ac:dyDescent="0.3">
      <c r="A24" s="3" t="s">
        <v>12</v>
      </c>
      <c r="B24" s="3">
        <v>1</v>
      </c>
      <c r="C24" s="4" t="s">
        <v>178</v>
      </c>
      <c r="D24" s="3" t="s">
        <v>219</v>
      </c>
      <c r="E24" s="3" t="s">
        <v>34</v>
      </c>
      <c r="F24" s="4" t="s">
        <v>220</v>
      </c>
      <c r="G24" s="3" t="s">
        <v>30</v>
      </c>
      <c r="H24" s="5">
        <v>423.23149999999998</v>
      </c>
      <c r="I24" s="5">
        <v>1.1221000000000001</v>
      </c>
      <c r="J24" s="5">
        <v>1.1124000000000001</v>
      </c>
      <c r="K24" s="6">
        <v>0.99135549416273061</v>
      </c>
      <c r="L24" s="5">
        <v>13.65</v>
      </c>
      <c r="M24" s="19">
        <f>H24*INDEX('Pliegos Tarifarios (Santiago)'!$B:$B,MATCH($B24,'Pliegos Tarifarios (Santiago)'!$A:$A,0))</f>
        <v>50295.984996999992</v>
      </c>
      <c r="N24" s="19">
        <f>I24*INDEX('Pliegos Tarifarios (Santiago)'!$C:$C,MATCH($B24,'Pliegos Tarifarios (Santiago)'!$A:$A,0))</f>
        <v>3832.0938089000001</v>
      </c>
      <c r="O24" s="19">
        <f>J24*INDEX('Pliegos Tarifarios (Santiago)'!$D:$D,MATCH($B24,'Pliegos Tarifarios (Santiago)'!$A:$A,0))</f>
        <v>15692.187402</v>
      </c>
      <c r="P24" s="19">
        <f>H24*INDEX('Pliegos Tarifarios (Santiago)'!$E:$E,MATCH($B24,'Pliegos Tarifarios (Santiago)'!$A:$A,0))</f>
        <v>5473.2297579999995</v>
      </c>
      <c r="Q24" s="19" cm="1">
        <f t="array" ref="Q24">H24*_xlfn.IFS(H24&lt;=350,INDEX('Pliegos Tarifarios (Santiago)'!$F:$F,MATCH($B24,'Pliegos Tarifarios (Santiago)'!$A:$A,0)),H24&lt;=500,INDEX('Pliegos Tarifarios (Santiago)'!$G:$G,MATCH($B24,'Pliegos Tarifarios (Santiago)'!$A:$A,0)),H24&lt;=1000,INDEX('Pliegos Tarifarios (Santiago)'!$H:$H,MATCH($B24,'Pliegos Tarifarios (Santiago)'!$A:$A,0)),H24&lt;=5000,INDEX('Pliegos Tarifarios (Santiago)'!$I:$I,MATCH($B24,'Pliegos Tarifarios (Santiago)'!$A:$A,0)),H24&gt;5000,INDEX('Pliegos Tarifarios (Santiago)'!$J:$J,MATCH($B24,'Pliegos Tarifarios (Santiago)'!$A:$A,0)))/1.19</f>
        <v>596.0806672268908</v>
      </c>
      <c r="R24" s="19">
        <f>INDEX('Pliegos Tarifarios (Santiago)'!$K:$K,MATCH($B24,'Pliegos Tarifarios (Santiago)'!$A:$A,0))</f>
        <v>710.78200000000004</v>
      </c>
      <c r="S24" s="21">
        <f t="shared" si="3"/>
        <v>76600.358633126889</v>
      </c>
      <c r="T24" s="21">
        <f t="shared" si="4"/>
        <v>14554.068140294108</v>
      </c>
      <c r="U24" s="19">
        <v>0</v>
      </c>
      <c r="V24" s="21">
        <f t="shared" si="5"/>
        <v>91154.426773421001</v>
      </c>
    </row>
    <row r="25" spans="1:22" x14ac:dyDescent="0.3">
      <c r="A25" s="3" t="s">
        <v>12</v>
      </c>
      <c r="B25" s="3">
        <v>1</v>
      </c>
      <c r="C25" s="4" t="s">
        <v>178</v>
      </c>
      <c r="D25" s="3" t="s">
        <v>221</v>
      </c>
      <c r="E25" s="3" t="s">
        <v>34</v>
      </c>
      <c r="F25" s="4" t="s">
        <v>222</v>
      </c>
      <c r="G25" s="3" t="s">
        <v>30</v>
      </c>
      <c r="H25" s="5">
        <v>421.9753</v>
      </c>
      <c r="I25" s="5">
        <v>1.1079000000000001</v>
      </c>
      <c r="J25" s="5">
        <v>1.1079000000000001</v>
      </c>
      <c r="K25" s="6">
        <v>1</v>
      </c>
      <c r="L25" s="5">
        <v>13.61</v>
      </c>
      <c r="M25" s="19">
        <f>H25*INDEX('Pliegos Tarifarios (Santiago)'!$B:$B,MATCH($B25,'Pliegos Tarifarios (Santiago)'!$A:$A,0))</f>
        <v>50146.700701399997</v>
      </c>
      <c r="N25" s="19">
        <f>I25*INDEX('Pliegos Tarifarios (Santiago)'!$C:$C,MATCH($B25,'Pliegos Tarifarios (Santiago)'!$A:$A,0))</f>
        <v>3783.5992611000001</v>
      </c>
      <c r="O25" s="19">
        <f>J25*INDEX('Pliegos Tarifarios (Santiago)'!$D:$D,MATCH($B25,'Pliegos Tarifarios (Santiago)'!$A:$A,0))</f>
        <v>15628.707679500001</v>
      </c>
      <c r="P25" s="19">
        <f>H25*INDEX('Pliegos Tarifarios (Santiago)'!$E:$E,MATCH($B25,'Pliegos Tarifarios (Santiago)'!$A:$A,0))</f>
        <v>5456.9845796</v>
      </c>
      <c r="Q25" s="19" cm="1">
        <f t="array" ref="Q25">H25*_xlfn.IFS(H25&lt;=350,INDEX('Pliegos Tarifarios (Santiago)'!$F:$F,MATCH($B25,'Pliegos Tarifarios (Santiago)'!$A:$A,0)),H25&lt;=500,INDEX('Pliegos Tarifarios (Santiago)'!$G:$G,MATCH($B25,'Pliegos Tarifarios (Santiago)'!$A:$A,0)),H25&lt;=1000,INDEX('Pliegos Tarifarios (Santiago)'!$H:$H,MATCH($B25,'Pliegos Tarifarios (Santiago)'!$A:$A,0)),H25&lt;=5000,INDEX('Pliegos Tarifarios (Santiago)'!$I:$I,MATCH($B25,'Pliegos Tarifarios (Santiago)'!$A:$A,0)),H25&gt;5000,INDEX('Pliegos Tarifarios (Santiago)'!$J:$J,MATCH($B25,'Pliegos Tarifarios (Santiago)'!$A:$A,0)))/1.19</f>
        <v>594.3114309243698</v>
      </c>
      <c r="R25" s="19">
        <f>INDEX('Pliegos Tarifarios (Santiago)'!$K:$K,MATCH($B25,'Pliegos Tarifarios (Santiago)'!$A:$A,0))</f>
        <v>710.78200000000004</v>
      </c>
      <c r="S25" s="21">
        <f t="shared" si="3"/>
        <v>76321.085652524373</v>
      </c>
      <c r="T25" s="21">
        <f t="shared" si="4"/>
        <v>14501.00627397963</v>
      </c>
      <c r="U25" s="19">
        <v>0</v>
      </c>
      <c r="V25" s="21">
        <f t="shared" si="5"/>
        <v>90822.091926503999</v>
      </c>
    </row>
    <row r="26" spans="1:22" x14ac:dyDescent="0.3">
      <c r="A26" s="3" t="s">
        <v>12</v>
      </c>
      <c r="B26" s="3">
        <v>1</v>
      </c>
      <c r="C26" s="4" t="s">
        <v>178</v>
      </c>
      <c r="D26" s="3" t="s">
        <v>223</v>
      </c>
      <c r="E26" s="3" t="s">
        <v>34</v>
      </c>
      <c r="F26" s="4" t="s">
        <v>224</v>
      </c>
      <c r="G26" s="3" t="s">
        <v>30</v>
      </c>
      <c r="H26" s="5">
        <v>422.05239999999998</v>
      </c>
      <c r="I26" s="5">
        <v>1.1377999999999999</v>
      </c>
      <c r="J26" s="5">
        <v>1.1377999999999999</v>
      </c>
      <c r="K26" s="6">
        <v>1</v>
      </c>
      <c r="L26" s="5">
        <v>13.61</v>
      </c>
      <c r="M26" s="19">
        <f>H26*INDEX('Pliegos Tarifarios (Santiago)'!$B:$B,MATCH($B26,'Pliegos Tarifarios (Santiago)'!$A:$A,0))</f>
        <v>50155.863111199993</v>
      </c>
      <c r="N26" s="19">
        <f>I26*INDEX('Pliegos Tarifarios (Santiago)'!$C:$C,MATCH($B26,'Pliegos Tarifarios (Santiago)'!$A:$A,0))</f>
        <v>3885.7110201999994</v>
      </c>
      <c r="O26" s="19">
        <f>J26*INDEX('Pliegos Tarifarios (Santiago)'!$D:$D,MATCH($B26,'Pliegos Tarifarios (Santiago)'!$A:$A,0))</f>
        <v>16050.495168999998</v>
      </c>
      <c r="P26" s="19">
        <f>H26*INDEX('Pliegos Tarifarios (Santiago)'!$E:$E,MATCH($B26,'Pliegos Tarifarios (Santiago)'!$A:$A,0))</f>
        <v>5457.9816368000002</v>
      </c>
      <c r="Q26" s="19" cm="1">
        <f t="array" ref="Q26">H26*_xlfn.IFS(H26&lt;=350,INDEX('Pliegos Tarifarios (Santiago)'!$F:$F,MATCH($B26,'Pliegos Tarifarios (Santiago)'!$A:$A,0)),H26&lt;=500,INDEX('Pliegos Tarifarios (Santiago)'!$G:$G,MATCH($B26,'Pliegos Tarifarios (Santiago)'!$A:$A,0)),H26&lt;=1000,INDEX('Pliegos Tarifarios (Santiago)'!$H:$H,MATCH($B26,'Pliegos Tarifarios (Santiago)'!$A:$A,0)),H26&lt;=5000,INDEX('Pliegos Tarifarios (Santiago)'!$I:$I,MATCH($B26,'Pliegos Tarifarios (Santiago)'!$A:$A,0)),H26&gt;5000,INDEX('Pliegos Tarifarios (Santiago)'!$J:$J,MATCH($B26,'Pliegos Tarifarios (Santiago)'!$A:$A,0)))/1.19</f>
        <v>594.4200188235294</v>
      </c>
      <c r="R26" s="19">
        <f>INDEX('Pliegos Tarifarios (Santiago)'!$K:$K,MATCH($B26,'Pliegos Tarifarios (Santiago)'!$A:$A,0))</f>
        <v>710.78200000000004</v>
      </c>
      <c r="S26" s="21">
        <f t="shared" si="3"/>
        <v>76855.252956023527</v>
      </c>
      <c r="T26" s="21">
        <f t="shared" si="4"/>
        <v>14602.49806164447</v>
      </c>
      <c r="U26" s="19">
        <v>0</v>
      </c>
      <c r="V26" s="21">
        <f t="shared" si="5"/>
        <v>91457.751017667993</v>
      </c>
    </row>
    <row r="27" spans="1:22" x14ac:dyDescent="0.3">
      <c r="A27" s="3" t="s">
        <v>12</v>
      </c>
      <c r="B27" s="3">
        <v>1</v>
      </c>
      <c r="C27" s="4" t="s">
        <v>178</v>
      </c>
      <c r="D27" s="3" t="s">
        <v>225</v>
      </c>
      <c r="E27" s="3" t="s">
        <v>34</v>
      </c>
      <c r="F27" s="4" t="s">
        <v>226</v>
      </c>
      <c r="G27" s="3" t="s">
        <v>30</v>
      </c>
      <c r="H27" s="5">
        <v>422.72500000000002</v>
      </c>
      <c r="I27" s="5">
        <v>1.1456999999999999</v>
      </c>
      <c r="J27" s="5">
        <v>1.0785</v>
      </c>
      <c r="K27" s="6">
        <v>0.94134590206860436</v>
      </c>
      <c r="L27" s="5">
        <v>13.64</v>
      </c>
      <c r="M27" s="19">
        <f>H27*INDEX('Pliegos Tarifarios (Santiago)'!$B:$B,MATCH($B27,'Pliegos Tarifarios (Santiago)'!$A:$A,0))</f>
        <v>50235.793550000002</v>
      </c>
      <c r="N27" s="19">
        <f>I27*INDEX('Pliegos Tarifarios (Santiago)'!$C:$C,MATCH($B27,'Pliegos Tarifarios (Santiago)'!$A:$A,0))</f>
        <v>3912.6903812999999</v>
      </c>
      <c r="O27" s="19">
        <f>J27*INDEX('Pliegos Tarifarios (Santiago)'!$D:$D,MATCH($B27,'Pliegos Tarifarios (Santiago)'!$A:$A,0))</f>
        <v>15213.973492499999</v>
      </c>
      <c r="P27" s="19">
        <f>H27*INDEX('Pliegos Tarifarios (Santiago)'!$E:$E,MATCH($B27,'Pliegos Tarifarios (Santiago)'!$A:$A,0))</f>
        <v>5466.6797000000006</v>
      </c>
      <c r="Q27" s="19" cm="1">
        <f t="array" ref="Q27">H27*_xlfn.IFS(H27&lt;=350,INDEX('Pliegos Tarifarios (Santiago)'!$F:$F,MATCH($B27,'Pliegos Tarifarios (Santiago)'!$A:$A,0)),H27&lt;=500,INDEX('Pliegos Tarifarios (Santiago)'!$G:$G,MATCH($B27,'Pliegos Tarifarios (Santiago)'!$A:$A,0)),H27&lt;=1000,INDEX('Pliegos Tarifarios (Santiago)'!$H:$H,MATCH($B27,'Pliegos Tarifarios (Santiago)'!$A:$A,0)),H27&lt;=5000,INDEX('Pliegos Tarifarios (Santiago)'!$I:$I,MATCH($B27,'Pliegos Tarifarios (Santiago)'!$A:$A,0)),H27&gt;5000,INDEX('Pliegos Tarifarios (Santiago)'!$J:$J,MATCH($B27,'Pliegos Tarifarios (Santiago)'!$A:$A,0)))/1.19</f>
        <v>595.3673109243698</v>
      </c>
      <c r="R27" s="19">
        <f>INDEX('Pliegos Tarifarios (Santiago)'!$K:$K,MATCH($B27,'Pliegos Tarifarios (Santiago)'!$A:$A,0))</f>
        <v>710.78200000000004</v>
      </c>
      <c r="S27" s="21">
        <f t="shared" si="3"/>
        <v>76135.286434724374</v>
      </c>
      <c r="T27" s="21">
        <f t="shared" si="4"/>
        <v>14465.704422597631</v>
      </c>
      <c r="U27" s="19">
        <v>0</v>
      </c>
      <c r="V27" s="21">
        <f t="shared" si="5"/>
        <v>90600.990857322002</v>
      </c>
    </row>
    <row r="28" spans="1:22" x14ac:dyDescent="0.3">
      <c r="A28" s="3" t="s">
        <v>12</v>
      </c>
      <c r="B28" s="3">
        <v>1</v>
      </c>
      <c r="C28" s="4" t="s">
        <v>178</v>
      </c>
      <c r="D28" s="3" t="s">
        <v>227</v>
      </c>
      <c r="E28" s="3" t="s">
        <v>34</v>
      </c>
      <c r="F28" s="4" t="s">
        <v>228</v>
      </c>
      <c r="G28" s="3" t="s">
        <v>30</v>
      </c>
      <c r="H28" s="5">
        <v>421.87029999999999</v>
      </c>
      <c r="I28" s="5">
        <v>1.1426000000000001</v>
      </c>
      <c r="J28" s="5">
        <v>1.0864</v>
      </c>
      <c r="K28" s="6">
        <v>0.95081393313495532</v>
      </c>
      <c r="L28" s="5">
        <v>13.61</v>
      </c>
      <c r="M28" s="19">
        <f>H28*INDEX('Pliegos Tarifarios (Santiago)'!$B:$B,MATCH($B28,'Pliegos Tarifarios (Santiago)'!$A:$A,0))</f>
        <v>50134.222711399998</v>
      </c>
      <c r="N28" s="19">
        <f>I28*INDEX('Pliegos Tarifarios (Santiago)'!$C:$C,MATCH($B28,'Pliegos Tarifarios (Santiago)'!$A:$A,0))</f>
        <v>3902.1035434</v>
      </c>
      <c r="O28" s="19">
        <f>J28*INDEX('Pliegos Tarifarios (Santiago)'!$D:$D,MATCH($B28,'Pliegos Tarifarios (Santiago)'!$A:$A,0))</f>
        <v>15325.415671999999</v>
      </c>
      <c r="P28" s="19">
        <f>H28*INDEX('Pliegos Tarifarios (Santiago)'!$E:$E,MATCH($B28,'Pliegos Tarifarios (Santiago)'!$A:$A,0))</f>
        <v>5455.6267195999999</v>
      </c>
      <c r="Q28" s="19" cm="1">
        <f t="array" ref="Q28">H28*_xlfn.IFS(H28&lt;=350,INDEX('Pliegos Tarifarios (Santiago)'!$F:$F,MATCH($B28,'Pliegos Tarifarios (Santiago)'!$A:$A,0)),H28&lt;=500,INDEX('Pliegos Tarifarios (Santiago)'!$G:$G,MATCH($B28,'Pliegos Tarifarios (Santiago)'!$A:$A,0)),H28&lt;=1000,INDEX('Pliegos Tarifarios (Santiago)'!$H:$H,MATCH($B28,'Pliegos Tarifarios (Santiago)'!$A:$A,0)),H28&lt;=5000,INDEX('Pliegos Tarifarios (Santiago)'!$I:$I,MATCH($B28,'Pliegos Tarifarios (Santiago)'!$A:$A,0)),H28&gt;5000,INDEX('Pliegos Tarifarios (Santiago)'!$J:$J,MATCH($B28,'Pliegos Tarifarios (Santiago)'!$A:$A,0)))/1.19</f>
        <v>594.16354857142869</v>
      </c>
      <c r="R28" s="19">
        <f>INDEX('Pliegos Tarifarios (Santiago)'!$K:$K,MATCH($B28,'Pliegos Tarifarios (Santiago)'!$A:$A,0))</f>
        <v>710.78200000000004</v>
      </c>
      <c r="S28" s="21">
        <f t="shared" si="3"/>
        <v>76122.314194971434</v>
      </c>
      <c r="T28" s="21">
        <f t="shared" si="4"/>
        <v>14463.239697044573</v>
      </c>
      <c r="U28" s="19">
        <v>0</v>
      </c>
      <c r="V28" s="21">
        <f t="shared" si="5"/>
        <v>90585.553892016003</v>
      </c>
    </row>
    <row r="29" spans="1:22" x14ac:dyDescent="0.3">
      <c r="A29" s="3" t="s">
        <v>12</v>
      </c>
      <c r="B29" s="3">
        <v>1</v>
      </c>
      <c r="C29" s="4" t="s">
        <v>178</v>
      </c>
      <c r="D29" s="3" t="s">
        <v>229</v>
      </c>
      <c r="E29" s="3" t="s">
        <v>34</v>
      </c>
      <c r="F29" s="4" t="s">
        <v>230</v>
      </c>
      <c r="G29" s="3" t="s">
        <v>30</v>
      </c>
      <c r="H29" s="5">
        <v>422.5204</v>
      </c>
      <c r="I29" s="5">
        <v>1.131</v>
      </c>
      <c r="J29" s="5">
        <v>1.1205000000000001</v>
      </c>
      <c r="K29" s="6">
        <v>0.99071618037135278</v>
      </c>
      <c r="L29" s="5">
        <v>13.63</v>
      </c>
      <c r="M29" s="19">
        <f>H29*INDEX('Pliegos Tarifarios (Santiago)'!$B:$B,MATCH($B29,'Pliegos Tarifarios (Santiago)'!$A:$A,0))</f>
        <v>50211.479295199999</v>
      </c>
      <c r="N29" s="19">
        <f>I29*INDEX('Pliegos Tarifarios (Santiago)'!$C:$C,MATCH($B29,'Pliegos Tarifarios (Santiago)'!$A:$A,0))</f>
        <v>3862.4882790000001</v>
      </c>
      <c r="O29" s="19">
        <f>J29*INDEX('Pliegos Tarifarios (Santiago)'!$D:$D,MATCH($B29,'Pliegos Tarifarios (Santiago)'!$A:$A,0))</f>
        <v>15806.450902500001</v>
      </c>
      <c r="P29" s="19">
        <f>H29*INDEX('Pliegos Tarifarios (Santiago)'!$E:$E,MATCH($B29,'Pliegos Tarifarios (Santiago)'!$A:$A,0))</f>
        <v>5464.0338128000003</v>
      </c>
      <c r="Q29" s="19" cm="1">
        <f t="array" ref="Q29">H29*_xlfn.IFS(H29&lt;=350,INDEX('Pliegos Tarifarios (Santiago)'!$F:$F,MATCH($B29,'Pliegos Tarifarios (Santiago)'!$A:$A,0)),H29&lt;=500,INDEX('Pliegos Tarifarios (Santiago)'!$G:$G,MATCH($B29,'Pliegos Tarifarios (Santiago)'!$A:$A,0)),H29&lt;=1000,INDEX('Pliegos Tarifarios (Santiago)'!$H:$H,MATCH($B29,'Pliegos Tarifarios (Santiago)'!$A:$A,0)),H29&lt;=5000,INDEX('Pliegos Tarifarios (Santiago)'!$I:$I,MATCH($B29,'Pliegos Tarifarios (Santiago)'!$A:$A,0)),H29&gt;5000,INDEX('Pliegos Tarifarios (Santiago)'!$J:$J,MATCH($B29,'Pliegos Tarifarios (Santiago)'!$A:$A,0)))/1.19</f>
        <v>595.07915159663878</v>
      </c>
      <c r="R29" s="19">
        <f>INDEX('Pliegos Tarifarios (Santiago)'!$K:$K,MATCH($B29,'Pliegos Tarifarios (Santiago)'!$A:$A,0))</f>
        <v>710.78200000000004</v>
      </c>
      <c r="S29" s="21">
        <f t="shared" si="3"/>
        <v>76650.313441096645</v>
      </c>
      <c r="T29" s="21">
        <f t="shared" si="4"/>
        <v>14563.559553808363</v>
      </c>
      <c r="U29" s="19">
        <v>0</v>
      </c>
      <c r="V29" s="21">
        <f t="shared" si="5"/>
        <v>91213.872994905003</v>
      </c>
    </row>
    <row r="30" spans="1:22" x14ac:dyDescent="0.3">
      <c r="A30" s="3" t="s">
        <v>12</v>
      </c>
      <c r="B30" s="3">
        <v>1</v>
      </c>
      <c r="C30" s="4" t="s">
        <v>178</v>
      </c>
      <c r="D30" s="3" t="s">
        <v>231</v>
      </c>
      <c r="E30" s="3" t="s">
        <v>34</v>
      </c>
      <c r="F30" s="4" t="s">
        <v>232</v>
      </c>
      <c r="G30" s="3" t="s">
        <v>30</v>
      </c>
      <c r="H30" s="5">
        <v>423.27699999999999</v>
      </c>
      <c r="I30" s="5">
        <v>1.1311</v>
      </c>
      <c r="J30" s="5">
        <v>1.1311</v>
      </c>
      <c r="K30" s="6">
        <v>1</v>
      </c>
      <c r="L30" s="5">
        <v>13.65</v>
      </c>
      <c r="M30" s="19">
        <f>H30*INDEX('Pliegos Tarifarios (Santiago)'!$B:$B,MATCH($B30,'Pliegos Tarifarios (Santiago)'!$A:$A,0))</f>
        <v>50301.392125999999</v>
      </c>
      <c r="N30" s="19">
        <f>I30*INDEX('Pliegos Tarifarios (Santiago)'!$C:$C,MATCH($B30,'Pliegos Tarifarios (Santiago)'!$A:$A,0))</f>
        <v>3862.8297898999999</v>
      </c>
      <c r="O30" s="19">
        <f>J30*INDEX('Pliegos Tarifarios (Santiago)'!$D:$D,MATCH($B30,'Pliegos Tarifarios (Santiago)'!$A:$A,0))</f>
        <v>15955.9809155</v>
      </c>
      <c r="P30" s="19">
        <f>H30*INDEX('Pliegos Tarifarios (Santiago)'!$E:$E,MATCH($B30,'Pliegos Tarifarios (Santiago)'!$A:$A,0))</f>
        <v>5473.8181640000003</v>
      </c>
      <c r="Q30" s="19" cm="1">
        <f t="array" ref="Q30">H30*_xlfn.IFS(H30&lt;=350,INDEX('Pliegos Tarifarios (Santiago)'!$F:$F,MATCH($B30,'Pliegos Tarifarios (Santiago)'!$A:$A,0)),H30&lt;=500,INDEX('Pliegos Tarifarios (Santiago)'!$G:$G,MATCH($B30,'Pliegos Tarifarios (Santiago)'!$A:$A,0)),H30&lt;=1000,INDEX('Pliegos Tarifarios (Santiago)'!$H:$H,MATCH($B30,'Pliegos Tarifarios (Santiago)'!$A:$A,0)),H30&lt;=5000,INDEX('Pliegos Tarifarios (Santiago)'!$I:$I,MATCH($B30,'Pliegos Tarifarios (Santiago)'!$A:$A,0)),H30&gt;5000,INDEX('Pliegos Tarifarios (Santiago)'!$J:$J,MATCH($B30,'Pliegos Tarifarios (Santiago)'!$A:$A,0)))/1.19</f>
        <v>596.14474957983202</v>
      </c>
      <c r="R30" s="19">
        <f>INDEX('Pliegos Tarifarios (Santiago)'!$K:$K,MATCH($B30,'Pliegos Tarifarios (Santiago)'!$A:$A,0))</f>
        <v>710.78200000000004</v>
      </c>
      <c r="S30" s="21">
        <f t="shared" si="3"/>
        <v>76900.947744979843</v>
      </c>
      <c r="T30" s="21">
        <f t="shared" si="4"/>
        <v>14611.18007154617</v>
      </c>
      <c r="U30" s="19">
        <v>0</v>
      </c>
      <c r="V30" s="21">
        <f t="shared" si="5"/>
        <v>91512.127816526016</v>
      </c>
    </row>
    <row r="31" spans="1:22" x14ac:dyDescent="0.3">
      <c r="A31" s="3" t="s">
        <v>12</v>
      </c>
      <c r="B31" s="3">
        <v>1</v>
      </c>
      <c r="C31" s="4" t="s">
        <v>178</v>
      </c>
      <c r="D31" s="3" t="s">
        <v>233</v>
      </c>
      <c r="E31" s="3" t="s">
        <v>34</v>
      </c>
      <c r="F31" s="4" t="s">
        <v>234</v>
      </c>
      <c r="G31" s="3" t="s">
        <v>30</v>
      </c>
      <c r="H31" s="5">
        <v>422.05599999999998</v>
      </c>
      <c r="I31" s="5">
        <v>1.1322000000000001</v>
      </c>
      <c r="J31" s="5">
        <v>1.1307</v>
      </c>
      <c r="K31" s="6">
        <v>0.99867514573396921</v>
      </c>
      <c r="L31" s="5">
        <v>13.61</v>
      </c>
      <c r="M31" s="19">
        <f>H31*INDEX('Pliegos Tarifarios (Santiago)'!$B:$B,MATCH($B31,'Pliegos Tarifarios (Santiago)'!$A:$A,0))</f>
        <v>50156.290927999995</v>
      </c>
      <c r="N31" s="19">
        <f>I31*INDEX('Pliegos Tarifarios (Santiago)'!$C:$C,MATCH($B31,'Pliegos Tarifarios (Santiago)'!$A:$A,0))</f>
        <v>3866.5864098000002</v>
      </c>
      <c r="O31" s="19">
        <f>J31*INDEX('Pliegos Tarifarios (Santiago)'!$D:$D,MATCH($B31,'Pliegos Tarifarios (Santiago)'!$A:$A,0))</f>
        <v>15950.3382735</v>
      </c>
      <c r="P31" s="19">
        <f>H31*INDEX('Pliegos Tarifarios (Santiago)'!$E:$E,MATCH($B31,'Pliegos Tarifarios (Santiago)'!$A:$A,0))</f>
        <v>5458.0281919999998</v>
      </c>
      <c r="Q31" s="19" cm="1">
        <f t="array" ref="Q31">H31*_xlfn.IFS(H31&lt;=350,INDEX('Pliegos Tarifarios (Santiago)'!$F:$F,MATCH($B31,'Pliegos Tarifarios (Santiago)'!$A:$A,0)),H31&lt;=500,INDEX('Pliegos Tarifarios (Santiago)'!$G:$G,MATCH($B31,'Pliegos Tarifarios (Santiago)'!$A:$A,0)),H31&lt;=1000,INDEX('Pliegos Tarifarios (Santiago)'!$H:$H,MATCH($B31,'Pliegos Tarifarios (Santiago)'!$A:$A,0)),H31&lt;=5000,INDEX('Pliegos Tarifarios (Santiago)'!$I:$I,MATCH($B31,'Pliegos Tarifarios (Santiago)'!$A:$A,0)),H31&gt;5000,INDEX('Pliegos Tarifarios (Santiago)'!$J:$J,MATCH($B31,'Pliegos Tarifarios (Santiago)'!$A:$A,0)))/1.19</f>
        <v>594.42508907563024</v>
      </c>
      <c r="R31" s="19">
        <f>INDEX('Pliegos Tarifarios (Santiago)'!$K:$K,MATCH($B31,'Pliegos Tarifarios (Santiago)'!$A:$A,0))</f>
        <v>710.78200000000004</v>
      </c>
      <c r="S31" s="21">
        <f t="shared" si="3"/>
        <v>76736.450892375637</v>
      </c>
      <c r="T31" s="21">
        <f t="shared" si="4"/>
        <v>14579.92566955137</v>
      </c>
      <c r="U31" s="19">
        <v>0</v>
      </c>
      <c r="V31" s="21">
        <f t="shared" si="5"/>
        <v>91316.376561927013</v>
      </c>
    </row>
    <row r="32" spans="1:22" x14ac:dyDescent="0.3">
      <c r="A32" s="3" t="s">
        <v>12</v>
      </c>
      <c r="B32" s="3">
        <v>1</v>
      </c>
      <c r="C32" s="4" t="s">
        <v>178</v>
      </c>
      <c r="D32" s="3" t="s">
        <v>235</v>
      </c>
      <c r="E32" s="3" t="s">
        <v>236</v>
      </c>
      <c r="F32" s="4" t="s">
        <v>39</v>
      </c>
      <c r="G32" s="3" t="s">
        <v>30</v>
      </c>
      <c r="H32" s="5">
        <v>701.54150000000004</v>
      </c>
      <c r="I32" s="5">
        <v>1.8633999999999999</v>
      </c>
      <c r="J32" s="5">
        <v>1.8633999999999999</v>
      </c>
      <c r="K32" s="6">
        <v>1</v>
      </c>
      <c r="L32" s="5">
        <v>22.63</v>
      </c>
      <c r="M32" s="19">
        <f>H32*INDEX('Pliegos Tarifarios (Santiago)'!$B:$B,MATCH($B32,'Pliegos Tarifarios (Santiago)'!$A:$A,0))</f>
        <v>83369.788776999994</v>
      </c>
      <c r="N32" s="19">
        <f>I32*INDEX('Pliegos Tarifarios (Santiago)'!$C:$C,MATCH($B32,'Pliegos Tarifarios (Santiago)'!$A:$A,0))</f>
        <v>6363.7141105999999</v>
      </c>
      <c r="O32" s="19">
        <f>J32*INDEX('Pliegos Tarifarios (Santiago)'!$D:$D,MATCH($B32,'Pliegos Tarifarios (Santiago)'!$A:$A,0))</f>
        <v>26286.247756999997</v>
      </c>
      <c r="P32" s="19">
        <f>H32*INDEX('Pliegos Tarifarios (Santiago)'!$E:$E,MATCH($B32,'Pliegos Tarifarios (Santiago)'!$A:$A,0))</f>
        <v>9072.3346780000011</v>
      </c>
      <c r="Q32" s="19" cm="1">
        <f t="array" ref="Q32">H32*_xlfn.IFS(H32&lt;=350,INDEX('Pliegos Tarifarios (Santiago)'!$F:$F,MATCH($B32,'Pliegos Tarifarios (Santiago)'!$A:$A,0)),H32&lt;=500,INDEX('Pliegos Tarifarios (Santiago)'!$G:$G,MATCH($B32,'Pliegos Tarifarios (Santiago)'!$A:$A,0)),H32&lt;=1000,INDEX('Pliegos Tarifarios (Santiago)'!$H:$H,MATCH($B32,'Pliegos Tarifarios (Santiago)'!$A:$A,0)),H32&lt;=5000,INDEX('Pliegos Tarifarios (Santiago)'!$I:$I,MATCH($B32,'Pliegos Tarifarios (Santiago)'!$A:$A,0)),H32&gt;5000,INDEX('Pliegos Tarifarios (Santiago)'!$J:$J,MATCH($B32,'Pliegos Tarifarios (Santiago)'!$A:$A,0)))/1.19</f>
        <v>1645.3801063025214</v>
      </c>
      <c r="R32" s="19">
        <f>INDEX('Pliegos Tarifarios (Santiago)'!$K:$K,MATCH($B32,'Pliegos Tarifarios (Santiago)'!$A:$A,0))</f>
        <v>710.78200000000004</v>
      </c>
      <c r="S32" s="21">
        <f t="shared" si="3"/>
        <v>127448.24742890251</v>
      </c>
      <c r="T32" s="21">
        <f t="shared" si="4"/>
        <v>24215.167011491478</v>
      </c>
      <c r="U32" s="19">
        <v>0</v>
      </c>
      <c r="V32" s="21">
        <f t="shared" si="5"/>
        <v>151663.414440394</v>
      </c>
    </row>
    <row r="33" spans="1:22" x14ac:dyDescent="0.3">
      <c r="A33" s="3" t="s">
        <v>12</v>
      </c>
      <c r="B33" s="3">
        <v>1</v>
      </c>
      <c r="C33" s="4" t="s">
        <v>178</v>
      </c>
      <c r="D33" s="3" t="s">
        <v>237</v>
      </c>
      <c r="E33" s="3" t="s">
        <v>236</v>
      </c>
      <c r="F33" s="4" t="s">
        <v>37</v>
      </c>
      <c r="G33" s="3" t="s">
        <v>30</v>
      </c>
      <c r="H33" s="5">
        <v>703.36919999999998</v>
      </c>
      <c r="I33" s="5">
        <v>1.8627</v>
      </c>
      <c r="J33" s="5">
        <v>1.8341000000000001</v>
      </c>
      <c r="K33" s="6">
        <v>0.9846459440596983</v>
      </c>
      <c r="L33" s="5">
        <v>22.69</v>
      </c>
      <c r="M33" s="19">
        <f>H33*INDEX('Pliegos Tarifarios (Santiago)'!$B:$B,MATCH($B33,'Pliegos Tarifarios (Santiago)'!$A:$A,0))</f>
        <v>83586.988989599995</v>
      </c>
      <c r="N33" s="19">
        <f>I33*INDEX('Pliegos Tarifarios (Santiago)'!$C:$C,MATCH($B33,'Pliegos Tarifarios (Santiago)'!$A:$A,0))</f>
        <v>6361.3235342999997</v>
      </c>
      <c r="O33" s="19">
        <f>J33*INDEX('Pliegos Tarifarios (Santiago)'!$D:$D,MATCH($B33,'Pliegos Tarifarios (Santiago)'!$A:$A,0))</f>
        <v>25872.924230500001</v>
      </c>
      <c r="P33" s="19">
        <f>H33*INDEX('Pliegos Tarifarios (Santiago)'!$E:$E,MATCH($B33,'Pliegos Tarifarios (Santiago)'!$A:$A,0))</f>
        <v>9095.9704944000005</v>
      </c>
      <c r="Q33" s="19" cm="1">
        <f t="array" ref="Q33">H33*_xlfn.IFS(H33&lt;=350,INDEX('Pliegos Tarifarios (Santiago)'!$F:$F,MATCH($B33,'Pliegos Tarifarios (Santiago)'!$A:$A,0)),H33&lt;=500,INDEX('Pliegos Tarifarios (Santiago)'!$G:$G,MATCH($B33,'Pliegos Tarifarios (Santiago)'!$A:$A,0)),H33&lt;=1000,INDEX('Pliegos Tarifarios (Santiago)'!$H:$H,MATCH($B33,'Pliegos Tarifarios (Santiago)'!$A:$A,0)),H33&lt;=5000,INDEX('Pliegos Tarifarios (Santiago)'!$I:$I,MATCH($B33,'Pliegos Tarifarios (Santiago)'!$A:$A,0)),H33&gt;5000,INDEX('Pliegos Tarifarios (Santiago)'!$J:$J,MATCH($B33,'Pliegos Tarifarios (Santiago)'!$A:$A,0)))/1.19</f>
        <v>1649.66675394958</v>
      </c>
      <c r="R33" s="19">
        <f>INDEX('Pliegos Tarifarios (Santiago)'!$K:$K,MATCH($B33,'Pliegos Tarifarios (Santiago)'!$A:$A,0))</f>
        <v>710.78200000000004</v>
      </c>
      <c r="S33" s="21">
        <f t="shared" si="3"/>
        <v>127277.65600274957</v>
      </c>
      <c r="T33" s="21">
        <f t="shared" si="4"/>
        <v>24182.75464052242</v>
      </c>
      <c r="U33" s="19">
        <v>0</v>
      </c>
      <c r="V33" s="21">
        <f t="shared" si="5"/>
        <v>151460.41064327199</v>
      </c>
    </row>
    <row r="34" spans="1:22" x14ac:dyDescent="0.3">
      <c r="A34" s="3" t="s">
        <v>12</v>
      </c>
      <c r="B34" s="3">
        <v>1</v>
      </c>
      <c r="C34" s="4" t="s">
        <v>178</v>
      </c>
      <c r="D34" s="3" t="s">
        <v>238</v>
      </c>
      <c r="E34" s="3" t="s">
        <v>236</v>
      </c>
      <c r="F34" s="4" t="s">
        <v>239</v>
      </c>
      <c r="G34" s="3" t="s">
        <v>30</v>
      </c>
      <c r="H34" s="5">
        <v>703.32180000000005</v>
      </c>
      <c r="I34" s="5">
        <v>1.8633999999999999</v>
      </c>
      <c r="J34" s="5">
        <v>1.827</v>
      </c>
      <c r="K34" s="6">
        <v>0.98046581517655895</v>
      </c>
      <c r="L34" s="5">
        <v>22.69</v>
      </c>
      <c r="M34" s="19">
        <f>H34*INDEX('Pliegos Tarifarios (Santiago)'!$B:$B,MATCH($B34,'Pliegos Tarifarios (Santiago)'!$A:$A,0))</f>
        <v>83581.356068399997</v>
      </c>
      <c r="N34" s="19">
        <f>I34*INDEX('Pliegos Tarifarios (Santiago)'!$C:$C,MATCH($B34,'Pliegos Tarifarios (Santiago)'!$A:$A,0))</f>
        <v>6363.7141105999999</v>
      </c>
      <c r="O34" s="19">
        <f>J34*INDEX('Pliegos Tarifarios (Santiago)'!$D:$D,MATCH($B34,'Pliegos Tarifarios (Santiago)'!$A:$A,0))</f>
        <v>25772.767334999997</v>
      </c>
      <c r="P34" s="19">
        <f>H34*INDEX('Pliegos Tarifarios (Santiago)'!$E:$E,MATCH($B34,'Pliegos Tarifarios (Santiago)'!$A:$A,0))</f>
        <v>9095.3575176000013</v>
      </c>
      <c r="Q34" s="19" cm="1">
        <f t="array" ref="Q34">H34*_xlfn.IFS(H34&lt;=350,INDEX('Pliegos Tarifarios (Santiago)'!$F:$F,MATCH($B34,'Pliegos Tarifarios (Santiago)'!$A:$A,0)),H34&lt;=500,INDEX('Pliegos Tarifarios (Santiago)'!$G:$G,MATCH($B34,'Pliegos Tarifarios (Santiago)'!$A:$A,0)),H34&lt;=1000,INDEX('Pliegos Tarifarios (Santiago)'!$H:$H,MATCH($B34,'Pliegos Tarifarios (Santiago)'!$A:$A,0)),H34&lt;=5000,INDEX('Pliegos Tarifarios (Santiago)'!$I:$I,MATCH($B34,'Pliegos Tarifarios (Santiago)'!$A:$A,0)),H34&gt;5000,INDEX('Pliegos Tarifarios (Santiago)'!$J:$J,MATCH($B34,'Pliegos Tarifarios (Santiago)'!$A:$A,0)))/1.19</f>
        <v>1649.5555830252106</v>
      </c>
      <c r="R34" s="19">
        <f>INDEX('Pliegos Tarifarios (Santiago)'!$K:$K,MATCH($B34,'Pliegos Tarifarios (Santiago)'!$A:$A,0))</f>
        <v>710.78200000000004</v>
      </c>
      <c r="S34" s="21">
        <f t="shared" si="3"/>
        <v>127173.53261462522</v>
      </c>
      <c r="T34" s="21">
        <f t="shared" si="4"/>
        <v>24162.971196778792</v>
      </c>
      <c r="U34" s="19">
        <v>0</v>
      </c>
      <c r="V34" s="21">
        <f t="shared" si="5"/>
        <v>151336.50381140402</v>
      </c>
    </row>
    <row r="35" spans="1:22" x14ac:dyDescent="0.3">
      <c r="A35" s="3" t="s">
        <v>12</v>
      </c>
      <c r="B35" s="3">
        <v>1</v>
      </c>
      <c r="C35" s="4" t="s">
        <v>178</v>
      </c>
      <c r="D35" s="3" t="s">
        <v>240</v>
      </c>
      <c r="E35" s="3" t="s">
        <v>236</v>
      </c>
      <c r="F35" s="4" t="s">
        <v>241</v>
      </c>
      <c r="G35" s="3" t="s">
        <v>30</v>
      </c>
      <c r="H35" s="5">
        <v>702.9778</v>
      </c>
      <c r="I35" s="5">
        <v>1.905</v>
      </c>
      <c r="J35" s="5">
        <v>1.8673999999999999</v>
      </c>
      <c r="K35" s="6">
        <v>0.98026246719160104</v>
      </c>
      <c r="L35" s="5">
        <v>22.68</v>
      </c>
      <c r="M35" s="19">
        <f>H35*INDEX('Pliegos Tarifarios (Santiago)'!$B:$B,MATCH($B35,'Pliegos Tarifarios (Santiago)'!$A:$A,0))</f>
        <v>83540.475796400002</v>
      </c>
      <c r="N35" s="19">
        <f>I35*INDEX('Pliegos Tarifarios (Santiago)'!$C:$C,MATCH($B35,'Pliegos Tarifarios (Santiago)'!$A:$A,0))</f>
        <v>6505.7826450000002</v>
      </c>
      <c r="O35" s="19">
        <f>J35*INDEX('Pliegos Tarifarios (Santiago)'!$D:$D,MATCH($B35,'Pliegos Tarifarios (Santiago)'!$A:$A,0))</f>
        <v>26342.674176999997</v>
      </c>
      <c r="P35" s="19">
        <f>H35*INDEX('Pliegos Tarifarios (Santiago)'!$E:$E,MATCH($B35,'Pliegos Tarifarios (Santiago)'!$A:$A,0))</f>
        <v>9090.9089096000007</v>
      </c>
      <c r="Q35" s="19" cm="1">
        <f t="array" ref="Q35">H35*_xlfn.IFS(H35&lt;=350,INDEX('Pliegos Tarifarios (Santiago)'!$F:$F,MATCH($B35,'Pliegos Tarifarios (Santiago)'!$A:$A,0)),H35&lt;=500,INDEX('Pliegos Tarifarios (Santiago)'!$G:$G,MATCH($B35,'Pliegos Tarifarios (Santiago)'!$A:$A,0)),H35&lt;=1000,INDEX('Pliegos Tarifarios (Santiago)'!$H:$H,MATCH($B35,'Pliegos Tarifarios (Santiago)'!$A:$A,0)),H35&lt;=5000,INDEX('Pliegos Tarifarios (Santiago)'!$I:$I,MATCH($B35,'Pliegos Tarifarios (Santiago)'!$A:$A,0)),H35&gt;5000,INDEX('Pliegos Tarifarios (Santiago)'!$J:$J,MATCH($B35,'Pliegos Tarifarios (Santiago)'!$A:$A,0)))/1.19</f>
        <v>1648.7487729411766</v>
      </c>
      <c r="R35" s="19">
        <f>INDEX('Pliegos Tarifarios (Santiago)'!$K:$K,MATCH($B35,'Pliegos Tarifarios (Santiago)'!$A:$A,0))</f>
        <v>710.78200000000004</v>
      </c>
      <c r="S35" s="21">
        <f t="shared" si="3"/>
        <v>127839.37230094118</v>
      </c>
      <c r="T35" s="21">
        <f t="shared" si="4"/>
        <v>24289.480737178823</v>
      </c>
      <c r="U35" s="19">
        <v>0</v>
      </c>
      <c r="V35" s="21">
        <f t="shared" si="5"/>
        <v>152128.85303812</v>
      </c>
    </row>
    <row r="36" spans="1:22" x14ac:dyDescent="0.3">
      <c r="A36" s="3" t="s">
        <v>12</v>
      </c>
      <c r="B36" s="3">
        <v>1</v>
      </c>
      <c r="C36" s="4" t="s">
        <v>178</v>
      </c>
      <c r="D36" s="3" t="s">
        <v>242</v>
      </c>
      <c r="E36" s="3" t="s">
        <v>236</v>
      </c>
      <c r="F36" s="4" t="s">
        <v>243</v>
      </c>
      <c r="G36" s="3" t="s">
        <v>30</v>
      </c>
      <c r="H36" s="5">
        <v>704.798</v>
      </c>
      <c r="I36" s="5">
        <v>1.9011</v>
      </c>
      <c r="J36" s="5">
        <v>1.9011</v>
      </c>
      <c r="K36" s="6">
        <v>1</v>
      </c>
      <c r="L36" s="5">
        <v>22.74</v>
      </c>
      <c r="M36" s="19">
        <f>H36*INDEX('Pliegos Tarifarios (Santiago)'!$B:$B,MATCH($B36,'Pliegos Tarifarios (Santiago)'!$A:$A,0))</f>
        <v>83756.784723999997</v>
      </c>
      <c r="N36" s="19">
        <f>I36*INDEX('Pliegos Tarifarios (Santiago)'!$C:$C,MATCH($B36,'Pliegos Tarifarios (Santiago)'!$A:$A,0))</f>
        <v>6492.4637198999999</v>
      </c>
      <c r="O36" s="19">
        <f>J36*INDEX('Pliegos Tarifarios (Santiago)'!$D:$D,MATCH($B36,'Pliegos Tarifarios (Santiago)'!$A:$A,0))</f>
        <v>26818.0667655</v>
      </c>
      <c r="P36" s="19">
        <f>H36*INDEX('Pliegos Tarifarios (Santiago)'!$E:$E,MATCH($B36,'Pliegos Tarifarios (Santiago)'!$A:$A,0))</f>
        <v>9114.4477360000001</v>
      </c>
      <c r="Q36" s="19" cm="1">
        <f t="array" ref="Q36">H36*_xlfn.IFS(H36&lt;=350,INDEX('Pliegos Tarifarios (Santiago)'!$F:$F,MATCH($B36,'Pliegos Tarifarios (Santiago)'!$A:$A,0)),H36&lt;=500,INDEX('Pliegos Tarifarios (Santiago)'!$G:$G,MATCH($B36,'Pliegos Tarifarios (Santiago)'!$A:$A,0)),H36&lt;=1000,INDEX('Pliegos Tarifarios (Santiago)'!$H:$H,MATCH($B36,'Pliegos Tarifarios (Santiago)'!$A:$A,0)),H36&lt;=5000,INDEX('Pliegos Tarifarios (Santiago)'!$I:$I,MATCH($B36,'Pliegos Tarifarios (Santiago)'!$A:$A,0)),H36&gt;5000,INDEX('Pliegos Tarifarios (Santiago)'!$J:$J,MATCH($B36,'Pliegos Tarifarios (Santiago)'!$A:$A,0)))/1.19</f>
        <v>1653.017830252101</v>
      </c>
      <c r="R36" s="19">
        <f>INDEX('Pliegos Tarifarios (Santiago)'!$K:$K,MATCH($B36,'Pliegos Tarifarios (Santiago)'!$A:$A,0))</f>
        <v>710.78200000000004</v>
      </c>
      <c r="S36" s="21">
        <f t="shared" si="3"/>
        <v>128545.5627756521</v>
      </c>
      <c r="T36" s="21">
        <f t="shared" si="4"/>
        <v>24423.656927373901</v>
      </c>
      <c r="U36" s="19">
        <v>0</v>
      </c>
      <c r="V36" s="21">
        <f t="shared" si="5"/>
        <v>152969.219703026</v>
      </c>
    </row>
    <row r="37" spans="1:22" x14ac:dyDescent="0.3">
      <c r="A37" s="3" t="s">
        <v>12</v>
      </c>
      <c r="B37" s="3">
        <v>1</v>
      </c>
      <c r="C37" s="4" t="s">
        <v>178</v>
      </c>
      <c r="D37" s="3" t="s">
        <v>244</v>
      </c>
      <c r="E37" s="3" t="s">
        <v>51</v>
      </c>
      <c r="F37" s="4" t="s">
        <v>245</v>
      </c>
      <c r="G37" s="3" t="s">
        <v>30</v>
      </c>
      <c r="H37" s="5">
        <v>703.19629999999995</v>
      </c>
      <c r="I37" s="5">
        <v>1.8472</v>
      </c>
      <c r="J37" s="5">
        <v>1.8298000000000001</v>
      </c>
      <c r="K37" s="6">
        <v>0.99058033780857524</v>
      </c>
      <c r="L37" s="5">
        <v>22.68</v>
      </c>
      <c r="M37" s="19">
        <f>H37*INDEX('Pliegos Tarifarios (Santiago)'!$B:$B,MATCH($B37,'Pliegos Tarifarios (Santiago)'!$A:$A,0))</f>
        <v>83566.441899399986</v>
      </c>
      <c r="N37" s="19">
        <f>I37*INDEX('Pliegos Tarifarios (Santiago)'!$C:$C,MATCH($B37,'Pliegos Tarifarios (Santiago)'!$A:$A,0))</f>
        <v>6308.3893447999999</v>
      </c>
      <c r="O37" s="19">
        <f>J37*INDEX('Pliegos Tarifarios (Santiago)'!$D:$D,MATCH($B37,'Pliegos Tarifarios (Santiago)'!$A:$A,0))</f>
        <v>25812.265829</v>
      </c>
      <c r="P37" s="19">
        <f>H37*INDEX('Pliegos Tarifarios (Santiago)'!$E:$E,MATCH($B37,'Pliegos Tarifarios (Santiago)'!$A:$A,0))</f>
        <v>9093.7345516000005</v>
      </c>
      <c r="Q37" s="19" cm="1">
        <f t="array" ref="Q37">H37*_xlfn.IFS(H37&lt;=350,INDEX('Pliegos Tarifarios (Santiago)'!$F:$F,MATCH($B37,'Pliegos Tarifarios (Santiago)'!$A:$A,0)),H37&lt;=500,INDEX('Pliegos Tarifarios (Santiago)'!$G:$G,MATCH($B37,'Pliegos Tarifarios (Santiago)'!$A:$A,0)),H37&lt;=1000,INDEX('Pliegos Tarifarios (Santiago)'!$H:$H,MATCH($B37,'Pliegos Tarifarios (Santiago)'!$A:$A,0)),H37&lt;=5000,INDEX('Pliegos Tarifarios (Santiago)'!$I:$I,MATCH($B37,'Pliegos Tarifarios (Santiago)'!$A:$A,0)),H37&gt;5000,INDEX('Pliegos Tarifarios (Santiago)'!$J:$J,MATCH($B37,'Pliegos Tarifarios (Santiago)'!$A:$A,0)))/1.19</f>
        <v>1649.2612380672269</v>
      </c>
      <c r="R37" s="19">
        <f>INDEX('Pliegos Tarifarios (Santiago)'!$K:$K,MATCH($B37,'Pliegos Tarifarios (Santiago)'!$A:$A,0))</f>
        <v>710.78200000000004</v>
      </c>
      <c r="S37" s="21">
        <f t="shared" si="3"/>
        <v>127140.87486286722</v>
      </c>
      <c r="T37" s="21">
        <f t="shared" si="4"/>
        <v>24156.766223944771</v>
      </c>
      <c r="U37" s="19">
        <v>0</v>
      </c>
      <c r="V37" s="21">
        <f t="shared" si="5"/>
        <v>151297.64108681199</v>
      </c>
    </row>
    <row r="38" spans="1:22" x14ac:dyDescent="0.3">
      <c r="A38" s="3" t="s">
        <v>12</v>
      </c>
      <c r="B38" s="3">
        <v>1</v>
      </c>
      <c r="C38" s="4" t="s">
        <v>178</v>
      </c>
      <c r="D38" s="3" t="s">
        <v>246</v>
      </c>
      <c r="E38" s="3" t="s">
        <v>247</v>
      </c>
      <c r="F38" s="4" t="s">
        <v>248</v>
      </c>
      <c r="G38" s="3" t="s">
        <v>30</v>
      </c>
      <c r="H38" s="5">
        <v>562.06039999999996</v>
      </c>
      <c r="I38" s="5">
        <v>1.5118</v>
      </c>
      <c r="J38" s="5">
        <v>1.5077</v>
      </c>
      <c r="K38" s="6">
        <v>0.99728800105834103</v>
      </c>
      <c r="L38" s="5">
        <v>18.13</v>
      </c>
      <c r="M38" s="19">
        <f>H38*INDEX('Pliegos Tarifarios (Santiago)'!$B:$B,MATCH($B38,'Pliegos Tarifarios (Santiago)'!$A:$A,0))</f>
        <v>66794.133815199995</v>
      </c>
      <c r="N38" s="19">
        <f>I38*INDEX('Pliegos Tarifarios (Santiago)'!$C:$C,MATCH($B38,'Pliegos Tarifarios (Santiago)'!$A:$A,0))</f>
        <v>5162.9617861999996</v>
      </c>
      <c r="O38" s="19">
        <f>J38*INDEX('Pliegos Tarifarios (Santiago)'!$D:$D,MATCH($B38,'Pliegos Tarifarios (Santiago)'!$A:$A,0))</f>
        <v>21268.5283585</v>
      </c>
      <c r="P38" s="19">
        <f>H38*INDEX('Pliegos Tarifarios (Santiago)'!$E:$E,MATCH($B38,'Pliegos Tarifarios (Santiago)'!$A:$A,0))</f>
        <v>7268.5650927999995</v>
      </c>
      <c r="Q38" s="19" cm="1">
        <f t="array" ref="Q38">H38*_xlfn.IFS(H38&lt;=350,INDEX('Pliegos Tarifarios (Santiago)'!$F:$F,MATCH($B38,'Pliegos Tarifarios (Santiago)'!$A:$A,0)),H38&lt;=500,INDEX('Pliegos Tarifarios (Santiago)'!$G:$G,MATCH($B38,'Pliegos Tarifarios (Santiago)'!$A:$A,0)),H38&lt;=1000,INDEX('Pliegos Tarifarios (Santiago)'!$H:$H,MATCH($B38,'Pliegos Tarifarios (Santiago)'!$A:$A,0)),H38&lt;=5000,INDEX('Pliegos Tarifarios (Santiago)'!$I:$I,MATCH($B38,'Pliegos Tarifarios (Santiago)'!$A:$A,0)),H38&gt;5000,INDEX('Pliegos Tarifarios (Santiago)'!$J:$J,MATCH($B38,'Pliegos Tarifarios (Santiago)'!$A:$A,0)))/1.19</f>
        <v>1318.2441818487396</v>
      </c>
      <c r="R38" s="19">
        <f>INDEX('Pliegos Tarifarios (Santiago)'!$K:$K,MATCH($B38,'Pliegos Tarifarios (Santiago)'!$A:$A,0))</f>
        <v>710.78200000000004</v>
      </c>
      <c r="S38" s="21">
        <f t="shared" si="3"/>
        <v>102523.21523454874</v>
      </c>
      <c r="T38" s="21">
        <f t="shared" si="4"/>
        <v>19479.410894564262</v>
      </c>
      <c r="U38" s="19">
        <v>0</v>
      </c>
      <c r="V38" s="21">
        <f t="shared" si="5"/>
        <v>122002.62612911301</v>
      </c>
    </row>
    <row r="39" spans="1:22" x14ac:dyDescent="0.3">
      <c r="A39" s="3" t="s">
        <v>12</v>
      </c>
      <c r="B39" s="3">
        <v>1</v>
      </c>
      <c r="C39" s="4" t="s">
        <v>178</v>
      </c>
      <c r="D39" s="3" t="s">
        <v>249</v>
      </c>
      <c r="E39" s="3" t="s">
        <v>247</v>
      </c>
      <c r="F39" s="4" t="s">
        <v>250</v>
      </c>
      <c r="G39" s="3" t="s">
        <v>30</v>
      </c>
      <c r="H39" s="5">
        <v>562.25109999999995</v>
      </c>
      <c r="I39" s="5">
        <v>1.514</v>
      </c>
      <c r="J39" s="5">
        <v>1.4867999999999999</v>
      </c>
      <c r="K39" s="6">
        <v>0.98203434610303819</v>
      </c>
      <c r="L39" s="5">
        <v>18.14</v>
      </c>
      <c r="M39" s="19">
        <f>H39*INDEX('Pliegos Tarifarios (Santiago)'!$B:$B,MATCH($B39,'Pliegos Tarifarios (Santiago)'!$A:$A,0))</f>
        <v>66816.796221799988</v>
      </c>
      <c r="N39" s="19">
        <f>I39*INDEX('Pliegos Tarifarios (Santiago)'!$C:$C,MATCH($B39,'Pliegos Tarifarios (Santiago)'!$A:$A,0))</f>
        <v>5170.4750260000001</v>
      </c>
      <c r="O39" s="19">
        <f>J39*INDEX('Pliegos Tarifarios (Santiago)'!$D:$D,MATCH($B39,'Pliegos Tarifarios (Santiago)'!$A:$A,0))</f>
        <v>20973.700313999998</v>
      </c>
      <c r="P39" s="19">
        <f>H39*INDEX('Pliegos Tarifarios (Santiago)'!$E:$E,MATCH($B39,'Pliegos Tarifarios (Santiago)'!$A:$A,0))</f>
        <v>7271.0312251999994</v>
      </c>
      <c r="Q39" s="19" cm="1">
        <f t="array" ref="Q39">H39*_xlfn.IFS(H39&lt;=350,INDEX('Pliegos Tarifarios (Santiago)'!$F:$F,MATCH($B39,'Pliegos Tarifarios (Santiago)'!$A:$A,0)),H39&lt;=500,INDEX('Pliegos Tarifarios (Santiago)'!$G:$G,MATCH($B39,'Pliegos Tarifarios (Santiago)'!$A:$A,0)),H39&lt;=1000,INDEX('Pliegos Tarifarios (Santiago)'!$H:$H,MATCH($B39,'Pliegos Tarifarios (Santiago)'!$A:$A,0)),H39&lt;=5000,INDEX('Pliegos Tarifarios (Santiago)'!$I:$I,MATCH($B39,'Pliegos Tarifarios (Santiago)'!$A:$A,0)),H39&gt;5000,INDEX('Pliegos Tarifarios (Santiago)'!$J:$J,MATCH($B39,'Pliegos Tarifarios (Santiago)'!$A:$A,0)))/1.19</f>
        <v>1318.6914454621849</v>
      </c>
      <c r="R39" s="19">
        <f>INDEX('Pliegos Tarifarios (Santiago)'!$K:$K,MATCH($B39,'Pliegos Tarifarios (Santiago)'!$A:$A,0))</f>
        <v>710.78200000000004</v>
      </c>
      <c r="S39" s="21">
        <f t="shared" si="3"/>
        <v>102261.47623246218</v>
      </c>
      <c r="T39" s="21">
        <f t="shared" si="4"/>
        <v>19429.680484167817</v>
      </c>
      <c r="U39" s="19">
        <v>0</v>
      </c>
      <c r="V39" s="21">
        <f t="shared" si="5"/>
        <v>121691.15671663001</v>
      </c>
    </row>
    <row r="40" spans="1:22" x14ac:dyDescent="0.3">
      <c r="A40" s="3" t="s">
        <v>12</v>
      </c>
      <c r="B40" s="3">
        <v>1</v>
      </c>
      <c r="C40" s="4" t="s">
        <v>178</v>
      </c>
      <c r="D40" s="3" t="s">
        <v>251</v>
      </c>
      <c r="E40" s="3" t="s">
        <v>247</v>
      </c>
      <c r="F40" s="4" t="s">
        <v>252</v>
      </c>
      <c r="G40" s="3" t="s">
        <v>30</v>
      </c>
      <c r="H40" s="5">
        <v>562.18299999999999</v>
      </c>
      <c r="I40" s="5">
        <v>1.5065</v>
      </c>
      <c r="J40" s="5">
        <v>1.4896</v>
      </c>
      <c r="K40" s="6">
        <v>0.98878194490540994</v>
      </c>
      <c r="L40" s="5">
        <v>18.13</v>
      </c>
      <c r="M40" s="19">
        <f>H40*INDEX('Pliegos Tarifarios (Santiago)'!$B:$B,MATCH($B40,'Pliegos Tarifarios (Santiago)'!$A:$A,0))</f>
        <v>66808.703353999997</v>
      </c>
      <c r="N40" s="19">
        <f>I40*INDEX('Pliegos Tarifarios (Santiago)'!$C:$C,MATCH($B40,'Pliegos Tarifarios (Santiago)'!$A:$A,0))</f>
        <v>5144.8617084999996</v>
      </c>
      <c r="O40" s="19">
        <f>J40*INDEX('Pliegos Tarifarios (Santiago)'!$D:$D,MATCH($B40,'Pliegos Tarifarios (Santiago)'!$A:$A,0))</f>
        <v>21013.198808000001</v>
      </c>
      <c r="P40" s="19">
        <f>H40*INDEX('Pliegos Tarifarios (Santiago)'!$E:$E,MATCH($B40,'Pliegos Tarifarios (Santiago)'!$A:$A,0))</f>
        <v>7270.1505560000005</v>
      </c>
      <c r="Q40" s="19" cm="1">
        <f t="array" ref="Q40">H40*_xlfn.IFS(H40&lt;=350,INDEX('Pliegos Tarifarios (Santiago)'!$F:$F,MATCH($B40,'Pliegos Tarifarios (Santiago)'!$A:$A,0)),H40&lt;=500,INDEX('Pliegos Tarifarios (Santiago)'!$G:$G,MATCH($B40,'Pliegos Tarifarios (Santiago)'!$A:$A,0)),H40&lt;=1000,INDEX('Pliegos Tarifarios (Santiago)'!$H:$H,MATCH($B40,'Pliegos Tarifarios (Santiago)'!$A:$A,0)),H40&lt;=5000,INDEX('Pliegos Tarifarios (Santiago)'!$I:$I,MATCH($B40,'Pliegos Tarifarios (Santiago)'!$A:$A,0)),H40&gt;5000,INDEX('Pliegos Tarifarios (Santiago)'!$J:$J,MATCH($B40,'Pliegos Tarifarios (Santiago)'!$A:$A,0)))/1.19</f>
        <v>1318.5317252100842</v>
      </c>
      <c r="R40" s="19">
        <f>INDEX('Pliegos Tarifarios (Santiago)'!$K:$K,MATCH($B40,'Pliegos Tarifarios (Santiago)'!$A:$A,0))</f>
        <v>710.78200000000004</v>
      </c>
      <c r="S40" s="21">
        <f t="shared" si="3"/>
        <v>102266.22815171009</v>
      </c>
      <c r="T40" s="21">
        <f t="shared" si="4"/>
        <v>19430.583348824919</v>
      </c>
      <c r="U40" s="19">
        <v>0</v>
      </c>
      <c r="V40" s="21">
        <f t="shared" si="5"/>
        <v>121696.81150053501</v>
      </c>
    </row>
    <row r="41" spans="1:22" x14ac:dyDescent="0.3">
      <c r="A41" s="3" t="s">
        <v>12</v>
      </c>
      <c r="B41" s="3">
        <v>1</v>
      </c>
      <c r="C41" s="4" t="s">
        <v>178</v>
      </c>
      <c r="D41" s="3" t="s">
        <v>253</v>
      </c>
      <c r="E41" s="3" t="s">
        <v>247</v>
      </c>
      <c r="F41" s="4" t="s">
        <v>254</v>
      </c>
      <c r="G41" s="3" t="s">
        <v>30</v>
      </c>
      <c r="H41" s="5">
        <v>563.05780000000004</v>
      </c>
      <c r="I41" s="5">
        <v>1.5353000000000001</v>
      </c>
      <c r="J41" s="5">
        <v>1.4977</v>
      </c>
      <c r="K41" s="6">
        <v>0.97550967237673414</v>
      </c>
      <c r="L41" s="5">
        <v>18.16</v>
      </c>
      <c r="M41" s="19">
        <f>H41*INDEX('Pliegos Tarifarios (Santiago)'!$B:$B,MATCH($B41,'Pliegos Tarifarios (Santiago)'!$A:$A,0))</f>
        <v>66912.662836400006</v>
      </c>
      <c r="N41" s="19">
        <f>I41*INDEX('Pliegos Tarifarios (Santiago)'!$C:$C,MATCH($B41,'Pliegos Tarifarios (Santiago)'!$A:$A,0))</f>
        <v>5243.2168477000005</v>
      </c>
      <c r="O41" s="19">
        <f>J41*INDEX('Pliegos Tarifarios (Santiago)'!$D:$D,MATCH($B41,'Pliegos Tarifarios (Santiago)'!$A:$A,0))</f>
        <v>21127.462308499998</v>
      </c>
      <c r="P41" s="19">
        <f>H41*INDEX('Pliegos Tarifarios (Santiago)'!$E:$E,MATCH($B41,'Pliegos Tarifarios (Santiago)'!$A:$A,0))</f>
        <v>7281.4634696000012</v>
      </c>
      <c r="Q41" s="19" cm="1">
        <f t="array" ref="Q41">H41*_xlfn.IFS(H41&lt;=350,INDEX('Pliegos Tarifarios (Santiago)'!$F:$F,MATCH($B41,'Pliegos Tarifarios (Santiago)'!$A:$A,0)),H41&lt;=500,INDEX('Pliegos Tarifarios (Santiago)'!$G:$G,MATCH($B41,'Pliegos Tarifarios (Santiago)'!$A:$A,0)),H41&lt;=1000,INDEX('Pliegos Tarifarios (Santiago)'!$H:$H,MATCH($B41,'Pliegos Tarifarios (Santiago)'!$A:$A,0)),H41&lt;=5000,INDEX('Pliegos Tarifarios (Santiago)'!$I:$I,MATCH($B41,'Pliegos Tarifarios (Santiago)'!$A:$A,0)),H41&gt;5000,INDEX('Pliegos Tarifarios (Santiago)'!$J:$J,MATCH($B41,'Pliegos Tarifarios (Santiago)'!$A:$A,0)))/1.19</f>
        <v>1320.5834620168071</v>
      </c>
      <c r="R41" s="19">
        <f>INDEX('Pliegos Tarifarios (Santiago)'!$K:$K,MATCH($B41,'Pliegos Tarifarios (Santiago)'!$A:$A,0))</f>
        <v>710.78200000000004</v>
      </c>
      <c r="S41" s="21">
        <f t="shared" si="3"/>
        <v>102596.17092421681</v>
      </c>
      <c r="T41" s="21">
        <f t="shared" si="4"/>
        <v>19493.272475601196</v>
      </c>
      <c r="U41" s="19">
        <v>0</v>
      </c>
      <c r="V41" s="21">
        <f t="shared" si="5"/>
        <v>122089.443399818</v>
      </c>
    </row>
    <row r="42" spans="1:22" x14ac:dyDescent="0.3">
      <c r="A42" s="3" t="s">
        <v>12</v>
      </c>
      <c r="B42" s="3">
        <v>1</v>
      </c>
      <c r="C42" s="4" t="s">
        <v>178</v>
      </c>
      <c r="D42" s="3" t="s">
        <v>255</v>
      </c>
      <c r="E42" s="3" t="s">
        <v>247</v>
      </c>
      <c r="F42" s="4" t="s">
        <v>256</v>
      </c>
      <c r="G42" s="3" t="s">
        <v>30</v>
      </c>
      <c r="H42" s="5">
        <v>564.03300000000002</v>
      </c>
      <c r="I42" s="5">
        <v>1.4908999999999999</v>
      </c>
      <c r="J42" s="5">
        <v>1.4908999999999999</v>
      </c>
      <c r="K42" s="6">
        <v>1</v>
      </c>
      <c r="L42" s="5">
        <v>18.190000000000001</v>
      </c>
      <c r="M42" s="19">
        <f>H42*INDEX('Pliegos Tarifarios (Santiago)'!$B:$B,MATCH($B42,'Pliegos Tarifarios (Santiago)'!$A:$A,0))</f>
        <v>67028.553654000003</v>
      </c>
      <c r="N42" s="19">
        <f>I42*INDEX('Pliegos Tarifarios (Santiago)'!$C:$C,MATCH($B42,'Pliegos Tarifarios (Santiago)'!$A:$A,0))</f>
        <v>5091.5860080999992</v>
      </c>
      <c r="O42" s="19">
        <f>J42*INDEX('Pliegos Tarifarios (Santiago)'!$D:$D,MATCH($B42,'Pliegos Tarifarios (Santiago)'!$A:$A,0))</f>
        <v>21031.537394499999</v>
      </c>
      <c r="P42" s="19">
        <f>H42*INDEX('Pliegos Tarifarios (Santiago)'!$E:$E,MATCH($B42,'Pliegos Tarifarios (Santiago)'!$A:$A,0))</f>
        <v>7294.074756</v>
      </c>
      <c r="Q42" s="19" cm="1">
        <f t="array" ref="Q42">H42*_xlfn.IFS(H42&lt;=350,INDEX('Pliegos Tarifarios (Santiago)'!$F:$F,MATCH($B42,'Pliegos Tarifarios (Santiago)'!$A:$A,0)),H42&lt;=500,INDEX('Pliegos Tarifarios (Santiago)'!$G:$G,MATCH($B42,'Pliegos Tarifarios (Santiago)'!$A:$A,0)),H42&lt;=1000,INDEX('Pliegos Tarifarios (Santiago)'!$H:$H,MATCH($B42,'Pliegos Tarifarios (Santiago)'!$A:$A,0)),H42&lt;=5000,INDEX('Pliegos Tarifarios (Santiago)'!$I:$I,MATCH($B42,'Pliegos Tarifarios (Santiago)'!$A:$A,0)),H42&gt;5000,INDEX('Pliegos Tarifarios (Santiago)'!$J:$J,MATCH($B42,'Pliegos Tarifarios (Santiago)'!$A:$A,0)))/1.19</f>
        <v>1322.8706747899162</v>
      </c>
      <c r="R42" s="19">
        <f>INDEX('Pliegos Tarifarios (Santiago)'!$K:$K,MATCH($B42,'Pliegos Tarifarios (Santiago)'!$A:$A,0))</f>
        <v>710.78200000000004</v>
      </c>
      <c r="S42" s="21">
        <f t="shared" si="3"/>
        <v>102479.40448738993</v>
      </c>
      <c r="T42" s="21">
        <f t="shared" si="4"/>
        <v>19471.086852604087</v>
      </c>
      <c r="U42" s="19">
        <v>0</v>
      </c>
      <c r="V42" s="21">
        <f t="shared" si="5"/>
        <v>121950.49133999401</v>
      </c>
    </row>
    <row r="43" spans="1:22" x14ac:dyDescent="0.3">
      <c r="A43" s="3" t="s">
        <v>12</v>
      </c>
      <c r="B43" s="3">
        <v>1</v>
      </c>
      <c r="C43" s="4" t="s">
        <v>178</v>
      </c>
      <c r="D43" s="3" t="s">
        <v>257</v>
      </c>
      <c r="E43" s="3" t="s">
        <v>247</v>
      </c>
      <c r="F43" s="4" t="s">
        <v>258</v>
      </c>
      <c r="G43" s="3" t="s">
        <v>30</v>
      </c>
      <c r="H43" s="5">
        <v>562.48400000000004</v>
      </c>
      <c r="I43" s="5">
        <v>1.4986999999999999</v>
      </c>
      <c r="J43" s="5">
        <v>1.4986999999999999</v>
      </c>
      <c r="K43" s="6">
        <v>1</v>
      </c>
      <c r="L43" s="5">
        <v>18.14</v>
      </c>
      <c r="M43" s="19">
        <f>H43*INDEX('Pliegos Tarifarios (Santiago)'!$B:$B,MATCH($B43,'Pliegos Tarifarios (Santiago)'!$A:$A,0))</f>
        <v>66844.473591999995</v>
      </c>
      <c r="N43" s="19">
        <f>I43*INDEX('Pliegos Tarifarios (Santiago)'!$C:$C,MATCH($B43,'Pliegos Tarifarios (Santiago)'!$A:$A,0))</f>
        <v>5118.2238582999998</v>
      </c>
      <c r="O43" s="19">
        <f>J43*INDEX('Pliegos Tarifarios (Santiago)'!$D:$D,MATCH($B43,'Pliegos Tarifarios (Santiago)'!$A:$A,0))</f>
        <v>21141.568913499999</v>
      </c>
      <c r="P43" s="19">
        <f>H43*INDEX('Pliegos Tarifarios (Santiago)'!$E:$E,MATCH($B43,'Pliegos Tarifarios (Santiago)'!$A:$A,0))</f>
        <v>7274.0430880000004</v>
      </c>
      <c r="Q43" s="19" cm="1">
        <f t="array" ref="Q43">H43*_xlfn.IFS(H43&lt;=350,INDEX('Pliegos Tarifarios (Santiago)'!$F:$F,MATCH($B43,'Pliegos Tarifarios (Santiago)'!$A:$A,0)),H43&lt;=500,INDEX('Pliegos Tarifarios (Santiago)'!$G:$G,MATCH($B43,'Pliegos Tarifarios (Santiago)'!$A:$A,0)),H43&lt;=1000,INDEX('Pliegos Tarifarios (Santiago)'!$H:$H,MATCH($B43,'Pliegos Tarifarios (Santiago)'!$A:$A,0)),H43&lt;=5000,INDEX('Pliegos Tarifarios (Santiago)'!$I:$I,MATCH($B43,'Pliegos Tarifarios (Santiago)'!$A:$A,0)),H43&gt;5000,INDEX('Pliegos Tarifarios (Santiago)'!$J:$J,MATCH($B43,'Pliegos Tarifarios (Santiago)'!$A:$A,0)))/1.19</f>
        <v>1319.237684033614</v>
      </c>
      <c r="R43" s="19">
        <f>INDEX('Pliegos Tarifarios (Santiago)'!$K:$K,MATCH($B43,'Pliegos Tarifarios (Santiago)'!$A:$A,0))</f>
        <v>710.78200000000004</v>
      </c>
      <c r="S43" s="21">
        <f t="shared" si="3"/>
        <v>102408.32913583361</v>
      </c>
      <c r="T43" s="21">
        <f t="shared" si="4"/>
        <v>19457.582535808386</v>
      </c>
      <c r="U43" s="19">
        <v>0</v>
      </c>
      <c r="V43" s="21">
        <f t="shared" si="5"/>
        <v>121865.911671642</v>
      </c>
    </row>
    <row r="44" spans="1:22" x14ac:dyDescent="0.3">
      <c r="A44" s="3" t="s">
        <v>12</v>
      </c>
      <c r="B44" s="3">
        <v>1</v>
      </c>
      <c r="C44" s="4" t="s">
        <v>178</v>
      </c>
      <c r="D44" s="3" t="s">
        <v>259</v>
      </c>
      <c r="E44" s="3" t="s">
        <v>247</v>
      </c>
      <c r="F44" s="4" t="s">
        <v>260</v>
      </c>
      <c r="G44" s="3" t="s">
        <v>30</v>
      </c>
      <c r="H44" s="5">
        <v>563.21069999999997</v>
      </c>
      <c r="I44" s="5">
        <v>1.4875</v>
      </c>
      <c r="J44" s="5">
        <v>1.4639</v>
      </c>
      <c r="K44" s="6">
        <v>0.98413445378151254</v>
      </c>
      <c r="L44" s="5">
        <v>18.170000000000002</v>
      </c>
      <c r="M44" s="19">
        <f>H44*INDEX('Pliegos Tarifarios (Santiago)'!$B:$B,MATCH($B44,'Pliegos Tarifarios (Santiago)'!$A:$A,0))</f>
        <v>66930.833166599987</v>
      </c>
      <c r="N44" s="19">
        <f>I44*INDEX('Pliegos Tarifarios (Santiago)'!$C:$C,MATCH($B44,'Pliegos Tarifarios (Santiago)'!$A:$A,0))</f>
        <v>5079.9746375000004</v>
      </c>
      <c r="O44" s="19">
        <f>J44*INDEX('Pliegos Tarifarios (Santiago)'!$D:$D,MATCH($B44,'Pliegos Tarifarios (Santiago)'!$A:$A,0))</f>
        <v>20650.659059499998</v>
      </c>
      <c r="P44" s="19">
        <f>H44*INDEX('Pliegos Tarifarios (Santiago)'!$E:$E,MATCH($B44,'Pliegos Tarifarios (Santiago)'!$A:$A,0))</f>
        <v>7283.4407724000002</v>
      </c>
      <c r="Q44" s="19" cm="1">
        <f t="array" ref="Q44">H44*_xlfn.IFS(H44&lt;=350,INDEX('Pliegos Tarifarios (Santiago)'!$F:$F,MATCH($B44,'Pliegos Tarifarios (Santiago)'!$A:$A,0)),H44&lt;=500,INDEX('Pliegos Tarifarios (Santiago)'!$G:$G,MATCH($B44,'Pliegos Tarifarios (Santiago)'!$A:$A,0)),H44&lt;=1000,INDEX('Pliegos Tarifarios (Santiago)'!$H:$H,MATCH($B44,'Pliegos Tarifarios (Santiago)'!$A:$A,0)),H44&lt;=5000,INDEX('Pliegos Tarifarios (Santiago)'!$I:$I,MATCH($B44,'Pliegos Tarifarios (Santiago)'!$A:$A,0)),H44&gt;5000,INDEX('Pliegos Tarifarios (Santiago)'!$J:$J,MATCH($B44,'Pliegos Tarifarios (Santiago)'!$A:$A,0)))/1.19</f>
        <v>1320.9420703361345</v>
      </c>
      <c r="R44" s="19">
        <f>INDEX('Pliegos Tarifarios (Santiago)'!$K:$K,MATCH($B44,'Pliegos Tarifarios (Santiago)'!$A:$A,0))</f>
        <v>710.78200000000004</v>
      </c>
      <c r="S44" s="21">
        <f t="shared" si="3"/>
        <v>101976.63170633613</v>
      </c>
      <c r="T44" s="21">
        <f t="shared" si="4"/>
        <v>19375.560024203867</v>
      </c>
      <c r="U44" s="19">
        <v>0</v>
      </c>
      <c r="V44" s="21">
        <f t="shared" si="5"/>
        <v>121352.19173054</v>
      </c>
    </row>
    <row r="45" spans="1:22" x14ac:dyDescent="0.3">
      <c r="A45" s="3" t="s">
        <v>12</v>
      </c>
      <c r="B45" s="3">
        <v>1</v>
      </c>
      <c r="C45" s="4" t="s">
        <v>178</v>
      </c>
      <c r="D45" s="3" t="s">
        <v>261</v>
      </c>
      <c r="E45" s="3" t="s">
        <v>247</v>
      </c>
      <c r="F45" s="4" t="s">
        <v>262</v>
      </c>
      <c r="G45" s="3" t="s">
        <v>30</v>
      </c>
      <c r="H45" s="5">
        <v>563.6019</v>
      </c>
      <c r="I45" s="5">
        <v>1.5298</v>
      </c>
      <c r="J45" s="5">
        <v>1.5298</v>
      </c>
      <c r="K45" s="6">
        <v>1</v>
      </c>
      <c r="L45" s="5">
        <v>18.18</v>
      </c>
      <c r="M45" s="19">
        <f>H45*INDEX('Pliegos Tarifarios (Santiago)'!$B:$B,MATCH($B45,'Pliegos Tarifarios (Santiago)'!$A:$A,0))</f>
        <v>66977.322592199998</v>
      </c>
      <c r="N45" s="19">
        <f>I45*INDEX('Pliegos Tarifarios (Santiago)'!$C:$C,MATCH($B45,'Pliegos Tarifarios (Santiago)'!$A:$A,0))</f>
        <v>5224.4337482000001</v>
      </c>
      <c r="O45" s="19">
        <f>J45*INDEX('Pliegos Tarifarios (Santiago)'!$D:$D,MATCH($B45,'Pliegos Tarifarios (Santiago)'!$A:$A,0))</f>
        <v>21580.284328999998</v>
      </c>
      <c r="P45" s="19">
        <f>H45*INDEX('Pliegos Tarifarios (Santiago)'!$E:$E,MATCH($B45,'Pliegos Tarifarios (Santiago)'!$A:$A,0))</f>
        <v>7288.4997708000001</v>
      </c>
      <c r="Q45" s="19" cm="1">
        <f t="array" ref="Q45">H45*_xlfn.IFS(H45&lt;=350,INDEX('Pliegos Tarifarios (Santiago)'!$F:$F,MATCH($B45,'Pliegos Tarifarios (Santiago)'!$A:$A,0)),H45&lt;=500,INDEX('Pliegos Tarifarios (Santiago)'!$G:$G,MATCH($B45,'Pliegos Tarifarios (Santiago)'!$A:$A,0)),H45&lt;=1000,INDEX('Pliegos Tarifarios (Santiago)'!$H:$H,MATCH($B45,'Pliegos Tarifarios (Santiago)'!$A:$A,0)),H45&lt;=5000,INDEX('Pliegos Tarifarios (Santiago)'!$I:$I,MATCH($B45,'Pliegos Tarifarios (Santiago)'!$A:$A,0)),H45&gt;5000,INDEX('Pliegos Tarifarios (Santiago)'!$J:$J,MATCH($B45,'Pliegos Tarifarios (Santiago)'!$A:$A,0)))/1.19</f>
        <v>1321.8595822689078</v>
      </c>
      <c r="R45" s="19">
        <f>INDEX('Pliegos Tarifarios (Santiago)'!$K:$K,MATCH($B45,'Pliegos Tarifarios (Santiago)'!$A:$A,0))</f>
        <v>710.78200000000004</v>
      </c>
      <c r="S45" s="21">
        <f t="shared" si="3"/>
        <v>103103.18202246891</v>
      </c>
      <c r="T45" s="21">
        <f t="shared" si="4"/>
        <v>19589.604584269095</v>
      </c>
      <c r="U45" s="19">
        <v>0</v>
      </c>
      <c r="V45" s="21">
        <f t="shared" si="5"/>
        <v>122692.78660673801</v>
      </c>
    </row>
    <row r="46" spans="1:22" x14ac:dyDescent="0.3">
      <c r="A46" s="3" t="s">
        <v>12</v>
      </c>
      <c r="B46" s="3">
        <v>1</v>
      </c>
      <c r="C46" s="4" t="s">
        <v>178</v>
      </c>
      <c r="D46" s="3" t="s">
        <v>263</v>
      </c>
      <c r="E46" s="3" t="s">
        <v>247</v>
      </c>
      <c r="F46" s="4" t="s">
        <v>264</v>
      </c>
      <c r="G46" s="3" t="s">
        <v>30</v>
      </c>
      <c r="H46" s="5">
        <v>562.36590000000001</v>
      </c>
      <c r="I46" s="5">
        <v>1.5032000000000001</v>
      </c>
      <c r="J46" s="5">
        <v>1.4821</v>
      </c>
      <c r="K46" s="6">
        <v>0.98596327833954223</v>
      </c>
      <c r="L46" s="5">
        <v>18.14</v>
      </c>
      <c r="M46" s="19">
        <f>H46*INDEX('Pliegos Tarifarios (Santiago)'!$B:$B,MATCH($B46,'Pliegos Tarifarios (Santiago)'!$A:$A,0))</f>
        <v>66830.438824199999</v>
      </c>
      <c r="N46" s="19">
        <f>I46*INDEX('Pliegos Tarifarios (Santiago)'!$C:$C,MATCH($B46,'Pliegos Tarifarios (Santiago)'!$A:$A,0))</f>
        <v>5133.5918487999998</v>
      </c>
      <c r="O46" s="19">
        <f>J46*INDEX('Pliegos Tarifarios (Santiago)'!$D:$D,MATCH($B46,'Pliegos Tarifarios (Santiago)'!$A:$A,0))</f>
        <v>20907.399270499998</v>
      </c>
      <c r="P46" s="19">
        <f>H46*INDEX('Pliegos Tarifarios (Santiago)'!$E:$E,MATCH($B46,'Pliegos Tarifarios (Santiago)'!$A:$A,0))</f>
        <v>7272.5158188000005</v>
      </c>
      <c r="Q46" s="19" cm="1">
        <f t="array" ref="Q46">H46*_xlfn.IFS(H46&lt;=350,INDEX('Pliegos Tarifarios (Santiago)'!$F:$F,MATCH($B46,'Pliegos Tarifarios (Santiago)'!$A:$A,0)),H46&lt;=500,INDEX('Pliegos Tarifarios (Santiago)'!$G:$G,MATCH($B46,'Pliegos Tarifarios (Santiago)'!$A:$A,0)),H46&lt;=1000,INDEX('Pliegos Tarifarios (Santiago)'!$H:$H,MATCH($B46,'Pliegos Tarifarios (Santiago)'!$A:$A,0)),H46&lt;=5000,INDEX('Pliegos Tarifarios (Santiago)'!$I:$I,MATCH($B46,'Pliegos Tarifarios (Santiago)'!$A:$A,0)),H46&gt;5000,INDEX('Pliegos Tarifarios (Santiago)'!$J:$J,MATCH($B46,'Pliegos Tarifarios (Santiago)'!$A:$A,0)))/1.19</f>
        <v>1318.9606948739499</v>
      </c>
      <c r="R46" s="19">
        <f>INDEX('Pliegos Tarifarios (Santiago)'!$K:$K,MATCH($B46,'Pliegos Tarifarios (Santiago)'!$A:$A,0))</f>
        <v>710.78200000000004</v>
      </c>
      <c r="S46" s="21">
        <f t="shared" si="3"/>
        <v>102173.68845717396</v>
      </c>
      <c r="T46" s="21">
        <f t="shared" si="4"/>
        <v>19413.000806863052</v>
      </c>
      <c r="U46" s="19">
        <v>0</v>
      </c>
      <c r="V46" s="21">
        <f t="shared" si="5"/>
        <v>121586.68926403702</v>
      </c>
    </row>
    <row r="47" spans="1:22" x14ac:dyDescent="0.3">
      <c r="A47" s="3" t="s">
        <v>12</v>
      </c>
      <c r="B47" s="3">
        <v>1</v>
      </c>
      <c r="C47" s="4" t="s">
        <v>178</v>
      </c>
      <c r="D47" s="3" t="s">
        <v>265</v>
      </c>
      <c r="E47" s="3" t="s">
        <v>247</v>
      </c>
      <c r="F47" s="4" t="s">
        <v>266</v>
      </c>
      <c r="G47" s="3" t="s">
        <v>30</v>
      </c>
      <c r="H47" s="5">
        <v>562.70230000000004</v>
      </c>
      <c r="I47" s="5">
        <v>1.5290999999999999</v>
      </c>
      <c r="J47" s="5">
        <v>1.5290999999999999</v>
      </c>
      <c r="K47" s="6">
        <v>1</v>
      </c>
      <c r="L47" s="5">
        <v>18.149999999999999</v>
      </c>
      <c r="M47" s="19">
        <f>H47*INDEX('Pliegos Tarifarios (Santiago)'!$B:$B,MATCH($B47,'Pliegos Tarifarios (Santiago)'!$A:$A,0))</f>
        <v>66870.415927399998</v>
      </c>
      <c r="N47" s="19">
        <f>I47*INDEX('Pliegos Tarifarios (Santiago)'!$C:$C,MATCH($B47,'Pliegos Tarifarios (Santiago)'!$A:$A,0))</f>
        <v>5222.0431718999998</v>
      </c>
      <c r="O47" s="19">
        <f>J47*INDEX('Pliegos Tarifarios (Santiago)'!$D:$D,MATCH($B47,'Pliegos Tarifarios (Santiago)'!$A:$A,0))</f>
        <v>21570.409705499998</v>
      </c>
      <c r="P47" s="19">
        <f>H47*INDEX('Pliegos Tarifarios (Santiago)'!$E:$E,MATCH($B47,'Pliegos Tarifarios (Santiago)'!$A:$A,0))</f>
        <v>7276.8661436000011</v>
      </c>
      <c r="Q47" s="19" cm="1">
        <f t="array" ref="Q47">H47*_xlfn.IFS(H47&lt;=350,INDEX('Pliegos Tarifarios (Santiago)'!$F:$F,MATCH($B47,'Pliegos Tarifarios (Santiago)'!$A:$A,0)),H47&lt;=500,INDEX('Pliegos Tarifarios (Santiago)'!$G:$G,MATCH($B47,'Pliegos Tarifarios (Santiago)'!$A:$A,0)),H47&lt;=1000,INDEX('Pliegos Tarifarios (Santiago)'!$H:$H,MATCH($B47,'Pliegos Tarifarios (Santiago)'!$A:$A,0)),H47&lt;=5000,INDEX('Pliegos Tarifarios (Santiago)'!$I:$I,MATCH($B47,'Pliegos Tarifarios (Santiago)'!$A:$A,0)),H47&gt;5000,INDEX('Pliegos Tarifarios (Santiago)'!$J:$J,MATCH($B47,'Pliegos Tarifarios (Santiago)'!$A:$A,0)))/1.19</f>
        <v>1319.7496800840338</v>
      </c>
      <c r="R47" s="19">
        <f>INDEX('Pliegos Tarifarios (Santiago)'!$K:$K,MATCH($B47,'Pliegos Tarifarios (Santiago)'!$A:$A,0))</f>
        <v>710.78200000000004</v>
      </c>
      <c r="S47" s="21">
        <f t="shared" si="3"/>
        <v>102970.26662848404</v>
      </c>
      <c r="T47" s="21">
        <f t="shared" si="4"/>
        <v>19564.350659411968</v>
      </c>
      <c r="U47" s="19">
        <v>0</v>
      </c>
      <c r="V47" s="21">
        <f t="shared" si="5"/>
        <v>122534.61728789601</v>
      </c>
    </row>
    <row r="48" spans="1:22" x14ac:dyDescent="0.3">
      <c r="A48" s="3" t="s">
        <v>12</v>
      </c>
      <c r="B48" s="3">
        <v>1</v>
      </c>
      <c r="C48" s="4" t="s">
        <v>178</v>
      </c>
      <c r="D48" s="3" t="s">
        <v>267</v>
      </c>
      <c r="E48" s="3" t="s">
        <v>247</v>
      </c>
      <c r="F48" s="4" t="s">
        <v>268</v>
      </c>
      <c r="G48" s="3" t="s">
        <v>30</v>
      </c>
      <c r="H48" s="5">
        <v>563.78800000000001</v>
      </c>
      <c r="I48" s="5">
        <v>1.5103</v>
      </c>
      <c r="J48" s="5">
        <v>1.5028999999999999</v>
      </c>
      <c r="K48" s="6">
        <v>0.99510031119645104</v>
      </c>
      <c r="L48" s="5">
        <v>18.190000000000001</v>
      </c>
      <c r="M48" s="19">
        <f>H48*INDEX('Pliegos Tarifarios (Santiago)'!$B:$B,MATCH($B48,'Pliegos Tarifarios (Santiago)'!$A:$A,0))</f>
        <v>66999.438343999995</v>
      </c>
      <c r="N48" s="19">
        <f>I48*INDEX('Pliegos Tarifarios (Santiago)'!$C:$C,MATCH($B48,'Pliegos Tarifarios (Santiago)'!$A:$A,0))</f>
        <v>5157.8391227000002</v>
      </c>
      <c r="O48" s="19">
        <f>J48*INDEX('Pliegos Tarifarios (Santiago)'!$D:$D,MATCH($B48,'Pliegos Tarifarios (Santiago)'!$A:$A,0))</f>
        <v>21200.816654499999</v>
      </c>
      <c r="P48" s="19">
        <f>H48*INDEX('Pliegos Tarifarios (Santiago)'!$E:$E,MATCH($B48,'Pliegos Tarifarios (Santiago)'!$A:$A,0))</f>
        <v>7290.9064160000007</v>
      </c>
      <c r="Q48" s="19" cm="1">
        <f t="array" ref="Q48">H48*_xlfn.IFS(H48&lt;=350,INDEX('Pliegos Tarifarios (Santiago)'!$F:$F,MATCH($B48,'Pliegos Tarifarios (Santiago)'!$A:$A,0)),H48&lt;=500,INDEX('Pliegos Tarifarios (Santiago)'!$G:$G,MATCH($B48,'Pliegos Tarifarios (Santiago)'!$A:$A,0)),H48&lt;=1000,INDEX('Pliegos Tarifarios (Santiago)'!$H:$H,MATCH($B48,'Pliegos Tarifarios (Santiago)'!$A:$A,0)),H48&lt;=5000,INDEX('Pliegos Tarifarios (Santiago)'!$I:$I,MATCH($B48,'Pliegos Tarifarios (Santiago)'!$A:$A,0)),H48&gt;5000,INDEX('Pliegos Tarifarios (Santiago)'!$J:$J,MATCH($B48,'Pliegos Tarifarios (Santiago)'!$A:$A,0)))/1.19</f>
        <v>1322.2960571428575</v>
      </c>
      <c r="R48" s="19">
        <f>INDEX('Pliegos Tarifarios (Santiago)'!$K:$K,MATCH($B48,'Pliegos Tarifarios (Santiago)'!$A:$A,0))</f>
        <v>710.78200000000004</v>
      </c>
      <c r="S48" s="21">
        <f t="shared" si="3"/>
        <v>102682.07859434285</v>
      </c>
      <c r="T48" s="21">
        <f t="shared" si="4"/>
        <v>19509.594932925142</v>
      </c>
      <c r="U48" s="19">
        <v>0</v>
      </c>
      <c r="V48" s="21">
        <f t="shared" si="5"/>
        <v>122191.67352726799</v>
      </c>
    </row>
    <row r="49" spans="1:22" x14ac:dyDescent="0.3">
      <c r="A49" s="3" t="s">
        <v>12</v>
      </c>
      <c r="B49" s="3">
        <v>1</v>
      </c>
      <c r="C49" s="4" t="s">
        <v>178</v>
      </c>
      <c r="D49" s="3" t="s">
        <v>269</v>
      </c>
      <c r="E49" s="3" t="s">
        <v>270</v>
      </c>
      <c r="F49" s="4" t="s">
        <v>271</v>
      </c>
      <c r="G49" s="3" t="s">
        <v>30</v>
      </c>
      <c r="H49" s="5">
        <v>281.75549999999998</v>
      </c>
      <c r="I49" s="5">
        <v>0.74609999999999999</v>
      </c>
      <c r="J49" s="5">
        <v>0.74490000000000001</v>
      </c>
      <c r="K49" s="6">
        <v>0.9983916365098513</v>
      </c>
      <c r="L49" s="5">
        <v>9.09</v>
      </c>
      <c r="M49" s="19">
        <f>H49*INDEX('Pliegos Tarifarios (Santiago)'!$B:$B,MATCH($B49,'Pliegos Tarifarios (Santiago)'!$A:$A,0))</f>
        <v>33483.260108999995</v>
      </c>
      <c r="N49" s="19">
        <f>I49*INDEX('Pliegos Tarifarios (Santiago)'!$C:$C,MATCH($B49,'Pliegos Tarifarios (Santiago)'!$A:$A,0))</f>
        <v>2548.0128248999999</v>
      </c>
      <c r="O49" s="19">
        <f>J49*INDEX('Pliegos Tarifarios (Santiago)'!$D:$D,MATCH($B49,'Pliegos Tarifarios (Santiago)'!$A:$A,0))</f>
        <v>10508.0100645</v>
      </c>
      <c r="P49" s="19">
        <f>H49*INDEX('Pliegos Tarifarios (Santiago)'!$E:$E,MATCH($B49,'Pliegos Tarifarios (Santiago)'!$A:$A,0))</f>
        <v>3643.6621259999997</v>
      </c>
      <c r="Q49" s="19" cm="1">
        <f t="array" ref="Q49">H49*_xlfn.IFS(H49&lt;=350,INDEX('Pliegos Tarifarios (Santiago)'!$F:$F,MATCH($B49,'Pliegos Tarifarios (Santiago)'!$A:$A,0)),H49&lt;=500,INDEX('Pliegos Tarifarios (Santiago)'!$G:$G,MATCH($B49,'Pliegos Tarifarios (Santiago)'!$A:$A,0)),H49&lt;=1000,INDEX('Pliegos Tarifarios (Santiago)'!$H:$H,MATCH($B49,'Pliegos Tarifarios (Santiago)'!$A:$A,0)),H49&lt;=5000,INDEX('Pliegos Tarifarios (Santiago)'!$I:$I,MATCH($B49,'Pliegos Tarifarios (Santiago)'!$A:$A,0)),H49&gt;5000,INDEX('Pliegos Tarifarios (Santiago)'!$J:$J,MATCH($B49,'Pliegos Tarifarios (Santiago)'!$A:$A,0)))/1.19</f>
        <v>185.62715294117646</v>
      </c>
      <c r="R49" s="19">
        <f>INDEX('Pliegos Tarifarios (Santiago)'!$K:$K,MATCH($B49,'Pliegos Tarifarios (Santiago)'!$A:$A,0))</f>
        <v>710.78200000000004</v>
      </c>
      <c r="S49" s="21">
        <f t="shared" si="3"/>
        <v>51079.354277341168</v>
      </c>
      <c r="T49" s="21">
        <f t="shared" si="4"/>
        <v>9705.0773126948225</v>
      </c>
      <c r="U49" s="19">
        <v>0</v>
      </c>
      <c r="V49" s="21">
        <f t="shared" si="5"/>
        <v>60784.431590035994</v>
      </c>
    </row>
    <row r="50" spans="1:22" x14ac:dyDescent="0.3">
      <c r="A50" s="3" t="s">
        <v>12</v>
      </c>
      <c r="B50" s="3">
        <v>1</v>
      </c>
      <c r="C50" s="4" t="s">
        <v>178</v>
      </c>
      <c r="D50" s="3" t="s">
        <v>272</v>
      </c>
      <c r="E50" s="3" t="s">
        <v>270</v>
      </c>
      <c r="F50" s="4" t="s">
        <v>273</v>
      </c>
      <c r="G50" s="3" t="s">
        <v>30</v>
      </c>
      <c r="H50" s="5">
        <v>281.73570000000001</v>
      </c>
      <c r="I50" s="5">
        <v>0.76249999999999996</v>
      </c>
      <c r="J50" s="5">
        <v>0.75760000000000005</v>
      </c>
      <c r="K50" s="6">
        <v>0.9935737704918034</v>
      </c>
      <c r="L50" s="5">
        <v>9.09</v>
      </c>
      <c r="M50" s="19">
        <f>H50*INDEX('Pliegos Tarifarios (Santiago)'!$B:$B,MATCH($B50,'Pliegos Tarifarios (Santiago)'!$A:$A,0))</f>
        <v>33480.907116599999</v>
      </c>
      <c r="N50" s="19">
        <f>I50*INDEX('Pliegos Tarifarios (Santiago)'!$C:$C,MATCH($B50,'Pliegos Tarifarios (Santiago)'!$A:$A,0))</f>
        <v>2604.0206125</v>
      </c>
      <c r="O50" s="19">
        <f>J50*INDEX('Pliegos Tarifarios (Santiago)'!$D:$D,MATCH($B50,'Pliegos Tarifarios (Santiago)'!$A:$A,0))</f>
        <v>10687.163948000001</v>
      </c>
      <c r="P50" s="19">
        <f>H50*INDEX('Pliegos Tarifarios (Santiago)'!$E:$E,MATCH($B50,'Pliegos Tarifarios (Santiago)'!$A:$A,0))</f>
        <v>3643.4060724000001</v>
      </c>
      <c r="Q50" s="19" cm="1">
        <f t="array" ref="Q50">H50*_xlfn.IFS(H50&lt;=350,INDEX('Pliegos Tarifarios (Santiago)'!$F:$F,MATCH($B50,'Pliegos Tarifarios (Santiago)'!$A:$A,0)),H50&lt;=500,INDEX('Pliegos Tarifarios (Santiago)'!$G:$G,MATCH($B50,'Pliegos Tarifarios (Santiago)'!$A:$A,0)),H50&lt;=1000,INDEX('Pliegos Tarifarios (Santiago)'!$H:$H,MATCH($B50,'Pliegos Tarifarios (Santiago)'!$A:$A,0)),H50&lt;=5000,INDEX('Pliegos Tarifarios (Santiago)'!$I:$I,MATCH($B50,'Pliegos Tarifarios (Santiago)'!$A:$A,0)),H50&gt;5000,INDEX('Pliegos Tarifarios (Santiago)'!$J:$J,MATCH($B50,'Pliegos Tarifarios (Santiago)'!$A:$A,0)))/1.19</f>
        <v>185.61410823529414</v>
      </c>
      <c r="R50" s="19">
        <f>INDEX('Pliegos Tarifarios (Santiago)'!$K:$K,MATCH($B50,'Pliegos Tarifarios (Santiago)'!$A:$A,0))</f>
        <v>710.78200000000004</v>
      </c>
      <c r="S50" s="21">
        <f t="shared" si="3"/>
        <v>51311.893857735289</v>
      </c>
      <c r="T50" s="21">
        <f t="shared" si="4"/>
        <v>9749.2598329697048</v>
      </c>
      <c r="U50" s="19">
        <v>0</v>
      </c>
      <c r="V50" s="21">
        <f t="shared" si="5"/>
        <v>61061.153690704996</v>
      </c>
    </row>
    <row r="51" spans="1:22" x14ac:dyDescent="0.3">
      <c r="A51" s="3" t="s">
        <v>12</v>
      </c>
      <c r="B51" s="3">
        <v>1</v>
      </c>
      <c r="C51" s="4" t="s">
        <v>178</v>
      </c>
      <c r="D51" s="3" t="s">
        <v>274</v>
      </c>
      <c r="E51" s="3" t="s">
        <v>56</v>
      </c>
      <c r="F51" s="4" t="s">
        <v>275</v>
      </c>
      <c r="G51" s="3" t="s">
        <v>30</v>
      </c>
      <c r="H51" s="5">
        <v>281.34640000000002</v>
      </c>
      <c r="I51" s="5">
        <v>0.76329999999999998</v>
      </c>
      <c r="J51" s="5">
        <v>0.72760000000000002</v>
      </c>
      <c r="K51" s="6">
        <v>0.95322939866369716</v>
      </c>
      <c r="L51" s="5">
        <v>9.08</v>
      </c>
      <c r="M51" s="19">
        <f>H51*INDEX('Pliegos Tarifarios (Santiago)'!$B:$B,MATCH($B51,'Pliegos Tarifarios (Santiago)'!$A:$A,0))</f>
        <v>33434.643483200001</v>
      </c>
      <c r="N51" s="19">
        <f>I51*INDEX('Pliegos Tarifarios (Santiago)'!$C:$C,MATCH($B51,'Pliegos Tarifarios (Santiago)'!$A:$A,0))</f>
        <v>2606.7526997</v>
      </c>
      <c r="O51" s="19">
        <f>J51*INDEX('Pliegos Tarifarios (Santiago)'!$D:$D,MATCH($B51,'Pliegos Tarifarios (Santiago)'!$A:$A,0))</f>
        <v>10263.965797999999</v>
      </c>
      <c r="P51" s="19">
        <f>H51*INDEX('Pliegos Tarifarios (Santiago)'!$E:$E,MATCH($B51,'Pliegos Tarifarios (Santiago)'!$A:$A,0))</f>
        <v>3638.3716448000005</v>
      </c>
      <c r="Q51" s="19" cm="1">
        <f t="array" ref="Q51">H51*_xlfn.IFS(H51&lt;=350,INDEX('Pliegos Tarifarios (Santiago)'!$F:$F,MATCH($B51,'Pliegos Tarifarios (Santiago)'!$A:$A,0)),H51&lt;=500,INDEX('Pliegos Tarifarios (Santiago)'!$G:$G,MATCH($B51,'Pliegos Tarifarios (Santiago)'!$A:$A,0)),H51&lt;=1000,INDEX('Pliegos Tarifarios (Santiago)'!$H:$H,MATCH($B51,'Pliegos Tarifarios (Santiago)'!$A:$A,0)),H51&lt;=5000,INDEX('Pliegos Tarifarios (Santiago)'!$I:$I,MATCH($B51,'Pliegos Tarifarios (Santiago)'!$A:$A,0)),H51&gt;5000,INDEX('Pliegos Tarifarios (Santiago)'!$J:$J,MATCH($B51,'Pliegos Tarifarios (Santiago)'!$A:$A,0)))/1.19</f>
        <v>185.35762823529416</v>
      </c>
      <c r="R51" s="19">
        <f>INDEX('Pliegos Tarifarios (Santiago)'!$K:$K,MATCH($B51,'Pliegos Tarifarios (Santiago)'!$A:$A,0))</f>
        <v>710.78200000000004</v>
      </c>
      <c r="S51" s="21">
        <f t="shared" si="3"/>
        <v>50839.873253935293</v>
      </c>
      <c r="T51" s="21">
        <f t="shared" si="4"/>
        <v>9659.575918247705</v>
      </c>
      <c r="U51" s="19">
        <v>0</v>
      </c>
      <c r="V51" s="21">
        <f t="shared" si="5"/>
        <v>60499.449172182998</v>
      </c>
    </row>
    <row r="52" spans="1:22" x14ac:dyDescent="0.3">
      <c r="A52" s="3" t="s">
        <v>12</v>
      </c>
      <c r="B52" s="3">
        <v>1</v>
      </c>
      <c r="C52" s="4" t="s">
        <v>178</v>
      </c>
      <c r="D52" s="3" t="s">
        <v>276</v>
      </c>
      <c r="E52" s="3" t="s">
        <v>56</v>
      </c>
      <c r="F52" s="4" t="s">
        <v>277</v>
      </c>
      <c r="G52" s="3" t="s">
        <v>30</v>
      </c>
      <c r="H52" s="5">
        <v>280.98770000000002</v>
      </c>
      <c r="I52" s="5">
        <v>0.746</v>
      </c>
      <c r="J52" s="5">
        <v>0.72829999999999995</v>
      </c>
      <c r="K52" s="6">
        <v>0.9762734584450401</v>
      </c>
      <c r="L52" s="5">
        <v>9.06</v>
      </c>
      <c r="M52" s="19">
        <f>H52*INDEX('Pliegos Tarifarios (Santiago)'!$B:$B,MATCH($B52,'Pliegos Tarifarios (Santiago)'!$A:$A,0))</f>
        <v>33392.016292599998</v>
      </c>
      <c r="N52" s="19">
        <f>I52*INDEX('Pliegos Tarifarios (Santiago)'!$C:$C,MATCH($B52,'Pliegos Tarifarios (Santiago)'!$A:$A,0))</f>
        <v>2547.6713139999997</v>
      </c>
      <c r="O52" s="19">
        <f>J52*INDEX('Pliegos Tarifarios (Santiago)'!$D:$D,MATCH($B52,'Pliegos Tarifarios (Santiago)'!$A:$A,0))</f>
        <v>10273.840421499999</v>
      </c>
      <c r="P52" s="19">
        <f>H52*INDEX('Pliegos Tarifarios (Santiago)'!$E:$E,MATCH($B52,'Pliegos Tarifarios (Santiago)'!$A:$A,0))</f>
        <v>3633.7329364000002</v>
      </c>
      <c r="Q52" s="19" cm="1">
        <f t="array" ref="Q52">H52*_xlfn.IFS(H52&lt;=350,INDEX('Pliegos Tarifarios (Santiago)'!$F:$F,MATCH($B52,'Pliegos Tarifarios (Santiago)'!$A:$A,0)),H52&lt;=500,INDEX('Pliegos Tarifarios (Santiago)'!$G:$G,MATCH($B52,'Pliegos Tarifarios (Santiago)'!$A:$A,0)),H52&lt;=1000,INDEX('Pliegos Tarifarios (Santiago)'!$H:$H,MATCH($B52,'Pliegos Tarifarios (Santiago)'!$A:$A,0)),H52&lt;=5000,INDEX('Pliegos Tarifarios (Santiago)'!$I:$I,MATCH($B52,'Pliegos Tarifarios (Santiago)'!$A:$A,0)),H52&gt;5000,INDEX('Pliegos Tarifarios (Santiago)'!$J:$J,MATCH($B52,'Pliegos Tarifarios (Santiago)'!$A:$A,0)))/1.19</f>
        <v>185.12130823529415</v>
      </c>
      <c r="R52" s="19">
        <f>INDEX('Pliegos Tarifarios (Santiago)'!$K:$K,MATCH($B52,'Pliegos Tarifarios (Santiago)'!$A:$A,0))</f>
        <v>710.78200000000004</v>
      </c>
      <c r="S52" s="21">
        <f t="shared" si="3"/>
        <v>50743.164272735288</v>
      </c>
      <c r="T52" s="21">
        <f t="shared" si="4"/>
        <v>9641.2012118197053</v>
      </c>
      <c r="U52" s="19">
        <v>0</v>
      </c>
      <c r="V52" s="21">
        <f t="shared" si="5"/>
        <v>60384.36548455499</v>
      </c>
    </row>
    <row r="53" spans="1:22" x14ac:dyDescent="0.3">
      <c r="A53" s="3" t="s">
        <v>12</v>
      </c>
      <c r="B53" s="3">
        <v>1</v>
      </c>
      <c r="C53" s="4" t="s">
        <v>178</v>
      </c>
      <c r="D53" s="3" t="s">
        <v>278</v>
      </c>
      <c r="E53" s="3" t="s">
        <v>279</v>
      </c>
      <c r="F53" s="4" t="s">
        <v>280</v>
      </c>
      <c r="G53" s="3" t="s">
        <v>30</v>
      </c>
      <c r="H53" s="5">
        <v>702.1875</v>
      </c>
      <c r="I53" s="5">
        <v>1.8855</v>
      </c>
      <c r="J53" s="5">
        <v>1.8855</v>
      </c>
      <c r="K53" s="6">
        <v>1</v>
      </c>
      <c r="L53" s="5">
        <v>22.65</v>
      </c>
      <c r="M53" s="19">
        <f>H53*INDEX('Pliegos Tarifarios (Santiago)'!$B:$B,MATCH($B53,'Pliegos Tarifarios (Santiago)'!$A:$A,0))</f>
        <v>83446.558124999996</v>
      </c>
      <c r="N53" s="19">
        <f>I53*INDEX('Pliegos Tarifarios (Santiago)'!$C:$C,MATCH($B53,'Pliegos Tarifarios (Santiago)'!$A:$A,0))</f>
        <v>6439.1880194999994</v>
      </c>
      <c r="O53" s="19">
        <f>J53*INDEX('Pliegos Tarifarios (Santiago)'!$D:$D,MATCH($B53,'Pliegos Tarifarios (Santiago)'!$A:$A,0))</f>
        <v>26598.0037275</v>
      </c>
      <c r="P53" s="19">
        <f>H53*INDEX('Pliegos Tarifarios (Santiago)'!$E:$E,MATCH($B53,'Pliegos Tarifarios (Santiago)'!$A:$A,0))</f>
        <v>9080.6887500000012</v>
      </c>
      <c r="Q53" s="19" cm="1">
        <f t="array" ref="Q53">H53*_xlfn.IFS(H53&lt;=350,INDEX('Pliegos Tarifarios (Santiago)'!$F:$F,MATCH($B53,'Pliegos Tarifarios (Santiago)'!$A:$A,0)),H53&lt;=500,INDEX('Pliegos Tarifarios (Santiago)'!$G:$G,MATCH($B53,'Pliegos Tarifarios (Santiago)'!$A:$A,0)),H53&lt;=1000,INDEX('Pliegos Tarifarios (Santiago)'!$H:$H,MATCH($B53,'Pliegos Tarifarios (Santiago)'!$A:$A,0)),H53&lt;=5000,INDEX('Pliegos Tarifarios (Santiago)'!$I:$I,MATCH($B53,'Pliegos Tarifarios (Santiago)'!$A:$A,0)),H53&gt;5000,INDEX('Pliegos Tarifarios (Santiago)'!$J:$J,MATCH($B53,'Pliegos Tarifarios (Santiago)'!$A:$A,0)))/1.19</f>
        <v>1646.8952205882356</v>
      </c>
      <c r="R53" s="19">
        <f>INDEX('Pliegos Tarifarios (Santiago)'!$K:$K,MATCH($B53,'Pliegos Tarifarios (Santiago)'!$A:$A,0))</f>
        <v>710.78200000000004</v>
      </c>
      <c r="S53" s="21">
        <f t="shared" si="3"/>
        <v>127922.11584258823</v>
      </c>
      <c r="T53" s="21">
        <f t="shared" si="4"/>
        <v>24305.202010091765</v>
      </c>
      <c r="U53" s="19">
        <v>0</v>
      </c>
      <c r="V53" s="21">
        <f t="shared" si="5"/>
        <v>152227.31785267999</v>
      </c>
    </row>
    <row r="54" spans="1:22" x14ac:dyDescent="0.3">
      <c r="A54" s="3" t="s">
        <v>12</v>
      </c>
      <c r="B54" s="3">
        <v>1</v>
      </c>
      <c r="C54" s="4" t="s">
        <v>178</v>
      </c>
      <c r="D54" s="3" t="s">
        <v>281</v>
      </c>
      <c r="E54" s="3" t="s">
        <v>279</v>
      </c>
      <c r="F54" s="4" t="s">
        <v>54</v>
      </c>
      <c r="G54" s="3" t="s">
        <v>30</v>
      </c>
      <c r="H54" s="5">
        <v>422.26990000000001</v>
      </c>
      <c r="I54" s="5">
        <v>1.1344000000000001</v>
      </c>
      <c r="J54" s="5">
        <v>1.0855999999999999</v>
      </c>
      <c r="K54" s="6">
        <v>0.95698166431593779</v>
      </c>
      <c r="L54" s="5">
        <v>13.62</v>
      </c>
      <c r="M54" s="19">
        <f>H54*INDEX('Pliegos Tarifarios (Santiago)'!$B:$B,MATCH($B54,'Pliegos Tarifarios (Santiago)'!$A:$A,0))</f>
        <v>50181.710376199997</v>
      </c>
      <c r="N54" s="19">
        <f>I54*INDEX('Pliegos Tarifarios (Santiago)'!$C:$C,MATCH($B54,'Pliegos Tarifarios (Santiago)'!$A:$A,0))</f>
        <v>3874.0996496000002</v>
      </c>
      <c r="O54" s="19">
        <f>J54*INDEX('Pliegos Tarifarios (Santiago)'!$D:$D,MATCH($B54,'Pliegos Tarifarios (Santiago)'!$A:$A,0))</f>
        <v>15314.130387999998</v>
      </c>
      <c r="P54" s="19">
        <f>H54*INDEX('Pliegos Tarifarios (Santiago)'!$E:$E,MATCH($B54,'Pliegos Tarifarios (Santiago)'!$A:$A,0))</f>
        <v>5460.7943468000003</v>
      </c>
      <c r="Q54" s="19" cm="1">
        <f t="array" ref="Q54">H54*_xlfn.IFS(H54&lt;=350,INDEX('Pliegos Tarifarios (Santiago)'!$F:$F,MATCH($B54,'Pliegos Tarifarios (Santiago)'!$A:$A,0)),H54&lt;=500,INDEX('Pliegos Tarifarios (Santiago)'!$G:$G,MATCH($B54,'Pliegos Tarifarios (Santiago)'!$A:$A,0)),H54&lt;=1000,INDEX('Pliegos Tarifarios (Santiago)'!$H:$H,MATCH($B54,'Pliegos Tarifarios (Santiago)'!$A:$A,0)),H54&lt;=5000,INDEX('Pliegos Tarifarios (Santiago)'!$I:$I,MATCH($B54,'Pliegos Tarifarios (Santiago)'!$A:$A,0)),H54&gt;5000,INDEX('Pliegos Tarifarios (Santiago)'!$J:$J,MATCH($B54,'Pliegos Tarifarios (Santiago)'!$A:$A,0)))/1.19</f>
        <v>594.72634655462195</v>
      </c>
      <c r="R54" s="19">
        <f>INDEX('Pliegos Tarifarios (Santiago)'!$K:$K,MATCH($B54,'Pliegos Tarifarios (Santiago)'!$A:$A,0))</f>
        <v>710.78200000000004</v>
      </c>
      <c r="S54" s="21">
        <f t="shared" si="3"/>
        <v>76136.243107154631</v>
      </c>
      <c r="T54" s="21">
        <f t="shared" si="4"/>
        <v>14465.886190359381</v>
      </c>
      <c r="U54" s="19">
        <v>0</v>
      </c>
      <c r="V54" s="21">
        <f t="shared" si="5"/>
        <v>90602.12929751401</v>
      </c>
    </row>
    <row r="55" spans="1:22" x14ac:dyDescent="0.3">
      <c r="A55" s="3" t="s">
        <v>12</v>
      </c>
      <c r="B55" s="3">
        <v>1</v>
      </c>
      <c r="C55" s="4" t="s">
        <v>178</v>
      </c>
      <c r="D55" s="3" t="s">
        <v>282</v>
      </c>
      <c r="E55" s="3" t="s">
        <v>283</v>
      </c>
      <c r="F55" s="4" t="s">
        <v>284</v>
      </c>
      <c r="G55" s="3" t="s">
        <v>30</v>
      </c>
      <c r="H55" s="5">
        <v>281.702</v>
      </c>
      <c r="I55" s="5">
        <v>0.74580000000000002</v>
      </c>
      <c r="J55" s="5">
        <v>0.74580000000000002</v>
      </c>
      <c r="K55" s="6">
        <v>1</v>
      </c>
      <c r="L55" s="5">
        <v>9.09</v>
      </c>
      <c r="M55" s="19">
        <f>H55*INDEX('Pliegos Tarifarios (Santiago)'!$B:$B,MATCH($B55,'Pliegos Tarifarios (Santiago)'!$A:$A,0))</f>
        <v>33476.902276000001</v>
      </c>
      <c r="N55" s="19">
        <f>I55*INDEX('Pliegos Tarifarios (Santiago)'!$C:$C,MATCH($B55,'Pliegos Tarifarios (Santiago)'!$A:$A,0))</f>
        <v>2546.9882922000002</v>
      </c>
      <c r="O55" s="19">
        <f>J55*INDEX('Pliegos Tarifarios (Santiago)'!$D:$D,MATCH($B55,'Pliegos Tarifarios (Santiago)'!$A:$A,0))</f>
        <v>10520.706009</v>
      </c>
      <c r="P55" s="19">
        <f>H55*INDEX('Pliegos Tarifarios (Santiago)'!$E:$E,MATCH($B55,'Pliegos Tarifarios (Santiago)'!$A:$A,0))</f>
        <v>3642.970264</v>
      </c>
      <c r="Q55" s="19" cm="1">
        <f t="array" ref="Q55">H55*_xlfn.IFS(H55&lt;=350,INDEX('Pliegos Tarifarios (Santiago)'!$F:$F,MATCH($B55,'Pliegos Tarifarios (Santiago)'!$A:$A,0)),H55&lt;=500,INDEX('Pliegos Tarifarios (Santiago)'!$G:$G,MATCH($B55,'Pliegos Tarifarios (Santiago)'!$A:$A,0)),H55&lt;=1000,INDEX('Pliegos Tarifarios (Santiago)'!$H:$H,MATCH($B55,'Pliegos Tarifarios (Santiago)'!$A:$A,0)),H55&lt;=5000,INDEX('Pliegos Tarifarios (Santiago)'!$I:$I,MATCH($B55,'Pliegos Tarifarios (Santiago)'!$A:$A,0)),H55&gt;5000,INDEX('Pliegos Tarifarios (Santiago)'!$J:$J,MATCH($B55,'Pliegos Tarifarios (Santiago)'!$A:$A,0)))/1.19</f>
        <v>185.59190588235293</v>
      </c>
      <c r="R55" s="19">
        <f>INDEX('Pliegos Tarifarios (Santiago)'!$K:$K,MATCH($B55,'Pliegos Tarifarios (Santiago)'!$A:$A,0))</f>
        <v>710.78200000000004</v>
      </c>
      <c r="S55" s="21">
        <f t="shared" si="3"/>
        <v>51083.940747082364</v>
      </c>
      <c r="T55" s="21">
        <f t="shared" si="4"/>
        <v>9705.9487419456491</v>
      </c>
      <c r="U55" s="19">
        <v>0</v>
      </c>
      <c r="V55" s="21">
        <f t="shared" si="5"/>
        <v>60789.889489028013</v>
      </c>
    </row>
    <row r="56" spans="1:22" x14ac:dyDescent="0.3">
      <c r="A56" s="3" t="s">
        <v>12</v>
      </c>
      <c r="B56" s="3">
        <v>1</v>
      </c>
      <c r="C56" s="4" t="s">
        <v>178</v>
      </c>
      <c r="D56" s="3" t="s">
        <v>285</v>
      </c>
      <c r="E56" s="3" t="s">
        <v>286</v>
      </c>
      <c r="F56" s="4" t="s">
        <v>287</v>
      </c>
      <c r="G56" s="3" t="s">
        <v>30</v>
      </c>
      <c r="H56" s="5">
        <v>280.74540000000002</v>
      </c>
      <c r="I56" s="5">
        <v>0.75190000000000001</v>
      </c>
      <c r="J56" s="5">
        <v>0.75060000000000004</v>
      </c>
      <c r="K56" s="6">
        <v>0.9982710466817396</v>
      </c>
      <c r="L56" s="5">
        <v>9.06</v>
      </c>
      <c r="M56" s="19">
        <f>H56*INDEX('Pliegos Tarifarios (Santiago)'!$B:$B,MATCH($B56,'Pliegos Tarifarios (Santiago)'!$A:$A,0))</f>
        <v>33363.221845200002</v>
      </c>
      <c r="N56" s="19">
        <f>I56*INDEX('Pliegos Tarifarios (Santiago)'!$C:$C,MATCH($B56,'Pliegos Tarifarios (Santiago)'!$A:$A,0))</f>
        <v>2567.8204571000001</v>
      </c>
      <c r="O56" s="19">
        <f>J56*INDEX('Pliegos Tarifarios (Santiago)'!$D:$D,MATCH($B56,'Pliegos Tarifarios (Santiago)'!$A:$A,0))</f>
        <v>10588.417713000001</v>
      </c>
      <c r="P56" s="19">
        <f>H56*INDEX('Pliegos Tarifarios (Santiago)'!$E:$E,MATCH($B56,'Pliegos Tarifarios (Santiago)'!$A:$A,0))</f>
        <v>3630.5995128000004</v>
      </c>
      <c r="Q56" s="19" cm="1">
        <f t="array" ref="Q56">H56*_xlfn.IFS(H56&lt;=350,INDEX('Pliegos Tarifarios (Santiago)'!$F:$F,MATCH($B56,'Pliegos Tarifarios (Santiago)'!$A:$A,0)),H56&lt;=500,INDEX('Pliegos Tarifarios (Santiago)'!$G:$G,MATCH($B56,'Pliegos Tarifarios (Santiago)'!$A:$A,0)),H56&lt;=1000,INDEX('Pliegos Tarifarios (Santiago)'!$H:$H,MATCH($B56,'Pliegos Tarifarios (Santiago)'!$A:$A,0)),H56&lt;=5000,INDEX('Pliegos Tarifarios (Santiago)'!$I:$I,MATCH($B56,'Pliegos Tarifarios (Santiago)'!$A:$A,0)),H56&gt;5000,INDEX('Pliegos Tarifarios (Santiago)'!$J:$J,MATCH($B56,'Pliegos Tarifarios (Santiago)'!$A:$A,0)))/1.19</f>
        <v>184.96167529411767</v>
      </c>
      <c r="R56" s="19">
        <f>INDEX('Pliegos Tarifarios (Santiago)'!$K:$K,MATCH($B56,'Pliegos Tarifarios (Santiago)'!$A:$A,0))</f>
        <v>710.78200000000004</v>
      </c>
      <c r="S56" s="21">
        <f t="shared" si="3"/>
        <v>51045.80320339412</v>
      </c>
      <c r="T56" s="21">
        <f t="shared" si="4"/>
        <v>9698.7026086448823</v>
      </c>
      <c r="U56" s="19">
        <v>0</v>
      </c>
      <c r="V56" s="21">
        <f t="shared" si="5"/>
        <v>60744.505812039002</v>
      </c>
    </row>
    <row r="57" spans="1:22" x14ac:dyDescent="0.3">
      <c r="A57" s="3" t="s">
        <v>12</v>
      </c>
      <c r="B57" s="3">
        <v>1</v>
      </c>
      <c r="C57" s="4" t="s">
        <v>178</v>
      </c>
      <c r="D57" s="3" t="s">
        <v>288</v>
      </c>
      <c r="E57" s="3" t="s">
        <v>99</v>
      </c>
      <c r="F57" s="4" t="s">
        <v>100</v>
      </c>
      <c r="G57" s="3" t="s">
        <v>30</v>
      </c>
      <c r="H57" s="5">
        <v>702.89170000000001</v>
      </c>
      <c r="I57" s="5">
        <v>1.8672</v>
      </c>
      <c r="J57" s="5">
        <v>1.8636999999999999</v>
      </c>
      <c r="K57" s="6">
        <v>0.99812553556126815</v>
      </c>
      <c r="L57" s="5">
        <v>22.67</v>
      </c>
      <c r="M57" s="19">
        <f>H57*INDEX('Pliegos Tarifarios (Santiago)'!$B:$B,MATCH($B57,'Pliegos Tarifarios (Santiago)'!$A:$A,0))</f>
        <v>83530.243844600001</v>
      </c>
      <c r="N57" s="19">
        <f>I57*INDEX('Pliegos Tarifarios (Santiago)'!$C:$C,MATCH($B57,'Pliegos Tarifarios (Santiago)'!$A:$A,0))</f>
        <v>6376.6915247999996</v>
      </c>
      <c r="O57" s="19">
        <f>J57*INDEX('Pliegos Tarifarios (Santiago)'!$D:$D,MATCH($B57,'Pliegos Tarifarios (Santiago)'!$A:$A,0))</f>
        <v>26290.479738499998</v>
      </c>
      <c r="P57" s="19">
        <f>H57*INDEX('Pliegos Tarifarios (Santiago)'!$E:$E,MATCH($B57,'Pliegos Tarifarios (Santiago)'!$A:$A,0))</f>
        <v>9089.7954644000001</v>
      </c>
      <c r="Q57" s="19" cm="1">
        <f t="array" ref="Q57">H57*_xlfn.IFS(H57&lt;=350,INDEX('Pliegos Tarifarios (Santiago)'!$F:$F,MATCH($B57,'Pliegos Tarifarios (Santiago)'!$A:$A,0)),H57&lt;=500,INDEX('Pliegos Tarifarios (Santiago)'!$G:$G,MATCH($B57,'Pliegos Tarifarios (Santiago)'!$A:$A,0)),H57&lt;=1000,INDEX('Pliegos Tarifarios (Santiago)'!$H:$H,MATCH($B57,'Pliegos Tarifarios (Santiago)'!$A:$A,0)),H57&lt;=5000,INDEX('Pliegos Tarifarios (Santiago)'!$I:$I,MATCH($B57,'Pliegos Tarifarios (Santiago)'!$A:$A,0)),H57&gt;5000,INDEX('Pliegos Tarifarios (Santiago)'!$J:$J,MATCH($B57,'Pliegos Tarifarios (Santiago)'!$A:$A,0)))/1.19</f>
        <v>1648.5468358823532</v>
      </c>
      <c r="R57" s="19">
        <f>INDEX('Pliegos Tarifarios (Santiago)'!$K:$K,MATCH($B57,'Pliegos Tarifarios (Santiago)'!$A:$A,0))</f>
        <v>710.78200000000004</v>
      </c>
      <c r="S57" s="21">
        <f t="shared" si="3"/>
        <v>127646.53940818236</v>
      </c>
      <c r="T57" s="21">
        <f t="shared" si="4"/>
        <v>24252.842487554648</v>
      </c>
      <c r="U57" s="19">
        <v>0</v>
      </c>
      <c r="V57" s="21">
        <f t="shared" si="5"/>
        <v>151899.38189573702</v>
      </c>
    </row>
    <row r="58" spans="1:22" x14ac:dyDescent="0.3">
      <c r="A58" s="3" t="s">
        <v>12</v>
      </c>
      <c r="B58" s="3">
        <v>1</v>
      </c>
      <c r="C58" s="4" t="s">
        <v>178</v>
      </c>
      <c r="D58" s="3" t="s">
        <v>289</v>
      </c>
      <c r="E58" s="3" t="s">
        <v>99</v>
      </c>
      <c r="F58" s="4" t="s">
        <v>290</v>
      </c>
      <c r="G58" s="3" t="s">
        <v>30</v>
      </c>
      <c r="H58" s="5">
        <v>703.66099999999994</v>
      </c>
      <c r="I58" s="5">
        <v>1.8405</v>
      </c>
      <c r="J58" s="5">
        <v>1.8275999999999999</v>
      </c>
      <c r="K58" s="6">
        <v>0.99299103504482467</v>
      </c>
      <c r="L58" s="5">
        <v>22.7</v>
      </c>
      <c r="M58" s="19">
        <f>H58*INDEX('Pliegos Tarifarios (Santiago)'!$B:$B,MATCH($B58,'Pliegos Tarifarios (Santiago)'!$A:$A,0))</f>
        <v>83621.665917999984</v>
      </c>
      <c r="N58" s="19">
        <f>I58*INDEX('Pliegos Tarifarios (Santiago)'!$C:$C,MATCH($B58,'Pliegos Tarifarios (Santiago)'!$A:$A,0))</f>
        <v>6285.5081145000004</v>
      </c>
      <c r="O58" s="19">
        <f>J58*INDEX('Pliegos Tarifarios (Santiago)'!$D:$D,MATCH($B58,'Pliegos Tarifarios (Santiago)'!$A:$A,0))</f>
        <v>25781.231297999999</v>
      </c>
      <c r="P58" s="19">
        <f>H58*INDEX('Pliegos Tarifarios (Santiago)'!$E:$E,MATCH($B58,'Pliegos Tarifarios (Santiago)'!$A:$A,0))</f>
        <v>9099.744052</v>
      </c>
      <c r="Q58" s="19" cm="1">
        <f t="array" ref="Q58">H58*_xlfn.IFS(H58&lt;=350,INDEX('Pliegos Tarifarios (Santiago)'!$F:$F,MATCH($B58,'Pliegos Tarifarios (Santiago)'!$A:$A,0)),H58&lt;=500,INDEX('Pliegos Tarifarios (Santiago)'!$G:$G,MATCH($B58,'Pliegos Tarifarios (Santiago)'!$A:$A,0)),H58&lt;=1000,INDEX('Pliegos Tarifarios (Santiago)'!$H:$H,MATCH($B58,'Pliegos Tarifarios (Santiago)'!$A:$A,0)),H58&lt;=5000,INDEX('Pliegos Tarifarios (Santiago)'!$I:$I,MATCH($B58,'Pliegos Tarifarios (Santiago)'!$A:$A,0)),H58&gt;5000,INDEX('Pliegos Tarifarios (Santiago)'!$J:$J,MATCH($B58,'Pliegos Tarifarios (Santiago)'!$A:$A,0)))/1.19</f>
        <v>1650.3511352941177</v>
      </c>
      <c r="R58" s="19">
        <f>INDEX('Pliegos Tarifarios (Santiago)'!$K:$K,MATCH($B58,'Pliegos Tarifarios (Santiago)'!$A:$A,0))</f>
        <v>710.78200000000004</v>
      </c>
      <c r="S58" s="21">
        <f t="shared" si="3"/>
        <v>127149.2825177941</v>
      </c>
      <c r="T58" s="21">
        <f t="shared" si="4"/>
        <v>24158.36367838088</v>
      </c>
      <c r="U58" s="19">
        <v>0</v>
      </c>
      <c r="V58" s="21">
        <f t="shared" si="5"/>
        <v>151307.64619617499</v>
      </c>
    </row>
    <row r="59" spans="1:22" x14ac:dyDescent="0.3">
      <c r="A59" s="3" t="s">
        <v>12</v>
      </c>
      <c r="B59" s="3">
        <v>1</v>
      </c>
      <c r="C59" s="4" t="s">
        <v>178</v>
      </c>
      <c r="D59" s="3" t="s">
        <v>291</v>
      </c>
      <c r="E59" s="3" t="s">
        <v>292</v>
      </c>
      <c r="F59" s="4" t="s">
        <v>293</v>
      </c>
      <c r="G59" s="3" t="s">
        <v>30</v>
      </c>
      <c r="H59" s="5">
        <v>422.726</v>
      </c>
      <c r="I59" s="5">
        <v>1.1173</v>
      </c>
      <c r="J59" s="5">
        <v>1.1173</v>
      </c>
      <c r="K59" s="6">
        <v>1</v>
      </c>
      <c r="L59" s="5">
        <v>13.64</v>
      </c>
      <c r="M59" s="19">
        <f>H59*INDEX('Pliegos Tarifarios (Santiago)'!$B:$B,MATCH($B59,'Pliegos Tarifarios (Santiago)'!$A:$A,0))</f>
        <v>50235.912387999997</v>
      </c>
      <c r="N59" s="19">
        <f>I59*INDEX('Pliegos Tarifarios (Santiago)'!$C:$C,MATCH($B59,'Pliegos Tarifarios (Santiago)'!$A:$A,0))</f>
        <v>3815.7012857</v>
      </c>
      <c r="O59" s="19">
        <f>J59*INDEX('Pliegos Tarifarios (Santiago)'!$D:$D,MATCH($B59,'Pliegos Tarifarios (Santiago)'!$A:$A,0))</f>
        <v>15761.309766499999</v>
      </c>
      <c r="P59" s="19">
        <f>H59*INDEX('Pliegos Tarifarios (Santiago)'!$E:$E,MATCH($B59,'Pliegos Tarifarios (Santiago)'!$A:$A,0))</f>
        <v>5466.6926320000002</v>
      </c>
      <c r="Q59" s="19" cm="1">
        <f t="array" ref="Q59">H59*_xlfn.IFS(H59&lt;=350,INDEX('Pliegos Tarifarios (Santiago)'!$F:$F,MATCH($B59,'Pliegos Tarifarios (Santiago)'!$A:$A,0)),H59&lt;=500,INDEX('Pliegos Tarifarios (Santiago)'!$G:$G,MATCH($B59,'Pliegos Tarifarios (Santiago)'!$A:$A,0)),H59&lt;=1000,INDEX('Pliegos Tarifarios (Santiago)'!$H:$H,MATCH($B59,'Pliegos Tarifarios (Santiago)'!$A:$A,0)),H59&lt;=5000,INDEX('Pliegos Tarifarios (Santiago)'!$I:$I,MATCH($B59,'Pliegos Tarifarios (Santiago)'!$A:$A,0)),H59&gt;5000,INDEX('Pliegos Tarifarios (Santiago)'!$J:$J,MATCH($B59,'Pliegos Tarifarios (Santiago)'!$A:$A,0)))/1.19</f>
        <v>595.36871932773113</v>
      </c>
      <c r="R59" s="19">
        <f>INDEX('Pliegos Tarifarios (Santiago)'!$K:$K,MATCH($B59,'Pliegos Tarifarios (Santiago)'!$A:$A,0))</f>
        <v>710.78200000000004</v>
      </c>
      <c r="S59" s="21">
        <f t="shared" si="3"/>
        <v>76585.766791527742</v>
      </c>
      <c r="T59" s="21">
        <f t="shared" si="4"/>
        <v>14551.29569039027</v>
      </c>
      <c r="U59" s="19">
        <v>0</v>
      </c>
      <c r="V59" s="21">
        <f t="shared" si="5"/>
        <v>91137.062481918008</v>
      </c>
    </row>
    <row r="60" spans="1:22" x14ac:dyDescent="0.3">
      <c r="A60" s="3" t="s">
        <v>12</v>
      </c>
      <c r="B60" s="3">
        <v>1</v>
      </c>
      <c r="C60" s="4" t="s">
        <v>178</v>
      </c>
      <c r="D60" s="3" t="s">
        <v>294</v>
      </c>
      <c r="E60" s="3" t="s">
        <v>292</v>
      </c>
      <c r="F60" s="4" t="s">
        <v>295</v>
      </c>
      <c r="G60" s="3" t="s">
        <v>30</v>
      </c>
      <c r="H60" s="5">
        <v>421.83280000000002</v>
      </c>
      <c r="I60" s="5">
        <v>1.1234999999999999</v>
      </c>
      <c r="J60" s="5">
        <v>1.1143000000000001</v>
      </c>
      <c r="K60" s="6">
        <v>0.99181130396083683</v>
      </c>
      <c r="L60" s="5">
        <v>13.61</v>
      </c>
      <c r="M60" s="19">
        <f>H60*INDEX('Pliegos Tarifarios (Santiago)'!$B:$B,MATCH($B60,'Pliegos Tarifarios (Santiago)'!$A:$A,0))</f>
        <v>50129.766286400001</v>
      </c>
      <c r="N60" s="19">
        <f>I60*INDEX('Pliegos Tarifarios (Santiago)'!$C:$C,MATCH($B60,'Pliegos Tarifarios (Santiago)'!$A:$A,0))</f>
        <v>3836.8749614999997</v>
      </c>
      <c r="O60" s="19">
        <f>J60*INDEX('Pliegos Tarifarios (Santiago)'!$D:$D,MATCH($B60,'Pliegos Tarifarios (Santiago)'!$A:$A,0))</f>
        <v>15718.9899515</v>
      </c>
      <c r="P60" s="19">
        <f>H60*INDEX('Pliegos Tarifarios (Santiago)'!$E:$E,MATCH($B60,'Pliegos Tarifarios (Santiago)'!$A:$A,0))</f>
        <v>5455.1417696000008</v>
      </c>
      <c r="Q60" s="19" cm="1">
        <f t="array" ref="Q60">H60*_xlfn.IFS(H60&lt;=350,INDEX('Pliegos Tarifarios (Santiago)'!$F:$F,MATCH($B60,'Pliegos Tarifarios (Santiago)'!$A:$A,0)),H60&lt;=500,INDEX('Pliegos Tarifarios (Santiago)'!$G:$G,MATCH($B60,'Pliegos Tarifarios (Santiago)'!$A:$A,0)),H60&lt;=1000,INDEX('Pliegos Tarifarios (Santiago)'!$H:$H,MATCH($B60,'Pliegos Tarifarios (Santiago)'!$A:$A,0)),H60&lt;=5000,INDEX('Pliegos Tarifarios (Santiago)'!$I:$I,MATCH($B60,'Pliegos Tarifarios (Santiago)'!$A:$A,0)),H60&gt;5000,INDEX('Pliegos Tarifarios (Santiago)'!$J:$J,MATCH($B60,'Pliegos Tarifarios (Santiago)'!$A:$A,0)))/1.19</f>
        <v>594.11073344537829</v>
      </c>
      <c r="R60" s="19">
        <f>INDEX('Pliegos Tarifarios (Santiago)'!$K:$K,MATCH($B60,'Pliegos Tarifarios (Santiago)'!$A:$A,0))</f>
        <v>710.78200000000004</v>
      </c>
      <c r="S60" s="21">
        <f t="shared" si="3"/>
        <v>76445.665702445389</v>
      </c>
      <c r="T60" s="21">
        <f t="shared" si="4"/>
        <v>14524.676483464624</v>
      </c>
      <c r="U60" s="19">
        <v>0</v>
      </c>
      <c r="V60" s="21">
        <f t="shared" si="5"/>
        <v>90970.342185910005</v>
      </c>
    </row>
    <row r="61" spans="1:22" x14ac:dyDescent="0.3">
      <c r="A61" s="3" t="s">
        <v>12</v>
      </c>
      <c r="B61" s="3">
        <v>1</v>
      </c>
      <c r="C61" s="4" t="s">
        <v>178</v>
      </c>
      <c r="D61" s="3" t="s">
        <v>296</v>
      </c>
      <c r="E61" s="3" t="s">
        <v>292</v>
      </c>
      <c r="F61" s="4" t="s">
        <v>297</v>
      </c>
      <c r="G61" s="3" t="s">
        <v>30</v>
      </c>
      <c r="H61" s="5">
        <v>421.93400000000003</v>
      </c>
      <c r="I61" s="5">
        <v>1.1278999999999999</v>
      </c>
      <c r="J61" s="5">
        <v>1.1261000000000001</v>
      </c>
      <c r="K61" s="6">
        <v>0.99840411383987959</v>
      </c>
      <c r="L61" s="5">
        <v>13.61</v>
      </c>
      <c r="M61" s="19">
        <f>H61*INDEX('Pliegos Tarifarios (Santiago)'!$B:$B,MATCH($B61,'Pliegos Tarifarios (Santiago)'!$A:$A,0))</f>
        <v>50141.792692000003</v>
      </c>
      <c r="N61" s="19">
        <f>I61*INDEX('Pliegos Tarifarios (Santiago)'!$C:$C,MATCH($B61,'Pliegos Tarifarios (Santiago)'!$A:$A,0))</f>
        <v>3851.9014410999994</v>
      </c>
      <c r="O61" s="19">
        <f>J61*INDEX('Pliegos Tarifarios (Santiago)'!$D:$D,MATCH($B61,'Pliegos Tarifarios (Santiago)'!$A:$A,0))</f>
        <v>15885.447890500001</v>
      </c>
      <c r="P61" s="19">
        <f>H61*INDEX('Pliegos Tarifarios (Santiago)'!$E:$E,MATCH($B61,'Pliegos Tarifarios (Santiago)'!$A:$A,0))</f>
        <v>5456.4504880000004</v>
      </c>
      <c r="Q61" s="19" cm="1">
        <f t="array" ref="Q61">H61*_xlfn.IFS(H61&lt;=350,INDEX('Pliegos Tarifarios (Santiago)'!$F:$F,MATCH($B61,'Pliegos Tarifarios (Santiago)'!$A:$A,0)),H61&lt;=500,INDEX('Pliegos Tarifarios (Santiago)'!$G:$G,MATCH($B61,'Pliegos Tarifarios (Santiago)'!$A:$A,0)),H61&lt;=1000,INDEX('Pliegos Tarifarios (Santiago)'!$H:$H,MATCH($B61,'Pliegos Tarifarios (Santiago)'!$A:$A,0)),H61&lt;=5000,INDEX('Pliegos Tarifarios (Santiago)'!$I:$I,MATCH($B61,'Pliegos Tarifarios (Santiago)'!$A:$A,0)),H61&gt;5000,INDEX('Pliegos Tarifarios (Santiago)'!$J:$J,MATCH($B61,'Pliegos Tarifarios (Santiago)'!$A:$A,0)))/1.19</f>
        <v>594.25326386554639</v>
      </c>
      <c r="R61" s="19">
        <f>INDEX('Pliegos Tarifarios (Santiago)'!$K:$K,MATCH($B61,'Pliegos Tarifarios (Santiago)'!$A:$A,0))</f>
        <v>710.78200000000004</v>
      </c>
      <c r="S61" s="21">
        <f t="shared" si="3"/>
        <v>76640.62777546556</v>
      </c>
      <c r="T61" s="21">
        <f t="shared" si="4"/>
        <v>14561.719277338456</v>
      </c>
      <c r="U61" s="19">
        <v>0</v>
      </c>
      <c r="V61" s="21">
        <f t="shared" si="5"/>
        <v>91202.34705280402</v>
      </c>
    </row>
    <row r="62" spans="1:22" x14ac:dyDescent="0.3">
      <c r="A62" s="3" t="s">
        <v>12</v>
      </c>
      <c r="B62" s="3">
        <v>1</v>
      </c>
      <c r="C62" s="4" t="s">
        <v>178</v>
      </c>
      <c r="D62" s="3" t="s">
        <v>298</v>
      </c>
      <c r="E62" s="3" t="s">
        <v>292</v>
      </c>
      <c r="F62" s="4" t="s">
        <v>299</v>
      </c>
      <c r="G62" s="3" t="s">
        <v>30</v>
      </c>
      <c r="H62" s="5">
        <v>704.38520000000005</v>
      </c>
      <c r="I62" s="5">
        <v>1.8681000000000001</v>
      </c>
      <c r="J62" s="5">
        <v>1.8678999999999999</v>
      </c>
      <c r="K62" s="6">
        <v>0.99989293935014179</v>
      </c>
      <c r="L62" s="5">
        <v>22.72</v>
      </c>
      <c r="M62" s="19">
        <f>H62*INDEX('Pliegos Tarifarios (Santiago)'!$B:$B,MATCH($B62,'Pliegos Tarifarios (Santiago)'!$A:$A,0))</f>
        <v>83707.728397600004</v>
      </c>
      <c r="N62" s="19">
        <f>I62*INDEX('Pliegos Tarifarios (Santiago)'!$C:$C,MATCH($B62,'Pliegos Tarifarios (Santiago)'!$A:$A,0))</f>
        <v>6379.7651229000003</v>
      </c>
      <c r="O62" s="19">
        <f>J62*INDEX('Pliegos Tarifarios (Santiago)'!$D:$D,MATCH($B62,'Pliegos Tarifarios (Santiago)'!$A:$A,0))</f>
        <v>26349.727479499998</v>
      </c>
      <c r="P62" s="19">
        <f>H62*INDEX('Pliegos Tarifarios (Santiago)'!$E:$E,MATCH($B62,'Pliegos Tarifarios (Santiago)'!$A:$A,0))</f>
        <v>9109.1094064000008</v>
      </c>
      <c r="Q62" s="19" cm="1">
        <f t="array" ref="Q62">H62*_xlfn.IFS(H62&lt;=350,INDEX('Pliegos Tarifarios (Santiago)'!$F:$F,MATCH($B62,'Pliegos Tarifarios (Santiago)'!$A:$A,0)),H62&lt;=500,INDEX('Pliegos Tarifarios (Santiago)'!$G:$G,MATCH($B62,'Pliegos Tarifarios (Santiago)'!$A:$A,0)),H62&lt;=1000,INDEX('Pliegos Tarifarios (Santiago)'!$H:$H,MATCH($B62,'Pliegos Tarifarios (Santiago)'!$A:$A,0)),H62&lt;=5000,INDEX('Pliegos Tarifarios (Santiago)'!$I:$I,MATCH($B62,'Pliegos Tarifarios (Santiago)'!$A:$A,0)),H62&gt;5000,INDEX('Pliegos Tarifarios (Santiago)'!$J:$J,MATCH($B62,'Pliegos Tarifarios (Santiago)'!$A:$A,0)))/1.19</f>
        <v>1652.0496581512609</v>
      </c>
      <c r="R62" s="19">
        <f>INDEX('Pliegos Tarifarios (Santiago)'!$K:$K,MATCH($B62,'Pliegos Tarifarios (Santiago)'!$A:$A,0))</f>
        <v>710.78200000000004</v>
      </c>
      <c r="S62" s="21">
        <f t="shared" si="3"/>
        <v>127909.16206455127</v>
      </c>
      <c r="T62" s="21">
        <f t="shared" si="4"/>
        <v>24302.740792264744</v>
      </c>
      <c r="U62" s="19">
        <v>0</v>
      </c>
      <c r="V62" s="21">
        <f t="shared" si="5"/>
        <v>152211.90285681601</v>
      </c>
    </row>
    <row r="63" spans="1:22" x14ac:dyDescent="0.3">
      <c r="A63" s="3" t="s">
        <v>12</v>
      </c>
      <c r="B63" s="3">
        <v>1</v>
      </c>
      <c r="C63" s="4" t="s">
        <v>178</v>
      </c>
      <c r="D63" s="3" t="s">
        <v>300</v>
      </c>
      <c r="E63" s="3" t="s">
        <v>292</v>
      </c>
      <c r="F63" s="4" t="s">
        <v>301</v>
      </c>
      <c r="G63" s="3" t="s">
        <v>30</v>
      </c>
      <c r="H63" s="5">
        <v>422.73469999999998</v>
      </c>
      <c r="I63" s="5">
        <v>1.1281000000000001</v>
      </c>
      <c r="J63" s="5">
        <v>1.1281000000000001</v>
      </c>
      <c r="K63" s="6">
        <v>1</v>
      </c>
      <c r="L63" s="5">
        <v>13.64</v>
      </c>
      <c r="M63" s="19">
        <f>H63*INDEX('Pliegos Tarifarios (Santiago)'!$B:$B,MATCH($B63,'Pliegos Tarifarios (Santiago)'!$A:$A,0))</f>
        <v>50236.946278599993</v>
      </c>
      <c r="N63" s="19">
        <f>I63*INDEX('Pliegos Tarifarios (Santiago)'!$C:$C,MATCH($B63,'Pliegos Tarifarios (Santiago)'!$A:$A,0))</f>
        <v>3852.5844629000003</v>
      </c>
      <c r="O63" s="19">
        <f>J63*INDEX('Pliegos Tarifarios (Santiago)'!$D:$D,MATCH($B63,'Pliegos Tarifarios (Santiago)'!$A:$A,0))</f>
        <v>15913.661100500001</v>
      </c>
      <c r="P63" s="19">
        <f>H63*INDEX('Pliegos Tarifarios (Santiago)'!$E:$E,MATCH($B63,'Pliegos Tarifarios (Santiago)'!$A:$A,0))</f>
        <v>5466.8051403999998</v>
      </c>
      <c r="Q63" s="19" cm="1">
        <f t="array" ref="Q63">H63*_xlfn.IFS(H63&lt;=350,INDEX('Pliegos Tarifarios (Santiago)'!$F:$F,MATCH($B63,'Pliegos Tarifarios (Santiago)'!$A:$A,0)),H63&lt;=500,INDEX('Pliegos Tarifarios (Santiago)'!$G:$G,MATCH($B63,'Pliegos Tarifarios (Santiago)'!$A:$A,0)),H63&lt;=1000,INDEX('Pliegos Tarifarios (Santiago)'!$H:$H,MATCH($B63,'Pliegos Tarifarios (Santiago)'!$A:$A,0)),H63&lt;=5000,INDEX('Pliegos Tarifarios (Santiago)'!$I:$I,MATCH($B63,'Pliegos Tarifarios (Santiago)'!$A:$A,0)),H63&gt;5000,INDEX('Pliegos Tarifarios (Santiago)'!$J:$J,MATCH($B63,'Pliegos Tarifarios (Santiago)'!$A:$A,0)))/1.19</f>
        <v>595.38097243697484</v>
      </c>
      <c r="R63" s="19">
        <f>INDEX('Pliegos Tarifarios (Santiago)'!$K:$K,MATCH($B63,'Pliegos Tarifarios (Santiago)'!$A:$A,0))</f>
        <v>710.78200000000004</v>
      </c>
      <c r="S63" s="21">
        <f t="shared" si="3"/>
        <v>76776.159954836985</v>
      </c>
      <c r="T63" s="21">
        <f t="shared" si="4"/>
        <v>14587.470391419027</v>
      </c>
      <c r="U63" s="19">
        <v>0</v>
      </c>
      <c r="V63" s="21">
        <f t="shared" si="5"/>
        <v>91363.630346256017</v>
      </c>
    </row>
    <row r="64" spans="1:22" x14ac:dyDescent="0.3">
      <c r="A64" s="3" t="s">
        <v>12</v>
      </c>
      <c r="B64" s="3">
        <v>1</v>
      </c>
      <c r="C64" s="4" t="s">
        <v>178</v>
      </c>
      <c r="D64" s="3" t="s">
        <v>302</v>
      </c>
      <c r="E64" s="3" t="s">
        <v>292</v>
      </c>
      <c r="F64" s="4" t="s">
        <v>303</v>
      </c>
      <c r="G64" s="3" t="s">
        <v>30</v>
      </c>
      <c r="H64" s="5">
        <v>421.9538</v>
      </c>
      <c r="I64" s="5">
        <v>1.1091</v>
      </c>
      <c r="J64" s="5">
        <v>1.101</v>
      </c>
      <c r="K64" s="6">
        <v>0.99269678117392479</v>
      </c>
      <c r="L64" s="5">
        <v>13.61</v>
      </c>
      <c r="M64" s="19">
        <f>H64*INDEX('Pliegos Tarifarios (Santiago)'!$B:$B,MATCH($B64,'Pliegos Tarifarios (Santiago)'!$A:$A,0))</f>
        <v>50144.145684399999</v>
      </c>
      <c r="N64" s="19">
        <f>I64*INDEX('Pliegos Tarifarios (Santiago)'!$C:$C,MATCH($B64,'Pliegos Tarifarios (Santiago)'!$A:$A,0))</f>
        <v>3787.6973918999997</v>
      </c>
      <c r="O64" s="19">
        <f>J64*INDEX('Pliegos Tarifarios (Santiago)'!$D:$D,MATCH($B64,'Pliegos Tarifarios (Santiago)'!$A:$A,0))</f>
        <v>15531.372104999999</v>
      </c>
      <c r="P64" s="19">
        <f>H64*INDEX('Pliegos Tarifarios (Santiago)'!$E:$E,MATCH($B64,'Pliegos Tarifarios (Santiago)'!$A:$A,0))</f>
        <v>5456.7065416000005</v>
      </c>
      <c r="Q64" s="19" cm="1">
        <f t="array" ref="Q64">H64*_xlfn.IFS(H64&lt;=350,INDEX('Pliegos Tarifarios (Santiago)'!$F:$F,MATCH($B64,'Pliegos Tarifarios (Santiago)'!$A:$A,0)),H64&lt;=500,INDEX('Pliegos Tarifarios (Santiago)'!$G:$G,MATCH($B64,'Pliegos Tarifarios (Santiago)'!$A:$A,0)),H64&lt;=1000,INDEX('Pliegos Tarifarios (Santiago)'!$H:$H,MATCH($B64,'Pliegos Tarifarios (Santiago)'!$A:$A,0)),H64&lt;=5000,INDEX('Pliegos Tarifarios (Santiago)'!$I:$I,MATCH($B64,'Pliegos Tarifarios (Santiago)'!$A:$A,0)),H64&gt;5000,INDEX('Pliegos Tarifarios (Santiago)'!$J:$J,MATCH($B64,'Pliegos Tarifarios (Santiago)'!$A:$A,0)))/1.19</f>
        <v>594.28115025210093</v>
      </c>
      <c r="R64" s="19">
        <f>INDEX('Pliegos Tarifarios (Santiago)'!$K:$K,MATCH($B64,'Pliegos Tarifarios (Santiago)'!$A:$A,0))</f>
        <v>710.78200000000004</v>
      </c>
      <c r="S64" s="21">
        <f t="shared" si="3"/>
        <v>76224.984873152105</v>
      </c>
      <c r="T64" s="21">
        <f t="shared" si="4"/>
        <v>14482.747125898901</v>
      </c>
      <c r="U64" s="19">
        <v>0</v>
      </c>
      <c r="V64" s="21">
        <f t="shared" si="5"/>
        <v>90707.731999051</v>
      </c>
    </row>
    <row r="65" spans="1:22" x14ac:dyDescent="0.3">
      <c r="A65" s="3" t="s">
        <v>12</v>
      </c>
      <c r="B65" s="3">
        <v>1</v>
      </c>
      <c r="C65" s="4" t="s">
        <v>178</v>
      </c>
      <c r="D65" s="3" t="s">
        <v>304</v>
      </c>
      <c r="E65" s="3" t="s">
        <v>305</v>
      </c>
      <c r="F65" s="4" t="s">
        <v>306</v>
      </c>
      <c r="G65" s="3" t="s">
        <v>30</v>
      </c>
      <c r="H65" s="5">
        <v>422.53149999999999</v>
      </c>
      <c r="I65" s="5">
        <v>1.1385000000000001</v>
      </c>
      <c r="J65" s="5">
        <v>1.1148</v>
      </c>
      <c r="K65" s="6">
        <v>0.97918313570487481</v>
      </c>
      <c r="L65" s="5">
        <v>13.63</v>
      </c>
      <c r="M65" s="19">
        <f>H65*INDEX('Pliegos Tarifarios (Santiago)'!$B:$B,MATCH($B65,'Pliegos Tarifarios (Santiago)'!$A:$A,0))</f>
        <v>50212.798396999999</v>
      </c>
      <c r="N65" s="19">
        <f>I65*INDEX('Pliegos Tarifarios (Santiago)'!$C:$C,MATCH($B65,'Pliegos Tarifarios (Santiago)'!$A:$A,0))</f>
        <v>3888.1015965000001</v>
      </c>
      <c r="O65" s="19">
        <f>J65*INDEX('Pliegos Tarifarios (Santiago)'!$D:$D,MATCH($B65,'Pliegos Tarifarios (Santiago)'!$A:$A,0))</f>
        <v>15726.043254</v>
      </c>
      <c r="P65" s="19">
        <f>H65*INDEX('Pliegos Tarifarios (Santiago)'!$E:$E,MATCH($B65,'Pliegos Tarifarios (Santiago)'!$A:$A,0))</f>
        <v>5464.1773579999999</v>
      </c>
      <c r="Q65" s="19" cm="1">
        <f t="array" ref="Q65">H65*_xlfn.IFS(H65&lt;=350,INDEX('Pliegos Tarifarios (Santiago)'!$F:$F,MATCH($B65,'Pliegos Tarifarios (Santiago)'!$A:$A,0)),H65&lt;=500,INDEX('Pliegos Tarifarios (Santiago)'!$G:$G,MATCH($B65,'Pliegos Tarifarios (Santiago)'!$A:$A,0)),H65&lt;=1000,INDEX('Pliegos Tarifarios (Santiago)'!$H:$H,MATCH($B65,'Pliegos Tarifarios (Santiago)'!$A:$A,0)),H65&lt;=5000,INDEX('Pliegos Tarifarios (Santiago)'!$I:$I,MATCH($B65,'Pliegos Tarifarios (Santiago)'!$A:$A,0)),H65&gt;5000,INDEX('Pliegos Tarifarios (Santiago)'!$J:$J,MATCH($B65,'Pliegos Tarifarios (Santiago)'!$A:$A,0)))/1.19</f>
        <v>595.09478487394972</v>
      </c>
      <c r="R65" s="19">
        <f>INDEX('Pliegos Tarifarios (Santiago)'!$K:$K,MATCH($B65,'Pliegos Tarifarios (Santiago)'!$A:$A,0))</f>
        <v>710.78200000000004</v>
      </c>
      <c r="S65" s="21">
        <f t="shared" si="3"/>
        <v>76596.997390373945</v>
      </c>
      <c r="T65" s="21">
        <f t="shared" si="4"/>
        <v>14553.42950417105</v>
      </c>
      <c r="U65" s="19">
        <v>0</v>
      </c>
      <c r="V65" s="21">
        <f t="shared" si="5"/>
        <v>91150.426894545002</v>
      </c>
    </row>
    <row r="66" spans="1:22" x14ac:dyDescent="0.3">
      <c r="A66" s="3" t="s">
        <v>12</v>
      </c>
      <c r="B66" s="3">
        <v>1</v>
      </c>
      <c r="C66" s="4" t="s">
        <v>178</v>
      </c>
      <c r="D66" s="3" t="s">
        <v>307</v>
      </c>
      <c r="E66" s="3" t="s">
        <v>305</v>
      </c>
      <c r="F66" s="4" t="s">
        <v>308</v>
      </c>
      <c r="G66" s="3" t="s">
        <v>30</v>
      </c>
      <c r="H66" s="5">
        <v>422.44200000000001</v>
      </c>
      <c r="I66" s="5">
        <v>1.1285000000000001</v>
      </c>
      <c r="J66" s="5">
        <v>1.0885</v>
      </c>
      <c r="K66" s="6">
        <v>0.96455471865307929</v>
      </c>
      <c r="L66" s="5">
        <v>13.63</v>
      </c>
      <c r="M66" s="19">
        <f>H66*INDEX('Pliegos Tarifarios (Santiago)'!$B:$B,MATCH($B66,'Pliegos Tarifarios (Santiago)'!$A:$A,0))</f>
        <v>50202.162396</v>
      </c>
      <c r="N66" s="19">
        <f>I66*INDEX('Pliegos Tarifarios (Santiago)'!$C:$C,MATCH($B66,'Pliegos Tarifarios (Santiago)'!$A:$A,0))</f>
        <v>3853.9505065000003</v>
      </c>
      <c r="O66" s="19">
        <f>J66*INDEX('Pliegos Tarifarios (Santiago)'!$D:$D,MATCH($B66,'Pliegos Tarifarios (Santiago)'!$A:$A,0))</f>
        <v>15355.039542500001</v>
      </c>
      <c r="P66" s="19">
        <f>H66*INDEX('Pliegos Tarifarios (Santiago)'!$E:$E,MATCH($B66,'Pliegos Tarifarios (Santiago)'!$A:$A,0))</f>
        <v>5463.0199440000006</v>
      </c>
      <c r="Q66" s="19" cm="1">
        <f t="array" ref="Q66">H66*_xlfn.IFS(H66&lt;=350,INDEX('Pliegos Tarifarios (Santiago)'!$F:$F,MATCH($B66,'Pliegos Tarifarios (Santiago)'!$A:$A,0)),H66&lt;=500,INDEX('Pliegos Tarifarios (Santiago)'!$G:$G,MATCH($B66,'Pliegos Tarifarios (Santiago)'!$A:$A,0)),H66&lt;=1000,INDEX('Pliegos Tarifarios (Santiago)'!$H:$H,MATCH($B66,'Pliegos Tarifarios (Santiago)'!$A:$A,0)),H66&lt;=5000,INDEX('Pliegos Tarifarios (Santiago)'!$I:$I,MATCH($B66,'Pliegos Tarifarios (Santiago)'!$A:$A,0)),H66&gt;5000,INDEX('Pliegos Tarifarios (Santiago)'!$J:$J,MATCH($B66,'Pliegos Tarifarios (Santiago)'!$A:$A,0)))/1.19</f>
        <v>594.96873277310931</v>
      </c>
      <c r="R66" s="19">
        <f>INDEX('Pliegos Tarifarios (Santiago)'!$K:$K,MATCH($B66,'Pliegos Tarifarios (Santiago)'!$A:$A,0))</f>
        <v>710.78200000000004</v>
      </c>
      <c r="S66" s="21">
        <f t="shared" si="3"/>
        <v>76179.923121773114</v>
      </c>
      <c r="T66" s="21">
        <f t="shared" si="4"/>
        <v>14474.185393136891</v>
      </c>
      <c r="U66" s="19">
        <v>0</v>
      </c>
      <c r="V66" s="21">
        <f t="shared" si="5"/>
        <v>90654.108514910011</v>
      </c>
    </row>
    <row r="67" spans="1:22" x14ac:dyDescent="0.3">
      <c r="A67" s="3" t="s">
        <v>12</v>
      </c>
      <c r="B67" s="3">
        <v>1</v>
      </c>
      <c r="C67" s="4" t="s">
        <v>178</v>
      </c>
      <c r="D67" s="3" t="s">
        <v>309</v>
      </c>
      <c r="E67" s="3" t="s">
        <v>70</v>
      </c>
      <c r="F67" s="4" t="s">
        <v>71</v>
      </c>
      <c r="G67" s="3" t="s">
        <v>16</v>
      </c>
      <c r="H67" s="5">
        <v>1689.5733</v>
      </c>
      <c r="I67" s="5">
        <v>4.6478000000000002</v>
      </c>
      <c r="J67" s="5">
        <v>4.5002000000000004</v>
      </c>
      <c r="K67" s="6">
        <v>0.96824303971771597</v>
      </c>
      <c r="L67" s="5">
        <v>54.5</v>
      </c>
      <c r="M67" s="19">
        <f>H67*INDEX('Pliegos Tarifarios (Santiago)'!$B:$B,MATCH($B67,'Pliegos Tarifarios (Santiago)'!$A:$A,0))</f>
        <v>200785.5118254</v>
      </c>
      <c r="N67" s="19">
        <f>I67*INDEX('Pliegos Tarifarios (Santiago)'!$C:$C,MATCH($B67,'Pliegos Tarifarios (Santiago)'!$A:$A,0))</f>
        <v>15872.743610200001</v>
      </c>
      <c r="O67" s="19">
        <f>J67*INDEX('Pliegos Tarifarios (Santiago)'!$D:$D,MATCH($B67,'Pliegos Tarifarios (Santiago)'!$A:$A,0))</f>
        <v>63482.543821000007</v>
      </c>
      <c r="P67" s="19">
        <f>H67*INDEX('Pliegos Tarifarios (Santiago)'!$E:$E,MATCH($B67,'Pliegos Tarifarios (Santiago)'!$A:$A,0))</f>
        <v>21849.561915599999</v>
      </c>
      <c r="Q67" s="19" cm="1">
        <f t="array" ref="Q67">H67*_xlfn.IFS(H67&lt;=350,INDEX('Pliegos Tarifarios (Santiago)'!$F:$F,MATCH($B67,'Pliegos Tarifarios (Santiago)'!$A:$A,0)),H67&lt;=500,INDEX('Pliegos Tarifarios (Santiago)'!$G:$G,MATCH($B67,'Pliegos Tarifarios (Santiago)'!$A:$A,0)),H67&lt;=1000,INDEX('Pliegos Tarifarios (Santiago)'!$H:$H,MATCH($B67,'Pliegos Tarifarios (Santiago)'!$A:$A,0)),H67&lt;=5000,INDEX('Pliegos Tarifarios (Santiago)'!$I:$I,MATCH($B67,'Pliegos Tarifarios (Santiago)'!$A:$A,0)),H67&gt;5000,INDEX('Pliegos Tarifarios (Santiago)'!$J:$J,MATCH($B67,'Pliegos Tarifarios (Santiago)'!$A:$A,0)))/1.19</f>
        <v>5070.1397094957983</v>
      </c>
      <c r="R67" s="19">
        <f>INDEX('Pliegos Tarifarios (Santiago)'!$K:$K,MATCH($B67,'Pliegos Tarifarios (Santiago)'!$A:$A,0))</f>
        <v>710.78200000000004</v>
      </c>
      <c r="S67" s="21">
        <f t="shared" si="3"/>
        <v>307771.28288169584</v>
      </c>
      <c r="T67" s="21">
        <f t="shared" si="4"/>
        <v>58476.543747522206</v>
      </c>
      <c r="U67" s="19">
        <v>0</v>
      </c>
      <c r="V67" s="21">
        <f t="shared" si="5"/>
        <v>366247.82662921806</v>
      </c>
    </row>
    <row r="68" spans="1:22" x14ac:dyDescent="0.3">
      <c r="A68" s="3" t="s">
        <v>12</v>
      </c>
      <c r="B68" s="3">
        <v>1</v>
      </c>
      <c r="C68" s="4" t="s">
        <v>178</v>
      </c>
      <c r="D68" s="3" t="s">
        <v>310</v>
      </c>
      <c r="E68" s="3" t="s">
        <v>70</v>
      </c>
      <c r="F68" s="4" t="s">
        <v>311</v>
      </c>
      <c r="G68" s="3" t="s">
        <v>16</v>
      </c>
      <c r="H68" s="5">
        <v>1406.6181999999999</v>
      </c>
      <c r="I68" s="5">
        <v>3.7845</v>
      </c>
      <c r="J68" s="5">
        <v>3.6964999999999999</v>
      </c>
      <c r="K68" s="6">
        <v>0.97674725855463074</v>
      </c>
      <c r="L68" s="5">
        <v>45.37</v>
      </c>
      <c r="M68" s="19">
        <f>H68*INDEX('Pliegos Tarifarios (Santiago)'!$B:$B,MATCH($B68,'Pliegos Tarifarios (Santiago)'!$A:$A,0))</f>
        <v>167159.69365159998</v>
      </c>
      <c r="N68" s="19">
        <f>I68*INDEX('Pliegos Tarifarios (Santiago)'!$C:$C,MATCH($B68,'Pliegos Tarifarios (Santiago)'!$A:$A,0))</f>
        <v>12924.480010499999</v>
      </c>
      <c r="O68" s="19">
        <f>J68*INDEX('Pliegos Tarifarios (Santiago)'!$D:$D,MATCH($B68,'Pliegos Tarifarios (Santiago)'!$A:$A,0))</f>
        <v>52145.065382499997</v>
      </c>
      <c r="P68" s="19">
        <f>H68*INDEX('Pliegos Tarifarios (Santiago)'!$E:$E,MATCH($B68,'Pliegos Tarifarios (Santiago)'!$A:$A,0))</f>
        <v>18190.386562399999</v>
      </c>
      <c r="Q68" s="19" cm="1">
        <f t="array" ref="Q68">H68*_xlfn.IFS(H68&lt;=350,INDEX('Pliegos Tarifarios (Santiago)'!$F:$F,MATCH($B68,'Pliegos Tarifarios (Santiago)'!$A:$A,0)),H68&lt;=500,INDEX('Pliegos Tarifarios (Santiago)'!$G:$G,MATCH($B68,'Pliegos Tarifarios (Santiago)'!$A:$A,0)),H68&lt;=1000,INDEX('Pliegos Tarifarios (Santiago)'!$H:$H,MATCH($B68,'Pliegos Tarifarios (Santiago)'!$A:$A,0)),H68&lt;=5000,INDEX('Pliegos Tarifarios (Santiago)'!$I:$I,MATCH($B68,'Pliegos Tarifarios (Santiago)'!$A:$A,0)),H68&gt;5000,INDEX('Pliegos Tarifarios (Santiago)'!$J:$J,MATCH($B68,'Pliegos Tarifarios (Santiago)'!$A:$A,0)))/1.19</f>
        <v>4221.0366321008405</v>
      </c>
      <c r="R68" s="19">
        <f>INDEX('Pliegos Tarifarios (Santiago)'!$K:$K,MATCH($B68,'Pliegos Tarifarios (Santiago)'!$A:$A,0))</f>
        <v>710.78200000000004</v>
      </c>
      <c r="S68" s="21">
        <f t="shared" si="3"/>
        <v>255351.44423910085</v>
      </c>
      <c r="T68" s="21">
        <f t="shared" si="4"/>
        <v>48516.774405429162</v>
      </c>
      <c r="U68" s="19">
        <v>0</v>
      </c>
      <c r="V68" s="21">
        <f t="shared" si="5"/>
        <v>303868.21864452999</v>
      </c>
    </row>
    <row r="69" spans="1:22" x14ac:dyDescent="0.3">
      <c r="A69" s="3" t="s">
        <v>12</v>
      </c>
      <c r="B69" s="3">
        <v>1</v>
      </c>
      <c r="C69" s="4" t="s">
        <v>178</v>
      </c>
      <c r="D69" s="3" t="s">
        <v>312</v>
      </c>
      <c r="E69" s="3" t="s">
        <v>70</v>
      </c>
      <c r="F69" s="4" t="s">
        <v>313</v>
      </c>
      <c r="G69" s="3" t="s">
        <v>16</v>
      </c>
      <c r="H69" s="5">
        <v>1404.9755</v>
      </c>
      <c r="I69" s="5">
        <v>3.7791000000000001</v>
      </c>
      <c r="J69" s="5">
        <v>3.698</v>
      </c>
      <c r="K69" s="6">
        <v>0.97853986398878035</v>
      </c>
      <c r="L69" s="5">
        <v>45.32</v>
      </c>
      <c r="M69" s="19">
        <f>H69*INDEX('Pliegos Tarifarios (Santiago)'!$B:$B,MATCH($B69,'Pliegos Tarifarios (Santiago)'!$A:$A,0))</f>
        <v>166964.47846899999</v>
      </c>
      <c r="N69" s="19">
        <f>I69*INDEX('Pliegos Tarifarios (Santiago)'!$C:$C,MATCH($B69,'Pliegos Tarifarios (Santiago)'!$A:$A,0))</f>
        <v>12906.038421900001</v>
      </c>
      <c r="O69" s="19">
        <f>J69*INDEX('Pliegos Tarifarios (Santiago)'!$D:$D,MATCH($B69,'Pliegos Tarifarios (Santiago)'!$A:$A,0))</f>
        <v>52166.225289999995</v>
      </c>
      <c r="P69" s="19">
        <f>H69*INDEX('Pliegos Tarifarios (Santiago)'!$E:$E,MATCH($B69,'Pliegos Tarifarios (Santiago)'!$A:$A,0))</f>
        <v>18169.143166000002</v>
      </c>
      <c r="Q69" s="19" cm="1">
        <f t="array" ref="Q69">H69*_xlfn.IFS(H69&lt;=350,INDEX('Pliegos Tarifarios (Santiago)'!$F:$F,MATCH($B69,'Pliegos Tarifarios (Santiago)'!$A:$A,0)),H69&lt;=500,INDEX('Pliegos Tarifarios (Santiago)'!$G:$G,MATCH($B69,'Pliegos Tarifarios (Santiago)'!$A:$A,0)),H69&lt;=1000,INDEX('Pliegos Tarifarios (Santiago)'!$H:$H,MATCH($B69,'Pliegos Tarifarios (Santiago)'!$A:$A,0)),H69&lt;=5000,INDEX('Pliegos Tarifarios (Santiago)'!$I:$I,MATCH($B69,'Pliegos Tarifarios (Santiago)'!$A:$A,0)),H69&gt;5000,INDEX('Pliegos Tarifarios (Santiago)'!$J:$J,MATCH($B69,'Pliegos Tarifarios (Santiago)'!$A:$A,0)))/1.19</f>
        <v>4216.1071516806724</v>
      </c>
      <c r="R69" s="19">
        <f>INDEX('Pliegos Tarifarios (Santiago)'!$K:$K,MATCH($B69,'Pliegos Tarifarios (Santiago)'!$A:$A,0))</f>
        <v>710.78200000000004</v>
      </c>
      <c r="S69" s="21">
        <f t="shared" si="3"/>
        <v>255132.77449858069</v>
      </c>
      <c r="T69" s="21">
        <f t="shared" si="4"/>
        <v>48475.227154730332</v>
      </c>
      <c r="U69" s="19">
        <v>0</v>
      </c>
      <c r="V69" s="21">
        <f t="shared" si="5"/>
        <v>303608.00165331102</v>
      </c>
    </row>
    <row r="70" spans="1:22" x14ac:dyDescent="0.3">
      <c r="A70" s="3" t="s">
        <v>12</v>
      </c>
      <c r="B70" s="3">
        <v>1</v>
      </c>
      <c r="C70" s="4" t="s">
        <v>178</v>
      </c>
      <c r="D70" s="3" t="s">
        <v>314</v>
      </c>
      <c r="E70" s="3" t="s">
        <v>70</v>
      </c>
      <c r="F70" s="4" t="s">
        <v>315</v>
      </c>
      <c r="G70" s="3" t="s">
        <v>16</v>
      </c>
      <c r="H70" s="5">
        <v>1124.6242</v>
      </c>
      <c r="I70" s="5">
        <v>3.0122</v>
      </c>
      <c r="J70" s="5">
        <v>2.9443999999999999</v>
      </c>
      <c r="K70" s="6">
        <v>0.97749153442666492</v>
      </c>
      <c r="L70" s="5">
        <v>36.28</v>
      </c>
      <c r="M70" s="19">
        <f>H70*INDEX('Pliegos Tarifarios (Santiago)'!$B:$B,MATCH($B70,'Pliegos Tarifarios (Santiago)'!$A:$A,0))</f>
        <v>133648.09067959999</v>
      </c>
      <c r="N70" s="19">
        <f>I70*INDEX('Pliegos Tarifarios (Santiago)'!$C:$C,MATCH($B70,'Pliegos Tarifarios (Santiago)'!$A:$A,0))</f>
        <v>10286.991329799999</v>
      </c>
      <c r="O70" s="19">
        <f>J70*INDEX('Pliegos Tarifarios (Santiago)'!$D:$D,MATCH($B70,'Pliegos Tarifarios (Santiago)'!$A:$A,0))</f>
        <v>41535.487761999997</v>
      </c>
      <c r="P70" s="19">
        <f>H70*INDEX('Pliegos Tarifarios (Santiago)'!$E:$E,MATCH($B70,'Pliegos Tarifarios (Santiago)'!$A:$A,0))</f>
        <v>14543.6401544</v>
      </c>
      <c r="Q70" s="19" cm="1">
        <f t="array" ref="Q70">H70*_xlfn.IFS(H70&lt;=350,INDEX('Pliegos Tarifarios (Santiago)'!$F:$F,MATCH($B70,'Pliegos Tarifarios (Santiago)'!$A:$A,0)),H70&lt;=500,INDEX('Pliegos Tarifarios (Santiago)'!$G:$G,MATCH($B70,'Pliegos Tarifarios (Santiago)'!$A:$A,0)),H70&lt;=1000,INDEX('Pliegos Tarifarios (Santiago)'!$H:$H,MATCH($B70,'Pliegos Tarifarios (Santiago)'!$A:$A,0)),H70&lt;=5000,INDEX('Pliegos Tarifarios (Santiago)'!$I:$I,MATCH($B70,'Pliegos Tarifarios (Santiago)'!$A:$A,0)),H70&gt;5000,INDEX('Pliegos Tarifarios (Santiago)'!$J:$J,MATCH($B70,'Pliegos Tarifarios (Santiago)'!$A:$A,0)))/1.19</f>
        <v>3374.8176623529412</v>
      </c>
      <c r="R70" s="19">
        <f>INDEX('Pliegos Tarifarios (Santiago)'!$K:$K,MATCH($B70,'Pliegos Tarifarios (Santiago)'!$A:$A,0))</f>
        <v>710.78200000000004</v>
      </c>
      <c r="S70" s="21">
        <f t="shared" si="3"/>
        <v>204099.80958815292</v>
      </c>
      <c r="T70" s="21">
        <f t="shared" si="4"/>
        <v>38778.963821749057</v>
      </c>
      <c r="U70" s="19">
        <v>0</v>
      </c>
      <c r="V70" s="21">
        <f t="shared" si="5"/>
        <v>242878.77340990197</v>
      </c>
    </row>
    <row r="71" spans="1:22" x14ac:dyDescent="0.3">
      <c r="A71" s="3" t="s">
        <v>12</v>
      </c>
      <c r="B71" s="3">
        <v>1</v>
      </c>
      <c r="C71" s="4" t="s">
        <v>178</v>
      </c>
      <c r="D71" s="3" t="s">
        <v>316</v>
      </c>
      <c r="E71" s="3" t="s">
        <v>90</v>
      </c>
      <c r="F71" s="4" t="s">
        <v>93</v>
      </c>
      <c r="G71" s="3" t="s">
        <v>30</v>
      </c>
      <c r="H71" s="5">
        <v>422.01049999999998</v>
      </c>
      <c r="I71" s="5">
        <v>1.1274999999999999</v>
      </c>
      <c r="J71" s="5">
        <v>1.1274999999999999</v>
      </c>
      <c r="K71" s="6">
        <v>1</v>
      </c>
      <c r="L71" s="5">
        <v>13.61</v>
      </c>
      <c r="M71" s="19">
        <f>H71*INDEX('Pliegos Tarifarios (Santiago)'!$B:$B,MATCH($B71,'Pliegos Tarifarios (Santiago)'!$A:$A,0))</f>
        <v>50150.883798999996</v>
      </c>
      <c r="N71" s="19">
        <f>I71*INDEX('Pliegos Tarifarios (Santiago)'!$C:$C,MATCH($B71,'Pliegos Tarifarios (Santiago)'!$A:$A,0))</f>
        <v>3850.5353974999998</v>
      </c>
      <c r="O71" s="19">
        <f>J71*INDEX('Pliegos Tarifarios (Santiago)'!$D:$D,MATCH($B71,'Pliegos Tarifarios (Santiago)'!$A:$A,0))</f>
        <v>15905.197137499999</v>
      </c>
      <c r="P71" s="19">
        <f>H71*INDEX('Pliegos Tarifarios (Santiago)'!$E:$E,MATCH($B71,'Pliegos Tarifarios (Santiago)'!$A:$A,0))</f>
        <v>5457.4397859999999</v>
      </c>
      <c r="Q71" s="19" cm="1">
        <f t="array" ref="Q71">H71*_xlfn.IFS(H71&lt;=350,INDEX('Pliegos Tarifarios (Santiago)'!$F:$F,MATCH($B71,'Pliegos Tarifarios (Santiago)'!$A:$A,0)),H71&lt;=500,INDEX('Pliegos Tarifarios (Santiago)'!$G:$G,MATCH($B71,'Pliegos Tarifarios (Santiago)'!$A:$A,0)),H71&lt;=1000,INDEX('Pliegos Tarifarios (Santiago)'!$H:$H,MATCH($B71,'Pliegos Tarifarios (Santiago)'!$A:$A,0)),H71&lt;=5000,INDEX('Pliegos Tarifarios (Santiago)'!$I:$I,MATCH($B71,'Pliegos Tarifarios (Santiago)'!$A:$A,0)),H71&gt;5000,INDEX('Pliegos Tarifarios (Santiago)'!$J:$J,MATCH($B71,'Pliegos Tarifarios (Santiago)'!$A:$A,0)))/1.19</f>
        <v>594.36100672268913</v>
      </c>
      <c r="R71" s="19">
        <f>INDEX('Pliegos Tarifarios (Santiago)'!$K:$K,MATCH($B71,'Pliegos Tarifarios (Santiago)'!$A:$A,0))</f>
        <v>710.78200000000004</v>
      </c>
      <c r="S71" s="21">
        <f t="shared" si="3"/>
        <v>76669.199126722684</v>
      </c>
      <c r="T71" s="21">
        <f t="shared" si="4"/>
        <v>14567.14783407731</v>
      </c>
      <c r="U71" s="19">
        <v>0</v>
      </c>
      <c r="V71" s="21">
        <f t="shared" si="5"/>
        <v>91236.346960800001</v>
      </c>
    </row>
    <row r="72" spans="1:22" x14ac:dyDescent="0.3">
      <c r="A72" s="3" t="s">
        <v>12</v>
      </c>
      <c r="B72" s="3">
        <v>1</v>
      </c>
      <c r="C72" s="4" t="s">
        <v>178</v>
      </c>
      <c r="D72" s="3" t="s">
        <v>317</v>
      </c>
      <c r="E72" s="3" t="s">
        <v>90</v>
      </c>
      <c r="F72" s="4" t="s">
        <v>318</v>
      </c>
      <c r="G72" s="3" t="s">
        <v>30</v>
      </c>
      <c r="H72" s="5">
        <v>421.28789999999998</v>
      </c>
      <c r="I72" s="5">
        <v>1.1641999999999999</v>
      </c>
      <c r="J72" s="5">
        <v>1.1029</v>
      </c>
      <c r="K72" s="6">
        <v>0.94734581686995367</v>
      </c>
      <c r="L72" s="5">
        <v>13.59</v>
      </c>
      <c r="M72" s="19">
        <f>H72*INDEX('Pliegos Tarifarios (Santiago)'!$B:$B,MATCH($B72,'Pliegos Tarifarios (Santiago)'!$A:$A,0))</f>
        <v>50065.011460199996</v>
      </c>
      <c r="N72" s="19">
        <f>I72*INDEX('Pliegos Tarifarios (Santiago)'!$C:$C,MATCH($B72,'Pliegos Tarifarios (Santiago)'!$A:$A,0))</f>
        <v>3975.8698977999998</v>
      </c>
      <c r="O72" s="19">
        <f>J72*INDEX('Pliegos Tarifarios (Santiago)'!$D:$D,MATCH($B72,'Pliegos Tarifarios (Santiago)'!$A:$A,0))</f>
        <v>15558.174654499999</v>
      </c>
      <c r="P72" s="19">
        <f>H72*INDEX('Pliegos Tarifarios (Santiago)'!$E:$E,MATCH($B72,'Pliegos Tarifarios (Santiago)'!$A:$A,0))</f>
        <v>5448.0951227999994</v>
      </c>
      <c r="Q72" s="19" cm="1">
        <f t="array" ref="Q72">H72*_xlfn.IFS(H72&lt;=350,INDEX('Pliegos Tarifarios (Santiago)'!$F:$F,MATCH($B72,'Pliegos Tarifarios (Santiago)'!$A:$A,0)),H72&lt;=500,INDEX('Pliegos Tarifarios (Santiago)'!$G:$G,MATCH($B72,'Pliegos Tarifarios (Santiago)'!$A:$A,0)),H72&lt;=1000,INDEX('Pliegos Tarifarios (Santiago)'!$H:$H,MATCH($B72,'Pliegos Tarifarios (Santiago)'!$A:$A,0)),H72&lt;=5000,INDEX('Pliegos Tarifarios (Santiago)'!$I:$I,MATCH($B72,'Pliegos Tarifarios (Santiago)'!$A:$A,0)),H72&gt;5000,INDEX('Pliegos Tarifarios (Santiago)'!$J:$J,MATCH($B72,'Pliegos Tarifarios (Santiago)'!$A:$A,0)))/1.19</f>
        <v>593.3432944537816</v>
      </c>
      <c r="R72" s="19">
        <f>INDEX('Pliegos Tarifarios (Santiago)'!$K:$K,MATCH($B72,'Pliegos Tarifarios (Santiago)'!$A:$A,0))</f>
        <v>710.78200000000004</v>
      </c>
      <c r="S72" s="21">
        <f t="shared" si="3"/>
        <v>76351.27642975378</v>
      </c>
      <c r="T72" s="21">
        <f t="shared" si="4"/>
        <v>14506.742521653217</v>
      </c>
      <c r="U72" s="19">
        <v>0</v>
      </c>
      <c r="V72" s="21">
        <f t="shared" si="5"/>
        <v>90858.018951406993</v>
      </c>
    </row>
    <row r="73" spans="1:22" x14ac:dyDescent="0.3">
      <c r="A73" s="3" t="s">
        <v>12</v>
      </c>
      <c r="B73" s="3">
        <v>1</v>
      </c>
      <c r="C73" s="4" t="s">
        <v>178</v>
      </c>
      <c r="D73" s="3" t="s">
        <v>319</v>
      </c>
      <c r="E73" s="3" t="s">
        <v>75</v>
      </c>
      <c r="F73" s="4" t="s">
        <v>320</v>
      </c>
      <c r="G73" s="3" t="s">
        <v>16</v>
      </c>
      <c r="H73" s="5">
        <v>4227.2317000000003</v>
      </c>
      <c r="I73" s="5">
        <v>11.3028</v>
      </c>
      <c r="J73" s="5">
        <v>10.979699999999999</v>
      </c>
      <c r="K73" s="6">
        <v>0.97141416286229965</v>
      </c>
      <c r="L73" s="5">
        <v>136.36000000000001</v>
      </c>
      <c r="M73" s="19">
        <f>H73*INDEX('Pliegos Tarifarios (Santiago)'!$B:$B,MATCH($B73,'Pliegos Tarifarios (Santiago)'!$A:$A,0))</f>
        <v>502355.76076460001</v>
      </c>
      <c r="N73" s="19">
        <f>I73*INDEX('Pliegos Tarifarios (Santiago)'!$C:$C,MATCH($B73,'Pliegos Tarifarios (Santiago)'!$A:$A,0))</f>
        <v>38600.294005199998</v>
      </c>
      <c r="O73" s="19">
        <f>J73*INDEX('Pliegos Tarifarios (Santiago)'!$D:$D,MATCH($B73,'Pliegos Tarifarios (Santiago)'!$A:$A,0))</f>
        <v>154886.29091849999</v>
      </c>
      <c r="P73" s="19">
        <f>H73*INDEX('Pliegos Tarifarios (Santiago)'!$E:$E,MATCH($B73,'Pliegos Tarifarios (Santiago)'!$A:$A,0))</f>
        <v>54666.560344400008</v>
      </c>
      <c r="Q73" s="19" cm="1">
        <f t="array" ref="Q73">H73*_xlfn.IFS(H73&lt;=350,INDEX('Pliegos Tarifarios (Santiago)'!$F:$F,MATCH($B73,'Pliegos Tarifarios (Santiago)'!$A:$A,0)),H73&lt;=500,INDEX('Pliegos Tarifarios (Santiago)'!$G:$G,MATCH($B73,'Pliegos Tarifarios (Santiago)'!$A:$A,0)),H73&lt;=1000,INDEX('Pliegos Tarifarios (Santiago)'!$H:$H,MATCH($B73,'Pliegos Tarifarios (Santiago)'!$A:$A,0)),H73&lt;=5000,INDEX('Pliegos Tarifarios (Santiago)'!$I:$I,MATCH($B73,'Pliegos Tarifarios (Santiago)'!$A:$A,0)),H73&gt;5000,INDEX('Pliegos Tarifarios (Santiago)'!$J:$J,MATCH($B73,'Pliegos Tarifarios (Santiago)'!$A:$A,0)))/1.19</f>
        <v>12685.247395546219</v>
      </c>
      <c r="R73" s="19">
        <f>INDEX('Pliegos Tarifarios (Santiago)'!$K:$K,MATCH($B73,'Pliegos Tarifarios (Santiago)'!$A:$A,0))</f>
        <v>710.78200000000004</v>
      </c>
      <c r="S73" s="21">
        <f t="shared" si="3"/>
        <v>763904.93542824616</v>
      </c>
      <c r="T73" s="21">
        <f t="shared" si="4"/>
        <v>145141.93773136678</v>
      </c>
      <c r="U73" s="19">
        <v>0</v>
      </c>
      <c r="V73" s="21">
        <f t="shared" si="5"/>
        <v>909046.87315961299</v>
      </c>
    </row>
    <row r="74" spans="1:22" x14ac:dyDescent="0.3">
      <c r="A74" s="3" t="s">
        <v>12</v>
      </c>
      <c r="B74" s="3">
        <v>1</v>
      </c>
      <c r="C74" s="4" t="s">
        <v>178</v>
      </c>
      <c r="D74" s="3" t="s">
        <v>321</v>
      </c>
      <c r="E74" s="3" t="s">
        <v>75</v>
      </c>
      <c r="F74" s="4" t="s">
        <v>84</v>
      </c>
      <c r="G74" s="3" t="s">
        <v>16</v>
      </c>
      <c r="H74" s="5">
        <v>3517.9511000000002</v>
      </c>
      <c r="I74" s="5">
        <v>9.4237000000000002</v>
      </c>
      <c r="J74" s="5">
        <v>9.4237000000000002</v>
      </c>
      <c r="K74" s="6">
        <v>1</v>
      </c>
      <c r="L74" s="5">
        <v>113.48</v>
      </c>
      <c r="M74" s="19">
        <f>H74*INDEX('Pliegos Tarifarios (Santiago)'!$B:$B,MATCH($B74,'Pliegos Tarifarios (Santiago)'!$A:$A,0))</f>
        <v>418066.27282180003</v>
      </c>
      <c r="N74" s="19">
        <f>I74*INDEX('Pliegos Tarifarios (Santiago)'!$C:$C,MATCH($B74,'Pliegos Tarifarios (Santiago)'!$A:$A,0))</f>
        <v>32182.9626833</v>
      </c>
      <c r="O74" s="19">
        <f>J74*INDEX('Pliegos Tarifarios (Santiago)'!$D:$D,MATCH($B74,'Pliegos Tarifarios (Santiago)'!$A:$A,0))</f>
        <v>132936.4135385</v>
      </c>
      <c r="P74" s="19">
        <f>H74*INDEX('Pliegos Tarifarios (Santiago)'!$E:$E,MATCH($B74,'Pliegos Tarifarios (Santiago)'!$A:$A,0))</f>
        <v>45494.143625200006</v>
      </c>
      <c r="Q74" s="19" cm="1">
        <f t="array" ref="Q74">H74*_xlfn.IFS(H74&lt;=350,INDEX('Pliegos Tarifarios (Santiago)'!$F:$F,MATCH($B74,'Pliegos Tarifarios (Santiago)'!$A:$A,0)),H74&lt;=500,INDEX('Pliegos Tarifarios (Santiago)'!$G:$G,MATCH($B74,'Pliegos Tarifarios (Santiago)'!$A:$A,0)),H74&lt;=1000,INDEX('Pliegos Tarifarios (Santiago)'!$H:$H,MATCH($B74,'Pliegos Tarifarios (Santiago)'!$A:$A,0)),H74&lt;=5000,INDEX('Pliegos Tarifarios (Santiago)'!$I:$I,MATCH($B74,'Pliegos Tarifarios (Santiago)'!$A:$A,0)),H74&gt;5000,INDEX('Pliegos Tarifarios (Santiago)'!$J:$J,MATCH($B74,'Pliegos Tarifarios (Santiago)'!$A:$A,0)))/1.19</f>
        <v>10556.809561428572</v>
      </c>
      <c r="R74" s="19">
        <f>INDEX('Pliegos Tarifarios (Santiago)'!$K:$K,MATCH($B74,'Pliegos Tarifarios (Santiago)'!$A:$A,0))</f>
        <v>710.78200000000004</v>
      </c>
      <c r="S74" s="21">
        <f t="shared" ref="S74" si="6">SUM(M74:R74)</f>
        <v>639947.38423022872</v>
      </c>
      <c r="T74" s="21">
        <f t="shared" ref="T74:T137" si="7">S74*0.19</f>
        <v>121590.00300374346</v>
      </c>
      <c r="U74" s="19">
        <v>0</v>
      </c>
      <c r="V74" s="21">
        <f t="shared" ref="V74:V137" si="8">SUM(S74:T74)</f>
        <v>761537.3872339722</v>
      </c>
    </row>
    <row r="75" spans="1:22" x14ac:dyDescent="0.3">
      <c r="A75" s="3" t="s">
        <v>12</v>
      </c>
      <c r="B75" s="3">
        <v>1</v>
      </c>
      <c r="C75" s="4" t="s">
        <v>178</v>
      </c>
      <c r="D75" s="3" t="s">
        <v>322</v>
      </c>
      <c r="E75" s="3" t="s">
        <v>75</v>
      </c>
      <c r="F75" s="4" t="s">
        <v>323</v>
      </c>
      <c r="G75" s="3" t="s">
        <v>16</v>
      </c>
      <c r="H75" s="5">
        <v>3511.9504999999999</v>
      </c>
      <c r="I75" s="5">
        <v>9.5698000000000008</v>
      </c>
      <c r="J75" s="5">
        <v>9.1722000000000001</v>
      </c>
      <c r="K75" s="6">
        <v>0.95845263223891819</v>
      </c>
      <c r="L75" s="5">
        <v>113.29</v>
      </c>
      <c r="M75" s="19">
        <f>H75*INDEX('Pliegos Tarifarios (Santiago)'!$B:$B,MATCH($B75,'Pliegos Tarifarios (Santiago)'!$A:$A,0))</f>
        <v>417353.17351899995</v>
      </c>
      <c r="N75" s="19">
        <f>I75*INDEX('Pliegos Tarifarios (Santiago)'!$C:$C,MATCH($B75,'Pliegos Tarifarios (Santiago)'!$A:$A,0))</f>
        <v>32681.910108200002</v>
      </c>
      <c r="O75" s="19">
        <f>J75*INDEX('Pliegos Tarifarios (Santiago)'!$D:$D,MATCH($B75,'Pliegos Tarifarios (Santiago)'!$A:$A,0))</f>
        <v>129388.602381</v>
      </c>
      <c r="P75" s="19">
        <f>H75*INDEX('Pliegos Tarifarios (Santiago)'!$E:$E,MATCH($B75,'Pliegos Tarifarios (Santiago)'!$A:$A,0))</f>
        <v>45416.543866</v>
      </c>
      <c r="Q75" s="19" cm="1">
        <f t="array" ref="Q75">H75*_xlfn.IFS(H75&lt;=350,INDEX('Pliegos Tarifarios (Santiago)'!$F:$F,MATCH($B75,'Pliegos Tarifarios (Santiago)'!$A:$A,0)),H75&lt;=500,INDEX('Pliegos Tarifarios (Santiago)'!$G:$G,MATCH($B75,'Pliegos Tarifarios (Santiago)'!$A:$A,0)),H75&lt;=1000,INDEX('Pliegos Tarifarios (Santiago)'!$H:$H,MATCH($B75,'Pliegos Tarifarios (Santiago)'!$A:$A,0)),H75&lt;=5000,INDEX('Pliegos Tarifarios (Santiago)'!$I:$I,MATCH($B75,'Pliegos Tarifarios (Santiago)'!$A:$A,0)),H75&gt;5000,INDEX('Pliegos Tarifarios (Santiago)'!$J:$J,MATCH($B75,'Pliegos Tarifarios (Santiago)'!$A:$A,0)))/1.19</f>
        <v>10538.802718907562</v>
      </c>
      <c r="R75" s="19">
        <f>INDEX('Pliegos Tarifarios (Santiago)'!$K:$K,MATCH($B75,'Pliegos Tarifarios (Santiago)'!$A:$A,0))</f>
        <v>710.78200000000004</v>
      </c>
      <c r="S75" s="21">
        <f t="shared" ref="S75:S138" si="9">SUM(M75:R75)</f>
        <v>636089.81459310756</v>
      </c>
      <c r="T75" s="21">
        <f t="shared" si="7"/>
        <v>120857.06477269044</v>
      </c>
      <c r="U75" s="19">
        <v>0</v>
      </c>
      <c r="V75" s="21">
        <f t="shared" si="8"/>
        <v>756946.87936579797</v>
      </c>
    </row>
    <row r="76" spans="1:22" x14ac:dyDescent="0.3">
      <c r="A76" s="3" t="s">
        <v>12</v>
      </c>
      <c r="B76" s="3">
        <v>1</v>
      </c>
      <c r="C76" s="4" t="s">
        <v>178</v>
      </c>
      <c r="D76" s="3" t="s">
        <v>324</v>
      </c>
      <c r="E76" s="3" t="s">
        <v>75</v>
      </c>
      <c r="F76" s="4" t="s">
        <v>325</v>
      </c>
      <c r="G76" s="3" t="s">
        <v>16</v>
      </c>
      <c r="H76" s="5">
        <v>1408.7064</v>
      </c>
      <c r="I76" s="5">
        <v>3.7444999999999999</v>
      </c>
      <c r="J76" s="5">
        <v>3.7444999999999999</v>
      </c>
      <c r="K76" s="6">
        <v>1</v>
      </c>
      <c r="L76" s="5">
        <v>45.44</v>
      </c>
      <c r="M76" s="19">
        <f>H76*INDEX('Pliegos Tarifarios (Santiago)'!$B:$B,MATCH($B76,'Pliegos Tarifarios (Santiago)'!$A:$A,0))</f>
        <v>167407.85116319999</v>
      </c>
      <c r="N76" s="19">
        <f>I76*INDEX('Pliegos Tarifarios (Santiago)'!$C:$C,MATCH($B76,'Pliegos Tarifarios (Santiago)'!$A:$A,0))</f>
        <v>12787.8756505</v>
      </c>
      <c r="O76" s="19">
        <f>J76*INDEX('Pliegos Tarifarios (Santiago)'!$D:$D,MATCH($B76,'Pliegos Tarifarios (Santiago)'!$A:$A,0))</f>
        <v>52822.182422499995</v>
      </c>
      <c r="P76" s="19">
        <f>H76*INDEX('Pliegos Tarifarios (Santiago)'!$E:$E,MATCH($B76,'Pliegos Tarifarios (Santiago)'!$A:$A,0))</f>
        <v>18217.391164799999</v>
      </c>
      <c r="Q76" s="19" cm="1">
        <f t="array" ref="Q76">H76*_xlfn.IFS(H76&lt;=350,INDEX('Pliegos Tarifarios (Santiago)'!$F:$F,MATCH($B76,'Pliegos Tarifarios (Santiago)'!$A:$A,0)),H76&lt;=500,INDEX('Pliegos Tarifarios (Santiago)'!$G:$G,MATCH($B76,'Pliegos Tarifarios (Santiago)'!$A:$A,0)),H76&lt;=1000,INDEX('Pliegos Tarifarios (Santiago)'!$H:$H,MATCH($B76,'Pliegos Tarifarios (Santiago)'!$A:$A,0)),H76&lt;=5000,INDEX('Pliegos Tarifarios (Santiago)'!$I:$I,MATCH($B76,'Pliegos Tarifarios (Santiago)'!$A:$A,0)),H76&gt;5000,INDEX('Pliegos Tarifarios (Santiago)'!$J:$J,MATCH($B76,'Pliegos Tarifarios (Santiago)'!$A:$A,0)))/1.19</f>
        <v>4227.3029868907561</v>
      </c>
      <c r="R76" s="19">
        <f>INDEX('Pliegos Tarifarios (Santiago)'!$K:$K,MATCH($B76,'Pliegos Tarifarios (Santiago)'!$A:$A,0))</f>
        <v>710.78200000000004</v>
      </c>
      <c r="S76" s="21">
        <f t="shared" si="9"/>
        <v>256173.38538789074</v>
      </c>
      <c r="T76" s="21">
        <f t="shared" si="7"/>
        <v>48672.943223699243</v>
      </c>
      <c r="U76" s="19">
        <v>0</v>
      </c>
      <c r="V76" s="21">
        <f t="shared" si="8"/>
        <v>304846.32861158997</v>
      </c>
    </row>
    <row r="77" spans="1:22" x14ac:dyDescent="0.3">
      <c r="A77" s="3" t="s">
        <v>12</v>
      </c>
      <c r="B77" s="3">
        <v>1</v>
      </c>
      <c r="C77" s="4" t="s">
        <v>178</v>
      </c>
      <c r="D77" s="3" t="s">
        <v>326</v>
      </c>
      <c r="E77" s="3" t="s">
        <v>327</v>
      </c>
      <c r="F77" s="4" t="s">
        <v>328</v>
      </c>
      <c r="G77" s="3" t="s">
        <v>16</v>
      </c>
      <c r="H77" s="5">
        <v>3518.6217000000001</v>
      </c>
      <c r="I77" s="5">
        <v>9.5424000000000007</v>
      </c>
      <c r="J77" s="5">
        <v>9.5424000000000007</v>
      </c>
      <c r="K77" s="6">
        <v>1</v>
      </c>
      <c r="L77" s="5">
        <v>113.5</v>
      </c>
      <c r="M77" s="19">
        <f>H77*INDEX('Pliegos Tarifarios (Santiago)'!$B:$B,MATCH($B77,'Pliegos Tarifarios (Santiago)'!$A:$A,0))</f>
        <v>418145.9655846</v>
      </c>
      <c r="N77" s="19">
        <f>I77*INDEX('Pliegos Tarifarios (Santiago)'!$C:$C,MATCH($B77,'Pliegos Tarifarios (Santiago)'!$A:$A,0))</f>
        <v>32588.336121600001</v>
      </c>
      <c r="O77" s="19">
        <f>J77*INDEX('Pliegos Tarifarios (Santiago)'!$D:$D,MATCH($B77,'Pliegos Tarifarios (Santiago)'!$A:$A,0))</f>
        <v>134610.86755200001</v>
      </c>
      <c r="P77" s="19">
        <f>H77*INDEX('Pliegos Tarifarios (Santiago)'!$E:$E,MATCH($B77,'Pliegos Tarifarios (Santiago)'!$A:$A,0))</f>
        <v>45502.815824400001</v>
      </c>
      <c r="Q77" s="19" cm="1">
        <f t="array" ref="Q77">H77*_xlfn.IFS(H77&lt;=350,INDEX('Pliegos Tarifarios (Santiago)'!$F:$F,MATCH($B77,'Pliegos Tarifarios (Santiago)'!$A:$A,0)),H77&lt;=500,INDEX('Pliegos Tarifarios (Santiago)'!$G:$G,MATCH($B77,'Pliegos Tarifarios (Santiago)'!$A:$A,0)),H77&lt;=1000,INDEX('Pliegos Tarifarios (Santiago)'!$H:$H,MATCH($B77,'Pliegos Tarifarios (Santiago)'!$A:$A,0)),H77&lt;=5000,INDEX('Pliegos Tarifarios (Santiago)'!$I:$I,MATCH($B77,'Pliegos Tarifarios (Santiago)'!$A:$A,0)),H77&gt;5000,INDEX('Pliegos Tarifarios (Santiago)'!$J:$J,MATCH($B77,'Pliegos Tarifarios (Santiago)'!$A:$A,0)))/1.19</f>
        <v>10558.821924957983</v>
      </c>
      <c r="R77" s="19">
        <f>INDEX('Pliegos Tarifarios (Santiago)'!$K:$K,MATCH($B77,'Pliegos Tarifarios (Santiago)'!$A:$A,0))</f>
        <v>710.78200000000004</v>
      </c>
      <c r="S77" s="21">
        <f t="shared" si="9"/>
        <v>642117.58900755807</v>
      </c>
      <c r="T77" s="21">
        <f t="shared" si="7"/>
        <v>122002.34191143603</v>
      </c>
      <c r="U77" s="19">
        <v>0</v>
      </c>
      <c r="V77" s="21">
        <f t="shared" si="8"/>
        <v>764119.93091899413</v>
      </c>
    </row>
    <row r="78" spans="1:22" x14ac:dyDescent="0.3">
      <c r="A78" s="3" t="s">
        <v>12</v>
      </c>
      <c r="B78" s="3">
        <v>1</v>
      </c>
      <c r="C78" s="4" t="s">
        <v>178</v>
      </c>
      <c r="D78" s="3" t="s">
        <v>329</v>
      </c>
      <c r="E78" s="3" t="s">
        <v>327</v>
      </c>
      <c r="F78" s="4" t="s">
        <v>330</v>
      </c>
      <c r="G78" s="3" t="s">
        <v>16</v>
      </c>
      <c r="H78" s="5">
        <v>2817.6127999999999</v>
      </c>
      <c r="I78" s="5">
        <v>7.3712</v>
      </c>
      <c r="J78" s="5">
        <v>7.3712</v>
      </c>
      <c r="K78" s="6">
        <v>1</v>
      </c>
      <c r="L78" s="5">
        <v>90.89</v>
      </c>
      <c r="M78" s="19">
        <f>H78*INDEX('Pliegos Tarifarios (Santiago)'!$B:$B,MATCH($B78,'Pliegos Tarifarios (Santiago)'!$A:$A,0))</f>
        <v>334839.46992639999</v>
      </c>
      <c r="N78" s="19">
        <f>I78*INDEX('Pliegos Tarifarios (Santiago)'!$C:$C,MATCH($B78,'Pliegos Tarifarios (Santiago)'!$A:$A,0))</f>
        <v>25173.451460799999</v>
      </c>
      <c r="O78" s="19">
        <f>J78*INDEX('Pliegos Tarifarios (Santiago)'!$D:$D,MATCH($B78,'Pliegos Tarifarios (Santiago)'!$A:$A,0))</f>
        <v>103982.606776</v>
      </c>
      <c r="P78" s="19">
        <f>H78*INDEX('Pliegos Tarifarios (Santiago)'!$E:$E,MATCH($B78,'Pliegos Tarifarios (Santiago)'!$A:$A,0))</f>
        <v>36437.368729599999</v>
      </c>
      <c r="Q78" s="19" cm="1">
        <f t="array" ref="Q78">H78*_xlfn.IFS(H78&lt;=350,INDEX('Pliegos Tarifarios (Santiago)'!$F:$F,MATCH($B78,'Pliegos Tarifarios (Santiago)'!$A:$A,0)),H78&lt;=500,INDEX('Pliegos Tarifarios (Santiago)'!$G:$G,MATCH($B78,'Pliegos Tarifarios (Santiago)'!$A:$A,0)),H78&lt;=1000,INDEX('Pliegos Tarifarios (Santiago)'!$H:$H,MATCH($B78,'Pliegos Tarifarios (Santiago)'!$A:$A,0)),H78&lt;=5000,INDEX('Pliegos Tarifarios (Santiago)'!$I:$I,MATCH($B78,'Pliegos Tarifarios (Santiago)'!$A:$A,0)),H78&gt;5000,INDEX('Pliegos Tarifarios (Santiago)'!$J:$J,MATCH($B78,'Pliegos Tarifarios (Santiago)'!$A:$A,0)))/1.19</f>
        <v>8455.2061418487392</v>
      </c>
      <c r="R78" s="19">
        <f>INDEX('Pliegos Tarifarios (Santiago)'!$K:$K,MATCH($B78,'Pliegos Tarifarios (Santiago)'!$A:$A,0))</f>
        <v>710.78200000000004</v>
      </c>
      <c r="S78" s="21">
        <f t="shared" si="9"/>
        <v>509598.88503464876</v>
      </c>
      <c r="T78" s="21">
        <f t="shared" si="7"/>
        <v>96823.788156583265</v>
      </c>
      <c r="U78" s="19">
        <v>0</v>
      </c>
      <c r="V78" s="21">
        <f t="shared" si="8"/>
        <v>606422.67319123202</v>
      </c>
    </row>
    <row r="79" spans="1:22" x14ac:dyDescent="0.3">
      <c r="A79" s="3" t="s">
        <v>12</v>
      </c>
      <c r="B79" s="3">
        <v>1</v>
      </c>
      <c r="C79" s="4" t="s">
        <v>178</v>
      </c>
      <c r="D79" s="3" t="s">
        <v>331</v>
      </c>
      <c r="E79" s="3" t="s">
        <v>327</v>
      </c>
      <c r="F79" s="4" t="s">
        <v>332</v>
      </c>
      <c r="G79" s="3" t="s">
        <v>16</v>
      </c>
      <c r="H79" s="5">
        <v>2107.1615999999999</v>
      </c>
      <c r="I79" s="5">
        <v>5.6081000000000003</v>
      </c>
      <c r="J79" s="5">
        <v>5.5244999999999997</v>
      </c>
      <c r="K79" s="6">
        <v>0.98509299049588972</v>
      </c>
      <c r="L79" s="5">
        <v>67.97</v>
      </c>
      <c r="M79" s="19">
        <f>H79*INDEX('Pliegos Tarifarios (Santiago)'!$B:$B,MATCH($B79,'Pliegos Tarifarios (Santiago)'!$A:$A,0))</f>
        <v>250410.87022079999</v>
      </c>
      <c r="N79" s="19">
        <f>I79*INDEX('Pliegos Tarifarios (Santiago)'!$C:$C,MATCH($B79,'Pliegos Tarifarios (Santiago)'!$A:$A,0))</f>
        <v>19152.2727829</v>
      </c>
      <c r="O79" s="19">
        <f>J79*INDEX('Pliegos Tarifarios (Santiago)'!$D:$D,MATCH($B79,'Pliegos Tarifarios (Santiago)'!$A:$A,0))</f>
        <v>77931.939322499995</v>
      </c>
      <c r="P79" s="19">
        <f>H79*INDEX('Pliegos Tarifarios (Santiago)'!$E:$E,MATCH($B79,'Pliegos Tarifarios (Santiago)'!$A:$A,0))</f>
        <v>27249.813811199998</v>
      </c>
      <c r="Q79" s="19" cm="1">
        <f t="array" ref="Q79">H79*_xlfn.IFS(H79&lt;=350,INDEX('Pliegos Tarifarios (Santiago)'!$F:$F,MATCH($B79,'Pliegos Tarifarios (Santiago)'!$A:$A,0)),H79&lt;=500,INDEX('Pliegos Tarifarios (Santiago)'!$G:$G,MATCH($B79,'Pliegos Tarifarios (Santiago)'!$A:$A,0)),H79&lt;=1000,INDEX('Pliegos Tarifarios (Santiago)'!$H:$H,MATCH($B79,'Pliegos Tarifarios (Santiago)'!$A:$A,0)),H79&lt;=5000,INDEX('Pliegos Tarifarios (Santiago)'!$I:$I,MATCH($B79,'Pliegos Tarifarios (Santiago)'!$A:$A,0)),H79&gt;5000,INDEX('Pliegos Tarifarios (Santiago)'!$J:$J,MATCH($B79,'Pliegos Tarifarios (Santiago)'!$A:$A,0)))/1.19</f>
        <v>6323.2555240336133</v>
      </c>
      <c r="R79" s="19">
        <f>INDEX('Pliegos Tarifarios (Santiago)'!$K:$K,MATCH($B79,'Pliegos Tarifarios (Santiago)'!$A:$A,0))</f>
        <v>710.78200000000004</v>
      </c>
      <c r="S79" s="21">
        <f t="shared" si="9"/>
        <v>381778.93366143358</v>
      </c>
      <c r="T79" s="21">
        <f t="shared" si="7"/>
        <v>72537.997395672384</v>
      </c>
      <c r="U79" s="19">
        <v>0</v>
      </c>
      <c r="V79" s="21">
        <f t="shared" si="8"/>
        <v>454316.93105710595</v>
      </c>
    </row>
    <row r="80" spans="1:22" x14ac:dyDescent="0.3">
      <c r="A80" s="3" t="s">
        <v>12</v>
      </c>
      <c r="B80" s="3">
        <v>1</v>
      </c>
      <c r="C80" s="4" t="s">
        <v>178</v>
      </c>
      <c r="D80" s="3" t="s">
        <v>333</v>
      </c>
      <c r="E80" s="3" t="s">
        <v>327</v>
      </c>
      <c r="F80" s="4" t="s">
        <v>334</v>
      </c>
      <c r="G80" s="3" t="s">
        <v>16</v>
      </c>
      <c r="H80" s="5">
        <v>2805.3191000000002</v>
      </c>
      <c r="I80" s="5">
        <v>7.4390999999999998</v>
      </c>
      <c r="J80" s="5">
        <v>7.3789999999999996</v>
      </c>
      <c r="K80" s="6">
        <v>0.99192106572031558</v>
      </c>
      <c r="L80" s="5">
        <v>90.49</v>
      </c>
      <c r="M80" s="19">
        <f>H80*INDEX('Pliegos Tarifarios (Santiago)'!$B:$B,MATCH($B80,'Pliegos Tarifarios (Santiago)'!$A:$A,0))</f>
        <v>333378.51120579999</v>
      </c>
      <c r="N80" s="19">
        <f>I80*INDEX('Pliegos Tarifarios (Santiago)'!$C:$C,MATCH($B80,'Pliegos Tarifarios (Santiago)'!$A:$A,0))</f>
        <v>25405.337361899998</v>
      </c>
      <c r="O80" s="19">
        <f>J80*INDEX('Pliegos Tarifarios (Santiago)'!$D:$D,MATCH($B80,'Pliegos Tarifarios (Santiago)'!$A:$A,0))</f>
        <v>104092.638295</v>
      </c>
      <c r="P80" s="19">
        <f>H80*INDEX('Pliegos Tarifarios (Santiago)'!$E:$E,MATCH($B80,'Pliegos Tarifarios (Santiago)'!$A:$A,0))</f>
        <v>36278.3866012</v>
      </c>
      <c r="Q80" s="19" cm="1">
        <f t="array" ref="Q80">H80*_xlfn.IFS(H80&lt;=350,INDEX('Pliegos Tarifarios (Santiago)'!$F:$F,MATCH($B80,'Pliegos Tarifarios (Santiago)'!$A:$A,0)),H80&lt;=500,INDEX('Pliegos Tarifarios (Santiago)'!$G:$G,MATCH($B80,'Pliegos Tarifarios (Santiago)'!$A:$A,0)),H80&lt;=1000,INDEX('Pliegos Tarifarios (Santiago)'!$H:$H,MATCH($B80,'Pliegos Tarifarios (Santiago)'!$A:$A,0)),H80&lt;=5000,INDEX('Pliegos Tarifarios (Santiago)'!$I:$I,MATCH($B80,'Pliegos Tarifarios (Santiago)'!$A:$A,0)),H80&gt;5000,INDEX('Pliegos Tarifarios (Santiago)'!$J:$J,MATCH($B80,'Pliegos Tarifarios (Santiago)'!$A:$A,0)))/1.19</f>
        <v>8418.3147110084028</v>
      </c>
      <c r="R80" s="19">
        <f>INDEX('Pliegos Tarifarios (Santiago)'!$K:$K,MATCH($B80,'Pliegos Tarifarios (Santiago)'!$A:$A,0))</f>
        <v>710.78200000000004</v>
      </c>
      <c r="S80" s="21">
        <f t="shared" si="9"/>
        <v>508283.97017490841</v>
      </c>
      <c r="T80" s="21">
        <f t="shared" si="7"/>
        <v>96573.954333232599</v>
      </c>
      <c r="U80" s="19">
        <v>0</v>
      </c>
      <c r="V80" s="21">
        <f t="shared" si="8"/>
        <v>604857.924508141</v>
      </c>
    </row>
    <row r="81" spans="1:22" x14ac:dyDescent="0.3">
      <c r="A81" s="3" t="s">
        <v>12</v>
      </c>
      <c r="B81" s="3">
        <v>1</v>
      </c>
      <c r="C81" s="4" t="s">
        <v>178</v>
      </c>
      <c r="D81" s="3" t="s">
        <v>335</v>
      </c>
      <c r="E81" s="3" t="s">
        <v>327</v>
      </c>
      <c r="F81" s="4" t="s">
        <v>336</v>
      </c>
      <c r="G81" s="3" t="s">
        <v>16</v>
      </c>
      <c r="H81" s="5">
        <v>2812.9481000000001</v>
      </c>
      <c r="I81" s="5">
        <v>7.4275000000000002</v>
      </c>
      <c r="J81" s="5">
        <v>7.3476999999999997</v>
      </c>
      <c r="K81" s="6">
        <v>0.9892561427128912</v>
      </c>
      <c r="L81" s="5">
        <v>90.74</v>
      </c>
      <c r="M81" s="19">
        <f>H81*INDEX('Pliegos Tarifarios (Santiago)'!$B:$B,MATCH($B81,'Pliegos Tarifarios (Santiago)'!$A:$A,0))</f>
        <v>334285.1263078</v>
      </c>
      <c r="N81" s="19">
        <f>I81*INDEX('Pliegos Tarifarios (Santiago)'!$C:$C,MATCH($B81,'Pliegos Tarifarios (Santiago)'!$A:$A,0))</f>
        <v>25365.722097500002</v>
      </c>
      <c r="O81" s="19">
        <f>J81*INDEX('Pliegos Tarifarios (Santiago)'!$D:$D,MATCH($B81,'Pliegos Tarifarios (Santiago)'!$A:$A,0))</f>
        <v>103651.1015585</v>
      </c>
      <c r="P81" s="19">
        <f>H81*INDEX('Pliegos Tarifarios (Santiago)'!$E:$E,MATCH($B81,'Pliegos Tarifarios (Santiago)'!$A:$A,0))</f>
        <v>36377.0448292</v>
      </c>
      <c r="Q81" s="19" cm="1">
        <f t="array" ref="Q81">H81*_xlfn.IFS(H81&lt;=350,INDEX('Pliegos Tarifarios (Santiago)'!$F:$F,MATCH($B81,'Pliegos Tarifarios (Santiago)'!$A:$A,0)),H81&lt;=500,INDEX('Pliegos Tarifarios (Santiago)'!$G:$G,MATCH($B81,'Pliegos Tarifarios (Santiago)'!$A:$A,0)),H81&lt;=1000,INDEX('Pliegos Tarifarios (Santiago)'!$H:$H,MATCH($B81,'Pliegos Tarifarios (Santiago)'!$A:$A,0)),H81&lt;=5000,INDEX('Pliegos Tarifarios (Santiago)'!$I:$I,MATCH($B81,'Pliegos Tarifarios (Santiago)'!$A:$A,0)),H81&gt;5000,INDEX('Pliegos Tarifarios (Santiago)'!$J:$J,MATCH($B81,'Pliegos Tarifarios (Santiago)'!$A:$A,0)))/1.19</f>
        <v>8441.208121932772</v>
      </c>
      <c r="R81" s="19">
        <f>INDEX('Pliegos Tarifarios (Santiago)'!$K:$K,MATCH($B81,'Pliegos Tarifarios (Santiago)'!$A:$A,0))</f>
        <v>710.78200000000004</v>
      </c>
      <c r="S81" s="21">
        <f t="shared" si="9"/>
        <v>508830.98491493281</v>
      </c>
      <c r="T81" s="21">
        <f t="shared" si="7"/>
        <v>96677.887133837241</v>
      </c>
      <c r="U81" s="19">
        <v>0</v>
      </c>
      <c r="V81" s="21">
        <f t="shared" si="8"/>
        <v>605508.87204877008</v>
      </c>
    </row>
    <row r="82" spans="1:22" x14ac:dyDescent="0.3">
      <c r="A82" s="3" t="s">
        <v>12</v>
      </c>
      <c r="B82" s="3">
        <v>1</v>
      </c>
      <c r="C82" s="4" t="s">
        <v>178</v>
      </c>
      <c r="D82" s="3" t="s">
        <v>337</v>
      </c>
      <c r="E82" s="3" t="s">
        <v>327</v>
      </c>
      <c r="F82" s="4" t="s">
        <v>338</v>
      </c>
      <c r="G82" s="3" t="s">
        <v>16</v>
      </c>
      <c r="H82" s="5">
        <v>2108.5221000000001</v>
      </c>
      <c r="I82" s="5">
        <v>5.61</v>
      </c>
      <c r="J82" s="5">
        <v>5.5518999999999998</v>
      </c>
      <c r="K82" s="6">
        <v>0.98964349376114069</v>
      </c>
      <c r="L82" s="5">
        <v>68.02</v>
      </c>
      <c r="M82" s="19">
        <f>H82*INDEX('Pliegos Tarifarios (Santiago)'!$B:$B,MATCH($B82,'Pliegos Tarifarios (Santiago)'!$A:$A,0))</f>
        <v>250572.54931979999</v>
      </c>
      <c r="N82" s="19">
        <f>I82*INDEX('Pliegos Tarifarios (Santiago)'!$C:$C,MATCH($B82,'Pliegos Tarifarios (Santiago)'!$A:$A,0))</f>
        <v>19158.761490000001</v>
      </c>
      <c r="O82" s="19">
        <f>J82*INDEX('Pliegos Tarifarios (Santiago)'!$D:$D,MATCH($B82,'Pliegos Tarifarios (Santiago)'!$A:$A,0))</f>
        <v>78318.460299500002</v>
      </c>
      <c r="P82" s="19">
        <f>H82*INDEX('Pliegos Tarifarios (Santiago)'!$E:$E,MATCH($B82,'Pliegos Tarifarios (Santiago)'!$A:$A,0))</f>
        <v>27267.407797200001</v>
      </c>
      <c r="Q82" s="19" cm="1">
        <f t="array" ref="Q82">H82*_xlfn.IFS(H82&lt;=350,INDEX('Pliegos Tarifarios (Santiago)'!$F:$F,MATCH($B82,'Pliegos Tarifarios (Santiago)'!$A:$A,0)),H82&lt;=500,INDEX('Pliegos Tarifarios (Santiago)'!$G:$G,MATCH($B82,'Pliegos Tarifarios (Santiago)'!$A:$A,0)),H82&lt;=1000,INDEX('Pliegos Tarifarios (Santiago)'!$H:$H,MATCH($B82,'Pliegos Tarifarios (Santiago)'!$A:$A,0)),H82&lt;=5000,INDEX('Pliegos Tarifarios (Santiago)'!$I:$I,MATCH($B82,'Pliegos Tarifarios (Santiago)'!$A:$A,0)),H82&gt;5000,INDEX('Pliegos Tarifarios (Santiago)'!$J:$J,MATCH($B82,'Pliegos Tarifarios (Santiago)'!$A:$A,0)))/1.19</f>
        <v>6327.3381673109243</v>
      </c>
      <c r="R82" s="19">
        <f>INDEX('Pliegos Tarifarios (Santiago)'!$K:$K,MATCH($B82,'Pliegos Tarifarios (Santiago)'!$A:$A,0))</f>
        <v>710.78200000000004</v>
      </c>
      <c r="S82" s="21">
        <f t="shared" si="9"/>
        <v>382355.29907381092</v>
      </c>
      <c r="T82" s="21">
        <f t="shared" si="7"/>
        <v>72647.50682402408</v>
      </c>
      <c r="U82" s="19">
        <v>0</v>
      </c>
      <c r="V82" s="21">
        <f t="shared" si="8"/>
        <v>455002.805897835</v>
      </c>
    </row>
    <row r="83" spans="1:22" x14ac:dyDescent="0.3">
      <c r="A83" s="3" t="s">
        <v>12</v>
      </c>
      <c r="B83" s="3">
        <v>1</v>
      </c>
      <c r="C83" s="4" t="s">
        <v>178</v>
      </c>
      <c r="D83" s="3" t="s">
        <v>339</v>
      </c>
      <c r="E83" s="3" t="s">
        <v>327</v>
      </c>
      <c r="F83" s="4" t="s">
        <v>340</v>
      </c>
      <c r="G83" s="3" t="s">
        <v>16</v>
      </c>
      <c r="H83" s="5">
        <v>2112.8029000000001</v>
      </c>
      <c r="I83" s="5">
        <v>5.6074999999999999</v>
      </c>
      <c r="J83" s="5">
        <v>5.5655999999999999</v>
      </c>
      <c r="K83" s="6">
        <v>0.9925278644672314</v>
      </c>
      <c r="L83" s="5">
        <v>68.150000000000006</v>
      </c>
      <c r="M83" s="19">
        <f>H83*INDEX('Pliegos Tarifarios (Santiago)'!$B:$B,MATCH($B83,'Pliegos Tarifarios (Santiago)'!$A:$A,0))</f>
        <v>251081.27103020001</v>
      </c>
      <c r="N83" s="19">
        <f>I83*INDEX('Pliegos Tarifarios (Santiago)'!$C:$C,MATCH($B83,'Pliegos Tarifarios (Santiago)'!$A:$A,0))</f>
        <v>19150.223717500001</v>
      </c>
      <c r="O83" s="19">
        <f>J83*INDEX('Pliegos Tarifarios (Santiago)'!$D:$D,MATCH($B83,'Pliegos Tarifarios (Santiago)'!$A:$A,0))</f>
        <v>78511.720787999991</v>
      </c>
      <c r="P83" s="19">
        <f>H83*INDEX('Pliegos Tarifarios (Santiago)'!$E:$E,MATCH($B83,'Pliegos Tarifarios (Santiago)'!$A:$A,0))</f>
        <v>27322.767102800004</v>
      </c>
      <c r="Q83" s="19" cm="1">
        <f t="array" ref="Q83">H83*_xlfn.IFS(H83&lt;=350,INDEX('Pliegos Tarifarios (Santiago)'!$F:$F,MATCH($B83,'Pliegos Tarifarios (Santiago)'!$A:$A,0)),H83&lt;=500,INDEX('Pliegos Tarifarios (Santiago)'!$G:$G,MATCH($B83,'Pliegos Tarifarios (Santiago)'!$A:$A,0)),H83&lt;=1000,INDEX('Pliegos Tarifarios (Santiago)'!$H:$H,MATCH($B83,'Pliegos Tarifarios (Santiago)'!$A:$A,0)),H83&lt;=5000,INDEX('Pliegos Tarifarios (Santiago)'!$I:$I,MATCH($B83,'Pliegos Tarifarios (Santiago)'!$A:$A,0)),H83&gt;5000,INDEX('Pliegos Tarifarios (Santiago)'!$J:$J,MATCH($B83,'Pliegos Tarifarios (Santiago)'!$A:$A,0)))/1.19</f>
        <v>6340.184164621849</v>
      </c>
      <c r="R83" s="19">
        <f>INDEX('Pliegos Tarifarios (Santiago)'!$K:$K,MATCH($B83,'Pliegos Tarifarios (Santiago)'!$A:$A,0))</f>
        <v>710.78200000000004</v>
      </c>
      <c r="S83" s="21">
        <f t="shared" si="9"/>
        <v>383116.94880312186</v>
      </c>
      <c r="T83" s="21">
        <f t="shared" si="7"/>
        <v>72792.220272593157</v>
      </c>
      <c r="U83" s="19">
        <v>0</v>
      </c>
      <c r="V83" s="21">
        <f t="shared" si="8"/>
        <v>455909.16907571501</v>
      </c>
    </row>
    <row r="84" spans="1:22" x14ac:dyDescent="0.3">
      <c r="A84" s="3" t="s">
        <v>12</v>
      </c>
      <c r="B84" s="3">
        <v>1</v>
      </c>
      <c r="C84" s="4" t="s">
        <v>178</v>
      </c>
      <c r="D84" s="3" t="s">
        <v>341</v>
      </c>
      <c r="E84" s="3" t="s">
        <v>327</v>
      </c>
      <c r="F84" s="4" t="s">
        <v>342</v>
      </c>
      <c r="G84" s="3" t="s">
        <v>16</v>
      </c>
      <c r="H84" s="5">
        <v>2814.1516000000001</v>
      </c>
      <c r="I84" s="5">
        <v>7.5266000000000002</v>
      </c>
      <c r="J84" s="5">
        <v>7.3300999999999998</v>
      </c>
      <c r="K84" s="6">
        <v>0.9738925942656711</v>
      </c>
      <c r="L84" s="5">
        <v>90.78</v>
      </c>
      <c r="M84" s="19">
        <f>H84*INDEX('Pliegos Tarifarios (Santiago)'!$B:$B,MATCH($B84,'Pliegos Tarifarios (Santiago)'!$A:$A,0))</f>
        <v>334428.1478408</v>
      </c>
      <c r="N84" s="19">
        <f>I84*INDEX('Pliegos Tarifarios (Santiago)'!$C:$C,MATCH($B84,'Pliegos Tarifarios (Santiago)'!$A:$A,0))</f>
        <v>25704.1593994</v>
      </c>
      <c r="O84" s="19">
        <f>J84*INDEX('Pliegos Tarifarios (Santiago)'!$D:$D,MATCH($B84,'Pliegos Tarifarios (Santiago)'!$A:$A,0))</f>
        <v>103402.82531049999</v>
      </c>
      <c r="P84" s="19">
        <f>H84*INDEX('Pliegos Tarifarios (Santiago)'!$E:$E,MATCH($B84,'Pliegos Tarifarios (Santiago)'!$A:$A,0))</f>
        <v>36392.608491200001</v>
      </c>
      <c r="Q84" s="19" cm="1">
        <f t="array" ref="Q84">H84*_xlfn.IFS(H84&lt;=350,INDEX('Pliegos Tarifarios (Santiago)'!$F:$F,MATCH($B84,'Pliegos Tarifarios (Santiago)'!$A:$A,0)),H84&lt;=500,INDEX('Pliegos Tarifarios (Santiago)'!$G:$G,MATCH($B84,'Pliegos Tarifarios (Santiago)'!$A:$A,0)),H84&lt;=1000,INDEX('Pliegos Tarifarios (Santiago)'!$H:$H,MATCH($B84,'Pliegos Tarifarios (Santiago)'!$A:$A,0)),H84&lt;=5000,INDEX('Pliegos Tarifarios (Santiago)'!$I:$I,MATCH($B84,'Pliegos Tarifarios (Santiago)'!$A:$A,0)),H84&gt;5000,INDEX('Pliegos Tarifarios (Santiago)'!$J:$J,MATCH($B84,'Pliegos Tarifarios (Santiago)'!$A:$A,0)))/1.19</f>
        <v>8444.8196332773114</v>
      </c>
      <c r="R84" s="19">
        <f>INDEX('Pliegos Tarifarios (Santiago)'!$K:$K,MATCH($B84,'Pliegos Tarifarios (Santiago)'!$A:$A,0))</f>
        <v>710.78200000000004</v>
      </c>
      <c r="S84" s="21">
        <f t="shared" si="9"/>
        <v>509083.34267517732</v>
      </c>
      <c r="T84" s="21">
        <f t="shared" si="7"/>
        <v>96725.835108283689</v>
      </c>
      <c r="U84" s="19">
        <v>0</v>
      </c>
      <c r="V84" s="21">
        <f t="shared" si="8"/>
        <v>605809.17778346105</v>
      </c>
    </row>
    <row r="85" spans="1:22" x14ac:dyDescent="0.3">
      <c r="A85" s="3" t="s">
        <v>12</v>
      </c>
      <c r="B85" s="3">
        <v>1</v>
      </c>
      <c r="C85" s="4" t="s">
        <v>178</v>
      </c>
      <c r="D85" s="3" t="s">
        <v>343</v>
      </c>
      <c r="E85" s="3" t="s">
        <v>327</v>
      </c>
      <c r="F85" s="4" t="s">
        <v>344</v>
      </c>
      <c r="G85" s="3" t="s">
        <v>16</v>
      </c>
      <c r="H85" s="5">
        <v>2111.8479000000002</v>
      </c>
      <c r="I85" s="5">
        <v>5.6285999999999996</v>
      </c>
      <c r="J85" s="5">
        <v>5.3949999999999996</v>
      </c>
      <c r="K85" s="6">
        <v>0.95849767260064667</v>
      </c>
      <c r="L85" s="5">
        <v>68.12</v>
      </c>
      <c r="M85" s="19">
        <f>H85*INDEX('Pliegos Tarifarios (Santiago)'!$B:$B,MATCH($B85,'Pliegos Tarifarios (Santiago)'!$A:$A,0))</f>
        <v>250967.78074020002</v>
      </c>
      <c r="N85" s="19">
        <f>I85*INDEX('Pliegos Tarifarios (Santiago)'!$C:$C,MATCH($B85,'Pliegos Tarifarios (Santiago)'!$A:$A,0))</f>
        <v>19222.282517399999</v>
      </c>
      <c r="O85" s="19">
        <f>J85*INDEX('Pliegos Tarifarios (Santiago)'!$D:$D,MATCH($B85,'Pliegos Tarifarios (Santiago)'!$A:$A,0))</f>
        <v>76105.13397499999</v>
      </c>
      <c r="P85" s="19">
        <f>H85*INDEX('Pliegos Tarifarios (Santiago)'!$E:$E,MATCH($B85,'Pliegos Tarifarios (Santiago)'!$A:$A,0))</f>
        <v>27310.417042800003</v>
      </c>
      <c r="Q85" s="19" cm="1">
        <f t="array" ref="Q85">H85*_xlfn.IFS(H85&lt;=350,INDEX('Pliegos Tarifarios (Santiago)'!$F:$F,MATCH($B85,'Pliegos Tarifarios (Santiago)'!$A:$A,0)),H85&lt;=500,INDEX('Pliegos Tarifarios (Santiago)'!$G:$G,MATCH($B85,'Pliegos Tarifarios (Santiago)'!$A:$A,0)),H85&lt;=1000,INDEX('Pliegos Tarifarios (Santiago)'!$H:$H,MATCH($B85,'Pliegos Tarifarios (Santiago)'!$A:$A,0)),H85&lt;=5000,INDEX('Pliegos Tarifarios (Santiago)'!$I:$I,MATCH($B85,'Pliegos Tarifarios (Santiago)'!$A:$A,0)),H85&gt;5000,INDEX('Pliegos Tarifarios (Santiago)'!$J:$J,MATCH($B85,'Pliegos Tarifarios (Santiago)'!$A:$A,0)))/1.19</f>
        <v>6337.3183621008411</v>
      </c>
      <c r="R85" s="19">
        <f>INDEX('Pliegos Tarifarios (Santiago)'!$K:$K,MATCH($B85,'Pliegos Tarifarios (Santiago)'!$A:$A,0))</f>
        <v>710.78200000000004</v>
      </c>
      <c r="S85" s="21">
        <f t="shared" si="9"/>
        <v>380653.71463750087</v>
      </c>
      <c r="T85" s="21">
        <f t="shared" si="7"/>
        <v>72324.205781125173</v>
      </c>
      <c r="U85" s="19">
        <v>0</v>
      </c>
      <c r="V85" s="21">
        <f t="shared" si="8"/>
        <v>452977.92041862605</v>
      </c>
    </row>
    <row r="86" spans="1:22" x14ac:dyDescent="0.3">
      <c r="A86" s="3" t="s">
        <v>12</v>
      </c>
      <c r="B86" s="3">
        <v>1</v>
      </c>
      <c r="C86" s="4" t="s">
        <v>178</v>
      </c>
      <c r="D86" s="3" t="s">
        <v>345</v>
      </c>
      <c r="E86" s="3" t="s">
        <v>59</v>
      </c>
      <c r="F86" s="4" t="s">
        <v>346</v>
      </c>
      <c r="G86" s="3" t="s">
        <v>30</v>
      </c>
      <c r="H86" s="5">
        <v>281.77109999999999</v>
      </c>
      <c r="I86" s="5">
        <v>0.75960000000000005</v>
      </c>
      <c r="J86" s="5">
        <v>0.74470000000000003</v>
      </c>
      <c r="K86" s="6">
        <v>0.98038441284886779</v>
      </c>
      <c r="L86" s="5">
        <v>9.09</v>
      </c>
      <c r="M86" s="19">
        <f>H86*INDEX('Pliegos Tarifarios (Santiago)'!$B:$B,MATCH($B86,'Pliegos Tarifarios (Santiago)'!$A:$A,0))</f>
        <v>33485.113981799994</v>
      </c>
      <c r="N86" s="19">
        <f>I86*INDEX('Pliegos Tarifarios (Santiago)'!$C:$C,MATCH($B86,'Pliegos Tarifarios (Santiago)'!$A:$A,0))</f>
        <v>2594.1167964000001</v>
      </c>
      <c r="O86" s="19">
        <f>J86*INDEX('Pliegos Tarifarios (Santiago)'!$D:$D,MATCH($B86,'Pliegos Tarifarios (Santiago)'!$A:$A,0))</f>
        <v>10505.188743500001</v>
      </c>
      <c r="P86" s="19">
        <f>H86*INDEX('Pliegos Tarifarios (Santiago)'!$E:$E,MATCH($B86,'Pliegos Tarifarios (Santiago)'!$A:$A,0))</f>
        <v>3643.8638652</v>
      </c>
      <c r="Q86" s="19" cm="1">
        <f t="array" ref="Q86">H86*_xlfn.IFS(H86&lt;=350,INDEX('Pliegos Tarifarios (Santiago)'!$F:$F,MATCH($B86,'Pliegos Tarifarios (Santiago)'!$A:$A,0)),H86&lt;=500,INDEX('Pliegos Tarifarios (Santiago)'!$G:$G,MATCH($B86,'Pliegos Tarifarios (Santiago)'!$A:$A,0)),H86&lt;=1000,INDEX('Pliegos Tarifarios (Santiago)'!$H:$H,MATCH($B86,'Pliegos Tarifarios (Santiago)'!$A:$A,0)),H86&lt;=5000,INDEX('Pliegos Tarifarios (Santiago)'!$I:$I,MATCH($B86,'Pliegos Tarifarios (Santiago)'!$A:$A,0)),H86&gt;5000,INDEX('Pliegos Tarifarios (Santiago)'!$J:$J,MATCH($B86,'Pliegos Tarifarios (Santiago)'!$A:$A,0)))/1.19</f>
        <v>185.6374305882353</v>
      </c>
      <c r="R86" s="19">
        <f>INDEX('Pliegos Tarifarios (Santiago)'!$K:$K,MATCH($B86,'Pliegos Tarifarios (Santiago)'!$A:$A,0))</f>
        <v>710.78200000000004</v>
      </c>
      <c r="S86" s="21">
        <f t="shared" si="9"/>
        <v>51124.702817488229</v>
      </c>
      <c r="T86" s="21">
        <f t="shared" si="7"/>
        <v>9713.6935353227636</v>
      </c>
      <c r="U86" s="19">
        <v>0</v>
      </c>
      <c r="V86" s="21">
        <f t="shared" si="8"/>
        <v>60838.396352810989</v>
      </c>
    </row>
    <row r="87" spans="1:22" x14ac:dyDescent="0.3">
      <c r="A87" s="3" t="s">
        <v>12</v>
      </c>
      <c r="B87" s="3">
        <v>1</v>
      </c>
      <c r="C87" s="4" t="s">
        <v>178</v>
      </c>
      <c r="D87" s="3" t="s">
        <v>347</v>
      </c>
      <c r="E87" s="3" t="s">
        <v>59</v>
      </c>
      <c r="F87" s="4" t="s">
        <v>348</v>
      </c>
      <c r="G87" s="3" t="s">
        <v>30</v>
      </c>
      <c r="H87" s="5">
        <v>281.92959999999999</v>
      </c>
      <c r="I87" s="5">
        <v>0.7429</v>
      </c>
      <c r="J87" s="5">
        <v>0.73619999999999997</v>
      </c>
      <c r="K87" s="6">
        <v>0.99098128954098796</v>
      </c>
      <c r="L87" s="5">
        <v>9.09</v>
      </c>
      <c r="M87" s="19">
        <f>H87*INDEX('Pliegos Tarifarios (Santiago)'!$B:$B,MATCH($B87,'Pliegos Tarifarios (Santiago)'!$A:$A,0))</f>
        <v>33503.949804799995</v>
      </c>
      <c r="N87" s="19">
        <f>I87*INDEX('Pliegos Tarifarios (Santiago)'!$C:$C,MATCH($B87,'Pliegos Tarifarios (Santiago)'!$A:$A,0))</f>
        <v>2537.0844760999998</v>
      </c>
      <c r="O87" s="19">
        <f>J87*INDEX('Pliegos Tarifarios (Santiago)'!$D:$D,MATCH($B87,'Pliegos Tarifarios (Santiago)'!$A:$A,0))</f>
        <v>10385.282600999999</v>
      </c>
      <c r="P87" s="19">
        <f>H87*INDEX('Pliegos Tarifarios (Santiago)'!$E:$E,MATCH($B87,'Pliegos Tarifarios (Santiago)'!$A:$A,0))</f>
        <v>3645.9135872000002</v>
      </c>
      <c r="Q87" s="19" cm="1">
        <f t="array" ref="Q87">H87*_xlfn.IFS(H87&lt;=350,INDEX('Pliegos Tarifarios (Santiago)'!$F:$F,MATCH($B87,'Pliegos Tarifarios (Santiago)'!$A:$A,0)),H87&lt;=500,INDEX('Pliegos Tarifarios (Santiago)'!$G:$G,MATCH($B87,'Pliegos Tarifarios (Santiago)'!$A:$A,0)),H87&lt;=1000,INDEX('Pliegos Tarifarios (Santiago)'!$H:$H,MATCH($B87,'Pliegos Tarifarios (Santiago)'!$A:$A,0)),H87&lt;=5000,INDEX('Pliegos Tarifarios (Santiago)'!$I:$I,MATCH($B87,'Pliegos Tarifarios (Santiago)'!$A:$A,0)),H87&gt;5000,INDEX('Pliegos Tarifarios (Santiago)'!$J:$J,MATCH($B87,'Pliegos Tarifarios (Santiago)'!$A:$A,0)))/1.19</f>
        <v>185.74185411764708</v>
      </c>
      <c r="R87" s="19">
        <f>INDEX('Pliegos Tarifarios (Santiago)'!$K:$K,MATCH($B87,'Pliegos Tarifarios (Santiago)'!$A:$A,0))</f>
        <v>710.78200000000004</v>
      </c>
      <c r="S87" s="21">
        <f t="shared" si="9"/>
        <v>50968.754323217632</v>
      </c>
      <c r="T87" s="21">
        <f t="shared" si="7"/>
        <v>9684.0633214113495</v>
      </c>
      <c r="U87" s="19">
        <v>0</v>
      </c>
      <c r="V87" s="21">
        <f t="shared" si="8"/>
        <v>60652.81764462898</v>
      </c>
    </row>
    <row r="88" spans="1:22" x14ac:dyDescent="0.3">
      <c r="A88" s="3" t="s">
        <v>12</v>
      </c>
      <c r="B88" s="3">
        <v>1</v>
      </c>
      <c r="C88" s="4" t="s">
        <v>178</v>
      </c>
      <c r="D88" s="3" t="s">
        <v>349</v>
      </c>
      <c r="E88" s="3" t="s">
        <v>59</v>
      </c>
      <c r="F88" s="4" t="s">
        <v>350</v>
      </c>
      <c r="G88" s="3" t="s">
        <v>30</v>
      </c>
      <c r="H88" s="5">
        <v>281.74900000000002</v>
      </c>
      <c r="I88" s="5">
        <v>0.76429999999999998</v>
      </c>
      <c r="J88" s="5">
        <v>0.76429999999999998</v>
      </c>
      <c r="K88" s="6">
        <v>1</v>
      </c>
      <c r="L88" s="5">
        <v>9.09</v>
      </c>
      <c r="M88" s="19">
        <f>H88*INDEX('Pliegos Tarifarios (Santiago)'!$B:$B,MATCH($B88,'Pliegos Tarifarios (Santiago)'!$A:$A,0))</f>
        <v>33482.487662</v>
      </c>
      <c r="N88" s="19">
        <f>I88*INDEX('Pliegos Tarifarios (Santiago)'!$C:$C,MATCH($B88,'Pliegos Tarifarios (Santiago)'!$A:$A,0))</f>
        <v>2610.1678087</v>
      </c>
      <c r="O88" s="19">
        <f>J88*INDEX('Pliegos Tarifarios (Santiago)'!$D:$D,MATCH($B88,'Pliegos Tarifarios (Santiago)'!$A:$A,0))</f>
        <v>10781.678201499999</v>
      </c>
      <c r="P88" s="19">
        <f>H88*INDEX('Pliegos Tarifarios (Santiago)'!$E:$E,MATCH($B88,'Pliegos Tarifarios (Santiago)'!$A:$A,0))</f>
        <v>3643.5780680000003</v>
      </c>
      <c r="Q88" s="19" cm="1">
        <f t="array" ref="Q88">H88*_xlfn.IFS(H88&lt;=350,INDEX('Pliegos Tarifarios (Santiago)'!$F:$F,MATCH($B88,'Pliegos Tarifarios (Santiago)'!$A:$A,0)),H88&lt;=500,INDEX('Pliegos Tarifarios (Santiago)'!$G:$G,MATCH($B88,'Pliegos Tarifarios (Santiago)'!$A:$A,0)),H88&lt;=1000,INDEX('Pliegos Tarifarios (Santiago)'!$H:$H,MATCH($B88,'Pliegos Tarifarios (Santiago)'!$A:$A,0)),H88&lt;=5000,INDEX('Pliegos Tarifarios (Santiago)'!$I:$I,MATCH($B88,'Pliegos Tarifarios (Santiago)'!$A:$A,0)),H88&gt;5000,INDEX('Pliegos Tarifarios (Santiago)'!$J:$J,MATCH($B88,'Pliegos Tarifarios (Santiago)'!$A:$A,0)))/1.19</f>
        <v>185.62287058823532</v>
      </c>
      <c r="R88" s="19">
        <f>INDEX('Pliegos Tarifarios (Santiago)'!$K:$K,MATCH($B88,'Pliegos Tarifarios (Santiago)'!$A:$A,0))</f>
        <v>710.78200000000004</v>
      </c>
      <c r="S88" s="21">
        <f t="shared" si="9"/>
        <v>51414.316610788243</v>
      </c>
      <c r="T88" s="21">
        <f t="shared" si="7"/>
        <v>9768.720156049767</v>
      </c>
      <c r="U88" s="19">
        <v>0</v>
      </c>
      <c r="V88" s="21">
        <f t="shared" si="8"/>
        <v>61183.036766838006</v>
      </c>
    </row>
    <row r="89" spans="1:22" x14ac:dyDescent="0.3">
      <c r="A89" s="3" t="s">
        <v>12</v>
      </c>
      <c r="B89" s="3">
        <v>1</v>
      </c>
      <c r="C89" s="4" t="s">
        <v>178</v>
      </c>
      <c r="D89" s="3" t="s">
        <v>351</v>
      </c>
      <c r="E89" s="3" t="s">
        <v>104</v>
      </c>
      <c r="F89" s="4" t="s">
        <v>352</v>
      </c>
      <c r="G89" s="3" t="s">
        <v>30</v>
      </c>
      <c r="H89" s="5">
        <v>422.46249999999998</v>
      </c>
      <c r="I89" s="5">
        <v>1.1442000000000001</v>
      </c>
      <c r="J89" s="5">
        <v>1.1442000000000001</v>
      </c>
      <c r="K89" s="6">
        <v>1</v>
      </c>
      <c r="L89" s="5">
        <v>13.63</v>
      </c>
      <c r="M89" s="19">
        <f>H89*INDEX('Pliegos Tarifarios (Santiago)'!$B:$B,MATCH($B89,'Pliegos Tarifarios (Santiago)'!$A:$A,0))</f>
        <v>50204.598574999996</v>
      </c>
      <c r="N89" s="19">
        <f>I89*INDEX('Pliegos Tarifarios (Santiago)'!$C:$C,MATCH($B89,'Pliegos Tarifarios (Santiago)'!$A:$A,0))</f>
        <v>3907.5677178000001</v>
      </c>
      <c r="O89" s="19">
        <f>J89*INDEX('Pliegos Tarifarios (Santiago)'!$D:$D,MATCH($B89,'Pliegos Tarifarios (Santiago)'!$A:$A,0))</f>
        <v>16140.777441</v>
      </c>
      <c r="P89" s="19">
        <f>H89*INDEX('Pliegos Tarifarios (Santiago)'!$E:$E,MATCH($B89,'Pliegos Tarifarios (Santiago)'!$A:$A,0))</f>
        <v>5463.2850499999995</v>
      </c>
      <c r="Q89" s="19" cm="1">
        <f t="array" ref="Q89">H89*_xlfn.IFS(H89&lt;=350,INDEX('Pliegos Tarifarios (Santiago)'!$F:$F,MATCH($B89,'Pliegos Tarifarios (Santiago)'!$A:$A,0)),H89&lt;=500,INDEX('Pliegos Tarifarios (Santiago)'!$G:$G,MATCH($B89,'Pliegos Tarifarios (Santiago)'!$A:$A,0)),H89&lt;=1000,INDEX('Pliegos Tarifarios (Santiago)'!$H:$H,MATCH($B89,'Pliegos Tarifarios (Santiago)'!$A:$A,0)),H89&lt;=5000,INDEX('Pliegos Tarifarios (Santiago)'!$I:$I,MATCH($B89,'Pliegos Tarifarios (Santiago)'!$A:$A,0)),H89&gt;5000,INDEX('Pliegos Tarifarios (Santiago)'!$J:$J,MATCH($B89,'Pliegos Tarifarios (Santiago)'!$A:$A,0)))/1.19</f>
        <v>594.99760504201686</v>
      </c>
      <c r="R89" s="19">
        <f>INDEX('Pliegos Tarifarios (Santiago)'!$K:$K,MATCH($B89,'Pliegos Tarifarios (Santiago)'!$A:$A,0))</f>
        <v>710.78200000000004</v>
      </c>
      <c r="S89" s="21">
        <f t="shared" si="9"/>
        <v>77022.008388842034</v>
      </c>
      <c r="T89" s="21">
        <f t="shared" si="7"/>
        <v>14634.181593879986</v>
      </c>
      <c r="U89" s="19">
        <v>0</v>
      </c>
      <c r="V89" s="21">
        <f t="shared" si="8"/>
        <v>91656.189982722019</v>
      </c>
    </row>
    <row r="90" spans="1:22" x14ac:dyDescent="0.3">
      <c r="A90" s="3" t="s">
        <v>12</v>
      </c>
      <c r="B90" s="3">
        <v>1</v>
      </c>
      <c r="C90" s="4" t="s">
        <v>178</v>
      </c>
      <c r="D90" s="3" t="s">
        <v>353</v>
      </c>
      <c r="E90" s="3" t="s">
        <v>104</v>
      </c>
      <c r="F90" s="4" t="s">
        <v>354</v>
      </c>
      <c r="G90" s="3" t="s">
        <v>30</v>
      </c>
      <c r="H90" s="5">
        <v>422.50099999999998</v>
      </c>
      <c r="I90" s="5">
        <v>1.1343000000000001</v>
      </c>
      <c r="J90" s="5">
        <v>1.1125</v>
      </c>
      <c r="K90" s="6">
        <v>0.9807810984748303</v>
      </c>
      <c r="L90" s="5">
        <v>13.63</v>
      </c>
      <c r="M90" s="19">
        <f>H90*INDEX('Pliegos Tarifarios (Santiago)'!$B:$B,MATCH($B90,'Pliegos Tarifarios (Santiago)'!$A:$A,0))</f>
        <v>50209.173837999995</v>
      </c>
      <c r="N90" s="19">
        <f>I90*INDEX('Pliegos Tarifarios (Santiago)'!$C:$C,MATCH($B90,'Pliegos Tarifarios (Santiago)'!$A:$A,0))</f>
        <v>3873.7581387</v>
      </c>
      <c r="O90" s="19">
        <f>J90*INDEX('Pliegos Tarifarios (Santiago)'!$D:$D,MATCH($B90,'Pliegos Tarifarios (Santiago)'!$A:$A,0))</f>
        <v>15693.598062499999</v>
      </c>
      <c r="P90" s="19">
        <f>H90*INDEX('Pliegos Tarifarios (Santiago)'!$E:$E,MATCH($B90,'Pliegos Tarifarios (Santiago)'!$A:$A,0))</f>
        <v>5463.7829320000001</v>
      </c>
      <c r="Q90" s="19" cm="1">
        <f t="array" ref="Q90">H90*_xlfn.IFS(H90&lt;=350,INDEX('Pliegos Tarifarios (Santiago)'!$F:$F,MATCH($B90,'Pliegos Tarifarios (Santiago)'!$A:$A,0)),H90&lt;=500,INDEX('Pliegos Tarifarios (Santiago)'!$G:$G,MATCH($B90,'Pliegos Tarifarios (Santiago)'!$A:$A,0)),H90&lt;=1000,INDEX('Pliegos Tarifarios (Santiago)'!$H:$H,MATCH($B90,'Pliegos Tarifarios (Santiago)'!$A:$A,0)),H90&lt;=5000,INDEX('Pliegos Tarifarios (Santiago)'!$I:$I,MATCH($B90,'Pliegos Tarifarios (Santiago)'!$A:$A,0)),H90&gt;5000,INDEX('Pliegos Tarifarios (Santiago)'!$J:$J,MATCH($B90,'Pliegos Tarifarios (Santiago)'!$A:$A,0)))/1.19</f>
        <v>595.05182857142859</v>
      </c>
      <c r="R90" s="19">
        <f>INDEX('Pliegos Tarifarios (Santiago)'!$K:$K,MATCH($B90,'Pliegos Tarifarios (Santiago)'!$A:$A,0))</f>
        <v>710.78200000000004</v>
      </c>
      <c r="S90" s="21">
        <f t="shared" si="9"/>
        <v>76546.146799771435</v>
      </c>
      <c r="T90" s="21">
        <f t="shared" si="7"/>
        <v>14543.767891956573</v>
      </c>
      <c r="U90" s="19">
        <v>0</v>
      </c>
      <c r="V90" s="21">
        <f t="shared" si="8"/>
        <v>91089.914691728016</v>
      </c>
    </row>
    <row r="91" spans="1:22" x14ac:dyDescent="0.3">
      <c r="A91" s="3" t="s">
        <v>12</v>
      </c>
      <c r="B91" s="3">
        <v>1</v>
      </c>
      <c r="C91" s="4" t="s">
        <v>178</v>
      </c>
      <c r="D91" s="3" t="s">
        <v>355</v>
      </c>
      <c r="E91" s="3" t="s">
        <v>356</v>
      </c>
      <c r="F91" s="4" t="s">
        <v>357</v>
      </c>
      <c r="G91" s="3" t="s">
        <v>30</v>
      </c>
      <c r="H91" s="5">
        <v>422.3261</v>
      </c>
      <c r="I91" s="5">
        <v>1.1534</v>
      </c>
      <c r="J91" s="5">
        <v>1.1126</v>
      </c>
      <c r="K91" s="6">
        <v>0.96462632217790889</v>
      </c>
      <c r="L91" s="5">
        <v>13.62</v>
      </c>
      <c r="M91" s="19">
        <f>H91*INDEX('Pliegos Tarifarios (Santiago)'!$B:$B,MATCH($B91,'Pliegos Tarifarios (Santiago)'!$A:$A,0))</f>
        <v>50188.389071799997</v>
      </c>
      <c r="N91" s="19">
        <f>I91*INDEX('Pliegos Tarifarios (Santiago)'!$C:$C,MATCH($B91,'Pliegos Tarifarios (Santiago)'!$A:$A,0))</f>
        <v>3938.9867205999999</v>
      </c>
      <c r="O91" s="19">
        <f>J91*INDEX('Pliegos Tarifarios (Santiago)'!$D:$D,MATCH($B91,'Pliegos Tarifarios (Santiago)'!$A:$A,0))</f>
        <v>15695.008723000001</v>
      </c>
      <c r="P91" s="19">
        <f>H91*INDEX('Pliegos Tarifarios (Santiago)'!$E:$E,MATCH($B91,'Pliegos Tarifarios (Santiago)'!$A:$A,0))</f>
        <v>5461.5211251999999</v>
      </c>
      <c r="Q91" s="19" cm="1">
        <f t="array" ref="Q91">H91*_xlfn.IFS(H91&lt;=350,INDEX('Pliegos Tarifarios (Santiago)'!$F:$F,MATCH($B91,'Pliegos Tarifarios (Santiago)'!$A:$A,0)),H91&lt;=500,INDEX('Pliegos Tarifarios (Santiago)'!$G:$G,MATCH($B91,'Pliegos Tarifarios (Santiago)'!$A:$A,0)),H91&lt;=1000,INDEX('Pliegos Tarifarios (Santiago)'!$H:$H,MATCH($B91,'Pliegos Tarifarios (Santiago)'!$A:$A,0)),H91&lt;=5000,INDEX('Pliegos Tarifarios (Santiago)'!$I:$I,MATCH($B91,'Pliegos Tarifarios (Santiago)'!$A:$A,0)),H91&gt;5000,INDEX('Pliegos Tarifarios (Santiago)'!$J:$J,MATCH($B91,'Pliegos Tarifarios (Santiago)'!$A:$A,0)))/1.19</f>
        <v>594.80549882352955</v>
      </c>
      <c r="R91" s="19">
        <f>INDEX('Pliegos Tarifarios (Santiago)'!$K:$K,MATCH($B91,'Pliegos Tarifarios (Santiago)'!$A:$A,0))</f>
        <v>710.78200000000004</v>
      </c>
      <c r="S91" s="21">
        <f t="shared" si="9"/>
        <v>76589.493139423532</v>
      </c>
      <c r="T91" s="21">
        <f t="shared" si="7"/>
        <v>14552.003696490472</v>
      </c>
      <c r="U91" s="19">
        <v>0</v>
      </c>
      <c r="V91" s="21">
        <f t="shared" si="8"/>
        <v>91141.496835914004</v>
      </c>
    </row>
    <row r="92" spans="1:22" x14ac:dyDescent="0.3">
      <c r="A92" s="3" t="s">
        <v>12</v>
      </c>
      <c r="B92" s="3">
        <v>1</v>
      </c>
      <c r="C92" s="4" t="s">
        <v>178</v>
      </c>
      <c r="D92" s="3" t="s">
        <v>358</v>
      </c>
      <c r="E92" s="3" t="s">
        <v>356</v>
      </c>
      <c r="F92" s="4" t="s">
        <v>359</v>
      </c>
      <c r="G92" s="3" t="s">
        <v>30</v>
      </c>
      <c r="H92" s="5">
        <v>422.7174</v>
      </c>
      <c r="I92" s="5">
        <v>1.1014999999999999</v>
      </c>
      <c r="J92" s="5">
        <v>1.0821000000000001</v>
      </c>
      <c r="K92" s="6">
        <v>0.98238765320018173</v>
      </c>
      <c r="L92" s="5">
        <v>13.64</v>
      </c>
      <c r="M92" s="19">
        <f>H92*INDEX('Pliegos Tarifarios (Santiago)'!$B:$B,MATCH($B92,'Pliegos Tarifarios (Santiago)'!$A:$A,0))</f>
        <v>50234.890381199999</v>
      </c>
      <c r="N92" s="19">
        <f>I92*INDEX('Pliegos Tarifarios (Santiago)'!$C:$C,MATCH($B92,'Pliegos Tarifarios (Santiago)'!$A:$A,0))</f>
        <v>3761.7425634999995</v>
      </c>
      <c r="O92" s="19">
        <f>J92*INDEX('Pliegos Tarifarios (Santiago)'!$D:$D,MATCH($B92,'Pliegos Tarifarios (Santiago)'!$A:$A,0))</f>
        <v>15264.7572705</v>
      </c>
      <c r="P92" s="19">
        <f>H92*INDEX('Pliegos Tarifarios (Santiago)'!$E:$E,MATCH($B92,'Pliegos Tarifarios (Santiago)'!$A:$A,0))</f>
        <v>5466.5814167999997</v>
      </c>
      <c r="Q92" s="19" cm="1">
        <f t="array" ref="Q92">H92*_xlfn.IFS(H92&lt;=350,INDEX('Pliegos Tarifarios (Santiago)'!$F:$F,MATCH($B92,'Pliegos Tarifarios (Santiago)'!$A:$A,0)),H92&lt;=500,INDEX('Pliegos Tarifarios (Santiago)'!$G:$G,MATCH($B92,'Pliegos Tarifarios (Santiago)'!$A:$A,0)),H92&lt;=1000,INDEX('Pliegos Tarifarios (Santiago)'!$H:$H,MATCH($B92,'Pliegos Tarifarios (Santiago)'!$A:$A,0)),H92&lt;=5000,INDEX('Pliegos Tarifarios (Santiago)'!$I:$I,MATCH($B92,'Pliegos Tarifarios (Santiago)'!$A:$A,0)),H92&gt;5000,INDEX('Pliegos Tarifarios (Santiago)'!$J:$J,MATCH($B92,'Pliegos Tarifarios (Santiago)'!$A:$A,0)))/1.19</f>
        <v>595.35660705882356</v>
      </c>
      <c r="R92" s="19">
        <f>INDEX('Pliegos Tarifarios (Santiago)'!$K:$K,MATCH($B92,'Pliegos Tarifarios (Santiago)'!$A:$A,0))</f>
        <v>710.78200000000004</v>
      </c>
      <c r="S92" s="21">
        <f t="shared" si="9"/>
        <v>76034.110239058835</v>
      </c>
      <c r="T92" s="21">
        <f t="shared" si="7"/>
        <v>14446.480945421179</v>
      </c>
      <c r="U92" s="19">
        <v>0</v>
      </c>
      <c r="V92" s="21">
        <f t="shared" si="8"/>
        <v>90480.591184480014</v>
      </c>
    </row>
    <row r="93" spans="1:22" x14ac:dyDescent="0.3">
      <c r="A93" s="3" t="s">
        <v>12</v>
      </c>
      <c r="B93" s="3">
        <v>1</v>
      </c>
      <c r="C93" s="4" t="s">
        <v>178</v>
      </c>
      <c r="D93" s="3" t="s">
        <v>360</v>
      </c>
      <c r="E93" s="3" t="s">
        <v>356</v>
      </c>
      <c r="F93" s="4" t="s">
        <v>361</v>
      </c>
      <c r="G93" s="3" t="s">
        <v>30</v>
      </c>
      <c r="H93" s="5">
        <v>422.90100000000001</v>
      </c>
      <c r="I93" s="5">
        <v>1.1443000000000001</v>
      </c>
      <c r="J93" s="5">
        <v>1.1357999999999999</v>
      </c>
      <c r="K93" s="6">
        <v>0.9925718780040198</v>
      </c>
      <c r="L93" s="5">
        <v>13.64</v>
      </c>
      <c r="M93" s="19">
        <f>H93*INDEX('Pliegos Tarifarios (Santiago)'!$B:$B,MATCH($B93,'Pliegos Tarifarios (Santiago)'!$A:$A,0))</f>
        <v>50256.709038000001</v>
      </c>
      <c r="N93" s="19">
        <f>I93*INDEX('Pliegos Tarifarios (Santiago)'!$C:$C,MATCH($B93,'Pliegos Tarifarios (Santiago)'!$A:$A,0))</f>
        <v>3907.9092287000003</v>
      </c>
      <c r="O93" s="19">
        <f>J93*INDEX('Pliegos Tarifarios (Santiago)'!$D:$D,MATCH($B93,'Pliegos Tarifarios (Santiago)'!$A:$A,0))</f>
        <v>16022.281958999998</v>
      </c>
      <c r="P93" s="19">
        <f>H93*INDEX('Pliegos Tarifarios (Santiago)'!$E:$E,MATCH($B93,'Pliegos Tarifarios (Santiago)'!$A:$A,0))</f>
        <v>5468.9557320000004</v>
      </c>
      <c r="Q93" s="19" cm="1">
        <f t="array" ref="Q93">H93*_xlfn.IFS(H93&lt;=350,INDEX('Pliegos Tarifarios (Santiago)'!$F:$F,MATCH($B93,'Pliegos Tarifarios (Santiago)'!$A:$A,0)),H93&lt;=500,INDEX('Pliegos Tarifarios (Santiago)'!$G:$G,MATCH($B93,'Pliegos Tarifarios (Santiago)'!$A:$A,0)),H93&lt;=1000,INDEX('Pliegos Tarifarios (Santiago)'!$H:$H,MATCH($B93,'Pliegos Tarifarios (Santiago)'!$A:$A,0)),H93&lt;=5000,INDEX('Pliegos Tarifarios (Santiago)'!$I:$I,MATCH($B93,'Pliegos Tarifarios (Santiago)'!$A:$A,0)),H93&gt;5000,INDEX('Pliegos Tarifarios (Santiago)'!$J:$J,MATCH($B93,'Pliegos Tarifarios (Santiago)'!$A:$A,0)))/1.19</f>
        <v>595.61518991596643</v>
      </c>
      <c r="R93" s="19">
        <f>INDEX('Pliegos Tarifarios (Santiago)'!$K:$K,MATCH($B93,'Pliegos Tarifarios (Santiago)'!$A:$A,0))</f>
        <v>710.78200000000004</v>
      </c>
      <c r="S93" s="21">
        <f t="shared" si="9"/>
        <v>76962.253147615964</v>
      </c>
      <c r="T93" s="21">
        <f t="shared" si="7"/>
        <v>14622.828098047034</v>
      </c>
      <c r="U93" s="19">
        <v>0</v>
      </c>
      <c r="V93" s="21">
        <f t="shared" si="8"/>
        <v>91585.081245662994</v>
      </c>
    </row>
    <row r="94" spans="1:22" x14ac:dyDescent="0.3">
      <c r="A94" s="3" t="s">
        <v>12</v>
      </c>
      <c r="B94" s="3">
        <v>1</v>
      </c>
      <c r="C94" s="4" t="s">
        <v>178</v>
      </c>
      <c r="D94" s="3" t="s">
        <v>362</v>
      </c>
      <c r="E94" s="3" t="s">
        <v>356</v>
      </c>
      <c r="F94" s="4" t="s">
        <v>363</v>
      </c>
      <c r="G94" s="3" t="s">
        <v>30</v>
      </c>
      <c r="H94" s="5">
        <v>422.22469999999998</v>
      </c>
      <c r="I94" s="5">
        <v>1.1295999999999999</v>
      </c>
      <c r="J94" s="5">
        <v>1.0835999999999999</v>
      </c>
      <c r="K94" s="6">
        <v>0.95927762039660058</v>
      </c>
      <c r="L94" s="5">
        <v>13.62</v>
      </c>
      <c r="M94" s="19">
        <f>H94*INDEX('Pliegos Tarifarios (Santiago)'!$B:$B,MATCH($B94,'Pliegos Tarifarios (Santiago)'!$A:$A,0))</f>
        <v>50176.338898599999</v>
      </c>
      <c r="N94" s="19">
        <f>I94*INDEX('Pliegos Tarifarios (Santiago)'!$C:$C,MATCH($B94,'Pliegos Tarifarios (Santiago)'!$A:$A,0))</f>
        <v>3857.7071263999997</v>
      </c>
      <c r="O94" s="19">
        <f>J94*INDEX('Pliegos Tarifarios (Santiago)'!$D:$D,MATCH($B94,'Pliegos Tarifarios (Santiago)'!$A:$A,0))</f>
        <v>15285.917177999998</v>
      </c>
      <c r="P94" s="19">
        <f>H94*INDEX('Pliegos Tarifarios (Santiago)'!$E:$E,MATCH($B94,'Pliegos Tarifarios (Santiago)'!$A:$A,0))</f>
        <v>5460.2098204000004</v>
      </c>
      <c r="Q94" s="19" cm="1">
        <f t="array" ref="Q94">H94*_xlfn.IFS(H94&lt;=350,INDEX('Pliegos Tarifarios (Santiago)'!$F:$F,MATCH($B94,'Pliegos Tarifarios (Santiago)'!$A:$A,0)),H94&lt;=500,INDEX('Pliegos Tarifarios (Santiago)'!$G:$G,MATCH($B94,'Pliegos Tarifarios (Santiago)'!$A:$A,0)),H94&lt;=1000,INDEX('Pliegos Tarifarios (Santiago)'!$H:$H,MATCH($B94,'Pliegos Tarifarios (Santiago)'!$A:$A,0)),H94&lt;=5000,INDEX('Pliegos Tarifarios (Santiago)'!$I:$I,MATCH($B94,'Pliegos Tarifarios (Santiago)'!$A:$A,0)),H94&gt;5000,INDEX('Pliegos Tarifarios (Santiago)'!$J:$J,MATCH($B94,'Pliegos Tarifarios (Santiago)'!$A:$A,0)))/1.19</f>
        <v>594.66268672268916</v>
      </c>
      <c r="R94" s="19">
        <f>INDEX('Pliegos Tarifarios (Santiago)'!$K:$K,MATCH($B94,'Pliegos Tarifarios (Santiago)'!$A:$A,0))</f>
        <v>710.78200000000004</v>
      </c>
      <c r="S94" s="21">
        <f t="shared" si="9"/>
        <v>76085.617710122693</v>
      </c>
      <c r="T94" s="21">
        <f t="shared" si="7"/>
        <v>14456.267364923311</v>
      </c>
      <c r="U94" s="19">
        <v>0</v>
      </c>
      <c r="V94" s="21">
        <f t="shared" si="8"/>
        <v>90541.885075046011</v>
      </c>
    </row>
    <row r="95" spans="1:22" x14ac:dyDescent="0.3">
      <c r="A95" s="3" t="s">
        <v>12</v>
      </c>
      <c r="B95" s="3">
        <v>1</v>
      </c>
      <c r="C95" s="4" t="s">
        <v>178</v>
      </c>
      <c r="D95" s="3" t="s">
        <v>364</v>
      </c>
      <c r="E95" s="3" t="s">
        <v>356</v>
      </c>
      <c r="F95" s="4" t="s">
        <v>365</v>
      </c>
      <c r="G95" s="3" t="s">
        <v>30</v>
      </c>
      <c r="H95" s="5">
        <v>421.90980000000002</v>
      </c>
      <c r="I95" s="5">
        <v>1.1347</v>
      </c>
      <c r="J95" s="5">
        <v>1.1117999999999999</v>
      </c>
      <c r="K95" s="6">
        <v>0.97981845421697356</v>
      </c>
      <c r="L95" s="5">
        <v>13.61</v>
      </c>
      <c r="M95" s="19">
        <f>H95*INDEX('Pliegos Tarifarios (Santiago)'!$B:$B,MATCH($B95,'Pliegos Tarifarios (Santiago)'!$A:$A,0))</f>
        <v>50138.916812399999</v>
      </c>
      <c r="N95" s="19">
        <f>I95*INDEX('Pliegos Tarifarios (Santiago)'!$C:$C,MATCH($B95,'Pliegos Tarifarios (Santiago)'!$A:$A,0))</f>
        <v>3875.1241823</v>
      </c>
      <c r="O95" s="19">
        <f>J95*INDEX('Pliegos Tarifarios (Santiago)'!$D:$D,MATCH($B95,'Pliegos Tarifarios (Santiago)'!$A:$A,0))</f>
        <v>15683.723438999998</v>
      </c>
      <c r="P95" s="19">
        <f>H95*INDEX('Pliegos Tarifarios (Santiago)'!$E:$E,MATCH($B95,'Pliegos Tarifarios (Santiago)'!$A:$A,0))</f>
        <v>5456.1375336000001</v>
      </c>
      <c r="Q95" s="19" cm="1">
        <f t="array" ref="Q95">H95*_xlfn.IFS(H95&lt;=350,INDEX('Pliegos Tarifarios (Santiago)'!$F:$F,MATCH($B95,'Pliegos Tarifarios (Santiago)'!$A:$A,0)),H95&lt;=500,INDEX('Pliegos Tarifarios (Santiago)'!$G:$G,MATCH($B95,'Pliegos Tarifarios (Santiago)'!$A:$A,0)),H95&lt;=1000,INDEX('Pliegos Tarifarios (Santiago)'!$H:$H,MATCH($B95,'Pliegos Tarifarios (Santiago)'!$A:$A,0)),H95&lt;=5000,INDEX('Pliegos Tarifarios (Santiago)'!$I:$I,MATCH($B95,'Pliegos Tarifarios (Santiago)'!$A:$A,0)),H95&gt;5000,INDEX('Pliegos Tarifarios (Santiago)'!$J:$J,MATCH($B95,'Pliegos Tarifarios (Santiago)'!$A:$A,0)))/1.19</f>
        <v>594.21918050420186</v>
      </c>
      <c r="R95" s="19">
        <f>INDEX('Pliegos Tarifarios (Santiago)'!$K:$K,MATCH($B95,'Pliegos Tarifarios (Santiago)'!$A:$A,0))</f>
        <v>710.78200000000004</v>
      </c>
      <c r="S95" s="21">
        <f t="shared" si="9"/>
        <v>76458.903147804202</v>
      </c>
      <c r="T95" s="21">
        <f t="shared" si="7"/>
        <v>14527.191598082798</v>
      </c>
      <c r="U95" s="19">
        <v>0</v>
      </c>
      <c r="V95" s="21">
        <f t="shared" si="8"/>
        <v>90986.094745887007</v>
      </c>
    </row>
    <row r="96" spans="1:22" x14ac:dyDescent="0.3">
      <c r="A96" s="3" t="s">
        <v>12</v>
      </c>
      <c r="B96" s="3">
        <v>1</v>
      </c>
      <c r="C96" s="4" t="s">
        <v>178</v>
      </c>
      <c r="D96" s="3" t="s">
        <v>366</v>
      </c>
      <c r="E96" s="3" t="s">
        <v>356</v>
      </c>
      <c r="F96" s="4" t="s">
        <v>367</v>
      </c>
      <c r="G96" s="3" t="s">
        <v>30</v>
      </c>
      <c r="H96" s="5">
        <v>422.5147</v>
      </c>
      <c r="I96" s="5">
        <v>1.1483000000000001</v>
      </c>
      <c r="J96" s="5">
        <v>1.1483000000000001</v>
      </c>
      <c r="K96" s="6">
        <v>1</v>
      </c>
      <c r="L96" s="5">
        <v>13.63</v>
      </c>
      <c r="M96" s="19">
        <f>H96*INDEX('Pliegos Tarifarios (Santiago)'!$B:$B,MATCH($B96,'Pliegos Tarifarios (Santiago)'!$A:$A,0))</f>
        <v>50210.801918599995</v>
      </c>
      <c r="N96" s="19">
        <f>I96*INDEX('Pliegos Tarifarios (Santiago)'!$C:$C,MATCH($B96,'Pliegos Tarifarios (Santiago)'!$A:$A,0))</f>
        <v>3921.5696647000004</v>
      </c>
      <c r="O96" s="19">
        <f>J96*INDEX('Pliegos Tarifarios (Santiago)'!$D:$D,MATCH($B96,'Pliegos Tarifarios (Santiago)'!$A:$A,0))</f>
        <v>16198.614521500002</v>
      </c>
      <c r="P96" s="19">
        <f>H96*INDEX('Pliegos Tarifarios (Santiago)'!$E:$E,MATCH($B96,'Pliegos Tarifarios (Santiago)'!$A:$A,0))</f>
        <v>5463.9601004000006</v>
      </c>
      <c r="Q96" s="19" cm="1">
        <f t="array" ref="Q96">H96*_xlfn.IFS(H96&lt;=350,INDEX('Pliegos Tarifarios (Santiago)'!$F:$F,MATCH($B96,'Pliegos Tarifarios (Santiago)'!$A:$A,0)),H96&lt;=500,INDEX('Pliegos Tarifarios (Santiago)'!$G:$G,MATCH($B96,'Pliegos Tarifarios (Santiago)'!$A:$A,0)),H96&lt;=1000,INDEX('Pliegos Tarifarios (Santiago)'!$H:$H,MATCH($B96,'Pliegos Tarifarios (Santiago)'!$A:$A,0)),H96&lt;=5000,INDEX('Pliegos Tarifarios (Santiago)'!$I:$I,MATCH($B96,'Pliegos Tarifarios (Santiago)'!$A:$A,0)),H96&gt;5000,INDEX('Pliegos Tarifarios (Santiago)'!$J:$J,MATCH($B96,'Pliegos Tarifarios (Santiago)'!$A:$A,0)))/1.19</f>
        <v>595.07112369747904</v>
      </c>
      <c r="R96" s="19">
        <f>INDEX('Pliegos Tarifarios (Santiago)'!$K:$K,MATCH($B96,'Pliegos Tarifarios (Santiago)'!$A:$A,0))</f>
        <v>710.78200000000004</v>
      </c>
      <c r="S96" s="21">
        <f t="shared" si="9"/>
        <v>77100.799328897483</v>
      </c>
      <c r="T96" s="21">
        <f t="shared" si="7"/>
        <v>14649.151872490522</v>
      </c>
      <c r="U96" s="19">
        <v>0</v>
      </c>
      <c r="V96" s="21">
        <f t="shared" si="8"/>
        <v>91749.951201388001</v>
      </c>
    </row>
    <row r="97" spans="1:22" x14ac:dyDescent="0.3">
      <c r="A97" s="3" t="s">
        <v>12</v>
      </c>
      <c r="B97" s="3">
        <v>1</v>
      </c>
      <c r="C97" s="4" t="s">
        <v>178</v>
      </c>
      <c r="D97" s="3" t="s">
        <v>368</v>
      </c>
      <c r="E97" s="3" t="s">
        <v>356</v>
      </c>
      <c r="F97" s="4" t="s">
        <v>49</v>
      </c>
      <c r="G97" s="3" t="s">
        <v>30</v>
      </c>
      <c r="H97" s="5">
        <v>421.50220000000002</v>
      </c>
      <c r="I97" s="5">
        <v>1.1208</v>
      </c>
      <c r="J97" s="5">
        <v>1.1120000000000001</v>
      </c>
      <c r="K97" s="6">
        <v>0.99214846538187018</v>
      </c>
      <c r="L97" s="5">
        <v>13.6</v>
      </c>
      <c r="M97" s="19">
        <f>H97*INDEX('Pliegos Tarifarios (Santiago)'!$B:$B,MATCH($B97,'Pliegos Tarifarios (Santiago)'!$A:$A,0))</f>
        <v>50090.478443599997</v>
      </c>
      <c r="N97" s="19">
        <f>I97*INDEX('Pliegos Tarifarios (Santiago)'!$C:$C,MATCH($B97,'Pliegos Tarifarios (Santiago)'!$A:$A,0))</f>
        <v>3827.6541671999998</v>
      </c>
      <c r="O97" s="19">
        <f>J97*INDEX('Pliegos Tarifarios (Santiago)'!$D:$D,MATCH($B97,'Pliegos Tarifarios (Santiago)'!$A:$A,0))</f>
        <v>15686.544760000001</v>
      </c>
      <c r="P97" s="19">
        <f>H97*INDEX('Pliegos Tarifarios (Santiago)'!$E:$E,MATCH($B97,'Pliegos Tarifarios (Santiago)'!$A:$A,0))</f>
        <v>5450.8664504000008</v>
      </c>
      <c r="Q97" s="19" cm="1">
        <f t="array" ref="Q97">H97*_xlfn.IFS(H97&lt;=350,INDEX('Pliegos Tarifarios (Santiago)'!$F:$F,MATCH($B97,'Pliegos Tarifarios (Santiago)'!$A:$A,0)),H97&lt;=500,INDEX('Pliegos Tarifarios (Santiago)'!$G:$G,MATCH($B97,'Pliegos Tarifarios (Santiago)'!$A:$A,0)),H97&lt;=1000,INDEX('Pliegos Tarifarios (Santiago)'!$H:$H,MATCH($B97,'Pliegos Tarifarios (Santiago)'!$A:$A,0)),H97&lt;=5000,INDEX('Pliegos Tarifarios (Santiago)'!$I:$I,MATCH($B97,'Pliegos Tarifarios (Santiago)'!$A:$A,0)),H97&gt;5000,INDEX('Pliegos Tarifarios (Santiago)'!$J:$J,MATCH($B97,'Pliegos Tarifarios (Santiago)'!$A:$A,0)))/1.19</f>
        <v>593.64511529411777</v>
      </c>
      <c r="R97" s="19">
        <f>INDEX('Pliegos Tarifarios (Santiago)'!$K:$K,MATCH($B97,'Pliegos Tarifarios (Santiago)'!$A:$A,0))</f>
        <v>710.78200000000004</v>
      </c>
      <c r="S97" s="21">
        <f t="shared" si="9"/>
        <v>76359.970936494123</v>
      </c>
      <c r="T97" s="21">
        <f t="shared" si="7"/>
        <v>14508.394477933884</v>
      </c>
      <c r="U97" s="19">
        <v>0</v>
      </c>
      <c r="V97" s="21">
        <f t="shared" si="8"/>
        <v>90868.365414428001</v>
      </c>
    </row>
    <row r="98" spans="1:22" x14ac:dyDescent="0.3">
      <c r="A98" s="3" t="s">
        <v>12</v>
      </c>
      <c r="B98" s="3">
        <v>1</v>
      </c>
      <c r="C98" s="4" t="s">
        <v>178</v>
      </c>
      <c r="D98" s="3" t="s">
        <v>369</v>
      </c>
      <c r="E98" s="3" t="s">
        <v>356</v>
      </c>
      <c r="F98" s="4" t="s">
        <v>370</v>
      </c>
      <c r="G98" s="3" t="s">
        <v>30</v>
      </c>
      <c r="H98" s="5">
        <v>421.98750000000001</v>
      </c>
      <c r="I98" s="5">
        <v>1.1209</v>
      </c>
      <c r="J98" s="5">
        <v>1.0943000000000001</v>
      </c>
      <c r="K98" s="6">
        <v>0.97626906949772507</v>
      </c>
      <c r="L98" s="5">
        <v>13.61</v>
      </c>
      <c r="M98" s="19">
        <f>H98*INDEX('Pliegos Tarifarios (Santiago)'!$B:$B,MATCH($B98,'Pliegos Tarifarios (Santiago)'!$A:$A,0))</f>
        <v>50148.150524999997</v>
      </c>
      <c r="N98" s="19">
        <f>I98*INDEX('Pliegos Tarifarios (Santiago)'!$C:$C,MATCH($B98,'Pliegos Tarifarios (Santiago)'!$A:$A,0))</f>
        <v>3827.9956781000001</v>
      </c>
      <c r="O98" s="19">
        <f>J98*INDEX('Pliegos Tarifarios (Santiago)'!$D:$D,MATCH($B98,'Pliegos Tarifarios (Santiago)'!$A:$A,0))</f>
        <v>15436.857851500001</v>
      </c>
      <c r="P98" s="19">
        <f>H98*INDEX('Pliegos Tarifarios (Santiago)'!$E:$E,MATCH($B98,'Pliegos Tarifarios (Santiago)'!$A:$A,0))</f>
        <v>5457.1423500000001</v>
      </c>
      <c r="Q98" s="19" cm="1">
        <f t="array" ref="Q98">H98*_xlfn.IFS(H98&lt;=350,INDEX('Pliegos Tarifarios (Santiago)'!$F:$F,MATCH($B98,'Pliegos Tarifarios (Santiago)'!$A:$A,0)),H98&lt;=500,INDEX('Pliegos Tarifarios (Santiago)'!$G:$G,MATCH($B98,'Pliegos Tarifarios (Santiago)'!$A:$A,0)),H98&lt;=1000,INDEX('Pliegos Tarifarios (Santiago)'!$H:$H,MATCH($B98,'Pliegos Tarifarios (Santiago)'!$A:$A,0)),H98&lt;=5000,INDEX('Pliegos Tarifarios (Santiago)'!$I:$I,MATCH($B98,'Pliegos Tarifarios (Santiago)'!$A:$A,0)),H98&gt;5000,INDEX('Pliegos Tarifarios (Santiago)'!$J:$J,MATCH($B98,'Pliegos Tarifarios (Santiago)'!$A:$A,0)))/1.19</f>
        <v>594.32861344537821</v>
      </c>
      <c r="R98" s="19">
        <f>INDEX('Pliegos Tarifarios (Santiago)'!$K:$K,MATCH($B98,'Pliegos Tarifarios (Santiago)'!$A:$A,0))</f>
        <v>710.78200000000004</v>
      </c>
      <c r="S98" s="21">
        <f t="shared" si="9"/>
        <v>76175.257018045377</v>
      </c>
      <c r="T98" s="21">
        <f t="shared" si="7"/>
        <v>14473.298833428622</v>
      </c>
      <c r="U98" s="19">
        <v>0</v>
      </c>
      <c r="V98" s="21">
        <f t="shared" si="8"/>
        <v>90648.555851473997</v>
      </c>
    </row>
    <row r="99" spans="1:22" x14ac:dyDescent="0.3">
      <c r="A99" s="3" t="s">
        <v>12</v>
      </c>
      <c r="B99" s="3">
        <v>1</v>
      </c>
      <c r="C99" s="4" t="s">
        <v>178</v>
      </c>
      <c r="D99" s="3" t="s">
        <v>371</v>
      </c>
      <c r="E99" s="3" t="s">
        <v>356</v>
      </c>
      <c r="F99" s="4" t="s">
        <v>372</v>
      </c>
      <c r="G99" s="3" t="s">
        <v>30</v>
      </c>
      <c r="H99" s="5">
        <v>421.29399999999998</v>
      </c>
      <c r="I99" s="5">
        <v>1.1344000000000001</v>
      </c>
      <c r="J99" s="5">
        <v>1.0868</v>
      </c>
      <c r="K99" s="6">
        <v>0.9580394922425951</v>
      </c>
      <c r="L99" s="5">
        <v>13.59</v>
      </c>
      <c r="M99" s="19">
        <f>H99*INDEX('Pliegos Tarifarios (Santiago)'!$B:$B,MATCH($B99,'Pliegos Tarifarios (Santiago)'!$A:$A,0))</f>
        <v>50065.736371999992</v>
      </c>
      <c r="N99" s="19">
        <f>I99*INDEX('Pliegos Tarifarios (Santiago)'!$C:$C,MATCH($B99,'Pliegos Tarifarios (Santiago)'!$A:$A,0))</f>
        <v>3874.0996496000002</v>
      </c>
      <c r="O99" s="19">
        <f>J99*INDEX('Pliegos Tarifarios (Santiago)'!$D:$D,MATCH($B99,'Pliegos Tarifarios (Santiago)'!$A:$A,0))</f>
        <v>15331.058314</v>
      </c>
      <c r="P99" s="19">
        <f>H99*INDEX('Pliegos Tarifarios (Santiago)'!$E:$E,MATCH($B99,'Pliegos Tarifarios (Santiago)'!$A:$A,0))</f>
        <v>5448.174008</v>
      </c>
      <c r="Q99" s="19" cm="1">
        <f t="array" ref="Q99">H99*_xlfn.IFS(H99&lt;=350,INDEX('Pliegos Tarifarios (Santiago)'!$F:$F,MATCH($B99,'Pliegos Tarifarios (Santiago)'!$A:$A,0)),H99&lt;=500,INDEX('Pliegos Tarifarios (Santiago)'!$G:$G,MATCH($B99,'Pliegos Tarifarios (Santiago)'!$A:$A,0)),H99&lt;=1000,INDEX('Pliegos Tarifarios (Santiago)'!$H:$H,MATCH($B99,'Pliegos Tarifarios (Santiago)'!$A:$A,0)),H99&lt;=5000,INDEX('Pliegos Tarifarios (Santiago)'!$I:$I,MATCH($B99,'Pliegos Tarifarios (Santiago)'!$A:$A,0)),H99&gt;5000,INDEX('Pliegos Tarifarios (Santiago)'!$J:$J,MATCH($B99,'Pliegos Tarifarios (Santiago)'!$A:$A,0)))/1.19</f>
        <v>593.3518857142858</v>
      </c>
      <c r="R99" s="19">
        <f>INDEX('Pliegos Tarifarios (Santiago)'!$K:$K,MATCH($B99,'Pliegos Tarifarios (Santiago)'!$A:$A,0))</f>
        <v>710.78200000000004</v>
      </c>
      <c r="S99" s="21">
        <f t="shared" si="9"/>
        <v>76023.202229314295</v>
      </c>
      <c r="T99" s="21">
        <f t="shared" si="7"/>
        <v>14444.408423569716</v>
      </c>
      <c r="U99" s="19">
        <v>0</v>
      </c>
      <c r="V99" s="21">
        <f t="shared" si="8"/>
        <v>90467.610652884003</v>
      </c>
    </row>
    <row r="100" spans="1:22" x14ac:dyDescent="0.3">
      <c r="A100" s="3" t="s">
        <v>12</v>
      </c>
      <c r="B100" s="3">
        <v>1</v>
      </c>
      <c r="C100" s="4" t="s">
        <v>178</v>
      </c>
      <c r="D100" s="3" t="s">
        <v>373</v>
      </c>
      <c r="E100" s="3" t="s">
        <v>356</v>
      </c>
      <c r="F100" s="4" t="s">
        <v>374</v>
      </c>
      <c r="G100" s="3" t="s">
        <v>30</v>
      </c>
      <c r="H100" s="5">
        <v>421.41019999999997</v>
      </c>
      <c r="I100" s="5">
        <v>1.1418999999999999</v>
      </c>
      <c r="J100" s="5">
        <v>1.1152</v>
      </c>
      <c r="K100" s="6">
        <v>0.9766179175059112</v>
      </c>
      <c r="L100" s="5">
        <v>13.59</v>
      </c>
      <c r="M100" s="19">
        <f>H100*INDEX('Pliegos Tarifarios (Santiago)'!$B:$B,MATCH($B100,'Pliegos Tarifarios (Santiago)'!$A:$A,0))</f>
        <v>50079.545347599997</v>
      </c>
      <c r="N100" s="19">
        <f>I100*INDEX('Pliegos Tarifarios (Santiago)'!$C:$C,MATCH($B100,'Pliegos Tarifarios (Santiago)'!$A:$A,0))</f>
        <v>3899.7129670999998</v>
      </c>
      <c r="O100" s="19">
        <f>J100*INDEX('Pliegos Tarifarios (Santiago)'!$D:$D,MATCH($B100,'Pliegos Tarifarios (Santiago)'!$A:$A,0))</f>
        <v>15731.685895999999</v>
      </c>
      <c r="P100" s="19">
        <f>H100*INDEX('Pliegos Tarifarios (Santiago)'!$E:$E,MATCH($B100,'Pliegos Tarifarios (Santiago)'!$A:$A,0))</f>
        <v>5449.6767063999996</v>
      </c>
      <c r="Q100" s="19" cm="1">
        <f t="array" ref="Q100">H100*_xlfn.IFS(H100&lt;=350,INDEX('Pliegos Tarifarios (Santiago)'!$F:$F,MATCH($B100,'Pliegos Tarifarios (Santiago)'!$A:$A,0)),H100&lt;=500,INDEX('Pliegos Tarifarios (Santiago)'!$G:$G,MATCH($B100,'Pliegos Tarifarios (Santiago)'!$A:$A,0)),H100&lt;=1000,INDEX('Pliegos Tarifarios (Santiago)'!$H:$H,MATCH($B100,'Pliegos Tarifarios (Santiago)'!$A:$A,0)),H100&lt;=5000,INDEX('Pliegos Tarifarios (Santiago)'!$I:$I,MATCH($B100,'Pliegos Tarifarios (Santiago)'!$A:$A,0)),H100&gt;5000,INDEX('Pliegos Tarifarios (Santiago)'!$J:$J,MATCH($B100,'Pliegos Tarifarios (Santiago)'!$A:$A,0)))/1.19</f>
        <v>593.51554218487399</v>
      </c>
      <c r="R100" s="19">
        <f>INDEX('Pliegos Tarifarios (Santiago)'!$K:$K,MATCH($B100,'Pliegos Tarifarios (Santiago)'!$A:$A,0))</f>
        <v>710.78200000000004</v>
      </c>
      <c r="S100" s="21">
        <f t="shared" si="9"/>
        <v>76464.918459284876</v>
      </c>
      <c r="T100" s="21">
        <f t="shared" si="7"/>
        <v>14528.334507264126</v>
      </c>
      <c r="U100" s="19">
        <v>0</v>
      </c>
      <c r="V100" s="21">
        <f t="shared" si="8"/>
        <v>90993.252966549</v>
      </c>
    </row>
    <row r="101" spans="1:22" x14ac:dyDescent="0.3">
      <c r="A101" s="3" t="s">
        <v>12</v>
      </c>
      <c r="B101" s="3">
        <v>1</v>
      </c>
      <c r="C101" s="4" t="s">
        <v>178</v>
      </c>
      <c r="D101" s="3" t="s">
        <v>375</v>
      </c>
      <c r="E101" s="3" t="s">
        <v>59</v>
      </c>
      <c r="F101" s="4" t="s">
        <v>376</v>
      </c>
      <c r="G101" s="3" t="s">
        <v>30</v>
      </c>
      <c r="H101" s="5">
        <v>281.37580000000003</v>
      </c>
      <c r="I101" s="5">
        <v>0.76419999999999999</v>
      </c>
      <c r="J101" s="5">
        <v>0.76419999999999999</v>
      </c>
      <c r="K101" s="6">
        <v>1</v>
      </c>
      <c r="L101" s="5">
        <v>9.08</v>
      </c>
      <c r="M101" s="19">
        <f>H101*INDEX('Pliegos Tarifarios (Santiago)'!$B:$B,MATCH($B101,'Pliegos Tarifarios (Santiago)'!$A:$A,0))</f>
        <v>33438.137320400005</v>
      </c>
      <c r="N101" s="19">
        <f>I101*INDEX('Pliegos Tarifarios (Santiago)'!$C:$C,MATCH($B101,'Pliegos Tarifarios (Santiago)'!$A:$A,0))</f>
        <v>2609.8262977999998</v>
      </c>
      <c r="O101" s="19">
        <f>J101*INDEX('Pliegos Tarifarios (Santiago)'!$D:$D,MATCH($B101,'Pliegos Tarifarios (Santiago)'!$A:$A,0))</f>
        <v>10780.267540999999</v>
      </c>
      <c r="P101" s="19">
        <f>H101*INDEX('Pliegos Tarifarios (Santiago)'!$E:$E,MATCH($B101,'Pliegos Tarifarios (Santiago)'!$A:$A,0))</f>
        <v>3638.7518456000003</v>
      </c>
      <c r="Q101" s="19" cm="1">
        <f t="array" ref="Q101">H101*_xlfn.IFS(H101&lt;=350,INDEX('Pliegos Tarifarios (Santiago)'!$F:$F,MATCH($B101,'Pliegos Tarifarios (Santiago)'!$A:$A,0)),H101&lt;=500,INDEX('Pliegos Tarifarios (Santiago)'!$G:$G,MATCH($B101,'Pliegos Tarifarios (Santiago)'!$A:$A,0)),H101&lt;=1000,INDEX('Pliegos Tarifarios (Santiago)'!$H:$H,MATCH($B101,'Pliegos Tarifarios (Santiago)'!$A:$A,0)),H101&lt;=5000,INDEX('Pliegos Tarifarios (Santiago)'!$I:$I,MATCH($B101,'Pliegos Tarifarios (Santiago)'!$A:$A,0)),H101&gt;5000,INDEX('Pliegos Tarifarios (Santiago)'!$J:$J,MATCH($B101,'Pliegos Tarifarios (Santiago)'!$A:$A,0)))/1.19</f>
        <v>185.37699764705886</v>
      </c>
      <c r="R101" s="19">
        <f>INDEX('Pliegos Tarifarios (Santiago)'!$K:$K,MATCH($B101,'Pliegos Tarifarios (Santiago)'!$A:$A,0))</f>
        <v>710.78200000000004</v>
      </c>
      <c r="S101" s="21">
        <f t="shared" si="9"/>
        <v>51363.142002447064</v>
      </c>
      <c r="T101" s="21">
        <f t="shared" si="7"/>
        <v>9758.9969804649427</v>
      </c>
      <c r="U101" s="19">
        <v>0</v>
      </c>
      <c r="V101" s="21">
        <f t="shared" si="8"/>
        <v>61122.138982912009</v>
      </c>
    </row>
    <row r="102" spans="1:22" x14ac:dyDescent="0.3">
      <c r="A102" s="3" t="s">
        <v>12</v>
      </c>
      <c r="B102" s="3">
        <v>1</v>
      </c>
      <c r="C102" s="4" t="s">
        <v>178</v>
      </c>
      <c r="D102" s="3" t="s">
        <v>377</v>
      </c>
      <c r="E102" s="3" t="s">
        <v>59</v>
      </c>
      <c r="F102" s="4" t="s">
        <v>378</v>
      </c>
      <c r="G102" s="3" t="s">
        <v>30</v>
      </c>
      <c r="H102" s="5">
        <v>281.6635</v>
      </c>
      <c r="I102" s="5">
        <v>0.74429999999999996</v>
      </c>
      <c r="J102" s="5">
        <v>0.73140000000000005</v>
      </c>
      <c r="K102" s="6">
        <v>0.98266827891979047</v>
      </c>
      <c r="L102" s="5">
        <v>9.09</v>
      </c>
      <c r="M102" s="19">
        <f>H102*INDEX('Pliegos Tarifarios (Santiago)'!$B:$B,MATCH($B102,'Pliegos Tarifarios (Santiago)'!$A:$A,0))</f>
        <v>33472.327012999995</v>
      </c>
      <c r="N102" s="19">
        <f>I102*INDEX('Pliegos Tarifarios (Santiago)'!$C:$C,MATCH($B102,'Pliegos Tarifarios (Santiago)'!$A:$A,0))</f>
        <v>2541.8656286999999</v>
      </c>
      <c r="O102" s="19">
        <f>J102*INDEX('Pliegos Tarifarios (Santiago)'!$D:$D,MATCH($B102,'Pliegos Tarifarios (Santiago)'!$A:$A,0))</f>
        <v>10317.570897</v>
      </c>
      <c r="P102" s="19">
        <f>H102*INDEX('Pliegos Tarifarios (Santiago)'!$E:$E,MATCH($B102,'Pliegos Tarifarios (Santiago)'!$A:$A,0))</f>
        <v>3642.4723819999999</v>
      </c>
      <c r="Q102" s="19" cm="1">
        <f t="array" ref="Q102">H102*_xlfn.IFS(H102&lt;=350,INDEX('Pliegos Tarifarios (Santiago)'!$F:$F,MATCH($B102,'Pliegos Tarifarios (Santiago)'!$A:$A,0)),H102&lt;=500,INDEX('Pliegos Tarifarios (Santiago)'!$G:$G,MATCH($B102,'Pliegos Tarifarios (Santiago)'!$A:$A,0)),H102&lt;=1000,INDEX('Pliegos Tarifarios (Santiago)'!$H:$H,MATCH($B102,'Pliegos Tarifarios (Santiago)'!$A:$A,0)),H102&lt;=5000,INDEX('Pliegos Tarifarios (Santiago)'!$I:$I,MATCH($B102,'Pliegos Tarifarios (Santiago)'!$A:$A,0)),H102&gt;5000,INDEX('Pliegos Tarifarios (Santiago)'!$J:$J,MATCH($B102,'Pliegos Tarifarios (Santiago)'!$A:$A,0)))/1.19</f>
        <v>185.56654117647059</v>
      </c>
      <c r="R102" s="19">
        <f>INDEX('Pliegos Tarifarios (Santiago)'!$K:$K,MATCH($B102,'Pliegos Tarifarios (Santiago)'!$A:$A,0))</f>
        <v>710.78200000000004</v>
      </c>
      <c r="S102" s="21">
        <f t="shared" si="9"/>
        <v>50870.58446187646</v>
      </c>
      <c r="T102" s="21">
        <f t="shared" si="7"/>
        <v>9665.4110477565282</v>
      </c>
      <c r="U102" s="19">
        <v>0</v>
      </c>
      <c r="V102" s="21">
        <f t="shared" si="8"/>
        <v>60535.995509632987</v>
      </c>
    </row>
    <row r="103" spans="1:22" x14ac:dyDescent="0.3">
      <c r="A103" s="3" t="s">
        <v>12</v>
      </c>
      <c r="B103" s="3">
        <v>1</v>
      </c>
      <c r="C103" s="4" t="s">
        <v>178</v>
      </c>
      <c r="D103" s="3" t="s">
        <v>379</v>
      </c>
      <c r="E103" s="3" t="s">
        <v>59</v>
      </c>
      <c r="F103" s="4" t="s">
        <v>380</v>
      </c>
      <c r="G103" s="3" t="s">
        <v>30</v>
      </c>
      <c r="H103" s="5">
        <v>281.3766</v>
      </c>
      <c r="I103" s="5">
        <v>0.74429999999999996</v>
      </c>
      <c r="J103" s="5">
        <v>0.72550000000000003</v>
      </c>
      <c r="K103" s="6">
        <v>0.97474136772806674</v>
      </c>
      <c r="L103" s="5">
        <v>9.08</v>
      </c>
      <c r="M103" s="19">
        <f>H103*INDEX('Pliegos Tarifarios (Santiago)'!$B:$B,MATCH($B103,'Pliegos Tarifarios (Santiago)'!$A:$A,0))</f>
        <v>33438.232390799996</v>
      </c>
      <c r="N103" s="19">
        <f>I103*INDEX('Pliegos Tarifarios (Santiago)'!$C:$C,MATCH($B103,'Pliegos Tarifarios (Santiago)'!$A:$A,0))</f>
        <v>2541.8656286999999</v>
      </c>
      <c r="O103" s="19">
        <f>J103*INDEX('Pliegos Tarifarios (Santiago)'!$D:$D,MATCH($B103,'Pliegos Tarifarios (Santiago)'!$A:$A,0))</f>
        <v>10234.3419275</v>
      </c>
      <c r="P103" s="19">
        <f>H103*INDEX('Pliegos Tarifarios (Santiago)'!$E:$E,MATCH($B103,'Pliegos Tarifarios (Santiago)'!$A:$A,0))</f>
        <v>3638.7621912</v>
      </c>
      <c r="Q103" s="19" cm="1">
        <f t="array" ref="Q103">H103*_xlfn.IFS(H103&lt;=350,INDEX('Pliegos Tarifarios (Santiago)'!$F:$F,MATCH($B103,'Pliegos Tarifarios (Santiago)'!$A:$A,0)),H103&lt;=500,INDEX('Pliegos Tarifarios (Santiago)'!$G:$G,MATCH($B103,'Pliegos Tarifarios (Santiago)'!$A:$A,0)),H103&lt;=1000,INDEX('Pliegos Tarifarios (Santiago)'!$H:$H,MATCH($B103,'Pliegos Tarifarios (Santiago)'!$A:$A,0)),H103&lt;=5000,INDEX('Pliegos Tarifarios (Santiago)'!$I:$I,MATCH($B103,'Pliegos Tarifarios (Santiago)'!$A:$A,0)),H103&gt;5000,INDEX('Pliegos Tarifarios (Santiago)'!$J:$J,MATCH($B103,'Pliegos Tarifarios (Santiago)'!$A:$A,0)))/1.19</f>
        <v>185.37752470588237</v>
      </c>
      <c r="R103" s="19">
        <f>INDEX('Pliegos Tarifarios (Santiago)'!$K:$K,MATCH($B103,'Pliegos Tarifarios (Santiago)'!$A:$A,0))</f>
        <v>710.78200000000004</v>
      </c>
      <c r="S103" s="21">
        <f t="shared" si="9"/>
        <v>50749.361662905874</v>
      </c>
      <c r="T103" s="21">
        <f t="shared" si="7"/>
        <v>9642.3787159521162</v>
      </c>
      <c r="U103" s="19">
        <v>0</v>
      </c>
      <c r="V103" s="21">
        <f t="shared" si="8"/>
        <v>60391.74037885799</v>
      </c>
    </row>
    <row r="104" spans="1:22" x14ac:dyDescent="0.3">
      <c r="A104" s="3" t="s">
        <v>12</v>
      </c>
      <c r="B104" s="3">
        <v>1</v>
      </c>
      <c r="C104" s="4" t="s">
        <v>178</v>
      </c>
      <c r="D104" s="3" t="s">
        <v>381</v>
      </c>
      <c r="E104" s="3" t="s">
        <v>59</v>
      </c>
      <c r="F104" s="4" t="s">
        <v>382</v>
      </c>
      <c r="G104" s="3" t="s">
        <v>30</v>
      </c>
      <c r="H104" s="5">
        <v>281.45359999999999</v>
      </c>
      <c r="I104" s="5">
        <v>0.745</v>
      </c>
      <c r="J104" s="5">
        <v>0.745</v>
      </c>
      <c r="K104" s="6">
        <v>1</v>
      </c>
      <c r="L104" s="5">
        <v>9.08</v>
      </c>
      <c r="M104" s="19">
        <f>H104*INDEX('Pliegos Tarifarios (Santiago)'!$B:$B,MATCH($B104,'Pliegos Tarifarios (Santiago)'!$A:$A,0))</f>
        <v>33447.382916800001</v>
      </c>
      <c r="N104" s="19">
        <f>I104*INDEX('Pliegos Tarifarios (Santiago)'!$C:$C,MATCH($B104,'Pliegos Tarifarios (Santiago)'!$A:$A,0))</f>
        <v>2544.2562050000001</v>
      </c>
      <c r="O104" s="19">
        <f>J104*INDEX('Pliegos Tarifarios (Santiago)'!$D:$D,MATCH($B104,'Pliegos Tarifarios (Santiago)'!$A:$A,0))</f>
        <v>10509.420725</v>
      </c>
      <c r="P104" s="19">
        <f>H104*INDEX('Pliegos Tarifarios (Santiago)'!$E:$E,MATCH($B104,'Pliegos Tarifarios (Santiago)'!$A:$A,0))</f>
        <v>3639.7579552000002</v>
      </c>
      <c r="Q104" s="19" cm="1">
        <f t="array" ref="Q104">H104*_xlfn.IFS(H104&lt;=350,INDEX('Pliegos Tarifarios (Santiago)'!$F:$F,MATCH($B104,'Pliegos Tarifarios (Santiago)'!$A:$A,0)),H104&lt;=500,INDEX('Pliegos Tarifarios (Santiago)'!$G:$G,MATCH($B104,'Pliegos Tarifarios (Santiago)'!$A:$A,0)),H104&lt;=1000,INDEX('Pliegos Tarifarios (Santiago)'!$H:$H,MATCH($B104,'Pliegos Tarifarios (Santiago)'!$A:$A,0)),H104&lt;=5000,INDEX('Pliegos Tarifarios (Santiago)'!$I:$I,MATCH($B104,'Pliegos Tarifarios (Santiago)'!$A:$A,0)),H104&gt;5000,INDEX('Pliegos Tarifarios (Santiago)'!$J:$J,MATCH($B104,'Pliegos Tarifarios (Santiago)'!$A:$A,0)))/1.19</f>
        <v>185.42825411764707</v>
      </c>
      <c r="R104" s="19">
        <f>INDEX('Pliegos Tarifarios (Santiago)'!$K:$K,MATCH($B104,'Pliegos Tarifarios (Santiago)'!$A:$A,0))</f>
        <v>710.78200000000004</v>
      </c>
      <c r="S104" s="21">
        <f t="shared" si="9"/>
        <v>51037.028056117641</v>
      </c>
      <c r="T104" s="21">
        <f t="shared" si="7"/>
        <v>9697.035330662351</v>
      </c>
      <c r="U104" s="19">
        <v>0</v>
      </c>
      <c r="V104" s="21">
        <f t="shared" si="8"/>
        <v>60734.063386779992</v>
      </c>
    </row>
    <row r="105" spans="1:22" x14ac:dyDescent="0.3">
      <c r="A105" s="3" t="s">
        <v>12</v>
      </c>
      <c r="B105" s="3">
        <v>1</v>
      </c>
      <c r="C105" s="4" t="s">
        <v>178</v>
      </c>
      <c r="D105" s="3" t="s">
        <v>383</v>
      </c>
      <c r="E105" s="3" t="s">
        <v>59</v>
      </c>
      <c r="F105" s="4" t="s">
        <v>384</v>
      </c>
      <c r="G105" s="3" t="s">
        <v>30</v>
      </c>
      <c r="H105" s="5">
        <v>281.14929999999998</v>
      </c>
      <c r="I105" s="5">
        <v>0.75109999999999999</v>
      </c>
      <c r="J105" s="5">
        <v>0.72970000000000002</v>
      </c>
      <c r="K105" s="6">
        <v>0.97150845426707499</v>
      </c>
      <c r="L105" s="5">
        <v>9.07</v>
      </c>
      <c r="M105" s="19">
        <f>H105*INDEX('Pliegos Tarifarios (Santiago)'!$B:$B,MATCH($B105,'Pliegos Tarifarios (Santiago)'!$A:$A,0))</f>
        <v>33411.220513399996</v>
      </c>
      <c r="N105" s="19">
        <f>I105*INDEX('Pliegos Tarifarios (Santiago)'!$C:$C,MATCH($B105,'Pliegos Tarifarios (Santiago)'!$A:$A,0))</f>
        <v>2565.0883699000001</v>
      </c>
      <c r="O105" s="19">
        <f>J105*INDEX('Pliegos Tarifarios (Santiago)'!$D:$D,MATCH($B105,'Pliegos Tarifarios (Santiago)'!$A:$A,0))</f>
        <v>10293.589668500001</v>
      </c>
      <c r="P105" s="19">
        <f>H105*INDEX('Pliegos Tarifarios (Santiago)'!$E:$E,MATCH($B105,'Pliegos Tarifarios (Santiago)'!$A:$A,0))</f>
        <v>3635.8227475999997</v>
      </c>
      <c r="Q105" s="19" cm="1">
        <f t="array" ref="Q105">H105*_xlfn.IFS(H105&lt;=350,INDEX('Pliegos Tarifarios (Santiago)'!$F:$F,MATCH($B105,'Pliegos Tarifarios (Santiago)'!$A:$A,0)),H105&lt;=500,INDEX('Pliegos Tarifarios (Santiago)'!$G:$G,MATCH($B105,'Pliegos Tarifarios (Santiago)'!$A:$A,0)),H105&lt;=1000,INDEX('Pliegos Tarifarios (Santiago)'!$H:$H,MATCH($B105,'Pliegos Tarifarios (Santiago)'!$A:$A,0)),H105&lt;=5000,INDEX('Pliegos Tarifarios (Santiago)'!$I:$I,MATCH($B105,'Pliegos Tarifarios (Santiago)'!$A:$A,0)),H105&gt;5000,INDEX('Pliegos Tarifarios (Santiago)'!$J:$J,MATCH($B105,'Pliegos Tarifarios (Santiago)'!$A:$A,0)))/1.19</f>
        <v>185.22777411764707</v>
      </c>
      <c r="R105" s="19">
        <f>INDEX('Pliegos Tarifarios (Santiago)'!$K:$K,MATCH($B105,'Pliegos Tarifarios (Santiago)'!$A:$A,0))</f>
        <v>710.78200000000004</v>
      </c>
      <c r="S105" s="21">
        <f t="shared" si="9"/>
        <v>50801.731073517643</v>
      </c>
      <c r="T105" s="21">
        <f t="shared" si="7"/>
        <v>9652.3289039683532</v>
      </c>
      <c r="U105" s="19">
        <v>0</v>
      </c>
      <c r="V105" s="21">
        <f t="shared" si="8"/>
        <v>60454.059977485995</v>
      </c>
    </row>
    <row r="106" spans="1:22" x14ac:dyDescent="0.3">
      <c r="A106" s="3" t="s">
        <v>12</v>
      </c>
      <c r="B106" s="3">
        <v>1</v>
      </c>
      <c r="C106" s="4" t="s">
        <v>178</v>
      </c>
      <c r="D106" s="3" t="s">
        <v>385</v>
      </c>
      <c r="E106" s="3" t="s">
        <v>59</v>
      </c>
      <c r="F106" s="4" t="s">
        <v>386</v>
      </c>
      <c r="G106" s="3" t="s">
        <v>30</v>
      </c>
      <c r="H106" s="5">
        <v>422.16120000000001</v>
      </c>
      <c r="I106" s="5">
        <v>1.1202000000000001</v>
      </c>
      <c r="J106" s="5">
        <v>1.1075999999999999</v>
      </c>
      <c r="K106" s="6">
        <v>0.98875200856989809</v>
      </c>
      <c r="L106" s="5">
        <v>13.62</v>
      </c>
      <c r="M106" s="19">
        <f>H106*INDEX('Pliegos Tarifarios (Santiago)'!$B:$B,MATCH($B106,'Pliegos Tarifarios (Santiago)'!$A:$A,0))</f>
        <v>50168.792685599998</v>
      </c>
      <c r="N106" s="19">
        <f>I106*INDEX('Pliegos Tarifarios (Santiago)'!$C:$C,MATCH($B106,'Pliegos Tarifarios (Santiago)'!$A:$A,0))</f>
        <v>3825.6051018000003</v>
      </c>
      <c r="O106" s="19">
        <f>J106*INDEX('Pliegos Tarifarios (Santiago)'!$D:$D,MATCH($B106,'Pliegos Tarifarios (Santiago)'!$A:$A,0))</f>
        <v>15624.475697999998</v>
      </c>
      <c r="P106" s="19">
        <f>H106*INDEX('Pliegos Tarifarios (Santiago)'!$E:$E,MATCH($B106,'Pliegos Tarifarios (Santiago)'!$A:$A,0))</f>
        <v>5459.3886384000007</v>
      </c>
      <c r="Q106" s="19" cm="1">
        <f t="array" ref="Q106">H106*_xlfn.IFS(H106&lt;=350,INDEX('Pliegos Tarifarios (Santiago)'!$F:$F,MATCH($B106,'Pliegos Tarifarios (Santiago)'!$A:$A,0)),H106&lt;=500,INDEX('Pliegos Tarifarios (Santiago)'!$G:$G,MATCH($B106,'Pliegos Tarifarios (Santiago)'!$A:$A,0)),H106&lt;=1000,INDEX('Pliegos Tarifarios (Santiago)'!$H:$H,MATCH($B106,'Pliegos Tarifarios (Santiago)'!$A:$A,0)),H106&lt;=5000,INDEX('Pliegos Tarifarios (Santiago)'!$I:$I,MATCH($B106,'Pliegos Tarifarios (Santiago)'!$A:$A,0)),H106&gt;5000,INDEX('Pliegos Tarifarios (Santiago)'!$J:$J,MATCH($B106,'Pliegos Tarifarios (Santiago)'!$A:$A,0)))/1.19</f>
        <v>594.57325310924375</v>
      </c>
      <c r="R106" s="19">
        <f>INDEX('Pliegos Tarifarios (Santiago)'!$K:$K,MATCH($B106,'Pliegos Tarifarios (Santiago)'!$A:$A,0))</f>
        <v>710.78200000000004</v>
      </c>
      <c r="S106" s="21">
        <f t="shared" si="9"/>
        <v>76383.617376909257</v>
      </c>
      <c r="T106" s="21">
        <f t="shared" si="7"/>
        <v>14512.887301612758</v>
      </c>
      <c r="U106" s="19">
        <v>0</v>
      </c>
      <c r="V106" s="21">
        <f t="shared" si="8"/>
        <v>90896.504678522018</v>
      </c>
    </row>
    <row r="107" spans="1:22" x14ac:dyDescent="0.3">
      <c r="A107" s="3" t="s">
        <v>12</v>
      </c>
      <c r="B107" s="3">
        <v>1</v>
      </c>
      <c r="C107" s="4" t="s">
        <v>178</v>
      </c>
      <c r="D107" s="3" t="s">
        <v>387</v>
      </c>
      <c r="E107" s="3" t="s">
        <v>388</v>
      </c>
      <c r="F107" s="4" t="s">
        <v>389</v>
      </c>
      <c r="G107" s="3" t="s">
        <v>30</v>
      </c>
      <c r="H107" s="5">
        <v>421.92660000000001</v>
      </c>
      <c r="I107" s="5">
        <v>1.1133</v>
      </c>
      <c r="J107" s="5">
        <v>1.1133</v>
      </c>
      <c r="K107" s="6">
        <v>1</v>
      </c>
      <c r="L107" s="5">
        <v>13.61</v>
      </c>
      <c r="M107" s="19">
        <f>H107*INDEX('Pliegos Tarifarios (Santiago)'!$B:$B,MATCH($B107,'Pliegos Tarifarios (Santiago)'!$A:$A,0))</f>
        <v>50140.913290799996</v>
      </c>
      <c r="N107" s="19">
        <f>I107*INDEX('Pliegos Tarifarios (Santiago)'!$C:$C,MATCH($B107,'Pliegos Tarifarios (Santiago)'!$A:$A,0))</f>
        <v>3802.0408496999999</v>
      </c>
      <c r="O107" s="19">
        <f>J107*INDEX('Pliegos Tarifarios (Santiago)'!$D:$D,MATCH($B107,'Pliegos Tarifarios (Santiago)'!$A:$A,0))</f>
        <v>15704.883346499999</v>
      </c>
      <c r="P107" s="19">
        <f>H107*INDEX('Pliegos Tarifarios (Santiago)'!$E:$E,MATCH($B107,'Pliegos Tarifarios (Santiago)'!$A:$A,0))</f>
        <v>5456.3547912000004</v>
      </c>
      <c r="Q107" s="19" cm="1">
        <f t="array" ref="Q107">H107*_xlfn.IFS(H107&lt;=350,INDEX('Pliegos Tarifarios (Santiago)'!$F:$F,MATCH($B107,'Pliegos Tarifarios (Santiago)'!$A:$A,0)),H107&lt;=500,INDEX('Pliegos Tarifarios (Santiago)'!$G:$G,MATCH($B107,'Pliegos Tarifarios (Santiago)'!$A:$A,0)),H107&lt;=1000,INDEX('Pliegos Tarifarios (Santiago)'!$H:$H,MATCH($B107,'Pliegos Tarifarios (Santiago)'!$A:$A,0)),H107&lt;=5000,INDEX('Pliegos Tarifarios (Santiago)'!$I:$I,MATCH($B107,'Pliegos Tarifarios (Santiago)'!$A:$A,0)),H107&gt;5000,INDEX('Pliegos Tarifarios (Santiago)'!$J:$J,MATCH($B107,'Pliegos Tarifarios (Santiago)'!$A:$A,0)))/1.19</f>
        <v>594.24284168067231</v>
      </c>
      <c r="R107" s="19">
        <f>INDEX('Pliegos Tarifarios (Santiago)'!$K:$K,MATCH($B107,'Pliegos Tarifarios (Santiago)'!$A:$A,0))</f>
        <v>710.78200000000004</v>
      </c>
      <c r="S107" s="21">
        <f t="shared" si="9"/>
        <v>76409.217119880675</v>
      </c>
      <c r="T107" s="21">
        <f t="shared" si="7"/>
        <v>14517.751252777329</v>
      </c>
      <c r="U107" s="19">
        <v>0</v>
      </c>
      <c r="V107" s="21">
        <f t="shared" si="8"/>
        <v>90926.968372658012</v>
      </c>
    </row>
    <row r="108" spans="1:22" x14ac:dyDescent="0.3">
      <c r="A108" s="3" t="s">
        <v>12</v>
      </c>
      <c r="B108" s="3">
        <v>1</v>
      </c>
      <c r="C108" s="4" t="s">
        <v>178</v>
      </c>
      <c r="D108" s="3" t="s">
        <v>390</v>
      </c>
      <c r="E108" s="3" t="s">
        <v>388</v>
      </c>
      <c r="F108" s="4" t="s">
        <v>391</v>
      </c>
      <c r="G108" s="3" t="s">
        <v>30</v>
      </c>
      <c r="H108" s="5">
        <v>421.49880000000002</v>
      </c>
      <c r="I108" s="5">
        <v>1.1194</v>
      </c>
      <c r="J108" s="5">
        <v>1.1108</v>
      </c>
      <c r="K108" s="6">
        <v>0.99231731284616764</v>
      </c>
      <c r="L108" s="5">
        <v>13.6</v>
      </c>
      <c r="M108" s="19">
        <f>H108*INDEX('Pliegos Tarifarios (Santiago)'!$B:$B,MATCH($B108,'Pliegos Tarifarios (Santiago)'!$A:$A,0))</f>
        <v>50090.074394399999</v>
      </c>
      <c r="N108" s="19">
        <f>I108*INDEX('Pliegos Tarifarios (Santiago)'!$C:$C,MATCH($B108,'Pliegos Tarifarios (Santiago)'!$A:$A,0))</f>
        <v>3822.8730145999998</v>
      </c>
      <c r="O108" s="19">
        <f>J108*INDEX('Pliegos Tarifarios (Santiago)'!$D:$D,MATCH($B108,'Pliegos Tarifarios (Santiago)'!$A:$A,0))</f>
        <v>15669.616834</v>
      </c>
      <c r="P108" s="19">
        <f>H108*INDEX('Pliegos Tarifarios (Santiago)'!$E:$E,MATCH($B108,'Pliegos Tarifarios (Santiago)'!$A:$A,0))</f>
        <v>5450.8224816000002</v>
      </c>
      <c r="Q108" s="19" cm="1">
        <f t="array" ref="Q108">H108*_xlfn.IFS(H108&lt;=350,INDEX('Pliegos Tarifarios (Santiago)'!$F:$F,MATCH($B108,'Pliegos Tarifarios (Santiago)'!$A:$A,0)),H108&lt;=500,INDEX('Pliegos Tarifarios (Santiago)'!$G:$G,MATCH($B108,'Pliegos Tarifarios (Santiago)'!$A:$A,0)),H108&lt;=1000,INDEX('Pliegos Tarifarios (Santiago)'!$H:$H,MATCH($B108,'Pliegos Tarifarios (Santiago)'!$A:$A,0)),H108&lt;=5000,INDEX('Pliegos Tarifarios (Santiago)'!$I:$I,MATCH($B108,'Pliegos Tarifarios (Santiago)'!$A:$A,0)),H108&gt;5000,INDEX('Pliegos Tarifarios (Santiago)'!$J:$J,MATCH($B108,'Pliegos Tarifarios (Santiago)'!$A:$A,0)))/1.19</f>
        <v>593.64032672268922</v>
      </c>
      <c r="R108" s="19">
        <f>INDEX('Pliegos Tarifarios (Santiago)'!$K:$K,MATCH($B108,'Pliegos Tarifarios (Santiago)'!$A:$A,0))</f>
        <v>710.78200000000004</v>
      </c>
      <c r="S108" s="21">
        <f t="shared" si="9"/>
        <v>76337.809051322693</v>
      </c>
      <c r="T108" s="21">
        <f t="shared" si="7"/>
        <v>14504.183719751312</v>
      </c>
      <c r="U108" s="19">
        <v>0</v>
      </c>
      <c r="V108" s="21">
        <f t="shared" si="8"/>
        <v>90841.992771074001</v>
      </c>
    </row>
    <row r="109" spans="1:22" x14ac:dyDescent="0.3">
      <c r="A109" s="3" t="s">
        <v>12</v>
      </c>
      <c r="B109" s="3">
        <v>1</v>
      </c>
      <c r="C109" s="4" t="s">
        <v>178</v>
      </c>
      <c r="D109" s="3" t="s">
        <v>392</v>
      </c>
      <c r="E109" s="3" t="s">
        <v>388</v>
      </c>
      <c r="F109" s="4" t="s">
        <v>393</v>
      </c>
      <c r="G109" s="3" t="s">
        <v>30</v>
      </c>
      <c r="H109" s="5">
        <v>422.39370000000002</v>
      </c>
      <c r="I109" s="5">
        <v>1.1475</v>
      </c>
      <c r="J109" s="5">
        <v>1.1149</v>
      </c>
      <c r="K109" s="6">
        <v>0.9715904139433551</v>
      </c>
      <c r="L109" s="5">
        <v>13.63</v>
      </c>
      <c r="M109" s="19">
        <f>H109*INDEX('Pliegos Tarifarios (Santiago)'!$B:$B,MATCH($B109,'Pliegos Tarifarios (Santiago)'!$A:$A,0))</f>
        <v>50196.422520599997</v>
      </c>
      <c r="N109" s="19">
        <f>I109*INDEX('Pliegos Tarifarios (Santiago)'!$C:$C,MATCH($B109,'Pliegos Tarifarios (Santiago)'!$A:$A,0))</f>
        <v>3918.8375775</v>
      </c>
      <c r="O109" s="19">
        <f>J109*INDEX('Pliegos Tarifarios (Santiago)'!$D:$D,MATCH($B109,'Pliegos Tarifarios (Santiago)'!$A:$A,0))</f>
        <v>15727.4539145</v>
      </c>
      <c r="P109" s="19">
        <f>H109*INDEX('Pliegos Tarifarios (Santiago)'!$E:$E,MATCH($B109,'Pliegos Tarifarios (Santiago)'!$A:$A,0))</f>
        <v>5462.3953284000008</v>
      </c>
      <c r="Q109" s="19" cm="1">
        <f t="array" ref="Q109">H109*_xlfn.IFS(H109&lt;=350,INDEX('Pliegos Tarifarios (Santiago)'!$F:$F,MATCH($B109,'Pliegos Tarifarios (Santiago)'!$A:$A,0)),H109&lt;=500,INDEX('Pliegos Tarifarios (Santiago)'!$G:$G,MATCH($B109,'Pliegos Tarifarios (Santiago)'!$A:$A,0)),H109&lt;=1000,INDEX('Pliegos Tarifarios (Santiago)'!$H:$H,MATCH($B109,'Pliegos Tarifarios (Santiago)'!$A:$A,0)),H109&lt;=5000,INDEX('Pliegos Tarifarios (Santiago)'!$I:$I,MATCH($B109,'Pliegos Tarifarios (Santiago)'!$A:$A,0)),H109&gt;5000,INDEX('Pliegos Tarifarios (Santiago)'!$J:$J,MATCH($B109,'Pliegos Tarifarios (Santiago)'!$A:$A,0)))/1.19</f>
        <v>594.9007068907564</v>
      </c>
      <c r="R109" s="19">
        <f>INDEX('Pliegos Tarifarios (Santiago)'!$K:$K,MATCH($B109,'Pliegos Tarifarios (Santiago)'!$A:$A,0))</f>
        <v>710.78200000000004</v>
      </c>
      <c r="S109" s="21">
        <f t="shared" si="9"/>
        <v>76610.792047890762</v>
      </c>
      <c r="T109" s="21">
        <f t="shared" si="7"/>
        <v>14556.050489099245</v>
      </c>
      <c r="U109" s="19">
        <v>0</v>
      </c>
      <c r="V109" s="21">
        <f t="shared" si="8"/>
        <v>91166.842536990007</v>
      </c>
    </row>
    <row r="110" spans="1:22" x14ac:dyDescent="0.3">
      <c r="A110" s="3" t="s">
        <v>12</v>
      </c>
      <c r="B110" s="3">
        <v>1</v>
      </c>
      <c r="C110" s="4" t="s">
        <v>178</v>
      </c>
      <c r="D110" s="3" t="s">
        <v>394</v>
      </c>
      <c r="E110" s="3" t="s">
        <v>388</v>
      </c>
      <c r="F110" s="4" t="s">
        <v>395</v>
      </c>
      <c r="G110" s="3" t="s">
        <v>30</v>
      </c>
      <c r="H110" s="5">
        <v>703.22659999999996</v>
      </c>
      <c r="I110" s="5">
        <v>1.8608</v>
      </c>
      <c r="J110" s="5">
        <v>1.8418000000000001</v>
      </c>
      <c r="K110" s="6">
        <v>0.98978933791917456</v>
      </c>
      <c r="L110" s="5">
        <v>22.68</v>
      </c>
      <c r="M110" s="19">
        <f>H110*INDEX('Pliegos Tarifarios (Santiago)'!$B:$B,MATCH($B110,'Pliegos Tarifarios (Santiago)'!$A:$A,0))</f>
        <v>83570.042690799994</v>
      </c>
      <c r="N110" s="19">
        <f>I110*INDEX('Pliegos Tarifarios (Santiago)'!$C:$C,MATCH($B110,'Pliegos Tarifarios (Santiago)'!$A:$A,0))</f>
        <v>6354.8348272000003</v>
      </c>
      <c r="O110" s="19">
        <f>J110*INDEX('Pliegos Tarifarios (Santiago)'!$D:$D,MATCH($B110,'Pliegos Tarifarios (Santiago)'!$A:$A,0))</f>
        <v>25981.545088999999</v>
      </c>
      <c r="P110" s="19">
        <f>H110*INDEX('Pliegos Tarifarios (Santiago)'!$E:$E,MATCH($B110,'Pliegos Tarifarios (Santiago)'!$A:$A,0))</f>
        <v>9094.1263911999995</v>
      </c>
      <c r="Q110" s="19" cm="1">
        <f t="array" ref="Q110">H110*_xlfn.IFS(H110&lt;=350,INDEX('Pliegos Tarifarios (Santiago)'!$F:$F,MATCH($B110,'Pliegos Tarifarios (Santiago)'!$A:$A,0)),H110&lt;=500,INDEX('Pliegos Tarifarios (Santiago)'!$G:$G,MATCH($B110,'Pliegos Tarifarios (Santiago)'!$A:$A,0)),H110&lt;=1000,INDEX('Pliegos Tarifarios (Santiago)'!$H:$H,MATCH($B110,'Pliegos Tarifarios (Santiago)'!$A:$A,0)),H110&lt;=5000,INDEX('Pliegos Tarifarios (Santiago)'!$I:$I,MATCH($B110,'Pliegos Tarifarios (Santiago)'!$A:$A,0)),H110&gt;5000,INDEX('Pliegos Tarifarios (Santiago)'!$J:$J,MATCH($B110,'Pliegos Tarifarios (Santiago)'!$A:$A,0)))/1.19</f>
        <v>1649.3323030252104</v>
      </c>
      <c r="R110" s="19">
        <f>INDEX('Pliegos Tarifarios (Santiago)'!$K:$K,MATCH($B110,'Pliegos Tarifarios (Santiago)'!$A:$A,0))</f>
        <v>710.78200000000004</v>
      </c>
      <c r="S110" s="21">
        <f t="shared" si="9"/>
        <v>127360.6633012252</v>
      </c>
      <c r="T110" s="21">
        <f t="shared" si="7"/>
        <v>24198.526027232787</v>
      </c>
      <c r="U110" s="19">
        <v>0</v>
      </c>
      <c r="V110" s="21">
        <f t="shared" si="8"/>
        <v>151559.18932845799</v>
      </c>
    </row>
    <row r="111" spans="1:22" x14ac:dyDescent="0.3">
      <c r="A111" s="3" t="s">
        <v>12</v>
      </c>
      <c r="B111" s="3">
        <v>1</v>
      </c>
      <c r="C111" s="4" t="s">
        <v>178</v>
      </c>
      <c r="D111" s="3" t="s">
        <v>396</v>
      </c>
      <c r="E111" s="3" t="s">
        <v>388</v>
      </c>
      <c r="F111" s="4" t="s">
        <v>397</v>
      </c>
      <c r="G111" s="3" t="s">
        <v>16</v>
      </c>
      <c r="H111" s="5">
        <v>1407.7113999999999</v>
      </c>
      <c r="I111" s="5">
        <v>3.7376999999999998</v>
      </c>
      <c r="J111" s="5">
        <v>3.6806999999999999</v>
      </c>
      <c r="K111" s="6">
        <v>0.98474997993418412</v>
      </c>
      <c r="L111" s="5">
        <v>45.41</v>
      </c>
      <c r="M111" s="19">
        <f>H111*INDEX('Pliegos Tarifarios (Santiago)'!$B:$B,MATCH($B111,'Pliegos Tarifarios (Santiago)'!$A:$A,0))</f>
        <v>167289.60735319997</v>
      </c>
      <c r="N111" s="19">
        <f>I111*INDEX('Pliegos Tarifarios (Santiago)'!$C:$C,MATCH($B111,'Pliegos Tarifarios (Santiago)'!$A:$A,0))</f>
        <v>12764.652909299999</v>
      </c>
      <c r="O111" s="19">
        <f>J111*INDEX('Pliegos Tarifarios (Santiago)'!$D:$D,MATCH($B111,'Pliegos Tarifarios (Santiago)'!$A:$A,0))</f>
        <v>51922.181023499994</v>
      </c>
      <c r="P111" s="19">
        <f>H111*INDEX('Pliegos Tarifarios (Santiago)'!$E:$E,MATCH($B111,'Pliegos Tarifarios (Santiago)'!$A:$A,0))</f>
        <v>18204.523824799999</v>
      </c>
      <c r="Q111" s="19" cm="1">
        <f t="array" ref="Q111">H111*_xlfn.IFS(H111&lt;=350,INDEX('Pliegos Tarifarios (Santiago)'!$F:$F,MATCH($B111,'Pliegos Tarifarios (Santiago)'!$A:$A,0)),H111&lt;=500,INDEX('Pliegos Tarifarios (Santiago)'!$G:$G,MATCH($B111,'Pliegos Tarifarios (Santiago)'!$A:$A,0)),H111&lt;=1000,INDEX('Pliegos Tarifarios (Santiago)'!$H:$H,MATCH($B111,'Pliegos Tarifarios (Santiago)'!$A:$A,0)),H111&lt;=5000,INDEX('Pliegos Tarifarios (Santiago)'!$I:$I,MATCH($B111,'Pliegos Tarifarios (Santiago)'!$A:$A,0)),H111&gt;5000,INDEX('Pliegos Tarifarios (Santiago)'!$J:$J,MATCH($B111,'Pliegos Tarifarios (Santiago)'!$A:$A,0)))/1.19</f>
        <v>4224.317150756302</v>
      </c>
      <c r="R111" s="19">
        <f>INDEX('Pliegos Tarifarios (Santiago)'!$K:$K,MATCH($B111,'Pliegos Tarifarios (Santiago)'!$A:$A,0))</f>
        <v>710.78200000000004</v>
      </c>
      <c r="S111" s="21">
        <f t="shared" si="9"/>
        <v>255116.06426155628</v>
      </c>
      <c r="T111" s="21">
        <f t="shared" si="7"/>
        <v>48472.052209695692</v>
      </c>
      <c r="U111" s="19">
        <v>0</v>
      </c>
      <c r="V111" s="21">
        <f t="shared" si="8"/>
        <v>303588.116471252</v>
      </c>
    </row>
    <row r="112" spans="1:22" x14ac:dyDescent="0.3">
      <c r="A112" s="3" t="s">
        <v>12</v>
      </c>
      <c r="B112" s="3">
        <v>1</v>
      </c>
      <c r="C112" s="4" t="s">
        <v>178</v>
      </c>
      <c r="D112" s="3" t="s">
        <v>398</v>
      </c>
      <c r="E112" s="3" t="s">
        <v>107</v>
      </c>
      <c r="F112" s="4" t="s">
        <v>399</v>
      </c>
      <c r="G112" s="3" t="s">
        <v>30</v>
      </c>
      <c r="H112" s="5">
        <v>423.05840000000001</v>
      </c>
      <c r="I112" s="5">
        <v>1.1427</v>
      </c>
      <c r="J112" s="5">
        <v>1.1427</v>
      </c>
      <c r="K112" s="6">
        <v>1</v>
      </c>
      <c r="L112" s="5">
        <v>13.65</v>
      </c>
      <c r="M112" s="19">
        <f>H112*INDEX('Pliegos Tarifarios (Santiago)'!$B:$B,MATCH($B112,'Pliegos Tarifarios (Santiago)'!$A:$A,0))</f>
        <v>50275.414139199995</v>
      </c>
      <c r="N112" s="19">
        <f>I112*INDEX('Pliegos Tarifarios (Santiago)'!$C:$C,MATCH($B112,'Pliegos Tarifarios (Santiago)'!$A:$A,0))</f>
        <v>3902.4450543000003</v>
      </c>
      <c r="O112" s="19">
        <f>J112*INDEX('Pliegos Tarifarios (Santiago)'!$D:$D,MATCH($B112,'Pliegos Tarifarios (Santiago)'!$A:$A,0))</f>
        <v>16119.617533500001</v>
      </c>
      <c r="P112" s="19">
        <f>H112*INDEX('Pliegos Tarifarios (Santiago)'!$E:$E,MATCH($B112,'Pliegos Tarifarios (Santiago)'!$A:$A,0))</f>
        <v>5470.9912288000005</v>
      </c>
      <c r="Q112" s="19" cm="1">
        <f t="array" ref="Q112">H112*_xlfn.IFS(H112&lt;=350,INDEX('Pliegos Tarifarios (Santiago)'!$F:$F,MATCH($B112,'Pliegos Tarifarios (Santiago)'!$A:$A,0)),H112&lt;=500,INDEX('Pliegos Tarifarios (Santiago)'!$G:$G,MATCH($B112,'Pliegos Tarifarios (Santiago)'!$A:$A,0)),H112&lt;=1000,INDEX('Pliegos Tarifarios (Santiago)'!$H:$H,MATCH($B112,'Pliegos Tarifarios (Santiago)'!$A:$A,0)),H112&lt;=5000,INDEX('Pliegos Tarifarios (Santiago)'!$I:$I,MATCH($B112,'Pliegos Tarifarios (Santiago)'!$A:$A,0)),H112&gt;5000,INDEX('Pliegos Tarifarios (Santiago)'!$J:$J,MATCH($B112,'Pliegos Tarifarios (Santiago)'!$A:$A,0)))/1.19</f>
        <v>595.83687260504212</v>
      </c>
      <c r="R112" s="19">
        <f>INDEX('Pliegos Tarifarios (Santiago)'!$K:$K,MATCH($B112,'Pliegos Tarifarios (Santiago)'!$A:$A,0))</f>
        <v>710.78200000000004</v>
      </c>
      <c r="S112" s="21">
        <f t="shared" si="9"/>
        <v>77075.086828405052</v>
      </c>
      <c r="T112" s="21">
        <f t="shared" si="7"/>
        <v>14644.26649739696</v>
      </c>
      <c r="U112" s="19">
        <v>0</v>
      </c>
      <c r="V112" s="21">
        <f t="shared" si="8"/>
        <v>91719.353325802018</v>
      </c>
    </row>
    <row r="113" spans="1:22" x14ac:dyDescent="0.3">
      <c r="A113" s="3" t="s">
        <v>12</v>
      </c>
      <c r="B113" s="3">
        <v>1</v>
      </c>
      <c r="C113" s="4" t="s">
        <v>178</v>
      </c>
      <c r="D113" s="3" t="s">
        <v>400</v>
      </c>
      <c r="E113" s="3" t="s">
        <v>107</v>
      </c>
      <c r="F113" s="4" t="s">
        <v>108</v>
      </c>
      <c r="G113" s="3" t="s">
        <v>30</v>
      </c>
      <c r="H113" s="5">
        <v>421.18389999999999</v>
      </c>
      <c r="I113" s="5">
        <v>1.1226</v>
      </c>
      <c r="J113" s="5">
        <v>1.1197999999999999</v>
      </c>
      <c r="K113" s="6">
        <v>0.99750579013005514</v>
      </c>
      <c r="L113" s="5">
        <v>13.59</v>
      </c>
      <c r="M113" s="19">
        <f>H113*INDEX('Pliegos Tarifarios (Santiago)'!$B:$B,MATCH($B113,'Pliegos Tarifarios (Santiago)'!$A:$A,0))</f>
        <v>50052.652308199999</v>
      </c>
      <c r="N113" s="19">
        <f>I113*INDEX('Pliegos Tarifarios (Santiago)'!$C:$C,MATCH($B113,'Pliegos Tarifarios (Santiago)'!$A:$A,0))</f>
        <v>3833.8013633999999</v>
      </c>
      <c r="O113" s="19">
        <f>J113*INDEX('Pliegos Tarifarios (Santiago)'!$D:$D,MATCH($B113,'Pliegos Tarifarios (Santiago)'!$A:$A,0))</f>
        <v>15796.576278999999</v>
      </c>
      <c r="P113" s="19">
        <f>H113*INDEX('Pliegos Tarifarios (Santiago)'!$E:$E,MATCH($B113,'Pliegos Tarifarios (Santiago)'!$A:$A,0))</f>
        <v>5446.7501947999999</v>
      </c>
      <c r="Q113" s="19" cm="1">
        <f t="array" ref="Q113">H113*_xlfn.IFS(H113&lt;=350,INDEX('Pliegos Tarifarios (Santiago)'!$F:$F,MATCH($B113,'Pliegos Tarifarios (Santiago)'!$A:$A,0)),H113&lt;=500,INDEX('Pliegos Tarifarios (Santiago)'!$G:$G,MATCH($B113,'Pliegos Tarifarios (Santiago)'!$A:$A,0)),H113&lt;=1000,INDEX('Pliegos Tarifarios (Santiago)'!$H:$H,MATCH($B113,'Pliegos Tarifarios (Santiago)'!$A:$A,0)),H113&lt;=5000,INDEX('Pliegos Tarifarios (Santiago)'!$I:$I,MATCH($B113,'Pliegos Tarifarios (Santiago)'!$A:$A,0)),H113&gt;5000,INDEX('Pliegos Tarifarios (Santiago)'!$J:$J,MATCH($B113,'Pliegos Tarifarios (Santiago)'!$A:$A,0)))/1.19</f>
        <v>593.19682050420181</v>
      </c>
      <c r="R113" s="19">
        <f>INDEX('Pliegos Tarifarios (Santiago)'!$K:$K,MATCH($B113,'Pliegos Tarifarios (Santiago)'!$A:$A,0))</f>
        <v>710.78200000000004</v>
      </c>
      <c r="S113" s="21">
        <f t="shared" si="9"/>
        <v>76433.758965904213</v>
      </c>
      <c r="T113" s="21">
        <f t="shared" si="7"/>
        <v>14522.414203521801</v>
      </c>
      <c r="U113" s="19">
        <v>0</v>
      </c>
      <c r="V113" s="21">
        <f t="shared" si="8"/>
        <v>90956.173169426009</v>
      </c>
    </row>
    <row r="114" spans="1:22" x14ac:dyDescent="0.3">
      <c r="A114" s="3" t="s">
        <v>12</v>
      </c>
      <c r="B114" s="3">
        <v>1</v>
      </c>
      <c r="C114" s="4" t="s">
        <v>178</v>
      </c>
      <c r="D114" s="3" t="s">
        <v>401</v>
      </c>
      <c r="E114" s="3" t="s">
        <v>292</v>
      </c>
      <c r="F114" s="4" t="s">
        <v>402</v>
      </c>
      <c r="G114" s="3" t="s">
        <v>30</v>
      </c>
      <c r="H114" s="5">
        <v>703.86540000000002</v>
      </c>
      <c r="I114" s="5">
        <v>1.8694999999999999</v>
      </c>
      <c r="J114" s="5">
        <v>1.8613</v>
      </c>
      <c r="K114" s="6">
        <v>0.99561380048141213</v>
      </c>
      <c r="L114" s="5">
        <v>22.71</v>
      </c>
      <c r="M114" s="19">
        <f>H114*INDEX('Pliegos Tarifarios (Santiago)'!$B:$B,MATCH($B114,'Pliegos Tarifarios (Santiago)'!$A:$A,0))</f>
        <v>83645.956405199991</v>
      </c>
      <c r="N114" s="19">
        <f>I114*INDEX('Pliegos Tarifarios (Santiago)'!$C:$C,MATCH($B114,'Pliegos Tarifarios (Santiago)'!$A:$A,0))</f>
        <v>6384.5462754999999</v>
      </c>
      <c r="O114" s="19">
        <f>J114*INDEX('Pliegos Tarifarios (Santiago)'!$D:$D,MATCH($B114,'Pliegos Tarifarios (Santiago)'!$A:$A,0))</f>
        <v>26256.623886499998</v>
      </c>
      <c r="P114" s="19">
        <f>H114*INDEX('Pliegos Tarifarios (Santiago)'!$E:$E,MATCH($B114,'Pliegos Tarifarios (Santiago)'!$A:$A,0))</f>
        <v>9102.3873528000004</v>
      </c>
      <c r="Q114" s="19" cm="1">
        <f t="array" ref="Q114">H114*_xlfn.IFS(H114&lt;=350,INDEX('Pliegos Tarifarios (Santiago)'!$F:$F,MATCH($B114,'Pliegos Tarifarios (Santiago)'!$A:$A,0)),H114&lt;=500,INDEX('Pliegos Tarifarios (Santiago)'!$G:$G,MATCH($B114,'Pliegos Tarifarios (Santiago)'!$A:$A,0)),H114&lt;=1000,INDEX('Pliegos Tarifarios (Santiago)'!$H:$H,MATCH($B114,'Pliegos Tarifarios (Santiago)'!$A:$A,0)),H114&lt;=5000,INDEX('Pliegos Tarifarios (Santiago)'!$I:$I,MATCH($B114,'Pliegos Tarifarios (Santiago)'!$A:$A,0)),H114&gt;5000,INDEX('Pliegos Tarifarios (Santiago)'!$J:$J,MATCH($B114,'Pliegos Tarifarios (Santiago)'!$A:$A,0)))/1.19</f>
        <v>1650.8305305882357</v>
      </c>
      <c r="R114" s="19">
        <f>INDEX('Pliegos Tarifarios (Santiago)'!$K:$K,MATCH($B114,'Pliegos Tarifarios (Santiago)'!$A:$A,0))</f>
        <v>710.78200000000004</v>
      </c>
      <c r="S114" s="21">
        <f t="shared" si="9"/>
        <v>127751.12645058824</v>
      </c>
      <c r="T114" s="21">
        <f t="shared" si="7"/>
        <v>24272.714025611767</v>
      </c>
      <c r="U114" s="19">
        <v>0</v>
      </c>
      <c r="V114" s="21">
        <f t="shared" si="8"/>
        <v>152023.84047620001</v>
      </c>
    </row>
    <row r="115" spans="1:22" x14ac:dyDescent="0.3">
      <c r="A115" s="3" t="s">
        <v>12</v>
      </c>
      <c r="B115" s="3">
        <v>1</v>
      </c>
      <c r="C115" s="4" t="s">
        <v>178</v>
      </c>
      <c r="D115" s="3" t="s">
        <v>403</v>
      </c>
      <c r="E115" s="3" t="s">
        <v>292</v>
      </c>
      <c r="F115" s="4" t="s">
        <v>404</v>
      </c>
      <c r="G115" s="3" t="s">
        <v>30</v>
      </c>
      <c r="H115" s="5">
        <v>421.91989999999998</v>
      </c>
      <c r="I115" s="5">
        <v>1.1119000000000001</v>
      </c>
      <c r="J115" s="5">
        <v>1.1052999999999999</v>
      </c>
      <c r="K115" s="6">
        <v>0.99406421440777037</v>
      </c>
      <c r="L115" s="5">
        <v>13.61</v>
      </c>
      <c r="M115" s="19">
        <f>H115*INDEX('Pliegos Tarifarios (Santiago)'!$B:$B,MATCH($B115,'Pliegos Tarifarios (Santiago)'!$A:$A,0))</f>
        <v>50140.117076199997</v>
      </c>
      <c r="N115" s="19">
        <f>I115*INDEX('Pliegos Tarifarios (Santiago)'!$C:$C,MATCH($B115,'Pliegos Tarifarios (Santiago)'!$A:$A,0))</f>
        <v>3797.2596971000003</v>
      </c>
      <c r="O115" s="19">
        <f>J115*INDEX('Pliegos Tarifarios (Santiago)'!$D:$D,MATCH($B115,'Pliegos Tarifarios (Santiago)'!$A:$A,0))</f>
        <v>15592.030506499999</v>
      </c>
      <c r="P115" s="19">
        <f>H115*INDEX('Pliegos Tarifarios (Santiago)'!$E:$E,MATCH($B115,'Pliegos Tarifarios (Santiago)'!$A:$A,0))</f>
        <v>5456.2681468000001</v>
      </c>
      <c r="Q115" s="19" cm="1">
        <f t="array" ref="Q115">H115*_xlfn.IFS(H115&lt;=350,INDEX('Pliegos Tarifarios (Santiago)'!$F:$F,MATCH($B115,'Pliegos Tarifarios (Santiago)'!$A:$A,0)),H115&lt;=500,INDEX('Pliegos Tarifarios (Santiago)'!$G:$G,MATCH($B115,'Pliegos Tarifarios (Santiago)'!$A:$A,0)),H115&lt;=1000,INDEX('Pliegos Tarifarios (Santiago)'!$H:$H,MATCH($B115,'Pliegos Tarifarios (Santiago)'!$A:$A,0)),H115&lt;=5000,INDEX('Pliegos Tarifarios (Santiago)'!$I:$I,MATCH($B115,'Pliegos Tarifarios (Santiago)'!$A:$A,0)),H115&gt;5000,INDEX('Pliegos Tarifarios (Santiago)'!$J:$J,MATCH($B115,'Pliegos Tarifarios (Santiago)'!$A:$A,0)))/1.19</f>
        <v>594.23340537815136</v>
      </c>
      <c r="R115" s="19">
        <f>INDEX('Pliegos Tarifarios (Santiago)'!$K:$K,MATCH($B115,'Pliegos Tarifarios (Santiago)'!$A:$A,0))</f>
        <v>710.78200000000004</v>
      </c>
      <c r="S115" s="21">
        <f t="shared" si="9"/>
        <v>76290.690831978151</v>
      </c>
      <c r="T115" s="21">
        <f t="shared" si="7"/>
        <v>14495.231258075848</v>
      </c>
      <c r="U115" s="19">
        <v>0</v>
      </c>
      <c r="V115" s="21">
        <f t="shared" si="8"/>
        <v>90785.922090053995</v>
      </c>
    </row>
    <row r="116" spans="1:22" x14ac:dyDescent="0.3">
      <c r="A116" s="3" t="s">
        <v>12</v>
      </c>
      <c r="B116" s="3">
        <v>1</v>
      </c>
      <c r="C116" s="4" t="s">
        <v>178</v>
      </c>
      <c r="D116" s="3" t="s">
        <v>405</v>
      </c>
      <c r="E116" s="3" t="s">
        <v>292</v>
      </c>
      <c r="F116" s="4" t="s">
        <v>406</v>
      </c>
      <c r="G116" s="3" t="s">
        <v>30</v>
      </c>
      <c r="H116" s="5">
        <v>421.76670000000001</v>
      </c>
      <c r="I116" s="5">
        <v>1.1100000000000001</v>
      </c>
      <c r="J116" s="5">
        <v>1.1100000000000001</v>
      </c>
      <c r="K116" s="6">
        <v>1</v>
      </c>
      <c r="L116" s="5">
        <v>13.61</v>
      </c>
      <c r="M116" s="19">
        <f>H116*INDEX('Pliegos Tarifarios (Santiago)'!$B:$B,MATCH($B116,'Pliegos Tarifarios (Santiago)'!$A:$A,0))</f>
        <v>50121.9110946</v>
      </c>
      <c r="N116" s="19">
        <f>I116*INDEX('Pliegos Tarifarios (Santiago)'!$C:$C,MATCH($B116,'Pliegos Tarifarios (Santiago)'!$A:$A,0))</f>
        <v>3790.7709900000004</v>
      </c>
      <c r="O116" s="19">
        <f>J116*INDEX('Pliegos Tarifarios (Santiago)'!$D:$D,MATCH($B116,'Pliegos Tarifarios (Santiago)'!$A:$A,0))</f>
        <v>15658.331550000001</v>
      </c>
      <c r="P116" s="19">
        <f>H116*INDEX('Pliegos Tarifarios (Santiago)'!$E:$E,MATCH($B116,'Pliegos Tarifarios (Santiago)'!$A:$A,0))</f>
        <v>5454.2869644000002</v>
      </c>
      <c r="Q116" s="19" cm="1">
        <f t="array" ref="Q116">H116*_xlfn.IFS(H116&lt;=350,INDEX('Pliegos Tarifarios (Santiago)'!$F:$F,MATCH($B116,'Pliegos Tarifarios (Santiago)'!$A:$A,0)),H116&lt;=500,INDEX('Pliegos Tarifarios (Santiago)'!$G:$G,MATCH($B116,'Pliegos Tarifarios (Santiago)'!$A:$A,0)),H116&lt;=1000,INDEX('Pliegos Tarifarios (Santiago)'!$H:$H,MATCH($B116,'Pliegos Tarifarios (Santiago)'!$A:$A,0)),H116&lt;=5000,INDEX('Pliegos Tarifarios (Santiago)'!$I:$I,MATCH($B116,'Pliegos Tarifarios (Santiago)'!$A:$A,0)),H116&gt;5000,INDEX('Pliegos Tarifarios (Santiago)'!$J:$J,MATCH($B116,'Pliegos Tarifarios (Santiago)'!$A:$A,0)))/1.19</f>
        <v>594.01763798319337</v>
      </c>
      <c r="R116" s="19">
        <f>INDEX('Pliegos Tarifarios (Santiago)'!$K:$K,MATCH($B116,'Pliegos Tarifarios (Santiago)'!$A:$A,0))</f>
        <v>710.78200000000004</v>
      </c>
      <c r="S116" s="21">
        <f t="shared" si="9"/>
        <v>76330.100236983199</v>
      </c>
      <c r="T116" s="21">
        <f t="shared" si="7"/>
        <v>14502.719045026808</v>
      </c>
      <c r="U116" s="19">
        <v>0</v>
      </c>
      <c r="V116" s="21">
        <f t="shared" si="8"/>
        <v>90832.819282010008</v>
      </c>
    </row>
    <row r="117" spans="1:22" x14ac:dyDescent="0.3">
      <c r="A117" s="3" t="s">
        <v>12</v>
      </c>
      <c r="B117" s="3">
        <v>1</v>
      </c>
      <c r="C117" s="4" t="s">
        <v>178</v>
      </c>
      <c r="D117" s="3" t="s">
        <v>407</v>
      </c>
      <c r="E117" s="3" t="s">
        <v>408</v>
      </c>
      <c r="F117" s="4" t="s">
        <v>409</v>
      </c>
      <c r="G117" s="3" t="s">
        <v>30</v>
      </c>
      <c r="H117" s="5">
        <v>421.40210000000002</v>
      </c>
      <c r="I117" s="5">
        <v>1.1252</v>
      </c>
      <c r="J117" s="5">
        <v>1.1145</v>
      </c>
      <c r="K117" s="6">
        <v>0.99049057945254182</v>
      </c>
      <c r="L117" s="5">
        <v>13.59</v>
      </c>
      <c r="M117" s="19">
        <f>H117*INDEX('Pliegos Tarifarios (Santiago)'!$B:$B,MATCH($B117,'Pliegos Tarifarios (Santiago)'!$A:$A,0))</f>
        <v>50078.582759799996</v>
      </c>
      <c r="N117" s="19">
        <f>I117*INDEX('Pliegos Tarifarios (Santiago)'!$C:$C,MATCH($B117,'Pliegos Tarifarios (Santiago)'!$A:$A,0))</f>
        <v>3842.6806468</v>
      </c>
      <c r="O117" s="19">
        <f>J117*INDEX('Pliegos Tarifarios (Santiago)'!$D:$D,MATCH($B117,'Pliegos Tarifarios (Santiago)'!$A:$A,0))</f>
        <v>15721.811272500001</v>
      </c>
      <c r="P117" s="19">
        <f>H117*INDEX('Pliegos Tarifarios (Santiago)'!$E:$E,MATCH($B117,'Pliegos Tarifarios (Santiago)'!$A:$A,0))</f>
        <v>5449.5719572000007</v>
      </c>
      <c r="Q117" s="19" cm="1">
        <f t="array" ref="Q117">H117*_xlfn.IFS(H117&lt;=350,INDEX('Pliegos Tarifarios (Santiago)'!$F:$F,MATCH($B117,'Pliegos Tarifarios (Santiago)'!$A:$A,0)),H117&lt;=500,INDEX('Pliegos Tarifarios (Santiago)'!$G:$G,MATCH($B117,'Pliegos Tarifarios (Santiago)'!$A:$A,0)),H117&lt;=1000,INDEX('Pliegos Tarifarios (Santiago)'!$H:$H,MATCH($B117,'Pliegos Tarifarios (Santiago)'!$A:$A,0)),H117&lt;=5000,INDEX('Pliegos Tarifarios (Santiago)'!$I:$I,MATCH($B117,'Pliegos Tarifarios (Santiago)'!$A:$A,0)),H117&gt;5000,INDEX('Pliegos Tarifarios (Santiago)'!$J:$J,MATCH($B117,'Pliegos Tarifarios (Santiago)'!$A:$A,0)))/1.19</f>
        <v>593.50413411764714</v>
      </c>
      <c r="R117" s="19">
        <f>INDEX('Pliegos Tarifarios (Santiago)'!$K:$K,MATCH($B117,'Pliegos Tarifarios (Santiago)'!$A:$A,0))</f>
        <v>710.78200000000004</v>
      </c>
      <c r="S117" s="21">
        <f t="shared" si="9"/>
        <v>76396.932770417639</v>
      </c>
      <c r="T117" s="21">
        <f t="shared" si="7"/>
        <v>14515.417226379352</v>
      </c>
      <c r="U117" s="19">
        <v>0</v>
      </c>
      <c r="V117" s="21">
        <f t="shared" si="8"/>
        <v>90912.349996796984</v>
      </c>
    </row>
    <row r="118" spans="1:22" x14ac:dyDescent="0.3">
      <c r="A118" s="3" t="s">
        <v>12</v>
      </c>
      <c r="B118" s="3">
        <v>1</v>
      </c>
      <c r="C118" s="4" t="s">
        <v>178</v>
      </c>
      <c r="D118" s="3" t="s">
        <v>410</v>
      </c>
      <c r="E118" s="3" t="s">
        <v>408</v>
      </c>
      <c r="F118" s="4" t="s">
        <v>411</v>
      </c>
      <c r="G118" s="3" t="s">
        <v>30</v>
      </c>
      <c r="H118" s="5">
        <v>421.77390000000003</v>
      </c>
      <c r="I118" s="5">
        <v>1.1536</v>
      </c>
      <c r="J118" s="5">
        <v>1.1536</v>
      </c>
      <c r="K118" s="6">
        <v>1</v>
      </c>
      <c r="L118" s="5">
        <v>13.61</v>
      </c>
      <c r="M118" s="19">
        <f>H118*INDEX('Pliegos Tarifarios (Santiago)'!$B:$B,MATCH($B118,'Pliegos Tarifarios (Santiago)'!$A:$A,0))</f>
        <v>50122.766728200004</v>
      </c>
      <c r="N118" s="19">
        <f>I118*INDEX('Pliegos Tarifarios (Santiago)'!$C:$C,MATCH($B118,'Pliegos Tarifarios (Santiago)'!$A:$A,0))</f>
        <v>3939.6697423999999</v>
      </c>
      <c r="O118" s="19">
        <f>J118*INDEX('Pliegos Tarifarios (Santiago)'!$D:$D,MATCH($B118,'Pliegos Tarifarios (Santiago)'!$A:$A,0))</f>
        <v>16273.379527999999</v>
      </c>
      <c r="P118" s="19">
        <f>H118*INDEX('Pliegos Tarifarios (Santiago)'!$E:$E,MATCH($B118,'Pliegos Tarifarios (Santiago)'!$A:$A,0))</f>
        <v>5454.3800748000003</v>
      </c>
      <c r="Q118" s="19" cm="1">
        <f t="array" ref="Q118">H118*_xlfn.IFS(H118&lt;=350,INDEX('Pliegos Tarifarios (Santiago)'!$F:$F,MATCH($B118,'Pliegos Tarifarios (Santiago)'!$A:$A,0)),H118&lt;=500,INDEX('Pliegos Tarifarios (Santiago)'!$G:$G,MATCH($B118,'Pliegos Tarifarios (Santiago)'!$A:$A,0)),H118&lt;=1000,INDEX('Pliegos Tarifarios (Santiago)'!$H:$H,MATCH($B118,'Pliegos Tarifarios (Santiago)'!$A:$A,0)),H118&lt;=5000,INDEX('Pliegos Tarifarios (Santiago)'!$I:$I,MATCH($B118,'Pliegos Tarifarios (Santiago)'!$A:$A,0)),H118&gt;5000,INDEX('Pliegos Tarifarios (Santiago)'!$J:$J,MATCH($B118,'Pliegos Tarifarios (Santiago)'!$A:$A,0)))/1.19</f>
        <v>594.02777848739504</v>
      </c>
      <c r="R118" s="19">
        <f>INDEX('Pliegos Tarifarios (Santiago)'!$K:$K,MATCH($B118,'Pliegos Tarifarios (Santiago)'!$A:$A,0))</f>
        <v>710.78200000000004</v>
      </c>
      <c r="S118" s="21">
        <f t="shared" si="9"/>
        <v>77095.005851887414</v>
      </c>
      <c r="T118" s="21">
        <f t="shared" si="7"/>
        <v>14648.051111858609</v>
      </c>
      <c r="U118" s="19">
        <v>0</v>
      </c>
      <c r="V118" s="21">
        <f t="shared" si="8"/>
        <v>91743.056963746028</v>
      </c>
    </row>
    <row r="119" spans="1:22" x14ac:dyDescent="0.3">
      <c r="A119" s="3" t="s">
        <v>12</v>
      </c>
      <c r="B119" s="3">
        <v>1</v>
      </c>
      <c r="C119" s="4" t="s">
        <v>178</v>
      </c>
      <c r="D119" s="3" t="s">
        <v>412</v>
      </c>
      <c r="E119" s="3" t="s">
        <v>104</v>
      </c>
      <c r="F119" s="4" t="s">
        <v>413</v>
      </c>
      <c r="G119" s="3" t="s">
        <v>30</v>
      </c>
      <c r="H119" s="5">
        <v>422.33420000000001</v>
      </c>
      <c r="I119" s="5">
        <v>1.1309</v>
      </c>
      <c r="J119" s="5">
        <v>1.1227</v>
      </c>
      <c r="K119" s="6">
        <v>0.9927491378548059</v>
      </c>
      <c r="L119" s="5">
        <v>13.62</v>
      </c>
      <c r="M119" s="19">
        <f>H119*INDEX('Pliegos Tarifarios (Santiago)'!$B:$B,MATCH($B119,'Pliegos Tarifarios (Santiago)'!$A:$A,0))</f>
        <v>50189.351659599997</v>
      </c>
      <c r="N119" s="19">
        <f>I119*INDEX('Pliegos Tarifarios (Santiago)'!$C:$C,MATCH($B119,'Pliegos Tarifarios (Santiago)'!$A:$A,0))</f>
        <v>3862.1467680999999</v>
      </c>
      <c r="O119" s="19">
        <f>J119*INDEX('Pliegos Tarifarios (Santiago)'!$D:$D,MATCH($B119,'Pliegos Tarifarios (Santiago)'!$A:$A,0))</f>
        <v>15837.4854335</v>
      </c>
      <c r="P119" s="19">
        <f>H119*INDEX('Pliegos Tarifarios (Santiago)'!$E:$E,MATCH($B119,'Pliegos Tarifarios (Santiago)'!$A:$A,0))</f>
        <v>5461.6258744000006</v>
      </c>
      <c r="Q119" s="19" cm="1">
        <f t="array" ref="Q119">H119*_xlfn.IFS(H119&lt;=350,INDEX('Pliegos Tarifarios (Santiago)'!$F:$F,MATCH($B119,'Pliegos Tarifarios (Santiago)'!$A:$A,0)),H119&lt;=500,INDEX('Pliegos Tarifarios (Santiago)'!$G:$G,MATCH($B119,'Pliegos Tarifarios (Santiago)'!$A:$A,0)),H119&lt;=1000,INDEX('Pliegos Tarifarios (Santiago)'!$H:$H,MATCH($B119,'Pliegos Tarifarios (Santiago)'!$A:$A,0)),H119&lt;=5000,INDEX('Pliegos Tarifarios (Santiago)'!$I:$I,MATCH($B119,'Pliegos Tarifarios (Santiago)'!$A:$A,0)),H119&gt;5000,INDEX('Pliegos Tarifarios (Santiago)'!$J:$J,MATCH($B119,'Pliegos Tarifarios (Santiago)'!$A:$A,0)))/1.19</f>
        <v>594.8169068907564</v>
      </c>
      <c r="R119" s="19">
        <f>INDEX('Pliegos Tarifarios (Santiago)'!$K:$K,MATCH($B119,'Pliegos Tarifarios (Santiago)'!$A:$A,0))</f>
        <v>710.78200000000004</v>
      </c>
      <c r="S119" s="21">
        <f t="shared" si="9"/>
        <v>76656.208642490776</v>
      </c>
      <c r="T119" s="21">
        <f t="shared" si="7"/>
        <v>14564.679642073248</v>
      </c>
      <c r="U119" s="19">
        <v>0</v>
      </c>
      <c r="V119" s="21">
        <f t="shared" si="8"/>
        <v>91220.888284564018</v>
      </c>
    </row>
    <row r="120" spans="1:22" x14ac:dyDescent="0.3">
      <c r="A120" s="3" t="s">
        <v>12</v>
      </c>
      <c r="B120" s="3">
        <v>1</v>
      </c>
      <c r="C120" s="4" t="s">
        <v>178</v>
      </c>
      <c r="D120" s="3" t="s">
        <v>414</v>
      </c>
      <c r="E120" s="3" t="s">
        <v>104</v>
      </c>
      <c r="F120" s="4" t="s">
        <v>415</v>
      </c>
      <c r="G120" s="3" t="s">
        <v>30</v>
      </c>
      <c r="H120" s="5">
        <v>422.49079999999998</v>
      </c>
      <c r="I120" s="5">
        <v>1.1435</v>
      </c>
      <c r="J120" s="5">
        <v>1.1135999999999999</v>
      </c>
      <c r="K120" s="6">
        <v>0.97385220813292517</v>
      </c>
      <c r="L120" s="5">
        <v>13.63</v>
      </c>
      <c r="M120" s="19">
        <f>H120*INDEX('Pliegos Tarifarios (Santiago)'!$B:$B,MATCH($B120,'Pliegos Tarifarios (Santiago)'!$A:$A,0))</f>
        <v>50207.961690399992</v>
      </c>
      <c r="N120" s="19">
        <f>I120*INDEX('Pliegos Tarifarios (Santiago)'!$C:$C,MATCH($B120,'Pliegos Tarifarios (Santiago)'!$A:$A,0))</f>
        <v>3905.1771414999998</v>
      </c>
      <c r="O120" s="19">
        <f>J120*INDEX('Pliegos Tarifarios (Santiago)'!$D:$D,MATCH($B120,'Pliegos Tarifarios (Santiago)'!$A:$A,0))</f>
        <v>15709.115327999998</v>
      </c>
      <c r="P120" s="19">
        <f>H120*INDEX('Pliegos Tarifarios (Santiago)'!$E:$E,MATCH($B120,'Pliegos Tarifarios (Santiago)'!$A:$A,0))</f>
        <v>5463.6510256000001</v>
      </c>
      <c r="Q120" s="19" cm="1">
        <f t="array" ref="Q120">H120*_xlfn.IFS(H120&lt;=350,INDEX('Pliegos Tarifarios (Santiago)'!$F:$F,MATCH($B120,'Pliegos Tarifarios (Santiago)'!$A:$A,0)),H120&lt;=500,INDEX('Pliegos Tarifarios (Santiago)'!$G:$G,MATCH($B120,'Pliegos Tarifarios (Santiago)'!$A:$A,0)),H120&lt;=1000,INDEX('Pliegos Tarifarios (Santiago)'!$H:$H,MATCH($B120,'Pliegos Tarifarios (Santiago)'!$A:$A,0)),H120&lt;=5000,INDEX('Pliegos Tarifarios (Santiago)'!$I:$I,MATCH($B120,'Pliegos Tarifarios (Santiago)'!$A:$A,0)),H120&gt;5000,INDEX('Pliegos Tarifarios (Santiago)'!$J:$J,MATCH($B120,'Pliegos Tarifarios (Santiago)'!$A:$A,0)))/1.19</f>
        <v>595.03746285714294</v>
      </c>
      <c r="R120" s="19">
        <f>INDEX('Pliegos Tarifarios (Santiago)'!$K:$K,MATCH($B120,'Pliegos Tarifarios (Santiago)'!$A:$A,0))</f>
        <v>710.78200000000004</v>
      </c>
      <c r="S120" s="21">
        <f t="shared" si="9"/>
        <v>76591.724648357136</v>
      </c>
      <c r="T120" s="21">
        <f t="shared" si="7"/>
        <v>14552.427683187856</v>
      </c>
      <c r="U120" s="19">
        <v>0</v>
      </c>
      <c r="V120" s="21">
        <f t="shared" si="8"/>
        <v>91144.152331544989</v>
      </c>
    </row>
    <row r="121" spans="1:22" x14ac:dyDescent="0.3">
      <c r="A121" s="3" t="s">
        <v>12</v>
      </c>
      <c r="B121" s="3">
        <v>1</v>
      </c>
      <c r="C121" s="4" t="s">
        <v>178</v>
      </c>
      <c r="D121" s="3" t="s">
        <v>416</v>
      </c>
      <c r="E121" s="3" t="s">
        <v>104</v>
      </c>
      <c r="F121" s="4" t="s">
        <v>417</v>
      </c>
      <c r="G121" s="3" t="s">
        <v>30</v>
      </c>
      <c r="H121" s="5">
        <v>422.29169999999999</v>
      </c>
      <c r="I121" s="5">
        <v>1.1394</v>
      </c>
      <c r="J121" s="5">
        <v>1.1122000000000001</v>
      </c>
      <c r="K121" s="6">
        <v>0.97612778655432697</v>
      </c>
      <c r="L121" s="5">
        <v>13.62</v>
      </c>
      <c r="M121" s="19">
        <f>H121*INDEX('Pliegos Tarifarios (Santiago)'!$B:$B,MATCH($B121,'Pliegos Tarifarios (Santiago)'!$A:$A,0))</f>
        <v>50184.301044599997</v>
      </c>
      <c r="N121" s="19">
        <f>I121*INDEX('Pliegos Tarifarios (Santiago)'!$C:$C,MATCH($B121,'Pliegos Tarifarios (Santiago)'!$A:$A,0))</f>
        <v>3891.1751945999999</v>
      </c>
      <c r="O121" s="19">
        <f>J121*INDEX('Pliegos Tarifarios (Santiago)'!$D:$D,MATCH($B121,'Pliegos Tarifarios (Santiago)'!$A:$A,0))</f>
        <v>15689.366081</v>
      </c>
      <c r="P121" s="19">
        <f>H121*INDEX('Pliegos Tarifarios (Santiago)'!$E:$E,MATCH($B121,'Pliegos Tarifarios (Santiago)'!$A:$A,0))</f>
        <v>5461.0762643999997</v>
      </c>
      <c r="Q121" s="19" cm="1">
        <f t="array" ref="Q121">H121*_xlfn.IFS(H121&lt;=350,INDEX('Pliegos Tarifarios (Santiago)'!$F:$F,MATCH($B121,'Pliegos Tarifarios (Santiago)'!$A:$A,0)),H121&lt;=500,INDEX('Pliegos Tarifarios (Santiago)'!$G:$G,MATCH($B121,'Pliegos Tarifarios (Santiago)'!$A:$A,0)),H121&lt;=1000,INDEX('Pliegos Tarifarios (Santiago)'!$H:$H,MATCH($B121,'Pliegos Tarifarios (Santiago)'!$A:$A,0)),H121&lt;=5000,INDEX('Pliegos Tarifarios (Santiago)'!$I:$I,MATCH($B121,'Pliegos Tarifarios (Santiago)'!$A:$A,0)),H121&gt;5000,INDEX('Pliegos Tarifarios (Santiago)'!$J:$J,MATCH($B121,'Pliegos Tarifarios (Santiago)'!$A:$A,0)))/1.19</f>
        <v>594.75704974789926</v>
      </c>
      <c r="R121" s="19">
        <f>INDEX('Pliegos Tarifarios (Santiago)'!$K:$K,MATCH($B121,'Pliegos Tarifarios (Santiago)'!$A:$A,0))</f>
        <v>710.78200000000004</v>
      </c>
      <c r="S121" s="21">
        <f t="shared" si="9"/>
        <v>76531.457634347913</v>
      </c>
      <c r="T121" s="21">
        <f t="shared" si="7"/>
        <v>14540.976950526103</v>
      </c>
      <c r="U121" s="19">
        <v>0</v>
      </c>
      <c r="V121" s="21">
        <f t="shared" si="8"/>
        <v>91072.434584874019</v>
      </c>
    </row>
    <row r="122" spans="1:22" x14ac:dyDescent="0.3">
      <c r="A122" s="3" t="s">
        <v>12</v>
      </c>
      <c r="B122" s="3">
        <v>1</v>
      </c>
      <c r="C122" s="4" t="s">
        <v>178</v>
      </c>
      <c r="D122" s="3" t="s">
        <v>418</v>
      </c>
      <c r="E122" s="3" t="s">
        <v>56</v>
      </c>
      <c r="F122" s="4" t="s">
        <v>419</v>
      </c>
      <c r="G122" s="3" t="s">
        <v>30</v>
      </c>
      <c r="H122" s="5">
        <v>281.79660000000001</v>
      </c>
      <c r="I122" s="5">
        <v>0.74919999999999998</v>
      </c>
      <c r="J122" s="5">
        <v>0.74919999999999998</v>
      </c>
      <c r="K122" s="6">
        <v>1</v>
      </c>
      <c r="L122" s="5">
        <v>9.09</v>
      </c>
      <c r="M122" s="19">
        <f>H122*INDEX('Pliegos Tarifarios (Santiago)'!$B:$B,MATCH($B122,'Pliegos Tarifarios (Santiago)'!$A:$A,0))</f>
        <v>33488.144350800001</v>
      </c>
      <c r="N122" s="19">
        <f>I122*INDEX('Pliegos Tarifarios (Santiago)'!$C:$C,MATCH($B122,'Pliegos Tarifarios (Santiago)'!$A:$A,0))</f>
        <v>2558.5996627999998</v>
      </c>
      <c r="O122" s="19">
        <f>J122*INDEX('Pliegos Tarifarios (Santiago)'!$D:$D,MATCH($B122,'Pliegos Tarifarios (Santiago)'!$A:$A,0))</f>
        <v>10568.668465999999</v>
      </c>
      <c r="P122" s="19">
        <f>H122*INDEX('Pliegos Tarifarios (Santiago)'!$E:$E,MATCH($B122,'Pliegos Tarifarios (Santiago)'!$A:$A,0))</f>
        <v>3644.1936312000003</v>
      </c>
      <c r="Q122" s="19" cm="1">
        <f t="array" ref="Q122">H122*_xlfn.IFS(H122&lt;=350,INDEX('Pliegos Tarifarios (Santiago)'!$F:$F,MATCH($B122,'Pliegos Tarifarios (Santiago)'!$A:$A,0)),H122&lt;=500,INDEX('Pliegos Tarifarios (Santiago)'!$G:$G,MATCH($B122,'Pliegos Tarifarios (Santiago)'!$A:$A,0)),H122&lt;=1000,INDEX('Pliegos Tarifarios (Santiago)'!$H:$H,MATCH($B122,'Pliegos Tarifarios (Santiago)'!$A:$A,0)),H122&lt;=5000,INDEX('Pliegos Tarifarios (Santiago)'!$I:$I,MATCH($B122,'Pliegos Tarifarios (Santiago)'!$A:$A,0)),H122&gt;5000,INDEX('Pliegos Tarifarios (Santiago)'!$J:$J,MATCH($B122,'Pliegos Tarifarios (Santiago)'!$A:$A,0)))/1.19</f>
        <v>185.65423058823532</v>
      </c>
      <c r="R122" s="19">
        <f>INDEX('Pliegos Tarifarios (Santiago)'!$K:$K,MATCH($B122,'Pliegos Tarifarios (Santiago)'!$A:$A,0))</f>
        <v>710.78200000000004</v>
      </c>
      <c r="S122" s="21">
        <f t="shared" si="9"/>
        <v>51156.042341388231</v>
      </c>
      <c r="T122" s="21">
        <f t="shared" si="7"/>
        <v>9719.6480448637649</v>
      </c>
      <c r="U122" s="19">
        <v>0</v>
      </c>
      <c r="V122" s="21">
        <f t="shared" si="8"/>
        <v>60875.690386251998</v>
      </c>
    </row>
    <row r="123" spans="1:22" x14ac:dyDescent="0.3">
      <c r="A123" s="3" t="s">
        <v>12</v>
      </c>
      <c r="B123" s="3">
        <v>1</v>
      </c>
      <c r="C123" s="4" t="s">
        <v>178</v>
      </c>
      <c r="D123" s="3" t="s">
        <v>420</v>
      </c>
      <c r="E123" s="3" t="s">
        <v>56</v>
      </c>
      <c r="F123" s="4" t="s">
        <v>421</v>
      </c>
      <c r="G123" s="3" t="s">
        <v>30</v>
      </c>
      <c r="H123" s="5">
        <v>281.48559999999998</v>
      </c>
      <c r="I123" s="5">
        <v>0.751</v>
      </c>
      <c r="J123" s="5">
        <v>0.74609999999999999</v>
      </c>
      <c r="K123" s="6">
        <v>0.99347536617842869</v>
      </c>
      <c r="L123" s="5">
        <v>9.08</v>
      </c>
      <c r="M123" s="19">
        <f>H123*INDEX('Pliegos Tarifarios (Santiago)'!$B:$B,MATCH($B123,'Pliegos Tarifarios (Santiago)'!$A:$A,0))</f>
        <v>33451.185732799997</v>
      </c>
      <c r="N123" s="19">
        <f>I123*INDEX('Pliegos Tarifarios (Santiago)'!$C:$C,MATCH($B123,'Pliegos Tarifarios (Santiago)'!$A:$A,0))</f>
        <v>2564.7468589999999</v>
      </c>
      <c r="O123" s="19">
        <f>J123*INDEX('Pliegos Tarifarios (Santiago)'!$D:$D,MATCH($B123,'Pliegos Tarifarios (Santiago)'!$A:$A,0))</f>
        <v>10524.937990499999</v>
      </c>
      <c r="P123" s="19">
        <f>H123*INDEX('Pliegos Tarifarios (Santiago)'!$E:$E,MATCH($B123,'Pliegos Tarifarios (Santiago)'!$A:$A,0))</f>
        <v>3640.1717791999999</v>
      </c>
      <c r="Q123" s="19" cm="1">
        <f t="array" ref="Q123">H123*_xlfn.IFS(H123&lt;=350,INDEX('Pliegos Tarifarios (Santiago)'!$F:$F,MATCH($B123,'Pliegos Tarifarios (Santiago)'!$A:$A,0)),H123&lt;=500,INDEX('Pliegos Tarifarios (Santiago)'!$G:$G,MATCH($B123,'Pliegos Tarifarios (Santiago)'!$A:$A,0)),H123&lt;=1000,INDEX('Pliegos Tarifarios (Santiago)'!$H:$H,MATCH($B123,'Pliegos Tarifarios (Santiago)'!$A:$A,0)),H123&lt;=5000,INDEX('Pliegos Tarifarios (Santiago)'!$I:$I,MATCH($B123,'Pliegos Tarifarios (Santiago)'!$A:$A,0)),H123&gt;5000,INDEX('Pliegos Tarifarios (Santiago)'!$J:$J,MATCH($B123,'Pliegos Tarifarios (Santiago)'!$A:$A,0)))/1.19</f>
        <v>185.44933647058824</v>
      </c>
      <c r="R123" s="19">
        <f>INDEX('Pliegos Tarifarios (Santiago)'!$K:$K,MATCH($B123,'Pliegos Tarifarios (Santiago)'!$A:$A,0))</f>
        <v>710.78200000000004</v>
      </c>
      <c r="S123" s="21">
        <f t="shared" si="9"/>
        <v>51077.273697970573</v>
      </c>
      <c r="T123" s="21">
        <f t="shared" si="7"/>
        <v>9704.6820026144087</v>
      </c>
      <c r="U123" s="19">
        <v>0</v>
      </c>
      <c r="V123" s="21">
        <f t="shared" si="8"/>
        <v>60781.955700584978</v>
      </c>
    </row>
    <row r="124" spans="1:22" x14ac:dyDescent="0.3">
      <c r="A124" s="3" t="s">
        <v>12</v>
      </c>
      <c r="B124" s="3">
        <v>1</v>
      </c>
      <c r="C124" s="4" t="s">
        <v>178</v>
      </c>
      <c r="D124" s="3" t="s">
        <v>422</v>
      </c>
      <c r="E124" s="3" t="s">
        <v>56</v>
      </c>
      <c r="F124" s="4" t="s">
        <v>423</v>
      </c>
      <c r="G124" s="3" t="s">
        <v>30</v>
      </c>
      <c r="H124" s="5">
        <v>280.82470000000001</v>
      </c>
      <c r="I124" s="5">
        <v>0.74670000000000003</v>
      </c>
      <c r="J124" s="5">
        <v>0.73470000000000002</v>
      </c>
      <c r="K124" s="6">
        <v>0.98392928887103248</v>
      </c>
      <c r="L124" s="5">
        <v>9.06</v>
      </c>
      <c r="M124" s="19">
        <f>H124*INDEX('Pliegos Tarifarios (Santiago)'!$B:$B,MATCH($B124,'Pliegos Tarifarios (Santiago)'!$A:$A,0))</f>
        <v>33372.645698599998</v>
      </c>
      <c r="N124" s="19">
        <f>I124*INDEX('Pliegos Tarifarios (Santiago)'!$C:$C,MATCH($B124,'Pliegos Tarifarios (Santiago)'!$A:$A,0))</f>
        <v>2550.0618903</v>
      </c>
      <c r="O124" s="19">
        <f>J124*INDEX('Pliegos Tarifarios (Santiago)'!$D:$D,MATCH($B124,'Pliegos Tarifarios (Santiago)'!$A:$A,0))</f>
        <v>10364.1226935</v>
      </c>
      <c r="P124" s="19">
        <f>H124*INDEX('Pliegos Tarifarios (Santiago)'!$E:$E,MATCH($B124,'Pliegos Tarifarios (Santiago)'!$A:$A,0))</f>
        <v>3631.6250204000003</v>
      </c>
      <c r="Q124" s="19" cm="1">
        <f t="array" ref="Q124">H124*_xlfn.IFS(H124&lt;=350,INDEX('Pliegos Tarifarios (Santiago)'!$F:$F,MATCH($B124,'Pliegos Tarifarios (Santiago)'!$A:$A,0)),H124&lt;=500,INDEX('Pliegos Tarifarios (Santiago)'!$G:$G,MATCH($B124,'Pliegos Tarifarios (Santiago)'!$A:$A,0)),H124&lt;=1000,INDEX('Pliegos Tarifarios (Santiago)'!$H:$H,MATCH($B124,'Pliegos Tarifarios (Santiago)'!$A:$A,0)),H124&lt;=5000,INDEX('Pliegos Tarifarios (Santiago)'!$I:$I,MATCH($B124,'Pliegos Tarifarios (Santiago)'!$A:$A,0)),H124&gt;5000,INDEX('Pliegos Tarifarios (Santiago)'!$J:$J,MATCH($B124,'Pliegos Tarifarios (Santiago)'!$A:$A,0)))/1.19</f>
        <v>185.01392000000001</v>
      </c>
      <c r="R124" s="19">
        <f>INDEX('Pliegos Tarifarios (Santiago)'!$K:$K,MATCH($B124,'Pliegos Tarifarios (Santiago)'!$A:$A,0))</f>
        <v>710.78200000000004</v>
      </c>
      <c r="S124" s="21">
        <f t="shared" si="9"/>
        <v>50814.251222799998</v>
      </c>
      <c r="T124" s="21">
        <f t="shared" si="7"/>
        <v>9654.7077323319991</v>
      </c>
      <c r="U124" s="19">
        <v>0</v>
      </c>
      <c r="V124" s="21">
        <f t="shared" si="8"/>
        <v>60468.958955131995</v>
      </c>
    </row>
    <row r="125" spans="1:22" x14ac:dyDescent="0.3">
      <c r="A125" s="3" t="s">
        <v>12</v>
      </c>
      <c r="B125" s="3">
        <v>1</v>
      </c>
      <c r="C125" s="4" t="s">
        <v>178</v>
      </c>
      <c r="D125" s="3" t="s">
        <v>424</v>
      </c>
      <c r="E125" s="3" t="s">
        <v>56</v>
      </c>
      <c r="F125" s="4" t="s">
        <v>425</v>
      </c>
      <c r="G125" s="3" t="s">
        <v>30</v>
      </c>
      <c r="H125" s="5">
        <v>281.16849999999999</v>
      </c>
      <c r="I125" s="5">
        <v>0.74239999999999995</v>
      </c>
      <c r="J125" s="5">
        <v>0.72299999999999998</v>
      </c>
      <c r="K125" s="6">
        <v>0.97386853448275867</v>
      </c>
      <c r="L125" s="5">
        <v>9.07</v>
      </c>
      <c r="M125" s="19">
        <f>H125*INDEX('Pliegos Tarifarios (Santiago)'!$B:$B,MATCH($B125,'Pliegos Tarifarios (Santiago)'!$A:$A,0))</f>
        <v>33413.502202999996</v>
      </c>
      <c r="N125" s="19">
        <f>I125*INDEX('Pliegos Tarifarios (Santiago)'!$C:$C,MATCH($B125,'Pliegos Tarifarios (Santiago)'!$A:$A,0))</f>
        <v>2535.3769215999996</v>
      </c>
      <c r="O125" s="19">
        <f>J125*INDEX('Pliegos Tarifarios (Santiago)'!$D:$D,MATCH($B125,'Pliegos Tarifarios (Santiago)'!$A:$A,0))</f>
        <v>10199.075414999999</v>
      </c>
      <c r="P125" s="19">
        <f>H125*INDEX('Pliegos Tarifarios (Santiago)'!$E:$E,MATCH($B125,'Pliegos Tarifarios (Santiago)'!$A:$A,0))</f>
        <v>3636.071042</v>
      </c>
      <c r="Q125" s="19" cm="1">
        <f t="array" ref="Q125">H125*_xlfn.IFS(H125&lt;=350,INDEX('Pliegos Tarifarios (Santiago)'!$F:$F,MATCH($B125,'Pliegos Tarifarios (Santiago)'!$A:$A,0)),H125&lt;=500,INDEX('Pliegos Tarifarios (Santiago)'!$G:$G,MATCH($B125,'Pliegos Tarifarios (Santiago)'!$A:$A,0)),H125&lt;=1000,INDEX('Pliegos Tarifarios (Santiago)'!$H:$H,MATCH($B125,'Pliegos Tarifarios (Santiago)'!$A:$A,0)),H125&lt;=5000,INDEX('Pliegos Tarifarios (Santiago)'!$I:$I,MATCH($B125,'Pliegos Tarifarios (Santiago)'!$A:$A,0)),H125&gt;5000,INDEX('Pliegos Tarifarios (Santiago)'!$J:$J,MATCH($B125,'Pliegos Tarifarios (Santiago)'!$A:$A,0)))/1.19</f>
        <v>185.24042352941177</v>
      </c>
      <c r="R125" s="19">
        <f>INDEX('Pliegos Tarifarios (Santiago)'!$K:$K,MATCH($B125,'Pliegos Tarifarios (Santiago)'!$A:$A,0))</f>
        <v>710.78200000000004</v>
      </c>
      <c r="S125" s="21">
        <f t="shared" si="9"/>
        <v>50680.048005129407</v>
      </c>
      <c r="T125" s="21">
        <f t="shared" si="7"/>
        <v>9629.2091209745868</v>
      </c>
      <c r="U125" s="19">
        <v>0</v>
      </c>
      <c r="V125" s="21">
        <f t="shared" si="8"/>
        <v>60309.257126103992</v>
      </c>
    </row>
    <row r="126" spans="1:22" x14ac:dyDescent="0.3">
      <c r="A126" s="3" t="s">
        <v>12</v>
      </c>
      <c r="B126" s="3">
        <v>1</v>
      </c>
      <c r="C126" s="4" t="s">
        <v>178</v>
      </c>
      <c r="D126" s="3" t="s">
        <v>426</v>
      </c>
      <c r="E126" s="3" t="s">
        <v>279</v>
      </c>
      <c r="F126" s="4" t="s">
        <v>427</v>
      </c>
      <c r="G126" s="3" t="s">
        <v>30</v>
      </c>
      <c r="H126" s="5">
        <v>422.53280000000001</v>
      </c>
      <c r="I126" s="5">
        <v>1.1356999999999999</v>
      </c>
      <c r="J126" s="5">
        <v>1.1356999999999999</v>
      </c>
      <c r="K126" s="6">
        <v>1</v>
      </c>
      <c r="L126" s="5">
        <v>13.63</v>
      </c>
      <c r="M126" s="19">
        <f>H126*INDEX('Pliegos Tarifarios (Santiago)'!$B:$B,MATCH($B126,'Pliegos Tarifarios (Santiago)'!$A:$A,0))</f>
        <v>50212.952886399995</v>
      </c>
      <c r="N126" s="19">
        <f>I126*INDEX('Pliegos Tarifarios (Santiago)'!$C:$C,MATCH($B126,'Pliegos Tarifarios (Santiago)'!$A:$A,0))</f>
        <v>3878.5392912999996</v>
      </c>
      <c r="O126" s="19">
        <f>J126*INDEX('Pliegos Tarifarios (Santiago)'!$D:$D,MATCH($B126,'Pliegos Tarifarios (Santiago)'!$A:$A,0))</f>
        <v>16020.871298499998</v>
      </c>
      <c r="P126" s="19">
        <f>H126*INDEX('Pliegos Tarifarios (Santiago)'!$E:$E,MATCH($B126,'Pliegos Tarifarios (Santiago)'!$A:$A,0))</f>
        <v>5464.1941696000004</v>
      </c>
      <c r="Q126" s="19" cm="1">
        <f t="array" ref="Q126">H126*_xlfn.IFS(H126&lt;=350,INDEX('Pliegos Tarifarios (Santiago)'!$F:$F,MATCH($B126,'Pliegos Tarifarios (Santiago)'!$A:$A,0)),H126&lt;=500,INDEX('Pliegos Tarifarios (Santiago)'!$G:$G,MATCH($B126,'Pliegos Tarifarios (Santiago)'!$A:$A,0)),H126&lt;=1000,INDEX('Pliegos Tarifarios (Santiago)'!$H:$H,MATCH($B126,'Pliegos Tarifarios (Santiago)'!$A:$A,0)),H126&lt;=5000,INDEX('Pliegos Tarifarios (Santiago)'!$I:$I,MATCH($B126,'Pliegos Tarifarios (Santiago)'!$A:$A,0)),H126&gt;5000,INDEX('Pliegos Tarifarios (Santiago)'!$J:$J,MATCH($B126,'Pliegos Tarifarios (Santiago)'!$A:$A,0)))/1.19</f>
        <v>595.09661579831948</v>
      </c>
      <c r="R126" s="19">
        <f>INDEX('Pliegos Tarifarios (Santiago)'!$K:$K,MATCH($B126,'Pliegos Tarifarios (Santiago)'!$A:$A,0))</f>
        <v>710.78200000000004</v>
      </c>
      <c r="S126" s="21">
        <f t="shared" si="9"/>
        <v>76882.436261598326</v>
      </c>
      <c r="T126" s="21">
        <f t="shared" si="7"/>
        <v>14607.662889703683</v>
      </c>
      <c r="U126" s="19">
        <v>0</v>
      </c>
      <c r="V126" s="21">
        <f t="shared" si="8"/>
        <v>91490.099151302013</v>
      </c>
    </row>
    <row r="127" spans="1:22" x14ac:dyDescent="0.3">
      <c r="A127" s="3" t="s">
        <v>12</v>
      </c>
      <c r="B127" s="3">
        <v>1</v>
      </c>
      <c r="C127" s="4" t="s">
        <v>178</v>
      </c>
      <c r="D127" s="3" t="s">
        <v>428</v>
      </c>
      <c r="E127" s="3" t="s">
        <v>279</v>
      </c>
      <c r="F127" s="4" t="s">
        <v>429</v>
      </c>
      <c r="G127" s="3" t="s">
        <v>30</v>
      </c>
      <c r="H127" s="5">
        <v>422.55399999999997</v>
      </c>
      <c r="I127" s="5">
        <v>1.1165</v>
      </c>
      <c r="J127" s="5">
        <v>1.1165</v>
      </c>
      <c r="K127" s="6">
        <v>1</v>
      </c>
      <c r="L127" s="5">
        <v>13.63</v>
      </c>
      <c r="M127" s="19">
        <f>H127*INDEX('Pliegos Tarifarios (Santiago)'!$B:$B,MATCH($B127,'Pliegos Tarifarios (Santiago)'!$A:$A,0))</f>
        <v>50215.472251999992</v>
      </c>
      <c r="N127" s="19">
        <f>I127*INDEX('Pliegos Tarifarios (Santiago)'!$C:$C,MATCH($B127,'Pliegos Tarifarios (Santiago)'!$A:$A,0))</f>
        <v>3812.9691984999999</v>
      </c>
      <c r="O127" s="19">
        <f>J127*INDEX('Pliegos Tarifarios (Santiago)'!$D:$D,MATCH($B127,'Pliegos Tarifarios (Santiago)'!$A:$A,0))</f>
        <v>15750.024482500001</v>
      </c>
      <c r="P127" s="19">
        <f>H127*INDEX('Pliegos Tarifarios (Santiago)'!$E:$E,MATCH($B127,'Pliegos Tarifarios (Santiago)'!$A:$A,0))</f>
        <v>5464.4683279999999</v>
      </c>
      <c r="Q127" s="19" cm="1">
        <f t="array" ref="Q127">H127*_xlfn.IFS(H127&lt;=350,INDEX('Pliegos Tarifarios (Santiago)'!$F:$F,MATCH($B127,'Pliegos Tarifarios (Santiago)'!$A:$A,0)),H127&lt;=500,INDEX('Pliegos Tarifarios (Santiago)'!$G:$G,MATCH($B127,'Pliegos Tarifarios (Santiago)'!$A:$A,0)),H127&lt;=1000,INDEX('Pliegos Tarifarios (Santiago)'!$H:$H,MATCH($B127,'Pliegos Tarifarios (Santiago)'!$A:$A,0)),H127&lt;=5000,INDEX('Pliegos Tarifarios (Santiago)'!$I:$I,MATCH($B127,'Pliegos Tarifarios (Santiago)'!$A:$A,0)),H127&gt;5000,INDEX('Pliegos Tarifarios (Santiago)'!$J:$J,MATCH($B127,'Pliegos Tarifarios (Santiago)'!$A:$A,0)))/1.19</f>
        <v>595.12647394957992</v>
      </c>
      <c r="R127" s="19">
        <f>INDEX('Pliegos Tarifarios (Santiago)'!$K:$K,MATCH($B127,'Pliegos Tarifarios (Santiago)'!$A:$A,0))</f>
        <v>710.78200000000004</v>
      </c>
      <c r="S127" s="21">
        <f t="shared" si="9"/>
        <v>76548.842734949591</v>
      </c>
      <c r="T127" s="21">
        <f t="shared" si="7"/>
        <v>14544.280119640422</v>
      </c>
      <c r="U127" s="19">
        <v>0</v>
      </c>
      <c r="V127" s="21">
        <f t="shared" si="8"/>
        <v>91093.122854590009</v>
      </c>
    </row>
    <row r="128" spans="1:22" x14ac:dyDescent="0.3">
      <c r="A128" s="3" t="s">
        <v>12</v>
      </c>
      <c r="B128" s="3">
        <v>1</v>
      </c>
      <c r="C128" s="4" t="s">
        <v>178</v>
      </c>
      <c r="D128" s="3" t="s">
        <v>430</v>
      </c>
      <c r="E128" s="3" t="s">
        <v>279</v>
      </c>
      <c r="F128" s="4" t="s">
        <v>431</v>
      </c>
      <c r="G128" s="3" t="s">
        <v>30</v>
      </c>
      <c r="H128" s="5">
        <v>421.8621</v>
      </c>
      <c r="I128" s="5">
        <v>1.1229</v>
      </c>
      <c r="J128" s="5">
        <v>1.1120000000000001</v>
      </c>
      <c r="K128" s="6">
        <v>0.99029299136165294</v>
      </c>
      <c r="L128" s="5">
        <v>13.61</v>
      </c>
      <c r="M128" s="19">
        <f>H128*INDEX('Pliegos Tarifarios (Santiago)'!$B:$B,MATCH($B128,'Pliegos Tarifarios (Santiago)'!$A:$A,0))</f>
        <v>50133.248239799999</v>
      </c>
      <c r="N128" s="19">
        <f>I128*INDEX('Pliegos Tarifarios (Santiago)'!$C:$C,MATCH($B128,'Pliegos Tarifarios (Santiago)'!$A:$A,0))</f>
        <v>3834.8258961000001</v>
      </c>
      <c r="O128" s="19">
        <f>J128*INDEX('Pliegos Tarifarios (Santiago)'!$D:$D,MATCH($B128,'Pliegos Tarifarios (Santiago)'!$A:$A,0))</f>
        <v>15686.544760000001</v>
      </c>
      <c r="P128" s="19">
        <f>H128*INDEX('Pliegos Tarifarios (Santiago)'!$E:$E,MATCH($B128,'Pliegos Tarifarios (Santiago)'!$A:$A,0))</f>
        <v>5455.5206772000001</v>
      </c>
      <c r="Q128" s="19" cm="1">
        <f t="array" ref="Q128">H128*_xlfn.IFS(H128&lt;=350,INDEX('Pliegos Tarifarios (Santiago)'!$F:$F,MATCH($B128,'Pliegos Tarifarios (Santiago)'!$A:$A,0)),H128&lt;=500,INDEX('Pliegos Tarifarios (Santiago)'!$G:$G,MATCH($B128,'Pliegos Tarifarios (Santiago)'!$A:$A,0)),H128&lt;=1000,INDEX('Pliegos Tarifarios (Santiago)'!$H:$H,MATCH($B128,'Pliegos Tarifarios (Santiago)'!$A:$A,0)),H128&lt;=5000,INDEX('Pliegos Tarifarios (Santiago)'!$I:$I,MATCH($B128,'Pliegos Tarifarios (Santiago)'!$A:$A,0)),H128&gt;5000,INDEX('Pliegos Tarifarios (Santiago)'!$J:$J,MATCH($B128,'Pliegos Tarifarios (Santiago)'!$A:$A,0)))/1.19</f>
        <v>594.15199966386558</v>
      </c>
      <c r="R128" s="19">
        <f>INDEX('Pliegos Tarifarios (Santiago)'!$K:$K,MATCH($B128,'Pliegos Tarifarios (Santiago)'!$A:$A,0))</f>
        <v>710.78200000000004</v>
      </c>
      <c r="S128" s="21">
        <f t="shared" si="9"/>
        <v>76415.073572763868</v>
      </c>
      <c r="T128" s="21">
        <f t="shared" si="7"/>
        <v>14518.863978825135</v>
      </c>
      <c r="U128" s="19">
        <v>0</v>
      </c>
      <c r="V128" s="21">
        <f t="shared" si="8"/>
        <v>90933.937551588999</v>
      </c>
    </row>
    <row r="129" spans="1:22" x14ac:dyDescent="0.3">
      <c r="A129" s="3" t="s">
        <v>12</v>
      </c>
      <c r="B129" s="3">
        <v>1</v>
      </c>
      <c r="C129" s="4" t="s">
        <v>178</v>
      </c>
      <c r="D129" s="3" t="s">
        <v>432</v>
      </c>
      <c r="E129" s="3" t="s">
        <v>279</v>
      </c>
      <c r="F129" s="4" t="s">
        <v>433</v>
      </c>
      <c r="G129" s="3" t="s">
        <v>30</v>
      </c>
      <c r="H129" s="5">
        <v>421.4221</v>
      </c>
      <c r="I129" s="5">
        <v>1.1204000000000001</v>
      </c>
      <c r="J129" s="5">
        <v>1.1135999999999999</v>
      </c>
      <c r="K129" s="6">
        <v>0.99393073902177786</v>
      </c>
      <c r="L129" s="5">
        <v>13.59</v>
      </c>
      <c r="M129" s="19">
        <f>H129*INDEX('Pliegos Tarifarios (Santiago)'!$B:$B,MATCH($B129,'Pliegos Tarifarios (Santiago)'!$A:$A,0))</f>
        <v>50080.959519799995</v>
      </c>
      <c r="N129" s="19">
        <f>I129*INDEX('Pliegos Tarifarios (Santiago)'!$C:$C,MATCH($B129,'Pliegos Tarifarios (Santiago)'!$A:$A,0))</f>
        <v>3826.2881236000003</v>
      </c>
      <c r="O129" s="19">
        <f>J129*INDEX('Pliegos Tarifarios (Santiago)'!$D:$D,MATCH($B129,'Pliegos Tarifarios (Santiago)'!$A:$A,0))</f>
        <v>15709.115327999998</v>
      </c>
      <c r="P129" s="19">
        <f>H129*INDEX('Pliegos Tarifarios (Santiago)'!$E:$E,MATCH($B129,'Pliegos Tarifarios (Santiago)'!$A:$A,0))</f>
        <v>5449.8305971999998</v>
      </c>
      <c r="Q129" s="19" cm="1">
        <f t="array" ref="Q129">H129*_xlfn.IFS(H129&lt;=350,INDEX('Pliegos Tarifarios (Santiago)'!$F:$F,MATCH($B129,'Pliegos Tarifarios (Santiago)'!$A:$A,0)),H129&lt;=500,INDEX('Pliegos Tarifarios (Santiago)'!$G:$G,MATCH($B129,'Pliegos Tarifarios (Santiago)'!$A:$A,0)),H129&lt;=1000,INDEX('Pliegos Tarifarios (Santiago)'!$H:$H,MATCH($B129,'Pliegos Tarifarios (Santiago)'!$A:$A,0)),H129&lt;=5000,INDEX('Pliegos Tarifarios (Santiago)'!$I:$I,MATCH($B129,'Pliegos Tarifarios (Santiago)'!$A:$A,0)),H129&gt;5000,INDEX('Pliegos Tarifarios (Santiago)'!$J:$J,MATCH($B129,'Pliegos Tarifarios (Santiago)'!$A:$A,0)))/1.19</f>
        <v>593.53230218487397</v>
      </c>
      <c r="R129" s="19">
        <f>INDEX('Pliegos Tarifarios (Santiago)'!$K:$K,MATCH($B129,'Pliegos Tarifarios (Santiago)'!$A:$A,0))</f>
        <v>710.78200000000004</v>
      </c>
      <c r="S129" s="21">
        <f t="shared" si="9"/>
        <v>76370.507870784873</v>
      </c>
      <c r="T129" s="21">
        <f t="shared" si="7"/>
        <v>14510.396495449126</v>
      </c>
      <c r="U129" s="19">
        <v>0</v>
      </c>
      <c r="V129" s="21">
        <f t="shared" si="8"/>
        <v>90880.904366233997</v>
      </c>
    </row>
    <row r="130" spans="1:22" x14ac:dyDescent="0.3">
      <c r="A130" s="3" t="s">
        <v>12</v>
      </c>
      <c r="B130" s="3">
        <v>1</v>
      </c>
      <c r="C130" s="4" t="s">
        <v>178</v>
      </c>
      <c r="D130" s="3" t="s">
        <v>434</v>
      </c>
      <c r="E130" s="3" t="s">
        <v>279</v>
      </c>
      <c r="F130" s="4" t="s">
        <v>435</v>
      </c>
      <c r="G130" s="3" t="s">
        <v>30</v>
      </c>
      <c r="H130" s="5">
        <v>422.2715</v>
      </c>
      <c r="I130" s="5">
        <v>1.1380999999999999</v>
      </c>
      <c r="J130" s="5">
        <v>1.1380999999999999</v>
      </c>
      <c r="K130" s="6">
        <v>1</v>
      </c>
      <c r="L130" s="5">
        <v>13.62</v>
      </c>
      <c r="M130" s="19">
        <f>H130*INDEX('Pliegos Tarifarios (Santiago)'!$B:$B,MATCH($B130,'Pliegos Tarifarios (Santiago)'!$A:$A,0))</f>
        <v>50181.900516999995</v>
      </c>
      <c r="N130" s="19">
        <f>I130*INDEX('Pliegos Tarifarios (Santiago)'!$C:$C,MATCH($B130,'Pliegos Tarifarios (Santiago)'!$A:$A,0))</f>
        <v>3886.7355528999997</v>
      </c>
      <c r="O130" s="19">
        <f>J130*INDEX('Pliegos Tarifarios (Santiago)'!$D:$D,MATCH($B130,'Pliegos Tarifarios (Santiago)'!$A:$A,0))</f>
        <v>16054.727150499997</v>
      </c>
      <c r="P130" s="19">
        <f>H130*INDEX('Pliegos Tarifarios (Santiago)'!$E:$E,MATCH($B130,'Pliegos Tarifarios (Santiago)'!$A:$A,0))</f>
        <v>5460.8150380000006</v>
      </c>
      <c r="Q130" s="19" cm="1">
        <f t="array" ref="Q130">H130*_xlfn.IFS(H130&lt;=350,INDEX('Pliegos Tarifarios (Santiago)'!$F:$F,MATCH($B130,'Pliegos Tarifarios (Santiago)'!$A:$A,0)),H130&lt;=500,INDEX('Pliegos Tarifarios (Santiago)'!$G:$G,MATCH($B130,'Pliegos Tarifarios (Santiago)'!$A:$A,0)),H130&lt;=1000,INDEX('Pliegos Tarifarios (Santiago)'!$H:$H,MATCH($B130,'Pliegos Tarifarios (Santiago)'!$A:$A,0)),H130&lt;=5000,INDEX('Pliegos Tarifarios (Santiago)'!$I:$I,MATCH($B130,'Pliegos Tarifarios (Santiago)'!$A:$A,0)),H130&gt;5000,INDEX('Pliegos Tarifarios (Santiago)'!$J:$J,MATCH($B130,'Pliegos Tarifarios (Santiago)'!$A:$A,0)))/1.19</f>
        <v>594.72860000000014</v>
      </c>
      <c r="R130" s="19">
        <f>INDEX('Pliegos Tarifarios (Santiago)'!$K:$K,MATCH($B130,'Pliegos Tarifarios (Santiago)'!$A:$A,0))</f>
        <v>710.78200000000004</v>
      </c>
      <c r="S130" s="21">
        <f t="shared" si="9"/>
        <v>76889.688858399997</v>
      </c>
      <c r="T130" s="21">
        <f t="shared" si="7"/>
        <v>14609.040883096</v>
      </c>
      <c r="U130" s="19">
        <v>0</v>
      </c>
      <c r="V130" s="21">
        <f t="shared" si="8"/>
        <v>91498.729741496005</v>
      </c>
    </row>
    <row r="131" spans="1:22" x14ac:dyDescent="0.3">
      <c r="A131" s="3" t="s">
        <v>12</v>
      </c>
      <c r="B131" s="3">
        <v>1</v>
      </c>
      <c r="C131" s="4" t="s">
        <v>178</v>
      </c>
      <c r="D131" s="3" t="s">
        <v>436</v>
      </c>
      <c r="E131" s="3" t="s">
        <v>437</v>
      </c>
      <c r="F131" s="4" t="s">
        <v>438</v>
      </c>
      <c r="G131" s="3" t="s">
        <v>16</v>
      </c>
      <c r="H131" s="5">
        <v>1123.4303</v>
      </c>
      <c r="I131" s="5">
        <v>2.9841000000000002</v>
      </c>
      <c r="J131" s="5">
        <v>2.9407999999999999</v>
      </c>
      <c r="K131" s="6">
        <v>0.98548976240742592</v>
      </c>
      <c r="L131" s="5">
        <v>36.24</v>
      </c>
      <c r="M131" s="19">
        <f>H131*INDEX('Pliegos Tarifarios (Santiago)'!$B:$B,MATCH($B131,'Pliegos Tarifarios (Santiago)'!$A:$A,0))</f>
        <v>133506.20999139998</v>
      </c>
      <c r="N131" s="19">
        <f>I131*INDEX('Pliegos Tarifarios (Santiago)'!$C:$C,MATCH($B131,'Pliegos Tarifarios (Santiago)'!$A:$A,0))</f>
        <v>10191.0267669</v>
      </c>
      <c r="O131" s="19">
        <f>J131*INDEX('Pliegos Tarifarios (Santiago)'!$D:$D,MATCH($B131,'Pliegos Tarifarios (Santiago)'!$A:$A,0))</f>
        <v>41484.703984</v>
      </c>
      <c r="P131" s="19">
        <f>H131*INDEX('Pliegos Tarifarios (Santiago)'!$E:$E,MATCH($B131,'Pliegos Tarifarios (Santiago)'!$A:$A,0))</f>
        <v>14528.2006396</v>
      </c>
      <c r="Q131" s="19" cm="1">
        <f t="array" ref="Q131">H131*_xlfn.IFS(H131&lt;=350,INDEX('Pliegos Tarifarios (Santiago)'!$F:$F,MATCH($B131,'Pliegos Tarifarios (Santiago)'!$A:$A,0)),H131&lt;=500,INDEX('Pliegos Tarifarios (Santiago)'!$G:$G,MATCH($B131,'Pliegos Tarifarios (Santiago)'!$A:$A,0)),H131&lt;=1000,INDEX('Pliegos Tarifarios (Santiago)'!$H:$H,MATCH($B131,'Pliegos Tarifarios (Santiago)'!$A:$A,0)),H131&lt;=5000,INDEX('Pliegos Tarifarios (Santiago)'!$I:$I,MATCH($B131,'Pliegos Tarifarios (Santiago)'!$A:$A,0)),H131&gt;5000,INDEX('Pliegos Tarifarios (Santiago)'!$J:$J,MATCH($B131,'Pliegos Tarifarios (Santiago)'!$A:$A,0)))/1.19</f>
        <v>3371.2349590756298</v>
      </c>
      <c r="R131" s="19">
        <f>INDEX('Pliegos Tarifarios (Santiago)'!$K:$K,MATCH($B131,'Pliegos Tarifarios (Santiago)'!$A:$A,0))</f>
        <v>710.78200000000004</v>
      </c>
      <c r="S131" s="21">
        <f t="shared" si="9"/>
        <v>203792.15834097561</v>
      </c>
      <c r="T131" s="21">
        <f t="shared" si="7"/>
        <v>38720.510084785368</v>
      </c>
      <c r="U131" s="19">
        <v>0</v>
      </c>
      <c r="V131" s="21">
        <f t="shared" si="8"/>
        <v>242512.66842576099</v>
      </c>
    </row>
    <row r="132" spans="1:22" x14ac:dyDescent="0.3">
      <c r="A132" s="3" t="s">
        <v>12</v>
      </c>
      <c r="B132" s="3">
        <v>1</v>
      </c>
      <c r="C132" s="4" t="s">
        <v>178</v>
      </c>
      <c r="D132" s="3" t="s">
        <v>439</v>
      </c>
      <c r="E132" s="3" t="s">
        <v>437</v>
      </c>
      <c r="F132" s="4" t="s">
        <v>440</v>
      </c>
      <c r="G132" s="3" t="s">
        <v>16</v>
      </c>
      <c r="H132" s="5">
        <v>1122.7217000000001</v>
      </c>
      <c r="I132" s="5">
        <v>3.0920999999999998</v>
      </c>
      <c r="J132" s="5">
        <v>3.0920999999999998</v>
      </c>
      <c r="K132" s="6">
        <v>1</v>
      </c>
      <c r="L132" s="5">
        <v>36.22</v>
      </c>
      <c r="M132" s="19">
        <f>H132*INDEX('Pliegos Tarifarios (Santiago)'!$B:$B,MATCH($B132,'Pliegos Tarifarios (Santiago)'!$A:$A,0))</f>
        <v>133422.00138460001</v>
      </c>
      <c r="N132" s="19">
        <f>I132*INDEX('Pliegos Tarifarios (Santiago)'!$C:$C,MATCH($B132,'Pliegos Tarifarios (Santiago)'!$A:$A,0))</f>
        <v>10559.8585389</v>
      </c>
      <c r="O132" s="19">
        <f>J132*INDEX('Pliegos Tarifarios (Santiago)'!$D:$D,MATCH($B132,'Pliegos Tarifarios (Santiago)'!$A:$A,0))</f>
        <v>43619.033320499999</v>
      </c>
      <c r="P132" s="19">
        <f>H132*INDEX('Pliegos Tarifarios (Santiago)'!$E:$E,MATCH($B132,'Pliegos Tarifarios (Santiago)'!$A:$A,0))</f>
        <v>14519.037024400001</v>
      </c>
      <c r="Q132" s="19" cm="1">
        <f t="array" ref="Q132">H132*_xlfn.IFS(H132&lt;=350,INDEX('Pliegos Tarifarios (Santiago)'!$F:$F,MATCH($B132,'Pliegos Tarifarios (Santiago)'!$A:$A,0)),H132&lt;=500,INDEX('Pliegos Tarifarios (Santiago)'!$G:$G,MATCH($B132,'Pliegos Tarifarios (Santiago)'!$A:$A,0)),H132&lt;=1000,INDEX('Pliegos Tarifarios (Santiago)'!$H:$H,MATCH($B132,'Pliegos Tarifarios (Santiago)'!$A:$A,0)),H132&lt;=5000,INDEX('Pliegos Tarifarios (Santiago)'!$I:$I,MATCH($B132,'Pliegos Tarifarios (Santiago)'!$A:$A,0)),H132&gt;5000,INDEX('Pliegos Tarifarios (Santiago)'!$J:$J,MATCH($B132,'Pliegos Tarifarios (Santiago)'!$A:$A,0)))/1.19</f>
        <v>3369.1085636134458</v>
      </c>
      <c r="R132" s="19">
        <f>INDEX('Pliegos Tarifarios (Santiago)'!$K:$K,MATCH($B132,'Pliegos Tarifarios (Santiago)'!$A:$A,0))</f>
        <v>710.78200000000004</v>
      </c>
      <c r="S132" s="21">
        <f t="shared" si="9"/>
        <v>206199.82083201344</v>
      </c>
      <c r="T132" s="21">
        <f t="shared" si="7"/>
        <v>39177.965958082554</v>
      </c>
      <c r="U132" s="19">
        <v>0</v>
      </c>
      <c r="V132" s="21">
        <f t="shared" si="8"/>
        <v>245377.786790096</v>
      </c>
    </row>
    <row r="133" spans="1:22" x14ac:dyDescent="0.3">
      <c r="A133" s="3" t="s">
        <v>12</v>
      </c>
      <c r="B133" s="3">
        <v>1</v>
      </c>
      <c r="C133" s="4" t="s">
        <v>178</v>
      </c>
      <c r="D133" s="3" t="s">
        <v>441</v>
      </c>
      <c r="E133" s="3" t="s">
        <v>437</v>
      </c>
      <c r="F133" s="4" t="s">
        <v>442</v>
      </c>
      <c r="G133" s="3" t="s">
        <v>30</v>
      </c>
      <c r="H133" s="5">
        <v>422.60550000000001</v>
      </c>
      <c r="I133" s="5">
        <v>1.1335999999999999</v>
      </c>
      <c r="J133" s="5">
        <v>1.0969</v>
      </c>
      <c r="K133" s="6">
        <v>0.96762526464361331</v>
      </c>
      <c r="L133" s="5">
        <v>13.63</v>
      </c>
      <c r="M133" s="19">
        <f>H133*INDEX('Pliegos Tarifarios (Santiago)'!$B:$B,MATCH($B133,'Pliegos Tarifarios (Santiago)'!$A:$A,0))</f>
        <v>50221.592408999997</v>
      </c>
      <c r="N133" s="19">
        <f>I133*INDEX('Pliegos Tarifarios (Santiago)'!$C:$C,MATCH($B133,'Pliegos Tarifarios (Santiago)'!$A:$A,0))</f>
        <v>3871.3675623999998</v>
      </c>
      <c r="O133" s="19">
        <f>J133*INDEX('Pliegos Tarifarios (Santiago)'!$D:$D,MATCH($B133,'Pliegos Tarifarios (Santiago)'!$A:$A,0))</f>
        <v>15473.535024499999</v>
      </c>
      <c r="P133" s="19">
        <f>H133*INDEX('Pliegos Tarifarios (Santiago)'!$E:$E,MATCH($B133,'Pliegos Tarifarios (Santiago)'!$A:$A,0))</f>
        <v>5465.1343260000003</v>
      </c>
      <c r="Q133" s="19" cm="1">
        <f t="array" ref="Q133">H133*_xlfn.IFS(H133&lt;=350,INDEX('Pliegos Tarifarios (Santiago)'!$F:$F,MATCH($B133,'Pliegos Tarifarios (Santiago)'!$A:$A,0)),H133&lt;=500,INDEX('Pliegos Tarifarios (Santiago)'!$G:$G,MATCH($B133,'Pliegos Tarifarios (Santiago)'!$A:$A,0)),H133&lt;=1000,INDEX('Pliegos Tarifarios (Santiago)'!$H:$H,MATCH($B133,'Pliegos Tarifarios (Santiago)'!$A:$A,0)),H133&lt;=5000,INDEX('Pliegos Tarifarios (Santiago)'!$I:$I,MATCH($B133,'Pliegos Tarifarios (Santiago)'!$A:$A,0)),H133&gt;5000,INDEX('Pliegos Tarifarios (Santiago)'!$J:$J,MATCH($B133,'Pliegos Tarifarios (Santiago)'!$A:$A,0)))/1.19</f>
        <v>595.19900672268909</v>
      </c>
      <c r="R133" s="19">
        <f>INDEX('Pliegos Tarifarios (Santiago)'!$K:$K,MATCH($B133,'Pliegos Tarifarios (Santiago)'!$A:$A,0))</f>
        <v>710.78200000000004</v>
      </c>
      <c r="S133" s="21">
        <f t="shared" si="9"/>
        <v>76337.610328622686</v>
      </c>
      <c r="T133" s="21">
        <f t="shared" si="7"/>
        <v>14504.14596243831</v>
      </c>
      <c r="U133" s="19">
        <v>0</v>
      </c>
      <c r="V133" s="21">
        <f t="shared" si="8"/>
        <v>90841.756291061</v>
      </c>
    </row>
    <row r="134" spans="1:22" x14ac:dyDescent="0.3">
      <c r="A134" s="3" t="s">
        <v>12</v>
      </c>
      <c r="B134" s="3">
        <v>1</v>
      </c>
      <c r="C134" s="4" t="s">
        <v>178</v>
      </c>
      <c r="D134" s="3" t="s">
        <v>443</v>
      </c>
      <c r="E134" s="3" t="s">
        <v>444</v>
      </c>
      <c r="F134" s="4" t="s">
        <v>445</v>
      </c>
      <c r="G134" s="3" t="s">
        <v>16</v>
      </c>
      <c r="H134" s="5">
        <v>2108.0898999999999</v>
      </c>
      <c r="I134" s="5">
        <v>5.6529999999999996</v>
      </c>
      <c r="J134" s="5">
        <v>5.6529999999999996</v>
      </c>
      <c r="K134" s="6">
        <v>1</v>
      </c>
      <c r="L134" s="5">
        <v>68</v>
      </c>
      <c r="M134" s="19">
        <f>H134*INDEX('Pliegos Tarifarios (Santiago)'!$B:$B,MATCH($B134,'Pliegos Tarifarios (Santiago)'!$A:$A,0))</f>
        <v>250521.18753619998</v>
      </c>
      <c r="N134" s="19">
        <f>I134*INDEX('Pliegos Tarifarios (Santiago)'!$C:$C,MATCH($B134,'Pliegos Tarifarios (Santiago)'!$A:$A,0))</f>
        <v>19305.611176999999</v>
      </c>
      <c r="O134" s="19">
        <f>J134*INDEX('Pliegos Tarifarios (Santiago)'!$D:$D,MATCH($B134,'Pliegos Tarifarios (Santiago)'!$A:$A,0))</f>
        <v>79744.638064999992</v>
      </c>
      <c r="P134" s="19">
        <f>H134*INDEX('Pliegos Tarifarios (Santiago)'!$E:$E,MATCH($B134,'Pliegos Tarifarios (Santiago)'!$A:$A,0))</f>
        <v>27261.8185868</v>
      </c>
      <c r="Q134" s="19" cm="1">
        <f t="array" ref="Q134">H134*_xlfn.IFS(H134&lt;=350,INDEX('Pliegos Tarifarios (Santiago)'!$F:$F,MATCH($B134,'Pliegos Tarifarios (Santiago)'!$A:$A,0)),H134&lt;=500,INDEX('Pliegos Tarifarios (Santiago)'!$G:$G,MATCH($B134,'Pliegos Tarifarios (Santiago)'!$A:$A,0)),H134&lt;=1000,INDEX('Pliegos Tarifarios (Santiago)'!$H:$H,MATCH($B134,'Pliegos Tarifarios (Santiago)'!$A:$A,0)),H134&lt;=5000,INDEX('Pliegos Tarifarios (Santiago)'!$I:$I,MATCH($B134,'Pliegos Tarifarios (Santiago)'!$A:$A,0)),H134&gt;5000,INDEX('Pliegos Tarifarios (Santiago)'!$J:$J,MATCH($B134,'Pliegos Tarifarios (Santiago)'!$A:$A,0)))/1.19</f>
        <v>6326.0412041176469</v>
      </c>
      <c r="R134" s="19">
        <f>INDEX('Pliegos Tarifarios (Santiago)'!$K:$K,MATCH($B134,'Pliegos Tarifarios (Santiago)'!$A:$A,0))</f>
        <v>710.78200000000004</v>
      </c>
      <c r="S134" s="21">
        <f t="shared" si="9"/>
        <v>383870.07856911764</v>
      </c>
      <c r="T134" s="21">
        <f t="shared" si="7"/>
        <v>72935.314928132357</v>
      </c>
      <c r="U134" s="19">
        <v>0</v>
      </c>
      <c r="V134" s="21">
        <f t="shared" si="8"/>
        <v>456805.39349724998</v>
      </c>
    </row>
    <row r="135" spans="1:22" x14ac:dyDescent="0.3">
      <c r="A135" s="3" t="s">
        <v>12</v>
      </c>
      <c r="B135" s="3">
        <v>1</v>
      </c>
      <c r="C135" s="4" t="s">
        <v>178</v>
      </c>
      <c r="D135" s="3" t="s">
        <v>446</v>
      </c>
      <c r="E135" s="3" t="s">
        <v>444</v>
      </c>
      <c r="F135" s="4" t="s">
        <v>447</v>
      </c>
      <c r="G135" s="3" t="s">
        <v>16</v>
      </c>
      <c r="H135" s="5">
        <v>1691.4965999999999</v>
      </c>
      <c r="I135" s="5">
        <v>4.5025000000000004</v>
      </c>
      <c r="J135" s="5">
        <v>4.4192</v>
      </c>
      <c r="K135" s="6">
        <v>0.98149916712937246</v>
      </c>
      <c r="L135" s="5">
        <v>54.56</v>
      </c>
      <c r="M135" s="19">
        <f>H135*INDEX('Pliegos Tarifarios (Santiago)'!$B:$B,MATCH($B135,'Pliegos Tarifarios (Santiago)'!$A:$A,0))</f>
        <v>201014.07295079998</v>
      </c>
      <c r="N135" s="19">
        <f>I135*INDEX('Pliegos Tarifarios (Santiago)'!$C:$C,MATCH($B135,'Pliegos Tarifarios (Santiago)'!$A:$A,0))</f>
        <v>15376.528272500002</v>
      </c>
      <c r="O135" s="19">
        <f>J135*INDEX('Pliegos Tarifarios (Santiago)'!$D:$D,MATCH($B135,'Pliegos Tarifarios (Santiago)'!$A:$A,0))</f>
        <v>62339.908815999996</v>
      </c>
      <c r="P135" s="19">
        <f>H135*INDEX('Pliegos Tarifarios (Santiago)'!$E:$E,MATCH($B135,'Pliegos Tarifarios (Santiago)'!$A:$A,0))</f>
        <v>21874.434031199999</v>
      </c>
      <c r="Q135" s="19" cm="1">
        <f t="array" ref="Q135">H135*_xlfn.IFS(H135&lt;=350,INDEX('Pliegos Tarifarios (Santiago)'!$F:$F,MATCH($B135,'Pliegos Tarifarios (Santiago)'!$A:$A,0)),H135&lt;=500,INDEX('Pliegos Tarifarios (Santiago)'!$G:$G,MATCH($B135,'Pliegos Tarifarios (Santiago)'!$A:$A,0)),H135&lt;=1000,INDEX('Pliegos Tarifarios (Santiago)'!$H:$H,MATCH($B135,'Pliegos Tarifarios (Santiago)'!$A:$A,0)),H135&lt;=5000,INDEX('Pliegos Tarifarios (Santiago)'!$I:$I,MATCH($B135,'Pliegos Tarifarios (Santiago)'!$A:$A,0)),H135&gt;5000,INDEX('Pliegos Tarifarios (Santiago)'!$J:$J,MATCH($B135,'Pliegos Tarifarios (Santiago)'!$A:$A,0)))/1.19</f>
        <v>5075.9112257142851</v>
      </c>
      <c r="R135" s="19">
        <f>INDEX('Pliegos Tarifarios (Santiago)'!$K:$K,MATCH($B135,'Pliegos Tarifarios (Santiago)'!$A:$A,0))</f>
        <v>710.78200000000004</v>
      </c>
      <c r="S135" s="21">
        <f t="shared" si="9"/>
        <v>306391.63729621429</v>
      </c>
      <c r="T135" s="21">
        <f t="shared" si="7"/>
        <v>58214.411086280714</v>
      </c>
      <c r="U135" s="19">
        <v>0</v>
      </c>
      <c r="V135" s="21">
        <f t="shared" si="8"/>
        <v>364606.04838249501</v>
      </c>
    </row>
    <row r="136" spans="1:22" x14ac:dyDescent="0.3">
      <c r="A136" s="3" t="s">
        <v>12</v>
      </c>
      <c r="B136" s="3">
        <v>1</v>
      </c>
      <c r="C136" s="4" t="s">
        <v>178</v>
      </c>
      <c r="D136" s="3" t="s">
        <v>448</v>
      </c>
      <c r="E136" s="3" t="s">
        <v>327</v>
      </c>
      <c r="F136" s="4" t="s">
        <v>449</v>
      </c>
      <c r="G136" s="3" t="s">
        <v>16</v>
      </c>
      <c r="H136" s="5">
        <v>3517.4115999999999</v>
      </c>
      <c r="I136" s="5">
        <v>9.6420999999999992</v>
      </c>
      <c r="J136" s="5">
        <v>9.6420999999999992</v>
      </c>
      <c r="K136" s="6">
        <v>1</v>
      </c>
      <c r="L136" s="5">
        <v>113.46</v>
      </c>
      <c r="M136" s="19">
        <f>H136*INDEX('Pliegos Tarifarios (Santiago)'!$B:$B,MATCH($B136,'Pliegos Tarifarios (Santiago)'!$A:$A,0))</f>
        <v>418002.15972079994</v>
      </c>
      <c r="N136" s="19">
        <f>I136*INDEX('Pliegos Tarifarios (Santiago)'!$C:$C,MATCH($B136,'Pliegos Tarifarios (Santiago)'!$A:$A,0))</f>
        <v>32928.822488899998</v>
      </c>
      <c r="O136" s="19">
        <f>J136*INDEX('Pliegos Tarifarios (Santiago)'!$D:$D,MATCH($B136,'Pliegos Tarifarios (Santiago)'!$A:$A,0))</f>
        <v>136017.29607049999</v>
      </c>
      <c r="P136" s="19">
        <f>H136*INDEX('Pliegos Tarifarios (Santiago)'!$E:$E,MATCH($B136,'Pliegos Tarifarios (Santiago)'!$A:$A,0))</f>
        <v>45487.166811199997</v>
      </c>
      <c r="Q136" s="19" cm="1">
        <f t="array" ref="Q136">H136*_xlfn.IFS(H136&lt;=350,INDEX('Pliegos Tarifarios (Santiago)'!$F:$F,MATCH($B136,'Pliegos Tarifarios (Santiago)'!$A:$A,0)),H136&lt;=500,INDEX('Pliegos Tarifarios (Santiago)'!$G:$G,MATCH($B136,'Pliegos Tarifarios (Santiago)'!$A:$A,0)),H136&lt;=1000,INDEX('Pliegos Tarifarios (Santiago)'!$H:$H,MATCH($B136,'Pliegos Tarifarios (Santiago)'!$A:$A,0)),H136&lt;=5000,INDEX('Pliegos Tarifarios (Santiago)'!$I:$I,MATCH($B136,'Pliegos Tarifarios (Santiago)'!$A:$A,0)),H136&gt;5000,INDEX('Pliegos Tarifarios (Santiago)'!$J:$J,MATCH($B136,'Pliegos Tarifarios (Santiago)'!$A:$A,0)))/1.19</f>
        <v>10555.190608067227</v>
      </c>
      <c r="R136" s="19">
        <f>INDEX('Pliegos Tarifarios (Santiago)'!$K:$K,MATCH($B136,'Pliegos Tarifarios (Santiago)'!$A:$A,0))</f>
        <v>710.78200000000004</v>
      </c>
      <c r="S136" s="21">
        <f t="shared" si="9"/>
        <v>643701.41769946716</v>
      </c>
      <c r="T136" s="21">
        <f t="shared" si="7"/>
        <v>122303.26936289876</v>
      </c>
      <c r="U136" s="19">
        <v>0</v>
      </c>
      <c r="V136" s="21">
        <f t="shared" si="8"/>
        <v>766004.68706236593</v>
      </c>
    </row>
    <row r="137" spans="1:22" x14ac:dyDescent="0.3">
      <c r="A137" s="3" t="s">
        <v>12</v>
      </c>
      <c r="B137" s="3">
        <v>1</v>
      </c>
      <c r="C137" s="4" t="s">
        <v>178</v>
      </c>
      <c r="D137" s="3" t="s">
        <v>450</v>
      </c>
      <c r="E137" s="3" t="s">
        <v>327</v>
      </c>
      <c r="F137" s="4" t="s">
        <v>451</v>
      </c>
      <c r="G137" s="3" t="s">
        <v>16</v>
      </c>
      <c r="H137" s="5">
        <v>2811.6066000000001</v>
      </c>
      <c r="I137" s="5">
        <v>7.6631</v>
      </c>
      <c r="J137" s="5">
        <v>7.6631</v>
      </c>
      <c r="K137" s="6">
        <v>1</v>
      </c>
      <c r="L137" s="5">
        <v>90.7</v>
      </c>
      <c r="M137" s="19">
        <f>H137*INDEX('Pliegos Tarifarios (Santiago)'!$B:$B,MATCH($B137,'Pliegos Tarifarios (Santiago)'!$A:$A,0))</f>
        <v>334125.70513079996</v>
      </c>
      <c r="N137" s="19">
        <f>I137*INDEX('Pliegos Tarifarios (Santiago)'!$C:$C,MATCH($B137,'Pliegos Tarifarios (Santiago)'!$A:$A,0))</f>
        <v>26170.321777900001</v>
      </c>
      <c r="O137" s="19">
        <f>J137*INDEX('Pliegos Tarifarios (Santiago)'!$D:$D,MATCH($B137,'Pliegos Tarifarios (Santiago)'!$A:$A,0))</f>
        <v>108100.32477549999</v>
      </c>
      <c r="P137" s="19">
        <f>H137*INDEX('Pliegos Tarifarios (Santiago)'!$E:$E,MATCH($B137,'Pliegos Tarifarios (Santiago)'!$A:$A,0))</f>
        <v>36359.696551200002</v>
      </c>
      <c r="Q137" s="19" cm="1">
        <f t="array" ref="Q137">H137*_xlfn.IFS(H137&lt;=350,INDEX('Pliegos Tarifarios (Santiago)'!$F:$F,MATCH($B137,'Pliegos Tarifarios (Santiago)'!$A:$A,0)),H137&lt;=500,INDEX('Pliegos Tarifarios (Santiago)'!$G:$G,MATCH($B137,'Pliegos Tarifarios (Santiago)'!$A:$A,0)),H137&lt;=1000,INDEX('Pliegos Tarifarios (Santiago)'!$H:$H,MATCH($B137,'Pliegos Tarifarios (Santiago)'!$A:$A,0)),H137&lt;=5000,INDEX('Pliegos Tarifarios (Santiago)'!$I:$I,MATCH($B137,'Pliegos Tarifarios (Santiago)'!$A:$A,0)),H137&gt;5000,INDEX('Pliegos Tarifarios (Santiago)'!$J:$J,MATCH($B137,'Pliegos Tarifarios (Santiago)'!$A:$A,0)))/1.19</f>
        <v>8437.1824946218476</v>
      </c>
      <c r="R137" s="19">
        <f>INDEX('Pliegos Tarifarios (Santiago)'!$K:$K,MATCH($B137,'Pliegos Tarifarios (Santiago)'!$A:$A,0))</f>
        <v>710.78200000000004</v>
      </c>
      <c r="S137" s="21">
        <f t="shared" si="9"/>
        <v>513904.01273002179</v>
      </c>
      <c r="T137" s="21">
        <f t="shared" si="7"/>
        <v>97641.762418704137</v>
      </c>
      <c r="U137" s="19">
        <v>0</v>
      </c>
      <c r="V137" s="21">
        <f t="shared" si="8"/>
        <v>611545.77514872595</v>
      </c>
    </row>
    <row r="138" spans="1:22" x14ac:dyDescent="0.3">
      <c r="A138" s="3" t="s">
        <v>12</v>
      </c>
      <c r="B138" s="3">
        <v>1</v>
      </c>
      <c r="C138" s="4" t="s">
        <v>178</v>
      </c>
      <c r="D138" s="3" t="s">
        <v>452</v>
      </c>
      <c r="E138" s="3" t="s">
        <v>327</v>
      </c>
      <c r="F138" s="4" t="s">
        <v>453</v>
      </c>
      <c r="G138" s="3" t="s">
        <v>16</v>
      </c>
      <c r="H138" s="5">
        <v>2108.9477000000002</v>
      </c>
      <c r="I138" s="5">
        <v>5.7077999999999998</v>
      </c>
      <c r="J138" s="5">
        <v>5.4828000000000001</v>
      </c>
      <c r="K138" s="6">
        <v>0.96058025859350371</v>
      </c>
      <c r="L138" s="5">
        <v>68.03</v>
      </c>
      <c r="M138" s="19">
        <f>H138*INDEX('Pliegos Tarifarios (Santiago)'!$B:$B,MATCH($B138,'Pliegos Tarifarios (Santiago)'!$A:$A,0))</f>
        <v>250623.12677259999</v>
      </c>
      <c r="N138" s="19">
        <f>I138*INDEX('Pliegos Tarifarios (Santiago)'!$C:$C,MATCH($B138,'Pliegos Tarifarios (Santiago)'!$A:$A,0))</f>
        <v>19492.7591502</v>
      </c>
      <c r="O138" s="19">
        <f>J138*INDEX('Pliegos Tarifarios (Santiago)'!$D:$D,MATCH($B138,'Pliegos Tarifarios (Santiago)'!$A:$A,0))</f>
        <v>77343.693893999996</v>
      </c>
      <c r="P138" s="19">
        <f>H138*INDEX('Pliegos Tarifarios (Santiago)'!$E:$E,MATCH($B138,'Pliegos Tarifarios (Santiago)'!$A:$A,0))</f>
        <v>27272.911656400003</v>
      </c>
      <c r="Q138" s="19" cm="1">
        <f t="array" ref="Q138">H138*_xlfn.IFS(H138&lt;=350,INDEX('Pliegos Tarifarios (Santiago)'!$F:$F,MATCH($B138,'Pliegos Tarifarios (Santiago)'!$A:$A,0)),H138&lt;=500,INDEX('Pliegos Tarifarios (Santiago)'!$G:$G,MATCH($B138,'Pliegos Tarifarios (Santiago)'!$A:$A,0)),H138&lt;=1000,INDEX('Pliegos Tarifarios (Santiago)'!$H:$H,MATCH($B138,'Pliegos Tarifarios (Santiago)'!$A:$A,0)),H138&lt;=5000,INDEX('Pliegos Tarifarios (Santiago)'!$I:$I,MATCH($B138,'Pliegos Tarifarios (Santiago)'!$A:$A,0)),H138&gt;5000,INDEX('Pliegos Tarifarios (Santiago)'!$J:$J,MATCH($B138,'Pliegos Tarifarios (Santiago)'!$A:$A,0)))/1.19</f>
        <v>6328.6153249579838</v>
      </c>
      <c r="R138" s="19">
        <f>INDEX('Pliegos Tarifarios (Santiago)'!$K:$K,MATCH($B138,'Pliegos Tarifarios (Santiago)'!$A:$A,0))</f>
        <v>710.78200000000004</v>
      </c>
      <c r="S138" s="21">
        <f t="shared" si="9"/>
        <v>381771.88879815798</v>
      </c>
      <c r="T138" s="21">
        <f t="shared" ref="T138:T201" si="10">S138*0.19</f>
        <v>72536.658871650012</v>
      </c>
      <c r="U138" s="19">
        <v>0</v>
      </c>
      <c r="V138" s="21">
        <f t="shared" ref="V138:V201" si="11">SUM(S138:T138)</f>
        <v>454308.54766980797</v>
      </c>
    </row>
    <row r="139" spans="1:22" x14ac:dyDescent="0.3">
      <c r="A139" s="3" t="s">
        <v>12</v>
      </c>
      <c r="B139" s="3">
        <v>1</v>
      </c>
      <c r="C139" s="4" t="s">
        <v>178</v>
      </c>
      <c r="D139" s="3" t="s">
        <v>454</v>
      </c>
      <c r="E139" s="3" t="s">
        <v>327</v>
      </c>
      <c r="F139" s="4" t="s">
        <v>455</v>
      </c>
      <c r="G139" s="3" t="s">
        <v>16</v>
      </c>
      <c r="H139" s="5">
        <v>2115.2181999999998</v>
      </c>
      <c r="I139" s="5">
        <v>5.6443000000000003</v>
      </c>
      <c r="J139" s="5">
        <v>5.5595999999999997</v>
      </c>
      <c r="K139" s="6">
        <v>0.98499371046896855</v>
      </c>
      <c r="L139" s="5">
        <v>68.23</v>
      </c>
      <c r="M139" s="19">
        <f>H139*INDEX('Pliegos Tarifarios (Santiago)'!$B:$B,MATCH($B139,'Pliegos Tarifarios (Santiago)'!$A:$A,0))</f>
        <v>251368.30045159996</v>
      </c>
      <c r="N139" s="19">
        <f>I139*INDEX('Pliegos Tarifarios (Santiago)'!$C:$C,MATCH($B139,'Pliegos Tarifarios (Santiago)'!$A:$A,0))</f>
        <v>19275.899728700002</v>
      </c>
      <c r="O139" s="19">
        <f>J139*INDEX('Pliegos Tarifarios (Santiago)'!$D:$D,MATCH($B139,'Pliegos Tarifarios (Santiago)'!$A:$A,0))</f>
        <v>78427.081157999986</v>
      </c>
      <c r="P139" s="19">
        <f>H139*INDEX('Pliegos Tarifarios (Santiago)'!$E:$E,MATCH($B139,'Pliegos Tarifarios (Santiago)'!$A:$A,0))</f>
        <v>27354.001762399999</v>
      </c>
      <c r="Q139" s="19" cm="1">
        <f t="array" ref="Q139">H139*_xlfn.IFS(H139&lt;=350,INDEX('Pliegos Tarifarios (Santiago)'!$F:$F,MATCH($B139,'Pliegos Tarifarios (Santiago)'!$A:$A,0)),H139&lt;=500,INDEX('Pliegos Tarifarios (Santiago)'!$G:$G,MATCH($B139,'Pliegos Tarifarios (Santiago)'!$A:$A,0)),H139&lt;=1000,INDEX('Pliegos Tarifarios (Santiago)'!$H:$H,MATCH($B139,'Pliegos Tarifarios (Santiago)'!$A:$A,0)),H139&lt;=5000,INDEX('Pliegos Tarifarios (Santiago)'!$I:$I,MATCH($B139,'Pliegos Tarifarios (Santiago)'!$A:$A,0)),H139&gt;5000,INDEX('Pliegos Tarifarios (Santiago)'!$J:$J,MATCH($B139,'Pliegos Tarifarios (Santiago)'!$A:$A,0)))/1.19</f>
        <v>6347.4320942857139</v>
      </c>
      <c r="R139" s="19">
        <f>INDEX('Pliegos Tarifarios (Santiago)'!$K:$K,MATCH($B139,'Pliegos Tarifarios (Santiago)'!$A:$A,0))</f>
        <v>710.78200000000004</v>
      </c>
      <c r="S139" s="21">
        <f t="shared" ref="S139" si="12">SUM(M139:R139)</f>
        <v>383483.49719498568</v>
      </c>
      <c r="T139" s="21">
        <f t="shared" si="10"/>
        <v>72861.864467047286</v>
      </c>
      <c r="U139" s="19">
        <v>0</v>
      </c>
      <c r="V139" s="21">
        <f t="shared" si="11"/>
        <v>456345.36166203296</v>
      </c>
    </row>
    <row r="140" spans="1:22" x14ac:dyDescent="0.3">
      <c r="A140" s="3" t="s">
        <v>12</v>
      </c>
      <c r="B140" s="3">
        <v>1</v>
      </c>
      <c r="C140" s="4" t="s">
        <v>178</v>
      </c>
      <c r="D140" s="3" t="s">
        <v>456</v>
      </c>
      <c r="E140" s="3" t="s">
        <v>327</v>
      </c>
      <c r="F140" s="4" t="s">
        <v>457</v>
      </c>
      <c r="G140" s="3" t="s">
        <v>16</v>
      </c>
      <c r="H140" s="5">
        <v>2111.0066999999999</v>
      </c>
      <c r="I140" s="5">
        <v>5.8539000000000003</v>
      </c>
      <c r="J140" s="5">
        <v>5.5849000000000002</v>
      </c>
      <c r="K140" s="6">
        <v>0.95404772886451761</v>
      </c>
      <c r="L140" s="5">
        <v>68.099999999999994</v>
      </c>
      <c r="M140" s="19">
        <f>H140*INDEX('Pliegos Tarifarios (Santiago)'!$B:$B,MATCH($B140,'Pliegos Tarifarios (Santiago)'!$A:$A,0))</f>
        <v>250867.81421459999</v>
      </c>
      <c r="N140" s="19">
        <f>I140*INDEX('Pliegos Tarifarios (Santiago)'!$C:$C,MATCH($B140,'Pliegos Tarifarios (Santiago)'!$A:$A,0))</f>
        <v>19991.706575100001</v>
      </c>
      <c r="O140" s="19">
        <f>J140*INDEX('Pliegos Tarifarios (Santiago)'!$D:$D,MATCH($B140,'Pliegos Tarifarios (Santiago)'!$A:$A,0))</f>
        <v>78783.978264499994</v>
      </c>
      <c r="P140" s="19">
        <f>H140*INDEX('Pliegos Tarifarios (Santiago)'!$E:$E,MATCH($B140,'Pliegos Tarifarios (Santiago)'!$A:$A,0))</f>
        <v>27299.5386444</v>
      </c>
      <c r="Q140" s="19" cm="1">
        <f t="array" ref="Q140">H140*_xlfn.IFS(H140&lt;=350,INDEX('Pliegos Tarifarios (Santiago)'!$F:$F,MATCH($B140,'Pliegos Tarifarios (Santiago)'!$A:$A,0)),H140&lt;=500,INDEX('Pliegos Tarifarios (Santiago)'!$G:$G,MATCH($B140,'Pliegos Tarifarios (Santiago)'!$A:$A,0)),H140&lt;=1000,INDEX('Pliegos Tarifarios (Santiago)'!$H:$H,MATCH($B140,'Pliegos Tarifarios (Santiago)'!$A:$A,0)),H140&lt;=5000,INDEX('Pliegos Tarifarios (Santiago)'!$I:$I,MATCH($B140,'Pliegos Tarifarios (Santiago)'!$A:$A,0)),H140&gt;5000,INDEX('Pliegos Tarifarios (Santiago)'!$J:$J,MATCH($B140,'Pliegos Tarifarios (Santiago)'!$A:$A,0)))/1.19</f>
        <v>6334.7940552100836</v>
      </c>
      <c r="R140" s="19">
        <f>INDEX('Pliegos Tarifarios (Santiago)'!$K:$K,MATCH($B140,'Pliegos Tarifarios (Santiago)'!$A:$A,0))</f>
        <v>710.78200000000004</v>
      </c>
      <c r="S140" s="21">
        <f t="shared" ref="S140:S203" si="13">SUM(M140:R140)</f>
        <v>383988.61375381006</v>
      </c>
      <c r="T140" s="21">
        <f t="shared" si="10"/>
        <v>72957.836613223917</v>
      </c>
      <c r="U140" s="19">
        <v>0</v>
      </c>
      <c r="V140" s="21">
        <f t="shared" si="11"/>
        <v>456946.45036703395</v>
      </c>
    </row>
    <row r="141" spans="1:22" x14ac:dyDescent="0.3">
      <c r="A141" s="3" t="s">
        <v>12</v>
      </c>
      <c r="B141" s="3">
        <v>1</v>
      </c>
      <c r="C141" s="4" t="s">
        <v>178</v>
      </c>
      <c r="D141" s="3" t="s">
        <v>458</v>
      </c>
      <c r="E141" s="3" t="s">
        <v>327</v>
      </c>
      <c r="F141" s="4" t="s">
        <v>459</v>
      </c>
      <c r="G141" s="3" t="s">
        <v>16</v>
      </c>
      <c r="H141" s="5">
        <v>2114.9373999999998</v>
      </c>
      <c r="I141" s="5">
        <v>5.6908000000000003</v>
      </c>
      <c r="J141" s="5">
        <v>5.5159000000000002</v>
      </c>
      <c r="K141" s="6">
        <v>0.96926618401630704</v>
      </c>
      <c r="L141" s="5">
        <v>68.22</v>
      </c>
      <c r="M141" s="19">
        <f>H141*INDEX('Pliegos Tarifarios (Santiago)'!$B:$B,MATCH($B141,'Pliegos Tarifarios (Santiago)'!$A:$A,0))</f>
        <v>251334.93074119996</v>
      </c>
      <c r="N141" s="19">
        <f>I141*INDEX('Pliegos Tarifarios (Santiago)'!$C:$C,MATCH($B141,'Pliegos Tarifarios (Santiago)'!$A:$A,0))</f>
        <v>19434.702297200001</v>
      </c>
      <c r="O141" s="19">
        <f>J141*INDEX('Pliegos Tarifarios (Santiago)'!$D:$D,MATCH($B141,'Pliegos Tarifarios (Santiago)'!$A:$A,0))</f>
        <v>77810.622519500001</v>
      </c>
      <c r="P141" s="19">
        <f>H141*INDEX('Pliegos Tarifarios (Santiago)'!$E:$E,MATCH($B141,'Pliegos Tarifarios (Santiago)'!$A:$A,0))</f>
        <v>27350.370456799999</v>
      </c>
      <c r="Q141" s="19" cm="1">
        <f t="array" ref="Q141">H141*_xlfn.IFS(H141&lt;=350,INDEX('Pliegos Tarifarios (Santiago)'!$F:$F,MATCH($B141,'Pliegos Tarifarios (Santiago)'!$A:$A,0)),H141&lt;=500,INDEX('Pliegos Tarifarios (Santiago)'!$G:$G,MATCH($B141,'Pliegos Tarifarios (Santiago)'!$A:$A,0)),H141&lt;=1000,INDEX('Pliegos Tarifarios (Santiago)'!$H:$H,MATCH($B141,'Pliegos Tarifarios (Santiago)'!$A:$A,0)),H141&lt;=5000,INDEX('Pliegos Tarifarios (Santiago)'!$I:$I,MATCH($B141,'Pliegos Tarifarios (Santiago)'!$A:$A,0)),H141&gt;5000,INDEX('Pliegos Tarifarios (Santiago)'!$J:$J,MATCH($B141,'Pliegos Tarifarios (Santiago)'!$A:$A,0)))/1.19</f>
        <v>6346.5894583193267</v>
      </c>
      <c r="R141" s="19">
        <f>INDEX('Pliegos Tarifarios (Santiago)'!$K:$K,MATCH($B141,'Pliegos Tarifarios (Santiago)'!$A:$A,0))</f>
        <v>710.78200000000004</v>
      </c>
      <c r="S141" s="21">
        <f t="shared" si="13"/>
        <v>382987.99747301923</v>
      </c>
      <c r="T141" s="21">
        <f t="shared" si="10"/>
        <v>72767.719519873659</v>
      </c>
      <c r="U141" s="19">
        <v>0</v>
      </c>
      <c r="V141" s="21">
        <f t="shared" si="11"/>
        <v>455755.71699289291</v>
      </c>
    </row>
    <row r="142" spans="1:22" x14ac:dyDescent="0.3">
      <c r="A142" s="3" t="s">
        <v>12</v>
      </c>
      <c r="B142" s="3">
        <v>1</v>
      </c>
      <c r="C142" s="4" t="s">
        <v>178</v>
      </c>
      <c r="D142" s="3" t="s">
        <v>460</v>
      </c>
      <c r="E142" s="3" t="s">
        <v>327</v>
      </c>
      <c r="F142" s="4" t="s">
        <v>461</v>
      </c>
      <c r="G142" s="3" t="s">
        <v>16</v>
      </c>
      <c r="H142" s="5">
        <v>2109.9344999999998</v>
      </c>
      <c r="I142" s="5">
        <v>5.6395</v>
      </c>
      <c r="J142" s="5">
        <v>5.5351999999999997</v>
      </c>
      <c r="K142" s="6">
        <v>0.98150545261104705</v>
      </c>
      <c r="L142" s="5">
        <v>68.06</v>
      </c>
      <c r="M142" s="19">
        <f>H142*INDEX('Pliegos Tarifarios (Santiago)'!$B:$B,MATCH($B142,'Pliegos Tarifarios (Santiago)'!$A:$A,0))</f>
        <v>250740.39611099998</v>
      </c>
      <c r="N142" s="19">
        <f>I142*INDEX('Pliegos Tarifarios (Santiago)'!$C:$C,MATCH($B142,'Pliegos Tarifarios (Santiago)'!$A:$A,0))</f>
        <v>19259.507205499998</v>
      </c>
      <c r="O142" s="19">
        <f>J142*INDEX('Pliegos Tarifarios (Santiago)'!$D:$D,MATCH($B142,'Pliegos Tarifarios (Santiago)'!$A:$A,0))</f>
        <v>78082.879995999989</v>
      </c>
      <c r="P142" s="19">
        <f>H142*INDEX('Pliegos Tarifarios (Santiago)'!$E:$E,MATCH($B142,'Pliegos Tarifarios (Santiago)'!$A:$A,0))</f>
        <v>27285.672953999998</v>
      </c>
      <c r="Q142" s="19" cm="1">
        <f t="array" ref="Q142">H142*_xlfn.IFS(H142&lt;=350,INDEX('Pliegos Tarifarios (Santiago)'!$F:$F,MATCH($B142,'Pliegos Tarifarios (Santiago)'!$A:$A,0)),H142&lt;=500,INDEX('Pliegos Tarifarios (Santiago)'!$G:$G,MATCH($B142,'Pliegos Tarifarios (Santiago)'!$A:$A,0)),H142&lt;=1000,INDEX('Pliegos Tarifarios (Santiago)'!$H:$H,MATCH($B142,'Pliegos Tarifarios (Santiago)'!$A:$A,0)),H142&lt;=5000,INDEX('Pliegos Tarifarios (Santiago)'!$I:$I,MATCH($B142,'Pliegos Tarifarios (Santiago)'!$A:$A,0)),H142&gt;5000,INDEX('Pliegos Tarifarios (Santiago)'!$J:$J,MATCH($B142,'Pliegos Tarifarios (Santiago)'!$A:$A,0)))/1.19</f>
        <v>6331.5765542016807</v>
      </c>
      <c r="R142" s="19">
        <f>INDEX('Pliegos Tarifarios (Santiago)'!$K:$K,MATCH($B142,'Pliegos Tarifarios (Santiago)'!$A:$A,0))</f>
        <v>710.78200000000004</v>
      </c>
      <c r="S142" s="21">
        <f t="shared" si="13"/>
        <v>382410.81482070161</v>
      </c>
      <c r="T142" s="21">
        <f t="shared" si="10"/>
        <v>72658.054815933312</v>
      </c>
      <c r="U142" s="19">
        <v>0</v>
      </c>
      <c r="V142" s="21">
        <f t="shared" si="11"/>
        <v>455068.86963663495</v>
      </c>
    </row>
    <row r="143" spans="1:22" x14ac:dyDescent="0.3">
      <c r="A143" s="3" t="s">
        <v>12</v>
      </c>
      <c r="B143" s="3">
        <v>1</v>
      </c>
      <c r="C143" s="4" t="s">
        <v>178</v>
      </c>
      <c r="D143" s="3" t="s">
        <v>462</v>
      </c>
      <c r="E143" s="3" t="s">
        <v>327</v>
      </c>
      <c r="F143" s="4" t="s">
        <v>76</v>
      </c>
      <c r="G143" s="3" t="s">
        <v>16</v>
      </c>
      <c r="H143" s="5">
        <v>2817.8301000000001</v>
      </c>
      <c r="I143" s="5">
        <v>7.5091000000000001</v>
      </c>
      <c r="J143" s="5">
        <v>7.5091000000000001</v>
      </c>
      <c r="K143" s="6">
        <v>1</v>
      </c>
      <c r="L143" s="5">
        <v>90.9</v>
      </c>
      <c r="M143" s="19">
        <f>H143*INDEX('Pliegos Tarifarios (Santiago)'!$B:$B,MATCH($B143,'Pliegos Tarifarios (Santiago)'!$A:$A,0))</f>
        <v>334865.29342379997</v>
      </c>
      <c r="N143" s="19">
        <f>I143*INDEX('Pliegos Tarifarios (Santiago)'!$C:$C,MATCH($B143,'Pliegos Tarifarios (Santiago)'!$A:$A,0))</f>
        <v>25644.394991900001</v>
      </c>
      <c r="O143" s="19">
        <f>J143*INDEX('Pliegos Tarifarios (Santiago)'!$D:$D,MATCH($B143,'Pliegos Tarifarios (Santiago)'!$A:$A,0))</f>
        <v>105927.9076055</v>
      </c>
      <c r="P143" s="19">
        <f>H143*INDEX('Pliegos Tarifarios (Santiago)'!$E:$E,MATCH($B143,'Pliegos Tarifarios (Santiago)'!$A:$A,0))</f>
        <v>36440.178853199999</v>
      </c>
      <c r="Q143" s="19" cm="1">
        <f t="array" ref="Q143">H143*_xlfn.IFS(H143&lt;=350,INDEX('Pliegos Tarifarios (Santiago)'!$F:$F,MATCH($B143,'Pliegos Tarifarios (Santiago)'!$A:$A,0)),H143&lt;=500,INDEX('Pliegos Tarifarios (Santiago)'!$G:$G,MATCH($B143,'Pliegos Tarifarios (Santiago)'!$A:$A,0)),H143&lt;=1000,INDEX('Pliegos Tarifarios (Santiago)'!$H:$H,MATCH($B143,'Pliegos Tarifarios (Santiago)'!$A:$A,0)),H143&lt;=5000,INDEX('Pliegos Tarifarios (Santiago)'!$I:$I,MATCH($B143,'Pliegos Tarifarios (Santiago)'!$A:$A,0)),H143&gt;5000,INDEX('Pliegos Tarifarios (Santiago)'!$J:$J,MATCH($B143,'Pliegos Tarifarios (Santiago)'!$A:$A,0)))/1.19</f>
        <v>8455.8582244537811</v>
      </c>
      <c r="R143" s="19">
        <f>INDEX('Pliegos Tarifarios (Santiago)'!$K:$K,MATCH($B143,'Pliegos Tarifarios (Santiago)'!$A:$A,0))</f>
        <v>710.78200000000004</v>
      </c>
      <c r="S143" s="21">
        <f t="shared" si="13"/>
        <v>512044.41509885376</v>
      </c>
      <c r="T143" s="21">
        <f t="shared" si="10"/>
        <v>97288.438868782221</v>
      </c>
      <c r="U143" s="19">
        <v>0</v>
      </c>
      <c r="V143" s="21">
        <f t="shared" si="11"/>
        <v>609332.85396763601</v>
      </c>
    </row>
    <row r="144" spans="1:22" x14ac:dyDescent="0.3">
      <c r="A144" s="3" t="s">
        <v>12</v>
      </c>
      <c r="B144" s="3">
        <v>1</v>
      </c>
      <c r="C144" s="4" t="s">
        <v>178</v>
      </c>
      <c r="D144" s="3" t="s">
        <v>463</v>
      </c>
      <c r="E144" s="3" t="s">
        <v>327</v>
      </c>
      <c r="F144" s="4" t="s">
        <v>464</v>
      </c>
      <c r="G144" s="3" t="s">
        <v>16</v>
      </c>
      <c r="H144" s="5">
        <v>2818.91</v>
      </c>
      <c r="I144" s="5">
        <v>7.5979999999999999</v>
      </c>
      <c r="J144" s="5">
        <v>7.5979999999999999</v>
      </c>
      <c r="K144" s="6">
        <v>1</v>
      </c>
      <c r="L144" s="5">
        <v>90.93</v>
      </c>
      <c r="M144" s="19">
        <f>H144*INDEX('Pliegos Tarifarios (Santiago)'!$B:$B,MATCH($B144,'Pliegos Tarifarios (Santiago)'!$A:$A,0))</f>
        <v>334993.62657999998</v>
      </c>
      <c r="N144" s="19">
        <f>I144*INDEX('Pliegos Tarifarios (Santiago)'!$C:$C,MATCH($B144,'Pliegos Tarifarios (Santiago)'!$A:$A,0))</f>
        <v>25947.998181999999</v>
      </c>
      <c r="O144" s="19">
        <f>J144*INDEX('Pliegos Tarifarios (Santiago)'!$D:$D,MATCH($B144,'Pliegos Tarifarios (Santiago)'!$A:$A,0))</f>
        <v>107181.98478999999</v>
      </c>
      <c r="P144" s="19">
        <f>H144*INDEX('Pliegos Tarifarios (Santiago)'!$E:$E,MATCH($B144,'Pliegos Tarifarios (Santiago)'!$A:$A,0))</f>
        <v>36454.144119999997</v>
      </c>
      <c r="Q144" s="19" cm="1">
        <f t="array" ref="Q144">H144*_xlfn.IFS(H144&lt;=350,INDEX('Pliegos Tarifarios (Santiago)'!$F:$F,MATCH($B144,'Pliegos Tarifarios (Santiago)'!$A:$A,0)),H144&lt;=500,INDEX('Pliegos Tarifarios (Santiago)'!$G:$G,MATCH($B144,'Pliegos Tarifarios (Santiago)'!$A:$A,0)),H144&lt;=1000,INDEX('Pliegos Tarifarios (Santiago)'!$H:$H,MATCH($B144,'Pliegos Tarifarios (Santiago)'!$A:$A,0)),H144&lt;=5000,INDEX('Pliegos Tarifarios (Santiago)'!$I:$I,MATCH($B144,'Pliegos Tarifarios (Santiago)'!$A:$A,0)),H144&gt;5000,INDEX('Pliegos Tarifarios (Santiago)'!$J:$J,MATCH($B144,'Pliegos Tarifarios (Santiago)'!$A:$A,0)))/1.19</f>
        <v>8459.0988319327716</v>
      </c>
      <c r="R144" s="19">
        <f>INDEX('Pliegos Tarifarios (Santiago)'!$K:$K,MATCH($B144,'Pliegos Tarifarios (Santiago)'!$A:$A,0))</f>
        <v>710.78200000000004</v>
      </c>
      <c r="S144" s="21">
        <f t="shared" si="13"/>
        <v>513747.63450393273</v>
      </c>
      <c r="T144" s="21">
        <f t="shared" si="10"/>
        <v>97612.050555747221</v>
      </c>
      <c r="U144" s="19">
        <v>0</v>
      </c>
      <c r="V144" s="21">
        <f t="shared" si="11"/>
        <v>611359.6850596799</v>
      </c>
    </row>
    <row r="145" spans="1:22" x14ac:dyDescent="0.3">
      <c r="A145" s="3" t="s">
        <v>12</v>
      </c>
      <c r="B145" s="3">
        <v>1</v>
      </c>
      <c r="C145" s="4" t="s">
        <v>178</v>
      </c>
      <c r="D145" s="3" t="s">
        <v>465</v>
      </c>
      <c r="E145" s="3" t="s">
        <v>75</v>
      </c>
      <c r="F145" s="4" t="s">
        <v>82</v>
      </c>
      <c r="G145" s="3" t="s">
        <v>16</v>
      </c>
      <c r="H145" s="5">
        <v>2107.3029000000001</v>
      </c>
      <c r="I145" s="5">
        <v>5.6271000000000004</v>
      </c>
      <c r="J145" s="5">
        <v>5.6071999999999997</v>
      </c>
      <c r="K145" s="6">
        <v>0.99646354249968894</v>
      </c>
      <c r="L145" s="5">
        <v>67.98</v>
      </c>
      <c r="M145" s="19">
        <f>H145*INDEX('Pliegos Tarifarios (Santiago)'!$B:$B,MATCH($B145,'Pliegos Tarifarios (Santiago)'!$A:$A,0))</f>
        <v>250427.66203020001</v>
      </c>
      <c r="N145" s="19">
        <f>I145*INDEX('Pliegos Tarifarios (Santiago)'!$C:$C,MATCH($B145,'Pliegos Tarifarios (Santiago)'!$A:$A,0))</f>
        <v>19217.159853900001</v>
      </c>
      <c r="O145" s="19">
        <f>J145*INDEX('Pliegos Tarifarios (Santiago)'!$D:$D,MATCH($B145,'Pliegos Tarifarios (Santiago)'!$A:$A,0))</f>
        <v>79098.555555999992</v>
      </c>
      <c r="P145" s="19">
        <f>H145*INDEX('Pliegos Tarifarios (Santiago)'!$E:$E,MATCH($B145,'Pliegos Tarifarios (Santiago)'!$A:$A,0))</f>
        <v>27251.641102800004</v>
      </c>
      <c r="Q145" s="19" cm="1">
        <f t="array" ref="Q145">H145*_xlfn.IFS(H145&lt;=350,INDEX('Pliegos Tarifarios (Santiago)'!$F:$F,MATCH($B145,'Pliegos Tarifarios (Santiago)'!$A:$A,0)),H145&lt;=500,INDEX('Pliegos Tarifarios (Santiago)'!$G:$G,MATCH($B145,'Pliegos Tarifarios (Santiago)'!$A:$A,0)),H145&lt;=1000,INDEX('Pliegos Tarifarios (Santiago)'!$H:$H,MATCH($B145,'Pliegos Tarifarios (Santiago)'!$A:$A,0)),H145&lt;=5000,INDEX('Pliegos Tarifarios (Santiago)'!$I:$I,MATCH($B145,'Pliegos Tarifarios (Santiago)'!$A:$A,0)),H145&gt;5000,INDEX('Pliegos Tarifarios (Santiago)'!$J:$J,MATCH($B145,'Pliegos Tarifarios (Santiago)'!$A:$A,0)))/1.19</f>
        <v>6323.6795427731095</v>
      </c>
      <c r="R145" s="19">
        <f>INDEX('Pliegos Tarifarios (Santiago)'!$K:$K,MATCH($B145,'Pliegos Tarifarios (Santiago)'!$A:$A,0))</f>
        <v>710.78200000000004</v>
      </c>
      <c r="S145" s="21">
        <f t="shared" si="13"/>
        <v>383029.48008567316</v>
      </c>
      <c r="T145" s="21">
        <f t="shared" si="10"/>
        <v>72775.601216277908</v>
      </c>
      <c r="U145" s="19">
        <v>0</v>
      </c>
      <c r="V145" s="21">
        <f t="shared" si="11"/>
        <v>455805.08130195108</v>
      </c>
    </row>
    <row r="146" spans="1:22" x14ac:dyDescent="0.3">
      <c r="A146" s="3" t="s">
        <v>12</v>
      </c>
      <c r="B146" s="3">
        <v>1</v>
      </c>
      <c r="C146" s="4" t="s">
        <v>178</v>
      </c>
      <c r="D146" s="3" t="s">
        <v>466</v>
      </c>
      <c r="E146" s="3" t="s">
        <v>75</v>
      </c>
      <c r="F146" s="4" t="s">
        <v>88</v>
      </c>
      <c r="G146" s="3" t="s">
        <v>16</v>
      </c>
      <c r="H146" s="5">
        <v>1687.2376999999999</v>
      </c>
      <c r="I146" s="5">
        <v>4.5175999999999998</v>
      </c>
      <c r="J146" s="5">
        <v>4.4157000000000002</v>
      </c>
      <c r="K146" s="6">
        <v>0.97744377545599437</v>
      </c>
      <c r="L146" s="5">
        <v>54.43</v>
      </c>
      <c r="M146" s="19">
        <f>H146*INDEX('Pliegos Tarifarios (Santiago)'!$B:$B,MATCH($B146,'Pliegos Tarifarios (Santiago)'!$A:$A,0))</f>
        <v>200507.95379259999</v>
      </c>
      <c r="N146" s="19">
        <f>I146*INDEX('Pliegos Tarifarios (Santiago)'!$C:$C,MATCH($B146,'Pliegos Tarifarios (Santiago)'!$A:$A,0))</f>
        <v>15428.096418399999</v>
      </c>
      <c r="O146" s="19">
        <f>J146*INDEX('Pliegos Tarifarios (Santiago)'!$D:$D,MATCH($B146,'Pliegos Tarifarios (Santiago)'!$A:$A,0))</f>
        <v>62290.535698500003</v>
      </c>
      <c r="P146" s="19">
        <f>H146*INDEX('Pliegos Tarifarios (Santiago)'!$E:$E,MATCH($B146,'Pliegos Tarifarios (Santiago)'!$A:$A,0))</f>
        <v>21819.3579364</v>
      </c>
      <c r="Q146" s="19" cm="1">
        <f t="array" ref="Q146">H146*_xlfn.IFS(H146&lt;=350,INDEX('Pliegos Tarifarios (Santiago)'!$F:$F,MATCH($B146,'Pliegos Tarifarios (Santiago)'!$A:$A,0)),H146&lt;=500,INDEX('Pliegos Tarifarios (Santiago)'!$G:$G,MATCH($B146,'Pliegos Tarifarios (Santiago)'!$A:$A,0)),H146&lt;=1000,INDEX('Pliegos Tarifarios (Santiago)'!$H:$H,MATCH($B146,'Pliegos Tarifarios (Santiago)'!$A:$A,0)),H146&lt;=5000,INDEX('Pliegos Tarifarios (Santiago)'!$I:$I,MATCH($B146,'Pliegos Tarifarios (Santiago)'!$A:$A,0)),H146&gt;5000,INDEX('Pliegos Tarifarios (Santiago)'!$J:$J,MATCH($B146,'Pliegos Tarifarios (Santiago)'!$A:$A,0)))/1.19</f>
        <v>5063.130946806722</v>
      </c>
      <c r="R146" s="19">
        <f>INDEX('Pliegos Tarifarios (Santiago)'!$K:$K,MATCH($B146,'Pliegos Tarifarios (Santiago)'!$A:$A,0))</f>
        <v>710.78200000000004</v>
      </c>
      <c r="S146" s="21">
        <f t="shared" si="13"/>
        <v>305819.85679270676</v>
      </c>
      <c r="T146" s="21">
        <f t="shared" si="10"/>
        <v>58105.772790614283</v>
      </c>
      <c r="U146" s="19">
        <v>0</v>
      </c>
      <c r="V146" s="21">
        <f t="shared" si="11"/>
        <v>363925.62958332105</v>
      </c>
    </row>
    <row r="147" spans="1:22" x14ac:dyDescent="0.3">
      <c r="A147" s="3" t="s">
        <v>12</v>
      </c>
      <c r="B147" s="3">
        <v>1</v>
      </c>
      <c r="C147" s="4" t="s">
        <v>178</v>
      </c>
      <c r="D147" s="3" t="s">
        <v>467</v>
      </c>
      <c r="E147" s="3" t="s">
        <v>75</v>
      </c>
      <c r="F147" s="4" t="s">
        <v>468</v>
      </c>
      <c r="G147" s="3" t="s">
        <v>16</v>
      </c>
      <c r="H147" s="5">
        <v>1690.7628</v>
      </c>
      <c r="I147" s="5">
        <v>4.4931999999999999</v>
      </c>
      <c r="J147" s="5">
        <v>4.3719999999999999</v>
      </c>
      <c r="K147" s="6">
        <v>0.9730259058132289</v>
      </c>
      <c r="L147" s="5">
        <v>54.54</v>
      </c>
      <c r="M147" s="19">
        <f>H147*INDEX('Pliegos Tarifarios (Santiago)'!$B:$B,MATCH($B147,'Pliegos Tarifarios (Santiago)'!$A:$A,0))</f>
        <v>200926.86962639997</v>
      </c>
      <c r="N147" s="19">
        <f>I147*INDEX('Pliegos Tarifarios (Santiago)'!$C:$C,MATCH($B147,'Pliegos Tarifarios (Santiago)'!$A:$A,0))</f>
        <v>15344.767758799999</v>
      </c>
      <c r="O147" s="19">
        <f>J147*INDEX('Pliegos Tarifarios (Santiago)'!$D:$D,MATCH($B147,'Pliegos Tarifarios (Santiago)'!$A:$A,0))</f>
        <v>61674.077059999996</v>
      </c>
      <c r="P147" s="19">
        <f>H147*INDEX('Pliegos Tarifarios (Santiago)'!$E:$E,MATCH($B147,'Pliegos Tarifarios (Santiago)'!$A:$A,0))</f>
        <v>21864.944529600001</v>
      </c>
      <c r="Q147" s="19" cm="1">
        <f t="array" ref="Q147">H147*_xlfn.IFS(H147&lt;=350,INDEX('Pliegos Tarifarios (Santiago)'!$F:$F,MATCH($B147,'Pliegos Tarifarios (Santiago)'!$A:$A,0)),H147&lt;=500,INDEX('Pliegos Tarifarios (Santiago)'!$G:$G,MATCH($B147,'Pliegos Tarifarios (Santiago)'!$A:$A,0)),H147&lt;=1000,INDEX('Pliegos Tarifarios (Santiago)'!$H:$H,MATCH($B147,'Pliegos Tarifarios (Santiago)'!$A:$A,0)),H147&lt;=5000,INDEX('Pliegos Tarifarios (Santiago)'!$I:$I,MATCH($B147,'Pliegos Tarifarios (Santiago)'!$A:$A,0)),H147&gt;5000,INDEX('Pliegos Tarifarios (Santiago)'!$J:$J,MATCH($B147,'Pliegos Tarifarios (Santiago)'!$A:$A,0)))/1.19</f>
        <v>5073.7092090756296</v>
      </c>
      <c r="R147" s="19">
        <f>INDEX('Pliegos Tarifarios (Santiago)'!$K:$K,MATCH($B147,'Pliegos Tarifarios (Santiago)'!$A:$A,0))</f>
        <v>710.78200000000004</v>
      </c>
      <c r="S147" s="21">
        <f t="shared" si="13"/>
        <v>305595.15018387558</v>
      </c>
      <c r="T147" s="21">
        <f t="shared" si="10"/>
        <v>58063.078534936358</v>
      </c>
      <c r="U147" s="19">
        <v>0</v>
      </c>
      <c r="V147" s="21">
        <f t="shared" si="11"/>
        <v>363658.22871881194</v>
      </c>
    </row>
    <row r="148" spans="1:22" x14ac:dyDescent="0.3">
      <c r="A148" s="3" t="s">
        <v>12</v>
      </c>
      <c r="B148" s="3">
        <v>1</v>
      </c>
      <c r="C148" s="4" t="s">
        <v>178</v>
      </c>
      <c r="D148" s="3" t="s">
        <v>469</v>
      </c>
      <c r="E148" s="3" t="s">
        <v>75</v>
      </c>
      <c r="F148" s="4" t="s">
        <v>470</v>
      </c>
      <c r="G148" s="3" t="s">
        <v>16</v>
      </c>
      <c r="H148" s="5">
        <v>1690.3151</v>
      </c>
      <c r="I148" s="5">
        <v>4.4847999999999999</v>
      </c>
      <c r="J148" s="5">
        <v>4.4756999999999998</v>
      </c>
      <c r="K148" s="6">
        <v>0.99797092400998932</v>
      </c>
      <c r="L148" s="5">
        <v>54.53</v>
      </c>
      <c r="M148" s="19">
        <f>H148*INDEX('Pliegos Tarifarios (Santiago)'!$B:$B,MATCH($B148,'Pliegos Tarifarios (Santiago)'!$A:$A,0))</f>
        <v>200873.66585379999</v>
      </c>
      <c r="N148" s="19">
        <f>I148*INDEX('Pliegos Tarifarios (Santiago)'!$C:$C,MATCH($B148,'Pliegos Tarifarios (Santiago)'!$A:$A,0))</f>
        <v>15316.080843199999</v>
      </c>
      <c r="O148" s="19">
        <f>J148*INDEX('Pliegos Tarifarios (Santiago)'!$D:$D,MATCH($B148,'Pliegos Tarifarios (Santiago)'!$A:$A,0))</f>
        <v>63136.931998499997</v>
      </c>
      <c r="P148" s="19">
        <f>H148*INDEX('Pliegos Tarifarios (Santiago)'!$E:$E,MATCH($B148,'Pliegos Tarifarios (Santiago)'!$A:$A,0))</f>
        <v>21859.154873200001</v>
      </c>
      <c r="Q148" s="19" cm="1">
        <f t="array" ref="Q148">H148*_xlfn.IFS(H148&lt;=350,INDEX('Pliegos Tarifarios (Santiago)'!$F:$F,MATCH($B148,'Pliegos Tarifarios (Santiago)'!$A:$A,0)),H148&lt;=500,INDEX('Pliegos Tarifarios (Santiago)'!$G:$G,MATCH($B148,'Pliegos Tarifarios (Santiago)'!$A:$A,0)),H148&lt;=1000,INDEX('Pliegos Tarifarios (Santiago)'!$H:$H,MATCH($B148,'Pliegos Tarifarios (Santiago)'!$A:$A,0)),H148&lt;=5000,INDEX('Pliegos Tarifarios (Santiago)'!$I:$I,MATCH($B148,'Pliegos Tarifarios (Santiago)'!$A:$A,0)),H148&gt;5000,INDEX('Pliegos Tarifarios (Santiago)'!$J:$J,MATCH($B148,'Pliegos Tarifarios (Santiago)'!$A:$A,0)))/1.19</f>
        <v>5072.3657328571426</v>
      </c>
      <c r="R148" s="19">
        <f>INDEX('Pliegos Tarifarios (Santiago)'!$K:$K,MATCH($B148,'Pliegos Tarifarios (Santiago)'!$A:$A,0))</f>
        <v>710.78200000000004</v>
      </c>
      <c r="S148" s="21">
        <f t="shared" si="13"/>
        <v>306968.98130155716</v>
      </c>
      <c r="T148" s="21">
        <f t="shared" si="10"/>
        <v>58324.106447295861</v>
      </c>
      <c r="U148" s="19">
        <v>0</v>
      </c>
      <c r="V148" s="21">
        <f t="shared" si="11"/>
        <v>365293.08774885302</v>
      </c>
    </row>
    <row r="149" spans="1:22" x14ac:dyDescent="0.3">
      <c r="A149" s="3" t="s">
        <v>12</v>
      </c>
      <c r="B149" s="3">
        <v>1</v>
      </c>
      <c r="C149" s="4" t="s">
        <v>178</v>
      </c>
      <c r="D149" s="3" t="s">
        <v>471</v>
      </c>
      <c r="E149" s="3" t="s">
        <v>90</v>
      </c>
      <c r="F149" s="4" t="s">
        <v>472</v>
      </c>
      <c r="G149" s="3" t="s">
        <v>30</v>
      </c>
      <c r="H149" s="5">
        <v>421.7328</v>
      </c>
      <c r="I149" s="5">
        <v>1.1395999999999999</v>
      </c>
      <c r="J149" s="5">
        <v>1.1046</v>
      </c>
      <c r="K149" s="6">
        <v>0.96928746928746934</v>
      </c>
      <c r="L149" s="5">
        <v>13.6</v>
      </c>
      <c r="M149" s="19">
        <f>H149*INDEX('Pliegos Tarifarios (Santiago)'!$B:$B,MATCH($B149,'Pliegos Tarifarios (Santiago)'!$A:$A,0))</f>
        <v>50117.882486399998</v>
      </c>
      <c r="N149" s="19">
        <f>I149*INDEX('Pliegos Tarifarios (Santiago)'!$C:$C,MATCH($B149,'Pliegos Tarifarios (Santiago)'!$A:$A,0))</f>
        <v>3891.8582163999999</v>
      </c>
      <c r="O149" s="19">
        <f>J149*INDEX('Pliegos Tarifarios (Santiago)'!$D:$D,MATCH($B149,'Pliegos Tarifarios (Santiago)'!$A:$A,0))</f>
        <v>15582.155882999999</v>
      </c>
      <c r="P149" s="19">
        <f>H149*INDEX('Pliegos Tarifarios (Santiago)'!$E:$E,MATCH($B149,'Pliegos Tarifarios (Santiago)'!$A:$A,0))</f>
        <v>5453.8485695999998</v>
      </c>
      <c r="Q149" s="19" cm="1">
        <f t="array" ref="Q149">H149*_xlfn.IFS(H149&lt;=350,INDEX('Pliegos Tarifarios (Santiago)'!$F:$F,MATCH($B149,'Pliegos Tarifarios (Santiago)'!$A:$A,0)),H149&lt;=500,INDEX('Pliegos Tarifarios (Santiago)'!$G:$G,MATCH($B149,'Pliegos Tarifarios (Santiago)'!$A:$A,0)),H149&lt;=1000,INDEX('Pliegos Tarifarios (Santiago)'!$H:$H,MATCH($B149,'Pliegos Tarifarios (Santiago)'!$A:$A,0)),H149&lt;=5000,INDEX('Pliegos Tarifarios (Santiago)'!$I:$I,MATCH($B149,'Pliegos Tarifarios (Santiago)'!$A:$A,0)),H149&gt;5000,INDEX('Pliegos Tarifarios (Santiago)'!$J:$J,MATCH($B149,'Pliegos Tarifarios (Santiago)'!$A:$A,0)))/1.19</f>
        <v>593.9698931092438</v>
      </c>
      <c r="R149" s="19">
        <f>INDEX('Pliegos Tarifarios (Santiago)'!$K:$K,MATCH($B149,'Pliegos Tarifarios (Santiago)'!$A:$A,0))</f>
        <v>710.78200000000004</v>
      </c>
      <c r="S149" s="21">
        <f t="shared" si="13"/>
        <v>76350.497048509249</v>
      </c>
      <c r="T149" s="21">
        <f t="shared" si="10"/>
        <v>14506.594439216757</v>
      </c>
      <c r="U149" s="19">
        <v>0</v>
      </c>
      <c r="V149" s="21">
        <f t="shared" si="11"/>
        <v>90857.091487726007</v>
      </c>
    </row>
    <row r="150" spans="1:22" x14ac:dyDescent="0.3">
      <c r="A150" s="3" t="s">
        <v>12</v>
      </c>
      <c r="B150" s="3">
        <v>1</v>
      </c>
      <c r="C150" s="4" t="s">
        <v>178</v>
      </c>
      <c r="D150" s="3" t="s">
        <v>473</v>
      </c>
      <c r="E150" s="3" t="s">
        <v>90</v>
      </c>
      <c r="F150" s="4" t="s">
        <v>91</v>
      </c>
      <c r="G150" s="3" t="s">
        <v>30</v>
      </c>
      <c r="H150" s="5">
        <v>422.20979999999997</v>
      </c>
      <c r="I150" s="5">
        <v>1.1321000000000001</v>
      </c>
      <c r="J150" s="5">
        <v>1.0963000000000001</v>
      </c>
      <c r="K150" s="6">
        <v>0.96837735182404372</v>
      </c>
      <c r="L150" s="5">
        <v>13.62</v>
      </c>
      <c r="M150" s="19">
        <f>H150*INDEX('Pliegos Tarifarios (Santiago)'!$B:$B,MATCH($B150,'Pliegos Tarifarios (Santiago)'!$A:$A,0))</f>
        <v>50174.568212399994</v>
      </c>
      <c r="N150" s="19">
        <f>I150*INDEX('Pliegos Tarifarios (Santiago)'!$C:$C,MATCH($B150,'Pliegos Tarifarios (Santiago)'!$A:$A,0))</f>
        <v>3866.2448989000004</v>
      </c>
      <c r="O150" s="19">
        <f>J150*INDEX('Pliegos Tarifarios (Santiago)'!$D:$D,MATCH($B150,'Pliegos Tarifarios (Santiago)'!$A:$A,0))</f>
        <v>15465.071061500001</v>
      </c>
      <c r="P150" s="19">
        <f>H150*INDEX('Pliegos Tarifarios (Santiago)'!$E:$E,MATCH($B150,'Pliegos Tarifarios (Santiago)'!$A:$A,0))</f>
        <v>5460.0171335999994</v>
      </c>
      <c r="Q150" s="19" cm="1">
        <f t="array" ref="Q150">H150*_xlfn.IFS(H150&lt;=350,INDEX('Pliegos Tarifarios (Santiago)'!$F:$F,MATCH($B150,'Pliegos Tarifarios (Santiago)'!$A:$A,0)),H150&lt;=500,INDEX('Pliegos Tarifarios (Santiago)'!$G:$G,MATCH($B150,'Pliegos Tarifarios (Santiago)'!$A:$A,0)),H150&lt;=1000,INDEX('Pliegos Tarifarios (Santiago)'!$H:$H,MATCH($B150,'Pliegos Tarifarios (Santiago)'!$A:$A,0)),H150&lt;=5000,INDEX('Pliegos Tarifarios (Santiago)'!$I:$I,MATCH($B150,'Pliegos Tarifarios (Santiago)'!$A:$A,0)),H150&gt;5000,INDEX('Pliegos Tarifarios (Santiago)'!$J:$J,MATCH($B150,'Pliegos Tarifarios (Santiago)'!$A:$A,0)))/1.19</f>
        <v>594.6417015126051</v>
      </c>
      <c r="R150" s="19">
        <f>INDEX('Pliegos Tarifarios (Santiago)'!$K:$K,MATCH($B150,'Pliegos Tarifarios (Santiago)'!$A:$A,0))</f>
        <v>710.78200000000004</v>
      </c>
      <c r="S150" s="21">
        <f t="shared" si="13"/>
        <v>76271.325007912616</v>
      </c>
      <c r="T150" s="21">
        <f t="shared" si="10"/>
        <v>14491.551751503397</v>
      </c>
      <c r="U150" s="19">
        <v>0</v>
      </c>
      <c r="V150" s="21">
        <f t="shared" si="11"/>
        <v>90762.876759416016</v>
      </c>
    </row>
    <row r="151" spans="1:22" x14ac:dyDescent="0.3">
      <c r="A151" s="3" t="s">
        <v>12</v>
      </c>
      <c r="B151" s="3">
        <v>1</v>
      </c>
      <c r="C151" s="4" t="s">
        <v>178</v>
      </c>
      <c r="D151" s="3" t="s">
        <v>474</v>
      </c>
      <c r="E151" s="3" t="s">
        <v>70</v>
      </c>
      <c r="F151" s="4" t="s">
        <v>475</v>
      </c>
      <c r="G151" s="3" t="s">
        <v>16</v>
      </c>
      <c r="H151" s="5">
        <v>1408.1361999999999</v>
      </c>
      <c r="I151" s="5">
        <v>3.7887</v>
      </c>
      <c r="J151" s="5">
        <v>3.7887</v>
      </c>
      <c r="K151" s="6">
        <v>1</v>
      </c>
      <c r="L151" s="5">
        <v>45.42</v>
      </c>
      <c r="M151" s="19">
        <f>H151*INDEX('Pliegos Tarifarios (Santiago)'!$B:$B,MATCH($B151,'Pliegos Tarifarios (Santiago)'!$A:$A,0))</f>
        <v>167340.08973559999</v>
      </c>
      <c r="N151" s="19">
        <f>I151*INDEX('Pliegos Tarifarios (Santiago)'!$C:$C,MATCH($B151,'Pliegos Tarifarios (Santiago)'!$A:$A,0))</f>
        <v>12938.823468299999</v>
      </c>
      <c r="O151" s="19">
        <f>J151*INDEX('Pliegos Tarifarios (Santiago)'!$D:$D,MATCH($B151,'Pliegos Tarifarios (Santiago)'!$A:$A,0))</f>
        <v>53445.694363499999</v>
      </c>
      <c r="P151" s="19">
        <f>H151*INDEX('Pliegos Tarifarios (Santiago)'!$E:$E,MATCH($B151,'Pliegos Tarifarios (Santiago)'!$A:$A,0))</f>
        <v>18210.017338400001</v>
      </c>
      <c r="Q151" s="19" cm="1">
        <f t="array" ref="Q151">H151*_xlfn.IFS(H151&lt;=350,INDEX('Pliegos Tarifarios (Santiago)'!$F:$F,MATCH($B151,'Pliegos Tarifarios (Santiago)'!$A:$A,0)),H151&lt;=500,INDEX('Pliegos Tarifarios (Santiago)'!$G:$G,MATCH($B151,'Pliegos Tarifarios (Santiago)'!$A:$A,0)),H151&lt;=1000,INDEX('Pliegos Tarifarios (Santiago)'!$H:$H,MATCH($B151,'Pliegos Tarifarios (Santiago)'!$A:$A,0)),H151&lt;=5000,INDEX('Pliegos Tarifarios (Santiago)'!$I:$I,MATCH($B151,'Pliegos Tarifarios (Santiago)'!$A:$A,0)),H151&gt;5000,INDEX('Pliegos Tarifarios (Santiago)'!$J:$J,MATCH($B151,'Pliegos Tarifarios (Santiago)'!$A:$A,0)))/1.19</f>
        <v>4225.5919077310919</v>
      </c>
      <c r="R151" s="19">
        <f>INDEX('Pliegos Tarifarios (Santiago)'!$K:$K,MATCH($B151,'Pliegos Tarifarios (Santiago)'!$A:$A,0))</f>
        <v>710.78200000000004</v>
      </c>
      <c r="S151" s="21">
        <f t="shared" si="13"/>
        <v>256870.99881353107</v>
      </c>
      <c r="T151" s="21">
        <f t="shared" si="10"/>
        <v>48805.489774570902</v>
      </c>
      <c r="U151" s="19">
        <v>0</v>
      </c>
      <c r="V151" s="21">
        <f t="shared" si="11"/>
        <v>305676.48858810199</v>
      </c>
    </row>
    <row r="152" spans="1:22" x14ac:dyDescent="0.3">
      <c r="A152" s="3" t="s">
        <v>12</v>
      </c>
      <c r="B152" s="3">
        <v>1</v>
      </c>
      <c r="C152" s="4" t="s">
        <v>178</v>
      </c>
      <c r="D152" s="3" t="s">
        <v>476</v>
      </c>
      <c r="E152" s="3" t="s">
        <v>70</v>
      </c>
      <c r="F152" s="4" t="s">
        <v>477</v>
      </c>
      <c r="G152" s="3" t="s">
        <v>16</v>
      </c>
      <c r="H152" s="5">
        <v>1127.0975000000001</v>
      </c>
      <c r="I152" s="5">
        <v>2.9443000000000001</v>
      </c>
      <c r="J152" s="5">
        <v>2.8955000000000002</v>
      </c>
      <c r="K152" s="6">
        <v>0.98342560201066465</v>
      </c>
      <c r="L152" s="5">
        <v>36.36</v>
      </c>
      <c r="M152" s="19">
        <f>H152*INDEX('Pliegos Tarifarios (Santiago)'!$B:$B,MATCH($B152,'Pliegos Tarifarios (Santiago)'!$A:$A,0))</f>
        <v>133942.012705</v>
      </c>
      <c r="N152" s="19">
        <f>I152*INDEX('Pliegos Tarifarios (Santiago)'!$C:$C,MATCH($B152,'Pliegos Tarifarios (Santiago)'!$A:$A,0))</f>
        <v>10055.105428700001</v>
      </c>
      <c r="O152" s="19">
        <f>J152*INDEX('Pliegos Tarifarios (Santiago)'!$D:$D,MATCH($B152,'Pliegos Tarifarios (Santiago)'!$A:$A,0))</f>
        <v>40845.674777500004</v>
      </c>
      <c r="P152" s="19">
        <f>H152*INDEX('Pliegos Tarifarios (Santiago)'!$E:$E,MATCH($B152,'Pliegos Tarifarios (Santiago)'!$A:$A,0))</f>
        <v>14575.624870000001</v>
      </c>
      <c r="Q152" s="19" cm="1">
        <f t="array" ref="Q152">H152*_xlfn.IFS(H152&lt;=350,INDEX('Pliegos Tarifarios (Santiago)'!$F:$F,MATCH($B152,'Pliegos Tarifarios (Santiago)'!$A:$A,0)),H152&lt;=500,INDEX('Pliegos Tarifarios (Santiago)'!$G:$G,MATCH($B152,'Pliegos Tarifarios (Santiago)'!$A:$A,0)),H152&lt;=1000,INDEX('Pliegos Tarifarios (Santiago)'!$H:$H,MATCH($B152,'Pliegos Tarifarios (Santiago)'!$A:$A,0)),H152&lt;=5000,INDEX('Pliegos Tarifarios (Santiago)'!$I:$I,MATCH($B152,'Pliegos Tarifarios (Santiago)'!$A:$A,0)),H152&gt;5000,INDEX('Pliegos Tarifarios (Santiago)'!$J:$J,MATCH($B152,'Pliegos Tarifarios (Santiago)'!$A:$A,0)))/1.19</f>
        <v>3382.2396407563028</v>
      </c>
      <c r="R152" s="19">
        <f>INDEX('Pliegos Tarifarios (Santiago)'!$K:$K,MATCH($B152,'Pliegos Tarifarios (Santiago)'!$A:$A,0))</f>
        <v>710.78200000000004</v>
      </c>
      <c r="S152" s="21">
        <f t="shared" si="13"/>
        <v>203511.43942195631</v>
      </c>
      <c r="T152" s="21">
        <f t="shared" si="10"/>
        <v>38667.173490171699</v>
      </c>
      <c r="U152" s="19">
        <v>0</v>
      </c>
      <c r="V152" s="21">
        <f t="shared" si="11"/>
        <v>242178.61291212801</v>
      </c>
    </row>
    <row r="153" spans="1:22" x14ac:dyDescent="0.3">
      <c r="A153" s="3" t="s">
        <v>12</v>
      </c>
      <c r="B153" s="3">
        <v>1</v>
      </c>
      <c r="C153" s="4" t="s">
        <v>178</v>
      </c>
      <c r="D153" s="3" t="s">
        <v>478</v>
      </c>
      <c r="E153" s="3" t="s">
        <v>70</v>
      </c>
      <c r="F153" s="4" t="s">
        <v>479</v>
      </c>
      <c r="G153" s="3" t="s">
        <v>16</v>
      </c>
      <c r="H153" s="5">
        <v>1124.3414</v>
      </c>
      <c r="I153" s="5">
        <v>3.0139</v>
      </c>
      <c r="J153" s="5">
        <v>3.0139</v>
      </c>
      <c r="K153" s="6">
        <v>1</v>
      </c>
      <c r="L153" s="5">
        <v>36.270000000000003</v>
      </c>
      <c r="M153" s="19">
        <f>H153*INDEX('Pliegos Tarifarios (Santiago)'!$B:$B,MATCH($B153,'Pliegos Tarifarios (Santiago)'!$A:$A,0))</f>
        <v>133614.4832932</v>
      </c>
      <c r="N153" s="19">
        <f>I153*INDEX('Pliegos Tarifarios (Santiago)'!$C:$C,MATCH($B153,'Pliegos Tarifarios (Santiago)'!$A:$A,0))</f>
        <v>10292.797015099999</v>
      </c>
      <c r="O153" s="19">
        <f>J153*INDEX('Pliegos Tarifarios (Santiago)'!$D:$D,MATCH($B153,'Pliegos Tarifarios (Santiago)'!$A:$A,0))</f>
        <v>42515.896809500002</v>
      </c>
      <c r="P153" s="19">
        <f>H153*INDEX('Pliegos Tarifarios (Santiago)'!$E:$E,MATCH($B153,'Pliegos Tarifarios (Santiago)'!$A:$A,0))</f>
        <v>14539.982984800001</v>
      </c>
      <c r="Q153" s="19" cm="1">
        <f t="array" ref="Q153">H153*_xlfn.IFS(H153&lt;=350,INDEX('Pliegos Tarifarios (Santiago)'!$F:$F,MATCH($B153,'Pliegos Tarifarios (Santiago)'!$A:$A,0)),H153&lt;=500,INDEX('Pliegos Tarifarios (Santiago)'!$G:$G,MATCH($B153,'Pliegos Tarifarios (Santiago)'!$A:$A,0)),H153&lt;=1000,INDEX('Pliegos Tarifarios (Santiago)'!$H:$H,MATCH($B153,'Pliegos Tarifarios (Santiago)'!$A:$A,0)),H153&lt;=5000,INDEX('Pliegos Tarifarios (Santiago)'!$I:$I,MATCH($B153,'Pliegos Tarifarios (Santiago)'!$A:$A,0)),H153&gt;5000,INDEX('Pliegos Tarifarios (Santiago)'!$J:$J,MATCH($B153,'Pliegos Tarifarios (Santiago)'!$A:$A,0)))/1.19</f>
        <v>3373.9690247058825</v>
      </c>
      <c r="R153" s="19">
        <f>INDEX('Pliegos Tarifarios (Santiago)'!$K:$K,MATCH($B153,'Pliegos Tarifarios (Santiago)'!$A:$A,0))</f>
        <v>710.78200000000004</v>
      </c>
      <c r="S153" s="21">
        <f t="shared" si="13"/>
        <v>205047.91112730588</v>
      </c>
      <c r="T153" s="21">
        <f t="shared" si="10"/>
        <v>38959.103114188118</v>
      </c>
      <c r="U153" s="19">
        <v>0</v>
      </c>
      <c r="V153" s="21">
        <f t="shared" si="11"/>
        <v>244007.01424149401</v>
      </c>
    </row>
    <row r="154" spans="1:22" x14ac:dyDescent="0.3">
      <c r="A154" s="3" t="s">
        <v>12</v>
      </c>
      <c r="B154" s="3">
        <v>1</v>
      </c>
      <c r="C154" s="4" t="s">
        <v>178</v>
      </c>
      <c r="D154" s="3" t="s">
        <v>480</v>
      </c>
      <c r="E154" s="3" t="s">
        <v>481</v>
      </c>
      <c r="F154" s="4" t="s">
        <v>482</v>
      </c>
      <c r="G154" s="3" t="s">
        <v>16</v>
      </c>
      <c r="H154" s="5">
        <v>2815.4279000000001</v>
      </c>
      <c r="I154" s="5">
        <v>7.7583000000000002</v>
      </c>
      <c r="J154" s="5">
        <v>7.4184000000000001</v>
      </c>
      <c r="K154" s="6">
        <v>0.95618885580603996</v>
      </c>
      <c r="L154" s="5">
        <v>90.82</v>
      </c>
      <c r="M154" s="19">
        <f>H154*INDEX('Pliegos Tarifarios (Santiago)'!$B:$B,MATCH($B154,'Pliegos Tarifarios (Santiago)'!$A:$A,0))</f>
        <v>334579.82078020001</v>
      </c>
      <c r="N154" s="19">
        <f>I154*INDEX('Pliegos Tarifarios (Santiago)'!$C:$C,MATCH($B154,'Pliegos Tarifarios (Santiago)'!$A:$A,0))</f>
        <v>26495.440154700002</v>
      </c>
      <c r="O154" s="19">
        <f>J154*INDEX('Pliegos Tarifarios (Santiago)'!$D:$D,MATCH($B154,'Pliegos Tarifarios (Santiago)'!$A:$A,0))</f>
        <v>104648.438532</v>
      </c>
      <c r="P154" s="19">
        <f>H154*INDEX('Pliegos Tarifarios (Santiago)'!$E:$E,MATCH($B154,'Pliegos Tarifarios (Santiago)'!$A:$A,0))</f>
        <v>36409.113602800004</v>
      </c>
      <c r="Q154" s="19" cm="1">
        <f t="array" ref="Q154">H154*_xlfn.IFS(H154&lt;=350,INDEX('Pliegos Tarifarios (Santiago)'!$F:$F,MATCH($B154,'Pliegos Tarifarios (Santiago)'!$A:$A,0)),H154&lt;=500,INDEX('Pliegos Tarifarios (Santiago)'!$G:$G,MATCH($B154,'Pliegos Tarifarios (Santiago)'!$A:$A,0)),H154&lt;=1000,INDEX('Pliegos Tarifarios (Santiago)'!$H:$H,MATCH($B154,'Pliegos Tarifarios (Santiago)'!$A:$A,0)),H154&lt;=5000,INDEX('Pliegos Tarifarios (Santiago)'!$I:$I,MATCH($B154,'Pliegos Tarifarios (Santiago)'!$A:$A,0)),H154&gt;5000,INDEX('Pliegos Tarifarios (Santiago)'!$J:$J,MATCH($B154,'Pliegos Tarifarios (Santiago)'!$A:$A,0)))/1.19</f>
        <v>8448.6496057983186</v>
      </c>
      <c r="R154" s="19">
        <f>INDEX('Pliegos Tarifarios (Santiago)'!$K:$K,MATCH($B154,'Pliegos Tarifarios (Santiago)'!$A:$A,0))</f>
        <v>710.78200000000004</v>
      </c>
      <c r="S154" s="21">
        <f t="shared" si="13"/>
        <v>511292.24467549834</v>
      </c>
      <c r="T154" s="21">
        <f t="shared" si="10"/>
        <v>97145.52648834468</v>
      </c>
      <c r="U154" s="19">
        <v>0</v>
      </c>
      <c r="V154" s="21">
        <f t="shared" si="11"/>
        <v>608437.77116384299</v>
      </c>
    </row>
    <row r="155" spans="1:22" x14ac:dyDescent="0.3">
      <c r="A155" s="3" t="s">
        <v>12</v>
      </c>
      <c r="B155" s="3">
        <v>1</v>
      </c>
      <c r="C155" s="4" t="s">
        <v>178</v>
      </c>
      <c r="D155" s="3" t="s">
        <v>483</v>
      </c>
      <c r="E155" s="3" t="s">
        <v>481</v>
      </c>
      <c r="F155" s="4" t="s">
        <v>484</v>
      </c>
      <c r="G155" s="3" t="s">
        <v>16</v>
      </c>
      <c r="H155" s="5">
        <v>2109.6815999999999</v>
      </c>
      <c r="I155" s="5">
        <v>5.6512000000000002</v>
      </c>
      <c r="J155" s="5">
        <v>5.5895999999999999</v>
      </c>
      <c r="K155" s="6">
        <v>0.98909966024915053</v>
      </c>
      <c r="L155" s="5">
        <v>68.05</v>
      </c>
      <c r="M155" s="19">
        <f>H155*INDEX('Pliegos Tarifarios (Santiago)'!$B:$B,MATCH($B155,'Pliegos Tarifarios (Santiago)'!$A:$A,0))</f>
        <v>250710.34198079997</v>
      </c>
      <c r="N155" s="19">
        <f>I155*INDEX('Pliegos Tarifarios (Santiago)'!$C:$C,MATCH($B155,'Pliegos Tarifarios (Santiago)'!$A:$A,0))</f>
        <v>19299.463980799999</v>
      </c>
      <c r="O155" s="19">
        <f>J155*INDEX('Pliegos Tarifarios (Santiago)'!$D:$D,MATCH($B155,'Pliegos Tarifarios (Santiago)'!$A:$A,0))</f>
        <v>78850.279307999997</v>
      </c>
      <c r="P155" s="19">
        <f>H155*INDEX('Pliegos Tarifarios (Santiago)'!$E:$E,MATCH($B155,'Pliegos Tarifarios (Santiago)'!$A:$A,0))</f>
        <v>27282.4024512</v>
      </c>
      <c r="Q155" s="19" cm="1">
        <f t="array" ref="Q155">H155*_xlfn.IFS(H155&lt;=350,INDEX('Pliegos Tarifarios (Santiago)'!$F:$F,MATCH($B155,'Pliegos Tarifarios (Santiago)'!$A:$A,0)),H155&lt;=500,INDEX('Pliegos Tarifarios (Santiago)'!$G:$G,MATCH($B155,'Pliegos Tarifarios (Santiago)'!$A:$A,0)),H155&lt;=1000,INDEX('Pliegos Tarifarios (Santiago)'!$H:$H,MATCH($B155,'Pliegos Tarifarios (Santiago)'!$A:$A,0)),H155&lt;=5000,INDEX('Pliegos Tarifarios (Santiago)'!$I:$I,MATCH($B155,'Pliegos Tarifarios (Santiago)'!$A:$A,0)),H155&gt;5000,INDEX('Pliegos Tarifarios (Santiago)'!$J:$J,MATCH($B155,'Pliegos Tarifarios (Santiago)'!$A:$A,0)))/1.19</f>
        <v>6330.8176416806718</v>
      </c>
      <c r="R155" s="19">
        <f>INDEX('Pliegos Tarifarios (Santiago)'!$K:$K,MATCH($B155,'Pliegos Tarifarios (Santiago)'!$A:$A,0))</f>
        <v>710.78200000000004</v>
      </c>
      <c r="S155" s="21">
        <f t="shared" si="13"/>
        <v>383184.08736248064</v>
      </c>
      <c r="T155" s="21">
        <f t="shared" si="10"/>
        <v>72804.976598871319</v>
      </c>
      <c r="U155" s="19">
        <v>0</v>
      </c>
      <c r="V155" s="21">
        <f t="shared" si="11"/>
        <v>455989.06396135199</v>
      </c>
    </row>
    <row r="156" spans="1:22" x14ac:dyDescent="0.3">
      <c r="A156" s="3" t="s">
        <v>12</v>
      </c>
      <c r="B156" s="3">
        <v>1</v>
      </c>
      <c r="C156" s="4" t="s">
        <v>178</v>
      </c>
      <c r="D156" s="3" t="s">
        <v>485</v>
      </c>
      <c r="E156" s="3" t="s">
        <v>481</v>
      </c>
      <c r="F156" s="4" t="s">
        <v>486</v>
      </c>
      <c r="G156" s="3" t="s">
        <v>16</v>
      </c>
      <c r="H156" s="5">
        <v>2108.7215999999999</v>
      </c>
      <c r="I156" s="5">
        <v>5.7671999999999999</v>
      </c>
      <c r="J156" s="5">
        <v>5.7671999999999999</v>
      </c>
      <c r="K156" s="6">
        <v>1</v>
      </c>
      <c r="L156" s="5">
        <v>68.02</v>
      </c>
      <c r="M156" s="19">
        <f>H156*INDEX('Pliegos Tarifarios (Santiago)'!$B:$B,MATCH($B156,'Pliegos Tarifarios (Santiago)'!$A:$A,0))</f>
        <v>250596.25750079998</v>
      </c>
      <c r="N156" s="19">
        <f>I156*INDEX('Pliegos Tarifarios (Santiago)'!$C:$C,MATCH($B156,'Pliegos Tarifarios (Santiago)'!$A:$A,0))</f>
        <v>19695.616624800001</v>
      </c>
      <c r="O156" s="19">
        <f>J156*INDEX('Pliegos Tarifarios (Santiago)'!$D:$D,MATCH($B156,'Pliegos Tarifarios (Santiago)'!$A:$A,0))</f>
        <v>81355.612355999998</v>
      </c>
      <c r="P156" s="19">
        <f>H156*INDEX('Pliegos Tarifarios (Santiago)'!$E:$E,MATCH($B156,'Pliegos Tarifarios (Santiago)'!$A:$A,0))</f>
        <v>27269.987731199999</v>
      </c>
      <c r="Q156" s="19" cm="1">
        <f t="array" ref="Q156">H156*_xlfn.IFS(H156&lt;=350,INDEX('Pliegos Tarifarios (Santiago)'!$F:$F,MATCH($B156,'Pliegos Tarifarios (Santiago)'!$A:$A,0)),H156&lt;=500,INDEX('Pliegos Tarifarios (Santiago)'!$G:$G,MATCH($B156,'Pliegos Tarifarios (Santiago)'!$A:$A,0)),H156&lt;=1000,INDEX('Pliegos Tarifarios (Santiago)'!$H:$H,MATCH($B156,'Pliegos Tarifarios (Santiago)'!$A:$A,0)),H156&lt;=5000,INDEX('Pliegos Tarifarios (Santiago)'!$I:$I,MATCH($B156,'Pliegos Tarifarios (Santiago)'!$A:$A,0)),H156&gt;5000,INDEX('Pliegos Tarifarios (Santiago)'!$J:$J,MATCH($B156,'Pliegos Tarifarios (Santiago)'!$A:$A,0)))/1.19</f>
        <v>6327.9368349579827</v>
      </c>
      <c r="R156" s="19">
        <f>INDEX('Pliegos Tarifarios (Santiago)'!$K:$K,MATCH($B156,'Pliegos Tarifarios (Santiago)'!$A:$A,0))</f>
        <v>710.78200000000004</v>
      </c>
      <c r="S156" s="21">
        <f t="shared" si="13"/>
        <v>385956.19304775796</v>
      </c>
      <c r="T156" s="21">
        <f t="shared" si="10"/>
        <v>73331.676679074008</v>
      </c>
      <c r="U156" s="19">
        <v>0</v>
      </c>
      <c r="V156" s="21">
        <f t="shared" si="11"/>
        <v>459287.86972683197</v>
      </c>
    </row>
    <row r="157" spans="1:22" x14ac:dyDescent="0.3">
      <c r="A157" s="3" t="s">
        <v>12</v>
      </c>
      <c r="B157" s="3">
        <v>1</v>
      </c>
      <c r="C157" s="4" t="s">
        <v>178</v>
      </c>
      <c r="D157" s="3" t="s">
        <v>487</v>
      </c>
      <c r="E157" s="3" t="s">
        <v>488</v>
      </c>
      <c r="F157" s="4" t="s">
        <v>489</v>
      </c>
      <c r="G157" s="3" t="s">
        <v>16</v>
      </c>
      <c r="H157" s="5">
        <v>792.57190000000003</v>
      </c>
      <c r="I157" s="5">
        <v>2.0691999999999999</v>
      </c>
      <c r="J157" s="5">
        <v>2.0661999999999998</v>
      </c>
      <c r="K157" s="6">
        <v>0.998550164314711</v>
      </c>
      <c r="L157" s="5">
        <v>25.57</v>
      </c>
      <c r="M157" s="19">
        <f>H157*INDEX('Pliegos Tarifarios (Santiago)'!$B:$B,MATCH($B157,'Pliegos Tarifarios (Santiago)'!$A:$A,0))</f>
        <v>94187.659452199994</v>
      </c>
      <c r="N157" s="19">
        <f>I157*INDEX('Pliegos Tarifarios (Santiago)'!$C:$C,MATCH($B157,'Pliegos Tarifarios (Santiago)'!$A:$A,0))</f>
        <v>7066.5435427999992</v>
      </c>
      <c r="O157" s="19">
        <f>J157*INDEX('Pliegos Tarifarios (Santiago)'!$D:$D,MATCH($B157,'Pliegos Tarifarios (Santiago)'!$A:$A,0))</f>
        <v>29147.067250999997</v>
      </c>
      <c r="P157" s="19">
        <f>H157*INDEX('Pliegos Tarifarios (Santiago)'!$E:$E,MATCH($B157,'Pliegos Tarifarios (Santiago)'!$A:$A,0))</f>
        <v>10249.539810800001</v>
      </c>
      <c r="Q157" s="19" cm="1">
        <f t="array" ref="Q157">H157*_xlfn.IFS(H157&lt;=350,INDEX('Pliegos Tarifarios (Santiago)'!$F:$F,MATCH($B157,'Pliegos Tarifarios (Santiago)'!$A:$A,0)),H157&lt;=500,INDEX('Pliegos Tarifarios (Santiago)'!$G:$G,MATCH($B157,'Pliegos Tarifarios (Santiago)'!$A:$A,0)),H157&lt;=1000,INDEX('Pliegos Tarifarios (Santiago)'!$H:$H,MATCH($B157,'Pliegos Tarifarios (Santiago)'!$A:$A,0)),H157&lt;=5000,INDEX('Pliegos Tarifarios (Santiago)'!$I:$I,MATCH($B157,'Pliegos Tarifarios (Santiago)'!$A:$A,0)),H157&gt;5000,INDEX('Pliegos Tarifarios (Santiago)'!$J:$J,MATCH($B157,'Pliegos Tarifarios (Santiago)'!$A:$A,0)))/1.19</f>
        <v>1858.8808175630254</v>
      </c>
      <c r="R157" s="19">
        <f>INDEX('Pliegos Tarifarios (Santiago)'!$K:$K,MATCH($B157,'Pliegos Tarifarios (Santiago)'!$A:$A,0))</f>
        <v>710.78200000000004</v>
      </c>
      <c r="S157" s="21">
        <f t="shared" si="13"/>
        <v>143220.47287436301</v>
      </c>
      <c r="T157" s="21">
        <f t="shared" si="10"/>
        <v>27211.889846128972</v>
      </c>
      <c r="U157" s="19">
        <v>0</v>
      </c>
      <c r="V157" s="21">
        <f t="shared" si="11"/>
        <v>170432.36272049198</v>
      </c>
    </row>
    <row r="158" spans="1:22" x14ac:dyDescent="0.3">
      <c r="A158" s="3" t="s">
        <v>12</v>
      </c>
      <c r="B158" s="3">
        <v>1</v>
      </c>
      <c r="C158" s="4" t="s">
        <v>178</v>
      </c>
      <c r="D158" s="3" t="s">
        <v>490</v>
      </c>
      <c r="E158" s="3" t="s">
        <v>488</v>
      </c>
      <c r="F158" s="4" t="s">
        <v>491</v>
      </c>
      <c r="G158" s="3" t="s">
        <v>16</v>
      </c>
      <c r="H158" s="5">
        <v>792.28769999999997</v>
      </c>
      <c r="I158" s="5">
        <v>2.1358000000000001</v>
      </c>
      <c r="J158" s="5">
        <v>2.1358000000000001</v>
      </c>
      <c r="K158" s="6">
        <v>1</v>
      </c>
      <c r="L158" s="5">
        <v>25.56</v>
      </c>
      <c r="M158" s="19">
        <f>H158*INDEX('Pliegos Tarifarios (Santiago)'!$B:$B,MATCH($B158,'Pliegos Tarifarios (Santiago)'!$A:$A,0))</f>
        <v>94153.885692599986</v>
      </c>
      <c r="N158" s="19">
        <f>I158*INDEX('Pliegos Tarifarios (Santiago)'!$C:$C,MATCH($B158,'Pliegos Tarifarios (Santiago)'!$A:$A,0))</f>
        <v>7293.9898022000007</v>
      </c>
      <c r="O158" s="19">
        <f>J158*INDEX('Pliegos Tarifarios (Santiago)'!$D:$D,MATCH($B158,'Pliegos Tarifarios (Santiago)'!$A:$A,0))</f>
        <v>30128.886958999999</v>
      </c>
      <c r="P158" s="19">
        <f>H158*INDEX('Pliegos Tarifarios (Santiago)'!$E:$E,MATCH($B158,'Pliegos Tarifarios (Santiago)'!$A:$A,0))</f>
        <v>10245.8645364</v>
      </c>
      <c r="Q158" s="19" cm="1">
        <f t="array" ref="Q158">H158*_xlfn.IFS(H158&lt;=350,INDEX('Pliegos Tarifarios (Santiago)'!$F:$F,MATCH($B158,'Pliegos Tarifarios (Santiago)'!$A:$A,0)),H158&lt;=500,INDEX('Pliegos Tarifarios (Santiago)'!$G:$G,MATCH($B158,'Pliegos Tarifarios (Santiago)'!$A:$A,0)),H158&lt;=1000,INDEX('Pliegos Tarifarios (Santiago)'!$H:$H,MATCH($B158,'Pliegos Tarifarios (Santiago)'!$A:$A,0)),H158&lt;=5000,INDEX('Pliegos Tarifarios (Santiago)'!$I:$I,MATCH($B158,'Pliegos Tarifarios (Santiago)'!$A:$A,0)),H158&gt;5000,INDEX('Pliegos Tarifarios (Santiago)'!$J:$J,MATCH($B158,'Pliegos Tarifarios (Santiago)'!$A:$A,0)))/1.19</f>
        <v>1858.2142610924373</v>
      </c>
      <c r="R158" s="19">
        <f>INDEX('Pliegos Tarifarios (Santiago)'!$K:$K,MATCH($B158,'Pliegos Tarifarios (Santiago)'!$A:$A,0))</f>
        <v>710.78200000000004</v>
      </c>
      <c r="S158" s="21">
        <f t="shared" si="13"/>
        <v>144391.62325129245</v>
      </c>
      <c r="T158" s="21">
        <f t="shared" si="10"/>
        <v>27434.408417745566</v>
      </c>
      <c r="U158" s="19">
        <v>0</v>
      </c>
      <c r="V158" s="21">
        <f t="shared" si="11"/>
        <v>171826.031669038</v>
      </c>
    </row>
    <row r="159" spans="1:22" x14ac:dyDescent="0.3">
      <c r="A159" s="3" t="s">
        <v>12</v>
      </c>
      <c r="B159" s="3">
        <v>1</v>
      </c>
      <c r="C159" s="4" t="s">
        <v>178</v>
      </c>
      <c r="D159" s="3" t="s">
        <v>492</v>
      </c>
      <c r="E159" s="3" t="s">
        <v>488</v>
      </c>
      <c r="F159" s="4" t="s">
        <v>493</v>
      </c>
      <c r="G159" s="3" t="s">
        <v>16</v>
      </c>
      <c r="H159" s="5">
        <v>791.56119999999999</v>
      </c>
      <c r="I159" s="5">
        <v>2.1078000000000001</v>
      </c>
      <c r="J159" s="5">
        <v>2.0486</v>
      </c>
      <c r="K159" s="6">
        <v>0.97191384381819901</v>
      </c>
      <c r="L159" s="5">
        <v>25.53</v>
      </c>
      <c r="M159" s="19">
        <f>H159*INDEX('Pliegos Tarifarios (Santiago)'!$B:$B,MATCH($B159,'Pliegos Tarifarios (Santiago)'!$A:$A,0))</f>
        <v>94067.54988559999</v>
      </c>
      <c r="N159" s="19">
        <f>I159*INDEX('Pliegos Tarifarios (Santiago)'!$C:$C,MATCH($B159,'Pliegos Tarifarios (Santiago)'!$A:$A,0))</f>
        <v>7198.3667501999998</v>
      </c>
      <c r="O159" s="19">
        <f>J159*INDEX('Pliegos Tarifarios (Santiago)'!$D:$D,MATCH($B159,'Pliegos Tarifarios (Santiago)'!$A:$A,0))</f>
        <v>28898.791002999998</v>
      </c>
      <c r="P159" s="19">
        <f>H159*INDEX('Pliegos Tarifarios (Santiago)'!$E:$E,MATCH($B159,'Pliegos Tarifarios (Santiago)'!$A:$A,0))</f>
        <v>10236.469438399999</v>
      </c>
      <c r="Q159" s="19" cm="1">
        <f t="array" ref="Q159">H159*_xlfn.IFS(H159&lt;=350,INDEX('Pliegos Tarifarios (Santiago)'!$F:$F,MATCH($B159,'Pliegos Tarifarios (Santiago)'!$A:$A,0)),H159&lt;=500,INDEX('Pliegos Tarifarios (Santiago)'!$G:$G,MATCH($B159,'Pliegos Tarifarios (Santiago)'!$A:$A,0)),H159&lt;=1000,INDEX('Pliegos Tarifarios (Santiago)'!$H:$H,MATCH($B159,'Pliegos Tarifarios (Santiago)'!$A:$A,0)),H159&lt;=5000,INDEX('Pliegos Tarifarios (Santiago)'!$I:$I,MATCH($B159,'Pliegos Tarifarios (Santiago)'!$A:$A,0)),H159&gt;5000,INDEX('Pliegos Tarifarios (Santiago)'!$J:$J,MATCH($B159,'Pliegos Tarifarios (Santiago)'!$A:$A,0)))/1.19</f>
        <v>1856.5103438655467</v>
      </c>
      <c r="R159" s="19">
        <f>INDEX('Pliegos Tarifarios (Santiago)'!$K:$K,MATCH($B159,'Pliegos Tarifarios (Santiago)'!$A:$A,0))</f>
        <v>710.78200000000004</v>
      </c>
      <c r="S159" s="21">
        <f t="shared" si="13"/>
        <v>142968.46942106556</v>
      </c>
      <c r="T159" s="21">
        <f t="shared" si="10"/>
        <v>27164.009190002456</v>
      </c>
      <c r="U159" s="19">
        <v>0</v>
      </c>
      <c r="V159" s="21">
        <f t="shared" si="11"/>
        <v>170132.47861106801</v>
      </c>
    </row>
    <row r="160" spans="1:22" x14ac:dyDescent="0.3">
      <c r="A160" s="3" t="s">
        <v>12</v>
      </c>
      <c r="B160" s="3">
        <v>1</v>
      </c>
      <c r="C160" s="4" t="s">
        <v>178</v>
      </c>
      <c r="D160" s="3" t="s">
        <v>494</v>
      </c>
      <c r="E160" s="3" t="s">
        <v>488</v>
      </c>
      <c r="F160" s="4" t="s">
        <v>495</v>
      </c>
      <c r="G160" s="3" t="s">
        <v>16</v>
      </c>
      <c r="H160" s="5">
        <v>793.05719999999997</v>
      </c>
      <c r="I160" s="5">
        <v>2.1192000000000002</v>
      </c>
      <c r="J160" s="5">
        <v>2.0937999999999999</v>
      </c>
      <c r="K160" s="6">
        <v>0.9880143450358625</v>
      </c>
      <c r="L160" s="5">
        <v>25.58</v>
      </c>
      <c r="M160" s="19">
        <f>H160*INDEX('Pliegos Tarifarios (Santiago)'!$B:$B,MATCH($B160,'Pliegos Tarifarios (Santiago)'!$A:$A,0))</f>
        <v>94245.331533599994</v>
      </c>
      <c r="N160" s="19">
        <f>I160*INDEX('Pliegos Tarifarios (Santiago)'!$C:$C,MATCH($B160,'Pliegos Tarifarios (Santiago)'!$A:$A,0))</f>
        <v>7237.2989928000006</v>
      </c>
      <c r="O160" s="19">
        <f>J160*INDEX('Pliegos Tarifarios (Santiago)'!$D:$D,MATCH($B160,'Pliegos Tarifarios (Santiago)'!$A:$A,0))</f>
        <v>29536.409548999996</v>
      </c>
      <c r="P160" s="19">
        <f>H160*INDEX('Pliegos Tarifarios (Santiago)'!$E:$E,MATCH($B160,'Pliegos Tarifarios (Santiago)'!$A:$A,0))</f>
        <v>10255.8157104</v>
      </c>
      <c r="Q160" s="19" cm="1">
        <f t="array" ref="Q160">H160*_xlfn.IFS(H160&lt;=350,INDEX('Pliegos Tarifarios (Santiago)'!$F:$F,MATCH($B160,'Pliegos Tarifarios (Santiago)'!$A:$A,0)),H160&lt;=500,INDEX('Pliegos Tarifarios (Santiago)'!$G:$G,MATCH($B160,'Pliegos Tarifarios (Santiago)'!$A:$A,0)),H160&lt;=1000,INDEX('Pliegos Tarifarios (Santiago)'!$H:$H,MATCH($B160,'Pliegos Tarifarios (Santiago)'!$A:$A,0)),H160&lt;=5000,INDEX('Pliegos Tarifarios (Santiago)'!$I:$I,MATCH($B160,'Pliegos Tarifarios (Santiago)'!$A:$A,0)),H160&gt;5000,INDEX('Pliegos Tarifarios (Santiago)'!$J:$J,MATCH($B160,'Pliegos Tarifarios (Santiago)'!$A:$A,0)))/1.19</f>
        <v>1860.0190295798322</v>
      </c>
      <c r="R160" s="19">
        <f>INDEX('Pliegos Tarifarios (Santiago)'!$K:$K,MATCH($B160,'Pliegos Tarifarios (Santiago)'!$A:$A,0))</f>
        <v>710.78200000000004</v>
      </c>
      <c r="S160" s="21">
        <f t="shared" si="13"/>
        <v>143845.65681537983</v>
      </c>
      <c r="T160" s="21">
        <f t="shared" si="10"/>
        <v>27330.674794922168</v>
      </c>
      <c r="U160" s="19">
        <v>0</v>
      </c>
      <c r="V160" s="21">
        <f t="shared" si="11"/>
        <v>171176.331610302</v>
      </c>
    </row>
    <row r="161" spans="1:22" x14ac:dyDescent="0.3">
      <c r="A161" s="3" t="s">
        <v>12</v>
      </c>
      <c r="B161" s="3">
        <v>1</v>
      </c>
      <c r="C161" s="4" t="s">
        <v>178</v>
      </c>
      <c r="D161" s="3" t="s">
        <v>496</v>
      </c>
      <c r="E161" s="3" t="s">
        <v>488</v>
      </c>
      <c r="F161" s="4" t="s">
        <v>497</v>
      </c>
      <c r="G161" s="3" t="s">
        <v>16</v>
      </c>
      <c r="H161" s="5">
        <v>792.81140000000005</v>
      </c>
      <c r="I161" s="5">
        <v>2.1009000000000002</v>
      </c>
      <c r="J161" s="5">
        <v>2.1008</v>
      </c>
      <c r="K161" s="6">
        <v>0.99995240135180152</v>
      </c>
      <c r="L161" s="5">
        <v>25.57</v>
      </c>
      <c r="M161" s="19">
        <f>H161*INDEX('Pliegos Tarifarios (Santiago)'!$B:$B,MATCH($B161,'Pliegos Tarifarios (Santiago)'!$A:$A,0))</f>
        <v>94216.121153200002</v>
      </c>
      <c r="N161" s="19">
        <f>I161*INDEX('Pliegos Tarifarios (Santiago)'!$C:$C,MATCH($B161,'Pliegos Tarifarios (Santiago)'!$A:$A,0))</f>
        <v>7174.8024981000008</v>
      </c>
      <c r="O161" s="19">
        <f>J161*INDEX('Pliegos Tarifarios (Santiago)'!$D:$D,MATCH($B161,'Pliegos Tarifarios (Santiago)'!$A:$A,0))</f>
        <v>29635.155783999999</v>
      </c>
      <c r="P161" s="19">
        <f>H161*INDEX('Pliegos Tarifarios (Santiago)'!$E:$E,MATCH($B161,'Pliegos Tarifarios (Santiago)'!$A:$A,0))</f>
        <v>10252.6370248</v>
      </c>
      <c r="Q161" s="19" cm="1">
        <f t="array" ref="Q161">H161*_xlfn.IFS(H161&lt;=350,INDEX('Pliegos Tarifarios (Santiago)'!$F:$F,MATCH($B161,'Pliegos Tarifarios (Santiago)'!$A:$A,0)),H161&lt;=500,INDEX('Pliegos Tarifarios (Santiago)'!$G:$G,MATCH($B161,'Pliegos Tarifarios (Santiago)'!$A:$A,0)),H161&lt;=1000,INDEX('Pliegos Tarifarios (Santiago)'!$H:$H,MATCH($B161,'Pliegos Tarifarios (Santiago)'!$A:$A,0)),H161&lt;=5000,INDEX('Pliegos Tarifarios (Santiago)'!$I:$I,MATCH($B161,'Pliegos Tarifarios (Santiago)'!$A:$A,0)),H161&gt;5000,INDEX('Pliegos Tarifarios (Santiago)'!$J:$J,MATCH($B161,'Pliegos Tarifarios (Santiago)'!$A:$A,0)))/1.19</f>
        <v>1859.4425356302525</v>
      </c>
      <c r="R161" s="19">
        <f>INDEX('Pliegos Tarifarios (Santiago)'!$K:$K,MATCH($B161,'Pliegos Tarifarios (Santiago)'!$A:$A,0))</f>
        <v>710.78200000000004</v>
      </c>
      <c r="S161" s="21">
        <f t="shared" si="13"/>
        <v>143848.94099573026</v>
      </c>
      <c r="T161" s="21">
        <f t="shared" si="10"/>
        <v>27331.29878918875</v>
      </c>
      <c r="U161" s="19">
        <v>0</v>
      </c>
      <c r="V161" s="21">
        <f t="shared" si="11"/>
        <v>171180.23978491902</v>
      </c>
    </row>
    <row r="162" spans="1:22" x14ac:dyDescent="0.3">
      <c r="A162" s="3" t="s">
        <v>12</v>
      </c>
      <c r="B162" s="3">
        <v>1</v>
      </c>
      <c r="C162" s="4" t="s">
        <v>178</v>
      </c>
      <c r="D162" s="3" t="s">
        <v>498</v>
      </c>
      <c r="E162" s="3" t="s">
        <v>488</v>
      </c>
      <c r="F162" s="4" t="s">
        <v>499</v>
      </c>
      <c r="G162" s="3" t="s">
        <v>16</v>
      </c>
      <c r="H162" s="5">
        <v>791.4579</v>
      </c>
      <c r="I162" s="5">
        <v>2.0857999999999999</v>
      </c>
      <c r="J162" s="5">
        <v>2.0857999999999999</v>
      </c>
      <c r="K162" s="6">
        <v>1</v>
      </c>
      <c r="L162" s="5">
        <v>25.53</v>
      </c>
      <c r="M162" s="19">
        <f>H162*INDEX('Pliegos Tarifarios (Santiago)'!$B:$B,MATCH($B162,'Pliegos Tarifarios (Santiago)'!$A:$A,0))</f>
        <v>94055.273920199994</v>
      </c>
      <c r="N162" s="19">
        <f>I162*INDEX('Pliegos Tarifarios (Santiago)'!$C:$C,MATCH($B162,'Pliegos Tarifarios (Santiago)'!$A:$A,0))</f>
        <v>7123.2343521999992</v>
      </c>
      <c r="O162" s="19">
        <f>J162*INDEX('Pliegos Tarifarios (Santiago)'!$D:$D,MATCH($B162,'Pliegos Tarifarios (Santiago)'!$A:$A,0))</f>
        <v>29423.556708999997</v>
      </c>
      <c r="P162" s="19">
        <f>H162*INDEX('Pliegos Tarifarios (Santiago)'!$E:$E,MATCH($B162,'Pliegos Tarifarios (Santiago)'!$A:$A,0))</f>
        <v>10235.1335628</v>
      </c>
      <c r="Q162" s="19" cm="1">
        <f t="array" ref="Q162">H162*_xlfn.IFS(H162&lt;=350,INDEX('Pliegos Tarifarios (Santiago)'!$F:$F,MATCH($B162,'Pliegos Tarifarios (Santiago)'!$A:$A,0)),H162&lt;=500,INDEX('Pliegos Tarifarios (Santiago)'!$G:$G,MATCH($B162,'Pliegos Tarifarios (Santiago)'!$A:$A,0)),H162&lt;=1000,INDEX('Pliegos Tarifarios (Santiago)'!$H:$H,MATCH($B162,'Pliegos Tarifarios (Santiago)'!$A:$A,0)),H162&lt;=5000,INDEX('Pliegos Tarifarios (Santiago)'!$I:$I,MATCH($B162,'Pliegos Tarifarios (Santiago)'!$A:$A,0)),H162&gt;5000,INDEX('Pliegos Tarifarios (Santiago)'!$J:$J,MATCH($B162,'Pliegos Tarifarios (Santiago)'!$A:$A,0)))/1.19</f>
        <v>1856.2680663025212</v>
      </c>
      <c r="R162" s="19">
        <f>INDEX('Pliegos Tarifarios (Santiago)'!$K:$K,MATCH($B162,'Pliegos Tarifarios (Santiago)'!$A:$A,0))</f>
        <v>710.78200000000004</v>
      </c>
      <c r="S162" s="21">
        <f t="shared" si="13"/>
        <v>143404.24861050252</v>
      </c>
      <c r="T162" s="21">
        <f t="shared" si="10"/>
        <v>27246.807235995479</v>
      </c>
      <c r="U162" s="19">
        <v>0</v>
      </c>
      <c r="V162" s="21">
        <f t="shared" si="11"/>
        <v>170651.055846498</v>
      </c>
    </row>
    <row r="163" spans="1:22" x14ac:dyDescent="0.3">
      <c r="A163" s="3" t="s">
        <v>12</v>
      </c>
      <c r="B163" s="3">
        <v>1</v>
      </c>
      <c r="C163" s="4" t="s">
        <v>178</v>
      </c>
      <c r="D163" s="3" t="s">
        <v>500</v>
      </c>
      <c r="E163" s="3" t="s">
        <v>488</v>
      </c>
      <c r="F163" s="4" t="s">
        <v>501</v>
      </c>
      <c r="G163" s="3" t="s">
        <v>16</v>
      </c>
      <c r="H163" s="5">
        <v>792.7174</v>
      </c>
      <c r="I163" s="5">
        <v>2.1429</v>
      </c>
      <c r="J163" s="5">
        <v>2.1429</v>
      </c>
      <c r="K163" s="6">
        <v>1</v>
      </c>
      <c r="L163" s="5">
        <v>25.57</v>
      </c>
      <c r="M163" s="19">
        <f>H163*INDEX('Pliegos Tarifarios (Santiago)'!$B:$B,MATCH($B163,'Pliegos Tarifarios (Santiago)'!$A:$A,0))</f>
        <v>94204.950381199989</v>
      </c>
      <c r="N163" s="19">
        <f>I163*INDEX('Pliegos Tarifarios (Santiago)'!$C:$C,MATCH($B163,'Pliegos Tarifarios (Santiago)'!$A:$A,0))</f>
        <v>7318.2370761000002</v>
      </c>
      <c r="O163" s="19">
        <f>J163*INDEX('Pliegos Tarifarios (Santiago)'!$D:$D,MATCH($B163,'Pliegos Tarifarios (Santiago)'!$A:$A,0))</f>
        <v>30229.0438545</v>
      </c>
      <c r="P163" s="19">
        <f>H163*INDEX('Pliegos Tarifarios (Santiago)'!$E:$E,MATCH($B163,'Pliegos Tarifarios (Santiago)'!$A:$A,0))</f>
        <v>10251.4214168</v>
      </c>
      <c r="Q163" s="19" cm="1">
        <f t="array" ref="Q163">H163*_xlfn.IFS(H163&lt;=350,INDEX('Pliegos Tarifarios (Santiago)'!$F:$F,MATCH($B163,'Pliegos Tarifarios (Santiago)'!$A:$A,0)),H163&lt;=500,INDEX('Pliegos Tarifarios (Santiago)'!$G:$G,MATCH($B163,'Pliegos Tarifarios (Santiago)'!$A:$A,0)),H163&lt;=1000,INDEX('Pliegos Tarifarios (Santiago)'!$H:$H,MATCH($B163,'Pliegos Tarifarios (Santiago)'!$A:$A,0)),H163&lt;=5000,INDEX('Pliegos Tarifarios (Santiago)'!$I:$I,MATCH($B163,'Pliegos Tarifarios (Santiago)'!$A:$A,0)),H163&gt;5000,INDEX('Pliegos Tarifarios (Santiago)'!$J:$J,MATCH($B163,'Pliegos Tarifarios (Santiago)'!$A:$A,0)))/1.19</f>
        <v>1859.2220700840339</v>
      </c>
      <c r="R163" s="19">
        <f>INDEX('Pliegos Tarifarios (Santiago)'!$K:$K,MATCH($B163,'Pliegos Tarifarios (Santiago)'!$A:$A,0))</f>
        <v>710.78200000000004</v>
      </c>
      <c r="S163" s="21">
        <f t="shared" si="13"/>
        <v>144573.65679868404</v>
      </c>
      <c r="T163" s="21">
        <f t="shared" si="10"/>
        <v>27468.994791749967</v>
      </c>
      <c r="U163" s="19">
        <v>0</v>
      </c>
      <c r="V163" s="21">
        <f t="shared" si="11"/>
        <v>172042.65159043402</v>
      </c>
    </row>
    <row r="164" spans="1:22" x14ac:dyDescent="0.3">
      <c r="A164" s="3" t="s">
        <v>12</v>
      </c>
      <c r="B164" s="3">
        <v>1</v>
      </c>
      <c r="C164" s="4" t="s">
        <v>178</v>
      </c>
      <c r="D164" s="3" t="s">
        <v>502</v>
      </c>
      <c r="E164" s="3" t="s">
        <v>488</v>
      </c>
      <c r="F164" s="4" t="s">
        <v>503</v>
      </c>
      <c r="G164" s="3" t="s">
        <v>16</v>
      </c>
      <c r="H164" s="5">
        <v>792.39149999999995</v>
      </c>
      <c r="I164" s="5">
        <v>2.1736</v>
      </c>
      <c r="J164" s="5">
        <v>2.1736</v>
      </c>
      <c r="K164" s="6">
        <v>1</v>
      </c>
      <c r="L164" s="5">
        <v>25.56</v>
      </c>
      <c r="M164" s="19">
        <f>H164*INDEX('Pliegos Tarifarios (Santiago)'!$B:$B,MATCH($B164,'Pliegos Tarifarios (Santiago)'!$A:$A,0))</f>
        <v>94166.221076999995</v>
      </c>
      <c r="N164" s="19">
        <f>I164*INDEX('Pliegos Tarifarios (Santiago)'!$C:$C,MATCH($B164,'Pliegos Tarifarios (Santiago)'!$A:$A,0))</f>
        <v>7423.0809223999995</v>
      </c>
      <c r="O164" s="19">
        <f>J164*INDEX('Pliegos Tarifarios (Santiago)'!$D:$D,MATCH($B164,'Pliegos Tarifarios (Santiago)'!$A:$A,0))</f>
        <v>30662.116628</v>
      </c>
      <c r="P164" s="19">
        <f>H164*INDEX('Pliegos Tarifarios (Santiago)'!$E:$E,MATCH($B164,'Pliegos Tarifarios (Santiago)'!$A:$A,0))</f>
        <v>10247.206877999999</v>
      </c>
      <c r="Q164" s="19" cm="1">
        <f t="array" ref="Q164">H164*_xlfn.IFS(H164&lt;=350,INDEX('Pliegos Tarifarios (Santiago)'!$F:$F,MATCH($B164,'Pliegos Tarifarios (Santiago)'!$A:$A,0)),H164&lt;=500,INDEX('Pliegos Tarifarios (Santiago)'!$G:$G,MATCH($B164,'Pliegos Tarifarios (Santiago)'!$A:$A,0)),H164&lt;=1000,INDEX('Pliegos Tarifarios (Santiago)'!$H:$H,MATCH($B164,'Pliegos Tarifarios (Santiago)'!$A:$A,0)),H164&lt;=5000,INDEX('Pliegos Tarifarios (Santiago)'!$I:$I,MATCH($B164,'Pliegos Tarifarios (Santiago)'!$A:$A,0)),H164&gt;5000,INDEX('Pliegos Tarifarios (Santiago)'!$J:$J,MATCH($B164,'Pliegos Tarifarios (Santiago)'!$A:$A,0)))/1.19</f>
        <v>1858.457711344538</v>
      </c>
      <c r="R164" s="19">
        <f>INDEX('Pliegos Tarifarios (Santiago)'!$K:$K,MATCH($B164,'Pliegos Tarifarios (Santiago)'!$A:$A,0))</f>
        <v>710.78200000000004</v>
      </c>
      <c r="S164" s="21">
        <f t="shared" si="13"/>
        <v>145067.86521674451</v>
      </c>
      <c r="T164" s="21">
        <f t="shared" si="10"/>
        <v>27562.894391181457</v>
      </c>
      <c r="U164" s="19">
        <v>0</v>
      </c>
      <c r="V164" s="21">
        <f t="shared" si="11"/>
        <v>172630.75960792595</v>
      </c>
    </row>
    <row r="165" spans="1:22" x14ac:dyDescent="0.3">
      <c r="A165" s="3" t="s">
        <v>12</v>
      </c>
      <c r="B165" s="3">
        <v>1</v>
      </c>
      <c r="C165" s="4" t="s">
        <v>178</v>
      </c>
      <c r="D165" s="3" t="s">
        <v>504</v>
      </c>
      <c r="E165" s="3" t="s">
        <v>488</v>
      </c>
      <c r="F165" s="4" t="s">
        <v>505</v>
      </c>
      <c r="G165" s="3" t="s">
        <v>16</v>
      </c>
      <c r="H165" s="5">
        <v>792.44560000000001</v>
      </c>
      <c r="I165" s="5">
        <v>2.1</v>
      </c>
      <c r="J165" s="5">
        <v>2.1</v>
      </c>
      <c r="K165" s="6">
        <v>1</v>
      </c>
      <c r="L165" s="5">
        <v>25.56</v>
      </c>
      <c r="M165" s="19">
        <f>H165*INDEX('Pliegos Tarifarios (Santiago)'!$B:$B,MATCH($B165,'Pliegos Tarifarios (Santiago)'!$A:$A,0))</f>
        <v>94172.650212799999</v>
      </c>
      <c r="N165" s="19">
        <f>I165*INDEX('Pliegos Tarifarios (Santiago)'!$C:$C,MATCH($B165,'Pliegos Tarifarios (Santiago)'!$A:$A,0))</f>
        <v>7171.7289000000001</v>
      </c>
      <c r="O165" s="19">
        <f>J165*INDEX('Pliegos Tarifarios (Santiago)'!$D:$D,MATCH($B165,'Pliegos Tarifarios (Santiago)'!$A:$A,0))</f>
        <v>29623.870500000001</v>
      </c>
      <c r="P165" s="19">
        <f>H165*INDEX('Pliegos Tarifarios (Santiago)'!$E:$E,MATCH($B165,'Pliegos Tarifarios (Santiago)'!$A:$A,0))</f>
        <v>10247.9064992</v>
      </c>
      <c r="Q165" s="19" cm="1">
        <f t="array" ref="Q165">H165*_xlfn.IFS(H165&lt;=350,INDEX('Pliegos Tarifarios (Santiago)'!$F:$F,MATCH($B165,'Pliegos Tarifarios (Santiago)'!$A:$A,0)),H165&lt;=500,INDEX('Pliegos Tarifarios (Santiago)'!$G:$G,MATCH($B165,'Pliegos Tarifarios (Santiago)'!$A:$A,0)),H165&lt;=1000,INDEX('Pliegos Tarifarios (Santiago)'!$H:$H,MATCH($B165,'Pliegos Tarifarios (Santiago)'!$A:$A,0)),H165&lt;=5000,INDEX('Pliegos Tarifarios (Santiago)'!$I:$I,MATCH($B165,'Pliegos Tarifarios (Santiago)'!$A:$A,0)),H165&gt;5000,INDEX('Pliegos Tarifarios (Santiago)'!$J:$J,MATCH($B165,'Pliegos Tarifarios (Santiago)'!$A:$A,0)))/1.19</f>
        <v>1858.5845963025213</v>
      </c>
      <c r="R165" s="19">
        <f>INDEX('Pliegos Tarifarios (Santiago)'!$K:$K,MATCH($B165,'Pliegos Tarifarios (Santiago)'!$A:$A,0))</f>
        <v>710.78200000000004</v>
      </c>
      <c r="S165" s="21">
        <f t="shared" si="13"/>
        <v>143785.52270830254</v>
      </c>
      <c r="T165" s="21">
        <f t="shared" si="10"/>
        <v>27319.249314577482</v>
      </c>
      <c r="U165" s="19">
        <v>0</v>
      </c>
      <c r="V165" s="21">
        <f t="shared" si="11"/>
        <v>171104.77202288003</v>
      </c>
    </row>
    <row r="166" spans="1:22" x14ac:dyDescent="0.3">
      <c r="A166" s="3" t="s">
        <v>12</v>
      </c>
      <c r="B166" s="3">
        <v>1</v>
      </c>
      <c r="C166" s="4" t="s">
        <v>178</v>
      </c>
      <c r="D166" s="3" t="s">
        <v>506</v>
      </c>
      <c r="E166" s="3" t="s">
        <v>488</v>
      </c>
      <c r="F166" s="4" t="s">
        <v>507</v>
      </c>
      <c r="G166" s="3" t="s">
        <v>16</v>
      </c>
      <c r="H166" s="5">
        <v>790.73770000000002</v>
      </c>
      <c r="I166" s="5">
        <v>2.1183000000000001</v>
      </c>
      <c r="J166" s="5">
        <v>2.0657999999999999</v>
      </c>
      <c r="K166" s="6">
        <v>0.97521597507435198</v>
      </c>
      <c r="L166" s="5">
        <v>25.51</v>
      </c>
      <c r="M166" s="19">
        <f>H166*INDEX('Pliegos Tarifarios (Santiago)'!$B:$B,MATCH($B166,'Pliegos Tarifarios (Santiago)'!$A:$A,0))</f>
        <v>93969.686792599998</v>
      </c>
      <c r="N166" s="19">
        <f>I166*INDEX('Pliegos Tarifarios (Santiago)'!$C:$C,MATCH($B166,'Pliegos Tarifarios (Santiago)'!$A:$A,0))</f>
        <v>7234.2253946999999</v>
      </c>
      <c r="O166" s="19">
        <f>J166*INDEX('Pliegos Tarifarios (Santiago)'!$D:$D,MATCH($B166,'Pliegos Tarifarios (Santiago)'!$A:$A,0))</f>
        <v>29141.424608999998</v>
      </c>
      <c r="P166" s="19">
        <f>H166*INDEX('Pliegos Tarifarios (Santiago)'!$E:$E,MATCH($B166,'Pliegos Tarifarios (Santiago)'!$A:$A,0))</f>
        <v>10225.819936400001</v>
      </c>
      <c r="Q166" s="19" cm="1">
        <f t="array" ref="Q166">H166*_xlfn.IFS(H166&lt;=350,INDEX('Pliegos Tarifarios (Santiago)'!$F:$F,MATCH($B166,'Pliegos Tarifarios (Santiago)'!$A:$A,0)),H166&lt;=500,INDEX('Pliegos Tarifarios (Santiago)'!$G:$G,MATCH($B166,'Pliegos Tarifarios (Santiago)'!$A:$A,0)),H166&lt;=1000,INDEX('Pliegos Tarifarios (Santiago)'!$H:$H,MATCH($B166,'Pliegos Tarifarios (Santiago)'!$A:$A,0)),H166&lt;=5000,INDEX('Pliegos Tarifarios (Santiago)'!$I:$I,MATCH($B166,'Pliegos Tarifarios (Santiago)'!$A:$A,0)),H166&gt;5000,INDEX('Pliegos Tarifarios (Santiago)'!$J:$J,MATCH($B166,'Pliegos Tarifarios (Santiago)'!$A:$A,0)))/1.19</f>
        <v>1854.5789249579834</v>
      </c>
      <c r="R166" s="19">
        <f>INDEX('Pliegos Tarifarios (Santiago)'!$K:$K,MATCH($B166,'Pliegos Tarifarios (Santiago)'!$A:$A,0))</f>
        <v>710.78200000000004</v>
      </c>
      <c r="S166" s="21">
        <f t="shared" si="13"/>
        <v>143136.51765765797</v>
      </c>
      <c r="T166" s="21">
        <f t="shared" si="10"/>
        <v>27195.938354955015</v>
      </c>
      <c r="U166" s="19">
        <v>0</v>
      </c>
      <c r="V166" s="21">
        <f t="shared" si="11"/>
        <v>170332.45601261299</v>
      </c>
    </row>
    <row r="167" spans="1:22" x14ac:dyDescent="0.3">
      <c r="A167" s="3" t="s">
        <v>12</v>
      </c>
      <c r="B167" s="3">
        <v>1</v>
      </c>
      <c r="C167" s="4" t="s">
        <v>178</v>
      </c>
      <c r="D167" s="3" t="s">
        <v>508</v>
      </c>
      <c r="E167" s="3" t="s">
        <v>488</v>
      </c>
      <c r="F167" s="4" t="s">
        <v>509</v>
      </c>
      <c r="G167" s="3" t="s">
        <v>16</v>
      </c>
      <c r="H167" s="5">
        <v>793.62649999999996</v>
      </c>
      <c r="I167" s="5">
        <v>2.1187</v>
      </c>
      <c r="J167" s="5">
        <v>2.1086</v>
      </c>
      <c r="K167" s="6">
        <v>0.99523292585075751</v>
      </c>
      <c r="L167" s="5">
        <v>25.6</v>
      </c>
      <c r="M167" s="19">
        <f>H167*INDEX('Pliegos Tarifarios (Santiago)'!$B:$B,MATCH($B167,'Pliegos Tarifarios (Santiago)'!$A:$A,0))</f>
        <v>94312.986006999985</v>
      </c>
      <c r="N167" s="19">
        <f>I167*INDEX('Pliegos Tarifarios (Santiago)'!$C:$C,MATCH($B167,'Pliegos Tarifarios (Santiago)'!$A:$A,0))</f>
        <v>7235.5914382999999</v>
      </c>
      <c r="O167" s="19">
        <f>J167*INDEX('Pliegos Tarifarios (Santiago)'!$D:$D,MATCH($B167,'Pliegos Tarifarios (Santiago)'!$A:$A,0))</f>
        <v>29745.187302999999</v>
      </c>
      <c r="P167" s="19">
        <f>H167*INDEX('Pliegos Tarifarios (Santiago)'!$E:$E,MATCH($B167,'Pliegos Tarifarios (Santiago)'!$A:$A,0))</f>
        <v>10263.177898</v>
      </c>
      <c r="Q167" s="19" cm="1">
        <f t="array" ref="Q167">H167*_xlfn.IFS(H167&lt;=350,INDEX('Pliegos Tarifarios (Santiago)'!$F:$F,MATCH($B167,'Pliegos Tarifarios (Santiago)'!$A:$A,0)),H167&lt;=500,INDEX('Pliegos Tarifarios (Santiago)'!$G:$G,MATCH($B167,'Pliegos Tarifarios (Santiago)'!$A:$A,0)),H167&lt;=1000,INDEX('Pliegos Tarifarios (Santiago)'!$H:$H,MATCH($B167,'Pliegos Tarifarios (Santiago)'!$A:$A,0)),H167&lt;=5000,INDEX('Pliegos Tarifarios (Santiago)'!$I:$I,MATCH($B167,'Pliegos Tarifarios (Santiago)'!$A:$A,0)),H167&gt;5000,INDEX('Pliegos Tarifarios (Santiago)'!$J:$J,MATCH($B167,'Pliegos Tarifarios (Santiago)'!$A:$A,0)))/1.19</f>
        <v>1861.3542533613445</v>
      </c>
      <c r="R167" s="19">
        <f>INDEX('Pliegos Tarifarios (Santiago)'!$K:$K,MATCH($B167,'Pliegos Tarifarios (Santiago)'!$A:$A,0))</f>
        <v>710.78200000000004</v>
      </c>
      <c r="S167" s="21">
        <f t="shared" si="13"/>
        <v>144129.07889966134</v>
      </c>
      <c r="T167" s="21">
        <f t="shared" si="10"/>
        <v>27384.524990935653</v>
      </c>
      <c r="U167" s="19">
        <v>0</v>
      </c>
      <c r="V167" s="21">
        <f t="shared" si="11"/>
        <v>171513.60389059701</v>
      </c>
    </row>
    <row r="168" spans="1:22" x14ac:dyDescent="0.3">
      <c r="A168" s="3" t="s">
        <v>12</v>
      </c>
      <c r="B168" s="3">
        <v>1</v>
      </c>
      <c r="C168" s="4" t="s">
        <v>178</v>
      </c>
      <c r="D168" s="3" t="s">
        <v>510</v>
      </c>
      <c r="E168" s="3" t="s">
        <v>488</v>
      </c>
      <c r="F168" s="4" t="s">
        <v>511</v>
      </c>
      <c r="G168" s="3" t="s">
        <v>16</v>
      </c>
      <c r="H168" s="5">
        <v>792.94</v>
      </c>
      <c r="I168" s="5">
        <v>2.1377999999999999</v>
      </c>
      <c r="J168" s="5">
        <v>2.1111</v>
      </c>
      <c r="K168" s="6">
        <v>0.98751052483861912</v>
      </c>
      <c r="L168" s="5">
        <v>25.58</v>
      </c>
      <c r="M168" s="19">
        <f>H168*INDEX('Pliegos Tarifarios (Santiago)'!$B:$B,MATCH($B168,'Pliegos Tarifarios (Santiago)'!$A:$A,0))</f>
        <v>94231.403720000002</v>
      </c>
      <c r="N168" s="19">
        <f>I168*INDEX('Pliegos Tarifarios (Santiago)'!$C:$C,MATCH($B168,'Pliegos Tarifarios (Santiago)'!$A:$A,0))</f>
        <v>7300.8200201999998</v>
      </c>
      <c r="O168" s="19">
        <f>J168*INDEX('Pliegos Tarifarios (Santiago)'!$D:$D,MATCH($B168,'Pliegos Tarifarios (Santiago)'!$A:$A,0))</f>
        <v>29780.453815499997</v>
      </c>
      <c r="P168" s="19">
        <f>H168*INDEX('Pliegos Tarifarios (Santiago)'!$E:$E,MATCH($B168,'Pliegos Tarifarios (Santiago)'!$A:$A,0))</f>
        <v>10254.300080000001</v>
      </c>
      <c r="Q168" s="19" cm="1">
        <f t="array" ref="Q168">H168*_xlfn.IFS(H168&lt;=350,INDEX('Pliegos Tarifarios (Santiago)'!$F:$F,MATCH($B168,'Pliegos Tarifarios (Santiago)'!$A:$A,0)),H168&lt;=500,INDEX('Pliegos Tarifarios (Santiago)'!$G:$G,MATCH($B168,'Pliegos Tarifarios (Santiago)'!$A:$A,0)),H168&lt;=1000,INDEX('Pliegos Tarifarios (Santiago)'!$H:$H,MATCH($B168,'Pliegos Tarifarios (Santiago)'!$A:$A,0)),H168&lt;=5000,INDEX('Pliegos Tarifarios (Santiago)'!$I:$I,MATCH($B168,'Pliegos Tarifarios (Santiago)'!$A:$A,0)),H168&gt;5000,INDEX('Pliegos Tarifarios (Santiago)'!$J:$J,MATCH($B168,'Pliegos Tarifarios (Santiago)'!$A:$A,0)))/1.19</f>
        <v>1859.7441512605044</v>
      </c>
      <c r="R168" s="19">
        <f>INDEX('Pliegos Tarifarios (Santiago)'!$K:$K,MATCH($B168,'Pliegos Tarifarios (Santiago)'!$A:$A,0))</f>
        <v>710.78200000000004</v>
      </c>
      <c r="S168" s="21">
        <f t="shared" si="13"/>
        <v>144137.50378696053</v>
      </c>
      <c r="T168" s="21">
        <f t="shared" si="10"/>
        <v>27386.125719522501</v>
      </c>
      <c r="U168" s="19">
        <v>0</v>
      </c>
      <c r="V168" s="21">
        <f t="shared" si="11"/>
        <v>171523.62950648303</v>
      </c>
    </row>
    <row r="169" spans="1:22" x14ac:dyDescent="0.3">
      <c r="A169" s="3" t="s">
        <v>12</v>
      </c>
      <c r="B169" s="3">
        <v>1</v>
      </c>
      <c r="C169" s="4" t="s">
        <v>178</v>
      </c>
      <c r="D169" s="3" t="s">
        <v>512</v>
      </c>
      <c r="E169" s="3" t="s">
        <v>488</v>
      </c>
      <c r="F169" s="4" t="s">
        <v>513</v>
      </c>
      <c r="G169" s="3" t="s">
        <v>16</v>
      </c>
      <c r="H169" s="5">
        <v>791.75729999999999</v>
      </c>
      <c r="I169" s="5">
        <v>2.1012</v>
      </c>
      <c r="J169" s="5">
        <v>2.0669</v>
      </c>
      <c r="K169" s="6">
        <v>0.98367599466971256</v>
      </c>
      <c r="L169" s="5">
        <v>25.54</v>
      </c>
      <c r="M169" s="19">
        <f>H169*INDEX('Pliegos Tarifarios (Santiago)'!$B:$B,MATCH($B169,'Pliegos Tarifarios (Santiago)'!$A:$A,0))</f>
        <v>94090.854017399994</v>
      </c>
      <c r="N169" s="19">
        <f>I169*INDEX('Pliegos Tarifarios (Santiago)'!$C:$C,MATCH($B169,'Pliegos Tarifarios (Santiago)'!$A:$A,0))</f>
        <v>7175.8270308000001</v>
      </c>
      <c r="O169" s="19">
        <f>J169*INDEX('Pliegos Tarifarios (Santiago)'!$D:$D,MATCH($B169,'Pliegos Tarifarios (Santiago)'!$A:$A,0))</f>
        <v>29156.9418745</v>
      </c>
      <c r="P169" s="19">
        <f>H169*INDEX('Pliegos Tarifarios (Santiago)'!$E:$E,MATCH($B169,'Pliegos Tarifarios (Santiago)'!$A:$A,0))</f>
        <v>10239.0054036</v>
      </c>
      <c r="Q169" s="19" cm="1">
        <f t="array" ref="Q169">H169*_xlfn.IFS(H169&lt;=350,INDEX('Pliegos Tarifarios (Santiago)'!$F:$F,MATCH($B169,'Pliegos Tarifarios (Santiago)'!$A:$A,0)),H169&lt;=500,INDEX('Pliegos Tarifarios (Santiago)'!$G:$G,MATCH($B169,'Pliegos Tarifarios (Santiago)'!$A:$A,0)),H169&lt;=1000,INDEX('Pliegos Tarifarios (Santiago)'!$H:$H,MATCH($B169,'Pliegos Tarifarios (Santiago)'!$A:$A,0)),H169&lt;=5000,INDEX('Pliegos Tarifarios (Santiago)'!$I:$I,MATCH($B169,'Pliegos Tarifarios (Santiago)'!$A:$A,0)),H169&gt;5000,INDEX('Pliegos Tarifarios (Santiago)'!$J:$J,MATCH($B169,'Pliegos Tarifarios (Santiago)'!$A:$A,0)))/1.19</f>
        <v>1856.9702725210086</v>
      </c>
      <c r="R169" s="19">
        <f>INDEX('Pliegos Tarifarios (Santiago)'!$K:$K,MATCH($B169,'Pliegos Tarifarios (Santiago)'!$A:$A,0))</f>
        <v>710.78200000000004</v>
      </c>
      <c r="S169" s="21">
        <f t="shared" si="13"/>
        <v>143230.38059882104</v>
      </c>
      <c r="T169" s="21">
        <f t="shared" si="10"/>
        <v>27213.772313775997</v>
      </c>
      <c r="U169" s="19">
        <v>0</v>
      </c>
      <c r="V169" s="21">
        <f t="shared" si="11"/>
        <v>170444.15291259703</v>
      </c>
    </row>
    <row r="170" spans="1:22" x14ac:dyDescent="0.3">
      <c r="A170" s="3" t="s">
        <v>12</v>
      </c>
      <c r="B170" s="3">
        <v>1</v>
      </c>
      <c r="C170" s="4" t="s">
        <v>178</v>
      </c>
      <c r="D170" s="3" t="s">
        <v>514</v>
      </c>
      <c r="E170" s="3" t="s">
        <v>488</v>
      </c>
      <c r="F170" s="4" t="s">
        <v>515</v>
      </c>
      <c r="G170" s="3" t="s">
        <v>16</v>
      </c>
      <c r="H170" s="5">
        <v>793.67790000000002</v>
      </c>
      <c r="I170" s="5">
        <v>2.0989</v>
      </c>
      <c r="J170" s="5">
        <v>2.0804999999999998</v>
      </c>
      <c r="K170" s="6">
        <v>0.99123350326361415</v>
      </c>
      <c r="L170" s="5">
        <v>25.6</v>
      </c>
      <c r="M170" s="19">
        <f>H170*INDEX('Pliegos Tarifarios (Santiago)'!$B:$B,MATCH($B170,'Pliegos Tarifarios (Santiago)'!$A:$A,0))</f>
        <v>94319.094280199992</v>
      </c>
      <c r="N170" s="19">
        <f>I170*INDEX('Pliegos Tarifarios (Santiago)'!$C:$C,MATCH($B170,'Pliegos Tarifarios (Santiago)'!$A:$A,0))</f>
        <v>7167.9722800999998</v>
      </c>
      <c r="O170" s="19">
        <f>J170*INDEX('Pliegos Tarifarios (Santiago)'!$D:$D,MATCH($B170,'Pliegos Tarifarios (Santiago)'!$A:$A,0))</f>
        <v>29348.791702499995</v>
      </c>
      <c r="P170" s="19">
        <f>H170*INDEX('Pliegos Tarifarios (Santiago)'!$E:$E,MATCH($B170,'Pliegos Tarifarios (Santiago)'!$A:$A,0))</f>
        <v>10263.842602800001</v>
      </c>
      <c r="Q170" s="19" cm="1">
        <f t="array" ref="Q170">H170*_xlfn.IFS(H170&lt;=350,INDEX('Pliegos Tarifarios (Santiago)'!$F:$F,MATCH($B170,'Pliegos Tarifarios (Santiago)'!$A:$A,0)),H170&lt;=500,INDEX('Pliegos Tarifarios (Santiago)'!$G:$G,MATCH($B170,'Pliegos Tarifarios (Santiago)'!$A:$A,0)),H170&lt;=1000,INDEX('Pliegos Tarifarios (Santiago)'!$H:$H,MATCH($B170,'Pliegos Tarifarios (Santiago)'!$A:$A,0)),H170&lt;=5000,INDEX('Pliegos Tarifarios (Santiago)'!$I:$I,MATCH($B170,'Pliegos Tarifarios (Santiago)'!$A:$A,0)),H170&gt;5000,INDEX('Pliegos Tarifarios (Santiago)'!$J:$J,MATCH($B170,'Pliegos Tarifarios (Santiago)'!$A:$A,0)))/1.19</f>
        <v>1861.4748057983197</v>
      </c>
      <c r="R170" s="19">
        <f>INDEX('Pliegos Tarifarios (Santiago)'!$K:$K,MATCH($B170,'Pliegos Tarifarios (Santiago)'!$A:$A,0))</f>
        <v>710.78200000000004</v>
      </c>
      <c r="S170" s="21">
        <f t="shared" si="13"/>
        <v>143671.95767139833</v>
      </c>
      <c r="T170" s="21">
        <f t="shared" si="10"/>
        <v>27297.671957565683</v>
      </c>
      <c r="U170" s="19">
        <v>0</v>
      </c>
      <c r="V170" s="21">
        <f t="shared" si="11"/>
        <v>170969.629628964</v>
      </c>
    </row>
    <row r="171" spans="1:22" x14ac:dyDescent="0.3">
      <c r="A171" s="3" t="s">
        <v>12</v>
      </c>
      <c r="B171" s="3">
        <v>1</v>
      </c>
      <c r="C171" s="4" t="s">
        <v>178</v>
      </c>
      <c r="D171" s="3" t="s">
        <v>516</v>
      </c>
      <c r="E171" s="3" t="s">
        <v>488</v>
      </c>
      <c r="F171" s="4" t="s">
        <v>517</v>
      </c>
      <c r="G171" s="3" t="s">
        <v>16</v>
      </c>
      <c r="H171" s="5">
        <v>792.10479999999995</v>
      </c>
      <c r="I171" s="5">
        <v>2.0981000000000001</v>
      </c>
      <c r="J171" s="5">
        <v>2.0981000000000001</v>
      </c>
      <c r="K171" s="6">
        <v>1</v>
      </c>
      <c r="L171" s="5">
        <v>25.55</v>
      </c>
      <c r="M171" s="19">
        <f>H171*INDEX('Pliegos Tarifarios (Santiago)'!$B:$B,MATCH($B171,'Pliegos Tarifarios (Santiago)'!$A:$A,0))</f>
        <v>94132.150222399985</v>
      </c>
      <c r="N171" s="19">
        <f>I171*INDEX('Pliegos Tarifarios (Santiago)'!$C:$C,MATCH($B171,'Pliegos Tarifarios (Santiago)'!$A:$A,0))</f>
        <v>7165.2401928999998</v>
      </c>
      <c r="O171" s="19">
        <f>J171*INDEX('Pliegos Tarifarios (Santiago)'!$D:$D,MATCH($B171,'Pliegos Tarifarios (Santiago)'!$A:$A,0))</f>
        <v>29597.067950500001</v>
      </c>
      <c r="P171" s="19">
        <f>H171*INDEX('Pliegos Tarifarios (Santiago)'!$E:$E,MATCH($B171,'Pliegos Tarifarios (Santiago)'!$A:$A,0))</f>
        <v>10243.4992736</v>
      </c>
      <c r="Q171" s="19" cm="1">
        <f t="array" ref="Q171">H171*_xlfn.IFS(H171&lt;=350,INDEX('Pliegos Tarifarios (Santiago)'!$F:$F,MATCH($B171,'Pliegos Tarifarios (Santiago)'!$A:$A,0)),H171&lt;=500,INDEX('Pliegos Tarifarios (Santiago)'!$G:$G,MATCH($B171,'Pliegos Tarifarios (Santiago)'!$A:$A,0)),H171&lt;=1000,INDEX('Pliegos Tarifarios (Santiago)'!$H:$H,MATCH($B171,'Pliegos Tarifarios (Santiago)'!$A:$A,0)),H171&lt;=5000,INDEX('Pliegos Tarifarios (Santiago)'!$I:$I,MATCH($B171,'Pliegos Tarifarios (Santiago)'!$A:$A,0)),H171&gt;5000,INDEX('Pliegos Tarifarios (Santiago)'!$J:$J,MATCH($B171,'Pliegos Tarifarios (Santiago)'!$A:$A,0)))/1.19</f>
        <v>1857.7852914285716</v>
      </c>
      <c r="R171" s="19">
        <f>INDEX('Pliegos Tarifarios (Santiago)'!$K:$K,MATCH($B171,'Pliegos Tarifarios (Santiago)'!$A:$A,0))</f>
        <v>710.78200000000004</v>
      </c>
      <c r="S171" s="21">
        <f t="shared" si="13"/>
        <v>143706.52493082857</v>
      </c>
      <c r="T171" s="21">
        <f t="shared" si="10"/>
        <v>27304.239736857427</v>
      </c>
      <c r="U171" s="19">
        <v>0</v>
      </c>
      <c r="V171" s="21">
        <f t="shared" si="11"/>
        <v>171010.76466768599</v>
      </c>
    </row>
    <row r="172" spans="1:22" x14ac:dyDescent="0.3">
      <c r="A172" s="3" t="s">
        <v>12</v>
      </c>
      <c r="B172" s="3">
        <v>1</v>
      </c>
      <c r="C172" s="4" t="s">
        <v>178</v>
      </c>
      <c r="D172" s="3" t="s">
        <v>518</v>
      </c>
      <c r="E172" s="3" t="s">
        <v>488</v>
      </c>
      <c r="F172" s="4" t="s">
        <v>519</v>
      </c>
      <c r="G172" s="3" t="s">
        <v>16</v>
      </c>
      <c r="H172" s="5">
        <v>792.32730000000004</v>
      </c>
      <c r="I172" s="5">
        <v>2.1059999999999999</v>
      </c>
      <c r="J172" s="5">
        <v>2.1059999999999999</v>
      </c>
      <c r="K172" s="6">
        <v>1</v>
      </c>
      <c r="L172" s="5">
        <v>25.56</v>
      </c>
      <c r="M172" s="19">
        <f>H172*INDEX('Pliegos Tarifarios (Santiago)'!$B:$B,MATCH($B172,'Pliegos Tarifarios (Santiago)'!$A:$A,0))</f>
        <v>94158.591677399992</v>
      </c>
      <c r="N172" s="19">
        <f>I172*INDEX('Pliegos Tarifarios (Santiago)'!$C:$C,MATCH($B172,'Pliegos Tarifarios (Santiago)'!$A:$A,0))</f>
        <v>7192.2195539999993</v>
      </c>
      <c r="O172" s="19">
        <f>J172*INDEX('Pliegos Tarifarios (Santiago)'!$D:$D,MATCH($B172,'Pliegos Tarifarios (Santiago)'!$A:$A,0))</f>
        <v>29708.510129999999</v>
      </c>
      <c r="P172" s="19">
        <f>H172*INDEX('Pliegos Tarifarios (Santiago)'!$E:$E,MATCH($B172,'Pliegos Tarifarios (Santiago)'!$A:$A,0))</f>
        <v>10246.376643600001</v>
      </c>
      <c r="Q172" s="19" cm="1">
        <f t="array" ref="Q172">H172*_xlfn.IFS(H172&lt;=350,INDEX('Pliegos Tarifarios (Santiago)'!$F:$F,MATCH($B172,'Pliegos Tarifarios (Santiago)'!$A:$A,0)),H172&lt;=500,INDEX('Pliegos Tarifarios (Santiago)'!$G:$G,MATCH($B172,'Pliegos Tarifarios (Santiago)'!$A:$A,0)),H172&lt;=1000,INDEX('Pliegos Tarifarios (Santiago)'!$H:$H,MATCH($B172,'Pliegos Tarifarios (Santiago)'!$A:$A,0)),H172&lt;=5000,INDEX('Pliegos Tarifarios (Santiago)'!$I:$I,MATCH($B172,'Pliegos Tarifarios (Santiago)'!$A:$A,0)),H172&gt;5000,INDEX('Pliegos Tarifarios (Santiago)'!$J:$J,MATCH($B172,'Pliegos Tarifarios (Santiago)'!$A:$A,0)))/1.19</f>
        <v>1858.3071380672275</v>
      </c>
      <c r="R172" s="19">
        <f>INDEX('Pliegos Tarifarios (Santiago)'!$K:$K,MATCH($B172,'Pliegos Tarifarios (Santiago)'!$A:$A,0))</f>
        <v>710.78200000000004</v>
      </c>
      <c r="S172" s="21">
        <f t="shared" si="13"/>
        <v>143874.78714306722</v>
      </c>
      <c r="T172" s="21">
        <f t="shared" si="10"/>
        <v>27336.209557182774</v>
      </c>
      <c r="U172" s="19">
        <v>0</v>
      </c>
      <c r="V172" s="21">
        <f t="shared" si="11"/>
        <v>171210.99670024999</v>
      </c>
    </row>
    <row r="173" spans="1:22" x14ac:dyDescent="0.3">
      <c r="A173" s="3" t="s">
        <v>12</v>
      </c>
      <c r="B173" s="3">
        <v>1</v>
      </c>
      <c r="C173" s="4" t="s">
        <v>178</v>
      </c>
      <c r="D173" s="3" t="s">
        <v>520</v>
      </c>
      <c r="E173" s="3" t="s">
        <v>488</v>
      </c>
      <c r="F173" s="4" t="s">
        <v>521</v>
      </c>
      <c r="G173" s="3" t="s">
        <v>16</v>
      </c>
      <c r="H173" s="5">
        <v>791.91989999999998</v>
      </c>
      <c r="I173" s="5">
        <v>2.1415999999999999</v>
      </c>
      <c r="J173" s="5">
        <v>2.0604</v>
      </c>
      <c r="K173" s="6">
        <v>0.96208442286141205</v>
      </c>
      <c r="L173" s="5">
        <v>25.55</v>
      </c>
      <c r="M173" s="19">
        <f>H173*INDEX('Pliegos Tarifarios (Santiago)'!$B:$B,MATCH($B173,'Pliegos Tarifarios (Santiago)'!$A:$A,0))</f>
        <v>94110.177076199994</v>
      </c>
      <c r="N173" s="19">
        <f>I173*INDEX('Pliegos Tarifarios (Santiago)'!$C:$C,MATCH($B173,'Pliegos Tarifarios (Santiago)'!$A:$A,0))</f>
        <v>7313.7974343999995</v>
      </c>
      <c r="O173" s="19">
        <f>J173*INDEX('Pliegos Tarifarios (Santiago)'!$D:$D,MATCH($B173,'Pliegos Tarifarios (Santiago)'!$A:$A,0))</f>
        <v>29065.248941999998</v>
      </c>
      <c r="P173" s="19">
        <f>H173*INDEX('Pliegos Tarifarios (Santiago)'!$E:$E,MATCH($B173,'Pliegos Tarifarios (Santiago)'!$A:$A,0))</f>
        <v>10241.108146799999</v>
      </c>
      <c r="Q173" s="19" cm="1">
        <f t="array" ref="Q173">H173*_xlfn.IFS(H173&lt;=350,INDEX('Pliegos Tarifarios (Santiago)'!$F:$F,MATCH($B173,'Pliegos Tarifarios (Santiago)'!$A:$A,0)),H173&lt;=500,INDEX('Pliegos Tarifarios (Santiago)'!$G:$G,MATCH($B173,'Pliegos Tarifarios (Santiago)'!$A:$A,0)),H173&lt;=1000,INDEX('Pliegos Tarifarios (Santiago)'!$H:$H,MATCH($B173,'Pliegos Tarifarios (Santiago)'!$A:$A,0)),H173&lt;=5000,INDEX('Pliegos Tarifarios (Santiago)'!$I:$I,MATCH($B173,'Pliegos Tarifarios (Santiago)'!$A:$A,0)),H173&gt;5000,INDEX('Pliegos Tarifarios (Santiago)'!$J:$J,MATCH($B173,'Pliegos Tarifarios (Santiago)'!$A:$A,0)))/1.19</f>
        <v>1857.3516310084037</v>
      </c>
      <c r="R173" s="19">
        <f>INDEX('Pliegos Tarifarios (Santiago)'!$K:$K,MATCH($B173,'Pliegos Tarifarios (Santiago)'!$A:$A,0))</f>
        <v>710.78200000000004</v>
      </c>
      <c r="S173" s="21">
        <f t="shared" si="13"/>
        <v>143298.46523040839</v>
      </c>
      <c r="T173" s="21">
        <f t="shared" si="10"/>
        <v>27226.708393777593</v>
      </c>
      <c r="U173" s="19">
        <v>0</v>
      </c>
      <c r="V173" s="21">
        <f t="shared" si="11"/>
        <v>170525.17362418599</v>
      </c>
    </row>
    <row r="174" spans="1:22" x14ac:dyDescent="0.3">
      <c r="A174" s="3" t="s">
        <v>12</v>
      </c>
      <c r="B174" s="3">
        <v>1</v>
      </c>
      <c r="C174" s="4" t="s">
        <v>178</v>
      </c>
      <c r="D174" s="3" t="s">
        <v>522</v>
      </c>
      <c r="E174" s="3" t="s">
        <v>488</v>
      </c>
      <c r="F174" s="4" t="s">
        <v>523</v>
      </c>
      <c r="G174" s="3" t="s">
        <v>16</v>
      </c>
      <c r="H174" s="5">
        <v>789.88480000000004</v>
      </c>
      <c r="I174" s="5">
        <v>2.1509999999999998</v>
      </c>
      <c r="J174" s="5">
        <v>2.0529000000000002</v>
      </c>
      <c r="K174" s="6">
        <v>0.95439330543933076</v>
      </c>
      <c r="L174" s="5">
        <v>25.48</v>
      </c>
      <c r="M174" s="19">
        <f>H174*INDEX('Pliegos Tarifarios (Santiago)'!$B:$B,MATCH($B174,'Pliegos Tarifarios (Santiago)'!$A:$A,0))</f>
        <v>93868.329862400002</v>
      </c>
      <c r="N174" s="19">
        <f>I174*INDEX('Pliegos Tarifarios (Santiago)'!$C:$C,MATCH($B174,'Pliegos Tarifarios (Santiago)'!$A:$A,0))</f>
        <v>7345.8994589999993</v>
      </c>
      <c r="O174" s="19">
        <f>J174*INDEX('Pliegos Tarifarios (Santiago)'!$D:$D,MATCH($B174,'Pliegos Tarifarios (Santiago)'!$A:$A,0))</f>
        <v>28959.449404500003</v>
      </c>
      <c r="P174" s="19">
        <f>H174*INDEX('Pliegos Tarifarios (Santiago)'!$E:$E,MATCH($B174,'Pliegos Tarifarios (Santiago)'!$A:$A,0))</f>
        <v>10214.790233600001</v>
      </c>
      <c r="Q174" s="19" cm="1">
        <f t="array" ref="Q174">H174*_xlfn.IFS(H174&lt;=350,INDEX('Pliegos Tarifarios (Santiago)'!$F:$F,MATCH($B174,'Pliegos Tarifarios (Santiago)'!$A:$A,0)),H174&lt;=500,INDEX('Pliegos Tarifarios (Santiago)'!$G:$G,MATCH($B174,'Pliegos Tarifarios (Santiago)'!$A:$A,0)),H174&lt;=1000,INDEX('Pliegos Tarifarios (Santiago)'!$H:$H,MATCH($B174,'Pliegos Tarifarios (Santiago)'!$A:$A,0)),H174&lt;=5000,INDEX('Pliegos Tarifarios (Santiago)'!$I:$I,MATCH($B174,'Pliegos Tarifarios (Santiago)'!$A:$A,0)),H174&gt;5000,INDEX('Pliegos Tarifarios (Santiago)'!$J:$J,MATCH($B174,'Pliegos Tarifarios (Santiago)'!$A:$A,0)))/1.19</f>
        <v>1852.5785519327737</v>
      </c>
      <c r="R174" s="19">
        <f>INDEX('Pliegos Tarifarios (Santiago)'!$K:$K,MATCH($B174,'Pliegos Tarifarios (Santiago)'!$A:$A,0))</f>
        <v>710.78200000000004</v>
      </c>
      <c r="S174" s="21">
        <f t="shared" si="13"/>
        <v>142951.82951143276</v>
      </c>
      <c r="T174" s="21">
        <f t="shared" si="10"/>
        <v>27160.847607172225</v>
      </c>
      <c r="U174" s="19">
        <v>0</v>
      </c>
      <c r="V174" s="21">
        <f t="shared" si="11"/>
        <v>170112.677118605</v>
      </c>
    </row>
    <row r="175" spans="1:22" x14ac:dyDescent="0.3">
      <c r="A175" s="3" t="s">
        <v>12</v>
      </c>
      <c r="B175" s="3">
        <v>1</v>
      </c>
      <c r="C175" s="4" t="s">
        <v>178</v>
      </c>
      <c r="D175" s="3" t="s">
        <v>524</v>
      </c>
      <c r="E175" s="3" t="s">
        <v>488</v>
      </c>
      <c r="F175" s="4" t="s">
        <v>525</v>
      </c>
      <c r="G175" s="3" t="s">
        <v>16</v>
      </c>
      <c r="H175" s="5">
        <v>791.42819999999995</v>
      </c>
      <c r="I175" s="5">
        <v>2.1233</v>
      </c>
      <c r="J175" s="5">
        <v>2.1023000000000001</v>
      </c>
      <c r="K175" s="6">
        <v>0.99010973484670095</v>
      </c>
      <c r="L175" s="5">
        <v>25.53</v>
      </c>
      <c r="M175" s="19">
        <f>H175*INDEX('Pliegos Tarifarios (Santiago)'!$B:$B,MATCH($B175,'Pliegos Tarifarios (Santiago)'!$A:$A,0))</f>
        <v>94051.744431599989</v>
      </c>
      <c r="N175" s="19">
        <f>I175*INDEX('Pliegos Tarifarios (Santiago)'!$C:$C,MATCH($B175,'Pliegos Tarifarios (Santiago)'!$A:$A,0))</f>
        <v>7251.3009396999996</v>
      </c>
      <c r="O175" s="19">
        <f>J175*INDEX('Pliegos Tarifarios (Santiago)'!$D:$D,MATCH($B175,'Pliegos Tarifarios (Santiago)'!$A:$A,0))</f>
        <v>29656.3156915</v>
      </c>
      <c r="P175" s="19">
        <f>H175*INDEX('Pliegos Tarifarios (Santiago)'!$E:$E,MATCH($B175,'Pliegos Tarifarios (Santiago)'!$A:$A,0))</f>
        <v>10234.7494824</v>
      </c>
      <c r="Q175" s="19" cm="1">
        <f t="array" ref="Q175">H175*_xlfn.IFS(H175&lt;=350,INDEX('Pliegos Tarifarios (Santiago)'!$F:$F,MATCH($B175,'Pliegos Tarifarios (Santiago)'!$A:$A,0)),H175&lt;=500,INDEX('Pliegos Tarifarios (Santiago)'!$G:$G,MATCH($B175,'Pliegos Tarifarios (Santiago)'!$A:$A,0)),H175&lt;=1000,INDEX('Pliegos Tarifarios (Santiago)'!$H:$H,MATCH($B175,'Pliegos Tarifarios (Santiago)'!$A:$A,0)),H175&lt;=5000,INDEX('Pliegos Tarifarios (Santiago)'!$I:$I,MATCH($B175,'Pliegos Tarifarios (Santiago)'!$A:$A,0)),H175&gt;5000,INDEX('Pliegos Tarifarios (Santiago)'!$J:$J,MATCH($B175,'Pliegos Tarifarios (Santiago)'!$A:$A,0)))/1.19</f>
        <v>1856.1984085714289</v>
      </c>
      <c r="R175" s="19">
        <f>INDEX('Pliegos Tarifarios (Santiago)'!$K:$K,MATCH($B175,'Pliegos Tarifarios (Santiago)'!$A:$A,0))</f>
        <v>710.78200000000004</v>
      </c>
      <c r="S175" s="21">
        <f t="shared" si="13"/>
        <v>143761.0909537714</v>
      </c>
      <c r="T175" s="21">
        <f t="shared" si="10"/>
        <v>27314.607281216566</v>
      </c>
      <c r="U175" s="19">
        <v>0</v>
      </c>
      <c r="V175" s="21">
        <f t="shared" si="11"/>
        <v>171075.69823498797</v>
      </c>
    </row>
    <row r="176" spans="1:22" x14ac:dyDescent="0.3">
      <c r="A176" s="3" t="s">
        <v>12</v>
      </c>
      <c r="B176" s="3">
        <v>1</v>
      </c>
      <c r="C176" s="4" t="s">
        <v>178</v>
      </c>
      <c r="D176" s="3" t="s">
        <v>526</v>
      </c>
      <c r="E176" s="3" t="s">
        <v>488</v>
      </c>
      <c r="F176" s="4" t="s">
        <v>527</v>
      </c>
      <c r="G176" s="3" t="s">
        <v>16</v>
      </c>
      <c r="H176" s="5">
        <v>792.41729999999995</v>
      </c>
      <c r="I176" s="5">
        <v>2.1676000000000002</v>
      </c>
      <c r="J176" s="5">
        <v>2.1676000000000002</v>
      </c>
      <c r="K176" s="6">
        <v>1</v>
      </c>
      <c r="L176" s="5">
        <v>25.56</v>
      </c>
      <c r="M176" s="19">
        <f>H176*INDEX('Pliegos Tarifarios (Santiago)'!$B:$B,MATCH($B176,'Pliegos Tarifarios (Santiago)'!$A:$A,0))</f>
        <v>94169.287097399996</v>
      </c>
      <c r="N176" s="19">
        <f>I176*INDEX('Pliegos Tarifarios (Santiago)'!$C:$C,MATCH($B176,'Pliegos Tarifarios (Santiago)'!$A:$A,0))</f>
        <v>7402.5902684000002</v>
      </c>
      <c r="O176" s="19">
        <f>J176*INDEX('Pliegos Tarifarios (Santiago)'!$D:$D,MATCH($B176,'Pliegos Tarifarios (Santiago)'!$A:$A,0))</f>
        <v>30577.476998000002</v>
      </c>
      <c r="P176" s="19">
        <f>H176*INDEX('Pliegos Tarifarios (Santiago)'!$E:$E,MATCH($B176,'Pliegos Tarifarios (Santiago)'!$A:$A,0))</f>
        <v>10247.540523600001</v>
      </c>
      <c r="Q176" s="19" cm="1">
        <f t="array" ref="Q176">H176*_xlfn.IFS(H176&lt;=350,INDEX('Pliegos Tarifarios (Santiago)'!$F:$F,MATCH($B176,'Pliegos Tarifarios (Santiago)'!$A:$A,0)),H176&lt;=500,INDEX('Pliegos Tarifarios (Santiago)'!$G:$G,MATCH($B176,'Pliegos Tarifarios (Santiago)'!$A:$A,0)),H176&lt;=1000,INDEX('Pliegos Tarifarios (Santiago)'!$H:$H,MATCH($B176,'Pliegos Tarifarios (Santiago)'!$A:$A,0)),H176&lt;=5000,INDEX('Pliegos Tarifarios (Santiago)'!$I:$I,MATCH($B176,'Pliegos Tarifarios (Santiago)'!$A:$A,0)),H176&gt;5000,INDEX('Pliegos Tarifarios (Santiago)'!$J:$J,MATCH($B176,'Pliegos Tarifarios (Santiago)'!$A:$A,0)))/1.19</f>
        <v>1858.5182221008404</v>
      </c>
      <c r="R176" s="19">
        <f>INDEX('Pliegos Tarifarios (Santiago)'!$K:$K,MATCH($B176,'Pliegos Tarifarios (Santiago)'!$A:$A,0))</f>
        <v>710.78200000000004</v>
      </c>
      <c r="S176" s="21">
        <f t="shared" si="13"/>
        <v>144966.19510950084</v>
      </c>
      <c r="T176" s="21">
        <f t="shared" si="10"/>
        <v>27543.57707080516</v>
      </c>
      <c r="U176" s="19">
        <v>0</v>
      </c>
      <c r="V176" s="21">
        <f t="shared" si="11"/>
        <v>172509.772180306</v>
      </c>
    </row>
    <row r="177" spans="1:22" x14ac:dyDescent="0.3">
      <c r="A177" s="3" t="s">
        <v>12</v>
      </c>
      <c r="B177" s="3">
        <v>1</v>
      </c>
      <c r="C177" s="4" t="s">
        <v>178</v>
      </c>
      <c r="D177" s="3" t="s">
        <v>528</v>
      </c>
      <c r="E177" s="3" t="s">
        <v>488</v>
      </c>
      <c r="F177" s="4" t="s">
        <v>529</v>
      </c>
      <c r="G177" s="3" t="s">
        <v>16</v>
      </c>
      <c r="H177" s="5">
        <v>793.48929999999996</v>
      </c>
      <c r="I177" s="5">
        <v>2.1417999999999999</v>
      </c>
      <c r="J177" s="5">
        <v>2.0996000000000001</v>
      </c>
      <c r="K177" s="6">
        <v>0.98029694649360366</v>
      </c>
      <c r="L177" s="5">
        <v>25.6</v>
      </c>
      <c r="M177" s="19">
        <f>H177*INDEX('Pliegos Tarifarios (Santiago)'!$B:$B,MATCH($B177,'Pliegos Tarifarios (Santiago)'!$A:$A,0))</f>
        <v>94296.681433399994</v>
      </c>
      <c r="N177" s="19">
        <f>I177*INDEX('Pliegos Tarifarios (Santiago)'!$C:$C,MATCH($B177,'Pliegos Tarifarios (Santiago)'!$A:$A,0))</f>
        <v>7314.4804561999999</v>
      </c>
      <c r="O177" s="19">
        <f>J177*INDEX('Pliegos Tarifarios (Santiago)'!$D:$D,MATCH($B177,'Pliegos Tarifarios (Santiago)'!$A:$A,0))</f>
        <v>29618.227858000002</v>
      </c>
      <c r="P177" s="19">
        <f>H177*INDEX('Pliegos Tarifarios (Santiago)'!$E:$E,MATCH($B177,'Pliegos Tarifarios (Santiago)'!$A:$A,0))</f>
        <v>10261.403627600001</v>
      </c>
      <c r="Q177" s="19" cm="1">
        <f t="array" ref="Q177">H177*_xlfn.IFS(H177&lt;=350,INDEX('Pliegos Tarifarios (Santiago)'!$F:$F,MATCH($B177,'Pliegos Tarifarios (Santiago)'!$A:$A,0)),H177&lt;=500,INDEX('Pliegos Tarifarios (Santiago)'!$G:$G,MATCH($B177,'Pliegos Tarifarios (Santiago)'!$A:$A,0)),H177&lt;=1000,INDEX('Pliegos Tarifarios (Santiago)'!$H:$H,MATCH($B177,'Pliegos Tarifarios (Santiago)'!$A:$A,0)),H177&lt;=5000,INDEX('Pliegos Tarifarios (Santiago)'!$I:$I,MATCH($B177,'Pliegos Tarifarios (Santiago)'!$A:$A,0)),H177&gt;5000,INDEX('Pliegos Tarifarios (Santiago)'!$J:$J,MATCH($B177,'Pliegos Tarifarios (Santiago)'!$A:$A,0)))/1.19</f>
        <v>1861.032467478992</v>
      </c>
      <c r="R177" s="19">
        <f>INDEX('Pliegos Tarifarios (Santiago)'!$K:$K,MATCH($B177,'Pliegos Tarifarios (Santiago)'!$A:$A,0))</f>
        <v>710.78200000000004</v>
      </c>
      <c r="S177" s="21">
        <f t="shared" si="13"/>
        <v>144062.60784267902</v>
      </c>
      <c r="T177" s="21">
        <f t="shared" si="10"/>
        <v>27371.895490109015</v>
      </c>
      <c r="U177" s="19">
        <v>0</v>
      </c>
      <c r="V177" s="21">
        <f t="shared" si="11"/>
        <v>171434.50333278804</v>
      </c>
    </row>
    <row r="178" spans="1:22" x14ac:dyDescent="0.3">
      <c r="A178" s="3" t="s">
        <v>12</v>
      </c>
      <c r="B178" s="3">
        <v>1</v>
      </c>
      <c r="C178" s="4" t="s">
        <v>178</v>
      </c>
      <c r="D178" s="3" t="s">
        <v>530</v>
      </c>
      <c r="E178" s="3" t="s">
        <v>488</v>
      </c>
      <c r="F178" s="4" t="s">
        <v>531</v>
      </c>
      <c r="G178" s="3" t="s">
        <v>16</v>
      </c>
      <c r="H178" s="5">
        <v>792.74170000000004</v>
      </c>
      <c r="I178" s="5">
        <v>2.0996999999999999</v>
      </c>
      <c r="J178" s="5">
        <v>2.0907</v>
      </c>
      <c r="K178" s="6">
        <v>0.99571367338191175</v>
      </c>
      <c r="L178" s="5">
        <v>25.57</v>
      </c>
      <c r="M178" s="19">
        <f>H178*INDEX('Pliegos Tarifarios (Santiago)'!$B:$B,MATCH($B178,'Pliegos Tarifarios (Santiago)'!$A:$A,0))</f>
        <v>94207.838144599998</v>
      </c>
      <c r="N178" s="19">
        <f>I178*INDEX('Pliegos Tarifarios (Santiago)'!$C:$C,MATCH($B178,'Pliegos Tarifarios (Santiago)'!$A:$A,0))</f>
        <v>7170.7043672999998</v>
      </c>
      <c r="O178" s="19">
        <f>J178*INDEX('Pliegos Tarifarios (Santiago)'!$D:$D,MATCH($B178,'Pliegos Tarifarios (Santiago)'!$A:$A,0))</f>
        <v>29492.6790735</v>
      </c>
      <c r="P178" s="19">
        <f>H178*INDEX('Pliegos Tarifarios (Santiago)'!$E:$E,MATCH($B178,'Pliegos Tarifarios (Santiago)'!$A:$A,0))</f>
        <v>10251.735664400001</v>
      </c>
      <c r="Q178" s="19" cm="1">
        <f t="array" ref="Q178">H178*_xlfn.IFS(H178&lt;=350,INDEX('Pliegos Tarifarios (Santiago)'!$F:$F,MATCH($B178,'Pliegos Tarifarios (Santiago)'!$A:$A,0)),H178&lt;=500,INDEX('Pliegos Tarifarios (Santiago)'!$G:$G,MATCH($B178,'Pliegos Tarifarios (Santiago)'!$A:$A,0)),H178&lt;=1000,INDEX('Pliegos Tarifarios (Santiago)'!$H:$H,MATCH($B178,'Pliegos Tarifarios (Santiago)'!$A:$A,0)),H178&lt;=5000,INDEX('Pliegos Tarifarios (Santiago)'!$I:$I,MATCH($B178,'Pliegos Tarifarios (Santiago)'!$A:$A,0)),H178&gt;5000,INDEX('Pliegos Tarifarios (Santiago)'!$J:$J,MATCH($B178,'Pliegos Tarifarios (Santiago)'!$A:$A,0)))/1.19</f>
        <v>1859.2790627731097</v>
      </c>
      <c r="R178" s="19">
        <f>INDEX('Pliegos Tarifarios (Santiago)'!$K:$K,MATCH($B178,'Pliegos Tarifarios (Santiago)'!$A:$A,0))</f>
        <v>710.78200000000004</v>
      </c>
      <c r="S178" s="21">
        <f t="shared" si="13"/>
        <v>143693.01831257311</v>
      </c>
      <c r="T178" s="21">
        <f t="shared" si="10"/>
        <v>27301.67347938889</v>
      </c>
      <c r="U178" s="19">
        <v>0</v>
      </c>
      <c r="V178" s="21">
        <f t="shared" si="11"/>
        <v>170994.69179196202</v>
      </c>
    </row>
    <row r="179" spans="1:22" x14ac:dyDescent="0.3">
      <c r="A179" s="3" t="s">
        <v>12</v>
      </c>
      <c r="B179" s="3">
        <v>1</v>
      </c>
      <c r="C179" s="4" t="s">
        <v>178</v>
      </c>
      <c r="D179" s="3" t="s">
        <v>532</v>
      </c>
      <c r="E179" s="3" t="s">
        <v>488</v>
      </c>
      <c r="F179" s="4" t="s">
        <v>533</v>
      </c>
      <c r="G179" s="3" t="s">
        <v>16</v>
      </c>
      <c r="H179" s="5">
        <v>792.26179999999999</v>
      </c>
      <c r="I179" s="5">
        <v>2.1301000000000001</v>
      </c>
      <c r="J179" s="5">
        <v>2.1173000000000002</v>
      </c>
      <c r="K179" s="6">
        <v>0.99399089244636407</v>
      </c>
      <c r="L179" s="5">
        <v>25.56</v>
      </c>
      <c r="M179" s="19">
        <f>H179*INDEX('Pliegos Tarifarios (Santiago)'!$B:$B,MATCH($B179,'Pliegos Tarifarios (Santiago)'!$A:$A,0))</f>
        <v>94150.807788399994</v>
      </c>
      <c r="N179" s="19">
        <f>I179*INDEX('Pliegos Tarifarios (Santiago)'!$C:$C,MATCH($B179,'Pliegos Tarifarios (Santiago)'!$A:$A,0))</f>
        <v>7274.5236808999998</v>
      </c>
      <c r="O179" s="19">
        <f>J179*INDEX('Pliegos Tarifarios (Santiago)'!$D:$D,MATCH($B179,'Pliegos Tarifarios (Santiago)'!$A:$A,0))</f>
        <v>29867.914766500002</v>
      </c>
      <c r="P179" s="19">
        <f>H179*INDEX('Pliegos Tarifarios (Santiago)'!$E:$E,MATCH($B179,'Pliegos Tarifarios (Santiago)'!$A:$A,0))</f>
        <v>10245.5295976</v>
      </c>
      <c r="Q179" s="19" cm="1">
        <f t="array" ref="Q179">H179*_xlfn.IFS(H179&lt;=350,INDEX('Pliegos Tarifarios (Santiago)'!$F:$F,MATCH($B179,'Pliegos Tarifarios (Santiago)'!$A:$A,0)),H179&lt;=500,INDEX('Pliegos Tarifarios (Santiago)'!$G:$G,MATCH($B179,'Pliegos Tarifarios (Santiago)'!$A:$A,0)),H179&lt;=1000,INDEX('Pliegos Tarifarios (Santiago)'!$H:$H,MATCH($B179,'Pliegos Tarifarios (Santiago)'!$A:$A,0)),H179&lt;=5000,INDEX('Pliegos Tarifarios (Santiago)'!$I:$I,MATCH($B179,'Pliegos Tarifarios (Santiago)'!$A:$A,0)),H179&gt;5000,INDEX('Pliegos Tarifarios (Santiago)'!$J:$J,MATCH($B179,'Pliegos Tarifarios (Santiago)'!$A:$A,0)))/1.19</f>
        <v>1858.1535157983196</v>
      </c>
      <c r="R179" s="19">
        <f>INDEX('Pliegos Tarifarios (Santiago)'!$K:$K,MATCH($B179,'Pliegos Tarifarios (Santiago)'!$A:$A,0))</f>
        <v>710.78200000000004</v>
      </c>
      <c r="S179" s="21">
        <f t="shared" si="13"/>
        <v>144107.71134919833</v>
      </c>
      <c r="T179" s="21">
        <f t="shared" si="10"/>
        <v>27380.465156347684</v>
      </c>
      <c r="U179" s="19">
        <v>0</v>
      </c>
      <c r="V179" s="21">
        <f t="shared" si="11"/>
        <v>171488.17650554603</v>
      </c>
    </row>
    <row r="180" spans="1:22" x14ac:dyDescent="0.3">
      <c r="A180" s="3" t="s">
        <v>12</v>
      </c>
      <c r="B180" s="3">
        <v>1</v>
      </c>
      <c r="C180" s="4" t="s">
        <v>178</v>
      </c>
      <c r="D180" s="3" t="s">
        <v>534</v>
      </c>
      <c r="E180" s="3" t="s">
        <v>488</v>
      </c>
      <c r="F180" s="4" t="s">
        <v>535</v>
      </c>
      <c r="G180" s="3" t="s">
        <v>16</v>
      </c>
      <c r="H180" s="5">
        <v>792.07299999999998</v>
      </c>
      <c r="I180" s="5">
        <v>2.1301000000000001</v>
      </c>
      <c r="J180" s="5">
        <v>2.0829</v>
      </c>
      <c r="K180" s="6">
        <v>0.97784141589596729</v>
      </c>
      <c r="L180" s="5">
        <v>25.55</v>
      </c>
      <c r="M180" s="19">
        <f>H180*INDEX('Pliegos Tarifarios (Santiago)'!$B:$B,MATCH($B180,'Pliegos Tarifarios (Santiago)'!$A:$A,0))</f>
        <v>94128.371174</v>
      </c>
      <c r="N180" s="19">
        <f>I180*INDEX('Pliegos Tarifarios (Santiago)'!$C:$C,MATCH($B180,'Pliegos Tarifarios (Santiago)'!$A:$A,0))</f>
        <v>7274.5236808999998</v>
      </c>
      <c r="O180" s="19">
        <f>J180*INDEX('Pliegos Tarifarios (Santiago)'!$D:$D,MATCH($B180,'Pliegos Tarifarios (Santiago)'!$A:$A,0))</f>
        <v>29382.647554499999</v>
      </c>
      <c r="P180" s="19">
        <f>H180*INDEX('Pliegos Tarifarios (Santiago)'!$E:$E,MATCH($B180,'Pliegos Tarifarios (Santiago)'!$A:$A,0))</f>
        <v>10243.088035999999</v>
      </c>
      <c r="Q180" s="19" cm="1">
        <f t="array" ref="Q180">H180*_xlfn.IFS(H180&lt;=350,INDEX('Pliegos Tarifarios (Santiago)'!$F:$F,MATCH($B180,'Pliegos Tarifarios (Santiago)'!$A:$A,0)),H180&lt;=500,INDEX('Pliegos Tarifarios (Santiago)'!$G:$G,MATCH($B180,'Pliegos Tarifarios (Santiago)'!$A:$A,0)),H180&lt;=1000,INDEX('Pliegos Tarifarios (Santiago)'!$H:$H,MATCH($B180,'Pliegos Tarifarios (Santiago)'!$A:$A,0)),H180&lt;=5000,INDEX('Pliegos Tarifarios (Santiago)'!$I:$I,MATCH($B180,'Pliegos Tarifarios (Santiago)'!$A:$A,0)),H180&gt;5000,INDEX('Pliegos Tarifarios (Santiago)'!$J:$J,MATCH($B180,'Pliegos Tarifarios (Santiago)'!$A:$A,0)))/1.19</f>
        <v>1857.7107084033617</v>
      </c>
      <c r="R180" s="19">
        <f>INDEX('Pliegos Tarifarios (Santiago)'!$K:$K,MATCH($B180,'Pliegos Tarifarios (Santiago)'!$A:$A,0))</f>
        <v>710.78200000000004</v>
      </c>
      <c r="S180" s="21">
        <f t="shared" si="13"/>
        <v>143597.12315380335</v>
      </c>
      <c r="T180" s="21">
        <f t="shared" si="10"/>
        <v>27283.453399222635</v>
      </c>
      <c r="U180" s="19">
        <v>0</v>
      </c>
      <c r="V180" s="21">
        <f t="shared" si="11"/>
        <v>170880.57655302598</v>
      </c>
    </row>
    <row r="181" spans="1:22" x14ac:dyDescent="0.3">
      <c r="A181" s="3" t="s">
        <v>12</v>
      </c>
      <c r="B181" s="3">
        <v>1</v>
      </c>
      <c r="C181" s="4" t="s">
        <v>178</v>
      </c>
      <c r="D181" s="3" t="s">
        <v>536</v>
      </c>
      <c r="E181" s="3" t="s">
        <v>488</v>
      </c>
      <c r="F181" s="4" t="s">
        <v>537</v>
      </c>
      <c r="G181" s="3" t="s">
        <v>30</v>
      </c>
      <c r="H181" s="5">
        <v>793.20889999999997</v>
      </c>
      <c r="I181" s="5">
        <v>2.0977999999999999</v>
      </c>
      <c r="J181" s="5">
        <v>2.0558000000000001</v>
      </c>
      <c r="K181" s="6">
        <v>0.97997902564591488</v>
      </c>
      <c r="L181" s="5">
        <v>25.59</v>
      </c>
      <c r="M181" s="19">
        <f>H181*INDEX('Pliegos Tarifarios (Santiago)'!$B:$B,MATCH($B181,'Pliegos Tarifarios (Santiago)'!$A:$A,0))</f>
        <v>94263.359258199998</v>
      </c>
      <c r="N181" s="19">
        <f>I181*INDEX('Pliegos Tarifarios (Santiago)'!$C:$C,MATCH($B181,'Pliegos Tarifarios (Santiago)'!$A:$A,0))</f>
        <v>7164.2156601999995</v>
      </c>
      <c r="O181" s="19">
        <f>J181*INDEX('Pliegos Tarifarios (Santiago)'!$D:$D,MATCH($B181,'Pliegos Tarifarios (Santiago)'!$A:$A,0))</f>
        <v>29000.358559</v>
      </c>
      <c r="P181" s="19">
        <f>H181*INDEX('Pliegos Tarifarios (Santiago)'!$E:$E,MATCH($B181,'Pliegos Tarifarios (Santiago)'!$A:$A,0))</f>
        <v>10257.777494800001</v>
      </c>
      <c r="Q181" s="19" cm="1">
        <f t="array" ref="Q181">H181*_xlfn.IFS(H181&lt;=350,INDEX('Pliegos Tarifarios (Santiago)'!$F:$F,MATCH($B181,'Pliegos Tarifarios (Santiago)'!$A:$A,0)),H181&lt;=500,INDEX('Pliegos Tarifarios (Santiago)'!$G:$G,MATCH($B181,'Pliegos Tarifarios (Santiago)'!$A:$A,0)),H181&lt;=1000,INDEX('Pliegos Tarifarios (Santiago)'!$H:$H,MATCH($B181,'Pliegos Tarifarios (Santiago)'!$A:$A,0)),H181&lt;=5000,INDEX('Pliegos Tarifarios (Santiago)'!$I:$I,MATCH($B181,'Pliegos Tarifarios (Santiago)'!$A:$A,0)),H181&gt;5000,INDEX('Pliegos Tarifarios (Santiago)'!$J:$J,MATCH($B181,'Pliegos Tarifarios (Santiago)'!$A:$A,0)))/1.19</f>
        <v>1860.3748234453783</v>
      </c>
      <c r="R181" s="19">
        <f>INDEX('Pliegos Tarifarios (Santiago)'!$K:$K,MATCH($B181,'Pliegos Tarifarios (Santiago)'!$A:$A,0))</f>
        <v>710.78200000000004</v>
      </c>
      <c r="S181" s="21">
        <f t="shared" si="13"/>
        <v>143256.86779564538</v>
      </c>
      <c r="T181" s="21">
        <f t="shared" si="10"/>
        <v>27218.804881172622</v>
      </c>
      <c r="U181" s="19">
        <v>0</v>
      </c>
      <c r="V181" s="21">
        <f t="shared" si="11"/>
        <v>170475.67267681801</v>
      </c>
    </row>
    <row r="182" spans="1:22" x14ac:dyDescent="0.3">
      <c r="A182" s="3" t="s">
        <v>12</v>
      </c>
      <c r="B182" s="3">
        <v>1</v>
      </c>
      <c r="C182" s="4" t="s">
        <v>178</v>
      </c>
      <c r="D182" s="3" t="s">
        <v>538</v>
      </c>
      <c r="E182" s="3" t="s">
        <v>488</v>
      </c>
      <c r="F182" s="4" t="s">
        <v>539</v>
      </c>
      <c r="G182" s="3" t="s">
        <v>30</v>
      </c>
      <c r="H182" s="5">
        <v>794.1857</v>
      </c>
      <c r="I182" s="5">
        <v>2.1177999999999999</v>
      </c>
      <c r="J182" s="5">
        <v>2.0682</v>
      </c>
      <c r="K182" s="6">
        <v>0.9765794692605535</v>
      </c>
      <c r="L182" s="5">
        <v>25.62</v>
      </c>
      <c r="M182" s="19">
        <f>H182*INDEX('Pliegos Tarifarios (Santiago)'!$B:$B,MATCH($B182,'Pliegos Tarifarios (Santiago)'!$A:$A,0))</f>
        <v>94379.440216599993</v>
      </c>
      <c r="N182" s="19">
        <f>I182*INDEX('Pliegos Tarifarios (Santiago)'!$C:$C,MATCH($B182,'Pliegos Tarifarios (Santiago)'!$A:$A,0))</f>
        <v>7232.5178401999992</v>
      </c>
      <c r="O182" s="19">
        <f>J182*INDEX('Pliegos Tarifarios (Santiago)'!$D:$D,MATCH($B182,'Pliegos Tarifarios (Santiago)'!$A:$A,0))</f>
        <v>29175.280460999998</v>
      </c>
      <c r="P182" s="19">
        <f>H182*INDEX('Pliegos Tarifarios (Santiago)'!$E:$E,MATCH($B182,'Pliegos Tarifarios (Santiago)'!$A:$A,0))</f>
        <v>10270.409472400001</v>
      </c>
      <c r="Q182" s="19" cm="1">
        <f t="array" ref="Q182">H182*_xlfn.IFS(H182&lt;=350,INDEX('Pliegos Tarifarios (Santiago)'!$F:$F,MATCH($B182,'Pliegos Tarifarios (Santiago)'!$A:$A,0)),H182&lt;=500,INDEX('Pliegos Tarifarios (Santiago)'!$G:$G,MATCH($B182,'Pliegos Tarifarios (Santiago)'!$A:$A,0)),H182&lt;=1000,INDEX('Pliegos Tarifarios (Santiago)'!$H:$H,MATCH($B182,'Pliegos Tarifarios (Santiago)'!$A:$A,0)),H182&lt;=5000,INDEX('Pliegos Tarifarios (Santiago)'!$I:$I,MATCH($B182,'Pliegos Tarifarios (Santiago)'!$A:$A,0)),H182&gt;5000,INDEX('Pliegos Tarifarios (Santiago)'!$J:$J,MATCH($B182,'Pliegos Tarifarios (Santiago)'!$A:$A,0)))/1.19</f>
        <v>1862.6657888235297</v>
      </c>
      <c r="R182" s="19">
        <f>INDEX('Pliegos Tarifarios (Santiago)'!$K:$K,MATCH($B182,'Pliegos Tarifarios (Santiago)'!$A:$A,0))</f>
        <v>710.78200000000004</v>
      </c>
      <c r="S182" s="21">
        <f t="shared" si="13"/>
        <v>143631.09577902354</v>
      </c>
      <c r="T182" s="21">
        <f t="shared" si="10"/>
        <v>27289.908198014473</v>
      </c>
      <c r="U182" s="19">
        <v>0</v>
      </c>
      <c r="V182" s="21">
        <f t="shared" si="11"/>
        <v>170921.00397703802</v>
      </c>
    </row>
    <row r="183" spans="1:22" x14ac:dyDescent="0.3">
      <c r="A183" s="3" t="s">
        <v>12</v>
      </c>
      <c r="B183" s="3">
        <v>1</v>
      </c>
      <c r="C183" s="4" t="s">
        <v>178</v>
      </c>
      <c r="D183" s="3" t="s">
        <v>540</v>
      </c>
      <c r="E183" s="3" t="s">
        <v>488</v>
      </c>
      <c r="F183" s="4" t="s">
        <v>541</v>
      </c>
      <c r="G183" s="3" t="s">
        <v>30</v>
      </c>
      <c r="H183" s="5">
        <v>792.09820000000002</v>
      </c>
      <c r="I183" s="5">
        <v>2.1667000000000001</v>
      </c>
      <c r="J183" s="5">
        <v>2.0726</v>
      </c>
      <c r="K183" s="6">
        <v>0.95656989892463185</v>
      </c>
      <c r="L183" s="5">
        <v>25.55</v>
      </c>
      <c r="M183" s="19">
        <f>H183*INDEX('Pliegos Tarifarios (Santiago)'!$B:$B,MATCH($B183,'Pliegos Tarifarios (Santiago)'!$A:$A,0))</f>
        <v>94131.365891599999</v>
      </c>
      <c r="N183" s="19">
        <f>I183*INDEX('Pliegos Tarifarios (Santiago)'!$C:$C,MATCH($B183,'Pliegos Tarifarios (Santiago)'!$A:$A,0))</f>
        <v>7399.5166703000004</v>
      </c>
      <c r="O183" s="19">
        <f>J183*INDEX('Pliegos Tarifarios (Santiago)'!$D:$D,MATCH($B183,'Pliegos Tarifarios (Santiago)'!$A:$A,0))</f>
        <v>29237.349523000001</v>
      </c>
      <c r="P183" s="19">
        <f>H183*INDEX('Pliegos Tarifarios (Santiago)'!$E:$E,MATCH($B183,'Pliegos Tarifarios (Santiago)'!$A:$A,0))</f>
        <v>10243.413922400001</v>
      </c>
      <c r="Q183" s="19" cm="1">
        <f t="array" ref="Q183">H183*_xlfn.IFS(H183&lt;=350,INDEX('Pliegos Tarifarios (Santiago)'!$F:$F,MATCH($B183,'Pliegos Tarifarios (Santiago)'!$A:$A,0)),H183&lt;=500,INDEX('Pliegos Tarifarios (Santiago)'!$G:$G,MATCH($B183,'Pliegos Tarifarios (Santiago)'!$A:$A,0)),H183&lt;=1000,INDEX('Pliegos Tarifarios (Santiago)'!$H:$H,MATCH($B183,'Pliegos Tarifarios (Santiago)'!$A:$A,0)),H183&lt;=5000,INDEX('Pliegos Tarifarios (Santiago)'!$I:$I,MATCH($B183,'Pliegos Tarifarios (Santiago)'!$A:$A,0)),H183&gt;5000,INDEX('Pliegos Tarifarios (Santiago)'!$J:$J,MATCH($B183,'Pliegos Tarifarios (Santiago)'!$A:$A,0)))/1.19</f>
        <v>1857.7698119327736</v>
      </c>
      <c r="R183" s="19">
        <f>INDEX('Pliegos Tarifarios (Santiago)'!$K:$K,MATCH($B183,'Pliegos Tarifarios (Santiago)'!$A:$A,0))</f>
        <v>710.78200000000004</v>
      </c>
      <c r="S183" s="21">
        <f t="shared" si="13"/>
        <v>143580.1978192328</v>
      </c>
      <c r="T183" s="21">
        <f t="shared" si="10"/>
        <v>27280.237585654231</v>
      </c>
      <c r="U183" s="19">
        <v>0</v>
      </c>
      <c r="V183" s="21">
        <f t="shared" si="11"/>
        <v>170860.43540488702</v>
      </c>
    </row>
    <row r="184" spans="1:22" x14ac:dyDescent="0.3">
      <c r="A184" s="3" t="s">
        <v>12</v>
      </c>
      <c r="B184" s="3">
        <v>1</v>
      </c>
      <c r="C184" s="4" t="s">
        <v>178</v>
      </c>
      <c r="D184" s="3" t="s">
        <v>542</v>
      </c>
      <c r="E184" s="3" t="s">
        <v>488</v>
      </c>
      <c r="F184" s="4" t="s">
        <v>543</v>
      </c>
      <c r="G184" s="3" t="s">
        <v>30</v>
      </c>
      <c r="H184" s="5">
        <v>792.57709999999997</v>
      </c>
      <c r="I184" s="5">
        <v>2.1086</v>
      </c>
      <c r="J184" s="5">
        <v>2.0823999999999998</v>
      </c>
      <c r="K184" s="6">
        <v>0.98757469410983578</v>
      </c>
      <c r="L184" s="5">
        <v>25.57</v>
      </c>
      <c r="M184" s="19">
        <f>H184*INDEX('Pliegos Tarifarios (Santiago)'!$B:$B,MATCH($B184,'Pliegos Tarifarios (Santiago)'!$A:$A,0))</f>
        <v>94188.277409799994</v>
      </c>
      <c r="N184" s="19">
        <f>I184*INDEX('Pliegos Tarifarios (Santiago)'!$C:$C,MATCH($B184,'Pliegos Tarifarios (Santiago)'!$A:$A,0))</f>
        <v>7201.0988373999999</v>
      </c>
      <c r="O184" s="19">
        <f>J184*INDEX('Pliegos Tarifarios (Santiago)'!$D:$D,MATCH($B184,'Pliegos Tarifarios (Santiago)'!$A:$A,0))</f>
        <v>29375.594251999995</v>
      </c>
      <c r="P184" s="19">
        <f>H184*INDEX('Pliegos Tarifarios (Santiago)'!$E:$E,MATCH($B184,'Pliegos Tarifarios (Santiago)'!$A:$A,0))</f>
        <v>10249.607057200001</v>
      </c>
      <c r="Q184" s="19" cm="1">
        <f t="array" ref="Q184">H184*_xlfn.IFS(H184&lt;=350,INDEX('Pliegos Tarifarios (Santiago)'!$F:$F,MATCH($B184,'Pliegos Tarifarios (Santiago)'!$A:$A,0)),H184&lt;=500,INDEX('Pliegos Tarifarios (Santiago)'!$G:$G,MATCH($B184,'Pliegos Tarifarios (Santiago)'!$A:$A,0)),H184&lt;=1000,INDEX('Pliegos Tarifarios (Santiago)'!$H:$H,MATCH($B184,'Pliegos Tarifarios (Santiago)'!$A:$A,0)),H184&lt;=5000,INDEX('Pliegos Tarifarios (Santiago)'!$I:$I,MATCH($B184,'Pliegos Tarifarios (Santiago)'!$A:$A,0)),H184&gt;5000,INDEX('Pliegos Tarifarios (Santiago)'!$J:$J,MATCH($B184,'Pliegos Tarifarios (Santiago)'!$A:$A,0)))/1.19</f>
        <v>1858.893013529412</v>
      </c>
      <c r="R184" s="19">
        <f>INDEX('Pliegos Tarifarios (Santiago)'!$K:$K,MATCH($B184,'Pliegos Tarifarios (Santiago)'!$A:$A,0))</f>
        <v>710.78200000000004</v>
      </c>
      <c r="S184" s="21">
        <f t="shared" si="13"/>
        <v>143584.25256992941</v>
      </c>
      <c r="T184" s="21">
        <f t="shared" si="10"/>
        <v>27281.007988286587</v>
      </c>
      <c r="U184" s="19">
        <v>0</v>
      </c>
      <c r="V184" s="21">
        <f t="shared" si="11"/>
        <v>170865.26055821599</v>
      </c>
    </row>
    <row r="185" spans="1:22" x14ac:dyDescent="0.3">
      <c r="A185" s="3" t="s">
        <v>12</v>
      </c>
      <c r="B185" s="3">
        <v>1</v>
      </c>
      <c r="C185" s="4" t="s">
        <v>178</v>
      </c>
      <c r="D185" s="3" t="s">
        <v>544</v>
      </c>
      <c r="E185" s="3" t="s">
        <v>488</v>
      </c>
      <c r="F185" s="4" t="s">
        <v>545</v>
      </c>
      <c r="G185" s="3" t="s">
        <v>30</v>
      </c>
      <c r="H185" s="5">
        <v>792.33820000000003</v>
      </c>
      <c r="I185" s="5">
        <v>2.1255000000000002</v>
      </c>
      <c r="J185" s="5">
        <v>2.0554000000000001</v>
      </c>
      <c r="K185" s="6">
        <v>0.96701952481768993</v>
      </c>
      <c r="L185" s="5">
        <v>25.56</v>
      </c>
      <c r="M185" s="19">
        <f>H185*INDEX('Pliegos Tarifarios (Santiago)'!$B:$B,MATCH($B185,'Pliegos Tarifarios (Santiago)'!$A:$A,0))</f>
        <v>94159.887011600003</v>
      </c>
      <c r="N185" s="19">
        <f>I185*INDEX('Pliegos Tarifarios (Santiago)'!$C:$C,MATCH($B185,'Pliegos Tarifarios (Santiago)'!$A:$A,0))</f>
        <v>7258.8141795000001</v>
      </c>
      <c r="O185" s="19">
        <f>J185*INDEX('Pliegos Tarifarios (Santiago)'!$D:$D,MATCH($B185,'Pliegos Tarifarios (Santiago)'!$A:$A,0))</f>
        <v>28994.715917000001</v>
      </c>
      <c r="P185" s="19">
        <f>H185*INDEX('Pliegos Tarifarios (Santiago)'!$E:$E,MATCH($B185,'Pliegos Tarifarios (Santiago)'!$A:$A,0))</f>
        <v>10246.517602400001</v>
      </c>
      <c r="Q185" s="19" cm="1">
        <f t="array" ref="Q185">H185*_xlfn.IFS(H185&lt;=350,INDEX('Pliegos Tarifarios (Santiago)'!$F:$F,MATCH($B185,'Pliegos Tarifarios (Santiago)'!$A:$A,0)),H185&lt;=500,INDEX('Pliegos Tarifarios (Santiago)'!$G:$G,MATCH($B185,'Pliegos Tarifarios (Santiago)'!$A:$A,0)),H185&lt;=1000,INDEX('Pliegos Tarifarios (Santiago)'!$H:$H,MATCH($B185,'Pliegos Tarifarios (Santiago)'!$A:$A,0)),H185&lt;=5000,INDEX('Pliegos Tarifarios (Santiago)'!$I:$I,MATCH($B185,'Pliegos Tarifarios (Santiago)'!$A:$A,0)),H185&gt;5000,INDEX('Pliegos Tarifarios (Santiago)'!$J:$J,MATCH($B185,'Pliegos Tarifarios (Santiago)'!$A:$A,0)))/1.19</f>
        <v>1858.3327026890761</v>
      </c>
      <c r="R185" s="19">
        <f>INDEX('Pliegos Tarifarios (Santiago)'!$K:$K,MATCH($B185,'Pliegos Tarifarios (Santiago)'!$A:$A,0))</f>
        <v>710.78200000000004</v>
      </c>
      <c r="S185" s="21">
        <f t="shared" si="13"/>
        <v>143229.04941318909</v>
      </c>
      <c r="T185" s="21">
        <f t="shared" si="10"/>
        <v>27213.519388505927</v>
      </c>
      <c r="U185" s="19">
        <v>0</v>
      </c>
      <c r="V185" s="21">
        <f t="shared" si="11"/>
        <v>170442.56880169502</v>
      </c>
    </row>
    <row r="186" spans="1:22" x14ac:dyDescent="0.3">
      <c r="A186" s="3" t="s">
        <v>12</v>
      </c>
      <c r="B186" s="3">
        <v>1</v>
      </c>
      <c r="C186" s="4" t="s">
        <v>178</v>
      </c>
      <c r="D186" s="3" t="s">
        <v>546</v>
      </c>
      <c r="E186" s="3" t="s">
        <v>488</v>
      </c>
      <c r="F186" s="4" t="s">
        <v>547</v>
      </c>
      <c r="G186" s="3" t="s">
        <v>30</v>
      </c>
      <c r="H186" s="5">
        <v>791.36429999999996</v>
      </c>
      <c r="I186" s="5">
        <v>2.1783999999999999</v>
      </c>
      <c r="J186" s="5">
        <v>2.0941000000000001</v>
      </c>
      <c r="K186" s="6">
        <v>0.96130187293426372</v>
      </c>
      <c r="L186" s="5">
        <v>25.53</v>
      </c>
      <c r="M186" s="19">
        <f>H186*INDEX('Pliegos Tarifarios (Santiago)'!$B:$B,MATCH($B186,'Pliegos Tarifarios (Santiago)'!$A:$A,0))</f>
        <v>94044.150683399988</v>
      </c>
      <c r="N186" s="19">
        <f>I186*INDEX('Pliegos Tarifarios (Santiago)'!$C:$C,MATCH($B186,'Pliegos Tarifarios (Santiago)'!$A:$A,0))</f>
        <v>7439.4734455999996</v>
      </c>
      <c r="O186" s="19">
        <f>J186*INDEX('Pliegos Tarifarios (Santiago)'!$D:$D,MATCH($B186,'Pliegos Tarifarios (Santiago)'!$A:$A,0))</f>
        <v>29540.641530500001</v>
      </c>
      <c r="P186" s="19">
        <f>H186*INDEX('Pliegos Tarifarios (Santiago)'!$E:$E,MATCH($B186,'Pliegos Tarifarios (Santiago)'!$A:$A,0))</f>
        <v>10233.923127599999</v>
      </c>
      <c r="Q186" s="19" cm="1">
        <f t="array" ref="Q186">H186*_xlfn.IFS(H186&lt;=350,INDEX('Pliegos Tarifarios (Santiago)'!$F:$F,MATCH($B186,'Pliegos Tarifarios (Santiago)'!$A:$A,0)),H186&lt;=500,INDEX('Pliegos Tarifarios (Santiago)'!$G:$G,MATCH($B186,'Pliegos Tarifarios (Santiago)'!$A:$A,0)),H186&lt;=1000,INDEX('Pliegos Tarifarios (Santiago)'!$H:$H,MATCH($B186,'Pliegos Tarifarios (Santiago)'!$A:$A,0)),H186&lt;=5000,INDEX('Pliegos Tarifarios (Santiago)'!$I:$I,MATCH($B186,'Pliegos Tarifarios (Santiago)'!$A:$A,0)),H186&gt;5000,INDEX('Pliegos Tarifarios (Santiago)'!$J:$J,MATCH($B186,'Pliegos Tarifarios (Santiago)'!$A:$A,0)))/1.19</f>
        <v>1856.0485389075634</v>
      </c>
      <c r="R186" s="19">
        <f>INDEX('Pliegos Tarifarios (Santiago)'!$K:$K,MATCH($B186,'Pliegos Tarifarios (Santiago)'!$A:$A,0))</f>
        <v>710.78200000000004</v>
      </c>
      <c r="S186" s="21">
        <f t="shared" si="13"/>
        <v>143825.01932600758</v>
      </c>
      <c r="T186" s="21">
        <f t="shared" si="10"/>
        <v>27326.753671941438</v>
      </c>
      <c r="U186" s="19">
        <v>0</v>
      </c>
      <c r="V186" s="21">
        <f t="shared" si="11"/>
        <v>171151.77299794901</v>
      </c>
    </row>
    <row r="187" spans="1:22" x14ac:dyDescent="0.3">
      <c r="A187" s="3" t="s">
        <v>12</v>
      </c>
      <c r="B187" s="3">
        <v>1</v>
      </c>
      <c r="C187" s="4" t="s">
        <v>178</v>
      </c>
      <c r="D187" s="3" t="s">
        <v>548</v>
      </c>
      <c r="E187" s="3" t="s">
        <v>488</v>
      </c>
      <c r="F187" s="4" t="s">
        <v>549</v>
      </c>
      <c r="G187" s="3" t="s">
        <v>30</v>
      </c>
      <c r="H187" s="5">
        <v>793.56799999999998</v>
      </c>
      <c r="I187" s="5">
        <v>2.1101000000000001</v>
      </c>
      <c r="J187" s="5">
        <v>2.1101000000000001</v>
      </c>
      <c r="K187" s="6">
        <v>1</v>
      </c>
      <c r="L187" s="5">
        <v>25.6</v>
      </c>
      <c r="M187" s="19">
        <f>H187*INDEX('Pliegos Tarifarios (Santiago)'!$B:$B,MATCH($B187,'Pliegos Tarifarios (Santiago)'!$A:$A,0))</f>
        <v>94306.033983999994</v>
      </c>
      <c r="N187" s="19">
        <f>I187*INDEX('Pliegos Tarifarios (Santiago)'!$C:$C,MATCH($B187,'Pliegos Tarifarios (Santiago)'!$A:$A,0))</f>
        <v>7206.2215009000001</v>
      </c>
      <c r="O187" s="19">
        <f>J187*INDEX('Pliegos Tarifarios (Santiago)'!$D:$D,MATCH($B187,'Pliegos Tarifarios (Santiago)'!$A:$A,0))</f>
        <v>29766.3472105</v>
      </c>
      <c r="P187" s="19">
        <f>H187*INDEX('Pliegos Tarifarios (Santiago)'!$E:$E,MATCH($B187,'Pliegos Tarifarios (Santiago)'!$A:$A,0))</f>
        <v>10262.421376</v>
      </c>
      <c r="Q187" s="19" cm="1">
        <f t="array" ref="Q187">H187*_xlfn.IFS(H187&lt;=350,INDEX('Pliegos Tarifarios (Santiago)'!$F:$F,MATCH($B187,'Pliegos Tarifarios (Santiago)'!$A:$A,0)),H187&lt;=500,INDEX('Pliegos Tarifarios (Santiago)'!$G:$G,MATCH($B187,'Pliegos Tarifarios (Santiago)'!$A:$A,0)),H187&lt;=1000,INDEX('Pliegos Tarifarios (Santiago)'!$H:$H,MATCH($B187,'Pliegos Tarifarios (Santiago)'!$A:$A,0)),H187&lt;=5000,INDEX('Pliegos Tarifarios (Santiago)'!$I:$I,MATCH($B187,'Pliegos Tarifarios (Santiago)'!$A:$A,0)),H187&gt;5000,INDEX('Pliegos Tarifarios (Santiago)'!$J:$J,MATCH($B187,'Pliegos Tarifarios (Santiago)'!$A:$A,0)))/1.19</f>
        <v>1861.217048739496</v>
      </c>
      <c r="R187" s="19">
        <f>INDEX('Pliegos Tarifarios (Santiago)'!$K:$K,MATCH($B187,'Pliegos Tarifarios (Santiago)'!$A:$A,0))</f>
        <v>710.78200000000004</v>
      </c>
      <c r="S187" s="21">
        <f t="shared" si="13"/>
        <v>144113.02312013952</v>
      </c>
      <c r="T187" s="21">
        <f t="shared" si="10"/>
        <v>27381.474392826509</v>
      </c>
      <c r="U187" s="19">
        <v>0</v>
      </c>
      <c r="V187" s="21">
        <f t="shared" si="11"/>
        <v>171494.49751296605</v>
      </c>
    </row>
    <row r="188" spans="1:22" x14ac:dyDescent="0.3">
      <c r="A188" s="3" t="s">
        <v>12</v>
      </c>
      <c r="B188" s="3">
        <v>1</v>
      </c>
      <c r="C188" s="4" t="s">
        <v>178</v>
      </c>
      <c r="D188" s="3" t="s">
        <v>550</v>
      </c>
      <c r="E188" s="3" t="s">
        <v>488</v>
      </c>
      <c r="F188" s="4" t="s">
        <v>551</v>
      </c>
      <c r="G188" s="3" t="s">
        <v>30</v>
      </c>
      <c r="H188" s="5">
        <v>790.35389999999995</v>
      </c>
      <c r="I188" s="5">
        <v>2.1128</v>
      </c>
      <c r="J188" s="5">
        <v>2.0558000000000001</v>
      </c>
      <c r="K188" s="6">
        <v>0.97302158273381301</v>
      </c>
      <c r="L188" s="5">
        <v>25.5</v>
      </c>
      <c r="M188" s="19">
        <f>H188*INDEX('Pliegos Tarifarios (Santiago)'!$B:$B,MATCH($B188,'Pliegos Tarifarios (Santiago)'!$A:$A,0))</f>
        <v>93924.076768199986</v>
      </c>
      <c r="N188" s="19">
        <f>I188*INDEX('Pliegos Tarifarios (Santiago)'!$C:$C,MATCH($B188,'Pliegos Tarifarios (Santiago)'!$A:$A,0))</f>
        <v>7215.4422951999995</v>
      </c>
      <c r="O188" s="19">
        <f>J188*INDEX('Pliegos Tarifarios (Santiago)'!$D:$D,MATCH($B188,'Pliegos Tarifarios (Santiago)'!$A:$A,0))</f>
        <v>29000.358559</v>
      </c>
      <c r="P188" s="19">
        <f>H188*INDEX('Pliegos Tarifarios (Santiago)'!$E:$E,MATCH($B188,'Pliegos Tarifarios (Santiago)'!$A:$A,0))</f>
        <v>10220.8566348</v>
      </c>
      <c r="Q188" s="19" cm="1">
        <f t="array" ref="Q188">H188*_xlfn.IFS(H188&lt;=350,INDEX('Pliegos Tarifarios (Santiago)'!$F:$F,MATCH($B188,'Pliegos Tarifarios (Santiago)'!$A:$A,0)),H188&lt;=500,INDEX('Pliegos Tarifarios (Santiago)'!$G:$G,MATCH($B188,'Pliegos Tarifarios (Santiago)'!$A:$A,0)),H188&lt;=1000,INDEX('Pliegos Tarifarios (Santiago)'!$H:$H,MATCH($B188,'Pliegos Tarifarios (Santiago)'!$A:$A,0)),H188&lt;=5000,INDEX('Pliegos Tarifarios (Santiago)'!$I:$I,MATCH($B188,'Pliegos Tarifarios (Santiago)'!$A:$A,0)),H188&gt;5000,INDEX('Pliegos Tarifarios (Santiago)'!$J:$J,MATCH($B188,'Pliegos Tarifarios (Santiago)'!$A:$A,0)))/1.19</f>
        <v>1853.6787688235297</v>
      </c>
      <c r="R188" s="19">
        <f>INDEX('Pliegos Tarifarios (Santiago)'!$K:$K,MATCH($B188,'Pliegos Tarifarios (Santiago)'!$A:$A,0))</f>
        <v>710.78200000000004</v>
      </c>
      <c r="S188" s="21">
        <f t="shared" si="13"/>
        <v>142925.19502602352</v>
      </c>
      <c r="T188" s="21">
        <f t="shared" si="10"/>
        <v>27155.787054944467</v>
      </c>
      <c r="U188" s="19">
        <v>0</v>
      </c>
      <c r="V188" s="21">
        <f t="shared" si="11"/>
        <v>170080.98208096798</v>
      </c>
    </row>
    <row r="189" spans="1:22" x14ac:dyDescent="0.3">
      <c r="A189" s="3" t="s">
        <v>12</v>
      </c>
      <c r="B189" s="3">
        <v>1</v>
      </c>
      <c r="C189" s="4" t="s">
        <v>178</v>
      </c>
      <c r="D189" s="3" t="s">
        <v>552</v>
      </c>
      <c r="E189" s="3" t="s">
        <v>488</v>
      </c>
      <c r="F189" s="4" t="s">
        <v>553</v>
      </c>
      <c r="G189" s="3" t="s">
        <v>30</v>
      </c>
      <c r="H189" s="5">
        <v>794.08100000000002</v>
      </c>
      <c r="I189" s="5">
        <v>2.0632000000000001</v>
      </c>
      <c r="J189" s="5">
        <v>2.0573999999999999</v>
      </c>
      <c r="K189" s="6">
        <v>0.9971888328809615</v>
      </c>
      <c r="L189" s="5">
        <v>25.62</v>
      </c>
      <c r="M189" s="19">
        <f>H189*INDEX('Pliegos Tarifarios (Santiago)'!$B:$B,MATCH($B189,'Pliegos Tarifarios (Santiago)'!$A:$A,0))</f>
        <v>94366.997877999995</v>
      </c>
      <c r="N189" s="19">
        <f>I189*INDEX('Pliegos Tarifarios (Santiago)'!$C:$C,MATCH($B189,'Pliegos Tarifarios (Santiago)'!$A:$A,0))</f>
        <v>7046.0528887999999</v>
      </c>
      <c r="O189" s="19">
        <f>J189*INDEX('Pliegos Tarifarios (Santiago)'!$D:$D,MATCH($B189,'Pliegos Tarifarios (Santiago)'!$A:$A,0))</f>
        <v>29022.929126999999</v>
      </c>
      <c r="P189" s="19">
        <f>H189*INDEX('Pliegos Tarifarios (Santiago)'!$E:$E,MATCH($B189,'Pliegos Tarifarios (Santiago)'!$A:$A,0))</f>
        <v>10269.055492000001</v>
      </c>
      <c r="Q189" s="19" cm="1">
        <f t="array" ref="Q189">H189*_xlfn.IFS(H189&lt;=350,INDEX('Pliegos Tarifarios (Santiago)'!$F:$F,MATCH($B189,'Pliegos Tarifarios (Santiago)'!$A:$A,0)),H189&lt;=500,INDEX('Pliegos Tarifarios (Santiago)'!$G:$G,MATCH($B189,'Pliegos Tarifarios (Santiago)'!$A:$A,0)),H189&lt;=1000,INDEX('Pliegos Tarifarios (Santiago)'!$H:$H,MATCH($B189,'Pliegos Tarifarios (Santiago)'!$A:$A,0)),H189&lt;=5000,INDEX('Pliegos Tarifarios (Santiago)'!$I:$I,MATCH($B189,'Pliegos Tarifarios (Santiago)'!$A:$A,0)),H189&gt;5000,INDEX('Pliegos Tarifarios (Santiago)'!$J:$J,MATCH($B189,'Pliegos Tarifarios (Santiago)'!$A:$A,0)))/1.19</f>
        <v>1862.4202277310926</v>
      </c>
      <c r="R189" s="19">
        <f>INDEX('Pliegos Tarifarios (Santiago)'!$K:$K,MATCH($B189,'Pliegos Tarifarios (Santiago)'!$A:$A,0))</f>
        <v>710.78200000000004</v>
      </c>
      <c r="S189" s="21">
        <f t="shared" si="13"/>
        <v>143278.23761353109</v>
      </c>
      <c r="T189" s="21">
        <f t="shared" si="10"/>
        <v>27222.865146570908</v>
      </c>
      <c r="U189" s="19">
        <v>0</v>
      </c>
      <c r="V189" s="21">
        <f t="shared" si="11"/>
        <v>170501.10276010199</v>
      </c>
    </row>
    <row r="190" spans="1:22" x14ac:dyDescent="0.3">
      <c r="A190" s="3" t="s">
        <v>12</v>
      </c>
      <c r="B190" s="3">
        <v>1</v>
      </c>
      <c r="C190" s="4" t="s">
        <v>178</v>
      </c>
      <c r="D190" s="3" t="s">
        <v>554</v>
      </c>
      <c r="E190" s="3" t="s">
        <v>488</v>
      </c>
      <c r="F190" s="4" t="s">
        <v>555</v>
      </c>
      <c r="G190" s="3" t="s">
        <v>30</v>
      </c>
      <c r="H190" s="5">
        <v>790.64139999999998</v>
      </c>
      <c r="I190" s="5">
        <v>2.1625999999999999</v>
      </c>
      <c r="J190" s="5">
        <v>2.0792999999999999</v>
      </c>
      <c r="K190" s="6">
        <v>0.96148154998612789</v>
      </c>
      <c r="L190" s="5">
        <v>25.5</v>
      </c>
      <c r="M190" s="19">
        <f>H190*INDEX('Pliegos Tarifarios (Santiago)'!$B:$B,MATCH($B190,'Pliegos Tarifarios (Santiago)'!$A:$A,0))</f>
        <v>93958.242693199994</v>
      </c>
      <c r="N190" s="19">
        <f>I190*INDEX('Pliegos Tarifarios (Santiago)'!$C:$C,MATCH($B190,'Pliegos Tarifarios (Santiago)'!$A:$A,0))</f>
        <v>7385.5147233999996</v>
      </c>
      <c r="O190" s="19">
        <f>J190*INDEX('Pliegos Tarifarios (Santiago)'!$D:$D,MATCH($B190,'Pliegos Tarifarios (Santiago)'!$A:$A,0))</f>
        <v>29331.863776499998</v>
      </c>
      <c r="P190" s="19">
        <f>H190*INDEX('Pliegos Tarifarios (Santiago)'!$E:$E,MATCH($B190,'Pliegos Tarifarios (Santiago)'!$A:$A,0))</f>
        <v>10224.574584800001</v>
      </c>
      <c r="Q190" s="19" cm="1">
        <f t="array" ref="Q190">H190*_xlfn.IFS(H190&lt;=350,INDEX('Pliegos Tarifarios (Santiago)'!$F:$F,MATCH($B190,'Pliegos Tarifarios (Santiago)'!$A:$A,0)),H190&lt;=500,INDEX('Pliegos Tarifarios (Santiago)'!$G:$G,MATCH($B190,'Pliegos Tarifarios (Santiago)'!$A:$A,0)),H190&lt;=1000,INDEX('Pliegos Tarifarios (Santiago)'!$H:$H,MATCH($B190,'Pliegos Tarifarios (Santiago)'!$A:$A,0)),H190&lt;=5000,INDEX('Pliegos Tarifarios (Santiago)'!$I:$I,MATCH($B190,'Pliegos Tarifarios (Santiago)'!$A:$A,0)),H190&gt;5000,INDEX('Pliegos Tarifarios (Santiago)'!$J:$J,MATCH($B190,'Pliegos Tarifarios (Santiago)'!$A:$A,0)))/1.19</f>
        <v>1854.3530650420171</v>
      </c>
      <c r="R190" s="19">
        <f>INDEX('Pliegos Tarifarios (Santiago)'!$K:$K,MATCH($B190,'Pliegos Tarifarios (Santiago)'!$A:$A,0))</f>
        <v>710.78200000000004</v>
      </c>
      <c r="S190" s="21">
        <f t="shared" si="13"/>
        <v>143465.33084294203</v>
      </c>
      <c r="T190" s="21">
        <f t="shared" si="10"/>
        <v>27258.412860158987</v>
      </c>
      <c r="U190" s="19">
        <v>0</v>
      </c>
      <c r="V190" s="21">
        <f t="shared" si="11"/>
        <v>170723.743703101</v>
      </c>
    </row>
    <row r="191" spans="1:22" x14ac:dyDescent="0.3">
      <c r="A191" s="3" t="s">
        <v>12</v>
      </c>
      <c r="B191" s="3">
        <v>1</v>
      </c>
      <c r="C191" s="4" t="s">
        <v>178</v>
      </c>
      <c r="D191" s="3" t="s">
        <v>556</v>
      </c>
      <c r="E191" s="3" t="s">
        <v>488</v>
      </c>
      <c r="F191" s="4" t="s">
        <v>557</v>
      </c>
      <c r="G191" s="3" t="s">
        <v>30</v>
      </c>
      <c r="H191" s="5">
        <v>793.05100000000004</v>
      </c>
      <c r="I191" s="5">
        <v>2.1728999999999998</v>
      </c>
      <c r="J191" s="5">
        <v>2.1728999999999998</v>
      </c>
      <c r="K191" s="6">
        <v>1</v>
      </c>
      <c r="L191" s="5">
        <v>25.58</v>
      </c>
      <c r="M191" s="19">
        <f>H191*INDEX('Pliegos Tarifarios (Santiago)'!$B:$B,MATCH($B191,'Pliegos Tarifarios (Santiago)'!$A:$A,0))</f>
        <v>94244.594738</v>
      </c>
      <c r="N191" s="19">
        <f>I191*INDEX('Pliegos Tarifarios (Santiago)'!$C:$C,MATCH($B191,'Pliegos Tarifarios (Santiago)'!$A:$A,0))</f>
        <v>7420.6903460999993</v>
      </c>
      <c r="O191" s="19">
        <f>J191*INDEX('Pliegos Tarifarios (Santiago)'!$D:$D,MATCH($B191,'Pliegos Tarifarios (Santiago)'!$A:$A,0))</f>
        <v>30652.242004499996</v>
      </c>
      <c r="P191" s="19">
        <f>H191*INDEX('Pliegos Tarifarios (Santiago)'!$E:$E,MATCH($B191,'Pliegos Tarifarios (Santiago)'!$A:$A,0))</f>
        <v>10255.735532000001</v>
      </c>
      <c r="Q191" s="19" cm="1">
        <f t="array" ref="Q191">H191*_xlfn.IFS(H191&lt;=350,INDEX('Pliegos Tarifarios (Santiago)'!$F:$F,MATCH($B191,'Pliegos Tarifarios (Santiago)'!$A:$A,0)),H191&lt;=500,INDEX('Pliegos Tarifarios (Santiago)'!$G:$G,MATCH($B191,'Pliegos Tarifarios (Santiago)'!$A:$A,0)),H191&lt;=1000,INDEX('Pliegos Tarifarios (Santiago)'!$H:$H,MATCH($B191,'Pliegos Tarifarios (Santiago)'!$A:$A,0)),H191&lt;=5000,INDEX('Pliegos Tarifarios (Santiago)'!$I:$I,MATCH($B191,'Pliegos Tarifarios (Santiago)'!$A:$A,0)),H191&gt;5000,INDEX('Pliegos Tarifarios (Santiago)'!$J:$J,MATCH($B191,'Pliegos Tarifarios (Santiago)'!$A:$A,0)))/1.19</f>
        <v>1860.0044882352947</v>
      </c>
      <c r="R191" s="19">
        <f>INDEX('Pliegos Tarifarios (Santiago)'!$K:$K,MATCH($B191,'Pliegos Tarifarios (Santiago)'!$A:$A,0))</f>
        <v>710.78200000000004</v>
      </c>
      <c r="S191" s="21">
        <f t="shared" si="13"/>
        <v>145144.04910883529</v>
      </c>
      <c r="T191" s="21">
        <f t="shared" si="10"/>
        <v>27577.369330678706</v>
      </c>
      <c r="U191" s="19">
        <v>0</v>
      </c>
      <c r="V191" s="21">
        <f t="shared" si="11"/>
        <v>172721.418439514</v>
      </c>
    </row>
    <row r="192" spans="1:22" x14ac:dyDescent="0.3">
      <c r="A192" s="3" t="s">
        <v>12</v>
      </c>
      <c r="B192" s="3">
        <v>1</v>
      </c>
      <c r="C192" s="4" t="s">
        <v>178</v>
      </c>
      <c r="D192" s="3" t="s">
        <v>558</v>
      </c>
      <c r="E192" s="3" t="s">
        <v>488</v>
      </c>
      <c r="F192" s="4" t="s">
        <v>559</v>
      </c>
      <c r="G192" s="3" t="s">
        <v>30</v>
      </c>
      <c r="H192" s="5">
        <v>791.3039</v>
      </c>
      <c r="I192" s="5">
        <v>2.1048</v>
      </c>
      <c r="J192" s="5">
        <v>2.1048</v>
      </c>
      <c r="K192" s="6">
        <v>1</v>
      </c>
      <c r="L192" s="5">
        <v>25.53</v>
      </c>
      <c r="M192" s="19">
        <f>H192*INDEX('Pliegos Tarifarios (Santiago)'!$B:$B,MATCH($B192,'Pliegos Tarifarios (Santiago)'!$A:$A,0))</f>
        <v>94036.972868199999</v>
      </c>
      <c r="N192" s="19">
        <f>I192*INDEX('Pliegos Tarifarios (Santiago)'!$C:$C,MATCH($B192,'Pliegos Tarifarios (Santiago)'!$A:$A,0))</f>
        <v>7188.1214232000002</v>
      </c>
      <c r="O192" s="19">
        <f>J192*INDEX('Pliegos Tarifarios (Santiago)'!$D:$D,MATCH($B192,'Pliegos Tarifarios (Santiago)'!$A:$A,0))</f>
        <v>29691.582203999998</v>
      </c>
      <c r="P192" s="19">
        <f>H192*INDEX('Pliegos Tarifarios (Santiago)'!$E:$E,MATCH($B192,'Pliegos Tarifarios (Santiago)'!$A:$A,0))</f>
        <v>10233.142034800001</v>
      </c>
      <c r="Q192" s="19" cm="1">
        <f t="array" ref="Q192">H192*_xlfn.IFS(H192&lt;=350,INDEX('Pliegos Tarifarios (Santiago)'!$F:$F,MATCH($B192,'Pliegos Tarifarios (Santiago)'!$A:$A,0)),H192&lt;=500,INDEX('Pliegos Tarifarios (Santiago)'!$G:$G,MATCH($B192,'Pliegos Tarifarios (Santiago)'!$A:$A,0)),H192&lt;=1000,INDEX('Pliegos Tarifarios (Santiago)'!$H:$H,MATCH($B192,'Pliegos Tarifarios (Santiago)'!$A:$A,0)),H192&lt;=5000,INDEX('Pliegos Tarifarios (Santiago)'!$I:$I,MATCH($B192,'Pliegos Tarifarios (Santiago)'!$A:$A,0)),H192&gt;5000,INDEX('Pliegos Tarifarios (Santiago)'!$J:$J,MATCH($B192,'Pliegos Tarifarios (Santiago)'!$A:$A,0)))/1.19</f>
        <v>1855.9068780672274</v>
      </c>
      <c r="R192" s="19">
        <f>INDEX('Pliegos Tarifarios (Santiago)'!$K:$K,MATCH($B192,'Pliegos Tarifarios (Santiago)'!$A:$A,0))</f>
        <v>710.78200000000004</v>
      </c>
      <c r="S192" s="21">
        <f t="shared" si="13"/>
        <v>143716.50740826724</v>
      </c>
      <c r="T192" s="21">
        <f t="shared" si="10"/>
        <v>27306.136407570775</v>
      </c>
      <c r="U192" s="19">
        <v>0</v>
      </c>
      <c r="V192" s="21">
        <f t="shared" si="11"/>
        <v>171022.643815838</v>
      </c>
    </row>
    <row r="193" spans="1:22" x14ac:dyDescent="0.3">
      <c r="A193" s="3" t="s">
        <v>12</v>
      </c>
      <c r="B193" s="3">
        <v>1</v>
      </c>
      <c r="C193" s="4" t="s">
        <v>178</v>
      </c>
      <c r="D193" s="3" t="s">
        <v>560</v>
      </c>
      <c r="E193" s="3" t="s">
        <v>488</v>
      </c>
      <c r="F193" s="4" t="s">
        <v>561</v>
      </c>
      <c r="G193" s="3" t="s">
        <v>30</v>
      </c>
      <c r="H193" s="5">
        <v>793.572</v>
      </c>
      <c r="I193" s="5">
        <v>2.1402000000000001</v>
      </c>
      <c r="J193" s="5">
        <v>2.069</v>
      </c>
      <c r="K193" s="6">
        <v>0.96673208111391451</v>
      </c>
      <c r="L193" s="5">
        <v>25.6</v>
      </c>
      <c r="M193" s="19">
        <f>H193*INDEX('Pliegos Tarifarios (Santiago)'!$B:$B,MATCH($B193,'Pliegos Tarifarios (Santiago)'!$A:$A,0))</f>
        <v>94306.509335999988</v>
      </c>
      <c r="N193" s="19">
        <f>I193*INDEX('Pliegos Tarifarios (Santiago)'!$C:$C,MATCH($B193,'Pliegos Tarifarios (Santiago)'!$A:$A,0))</f>
        <v>7309.0162817999999</v>
      </c>
      <c r="O193" s="19">
        <f>J193*INDEX('Pliegos Tarifarios (Santiago)'!$D:$D,MATCH($B193,'Pliegos Tarifarios (Santiago)'!$A:$A,0))</f>
        <v>29186.565745</v>
      </c>
      <c r="P193" s="19">
        <f>H193*INDEX('Pliegos Tarifarios (Santiago)'!$E:$E,MATCH($B193,'Pliegos Tarifarios (Santiago)'!$A:$A,0))</f>
        <v>10262.473104000001</v>
      </c>
      <c r="Q193" s="19" cm="1">
        <f t="array" ref="Q193">H193*_xlfn.IFS(H193&lt;=350,INDEX('Pliegos Tarifarios (Santiago)'!$F:$F,MATCH($B193,'Pliegos Tarifarios (Santiago)'!$A:$A,0)),H193&lt;=500,INDEX('Pliegos Tarifarios (Santiago)'!$G:$G,MATCH($B193,'Pliegos Tarifarios (Santiago)'!$A:$A,0)),H193&lt;=1000,INDEX('Pliegos Tarifarios (Santiago)'!$H:$H,MATCH($B193,'Pliegos Tarifarios (Santiago)'!$A:$A,0)),H193&lt;=5000,INDEX('Pliegos Tarifarios (Santiago)'!$I:$I,MATCH($B193,'Pliegos Tarifarios (Santiago)'!$A:$A,0)),H193&gt;5000,INDEX('Pliegos Tarifarios (Santiago)'!$J:$J,MATCH($B193,'Pliegos Tarifarios (Santiago)'!$A:$A,0)))/1.19</f>
        <v>1861.226430252101</v>
      </c>
      <c r="R193" s="19">
        <f>INDEX('Pliegos Tarifarios (Santiago)'!$K:$K,MATCH($B193,'Pliegos Tarifarios (Santiago)'!$A:$A,0))</f>
        <v>710.78200000000004</v>
      </c>
      <c r="S193" s="21">
        <f t="shared" si="13"/>
        <v>143636.5728970521</v>
      </c>
      <c r="T193" s="21">
        <f t="shared" si="10"/>
        <v>27290.948850439898</v>
      </c>
      <c r="U193" s="19">
        <v>0</v>
      </c>
      <c r="V193" s="21">
        <f t="shared" si="11"/>
        <v>170927.52174749199</v>
      </c>
    </row>
    <row r="194" spans="1:22" x14ac:dyDescent="0.3">
      <c r="A194" s="3" t="s">
        <v>12</v>
      </c>
      <c r="B194" s="3">
        <v>1</v>
      </c>
      <c r="C194" s="4" t="s">
        <v>178</v>
      </c>
      <c r="D194" s="3" t="s">
        <v>562</v>
      </c>
      <c r="E194" s="3" t="s">
        <v>488</v>
      </c>
      <c r="F194" s="4" t="s">
        <v>563</v>
      </c>
      <c r="G194" s="3" t="s">
        <v>30</v>
      </c>
      <c r="H194" s="5">
        <v>790.2808</v>
      </c>
      <c r="I194" s="5">
        <v>2.0743</v>
      </c>
      <c r="J194" s="5">
        <v>2.0743</v>
      </c>
      <c r="K194" s="6">
        <v>1</v>
      </c>
      <c r="L194" s="5">
        <v>25.49</v>
      </c>
      <c r="M194" s="19">
        <f>H194*INDEX('Pliegos Tarifarios (Santiago)'!$B:$B,MATCH($B194,'Pliegos Tarifarios (Santiago)'!$A:$A,0))</f>
        <v>93915.389710399992</v>
      </c>
      <c r="N194" s="19">
        <f>I194*INDEX('Pliegos Tarifarios (Santiago)'!$C:$C,MATCH($B194,'Pliegos Tarifarios (Santiago)'!$A:$A,0))</f>
        <v>7083.9605986999995</v>
      </c>
      <c r="O194" s="19">
        <f>J194*INDEX('Pliegos Tarifarios (Santiago)'!$D:$D,MATCH($B194,'Pliegos Tarifarios (Santiago)'!$A:$A,0))</f>
        <v>29261.330751499998</v>
      </c>
      <c r="P194" s="19">
        <f>H194*INDEX('Pliegos Tarifarios (Santiago)'!$E:$E,MATCH($B194,'Pliegos Tarifarios (Santiago)'!$A:$A,0))</f>
        <v>10219.911305600001</v>
      </c>
      <c r="Q194" s="19" cm="1">
        <f t="array" ref="Q194">H194*_xlfn.IFS(H194&lt;=350,INDEX('Pliegos Tarifarios (Santiago)'!$F:$F,MATCH($B194,'Pliegos Tarifarios (Santiago)'!$A:$A,0)),H194&lt;=500,INDEX('Pliegos Tarifarios (Santiago)'!$G:$G,MATCH($B194,'Pliegos Tarifarios (Santiago)'!$A:$A,0)),H194&lt;=1000,INDEX('Pliegos Tarifarios (Santiago)'!$H:$H,MATCH($B194,'Pliegos Tarifarios (Santiago)'!$A:$A,0)),H194&lt;=5000,INDEX('Pliegos Tarifarios (Santiago)'!$I:$I,MATCH($B194,'Pliegos Tarifarios (Santiago)'!$A:$A,0)),H194&gt;5000,INDEX('Pliegos Tarifarios (Santiago)'!$J:$J,MATCH($B194,'Pliegos Tarifarios (Santiago)'!$A:$A,0)))/1.19</f>
        <v>1853.5073216806727</v>
      </c>
      <c r="R194" s="19">
        <f>INDEX('Pliegos Tarifarios (Santiago)'!$K:$K,MATCH($B194,'Pliegos Tarifarios (Santiago)'!$A:$A,0))</f>
        <v>710.78200000000004</v>
      </c>
      <c r="S194" s="21">
        <f t="shared" si="13"/>
        <v>143044.88168788064</v>
      </c>
      <c r="T194" s="21">
        <f t="shared" si="10"/>
        <v>27178.52752069732</v>
      </c>
      <c r="U194" s="19">
        <v>0</v>
      </c>
      <c r="V194" s="21">
        <f t="shared" si="11"/>
        <v>170223.40920857797</v>
      </c>
    </row>
    <row r="195" spans="1:22" x14ac:dyDescent="0.3">
      <c r="A195" s="3" t="s">
        <v>12</v>
      </c>
      <c r="B195" s="3">
        <v>1</v>
      </c>
      <c r="C195" s="4" t="s">
        <v>178</v>
      </c>
      <c r="D195" s="3" t="s">
        <v>564</v>
      </c>
      <c r="E195" s="3" t="s">
        <v>488</v>
      </c>
      <c r="F195" s="4" t="s">
        <v>565</v>
      </c>
      <c r="G195" s="3" t="s">
        <v>30</v>
      </c>
      <c r="H195" s="5">
        <v>794.65139999999997</v>
      </c>
      <c r="I195" s="5">
        <v>2.1103999999999998</v>
      </c>
      <c r="J195" s="5">
        <v>2.1103999999999998</v>
      </c>
      <c r="K195" s="6">
        <v>1</v>
      </c>
      <c r="L195" s="5">
        <v>25.63</v>
      </c>
      <c r="M195" s="19">
        <f>H195*INDEX('Pliegos Tarifarios (Santiago)'!$B:$B,MATCH($B195,'Pliegos Tarifarios (Santiago)'!$A:$A,0))</f>
        <v>94434.783073199986</v>
      </c>
      <c r="N195" s="19">
        <f>I195*INDEX('Pliegos Tarifarios (Santiago)'!$C:$C,MATCH($B195,'Pliegos Tarifarios (Santiago)'!$A:$A,0))</f>
        <v>7207.2460335999995</v>
      </c>
      <c r="O195" s="19">
        <f>J195*INDEX('Pliegos Tarifarios (Santiago)'!$D:$D,MATCH($B195,'Pliegos Tarifarios (Santiago)'!$A:$A,0))</f>
        <v>29770.579191999997</v>
      </c>
      <c r="P195" s="19">
        <f>H195*INDEX('Pliegos Tarifarios (Santiago)'!$E:$E,MATCH($B195,'Pliegos Tarifarios (Santiago)'!$A:$A,0))</f>
        <v>10276.4319048</v>
      </c>
      <c r="Q195" s="19" cm="1">
        <f t="array" ref="Q195">H195*_xlfn.IFS(H195&lt;=350,INDEX('Pliegos Tarifarios (Santiago)'!$F:$F,MATCH($B195,'Pliegos Tarifarios (Santiago)'!$A:$A,0)),H195&lt;=500,INDEX('Pliegos Tarifarios (Santiago)'!$G:$G,MATCH($B195,'Pliegos Tarifarios (Santiago)'!$A:$A,0)),H195&lt;=1000,INDEX('Pliegos Tarifarios (Santiago)'!$H:$H,MATCH($B195,'Pliegos Tarifarios (Santiago)'!$A:$A,0)),H195&lt;=5000,INDEX('Pliegos Tarifarios (Santiago)'!$I:$I,MATCH($B195,'Pliegos Tarifarios (Santiago)'!$A:$A,0)),H195&gt;5000,INDEX('Pliegos Tarifarios (Santiago)'!$J:$J,MATCH($B195,'Pliegos Tarifarios (Santiago)'!$A:$A,0)))/1.19</f>
        <v>1863.7580314285717</v>
      </c>
      <c r="R195" s="19">
        <f>INDEX('Pliegos Tarifarios (Santiago)'!$K:$K,MATCH($B195,'Pliegos Tarifarios (Santiago)'!$A:$A,0))</f>
        <v>710.78200000000004</v>
      </c>
      <c r="S195" s="21">
        <f t="shared" si="13"/>
        <v>144263.58023502855</v>
      </c>
      <c r="T195" s="21">
        <f t="shared" si="10"/>
        <v>27410.080244655426</v>
      </c>
      <c r="U195" s="19">
        <v>0</v>
      </c>
      <c r="V195" s="21">
        <f t="shared" si="11"/>
        <v>171673.66047968398</v>
      </c>
    </row>
    <row r="196" spans="1:22" x14ac:dyDescent="0.3">
      <c r="A196" s="3" t="s">
        <v>12</v>
      </c>
      <c r="B196" s="3">
        <v>1</v>
      </c>
      <c r="C196" s="4" t="s">
        <v>178</v>
      </c>
      <c r="D196" s="3" t="s">
        <v>566</v>
      </c>
      <c r="E196" s="3" t="s">
        <v>488</v>
      </c>
      <c r="F196" s="4" t="s">
        <v>567</v>
      </c>
      <c r="G196" s="3" t="s">
        <v>30</v>
      </c>
      <c r="H196" s="5">
        <v>791.41340000000002</v>
      </c>
      <c r="I196" s="5">
        <v>2.1204000000000001</v>
      </c>
      <c r="J196" s="5">
        <v>2.0642</v>
      </c>
      <c r="K196" s="6">
        <v>0.97349556687417471</v>
      </c>
      <c r="L196" s="5">
        <v>25.53</v>
      </c>
      <c r="M196" s="19">
        <f>H196*INDEX('Pliegos Tarifarios (Santiago)'!$B:$B,MATCH($B196,'Pliegos Tarifarios (Santiago)'!$A:$A,0))</f>
        <v>94049.985629200004</v>
      </c>
      <c r="N196" s="19">
        <f>I196*INDEX('Pliegos Tarifarios (Santiago)'!$C:$C,MATCH($B196,'Pliegos Tarifarios (Santiago)'!$A:$A,0))</f>
        <v>7241.3971235999998</v>
      </c>
      <c r="O196" s="19">
        <f>J196*INDEX('Pliegos Tarifarios (Santiago)'!$D:$D,MATCH($B196,'Pliegos Tarifarios (Santiago)'!$A:$A,0))</f>
        <v>29118.854040999999</v>
      </c>
      <c r="P196" s="19">
        <f>H196*INDEX('Pliegos Tarifarios (Santiago)'!$E:$E,MATCH($B196,'Pliegos Tarifarios (Santiago)'!$A:$A,0))</f>
        <v>10234.5580888</v>
      </c>
      <c r="Q196" s="19" cm="1">
        <f t="array" ref="Q196">H196*_xlfn.IFS(H196&lt;=350,INDEX('Pliegos Tarifarios (Santiago)'!$F:$F,MATCH($B196,'Pliegos Tarifarios (Santiago)'!$A:$A,0)),H196&lt;=500,INDEX('Pliegos Tarifarios (Santiago)'!$G:$G,MATCH($B196,'Pliegos Tarifarios (Santiago)'!$A:$A,0)),H196&lt;=1000,INDEX('Pliegos Tarifarios (Santiago)'!$H:$H,MATCH($B196,'Pliegos Tarifarios (Santiago)'!$A:$A,0)),H196&lt;=5000,INDEX('Pliegos Tarifarios (Santiago)'!$I:$I,MATCH($B196,'Pliegos Tarifarios (Santiago)'!$A:$A,0)),H196&gt;5000,INDEX('Pliegos Tarifarios (Santiago)'!$J:$J,MATCH($B196,'Pliegos Tarifarios (Santiago)'!$A:$A,0)))/1.19</f>
        <v>1856.1636969747904</v>
      </c>
      <c r="R196" s="19">
        <f>INDEX('Pliegos Tarifarios (Santiago)'!$K:$K,MATCH($B196,'Pliegos Tarifarios (Santiago)'!$A:$A,0))</f>
        <v>710.78200000000004</v>
      </c>
      <c r="S196" s="21">
        <f t="shared" si="13"/>
        <v>143211.74057957481</v>
      </c>
      <c r="T196" s="21">
        <f t="shared" si="10"/>
        <v>27210.230710119213</v>
      </c>
      <c r="U196" s="19">
        <v>0</v>
      </c>
      <c r="V196" s="21">
        <f t="shared" si="11"/>
        <v>170421.97128969402</v>
      </c>
    </row>
    <row r="197" spans="1:22" x14ac:dyDescent="0.3">
      <c r="A197" s="3" t="s">
        <v>12</v>
      </c>
      <c r="B197" s="3">
        <v>1</v>
      </c>
      <c r="C197" s="4" t="s">
        <v>178</v>
      </c>
      <c r="D197" s="3" t="s">
        <v>568</v>
      </c>
      <c r="E197" s="3" t="s">
        <v>488</v>
      </c>
      <c r="F197" s="4" t="s">
        <v>569</v>
      </c>
      <c r="G197" s="3" t="s">
        <v>30</v>
      </c>
      <c r="H197" s="5">
        <v>794.26790000000005</v>
      </c>
      <c r="I197" s="5">
        <v>2.0951</v>
      </c>
      <c r="J197" s="5">
        <v>2.0951</v>
      </c>
      <c r="K197" s="6">
        <v>1</v>
      </c>
      <c r="L197" s="5">
        <v>25.62</v>
      </c>
      <c r="M197" s="19">
        <f>H197*INDEX('Pliegos Tarifarios (Santiago)'!$B:$B,MATCH($B197,'Pliegos Tarifarios (Santiago)'!$A:$A,0))</f>
        <v>94389.208700200004</v>
      </c>
      <c r="N197" s="19">
        <f>I197*INDEX('Pliegos Tarifarios (Santiago)'!$C:$C,MATCH($B197,'Pliegos Tarifarios (Santiago)'!$A:$A,0))</f>
        <v>7154.9948659000001</v>
      </c>
      <c r="O197" s="19">
        <f>J197*INDEX('Pliegos Tarifarios (Santiago)'!$D:$D,MATCH($B197,'Pliegos Tarifarios (Santiago)'!$A:$A,0))</f>
        <v>29554.748135499998</v>
      </c>
      <c r="P197" s="19">
        <f>H197*INDEX('Pliegos Tarifarios (Santiago)'!$E:$E,MATCH($B197,'Pliegos Tarifarios (Santiago)'!$A:$A,0))</f>
        <v>10271.472482800002</v>
      </c>
      <c r="Q197" s="19" cm="1">
        <f t="array" ref="Q197">H197*_xlfn.IFS(H197&lt;=350,INDEX('Pliegos Tarifarios (Santiago)'!$F:$F,MATCH($B197,'Pliegos Tarifarios (Santiago)'!$A:$A,0)),H197&lt;=500,INDEX('Pliegos Tarifarios (Santiago)'!$G:$G,MATCH($B197,'Pliegos Tarifarios (Santiago)'!$A:$A,0)),H197&lt;=1000,INDEX('Pliegos Tarifarios (Santiago)'!$H:$H,MATCH($B197,'Pliegos Tarifarios (Santiago)'!$A:$A,0)),H197&lt;=5000,INDEX('Pliegos Tarifarios (Santiago)'!$I:$I,MATCH($B197,'Pliegos Tarifarios (Santiago)'!$A:$A,0)),H197&gt;5000,INDEX('Pliegos Tarifarios (Santiago)'!$J:$J,MATCH($B197,'Pliegos Tarifarios (Santiago)'!$A:$A,0)))/1.19</f>
        <v>1862.8585789075635</v>
      </c>
      <c r="R197" s="19">
        <f>INDEX('Pliegos Tarifarios (Santiago)'!$K:$K,MATCH($B197,'Pliegos Tarifarios (Santiago)'!$A:$A,0))</f>
        <v>710.78200000000004</v>
      </c>
      <c r="S197" s="21">
        <f t="shared" si="13"/>
        <v>143944.06476330757</v>
      </c>
      <c r="T197" s="21">
        <f t="shared" si="10"/>
        <v>27349.372305028439</v>
      </c>
      <c r="U197" s="19">
        <v>0</v>
      </c>
      <c r="V197" s="21">
        <f t="shared" si="11"/>
        <v>171293.437068336</v>
      </c>
    </row>
    <row r="198" spans="1:22" x14ac:dyDescent="0.3">
      <c r="A198" s="3" t="s">
        <v>12</v>
      </c>
      <c r="B198" s="3">
        <v>1</v>
      </c>
      <c r="C198" s="4" t="s">
        <v>178</v>
      </c>
      <c r="D198" s="3" t="s">
        <v>570</v>
      </c>
      <c r="E198" s="3" t="s">
        <v>488</v>
      </c>
      <c r="F198" s="4" t="s">
        <v>571</v>
      </c>
      <c r="G198" s="3" t="s">
        <v>30</v>
      </c>
      <c r="H198" s="5">
        <v>791.08500000000004</v>
      </c>
      <c r="I198" s="5">
        <v>2.1051000000000002</v>
      </c>
      <c r="J198" s="5">
        <v>2.0794000000000001</v>
      </c>
      <c r="K198" s="6">
        <v>0.98779155384542294</v>
      </c>
      <c r="L198" s="5">
        <v>25.52</v>
      </c>
      <c r="M198" s="19">
        <f>H198*INDEX('Pliegos Tarifarios (Santiago)'!$B:$B,MATCH($B198,'Pliegos Tarifarios (Santiago)'!$A:$A,0))</f>
        <v>94010.959229999993</v>
      </c>
      <c r="N198" s="19">
        <f>I198*INDEX('Pliegos Tarifarios (Santiago)'!$C:$C,MATCH($B198,'Pliegos Tarifarios (Santiago)'!$A:$A,0))</f>
        <v>7189.1459559000004</v>
      </c>
      <c r="O198" s="19">
        <f>J198*INDEX('Pliegos Tarifarios (Santiago)'!$D:$D,MATCH($B198,'Pliegos Tarifarios (Santiago)'!$A:$A,0))</f>
        <v>29333.274437</v>
      </c>
      <c r="P198" s="19">
        <f>H198*INDEX('Pliegos Tarifarios (Santiago)'!$E:$E,MATCH($B198,'Pliegos Tarifarios (Santiago)'!$A:$A,0))</f>
        <v>10230.311220000001</v>
      </c>
      <c r="Q198" s="19" cm="1">
        <f t="array" ref="Q198">H198*_xlfn.IFS(H198&lt;=350,INDEX('Pliegos Tarifarios (Santiago)'!$F:$F,MATCH($B198,'Pliegos Tarifarios (Santiago)'!$A:$A,0)),H198&lt;=500,INDEX('Pliegos Tarifarios (Santiago)'!$G:$G,MATCH($B198,'Pliegos Tarifarios (Santiago)'!$A:$A,0)),H198&lt;=1000,INDEX('Pliegos Tarifarios (Santiago)'!$H:$H,MATCH($B198,'Pliegos Tarifarios (Santiago)'!$A:$A,0)),H198&lt;=5000,INDEX('Pliegos Tarifarios (Santiago)'!$I:$I,MATCH($B198,'Pliegos Tarifarios (Santiago)'!$A:$A,0)),H198&gt;5000,INDEX('Pliegos Tarifarios (Santiago)'!$J:$J,MATCH($B198,'Pliegos Tarifarios (Santiago)'!$A:$A,0)))/1.19</f>
        <v>1855.3934747899166</v>
      </c>
      <c r="R198" s="19">
        <f>INDEX('Pliegos Tarifarios (Santiago)'!$K:$K,MATCH($B198,'Pliegos Tarifarios (Santiago)'!$A:$A,0))</f>
        <v>710.78200000000004</v>
      </c>
      <c r="S198" s="21">
        <f t="shared" si="13"/>
        <v>143329.86631768991</v>
      </c>
      <c r="T198" s="21">
        <f t="shared" si="10"/>
        <v>27232.674600361082</v>
      </c>
      <c r="U198" s="19">
        <v>0</v>
      </c>
      <c r="V198" s="21">
        <f t="shared" si="11"/>
        <v>170562.540918051</v>
      </c>
    </row>
    <row r="199" spans="1:22" x14ac:dyDescent="0.3">
      <c r="A199" s="3" t="s">
        <v>12</v>
      </c>
      <c r="B199" s="3">
        <v>1</v>
      </c>
      <c r="C199" s="4" t="s">
        <v>178</v>
      </c>
      <c r="D199" s="3" t="s">
        <v>572</v>
      </c>
      <c r="E199" s="3" t="s">
        <v>488</v>
      </c>
      <c r="F199" s="4" t="s">
        <v>573</v>
      </c>
      <c r="G199" s="3" t="s">
        <v>30</v>
      </c>
      <c r="H199" s="5">
        <v>791.50329999999997</v>
      </c>
      <c r="I199" s="5">
        <v>2.1627000000000001</v>
      </c>
      <c r="J199" s="5">
        <v>2.1360000000000001</v>
      </c>
      <c r="K199" s="6">
        <v>0.98765432098765438</v>
      </c>
      <c r="L199" s="5">
        <v>25.53</v>
      </c>
      <c r="M199" s="19">
        <f>H199*INDEX('Pliegos Tarifarios (Santiago)'!$B:$B,MATCH($B199,'Pliegos Tarifarios (Santiago)'!$A:$A,0))</f>
        <v>94060.669165399988</v>
      </c>
      <c r="N199" s="19">
        <f>I199*INDEX('Pliegos Tarifarios (Santiago)'!$C:$C,MATCH($B199,'Pliegos Tarifarios (Santiago)'!$A:$A,0))</f>
        <v>7385.8562343000003</v>
      </c>
      <c r="O199" s="19">
        <f>J199*INDEX('Pliegos Tarifarios (Santiago)'!$D:$D,MATCH($B199,'Pliegos Tarifarios (Santiago)'!$A:$A,0))</f>
        <v>30131.708280000003</v>
      </c>
      <c r="P199" s="19">
        <f>H199*INDEX('Pliegos Tarifarios (Santiago)'!$E:$E,MATCH($B199,'Pliegos Tarifarios (Santiago)'!$A:$A,0))</f>
        <v>10235.7206756</v>
      </c>
      <c r="Q199" s="19" cm="1">
        <f t="array" ref="Q199">H199*_xlfn.IFS(H199&lt;=350,INDEX('Pliegos Tarifarios (Santiago)'!$F:$F,MATCH($B199,'Pliegos Tarifarios (Santiago)'!$A:$A,0)),H199&lt;=500,INDEX('Pliegos Tarifarios (Santiago)'!$G:$G,MATCH($B199,'Pliegos Tarifarios (Santiago)'!$A:$A,0)),H199&lt;=1000,INDEX('Pliegos Tarifarios (Santiago)'!$H:$H,MATCH($B199,'Pliegos Tarifarios (Santiago)'!$A:$A,0)),H199&lt;=5000,INDEX('Pliegos Tarifarios (Santiago)'!$I:$I,MATCH($B199,'Pliegos Tarifarios (Santiago)'!$A:$A,0)),H199&gt;5000,INDEX('Pliegos Tarifarios (Santiago)'!$J:$J,MATCH($B199,'Pliegos Tarifarios (Santiago)'!$A:$A,0)))/1.19</f>
        <v>1856.3745464705885</v>
      </c>
      <c r="R199" s="19">
        <f>INDEX('Pliegos Tarifarios (Santiago)'!$K:$K,MATCH($B199,'Pliegos Tarifarios (Santiago)'!$A:$A,0))</f>
        <v>710.78200000000004</v>
      </c>
      <c r="S199" s="21">
        <f t="shared" si="13"/>
        <v>144381.11090177056</v>
      </c>
      <c r="T199" s="21">
        <f t="shared" si="10"/>
        <v>27432.411071336406</v>
      </c>
      <c r="U199" s="19">
        <v>0</v>
      </c>
      <c r="V199" s="21">
        <f t="shared" si="11"/>
        <v>171813.52197310695</v>
      </c>
    </row>
    <row r="200" spans="1:22" x14ac:dyDescent="0.3">
      <c r="A200" s="3" t="s">
        <v>12</v>
      </c>
      <c r="B200" s="3">
        <v>1</v>
      </c>
      <c r="C200" s="4" t="s">
        <v>178</v>
      </c>
      <c r="D200" s="3" t="s">
        <v>574</v>
      </c>
      <c r="E200" s="3" t="s">
        <v>488</v>
      </c>
      <c r="F200" s="4" t="s">
        <v>575</v>
      </c>
      <c r="G200" s="3" t="s">
        <v>30</v>
      </c>
      <c r="H200" s="5">
        <v>791.88469999999995</v>
      </c>
      <c r="I200" s="5">
        <v>2.1316999999999999</v>
      </c>
      <c r="J200" s="5">
        <v>2.1316999999999999</v>
      </c>
      <c r="K200" s="6">
        <v>1</v>
      </c>
      <c r="L200" s="5">
        <v>25.54</v>
      </c>
      <c r="M200" s="19">
        <f>H200*INDEX('Pliegos Tarifarios (Santiago)'!$B:$B,MATCH($B200,'Pliegos Tarifarios (Santiago)'!$A:$A,0))</f>
        <v>94105.993978599989</v>
      </c>
      <c r="N200" s="19">
        <f>I200*INDEX('Pliegos Tarifarios (Santiago)'!$C:$C,MATCH($B200,'Pliegos Tarifarios (Santiago)'!$A:$A,0))</f>
        <v>7279.9878552999999</v>
      </c>
      <c r="O200" s="19">
        <f>J200*INDEX('Pliegos Tarifarios (Santiago)'!$D:$D,MATCH($B200,'Pliegos Tarifarios (Santiago)'!$A:$A,0))</f>
        <v>30071.049878499998</v>
      </c>
      <c r="P200" s="19">
        <f>H200*INDEX('Pliegos Tarifarios (Santiago)'!$E:$E,MATCH($B200,'Pliegos Tarifarios (Santiago)'!$A:$A,0))</f>
        <v>10240.652940399999</v>
      </c>
      <c r="Q200" s="19" cm="1">
        <f t="array" ref="Q200">H200*_xlfn.IFS(H200&lt;=350,INDEX('Pliegos Tarifarios (Santiago)'!$F:$F,MATCH($B200,'Pliegos Tarifarios (Santiago)'!$A:$A,0)),H200&lt;=500,INDEX('Pliegos Tarifarios (Santiago)'!$G:$G,MATCH($B200,'Pliegos Tarifarios (Santiago)'!$A:$A,0)),H200&lt;=1000,INDEX('Pliegos Tarifarios (Santiago)'!$H:$H,MATCH($B200,'Pliegos Tarifarios (Santiago)'!$A:$A,0)),H200&lt;=5000,INDEX('Pliegos Tarifarios (Santiago)'!$I:$I,MATCH($B200,'Pliegos Tarifarios (Santiago)'!$A:$A,0)),H200&gt;5000,INDEX('Pliegos Tarifarios (Santiago)'!$J:$J,MATCH($B200,'Pliegos Tarifarios (Santiago)'!$A:$A,0)))/1.19</f>
        <v>1857.2690736974794</v>
      </c>
      <c r="R200" s="19">
        <f>INDEX('Pliegos Tarifarios (Santiago)'!$K:$K,MATCH($B200,'Pliegos Tarifarios (Santiago)'!$A:$A,0))</f>
        <v>710.78200000000004</v>
      </c>
      <c r="S200" s="21">
        <f t="shared" si="13"/>
        <v>144265.73572649749</v>
      </c>
      <c r="T200" s="21">
        <f t="shared" si="10"/>
        <v>27410.489788034523</v>
      </c>
      <c r="U200" s="19">
        <v>0</v>
      </c>
      <c r="V200" s="21">
        <f t="shared" si="11"/>
        <v>171676.22551453201</v>
      </c>
    </row>
    <row r="201" spans="1:22" x14ac:dyDescent="0.3">
      <c r="A201" s="3" t="s">
        <v>12</v>
      </c>
      <c r="B201" s="3">
        <v>1</v>
      </c>
      <c r="C201" s="4" t="s">
        <v>178</v>
      </c>
      <c r="D201" s="3" t="s">
        <v>576</v>
      </c>
      <c r="E201" s="3" t="s">
        <v>488</v>
      </c>
      <c r="F201" s="4" t="s">
        <v>577</v>
      </c>
      <c r="G201" s="3" t="s">
        <v>30</v>
      </c>
      <c r="H201" s="5">
        <v>792.83900000000006</v>
      </c>
      <c r="I201" s="5">
        <v>2.1173000000000002</v>
      </c>
      <c r="J201" s="5">
        <v>2.1173000000000002</v>
      </c>
      <c r="K201" s="6">
        <v>1</v>
      </c>
      <c r="L201" s="5">
        <v>25.58</v>
      </c>
      <c r="M201" s="19">
        <f>H201*INDEX('Pliegos Tarifarios (Santiago)'!$B:$B,MATCH($B201,'Pliegos Tarifarios (Santiago)'!$A:$A,0))</f>
        <v>94219.401081999997</v>
      </c>
      <c r="N201" s="19">
        <f>I201*INDEX('Pliegos Tarifarios (Santiago)'!$C:$C,MATCH($B201,'Pliegos Tarifarios (Santiago)'!$A:$A,0))</f>
        <v>7230.8102857000003</v>
      </c>
      <c r="O201" s="19">
        <f>J201*INDEX('Pliegos Tarifarios (Santiago)'!$D:$D,MATCH($B201,'Pliegos Tarifarios (Santiago)'!$A:$A,0))</f>
        <v>29867.914766500002</v>
      </c>
      <c r="P201" s="19">
        <f>H201*INDEX('Pliegos Tarifarios (Santiago)'!$E:$E,MATCH($B201,'Pliegos Tarifarios (Santiago)'!$A:$A,0))</f>
        <v>10252.993948000001</v>
      </c>
      <c r="Q201" s="19" cm="1">
        <f t="array" ref="Q201">H201*_xlfn.IFS(H201&lt;=350,INDEX('Pliegos Tarifarios (Santiago)'!$F:$F,MATCH($B201,'Pliegos Tarifarios (Santiago)'!$A:$A,0)),H201&lt;=500,INDEX('Pliegos Tarifarios (Santiago)'!$G:$G,MATCH($B201,'Pliegos Tarifarios (Santiago)'!$A:$A,0)),H201&lt;=1000,INDEX('Pliegos Tarifarios (Santiago)'!$H:$H,MATCH($B201,'Pliegos Tarifarios (Santiago)'!$A:$A,0)),H201&lt;=5000,INDEX('Pliegos Tarifarios (Santiago)'!$I:$I,MATCH($B201,'Pliegos Tarifarios (Santiago)'!$A:$A,0)),H201&gt;5000,INDEX('Pliegos Tarifarios (Santiago)'!$J:$J,MATCH($B201,'Pliegos Tarifarios (Santiago)'!$A:$A,0)))/1.19</f>
        <v>1859.5072680672274</v>
      </c>
      <c r="R201" s="19">
        <f>INDEX('Pliegos Tarifarios (Santiago)'!$K:$K,MATCH($B201,'Pliegos Tarifarios (Santiago)'!$A:$A,0))</f>
        <v>710.78200000000004</v>
      </c>
      <c r="S201" s="21">
        <f t="shared" si="13"/>
        <v>144141.4093502672</v>
      </c>
      <c r="T201" s="21">
        <f t="shared" si="10"/>
        <v>27386.867776550767</v>
      </c>
      <c r="U201" s="19">
        <v>0</v>
      </c>
      <c r="V201" s="21">
        <f t="shared" si="11"/>
        <v>171528.27712681796</v>
      </c>
    </row>
    <row r="202" spans="1:22" x14ac:dyDescent="0.3">
      <c r="A202" s="3" t="s">
        <v>12</v>
      </c>
      <c r="B202" s="3">
        <v>1</v>
      </c>
      <c r="C202" s="4" t="s">
        <v>178</v>
      </c>
      <c r="D202" s="3" t="s">
        <v>578</v>
      </c>
      <c r="E202" s="3" t="s">
        <v>488</v>
      </c>
      <c r="F202" s="4" t="s">
        <v>579</v>
      </c>
      <c r="G202" s="3" t="s">
        <v>30</v>
      </c>
      <c r="H202" s="5">
        <v>792.06709999999998</v>
      </c>
      <c r="I202" s="5">
        <v>2.0832000000000002</v>
      </c>
      <c r="J202" s="5">
        <v>2.0832000000000002</v>
      </c>
      <c r="K202" s="6">
        <v>1</v>
      </c>
      <c r="L202" s="5">
        <v>25.55</v>
      </c>
      <c r="M202" s="19">
        <f>H202*INDEX('Pliegos Tarifarios (Santiago)'!$B:$B,MATCH($B202,'Pliegos Tarifarios (Santiago)'!$A:$A,0))</f>
        <v>94127.670029799992</v>
      </c>
      <c r="N202" s="19">
        <f>I202*INDEX('Pliegos Tarifarios (Santiago)'!$C:$C,MATCH($B202,'Pliegos Tarifarios (Santiago)'!$A:$A,0))</f>
        <v>7114.3550688000005</v>
      </c>
      <c r="O202" s="19">
        <f>J202*INDEX('Pliegos Tarifarios (Santiago)'!$D:$D,MATCH($B202,'Pliegos Tarifarios (Santiago)'!$A:$A,0))</f>
        <v>29386.879536</v>
      </c>
      <c r="P202" s="19">
        <f>H202*INDEX('Pliegos Tarifarios (Santiago)'!$E:$E,MATCH($B202,'Pliegos Tarifarios (Santiago)'!$A:$A,0))</f>
        <v>10243.0117372</v>
      </c>
      <c r="Q202" s="19" cm="1">
        <f t="array" ref="Q202">H202*_xlfn.IFS(H202&lt;=350,INDEX('Pliegos Tarifarios (Santiago)'!$F:$F,MATCH($B202,'Pliegos Tarifarios (Santiago)'!$A:$A,0)),H202&lt;=500,INDEX('Pliegos Tarifarios (Santiago)'!$G:$G,MATCH($B202,'Pliegos Tarifarios (Santiago)'!$A:$A,0)),H202&lt;=1000,INDEX('Pliegos Tarifarios (Santiago)'!$H:$H,MATCH($B202,'Pliegos Tarifarios (Santiago)'!$A:$A,0)),H202&lt;=5000,INDEX('Pliegos Tarifarios (Santiago)'!$I:$I,MATCH($B202,'Pliegos Tarifarios (Santiago)'!$A:$A,0)),H202&gt;5000,INDEX('Pliegos Tarifarios (Santiago)'!$J:$J,MATCH($B202,'Pliegos Tarifarios (Santiago)'!$A:$A,0)))/1.19</f>
        <v>1857.6968706722691</v>
      </c>
      <c r="R202" s="19">
        <f>INDEX('Pliegos Tarifarios (Santiago)'!$K:$K,MATCH($B202,'Pliegos Tarifarios (Santiago)'!$A:$A,0))</f>
        <v>710.78200000000004</v>
      </c>
      <c r="S202" s="21">
        <f t="shared" si="13"/>
        <v>143440.39524247224</v>
      </c>
      <c r="T202" s="21">
        <f t="shared" ref="T202:T265" si="14">S202*0.19</f>
        <v>27253.675096069725</v>
      </c>
      <c r="U202" s="19">
        <v>0</v>
      </c>
      <c r="V202" s="21">
        <f t="shared" ref="V202:V265" si="15">SUM(S202:T202)</f>
        <v>170694.07033854196</v>
      </c>
    </row>
    <row r="203" spans="1:22" x14ac:dyDescent="0.3">
      <c r="A203" s="3" t="s">
        <v>12</v>
      </c>
      <c r="B203" s="3">
        <v>1</v>
      </c>
      <c r="C203" s="4" t="s">
        <v>178</v>
      </c>
      <c r="D203" s="3" t="s">
        <v>580</v>
      </c>
      <c r="E203" s="3" t="s">
        <v>488</v>
      </c>
      <c r="F203" s="4" t="s">
        <v>581</v>
      </c>
      <c r="G203" s="3" t="s">
        <v>30</v>
      </c>
      <c r="H203" s="5">
        <v>791.56200000000001</v>
      </c>
      <c r="I203" s="5">
        <v>2.0954999999999999</v>
      </c>
      <c r="J203" s="5">
        <v>2.0507</v>
      </c>
      <c r="K203" s="6">
        <v>0.97862085421140543</v>
      </c>
      <c r="L203" s="5">
        <v>25.53</v>
      </c>
      <c r="M203" s="19">
        <f>H203*INDEX('Pliegos Tarifarios (Santiago)'!$B:$B,MATCH($B203,'Pliegos Tarifarios (Santiago)'!$A:$A,0))</f>
        <v>94067.644956000004</v>
      </c>
      <c r="N203" s="19">
        <f>I203*INDEX('Pliegos Tarifarios (Santiago)'!$C:$C,MATCH($B203,'Pliegos Tarifarios (Santiago)'!$A:$A,0))</f>
        <v>7156.3609094999993</v>
      </c>
      <c r="O203" s="19">
        <f>J203*INDEX('Pliegos Tarifarios (Santiago)'!$D:$D,MATCH($B203,'Pliegos Tarifarios (Santiago)'!$A:$A,0))</f>
        <v>28928.414873499998</v>
      </c>
      <c r="P203" s="19">
        <f>H203*INDEX('Pliegos Tarifarios (Santiago)'!$E:$E,MATCH($B203,'Pliegos Tarifarios (Santiago)'!$A:$A,0))</f>
        <v>10236.479784000001</v>
      </c>
      <c r="Q203" s="19" cm="1">
        <f t="array" ref="Q203">H203*_xlfn.IFS(H203&lt;=350,INDEX('Pliegos Tarifarios (Santiago)'!$F:$F,MATCH($B203,'Pliegos Tarifarios (Santiago)'!$A:$A,0)),H203&lt;=500,INDEX('Pliegos Tarifarios (Santiago)'!$G:$G,MATCH($B203,'Pliegos Tarifarios (Santiago)'!$A:$A,0)),H203&lt;=1000,INDEX('Pliegos Tarifarios (Santiago)'!$H:$H,MATCH($B203,'Pliegos Tarifarios (Santiago)'!$A:$A,0)),H203&lt;=5000,INDEX('Pliegos Tarifarios (Santiago)'!$I:$I,MATCH($B203,'Pliegos Tarifarios (Santiago)'!$A:$A,0)),H203&gt;5000,INDEX('Pliegos Tarifarios (Santiago)'!$J:$J,MATCH($B203,'Pliegos Tarifarios (Santiago)'!$A:$A,0)))/1.19</f>
        <v>1856.5122201680676</v>
      </c>
      <c r="R203" s="19">
        <f>INDEX('Pliegos Tarifarios (Santiago)'!$K:$K,MATCH($B203,'Pliegos Tarifarios (Santiago)'!$A:$A,0))</f>
        <v>710.78200000000004</v>
      </c>
      <c r="S203" s="21">
        <f t="shared" si="13"/>
        <v>142956.19474316807</v>
      </c>
      <c r="T203" s="21">
        <f t="shared" si="14"/>
        <v>27161.677001201933</v>
      </c>
      <c r="U203" s="19">
        <v>0</v>
      </c>
      <c r="V203" s="21">
        <f t="shared" si="15"/>
        <v>170117.87174437</v>
      </c>
    </row>
    <row r="204" spans="1:22" x14ac:dyDescent="0.3">
      <c r="A204" s="3" t="s">
        <v>12</v>
      </c>
      <c r="B204" s="3">
        <v>1</v>
      </c>
      <c r="C204" s="4" t="s">
        <v>178</v>
      </c>
      <c r="D204" s="3" t="s">
        <v>582</v>
      </c>
      <c r="E204" s="3" t="s">
        <v>488</v>
      </c>
      <c r="F204" s="4" t="s">
        <v>583</v>
      </c>
      <c r="G204" s="3" t="s">
        <v>30</v>
      </c>
      <c r="H204" s="5">
        <v>792.12900000000002</v>
      </c>
      <c r="I204" s="5">
        <v>2.1154000000000002</v>
      </c>
      <c r="J204" s="5">
        <v>2.0718999999999999</v>
      </c>
      <c r="K204" s="6">
        <v>0.97943651318899483</v>
      </c>
      <c r="L204" s="5">
        <v>25.55</v>
      </c>
      <c r="M204" s="19">
        <f>H204*INDEX('Pliegos Tarifarios (Santiago)'!$B:$B,MATCH($B204,'Pliegos Tarifarios (Santiago)'!$A:$A,0))</f>
        <v>94135.026102000003</v>
      </c>
      <c r="N204" s="19">
        <f>I204*INDEX('Pliegos Tarifarios (Santiago)'!$C:$C,MATCH($B204,'Pliegos Tarifarios (Santiago)'!$A:$A,0))</f>
        <v>7224.3215786000001</v>
      </c>
      <c r="O204" s="19">
        <f>J204*INDEX('Pliegos Tarifarios (Santiago)'!$D:$D,MATCH($B204,'Pliegos Tarifarios (Santiago)'!$A:$A,0))</f>
        <v>29227.474899499997</v>
      </c>
      <c r="P204" s="19">
        <f>H204*INDEX('Pliegos Tarifarios (Santiago)'!$E:$E,MATCH($B204,'Pliegos Tarifarios (Santiago)'!$A:$A,0))</f>
        <v>10243.812228000001</v>
      </c>
      <c r="Q204" s="19" cm="1">
        <f t="array" ref="Q204">H204*_xlfn.IFS(H204&lt;=350,INDEX('Pliegos Tarifarios (Santiago)'!$F:$F,MATCH($B204,'Pliegos Tarifarios (Santiago)'!$A:$A,0)),H204&lt;=500,INDEX('Pliegos Tarifarios (Santiago)'!$G:$G,MATCH($B204,'Pliegos Tarifarios (Santiago)'!$A:$A,0)),H204&lt;=1000,INDEX('Pliegos Tarifarios (Santiago)'!$H:$H,MATCH($B204,'Pliegos Tarifarios (Santiago)'!$A:$A,0)),H204&lt;=5000,INDEX('Pliegos Tarifarios (Santiago)'!$I:$I,MATCH($B204,'Pliegos Tarifarios (Santiago)'!$A:$A,0)),H204&gt;5000,INDEX('Pliegos Tarifarios (Santiago)'!$J:$J,MATCH($B204,'Pliegos Tarifarios (Santiago)'!$A:$A,0)))/1.19</f>
        <v>1857.8420495798323</v>
      </c>
      <c r="R204" s="19">
        <f>INDEX('Pliegos Tarifarios (Santiago)'!$K:$K,MATCH($B204,'Pliegos Tarifarios (Santiago)'!$A:$A,0))</f>
        <v>710.78200000000004</v>
      </c>
      <c r="S204" s="21">
        <f t="shared" ref="S204" si="16">SUM(M204:R204)</f>
        <v>143399.25885767984</v>
      </c>
      <c r="T204" s="21">
        <f t="shared" si="14"/>
        <v>27245.859182959171</v>
      </c>
      <c r="U204" s="19">
        <v>0</v>
      </c>
      <c r="V204" s="21">
        <f t="shared" si="15"/>
        <v>170645.118040639</v>
      </c>
    </row>
    <row r="205" spans="1:22" x14ac:dyDescent="0.3">
      <c r="A205" s="3" t="s">
        <v>12</v>
      </c>
      <c r="B205" s="3">
        <v>1</v>
      </c>
      <c r="C205" s="4" t="s">
        <v>178</v>
      </c>
      <c r="D205" s="3" t="s">
        <v>584</v>
      </c>
      <c r="E205" s="3" t="s">
        <v>488</v>
      </c>
      <c r="F205" s="4" t="s">
        <v>585</v>
      </c>
      <c r="G205" s="3" t="s">
        <v>30</v>
      </c>
      <c r="H205" s="5">
        <v>790.34140000000002</v>
      </c>
      <c r="I205" s="5">
        <v>2.089</v>
      </c>
      <c r="J205" s="5">
        <v>2.089</v>
      </c>
      <c r="K205" s="6">
        <v>1</v>
      </c>
      <c r="L205" s="5">
        <v>25.49</v>
      </c>
      <c r="M205" s="19">
        <f>H205*INDEX('Pliegos Tarifarios (Santiago)'!$B:$B,MATCH($B205,'Pliegos Tarifarios (Santiago)'!$A:$A,0))</f>
        <v>93922.591293199992</v>
      </c>
      <c r="N205" s="19">
        <f>I205*INDEX('Pliegos Tarifarios (Santiago)'!$C:$C,MATCH($B205,'Pliegos Tarifarios (Santiago)'!$A:$A,0))</f>
        <v>7134.1627009999993</v>
      </c>
      <c r="O205" s="19">
        <f>J205*INDEX('Pliegos Tarifarios (Santiago)'!$D:$D,MATCH($B205,'Pliegos Tarifarios (Santiago)'!$A:$A,0))</f>
        <v>29468.697844999999</v>
      </c>
      <c r="P205" s="19">
        <f>H205*INDEX('Pliegos Tarifarios (Santiago)'!$E:$E,MATCH($B205,'Pliegos Tarifarios (Santiago)'!$A:$A,0))</f>
        <v>10220.6949848</v>
      </c>
      <c r="Q205" s="19" cm="1">
        <f t="array" ref="Q205">H205*_xlfn.IFS(H205&lt;=350,INDEX('Pliegos Tarifarios (Santiago)'!$F:$F,MATCH($B205,'Pliegos Tarifarios (Santiago)'!$A:$A,0)),H205&lt;=500,INDEX('Pliegos Tarifarios (Santiago)'!$G:$G,MATCH($B205,'Pliegos Tarifarios (Santiago)'!$A:$A,0)),H205&lt;=1000,INDEX('Pliegos Tarifarios (Santiago)'!$H:$H,MATCH($B205,'Pliegos Tarifarios (Santiago)'!$A:$A,0)),H205&lt;=5000,INDEX('Pliegos Tarifarios (Santiago)'!$I:$I,MATCH($B205,'Pliegos Tarifarios (Santiago)'!$A:$A,0)),H205&gt;5000,INDEX('Pliegos Tarifarios (Santiago)'!$J:$J,MATCH($B205,'Pliegos Tarifarios (Santiago)'!$A:$A,0)))/1.19</f>
        <v>1853.649451596639</v>
      </c>
      <c r="R205" s="19">
        <f>INDEX('Pliegos Tarifarios (Santiago)'!$K:$K,MATCH($B205,'Pliegos Tarifarios (Santiago)'!$A:$A,0))</f>
        <v>710.78200000000004</v>
      </c>
      <c r="S205" s="21">
        <f t="shared" ref="S205:S268" si="17">SUM(M205:R205)</f>
        <v>143310.57827559664</v>
      </c>
      <c r="T205" s="21">
        <f t="shared" si="14"/>
        <v>27229.00987236336</v>
      </c>
      <c r="U205" s="19">
        <v>0</v>
      </c>
      <c r="V205" s="21">
        <f t="shared" si="15"/>
        <v>170539.58814795999</v>
      </c>
    </row>
    <row r="206" spans="1:22" x14ac:dyDescent="0.3">
      <c r="A206" s="3" t="s">
        <v>12</v>
      </c>
      <c r="B206" s="3">
        <v>1</v>
      </c>
      <c r="C206" s="4" t="s">
        <v>178</v>
      </c>
      <c r="D206" s="3" t="s">
        <v>586</v>
      </c>
      <c r="E206" s="3" t="s">
        <v>488</v>
      </c>
      <c r="F206" s="4" t="s">
        <v>587</v>
      </c>
      <c r="G206" s="3" t="s">
        <v>30</v>
      </c>
      <c r="H206" s="5">
        <v>790.89419999999996</v>
      </c>
      <c r="I206" s="5">
        <v>2.1858</v>
      </c>
      <c r="J206" s="5">
        <v>2.0594999999999999</v>
      </c>
      <c r="K206" s="6">
        <v>0.94221795223716709</v>
      </c>
      <c r="L206" s="5">
        <v>25.51</v>
      </c>
      <c r="M206" s="19">
        <f>H206*INDEX('Pliegos Tarifarios (Santiago)'!$B:$B,MATCH($B206,'Pliegos Tarifarios (Santiago)'!$A:$A,0))</f>
        <v>93988.284939599995</v>
      </c>
      <c r="N206" s="19">
        <f>I206*INDEX('Pliegos Tarifarios (Santiago)'!$C:$C,MATCH($B206,'Pliegos Tarifarios (Santiago)'!$A:$A,0))</f>
        <v>7464.7452521999994</v>
      </c>
      <c r="O206" s="19">
        <f>J206*INDEX('Pliegos Tarifarios (Santiago)'!$D:$D,MATCH($B206,'Pliegos Tarifarios (Santiago)'!$A:$A,0))</f>
        <v>29052.552997499999</v>
      </c>
      <c r="P206" s="19">
        <f>H206*INDEX('Pliegos Tarifarios (Santiago)'!$E:$E,MATCH($B206,'Pliegos Tarifarios (Santiago)'!$A:$A,0))</f>
        <v>10227.8437944</v>
      </c>
      <c r="Q206" s="19" cm="1">
        <f t="array" ref="Q206">H206*_xlfn.IFS(H206&lt;=350,INDEX('Pliegos Tarifarios (Santiago)'!$F:$F,MATCH($B206,'Pliegos Tarifarios (Santiago)'!$A:$A,0)),H206&lt;=500,INDEX('Pliegos Tarifarios (Santiago)'!$G:$G,MATCH($B206,'Pliegos Tarifarios (Santiago)'!$A:$A,0)),H206&lt;=1000,INDEX('Pliegos Tarifarios (Santiago)'!$H:$H,MATCH($B206,'Pliegos Tarifarios (Santiago)'!$A:$A,0)),H206&lt;=5000,INDEX('Pliegos Tarifarios (Santiago)'!$I:$I,MATCH($B206,'Pliegos Tarifarios (Santiago)'!$A:$A,0)),H206&gt;5000,INDEX('Pliegos Tarifarios (Santiago)'!$J:$J,MATCH($B206,'Pliegos Tarifarios (Santiago)'!$A:$A,0)))/1.19</f>
        <v>1854.9459766386556</v>
      </c>
      <c r="R206" s="19">
        <f>INDEX('Pliegos Tarifarios (Santiago)'!$K:$K,MATCH($B206,'Pliegos Tarifarios (Santiago)'!$A:$A,0))</f>
        <v>710.78200000000004</v>
      </c>
      <c r="S206" s="21">
        <f t="shared" si="17"/>
        <v>143299.15496033864</v>
      </c>
      <c r="T206" s="21">
        <f t="shared" si="14"/>
        <v>27226.839442464341</v>
      </c>
      <c r="U206" s="19">
        <v>0</v>
      </c>
      <c r="V206" s="21">
        <f t="shared" si="15"/>
        <v>170525.99440280299</v>
      </c>
    </row>
    <row r="207" spans="1:22" x14ac:dyDescent="0.3">
      <c r="A207" s="3" t="s">
        <v>12</v>
      </c>
      <c r="B207" s="3">
        <v>1</v>
      </c>
      <c r="C207" s="4" t="s">
        <v>178</v>
      </c>
      <c r="D207" s="3" t="s">
        <v>588</v>
      </c>
      <c r="E207" s="3" t="s">
        <v>488</v>
      </c>
      <c r="F207" s="4" t="s">
        <v>589</v>
      </c>
      <c r="G207" s="3" t="s">
        <v>30</v>
      </c>
      <c r="H207" s="5">
        <v>790.62030000000004</v>
      </c>
      <c r="I207" s="5">
        <v>2.1061999999999999</v>
      </c>
      <c r="J207" s="5">
        <v>2.1061999999999999</v>
      </c>
      <c r="K207" s="6">
        <v>1</v>
      </c>
      <c r="L207" s="5">
        <v>25.5</v>
      </c>
      <c r="M207" s="19">
        <f>H207*INDEX('Pliegos Tarifarios (Santiago)'!$B:$B,MATCH($B207,'Pliegos Tarifarios (Santiago)'!$A:$A,0))</f>
        <v>93955.735211399995</v>
      </c>
      <c r="N207" s="19">
        <f>I207*INDEX('Pliegos Tarifarios (Santiago)'!$C:$C,MATCH($B207,'Pliegos Tarifarios (Santiago)'!$A:$A,0))</f>
        <v>7192.9025757999989</v>
      </c>
      <c r="O207" s="19">
        <f>J207*INDEX('Pliegos Tarifarios (Santiago)'!$D:$D,MATCH($B207,'Pliegos Tarifarios (Santiago)'!$A:$A,0))</f>
        <v>29711.331450999998</v>
      </c>
      <c r="P207" s="19">
        <f>H207*INDEX('Pliegos Tarifarios (Santiago)'!$E:$E,MATCH($B207,'Pliegos Tarifarios (Santiago)'!$A:$A,0))</f>
        <v>10224.3017196</v>
      </c>
      <c r="Q207" s="19" cm="1">
        <f t="array" ref="Q207">H207*_xlfn.IFS(H207&lt;=350,INDEX('Pliegos Tarifarios (Santiago)'!$F:$F,MATCH($B207,'Pliegos Tarifarios (Santiago)'!$A:$A,0)),H207&lt;=500,INDEX('Pliegos Tarifarios (Santiago)'!$G:$G,MATCH($B207,'Pliegos Tarifarios (Santiago)'!$A:$A,0)),H207&lt;=1000,INDEX('Pliegos Tarifarios (Santiago)'!$H:$H,MATCH($B207,'Pliegos Tarifarios (Santiago)'!$A:$A,0)),H207&lt;=5000,INDEX('Pliegos Tarifarios (Santiago)'!$I:$I,MATCH($B207,'Pliegos Tarifarios (Santiago)'!$A:$A,0)),H207&gt;5000,INDEX('Pliegos Tarifarios (Santiago)'!$J:$J,MATCH($B207,'Pliegos Tarifarios (Santiago)'!$A:$A,0)))/1.19</f>
        <v>1854.3035775630256</v>
      </c>
      <c r="R207" s="19">
        <f>INDEX('Pliegos Tarifarios (Santiago)'!$K:$K,MATCH($B207,'Pliegos Tarifarios (Santiago)'!$A:$A,0))</f>
        <v>710.78200000000004</v>
      </c>
      <c r="S207" s="21">
        <f t="shared" si="17"/>
        <v>143649.35653536301</v>
      </c>
      <c r="T207" s="21">
        <f t="shared" si="14"/>
        <v>27293.377741718974</v>
      </c>
      <c r="U207" s="19">
        <v>0</v>
      </c>
      <c r="V207" s="21">
        <f t="shared" si="15"/>
        <v>170942.734277082</v>
      </c>
    </row>
    <row r="208" spans="1:22" x14ac:dyDescent="0.3">
      <c r="A208" s="3" t="s">
        <v>12</v>
      </c>
      <c r="B208" s="3">
        <v>1</v>
      </c>
      <c r="C208" s="4" t="s">
        <v>178</v>
      </c>
      <c r="D208" s="3" t="s">
        <v>590</v>
      </c>
      <c r="E208" s="3" t="s">
        <v>488</v>
      </c>
      <c r="F208" s="4" t="s">
        <v>591</v>
      </c>
      <c r="G208" s="3" t="s">
        <v>30</v>
      </c>
      <c r="H208" s="5">
        <v>792.5557</v>
      </c>
      <c r="I208" s="5">
        <v>2.1000999999999999</v>
      </c>
      <c r="J208" s="5">
        <v>2.0771999999999999</v>
      </c>
      <c r="K208" s="6">
        <v>0.98909575734488842</v>
      </c>
      <c r="L208" s="5">
        <v>25.57</v>
      </c>
      <c r="M208" s="19">
        <f>H208*INDEX('Pliegos Tarifarios (Santiago)'!$B:$B,MATCH($B208,'Pliegos Tarifarios (Santiago)'!$A:$A,0))</f>
        <v>94185.734276599993</v>
      </c>
      <c r="N208" s="19">
        <f>I208*INDEX('Pliegos Tarifarios (Santiago)'!$C:$C,MATCH($B208,'Pliegos Tarifarios (Santiago)'!$A:$A,0))</f>
        <v>7172.0704108999989</v>
      </c>
      <c r="O208" s="19">
        <f>J208*INDEX('Pliegos Tarifarios (Santiago)'!$D:$D,MATCH($B208,'Pliegos Tarifarios (Santiago)'!$A:$A,0))</f>
        <v>29302.239905999999</v>
      </c>
      <c r="P208" s="19">
        <f>H208*INDEX('Pliegos Tarifarios (Santiago)'!$E:$E,MATCH($B208,'Pliegos Tarifarios (Santiago)'!$A:$A,0))</f>
        <v>10249.330312399999</v>
      </c>
      <c r="Q208" s="19" cm="1">
        <f t="array" ref="Q208">H208*_xlfn.IFS(H208&lt;=350,INDEX('Pliegos Tarifarios (Santiago)'!$F:$F,MATCH($B208,'Pliegos Tarifarios (Santiago)'!$A:$A,0)),H208&lt;=500,INDEX('Pliegos Tarifarios (Santiago)'!$G:$G,MATCH($B208,'Pliegos Tarifarios (Santiago)'!$A:$A,0)),H208&lt;=1000,INDEX('Pliegos Tarifarios (Santiago)'!$H:$H,MATCH($B208,'Pliegos Tarifarios (Santiago)'!$A:$A,0)),H208&lt;=5000,INDEX('Pliegos Tarifarios (Santiago)'!$I:$I,MATCH($B208,'Pliegos Tarifarios (Santiago)'!$A:$A,0)),H208&gt;5000,INDEX('Pliegos Tarifarios (Santiago)'!$J:$J,MATCH($B208,'Pliegos Tarifarios (Santiago)'!$A:$A,0)))/1.19</f>
        <v>1858.8428224369752</v>
      </c>
      <c r="R208" s="19">
        <f>INDEX('Pliegos Tarifarios (Santiago)'!$K:$K,MATCH($B208,'Pliegos Tarifarios (Santiago)'!$A:$A,0))</f>
        <v>710.78200000000004</v>
      </c>
      <c r="S208" s="21">
        <f t="shared" si="17"/>
        <v>143478.99972833696</v>
      </c>
      <c r="T208" s="21">
        <f t="shared" si="14"/>
        <v>27261.009948384024</v>
      </c>
      <c r="U208" s="19">
        <v>0</v>
      </c>
      <c r="V208" s="21">
        <f t="shared" si="15"/>
        <v>170740.00967672098</v>
      </c>
    </row>
    <row r="209" spans="1:22" x14ac:dyDescent="0.3">
      <c r="A209" s="3" t="s">
        <v>12</v>
      </c>
      <c r="B209" s="3">
        <v>1</v>
      </c>
      <c r="C209" s="4" t="s">
        <v>178</v>
      </c>
      <c r="D209" s="3" t="s">
        <v>592</v>
      </c>
      <c r="E209" s="3" t="s">
        <v>488</v>
      </c>
      <c r="F209" s="4" t="s">
        <v>593</v>
      </c>
      <c r="G209" s="3" t="s">
        <v>30</v>
      </c>
      <c r="H209" s="5">
        <v>790.93420000000003</v>
      </c>
      <c r="I209" s="5">
        <v>2.1467000000000001</v>
      </c>
      <c r="J209" s="5">
        <v>2.1023999999999998</v>
      </c>
      <c r="K209" s="6">
        <v>0.97936367447710426</v>
      </c>
      <c r="L209" s="5">
        <v>25.51</v>
      </c>
      <c r="M209" s="19">
        <f>H209*INDEX('Pliegos Tarifarios (Santiago)'!$B:$B,MATCH($B209,'Pliegos Tarifarios (Santiago)'!$A:$A,0))</f>
        <v>93993.038459599993</v>
      </c>
      <c r="N209" s="19">
        <f>I209*INDEX('Pliegos Tarifarios (Santiago)'!$C:$C,MATCH($B209,'Pliegos Tarifarios (Santiago)'!$A:$A,0))</f>
        <v>7331.2144902999999</v>
      </c>
      <c r="O209" s="19">
        <f>J209*INDEX('Pliegos Tarifarios (Santiago)'!$D:$D,MATCH($B209,'Pliegos Tarifarios (Santiago)'!$A:$A,0))</f>
        <v>29657.726351999998</v>
      </c>
      <c r="P209" s="19">
        <f>H209*INDEX('Pliegos Tarifarios (Santiago)'!$E:$E,MATCH($B209,'Pliegos Tarifarios (Santiago)'!$A:$A,0))</f>
        <v>10228.361074400002</v>
      </c>
      <c r="Q209" s="19" cm="1">
        <f t="array" ref="Q209">H209*_xlfn.IFS(H209&lt;=350,INDEX('Pliegos Tarifarios (Santiago)'!$F:$F,MATCH($B209,'Pliegos Tarifarios (Santiago)'!$A:$A,0)),H209&lt;=500,INDEX('Pliegos Tarifarios (Santiago)'!$G:$G,MATCH($B209,'Pliegos Tarifarios (Santiago)'!$A:$A,0)),H209&lt;=1000,INDEX('Pliegos Tarifarios (Santiago)'!$H:$H,MATCH($B209,'Pliegos Tarifarios (Santiago)'!$A:$A,0)),H209&lt;=5000,INDEX('Pliegos Tarifarios (Santiago)'!$I:$I,MATCH($B209,'Pliegos Tarifarios (Santiago)'!$A:$A,0)),H209&gt;5000,INDEX('Pliegos Tarifarios (Santiago)'!$J:$J,MATCH($B209,'Pliegos Tarifarios (Santiago)'!$A:$A,0)))/1.19</f>
        <v>1855.0397917647065</v>
      </c>
      <c r="R209" s="19">
        <f>INDEX('Pliegos Tarifarios (Santiago)'!$K:$K,MATCH($B209,'Pliegos Tarifarios (Santiago)'!$A:$A,0))</f>
        <v>710.78200000000004</v>
      </c>
      <c r="S209" s="21">
        <f t="shared" si="17"/>
        <v>143776.16216806471</v>
      </c>
      <c r="T209" s="21">
        <f t="shared" si="14"/>
        <v>27317.470811932293</v>
      </c>
      <c r="U209" s="19">
        <v>0</v>
      </c>
      <c r="V209" s="21">
        <f t="shared" si="15"/>
        <v>171093.632979997</v>
      </c>
    </row>
    <row r="210" spans="1:22" x14ac:dyDescent="0.3">
      <c r="A210" s="3" t="s">
        <v>12</v>
      </c>
      <c r="B210" s="3">
        <v>1</v>
      </c>
      <c r="C210" s="4" t="s">
        <v>178</v>
      </c>
      <c r="D210" s="3" t="s">
        <v>594</v>
      </c>
      <c r="E210" s="3" t="s">
        <v>488</v>
      </c>
      <c r="F210" s="4" t="s">
        <v>595</v>
      </c>
      <c r="G210" s="3" t="s">
        <v>30</v>
      </c>
      <c r="H210" s="5">
        <v>790.59230000000002</v>
      </c>
      <c r="I210" s="5">
        <v>2.097</v>
      </c>
      <c r="J210" s="5">
        <v>2.0832999999999999</v>
      </c>
      <c r="K210" s="6">
        <v>0.99346685741535523</v>
      </c>
      <c r="L210" s="5">
        <v>25.5</v>
      </c>
      <c r="M210" s="19">
        <f>H210*INDEX('Pliegos Tarifarios (Santiago)'!$B:$B,MATCH($B210,'Pliegos Tarifarios (Santiago)'!$A:$A,0))</f>
        <v>93952.407747399993</v>
      </c>
      <c r="N210" s="19">
        <f>I210*INDEX('Pliegos Tarifarios (Santiago)'!$C:$C,MATCH($B210,'Pliegos Tarifarios (Santiago)'!$A:$A,0))</f>
        <v>7161.4835729999995</v>
      </c>
      <c r="O210" s="19">
        <f>J210*INDEX('Pliegos Tarifarios (Santiago)'!$D:$D,MATCH($B210,'Pliegos Tarifarios (Santiago)'!$A:$A,0))</f>
        <v>29388.290196499998</v>
      </c>
      <c r="P210" s="19">
        <f>H210*INDEX('Pliegos Tarifarios (Santiago)'!$E:$E,MATCH($B210,'Pliegos Tarifarios (Santiago)'!$A:$A,0))</f>
        <v>10223.939623600001</v>
      </c>
      <c r="Q210" s="19" cm="1">
        <f t="array" ref="Q210">H210*_xlfn.IFS(H210&lt;=350,INDEX('Pliegos Tarifarios (Santiago)'!$F:$F,MATCH($B210,'Pliegos Tarifarios (Santiago)'!$A:$A,0)),H210&lt;=500,INDEX('Pliegos Tarifarios (Santiago)'!$G:$G,MATCH($B210,'Pliegos Tarifarios (Santiago)'!$A:$A,0)),H210&lt;=1000,INDEX('Pliegos Tarifarios (Santiago)'!$H:$H,MATCH($B210,'Pliegos Tarifarios (Santiago)'!$A:$A,0)),H210&lt;=5000,INDEX('Pliegos Tarifarios (Santiago)'!$I:$I,MATCH($B210,'Pliegos Tarifarios (Santiago)'!$A:$A,0)),H210&gt;5000,INDEX('Pliegos Tarifarios (Santiago)'!$J:$J,MATCH($B210,'Pliegos Tarifarios (Santiago)'!$A:$A,0)))/1.19</f>
        <v>1854.2379069747901</v>
      </c>
      <c r="R210" s="19">
        <f>INDEX('Pliegos Tarifarios (Santiago)'!$K:$K,MATCH($B210,'Pliegos Tarifarios (Santiago)'!$A:$A,0))</f>
        <v>710.78200000000004</v>
      </c>
      <c r="S210" s="21">
        <f t="shared" si="17"/>
        <v>143291.14104747478</v>
      </c>
      <c r="T210" s="21">
        <f t="shared" si="14"/>
        <v>27225.316799020209</v>
      </c>
      <c r="U210" s="19">
        <v>0</v>
      </c>
      <c r="V210" s="21">
        <f t="shared" si="15"/>
        <v>170516.457846495</v>
      </c>
    </row>
    <row r="211" spans="1:22" x14ac:dyDescent="0.3">
      <c r="A211" s="3" t="s">
        <v>12</v>
      </c>
      <c r="B211" s="3">
        <v>1</v>
      </c>
      <c r="C211" s="4" t="s">
        <v>178</v>
      </c>
      <c r="D211" s="3" t="s">
        <v>596</v>
      </c>
      <c r="E211" s="3" t="s">
        <v>488</v>
      </c>
      <c r="F211" s="4" t="s">
        <v>597</v>
      </c>
      <c r="G211" s="3" t="s">
        <v>30</v>
      </c>
      <c r="H211" s="5">
        <v>792.89589999999998</v>
      </c>
      <c r="I211" s="5">
        <v>2.0796000000000001</v>
      </c>
      <c r="J211" s="5">
        <v>2.0659999999999998</v>
      </c>
      <c r="K211" s="6">
        <v>0.99346028082323512</v>
      </c>
      <c r="L211" s="5">
        <v>25.58</v>
      </c>
      <c r="M211" s="19">
        <f>H211*INDEX('Pliegos Tarifarios (Santiago)'!$B:$B,MATCH($B211,'Pliegos Tarifarios (Santiago)'!$A:$A,0))</f>
        <v>94226.16296419999</v>
      </c>
      <c r="N211" s="19">
        <f>I211*INDEX('Pliegos Tarifarios (Santiago)'!$C:$C,MATCH($B211,'Pliegos Tarifarios (Santiago)'!$A:$A,0))</f>
        <v>7102.0606764000004</v>
      </c>
      <c r="O211" s="19">
        <f>J211*INDEX('Pliegos Tarifarios (Santiago)'!$D:$D,MATCH($B211,'Pliegos Tarifarios (Santiago)'!$A:$A,0))</f>
        <v>29144.245929999997</v>
      </c>
      <c r="P211" s="19">
        <f>H211*INDEX('Pliegos Tarifarios (Santiago)'!$E:$E,MATCH($B211,'Pliegos Tarifarios (Santiago)'!$A:$A,0))</f>
        <v>10253.7297788</v>
      </c>
      <c r="Q211" s="19" cm="1">
        <f t="array" ref="Q211">H211*_xlfn.IFS(H211&lt;=350,INDEX('Pliegos Tarifarios (Santiago)'!$F:$F,MATCH($B211,'Pliegos Tarifarios (Santiago)'!$A:$A,0)),H211&lt;=500,INDEX('Pliegos Tarifarios (Santiago)'!$G:$G,MATCH($B211,'Pliegos Tarifarios (Santiago)'!$A:$A,0)),H211&lt;=1000,INDEX('Pliegos Tarifarios (Santiago)'!$H:$H,MATCH($B211,'Pliegos Tarifarios (Santiago)'!$A:$A,0)),H211&lt;=5000,INDEX('Pliegos Tarifarios (Santiago)'!$I:$I,MATCH($B211,'Pliegos Tarifarios (Santiago)'!$A:$A,0)),H211&gt;5000,INDEX('Pliegos Tarifarios (Santiago)'!$J:$J,MATCH($B211,'Pliegos Tarifarios (Santiago)'!$A:$A,0)))/1.19</f>
        <v>1859.640720084034</v>
      </c>
      <c r="R211" s="19">
        <f>INDEX('Pliegos Tarifarios (Santiago)'!$K:$K,MATCH($B211,'Pliegos Tarifarios (Santiago)'!$A:$A,0))</f>
        <v>710.78200000000004</v>
      </c>
      <c r="S211" s="21">
        <f t="shared" si="17"/>
        <v>143296.62206948406</v>
      </c>
      <c r="T211" s="21">
        <f t="shared" si="14"/>
        <v>27226.358193201973</v>
      </c>
      <c r="U211" s="19">
        <v>0</v>
      </c>
      <c r="V211" s="21">
        <f t="shared" si="15"/>
        <v>170522.98026268603</v>
      </c>
    </row>
    <row r="212" spans="1:22" x14ac:dyDescent="0.3">
      <c r="A212" s="3" t="s">
        <v>12</v>
      </c>
      <c r="B212" s="3">
        <v>1</v>
      </c>
      <c r="C212" s="4" t="s">
        <v>178</v>
      </c>
      <c r="D212" s="3" t="s">
        <v>598</v>
      </c>
      <c r="E212" s="3" t="s">
        <v>488</v>
      </c>
      <c r="F212" s="4" t="s">
        <v>599</v>
      </c>
      <c r="G212" s="3" t="s">
        <v>30</v>
      </c>
      <c r="H212" s="5">
        <v>792.65610000000004</v>
      </c>
      <c r="I212" s="5">
        <v>2.1229</v>
      </c>
      <c r="J212" s="5">
        <v>2.0870000000000002</v>
      </c>
      <c r="K212" s="6">
        <v>0.98308917047435118</v>
      </c>
      <c r="L212" s="5">
        <v>25.57</v>
      </c>
      <c r="M212" s="19">
        <f>H212*INDEX('Pliegos Tarifarios (Santiago)'!$B:$B,MATCH($B212,'Pliegos Tarifarios (Santiago)'!$A:$A,0))</f>
        <v>94197.665611799996</v>
      </c>
      <c r="N212" s="19">
        <f>I212*INDEX('Pliegos Tarifarios (Santiago)'!$C:$C,MATCH($B212,'Pliegos Tarifarios (Santiago)'!$A:$A,0))</f>
        <v>7249.9348960999996</v>
      </c>
      <c r="O212" s="19">
        <f>J212*INDEX('Pliegos Tarifarios (Santiago)'!$D:$D,MATCH($B212,'Pliegos Tarifarios (Santiago)'!$A:$A,0))</f>
        <v>29440.484635000001</v>
      </c>
      <c r="P212" s="19">
        <f>H212*INDEX('Pliegos Tarifarios (Santiago)'!$E:$E,MATCH($B212,'Pliegos Tarifarios (Santiago)'!$A:$A,0))</f>
        <v>10250.628685200001</v>
      </c>
      <c r="Q212" s="19" cm="1">
        <f t="array" ref="Q212">H212*_xlfn.IFS(H212&lt;=350,INDEX('Pliegos Tarifarios (Santiago)'!$F:$F,MATCH($B212,'Pliegos Tarifarios (Santiago)'!$A:$A,0)),H212&lt;=500,INDEX('Pliegos Tarifarios (Santiago)'!$G:$G,MATCH($B212,'Pliegos Tarifarios (Santiago)'!$A:$A,0)),H212&lt;=1000,INDEX('Pliegos Tarifarios (Santiago)'!$H:$H,MATCH($B212,'Pliegos Tarifarios (Santiago)'!$A:$A,0)),H212&lt;=5000,INDEX('Pliegos Tarifarios (Santiago)'!$I:$I,MATCH($B212,'Pliegos Tarifarios (Santiago)'!$A:$A,0)),H212&gt;5000,INDEX('Pliegos Tarifarios (Santiago)'!$J:$J,MATCH($B212,'Pliegos Tarifarios (Santiago)'!$A:$A,0)))/1.19</f>
        <v>1859.0782984033617</v>
      </c>
      <c r="R212" s="19">
        <f>INDEX('Pliegos Tarifarios (Santiago)'!$K:$K,MATCH($B212,'Pliegos Tarifarios (Santiago)'!$A:$A,0))</f>
        <v>710.78200000000004</v>
      </c>
      <c r="S212" s="21">
        <f t="shared" si="17"/>
        <v>143708.57412650337</v>
      </c>
      <c r="T212" s="21">
        <f t="shared" si="14"/>
        <v>27304.629084035641</v>
      </c>
      <c r="U212" s="19">
        <v>0</v>
      </c>
      <c r="V212" s="21">
        <f t="shared" si="15"/>
        <v>171013.20321053901</v>
      </c>
    </row>
    <row r="213" spans="1:22" x14ac:dyDescent="0.3">
      <c r="A213" s="3" t="s">
        <v>12</v>
      </c>
      <c r="B213" s="3">
        <v>1</v>
      </c>
      <c r="C213" s="4" t="s">
        <v>178</v>
      </c>
      <c r="D213" s="3" t="s">
        <v>600</v>
      </c>
      <c r="E213" s="3" t="s">
        <v>488</v>
      </c>
      <c r="F213" s="4" t="s">
        <v>601</v>
      </c>
      <c r="G213" s="3" t="s">
        <v>30</v>
      </c>
      <c r="H213" s="5">
        <v>792.45180000000005</v>
      </c>
      <c r="I213" s="5">
        <v>2.1265999999999998</v>
      </c>
      <c r="J213" s="5">
        <v>2.1265999999999998</v>
      </c>
      <c r="K213" s="6">
        <v>1</v>
      </c>
      <c r="L213" s="5">
        <v>25.56</v>
      </c>
      <c r="M213" s="19">
        <f>H213*INDEX('Pliegos Tarifarios (Santiago)'!$B:$B,MATCH($B213,'Pliegos Tarifarios (Santiago)'!$A:$A,0))</f>
        <v>94173.387008399994</v>
      </c>
      <c r="N213" s="19">
        <f>I213*INDEX('Pliegos Tarifarios (Santiago)'!$C:$C,MATCH($B213,'Pliegos Tarifarios (Santiago)'!$A:$A,0))</f>
        <v>7262.5707993999995</v>
      </c>
      <c r="O213" s="19">
        <f>J213*INDEX('Pliegos Tarifarios (Santiago)'!$D:$D,MATCH($B213,'Pliegos Tarifarios (Santiago)'!$A:$A,0))</f>
        <v>29999.106192999996</v>
      </c>
      <c r="P213" s="19">
        <f>H213*INDEX('Pliegos Tarifarios (Santiago)'!$E:$E,MATCH($B213,'Pliegos Tarifarios (Santiago)'!$A:$A,0))</f>
        <v>10247.986677600002</v>
      </c>
      <c r="Q213" s="19" cm="1">
        <f t="array" ref="Q213">H213*_xlfn.IFS(H213&lt;=350,INDEX('Pliegos Tarifarios (Santiago)'!$F:$F,MATCH($B213,'Pliegos Tarifarios (Santiago)'!$A:$A,0)),H213&lt;=500,INDEX('Pliegos Tarifarios (Santiago)'!$G:$G,MATCH($B213,'Pliegos Tarifarios (Santiago)'!$A:$A,0)),H213&lt;=1000,INDEX('Pliegos Tarifarios (Santiago)'!$H:$H,MATCH($B213,'Pliegos Tarifarios (Santiago)'!$A:$A,0)),H213&lt;=5000,INDEX('Pliegos Tarifarios (Santiago)'!$I:$I,MATCH($B213,'Pliegos Tarifarios (Santiago)'!$A:$A,0)),H213&gt;5000,INDEX('Pliegos Tarifarios (Santiago)'!$J:$J,MATCH($B213,'Pliegos Tarifarios (Santiago)'!$A:$A,0)))/1.19</f>
        <v>1858.5991376470593</v>
      </c>
      <c r="R213" s="19">
        <f>INDEX('Pliegos Tarifarios (Santiago)'!$K:$K,MATCH($B213,'Pliegos Tarifarios (Santiago)'!$A:$A,0))</f>
        <v>710.78200000000004</v>
      </c>
      <c r="S213" s="21">
        <f t="shared" si="17"/>
        <v>144252.43181604706</v>
      </c>
      <c r="T213" s="21">
        <f t="shared" si="14"/>
        <v>27407.962045048942</v>
      </c>
      <c r="U213" s="19">
        <v>0</v>
      </c>
      <c r="V213" s="21">
        <f t="shared" si="15"/>
        <v>171660.393861096</v>
      </c>
    </row>
    <row r="214" spans="1:22" x14ac:dyDescent="0.3">
      <c r="A214" s="3" t="s">
        <v>12</v>
      </c>
      <c r="B214" s="3">
        <v>1</v>
      </c>
      <c r="C214" s="4" t="s">
        <v>178</v>
      </c>
      <c r="D214" s="3" t="s">
        <v>602</v>
      </c>
      <c r="E214" s="3" t="s">
        <v>488</v>
      </c>
      <c r="F214" s="4" t="s">
        <v>603</v>
      </c>
      <c r="G214" s="3" t="s">
        <v>30</v>
      </c>
      <c r="H214" s="5">
        <v>793.23979999999995</v>
      </c>
      <c r="I214" s="5">
        <v>2.1244000000000001</v>
      </c>
      <c r="J214" s="5">
        <v>2.1244000000000001</v>
      </c>
      <c r="K214" s="6">
        <v>1</v>
      </c>
      <c r="L214" s="5">
        <v>25.59</v>
      </c>
      <c r="M214" s="19">
        <f>H214*INDEX('Pliegos Tarifarios (Santiago)'!$B:$B,MATCH($B214,'Pliegos Tarifarios (Santiago)'!$A:$A,0))</f>
        <v>94267.031352399994</v>
      </c>
      <c r="N214" s="19">
        <f>I214*INDEX('Pliegos Tarifarios (Santiago)'!$C:$C,MATCH($B214,'Pliegos Tarifarios (Santiago)'!$A:$A,0))</f>
        <v>7255.0575595999999</v>
      </c>
      <c r="O214" s="19">
        <f>J214*INDEX('Pliegos Tarifarios (Santiago)'!$D:$D,MATCH($B214,'Pliegos Tarifarios (Santiago)'!$A:$A,0))</f>
        <v>29968.071661999998</v>
      </c>
      <c r="P214" s="19">
        <f>H214*INDEX('Pliegos Tarifarios (Santiago)'!$E:$E,MATCH($B214,'Pliegos Tarifarios (Santiago)'!$A:$A,0))</f>
        <v>10258.177093599999</v>
      </c>
      <c r="Q214" s="19" cm="1">
        <f t="array" ref="Q214">H214*_xlfn.IFS(H214&lt;=350,INDEX('Pliegos Tarifarios (Santiago)'!$F:$F,MATCH($B214,'Pliegos Tarifarios (Santiago)'!$A:$A,0)),H214&lt;=500,INDEX('Pliegos Tarifarios (Santiago)'!$G:$G,MATCH($B214,'Pliegos Tarifarios (Santiago)'!$A:$A,0)),H214&lt;=1000,INDEX('Pliegos Tarifarios (Santiago)'!$H:$H,MATCH($B214,'Pliegos Tarifarios (Santiago)'!$A:$A,0)),H214&lt;=5000,INDEX('Pliegos Tarifarios (Santiago)'!$I:$I,MATCH($B214,'Pliegos Tarifarios (Santiago)'!$A:$A,0)),H214&gt;5000,INDEX('Pliegos Tarifarios (Santiago)'!$J:$J,MATCH($B214,'Pliegos Tarifarios (Santiago)'!$A:$A,0)))/1.19</f>
        <v>1860.4472956302523</v>
      </c>
      <c r="R214" s="19">
        <f>INDEX('Pliegos Tarifarios (Santiago)'!$K:$K,MATCH($B214,'Pliegos Tarifarios (Santiago)'!$A:$A,0))</f>
        <v>710.78200000000004</v>
      </c>
      <c r="S214" s="21">
        <f t="shared" si="17"/>
        <v>144319.56696323026</v>
      </c>
      <c r="T214" s="21">
        <f t="shared" si="14"/>
        <v>27420.717723013749</v>
      </c>
      <c r="U214" s="19">
        <v>0</v>
      </c>
      <c r="V214" s="21">
        <f t="shared" si="15"/>
        <v>171740.28468624401</v>
      </c>
    </row>
    <row r="215" spans="1:22" x14ac:dyDescent="0.3">
      <c r="A215" s="3" t="s">
        <v>12</v>
      </c>
      <c r="B215" s="3">
        <v>1</v>
      </c>
      <c r="C215" s="4" t="s">
        <v>178</v>
      </c>
      <c r="D215" s="3" t="s">
        <v>604</v>
      </c>
      <c r="E215" s="3" t="s">
        <v>488</v>
      </c>
      <c r="F215" s="4" t="s">
        <v>605</v>
      </c>
      <c r="G215" s="3" t="s">
        <v>30</v>
      </c>
      <c r="H215" s="5">
        <v>791.89459999999997</v>
      </c>
      <c r="I215" s="5">
        <v>2.1067999999999998</v>
      </c>
      <c r="J215" s="5">
        <v>2.0701999999999998</v>
      </c>
      <c r="K215" s="6">
        <v>0.98262768179229165</v>
      </c>
      <c r="L215" s="5">
        <v>25.54</v>
      </c>
      <c r="M215" s="19">
        <f>H215*INDEX('Pliegos Tarifarios (Santiago)'!$B:$B,MATCH($B215,'Pliegos Tarifarios (Santiago)'!$A:$A,0))</f>
        <v>94107.17047479999</v>
      </c>
      <c r="N215" s="19">
        <f>I215*INDEX('Pliegos Tarifarios (Santiago)'!$C:$C,MATCH($B215,'Pliegos Tarifarios (Santiago)'!$A:$A,0))</f>
        <v>7194.9516411999994</v>
      </c>
      <c r="O215" s="19">
        <f>J215*INDEX('Pliegos Tarifarios (Santiago)'!$D:$D,MATCH($B215,'Pliegos Tarifarios (Santiago)'!$A:$A,0))</f>
        <v>29203.493670999997</v>
      </c>
      <c r="P215" s="19">
        <f>H215*INDEX('Pliegos Tarifarios (Santiago)'!$E:$E,MATCH($B215,'Pliegos Tarifarios (Santiago)'!$A:$A,0))</f>
        <v>10240.7809672</v>
      </c>
      <c r="Q215" s="19" cm="1">
        <f t="array" ref="Q215">H215*_xlfn.IFS(H215&lt;=350,INDEX('Pliegos Tarifarios (Santiago)'!$F:$F,MATCH($B215,'Pliegos Tarifarios (Santiago)'!$A:$A,0)),H215&lt;=500,INDEX('Pliegos Tarifarios (Santiago)'!$G:$G,MATCH($B215,'Pliegos Tarifarios (Santiago)'!$A:$A,0)),H215&lt;=1000,INDEX('Pliegos Tarifarios (Santiago)'!$H:$H,MATCH($B215,'Pliegos Tarifarios (Santiago)'!$A:$A,0)),H215&lt;=5000,INDEX('Pliegos Tarifarios (Santiago)'!$I:$I,MATCH($B215,'Pliegos Tarifarios (Santiago)'!$A:$A,0)),H215&gt;5000,INDEX('Pliegos Tarifarios (Santiago)'!$J:$J,MATCH($B215,'Pliegos Tarifarios (Santiago)'!$A:$A,0)))/1.19</f>
        <v>1857.2922929411768</v>
      </c>
      <c r="R215" s="19">
        <f>INDEX('Pliegos Tarifarios (Santiago)'!$K:$K,MATCH($B215,'Pliegos Tarifarios (Santiago)'!$A:$A,0))</f>
        <v>710.78200000000004</v>
      </c>
      <c r="S215" s="21">
        <f t="shared" si="17"/>
        <v>143314.47104714118</v>
      </c>
      <c r="T215" s="21">
        <f t="shared" si="14"/>
        <v>27229.749498956826</v>
      </c>
      <c r="U215" s="19">
        <v>0</v>
      </c>
      <c r="V215" s="21">
        <f t="shared" si="15"/>
        <v>170544.22054609802</v>
      </c>
    </row>
    <row r="216" spans="1:22" x14ac:dyDescent="0.3">
      <c r="A216" s="3" t="s">
        <v>12</v>
      </c>
      <c r="B216" s="3">
        <v>1</v>
      </c>
      <c r="C216" s="4" t="s">
        <v>178</v>
      </c>
      <c r="D216" s="3" t="s">
        <v>606</v>
      </c>
      <c r="E216" s="3" t="s">
        <v>488</v>
      </c>
      <c r="F216" s="4" t="s">
        <v>607</v>
      </c>
      <c r="G216" s="3" t="s">
        <v>30</v>
      </c>
      <c r="H216" s="5">
        <v>792.67560000000003</v>
      </c>
      <c r="I216" s="5">
        <v>2.0859999999999999</v>
      </c>
      <c r="J216" s="5">
        <v>2.0853000000000002</v>
      </c>
      <c r="K216" s="6">
        <v>0.99966442953020151</v>
      </c>
      <c r="L216" s="5">
        <v>25.57</v>
      </c>
      <c r="M216" s="19">
        <f>H216*INDEX('Pliegos Tarifarios (Santiago)'!$B:$B,MATCH($B216,'Pliegos Tarifarios (Santiago)'!$A:$A,0))</f>
        <v>94199.982952799997</v>
      </c>
      <c r="N216" s="19">
        <f>I216*INDEX('Pliegos Tarifarios (Santiago)'!$C:$C,MATCH($B216,'Pliegos Tarifarios (Santiago)'!$A:$A,0))</f>
        <v>7123.9173739999997</v>
      </c>
      <c r="O216" s="19">
        <f>J216*INDEX('Pliegos Tarifarios (Santiago)'!$D:$D,MATCH($B216,'Pliegos Tarifarios (Santiago)'!$A:$A,0))</f>
        <v>29416.5034065</v>
      </c>
      <c r="P216" s="19">
        <f>H216*INDEX('Pliegos Tarifarios (Santiago)'!$E:$E,MATCH($B216,'Pliegos Tarifarios (Santiago)'!$A:$A,0))</f>
        <v>10250.8808592</v>
      </c>
      <c r="Q216" s="19" cm="1">
        <f t="array" ref="Q216">H216*_xlfn.IFS(H216&lt;=350,INDEX('Pliegos Tarifarios (Santiago)'!$F:$F,MATCH($B216,'Pliegos Tarifarios (Santiago)'!$A:$A,0)),H216&lt;=500,INDEX('Pliegos Tarifarios (Santiago)'!$G:$G,MATCH($B216,'Pliegos Tarifarios (Santiago)'!$A:$A,0)),H216&lt;=1000,INDEX('Pliegos Tarifarios (Santiago)'!$H:$H,MATCH($B216,'Pliegos Tarifarios (Santiago)'!$A:$A,0)),H216&lt;=5000,INDEX('Pliegos Tarifarios (Santiago)'!$I:$I,MATCH($B216,'Pliegos Tarifarios (Santiago)'!$A:$A,0)),H216&gt;5000,INDEX('Pliegos Tarifarios (Santiago)'!$J:$J,MATCH($B216,'Pliegos Tarifarios (Santiago)'!$A:$A,0)))/1.19</f>
        <v>1859.1240332773114</v>
      </c>
      <c r="R216" s="19">
        <f>INDEX('Pliegos Tarifarios (Santiago)'!$K:$K,MATCH($B216,'Pliegos Tarifarios (Santiago)'!$A:$A,0))</f>
        <v>710.78200000000004</v>
      </c>
      <c r="S216" s="21">
        <f t="shared" si="17"/>
        <v>143561.19062577729</v>
      </c>
      <c r="T216" s="21">
        <f t="shared" si="14"/>
        <v>27276.626218897687</v>
      </c>
      <c r="U216" s="19">
        <v>0</v>
      </c>
      <c r="V216" s="21">
        <f t="shared" si="15"/>
        <v>170837.81684467499</v>
      </c>
    </row>
    <row r="217" spans="1:22" x14ac:dyDescent="0.3">
      <c r="A217" s="3" t="s">
        <v>12</v>
      </c>
      <c r="B217" s="3">
        <v>1</v>
      </c>
      <c r="C217" s="4" t="s">
        <v>178</v>
      </c>
      <c r="D217" s="3" t="s">
        <v>608</v>
      </c>
      <c r="E217" s="3" t="s">
        <v>488</v>
      </c>
      <c r="F217" s="4" t="s">
        <v>609</v>
      </c>
      <c r="G217" s="3" t="s">
        <v>30</v>
      </c>
      <c r="H217" s="5">
        <v>793.43880000000001</v>
      </c>
      <c r="I217" s="5">
        <v>2.1244000000000001</v>
      </c>
      <c r="J217" s="5">
        <v>2.1124000000000001</v>
      </c>
      <c r="K217" s="6">
        <v>0.99435134626247412</v>
      </c>
      <c r="L217" s="5">
        <v>25.59</v>
      </c>
      <c r="M217" s="19">
        <f>H217*INDEX('Pliegos Tarifarios (Santiago)'!$B:$B,MATCH($B217,'Pliegos Tarifarios (Santiago)'!$A:$A,0))</f>
        <v>94290.680114399991</v>
      </c>
      <c r="N217" s="19">
        <f>I217*INDEX('Pliegos Tarifarios (Santiago)'!$C:$C,MATCH($B217,'Pliegos Tarifarios (Santiago)'!$A:$A,0))</f>
        <v>7255.0575595999999</v>
      </c>
      <c r="O217" s="19">
        <f>J217*INDEX('Pliegos Tarifarios (Santiago)'!$D:$D,MATCH($B217,'Pliegos Tarifarios (Santiago)'!$A:$A,0))</f>
        <v>29798.792401999999</v>
      </c>
      <c r="P217" s="19">
        <f>H217*INDEX('Pliegos Tarifarios (Santiago)'!$E:$E,MATCH($B217,'Pliegos Tarifarios (Santiago)'!$A:$A,0))</f>
        <v>10260.7505616</v>
      </c>
      <c r="Q217" s="19" cm="1">
        <f t="array" ref="Q217">H217*_xlfn.IFS(H217&lt;=350,INDEX('Pliegos Tarifarios (Santiago)'!$F:$F,MATCH($B217,'Pliegos Tarifarios (Santiago)'!$A:$A,0)),H217&lt;=500,INDEX('Pliegos Tarifarios (Santiago)'!$G:$G,MATCH($B217,'Pliegos Tarifarios (Santiago)'!$A:$A,0)),H217&lt;=1000,INDEX('Pliegos Tarifarios (Santiago)'!$H:$H,MATCH($B217,'Pliegos Tarifarios (Santiago)'!$A:$A,0)),H217&lt;=5000,INDEX('Pliegos Tarifarios (Santiago)'!$I:$I,MATCH($B217,'Pliegos Tarifarios (Santiago)'!$A:$A,0)),H217&gt;5000,INDEX('Pliegos Tarifarios (Santiago)'!$J:$J,MATCH($B217,'Pliegos Tarifarios (Santiago)'!$A:$A,0)))/1.19</f>
        <v>1860.9140258823531</v>
      </c>
      <c r="R217" s="19">
        <f>INDEX('Pliegos Tarifarios (Santiago)'!$K:$K,MATCH($B217,'Pliegos Tarifarios (Santiago)'!$A:$A,0))</f>
        <v>710.78200000000004</v>
      </c>
      <c r="S217" s="21">
        <f t="shared" si="17"/>
        <v>144176.97666348235</v>
      </c>
      <c r="T217" s="21">
        <f t="shared" si="14"/>
        <v>27393.625566061644</v>
      </c>
      <c r="U217" s="19">
        <v>0</v>
      </c>
      <c r="V217" s="21">
        <f t="shared" si="15"/>
        <v>171570.60222954399</v>
      </c>
    </row>
    <row r="218" spans="1:22" x14ac:dyDescent="0.3">
      <c r="A218" s="3" t="s">
        <v>12</v>
      </c>
      <c r="B218" s="3">
        <v>1</v>
      </c>
      <c r="C218" s="4" t="s">
        <v>178</v>
      </c>
      <c r="D218" s="3" t="s">
        <v>610</v>
      </c>
      <c r="E218" s="3" t="s">
        <v>488</v>
      </c>
      <c r="F218" s="4" t="s">
        <v>611</v>
      </c>
      <c r="G218" s="3" t="s">
        <v>30</v>
      </c>
      <c r="H218" s="5">
        <v>793.78470000000004</v>
      </c>
      <c r="I218" s="5">
        <v>2.1078000000000001</v>
      </c>
      <c r="J218" s="5">
        <v>2.0760000000000001</v>
      </c>
      <c r="K218" s="6">
        <v>0.98491317961855962</v>
      </c>
      <c r="L218" s="5">
        <v>25.61</v>
      </c>
      <c r="M218" s="19">
        <f>H218*INDEX('Pliegos Tarifarios (Santiago)'!$B:$B,MATCH($B218,'Pliegos Tarifarios (Santiago)'!$A:$A,0))</f>
        <v>94331.786178599999</v>
      </c>
      <c r="N218" s="19">
        <f>I218*INDEX('Pliegos Tarifarios (Santiago)'!$C:$C,MATCH($B218,'Pliegos Tarifarios (Santiago)'!$A:$A,0))</f>
        <v>7198.3667501999998</v>
      </c>
      <c r="O218" s="19">
        <f>J218*INDEX('Pliegos Tarifarios (Santiago)'!$D:$D,MATCH($B218,'Pliegos Tarifarios (Santiago)'!$A:$A,0))</f>
        <v>29285.311979999999</v>
      </c>
      <c r="P218" s="19">
        <f>H218*INDEX('Pliegos Tarifarios (Santiago)'!$E:$E,MATCH($B218,'Pliegos Tarifarios (Santiago)'!$A:$A,0))</f>
        <v>10265.223740400001</v>
      </c>
      <c r="Q218" s="19" cm="1">
        <f t="array" ref="Q218">H218*_xlfn.IFS(H218&lt;=350,INDEX('Pliegos Tarifarios (Santiago)'!$F:$F,MATCH($B218,'Pliegos Tarifarios (Santiago)'!$A:$A,0)),H218&lt;=500,INDEX('Pliegos Tarifarios (Santiago)'!$G:$G,MATCH($B218,'Pliegos Tarifarios (Santiago)'!$A:$A,0)),H218&lt;=1000,INDEX('Pliegos Tarifarios (Santiago)'!$H:$H,MATCH($B218,'Pliegos Tarifarios (Santiago)'!$A:$A,0)),H218&lt;=5000,INDEX('Pliegos Tarifarios (Santiago)'!$I:$I,MATCH($B218,'Pliegos Tarifarios (Santiago)'!$A:$A,0)),H218&gt;5000,INDEX('Pliegos Tarifarios (Santiago)'!$J:$J,MATCH($B218,'Pliegos Tarifarios (Santiago)'!$A:$A,0)))/1.19</f>
        <v>1861.7252921848744</v>
      </c>
      <c r="R218" s="19">
        <f>INDEX('Pliegos Tarifarios (Santiago)'!$K:$K,MATCH($B218,'Pliegos Tarifarios (Santiago)'!$A:$A,0))</f>
        <v>710.78200000000004</v>
      </c>
      <c r="S218" s="21">
        <f t="shared" si="17"/>
        <v>143653.19594138488</v>
      </c>
      <c r="T218" s="21">
        <f t="shared" si="14"/>
        <v>27294.107228863129</v>
      </c>
      <c r="U218" s="19">
        <v>0</v>
      </c>
      <c r="V218" s="21">
        <f t="shared" si="15"/>
        <v>170947.30317024802</v>
      </c>
    </row>
    <row r="219" spans="1:22" x14ac:dyDescent="0.3">
      <c r="A219" s="3" t="s">
        <v>12</v>
      </c>
      <c r="B219" s="3">
        <v>1</v>
      </c>
      <c r="C219" s="4" t="s">
        <v>178</v>
      </c>
      <c r="D219" s="3" t="s">
        <v>612</v>
      </c>
      <c r="E219" s="3" t="s">
        <v>488</v>
      </c>
      <c r="F219" s="4" t="s">
        <v>613</v>
      </c>
      <c r="G219" s="3" t="s">
        <v>30</v>
      </c>
      <c r="H219" s="5">
        <v>793.0607</v>
      </c>
      <c r="I219" s="5">
        <v>2.1267</v>
      </c>
      <c r="J219" s="5">
        <v>2.1015000000000001</v>
      </c>
      <c r="K219" s="6">
        <v>0.98815065594583162</v>
      </c>
      <c r="L219" s="5">
        <v>25.58</v>
      </c>
      <c r="M219" s="19">
        <f>H219*INDEX('Pliegos Tarifarios (Santiago)'!$B:$B,MATCH($B219,'Pliegos Tarifarios (Santiago)'!$A:$A,0))</f>
        <v>94245.747466599991</v>
      </c>
      <c r="N219" s="19">
        <f>I219*INDEX('Pliegos Tarifarios (Santiago)'!$C:$C,MATCH($B219,'Pliegos Tarifarios (Santiago)'!$A:$A,0))</f>
        <v>7262.9123103000002</v>
      </c>
      <c r="O219" s="19">
        <f>J219*INDEX('Pliegos Tarifarios (Santiago)'!$D:$D,MATCH($B219,'Pliegos Tarifarios (Santiago)'!$A:$A,0))</f>
        <v>29645.030407500002</v>
      </c>
      <c r="P219" s="19">
        <f>H219*INDEX('Pliegos Tarifarios (Santiago)'!$E:$E,MATCH($B219,'Pliegos Tarifarios (Santiago)'!$A:$A,0))</f>
        <v>10255.8609724</v>
      </c>
      <c r="Q219" s="19" cm="1">
        <f t="array" ref="Q219">H219*_xlfn.IFS(H219&lt;=350,INDEX('Pliegos Tarifarios (Santiago)'!$F:$F,MATCH($B219,'Pliegos Tarifarios (Santiago)'!$A:$A,0)),H219&lt;=500,INDEX('Pliegos Tarifarios (Santiago)'!$G:$G,MATCH($B219,'Pliegos Tarifarios (Santiago)'!$A:$A,0)),H219&lt;=1000,INDEX('Pliegos Tarifarios (Santiago)'!$H:$H,MATCH($B219,'Pliegos Tarifarios (Santiago)'!$A:$A,0)),H219&lt;=5000,INDEX('Pliegos Tarifarios (Santiago)'!$I:$I,MATCH($B219,'Pliegos Tarifarios (Santiago)'!$A:$A,0)),H219&gt;5000,INDEX('Pliegos Tarifarios (Santiago)'!$J:$J,MATCH($B219,'Pliegos Tarifarios (Santiago)'!$A:$A,0)))/1.19</f>
        <v>1860.0272384033617</v>
      </c>
      <c r="R219" s="19">
        <f>INDEX('Pliegos Tarifarios (Santiago)'!$K:$K,MATCH($B219,'Pliegos Tarifarios (Santiago)'!$A:$A,0))</f>
        <v>710.78200000000004</v>
      </c>
      <c r="S219" s="21">
        <f t="shared" si="17"/>
        <v>143980.36039520337</v>
      </c>
      <c r="T219" s="21">
        <f t="shared" si="14"/>
        <v>27356.26847508864</v>
      </c>
      <c r="U219" s="19">
        <v>0</v>
      </c>
      <c r="V219" s="21">
        <f t="shared" si="15"/>
        <v>171336.62887029201</v>
      </c>
    </row>
    <row r="220" spans="1:22" x14ac:dyDescent="0.3">
      <c r="A220" s="3" t="s">
        <v>12</v>
      </c>
      <c r="B220" s="3">
        <v>1</v>
      </c>
      <c r="C220" s="4" t="s">
        <v>178</v>
      </c>
      <c r="D220" s="3" t="s">
        <v>614</v>
      </c>
      <c r="E220" s="3" t="s">
        <v>488</v>
      </c>
      <c r="F220" s="4" t="s">
        <v>615</v>
      </c>
      <c r="G220" s="3" t="s">
        <v>30</v>
      </c>
      <c r="H220" s="5">
        <v>792.09699999999998</v>
      </c>
      <c r="I220" s="5">
        <v>2.1612</v>
      </c>
      <c r="J220" s="5">
        <v>2.1612</v>
      </c>
      <c r="K220" s="6">
        <v>1</v>
      </c>
      <c r="L220" s="5">
        <v>25.55</v>
      </c>
      <c r="M220" s="19">
        <f>H220*INDEX('Pliegos Tarifarios (Santiago)'!$B:$B,MATCH($B220,'Pliegos Tarifarios (Santiago)'!$A:$A,0))</f>
        <v>94131.223285999993</v>
      </c>
      <c r="N220" s="19">
        <f>I220*INDEX('Pliegos Tarifarios (Santiago)'!$C:$C,MATCH($B220,'Pliegos Tarifarios (Santiago)'!$A:$A,0))</f>
        <v>7380.7335708000001</v>
      </c>
      <c r="O220" s="19">
        <f>J220*INDEX('Pliegos Tarifarios (Santiago)'!$D:$D,MATCH($B220,'Pliegos Tarifarios (Santiago)'!$A:$A,0))</f>
        <v>30487.194725999998</v>
      </c>
      <c r="P220" s="19">
        <f>H220*INDEX('Pliegos Tarifarios (Santiago)'!$E:$E,MATCH($B220,'Pliegos Tarifarios (Santiago)'!$A:$A,0))</f>
        <v>10243.398404</v>
      </c>
      <c r="Q220" s="19" cm="1">
        <f t="array" ref="Q220">H220*_xlfn.IFS(H220&lt;=350,INDEX('Pliegos Tarifarios (Santiago)'!$F:$F,MATCH($B220,'Pliegos Tarifarios (Santiago)'!$A:$A,0)),H220&lt;=500,INDEX('Pliegos Tarifarios (Santiago)'!$G:$G,MATCH($B220,'Pliegos Tarifarios (Santiago)'!$A:$A,0)),H220&lt;=1000,INDEX('Pliegos Tarifarios (Santiago)'!$H:$H,MATCH($B220,'Pliegos Tarifarios (Santiago)'!$A:$A,0)),H220&lt;=5000,INDEX('Pliegos Tarifarios (Santiago)'!$I:$I,MATCH($B220,'Pliegos Tarifarios (Santiago)'!$A:$A,0)),H220&gt;5000,INDEX('Pliegos Tarifarios (Santiago)'!$J:$J,MATCH($B220,'Pliegos Tarifarios (Santiago)'!$A:$A,0)))/1.19</f>
        <v>1857.7669974789919</v>
      </c>
      <c r="R220" s="19">
        <f>INDEX('Pliegos Tarifarios (Santiago)'!$K:$K,MATCH($B220,'Pliegos Tarifarios (Santiago)'!$A:$A,0))</f>
        <v>710.78200000000004</v>
      </c>
      <c r="S220" s="21">
        <f t="shared" si="17"/>
        <v>144811.098984279</v>
      </c>
      <c r="T220" s="21">
        <f t="shared" si="14"/>
        <v>27514.10880701301</v>
      </c>
      <c r="U220" s="19">
        <v>0</v>
      </c>
      <c r="V220" s="21">
        <f t="shared" si="15"/>
        <v>172325.20779129202</v>
      </c>
    </row>
    <row r="221" spans="1:22" x14ac:dyDescent="0.3">
      <c r="A221" s="3" t="s">
        <v>12</v>
      </c>
      <c r="B221" s="3">
        <v>1</v>
      </c>
      <c r="C221" s="4" t="s">
        <v>178</v>
      </c>
      <c r="D221" s="3" t="s">
        <v>616</v>
      </c>
      <c r="E221" s="3" t="s">
        <v>488</v>
      </c>
      <c r="F221" s="4" t="s">
        <v>617</v>
      </c>
      <c r="G221" s="3" t="s">
        <v>30</v>
      </c>
      <c r="H221" s="5">
        <v>790.05629999999996</v>
      </c>
      <c r="I221" s="5">
        <v>2.1238999999999999</v>
      </c>
      <c r="J221" s="5">
        <v>2.0815000000000001</v>
      </c>
      <c r="K221" s="6">
        <v>0.98003672489288585</v>
      </c>
      <c r="L221" s="5">
        <v>25.49</v>
      </c>
      <c r="M221" s="19">
        <f>H221*INDEX('Pliegos Tarifarios (Santiago)'!$B:$B,MATCH($B221,'Pliegos Tarifarios (Santiago)'!$A:$A,0))</f>
        <v>93888.710579399994</v>
      </c>
      <c r="N221" s="19">
        <f>I221*INDEX('Pliegos Tarifarios (Santiago)'!$C:$C,MATCH($B221,'Pliegos Tarifarios (Santiago)'!$A:$A,0))</f>
        <v>7253.3500050999992</v>
      </c>
      <c r="O221" s="19">
        <f>J221*INDEX('Pliegos Tarifarios (Santiago)'!$D:$D,MATCH($B221,'Pliegos Tarifarios (Santiago)'!$A:$A,0))</f>
        <v>29362.8983075</v>
      </c>
      <c r="P221" s="19">
        <f>H221*INDEX('Pliegos Tarifarios (Santiago)'!$E:$E,MATCH($B221,'Pliegos Tarifarios (Santiago)'!$A:$A,0))</f>
        <v>10217.008071599999</v>
      </c>
      <c r="Q221" s="19" cm="1">
        <f t="array" ref="Q221">H221*_xlfn.IFS(H221&lt;=350,INDEX('Pliegos Tarifarios (Santiago)'!$F:$F,MATCH($B221,'Pliegos Tarifarios (Santiago)'!$A:$A,0)),H221&lt;=500,INDEX('Pliegos Tarifarios (Santiago)'!$G:$G,MATCH($B221,'Pliegos Tarifarios (Santiago)'!$A:$A,0)),H221&lt;=1000,INDEX('Pliegos Tarifarios (Santiago)'!$H:$H,MATCH($B221,'Pliegos Tarifarios (Santiago)'!$A:$A,0)),H221&lt;=5000,INDEX('Pliegos Tarifarios (Santiago)'!$I:$I,MATCH($B221,'Pliegos Tarifarios (Santiago)'!$A:$A,0)),H221&gt;5000,INDEX('Pliegos Tarifarios (Santiago)'!$J:$J,MATCH($B221,'Pliegos Tarifarios (Santiago)'!$A:$A,0)))/1.19</f>
        <v>1852.9807842857144</v>
      </c>
      <c r="R221" s="19">
        <f>INDEX('Pliegos Tarifarios (Santiago)'!$K:$K,MATCH($B221,'Pliegos Tarifarios (Santiago)'!$A:$A,0))</f>
        <v>710.78200000000004</v>
      </c>
      <c r="S221" s="21">
        <f t="shared" si="17"/>
        <v>143285.72974788572</v>
      </c>
      <c r="T221" s="21">
        <f t="shared" si="14"/>
        <v>27224.288652098287</v>
      </c>
      <c r="U221" s="19">
        <v>0</v>
      </c>
      <c r="V221" s="21">
        <f t="shared" si="15"/>
        <v>170510.01839998399</v>
      </c>
    </row>
    <row r="222" spans="1:22" x14ac:dyDescent="0.3">
      <c r="A222" s="3" t="s">
        <v>12</v>
      </c>
      <c r="B222" s="3">
        <v>1</v>
      </c>
      <c r="C222" s="4" t="s">
        <v>178</v>
      </c>
      <c r="D222" s="3" t="s">
        <v>618</v>
      </c>
      <c r="E222" s="3" t="s">
        <v>488</v>
      </c>
      <c r="F222" s="4" t="s">
        <v>619</v>
      </c>
      <c r="G222" s="3" t="s">
        <v>30</v>
      </c>
      <c r="H222" s="5">
        <v>793.25980000000004</v>
      </c>
      <c r="I222" s="5">
        <v>2.1084000000000001</v>
      </c>
      <c r="J222" s="5">
        <v>2.0750999999999999</v>
      </c>
      <c r="K222" s="6">
        <v>0.98420603301081389</v>
      </c>
      <c r="L222" s="5">
        <v>25.59</v>
      </c>
      <c r="M222" s="19">
        <f>H222*INDEX('Pliegos Tarifarios (Santiago)'!$B:$B,MATCH($B222,'Pliegos Tarifarios (Santiago)'!$A:$A,0))</f>
        <v>94269.408112399993</v>
      </c>
      <c r="N222" s="19">
        <f>I222*INDEX('Pliegos Tarifarios (Santiago)'!$C:$C,MATCH($B222,'Pliegos Tarifarios (Santiago)'!$A:$A,0))</f>
        <v>7200.4158156000003</v>
      </c>
      <c r="O222" s="19">
        <f>J222*INDEX('Pliegos Tarifarios (Santiago)'!$D:$D,MATCH($B222,'Pliegos Tarifarios (Santiago)'!$A:$A,0))</f>
        <v>29272.616035499999</v>
      </c>
      <c r="P222" s="19">
        <f>H222*INDEX('Pliegos Tarifarios (Santiago)'!$E:$E,MATCH($B222,'Pliegos Tarifarios (Santiago)'!$A:$A,0))</f>
        <v>10258.435733600001</v>
      </c>
      <c r="Q222" s="19" cm="1">
        <f t="array" ref="Q222">H222*_xlfn.IFS(H222&lt;=350,INDEX('Pliegos Tarifarios (Santiago)'!$F:$F,MATCH($B222,'Pliegos Tarifarios (Santiago)'!$A:$A,0)),H222&lt;=500,INDEX('Pliegos Tarifarios (Santiago)'!$G:$G,MATCH($B222,'Pliegos Tarifarios (Santiago)'!$A:$A,0)),H222&lt;=1000,INDEX('Pliegos Tarifarios (Santiago)'!$H:$H,MATCH($B222,'Pliegos Tarifarios (Santiago)'!$A:$A,0)),H222&lt;=5000,INDEX('Pliegos Tarifarios (Santiago)'!$I:$I,MATCH($B222,'Pliegos Tarifarios (Santiago)'!$A:$A,0)),H222&gt;5000,INDEX('Pliegos Tarifarios (Santiago)'!$J:$J,MATCH($B222,'Pliegos Tarifarios (Santiago)'!$A:$A,0)))/1.19</f>
        <v>1860.4942031932778</v>
      </c>
      <c r="R222" s="19">
        <f>INDEX('Pliegos Tarifarios (Santiago)'!$K:$K,MATCH($B222,'Pliegos Tarifarios (Santiago)'!$A:$A,0))</f>
        <v>710.78200000000004</v>
      </c>
      <c r="S222" s="21">
        <f t="shared" si="17"/>
        <v>143572.15190029331</v>
      </c>
      <c r="T222" s="21">
        <f t="shared" si="14"/>
        <v>27278.708861055729</v>
      </c>
      <c r="U222" s="19">
        <v>0</v>
      </c>
      <c r="V222" s="21">
        <f t="shared" si="15"/>
        <v>170850.86076134903</v>
      </c>
    </row>
    <row r="223" spans="1:22" x14ac:dyDescent="0.3">
      <c r="A223" s="3" t="s">
        <v>12</v>
      </c>
      <c r="B223" s="3">
        <v>1</v>
      </c>
      <c r="C223" s="4" t="s">
        <v>178</v>
      </c>
      <c r="D223" s="3" t="s">
        <v>620</v>
      </c>
      <c r="E223" s="3" t="s">
        <v>488</v>
      </c>
      <c r="F223" s="4" t="s">
        <v>621</v>
      </c>
      <c r="G223" s="3" t="s">
        <v>30</v>
      </c>
      <c r="H223" s="5">
        <v>792.7568</v>
      </c>
      <c r="I223" s="5">
        <v>2.1025</v>
      </c>
      <c r="J223" s="5">
        <v>2.0985999999999998</v>
      </c>
      <c r="K223" s="6">
        <v>0.99814506539833525</v>
      </c>
      <c r="L223" s="5">
        <v>25.57</v>
      </c>
      <c r="M223" s="19">
        <f>H223*INDEX('Pliegos Tarifarios (Santiago)'!$B:$B,MATCH($B223,'Pliegos Tarifarios (Santiago)'!$A:$A,0))</f>
        <v>94209.6325984</v>
      </c>
      <c r="N223" s="19">
        <f>I223*INDEX('Pliegos Tarifarios (Santiago)'!$C:$C,MATCH($B223,'Pliegos Tarifarios (Santiago)'!$A:$A,0))</f>
        <v>7180.2666724999999</v>
      </c>
      <c r="O223" s="19">
        <f>J223*INDEX('Pliegos Tarifarios (Santiago)'!$D:$D,MATCH($B223,'Pliegos Tarifarios (Santiago)'!$A:$A,0))</f>
        <v>29604.121252999998</v>
      </c>
      <c r="P223" s="19">
        <f>H223*INDEX('Pliegos Tarifarios (Santiago)'!$E:$E,MATCH($B223,'Pliegos Tarifarios (Santiago)'!$A:$A,0))</f>
        <v>10251.9309376</v>
      </c>
      <c r="Q223" s="19" cm="1">
        <f t="array" ref="Q223">H223*_xlfn.IFS(H223&lt;=350,INDEX('Pliegos Tarifarios (Santiago)'!$F:$F,MATCH($B223,'Pliegos Tarifarios (Santiago)'!$A:$A,0)),H223&lt;=500,INDEX('Pliegos Tarifarios (Santiago)'!$G:$G,MATCH($B223,'Pliegos Tarifarios (Santiago)'!$A:$A,0)),H223&lt;=1000,INDEX('Pliegos Tarifarios (Santiago)'!$H:$H,MATCH($B223,'Pliegos Tarifarios (Santiago)'!$A:$A,0)),H223&lt;=5000,INDEX('Pliegos Tarifarios (Santiago)'!$I:$I,MATCH($B223,'Pliegos Tarifarios (Santiago)'!$A:$A,0)),H223&gt;5000,INDEX('Pliegos Tarifarios (Santiago)'!$J:$J,MATCH($B223,'Pliegos Tarifarios (Santiago)'!$A:$A,0)))/1.19</f>
        <v>1859.3144779831937</v>
      </c>
      <c r="R223" s="19">
        <f>INDEX('Pliegos Tarifarios (Santiago)'!$K:$K,MATCH($B223,'Pliegos Tarifarios (Santiago)'!$A:$A,0))</f>
        <v>710.78200000000004</v>
      </c>
      <c r="S223" s="21">
        <f t="shared" si="17"/>
        <v>143816.04793948319</v>
      </c>
      <c r="T223" s="21">
        <f t="shared" si="14"/>
        <v>27325.049108501807</v>
      </c>
      <c r="U223" s="19">
        <v>0</v>
      </c>
      <c r="V223" s="21">
        <f t="shared" si="15"/>
        <v>171141.09704798501</v>
      </c>
    </row>
    <row r="224" spans="1:22" x14ac:dyDescent="0.3">
      <c r="A224" s="3" t="s">
        <v>12</v>
      </c>
      <c r="B224" s="3">
        <v>1</v>
      </c>
      <c r="C224" s="4" t="s">
        <v>178</v>
      </c>
      <c r="D224" s="3" t="s">
        <v>622</v>
      </c>
      <c r="E224" s="3" t="s">
        <v>488</v>
      </c>
      <c r="F224" s="4" t="s">
        <v>623</v>
      </c>
      <c r="G224" s="3" t="s">
        <v>30</v>
      </c>
      <c r="H224" s="5">
        <v>792.02260000000001</v>
      </c>
      <c r="I224" s="5">
        <v>2.1021000000000001</v>
      </c>
      <c r="J224" s="5">
        <v>2.0872000000000002</v>
      </c>
      <c r="K224" s="6">
        <v>0.99291185005470728</v>
      </c>
      <c r="L224" s="5">
        <v>25.55</v>
      </c>
      <c r="M224" s="19">
        <f>H224*INDEX('Pliegos Tarifarios (Santiago)'!$B:$B,MATCH($B224,'Pliegos Tarifarios (Santiago)'!$A:$A,0))</f>
        <v>94122.381738800002</v>
      </c>
      <c r="N224" s="19">
        <f>I224*INDEX('Pliegos Tarifarios (Santiago)'!$C:$C,MATCH($B224,'Pliegos Tarifarios (Santiago)'!$A:$A,0))</f>
        <v>7178.9006288999999</v>
      </c>
      <c r="O224" s="19">
        <f>J224*INDEX('Pliegos Tarifarios (Santiago)'!$D:$D,MATCH($B224,'Pliegos Tarifarios (Santiago)'!$A:$A,0))</f>
        <v>29443.305956</v>
      </c>
      <c r="P224" s="19">
        <f>H224*INDEX('Pliegos Tarifarios (Santiago)'!$E:$E,MATCH($B224,'Pliegos Tarifarios (Santiago)'!$A:$A,0))</f>
        <v>10242.436263200001</v>
      </c>
      <c r="Q224" s="19" cm="1">
        <f t="array" ref="Q224">H224*_xlfn.IFS(H224&lt;=350,INDEX('Pliegos Tarifarios (Santiago)'!$F:$F,MATCH($B224,'Pliegos Tarifarios (Santiago)'!$A:$A,0)),H224&lt;=500,INDEX('Pliegos Tarifarios (Santiago)'!$G:$G,MATCH($B224,'Pliegos Tarifarios (Santiago)'!$A:$A,0)),H224&lt;=1000,INDEX('Pliegos Tarifarios (Santiago)'!$H:$H,MATCH($B224,'Pliegos Tarifarios (Santiago)'!$A:$A,0)),H224&lt;=5000,INDEX('Pliegos Tarifarios (Santiago)'!$I:$I,MATCH($B224,'Pliegos Tarifarios (Santiago)'!$A:$A,0)),H224&gt;5000,INDEX('Pliegos Tarifarios (Santiago)'!$J:$J,MATCH($B224,'Pliegos Tarifarios (Santiago)'!$A:$A,0)))/1.19</f>
        <v>1857.5925013445381</v>
      </c>
      <c r="R224" s="19">
        <f>INDEX('Pliegos Tarifarios (Santiago)'!$K:$K,MATCH($B224,'Pliegos Tarifarios (Santiago)'!$A:$A,0))</f>
        <v>710.78200000000004</v>
      </c>
      <c r="S224" s="21">
        <f t="shared" si="17"/>
        <v>143555.39908824454</v>
      </c>
      <c r="T224" s="21">
        <f t="shared" si="14"/>
        <v>27275.525826766461</v>
      </c>
      <c r="U224" s="19">
        <v>0</v>
      </c>
      <c r="V224" s="21">
        <f t="shared" si="15"/>
        <v>170830.92491501098</v>
      </c>
    </row>
    <row r="225" spans="1:22" x14ac:dyDescent="0.3">
      <c r="A225" s="3" t="s">
        <v>12</v>
      </c>
      <c r="B225" s="3">
        <v>1</v>
      </c>
      <c r="C225" s="4" t="s">
        <v>178</v>
      </c>
      <c r="D225" s="3" t="s">
        <v>624</v>
      </c>
      <c r="E225" s="3" t="s">
        <v>488</v>
      </c>
      <c r="F225" s="4" t="s">
        <v>625</v>
      </c>
      <c r="G225" s="3" t="s">
        <v>30</v>
      </c>
      <c r="H225" s="5">
        <v>793.67719999999997</v>
      </c>
      <c r="I225" s="5">
        <v>2.1244999999999998</v>
      </c>
      <c r="J225" s="5">
        <v>2.0872000000000002</v>
      </c>
      <c r="K225" s="6">
        <v>0.98244292774770547</v>
      </c>
      <c r="L225" s="5">
        <v>25.6</v>
      </c>
      <c r="M225" s="19">
        <f>H225*INDEX('Pliegos Tarifarios (Santiago)'!$B:$B,MATCH($B225,'Pliegos Tarifarios (Santiago)'!$A:$A,0))</f>
        <v>94319.011093599998</v>
      </c>
      <c r="N225" s="19">
        <f>I225*INDEX('Pliegos Tarifarios (Santiago)'!$C:$C,MATCH($B225,'Pliegos Tarifarios (Santiago)'!$A:$A,0))</f>
        <v>7255.3990704999997</v>
      </c>
      <c r="O225" s="19">
        <f>J225*INDEX('Pliegos Tarifarios (Santiago)'!$D:$D,MATCH($B225,'Pliegos Tarifarios (Santiago)'!$A:$A,0))</f>
        <v>29443.305956</v>
      </c>
      <c r="P225" s="19">
        <f>H225*INDEX('Pliegos Tarifarios (Santiago)'!$E:$E,MATCH($B225,'Pliegos Tarifarios (Santiago)'!$A:$A,0))</f>
        <v>10263.833550400001</v>
      </c>
      <c r="Q225" s="19" cm="1">
        <f t="array" ref="Q225">H225*_xlfn.IFS(H225&lt;=350,INDEX('Pliegos Tarifarios (Santiago)'!$F:$F,MATCH($B225,'Pliegos Tarifarios (Santiago)'!$A:$A,0)),H225&lt;=500,INDEX('Pliegos Tarifarios (Santiago)'!$G:$G,MATCH($B225,'Pliegos Tarifarios (Santiago)'!$A:$A,0)),H225&lt;=1000,INDEX('Pliegos Tarifarios (Santiago)'!$H:$H,MATCH($B225,'Pliegos Tarifarios (Santiago)'!$A:$A,0)),H225&lt;=5000,INDEX('Pliegos Tarifarios (Santiago)'!$I:$I,MATCH($B225,'Pliegos Tarifarios (Santiago)'!$A:$A,0)),H225&gt;5000,INDEX('Pliegos Tarifarios (Santiago)'!$J:$J,MATCH($B225,'Pliegos Tarifarios (Santiago)'!$A:$A,0)))/1.19</f>
        <v>1861.4731640336136</v>
      </c>
      <c r="R225" s="19">
        <f>INDEX('Pliegos Tarifarios (Santiago)'!$K:$K,MATCH($B225,'Pliegos Tarifarios (Santiago)'!$A:$A,0))</f>
        <v>710.78200000000004</v>
      </c>
      <c r="S225" s="21">
        <f t="shared" si="17"/>
        <v>143853.80483453363</v>
      </c>
      <c r="T225" s="21">
        <f t="shared" si="14"/>
        <v>27332.222918561391</v>
      </c>
      <c r="U225" s="19">
        <v>0</v>
      </c>
      <c r="V225" s="21">
        <f t="shared" si="15"/>
        <v>171186.02775309503</v>
      </c>
    </row>
    <row r="226" spans="1:22" x14ac:dyDescent="0.3">
      <c r="A226" s="3" t="s">
        <v>12</v>
      </c>
      <c r="B226" s="3">
        <v>1</v>
      </c>
      <c r="C226" s="4" t="s">
        <v>178</v>
      </c>
      <c r="D226" s="3" t="s">
        <v>626</v>
      </c>
      <c r="E226" s="3" t="s">
        <v>488</v>
      </c>
      <c r="F226" s="4" t="s">
        <v>627</v>
      </c>
      <c r="G226" s="3" t="s">
        <v>30</v>
      </c>
      <c r="H226" s="5">
        <v>792.39160000000004</v>
      </c>
      <c r="I226" s="5">
        <v>2.0693999999999999</v>
      </c>
      <c r="J226" s="5">
        <v>2.0680999999999998</v>
      </c>
      <c r="K226" s="6">
        <v>0.99937179858896297</v>
      </c>
      <c r="L226" s="5">
        <v>25.56</v>
      </c>
      <c r="M226" s="19">
        <f>H226*INDEX('Pliegos Tarifarios (Santiago)'!$B:$B,MATCH($B226,'Pliegos Tarifarios (Santiago)'!$A:$A,0))</f>
        <v>94166.2329608</v>
      </c>
      <c r="N226" s="19">
        <f>I226*INDEX('Pliegos Tarifarios (Santiago)'!$C:$C,MATCH($B226,'Pliegos Tarifarios (Santiago)'!$A:$A,0))</f>
        <v>7067.2265645999996</v>
      </c>
      <c r="O226" s="19">
        <f>J226*INDEX('Pliegos Tarifarios (Santiago)'!$D:$D,MATCH($B226,'Pliegos Tarifarios (Santiago)'!$A:$A,0))</f>
        <v>29173.869800499997</v>
      </c>
      <c r="P226" s="19">
        <f>H226*INDEX('Pliegos Tarifarios (Santiago)'!$E:$E,MATCH($B226,'Pliegos Tarifarios (Santiago)'!$A:$A,0))</f>
        <v>10247.2081712</v>
      </c>
      <c r="Q226" s="19" cm="1">
        <f t="array" ref="Q226">H226*_xlfn.IFS(H226&lt;=350,INDEX('Pliegos Tarifarios (Santiago)'!$F:$F,MATCH($B226,'Pliegos Tarifarios (Santiago)'!$A:$A,0)),H226&lt;=500,INDEX('Pliegos Tarifarios (Santiago)'!$G:$G,MATCH($B226,'Pliegos Tarifarios (Santiago)'!$A:$A,0)),H226&lt;=1000,INDEX('Pliegos Tarifarios (Santiago)'!$H:$H,MATCH($B226,'Pliegos Tarifarios (Santiago)'!$A:$A,0)),H226&lt;=5000,INDEX('Pliegos Tarifarios (Santiago)'!$I:$I,MATCH($B226,'Pliegos Tarifarios (Santiago)'!$A:$A,0)),H226&gt;5000,INDEX('Pliegos Tarifarios (Santiago)'!$J:$J,MATCH($B226,'Pliegos Tarifarios (Santiago)'!$A:$A,0)))/1.19</f>
        <v>1858.4579458823532</v>
      </c>
      <c r="R226" s="19">
        <f>INDEX('Pliegos Tarifarios (Santiago)'!$K:$K,MATCH($B226,'Pliegos Tarifarios (Santiago)'!$A:$A,0))</f>
        <v>710.78200000000004</v>
      </c>
      <c r="S226" s="21">
        <f t="shared" si="17"/>
        <v>143223.77744298236</v>
      </c>
      <c r="T226" s="21">
        <f t="shared" si="14"/>
        <v>27212.51771416665</v>
      </c>
      <c r="U226" s="19">
        <v>0</v>
      </c>
      <c r="V226" s="21">
        <f t="shared" si="15"/>
        <v>170436.29515714903</v>
      </c>
    </row>
    <row r="227" spans="1:22" x14ac:dyDescent="0.3">
      <c r="A227" s="3" t="s">
        <v>12</v>
      </c>
      <c r="B227" s="3">
        <v>1</v>
      </c>
      <c r="C227" s="4" t="s">
        <v>178</v>
      </c>
      <c r="D227" s="3" t="s">
        <v>628</v>
      </c>
      <c r="E227" s="3" t="s">
        <v>488</v>
      </c>
      <c r="F227" s="4" t="s">
        <v>629</v>
      </c>
      <c r="G227" s="3" t="s">
        <v>30</v>
      </c>
      <c r="H227" s="5">
        <v>792.4615</v>
      </c>
      <c r="I227" s="5">
        <v>2.1013999999999999</v>
      </c>
      <c r="J227" s="5">
        <v>2.1013999999999999</v>
      </c>
      <c r="K227" s="6">
        <v>1</v>
      </c>
      <c r="L227" s="5">
        <v>25.56</v>
      </c>
      <c r="M227" s="19">
        <f>H227*INDEX('Pliegos Tarifarios (Santiago)'!$B:$B,MATCH($B227,'Pliegos Tarifarios (Santiago)'!$A:$A,0))</f>
        <v>94174.539736999999</v>
      </c>
      <c r="N227" s="19">
        <f>I227*INDEX('Pliegos Tarifarios (Santiago)'!$C:$C,MATCH($B227,'Pliegos Tarifarios (Santiago)'!$A:$A,0))</f>
        <v>7176.5100525999997</v>
      </c>
      <c r="O227" s="19">
        <f>J227*INDEX('Pliegos Tarifarios (Santiago)'!$D:$D,MATCH($B227,'Pliegos Tarifarios (Santiago)'!$A:$A,0))</f>
        <v>29643.619746999997</v>
      </c>
      <c r="P227" s="19">
        <f>H227*INDEX('Pliegos Tarifarios (Santiago)'!$E:$E,MATCH($B227,'Pliegos Tarifarios (Santiago)'!$A:$A,0))</f>
        <v>10248.112118000001</v>
      </c>
      <c r="Q227" s="19" cm="1">
        <f t="array" ref="Q227">H227*_xlfn.IFS(H227&lt;=350,INDEX('Pliegos Tarifarios (Santiago)'!$F:$F,MATCH($B227,'Pliegos Tarifarios (Santiago)'!$A:$A,0)),H227&lt;=500,INDEX('Pliegos Tarifarios (Santiago)'!$G:$G,MATCH($B227,'Pliegos Tarifarios (Santiago)'!$A:$A,0)),H227&lt;=1000,INDEX('Pliegos Tarifarios (Santiago)'!$H:$H,MATCH($B227,'Pliegos Tarifarios (Santiago)'!$A:$A,0)),H227&lt;=5000,INDEX('Pliegos Tarifarios (Santiago)'!$I:$I,MATCH($B227,'Pliegos Tarifarios (Santiago)'!$A:$A,0)),H227&gt;5000,INDEX('Pliegos Tarifarios (Santiago)'!$J:$J,MATCH($B227,'Pliegos Tarifarios (Santiago)'!$A:$A,0)))/1.19</f>
        <v>1858.6218878151265</v>
      </c>
      <c r="R227" s="19">
        <f>INDEX('Pliegos Tarifarios (Santiago)'!$K:$K,MATCH($B227,'Pliegos Tarifarios (Santiago)'!$A:$A,0))</f>
        <v>710.78200000000004</v>
      </c>
      <c r="S227" s="21">
        <f t="shared" si="17"/>
        <v>143812.18554241513</v>
      </c>
      <c r="T227" s="21">
        <f t="shared" si="14"/>
        <v>27324.315253058874</v>
      </c>
      <c r="U227" s="19">
        <v>0</v>
      </c>
      <c r="V227" s="21">
        <f t="shared" si="15"/>
        <v>171136.50079547401</v>
      </c>
    </row>
    <row r="228" spans="1:22" x14ac:dyDescent="0.3">
      <c r="A228" s="3" t="s">
        <v>12</v>
      </c>
      <c r="B228" s="3">
        <v>1</v>
      </c>
      <c r="C228" s="4" t="s">
        <v>178</v>
      </c>
      <c r="D228" s="3" t="s">
        <v>630</v>
      </c>
      <c r="E228" s="3" t="s">
        <v>488</v>
      </c>
      <c r="F228" s="4" t="s">
        <v>631</v>
      </c>
      <c r="G228" s="3" t="s">
        <v>30</v>
      </c>
      <c r="H228" s="5">
        <v>790.93370000000004</v>
      </c>
      <c r="I228" s="5">
        <v>2.1175000000000002</v>
      </c>
      <c r="J228" s="5">
        <v>2.0901000000000001</v>
      </c>
      <c r="K228" s="6">
        <v>0.98706021251475795</v>
      </c>
      <c r="L228" s="5">
        <v>25.51</v>
      </c>
      <c r="M228" s="19">
        <f>H228*INDEX('Pliegos Tarifarios (Santiago)'!$B:$B,MATCH($B228,'Pliegos Tarifarios (Santiago)'!$A:$A,0))</f>
        <v>93992.979040599996</v>
      </c>
      <c r="N228" s="19">
        <f>I228*INDEX('Pliegos Tarifarios (Santiago)'!$C:$C,MATCH($B228,'Pliegos Tarifarios (Santiago)'!$A:$A,0))</f>
        <v>7231.4933075000008</v>
      </c>
      <c r="O228" s="19">
        <f>J228*INDEX('Pliegos Tarifarios (Santiago)'!$D:$D,MATCH($B228,'Pliegos Tarifarios (Santiago)'!$A:$A,0))</f>
        <v>29484.215110500001</v>
      </c>
      <c r="P228" s="19">
        <f>H228*INDEX('Pliegos Tarifarios (Santiago)'!$E:$E,MATCH($B228,'Pliegos Tarifarios (Santiago)'!$A:$A,0))</f>
        <v>10228.354608400001</v>
      </c>
      <c r="Q228" s="19" cm="1">
        <f t="array" ref="Q228">H228*_xlfn.IFS(H228&lt;=350,INDEX('Pliegos Tarifarios (Santiago)'!$F:$F,MATCH($B228,'Pliegos Tarifarios (Santiago)'!$A:$A,0)),H228&lt;=500,INDEX('Pliegos Tarifarios (Santiago)'!$G:$G,MATCH($B228,'Pliegos Tarifarios (Santiago)'!$A:$A,0)),H228&lt;=1000,INDEX('Pliegos Tarifarios (Santiago)'!$H:$H,MATCH($B228,'Pliegos Tarifarios (Santiago)'!$A:$A,0)),H228&lt;=5000,INDEX('Pliegos Tarifarios (Santiago)'!$I:$I,MATCH($B228,'Pliegos Tarifarios (Santiago)'!$A:$A,0)),H228&gt;5000,INDEX('Pliegos Tarifarios (Santiago)'!$J:$J,MATCH($B228,'Pliegos Tarifarios (Santiago)'!$A:$A,0)))/1.19</f>
        <v>1855.0386190756308</v>
      </c>
      <c r="R228" s="19">
        <f>INDEX('Pliegos Tarifarios (Santiago)'!$K:$K,MATCH($B228,'Pliegos Tarifarios (Santiago)'!$A:$A,0))</f>
        <v>710.78200000000004</v>
      </c>
      <c r="S228" s="21">
        <f t="shared" si="17"/>
        <v>143502.86268607565</v>
      </c>
      <c r="T228" s="21">
        <f t="shared" si="14"/>
        <v>27265.543910354372</v>
      </c>
      <c r="U228" s="19">
        <v>0</v>
      </c>
      <c r="V228" s="21">
        <f t="shared" si="15"/>
        <v>170768.40659643002</v>
      </c>
    </row>
    <row r="229" spans="1:22" x14ac:dyDescent="0.3">
      <c r="A229" s="3" t="s">
        <v>12</v>
      </c>
      <c r="B229" s="3">
        <v>1</v>
      </c>
      <c r="C229" s="4" t="s">
        <v>178</v>
      </c>
      <c r="D229" s="3" t="s">
        <v>632</v>
      </c>
      <c r="E229" s="3" t="s">
        <v>488</v>
      </c>
      <c r="F229" s="4" t="s">
        <v>633</v>
      </c>
      <c r="G229" s="3" t="s">
        <v>30</v>
      </c>
      <c r="H229" s="5">
        <v>791.49549999999999</v>
      </c>
      <c r="I229" s="5">
        <v>2.0994000000000002</v>
      </c>
      <c r="J229" s="5">
        <v>2.0528</v>
      </c>
      <c r="K229" s="6">
        <v>0.97780318186148418</v>
      </c>
      <c r="L229" s="5">
        <v>25.53</v>
      </c>
      <c r="M229" s="19">
        <f>H229*INDEX('Pliegos Tarifarios (Santiago)'!$B:$B,MATCH($B229,'Pliegos Tarifarios (Santiago)'!$A:$A,0))</f>
        <v>94059.742228999996</v>
      </c>
      <c r="N229" s="19">
        <f>I229*INDEX('Pliegos Tarifarios (Santiago)'!$C:$C,MATCH($B229,'Pliegos Tarifarios (Santiago)'!$A:$A,0))</f>
        <v>7169.6798346000005</v>
      </c>
      <c r="O229" s="19">
        <f>J229*INDEX('Pliegos Tarifarios (Santiago)'!$D:$D,MATCH($B229,'Pliegos Tarifarios (Santiago)'!$A:$A,0))</f>
        <v>28958.038743999998</v>
      </c>
      <c r="P229" s="19">
        <f>H229*INDEX('Pliegos Tarifarios (Santiago)'!$E:$E,MATCH($B229,'Pliegos Tarifarios (Santiago)'!$A:$A,0))</f>
        <v>10235.619806000001</v>
      </c>
      <c r="Q229" s="19" cm="1">
        <f t="array" ref="Q229">H229*_xlfn.IFS(H229&lt;=350,INDEX('Pliegos Tarifarios (Santiago)'!$F:$F,MATCH($B229,'Pliegos Tarifarios (Santiago)'!$A:$A,0)),H229&lt;=500,INDEX('Pliegos Tarifarios (Santiago)'!$G:$G,MATCH($B229,'Pliegos Tarifarios (Santiago)'!$A:$A,0)),H229&lt;=1000,INDEX('Pliegos Tarifarios (Santiago)'!$H:$H,MATCH($B229,'Pliegos Tarifarios (Santiago)'!$A:$A,0)),H229&lt;=5000,INDEX('Pliegos Tarifarios (Santiago)'!$I:$I,MATCH($B229,'Pliegos Tarifarios (Santiago)'!$A:$A,0)),H229&gt;5000,INDEX('Pliegos Tarifarios (Santiago)'!$J:$J,MATCH($B229,'Pliegos Tarifarios (Santiago)'!$A:$A,0)))/1.19</f>
        <v>1856.3562525210086</v>
      </c>
      <c r="R229" s="19">
        <f>INDEX('Pliegos Tarifarios (Santiago)'!$K:$K,MATCH($B229,'Pliegos Tarifarios (Santiago)'!$A:$A,0))</f>
        <v>710.78200000000004</v>
      </c>
      <c r="S229" s="21">
        <f t="shared" si="17"/>
        <v>142990.21886612102</v>
      </c>
      <c r="T229" s="21">
        <f t="shared" si="14"/>
        <v>27168.141584562996</v>
      </c>
      <c r="U229" s="19">
        <v>0</v>
      </c>
      <c r="V229" s="21">
        <f t="shared" si="15"/>
        <v>170158.36045068403</v>
      </c>
    </row>
    <row r="230" spans="1:22" x14ac:dyDescent="0.3">
      <c r="A230" s="3" t="s">
        <v>12</v>
      </c>
      <c r="B230" s="3">
        <v>1</v>
      </c>
      <c r="C230" s="4" t="s">
        <v>178</v>
      </c>
      <c r="D230" s="3" t="s">
        <v>634</v>
      </c>
      <c r="E230" s="3" t="s">
        <v>488</v>
      </c>
      <c r="F230" s="4" t="s">
        <v>635</v>
      </c>
      <c r="G230" s="3" t="s">
        <v>30</v>
      </c>
      <c r="H230" s="5">
        <v>793.89509999999996</v>
      </c>
      <c r="I230" s="5">
        <v>2.1212</v>
      </c>
      <c r="J230" s="5">
        <v>2.0794999999999999</v>
      </c>
      <c r="K230" s="6">
        <v>0.98034131623609277</v>
      </c>
      <c r="L230" s="5">
        <v>25.61</v>
      </c>
      <c r="M230" s="19">
        <f>H230*INDEX('Pliegos Tarifarios (Santiago)'!$B:$B,MATCH($B230,'Pliegos Tarifarios (Santiago)'!$A:$A,0))</f>
        <v>94344.905893799994</v>
      </c>
      <c r="N230" s="19">
        <f>I230*INDEX('Pliegos Tarifarios (Santiago)'!$C:$C,MATCH($B230,'Pliegos Tarifarios (Santiago)'!$A:$A,0))</f>
        <v>7244.1292107999998</v>
      </c>
      <c r="O230" s="19">
        <f>J230*INDEX('Pliegos Tarifarios (Santiago)'!$D:$D,MATCH($B230,'Pliegos Tarifarios (Santiago)'!$A:$A,0))</f>
        <v>29334.685097499998</v>
      </c>
      <c r="P230" s="19">
        <f>H230*INDEX('Pliegos Tarifarios (Santiago)'!$E:$E,MATCH($B230,'Pliegos Tarifarios (Santiago)'!$A:$A,0))</f>
        <v>10266.651433200001</v>
      </c>
      <c r="Q230" s="19" cm="1">
        <f t="array" ref="Q230">H230*_xlfn.IFS(H230&lt;=350,INDEX('Pliegos Tarifarios (Santiago)'!$F:$F,MATCH($B230,'Pliegos Tarifarios (Santiago)'!$A:$A,0)),H230&lt;=500,INDEX('Pliegos Tarifarios (Santiago)'!$G:$G,MATCH($B230,'Pliegos Tarifarios (Santiago)'!$A:$A,0)),H230&lt;=1000,INDEX('Pliegos Tarifarios (Santiago)'!$H:$H,MATCH($B230,'Pliegos Tarifarios (Santiago)'!$A:$A,0)),H230&lt;=5000,INDEX('Pliegos Tarifarios (Santiago)'!$I:$I,MATCH($B230,'Pliegos Tarifarios (Santiago)'!$A:$A,0)),H230&gt;5000,INDEX('Pliegos Tarifarios (Santiago)'!$J:$J,MATCH($B230,'Pliegos Tarifarios (Santiago)'!$A:$A,0)))/1.19</f>
        <v>1861.9842219327734</v>
      </c>
      <c r="R230" s="19">
        <f>INDEX('Pliegos Tarifarios (Santiago)'!$K:$K,MATCH($B230,'Pliegos Tarifarios (Santiago)'!$A:$A,0))</f>
        <v>710.78200000000004</v>
      </c>
      <c r="S230" s="21">
        <f t="shared" si="17"/>
        <v>143763.13785723277</v>
      </c>
      <c r="T230" s="21">
        <f t="shared" si="14"/>
        <v>27314.996192874227</v>
      </c>
      <c r="U230" s="19">
        <v>0</v>
      </c>
      <c r="V230" s="21">
        <f t="shared" si="15"/>
        <v>171078.13405010698</v>
      </c>
    </row>
    <row r="231" spans="1:22" x14ac:dyDescent="0.3">
      <c r="A231" s="3" t="s">
        <v>12</v>
      </c>
      <c r="B231" s="3">
        <v>1</v>
      </c>
      <c r="C231" s="4" t="s">
        <v>178</v>
      </c>
      <c r="D231" s="3" t="s">
        <v>636</v>
      </c>
      <c r="E231" s="3" t="s">
        <v>488</v>
      </c>
      <c r="F231" s="4" t="s">
        <v>637</v>
      </c>
      <c r="G231" s="3" t="s">
        <v>30</v>
      </c>
      <c r="H231" s="5">
        <v>791.85559999999998</v>
      </c>
      <c r="I231" s="5">
        <v>2.0979000000000001</v>
      </c>
      <c r="J231" s="5">
        <v>2.0853000000000002</v>
      </c>
      <c r="K231" s="6">
        <v>0.99399399399399402</v>
      </c>
      <c r="L231" s="5">
        <v>25.54</v>
      </c>
      <c r="M231" s="19">
        <f>H231*INDEX('Pliegos Tarifarios (Santiago)'!$B:$B,MATCH($B231,'Pliegos Tarifarios (Santiago)'!$A:$A,0))</f>
        <v>94102.535792799987</v>
      </c>
      <c r="N231" s="19">
        <f>I231*INDEX('Pliegos Tarifarios (Santiago)'!$C:$C,MATCH($B231,'Pliegos Tarifarios (Santiago)'!$A:$A,0))</f>
        <v>7164.5571711000002</v>
      </c>
      <c r="O231" s="19">
        <f>J231*INDEX('Pliegos Tarifarios (Santiago)'!$D:$D,MATCH($B231,'Pliegos Tarifarios (Santiago)'!$A:$A,0))</f>
        <v>29416.5034065</v>
      </c>
      <c r="P231" s="19">
        <f>H231*INDEX('Pliegos Tarifarios (Santiago)'!$E:$E,MATCH($B231,'Pliegos Tarifarios (Santiago)'!$A:$A,0))</f>
        <v>10240.2766192</v>
      </c>
      <c r="Q231" s="19" cm="1">
        <f t="array" ref="Q231">H231*_xlfn.IFS(H231&lt;=350,INDEX('Pliegos Tarifarios (Santiago)'!$F:$F,MATCH($B231,'Pliegos Tarifarios (Santiago)'!$A:$A,0)),H231&lt;=500,INDEX('Pliegos Tarifarios (Santiago)'!$G:$G,MATCH($B231,'Pliegos Tarifarios (Santiago)'!$A:$A,0)),H231&lt;=1000,INDEX('Pliegos Tarifarios (Santiago)'!$H:$H,MATCH($B231,'Pliegos Tarifarios (Santiago)'!$A:$A,0)),H231&lt;=5000,INDEX('Pliegos Tarifarios (Santiago)'!$I:$I,MATCH($B231,'Pliegos Tarifarios (Santiago)'!$A:$A,0)),H231&gt;5000,INDEX('Pliegos Tarifarios (Santiago)'!$J:$J,MATCH($B231,'Pliegos Tarifarios (Santiago)'!$A:$A,0)))/1.19</f>
        <v>1857.2008231932775</v>
      </c>
      <c r="R231" s="19">
        <f>INDEX('Pliegos Tarifarios (Santiago)'!$K:$K,MATCH($B231,'Pliegos Tarifarios (Santiago)'!$A:$A,0))</f>
        <v>710.78200000000004</v>
      </c>
      <c r="S231" s="21">
        <f t="shared" si="17"/>
        <v>143491.85581279328</v>
      </c>
      <c r="T231" s="21">
        <f t="shared" si="14"/>
        <v>27263.452604430724</v>
      </c>
      <c r="U231" s="19">
        <v>0</v>
      </c>
      <c r="V231" s="21">
        <f t="shared" si="15"/>
        <v>170755.30841722401</v>
      </c>
    </row>
    <row r="232" spans="1:22" x14ac:dyDescent="0.3">
      <c r="A232" s="3" t="s">
        <v>12</v>
      </c>
      <c r="B232" s="3">
        <v>1</v>
      </c>
      <c r="C232" s="4" t="s">
        <v>178</v>
      </c>
      <c r="D232" s="3" t="s">
        <v>638</v>
      </c>
      <c r="E232" s="3" t="s">
        <v>488</v>
      </c>
      <c r="F232" s="4" t="s">
        <v>639</v>
      </c>
      <c r="G232" s="3" t="s">
        <v>30</v>
      </c>
      <c r="H232" s="5">
        <v>790.96220000000005</v>
      </c>
      <c r="I232" s="5">
        <v>2.1204999999999998</v>
      </c>
      <c r="J232" s="5">
        <v>2.1204999999999998</v>
      </c>
      <c r="K232" s="6">
        <v>1</v>
      </c>
      <c r="L232" s="5">
        <v>25.51</v>
      </c>
      <c r="M232" s="19">
        <f>H232*INDEX('Pliegos Tarifarios (Santiago)'!$B:$B,MATCH($B232,'Pliegos Tarifarios (Santiago)'!$A:$A,0))</f>
        <v>93996.365923599995</v>
      </c>
      <c r="N232" s="19">
        <f>I232*INDEX('Pliegos Tarifarios (Santiago)'!$C:$C,MATCH($B232,'Pliegos Tarifarios (Santiago)'!$A:$A,0))</f>
        <v>7241.7386344999995</v>
      </c>
      <c r="O232" s="19">
        <f>J232*INDEX('Pliegos Tarifarios (Santiago)'!$D:$D,MATCH($B232,'Pliegos Tarifarios (Santiago)'!$A:$A,0))</f>
        <v>29913.055902499997</v>
      </c>
      <c r="P232" s="19">
        <f>H232*INDEX('Pliegos Tarifarios (Santiago)'!$E:$E,MATCH($B232,'Pliegos Tarifarios (Santiago)'!$A:$A,0))</f>
        <v>10228.723170400001</v>
      </c>
      <c r="Q232" s="19" cm="1">
        <f t="array" ref="Q232">H232*_xlfn.IFS(H232&lt;=350,INDEX('Pliegos Tarifarios (Santiago)'!$F:$F,MATCH($B232,'Pliegos Tarifarios (Santiago)'!$A:$A,0)),H232&lt;=500,INDEX('Pliegos Tarifarios (Santiago)'!$G:$G,MATCH($B232,'Pliegos Tarifarios (Santiago)'!$A:$A,0)),H232&lt;=1000,INDEX('Pliegos Tarifarios (Santiago)'!$H:$H,MATCH($B232,'Pliegos Tarifarios (Santiago)'!$A:$A,0)),H232&lt;=5000,INDEX('Pliegos Tarifarios (Santiago)'!$I:$I,MATCH($B232,'Pliegos Tarifarios (Santiago)'!$A:$A,0)),H232&gt;5000,INDEX('Pliegos Tarifarios (Santiago)'!$J:$J,MATCH($B232,'Pliegos Tarifarios (Santiago)'!$A:$A,0)))/1.19</f>
        <v>1855.1054623529417</v>
      </c>
      <c r="R232" s="19">
        <f>INDEX('Pliegos Tarifarios (Santiago)'!$K:$K,MATCH($B232,'Pliegos Tarifarios (Santiago)'!$A:$A,0))</f>
        <v>710.78200000000004</v>
      </c>
      <c r="S232" s="21">
        <f t="shared" si="17"/>
        <v>143945.77109335296</v>
      </c>
      <c r="T232" s="21">
        <f t="shared" si="14"/>
        <v>27349.696507737062</v>
      </c>
      <c r="U232" s="19">
        <v>0</v>
      </c>
      <c r="V232" s="21">
        <f t="shared" si="15"/>
        <v>171295.46760109003</v>
      </c>
    </row>
    <row r="233" spans="1:22" x14ac:dyDescent="0.3">
      <c r="A233" s="3" t="s">
        <v>12</v>
      </c>
      <c r="B233" s="3">
        <v>1</v>
      </c>
      <c r="C233" s="4" t="s">
        <v>178</v>
      </c>
      <c r="D233" s="3" t="s">
        <v>640</v>
      </c>
      <c r="E233" s="3" t="s">
        <v>488</v>
      </c>
      <c r="F233" s="4" t="s">
        <v>641</v>
      </c>
      <c r="G233" s="3" t="s">
        <v>30</v>
      </c>
      <c r="H233" s="5">
        <v>792.96619999999996</v>
      </c>
      <c r="I233" s="5">
        <v>2.1604999999999999</v>
      </c>
      <c r="J233" s="5">
        <v>2.1071</v>
      </c>
      <c r="K233" s="6">
        <v>0.97528349919000235</v>
      </c>
      <c r="L233" s="5">
        <v>25.58</v>
      </c>
      <c r="M233" s="19">
        <f>H233*INDEX('Pliegos Tarifarios (Santiago)'!$B:$B,MATCH($B233,'Pliegos Tarifarios (Santiago)'!$A:$A,0))</f>
        <v>94234.517275599996</v>
      </c>
      <c r="N233" s="19">
        <f>I233*INDEX('Pliegos Tarifarios (Santiago)'!$C:$C,MATCH($B233,'Pliegos Tarifarios (Santiago)'!$A:$A,0))</f>
        <v>7378.3429944999998</v>
      </c>
      <c r="O233" s="19">
        <f>J233*INDEX('Pliegos Tarifarios (Santiago)'!$D:$D,MATCH($B233,'Pliegos Tarifarios (Santiago)'!$A:$A,0))</f>
        <v>29724.027395499998</v>
      </c>
      <c r="P233" s="19">
        <f>H233*INDEX('Pliegos Tarifarios (Santiago)'!$E:$E,MATCH($B233,'Pliegos Tarifarios (Santiago)'!$A:$A,0))</f>
        <v>10254.6388984</v>
      </c>
      <c r="Q233" s="19" cm="1">
        <f t="array" ref="Q233">H233*_xlfn.IFS(H233&lt;=350,INDEX('Pliegos Tarifarios (Santiago)'!$F:$F,MATCH($B233,'Pliegos Tarifarios (Santiago)'!$A:$A,0)),H233&lt;=500,INDEX('Pliegos Tarifarios (Santiago)'!$G:$G,MATCH($B233,'Pliegos Tarifarios (Santiago)'!$A:$A,0)),H233&lt;=1000,INDEX('Pliegos Tarifarios (Santiago)'!$H:$H,MATCH($B233,'Pliegos Tarifarios (Santiago)'!$A:$A,0)),H233&lt;=5000,INDEX('Pliegos Tarifarios (Santiago)'!$I:$I,MATCH($B233,'Pliegos Tarifarios (Santiago)'!$A:$A,0)),H233&gt;5000,INDEX('Pliegos Tarifarios (Santiago)'!$J:$J,MATCH($B233,'Pliegos Tarifarios (Santiago)'!$A:$A,0)))/1.19</f>
        <v>1859.8056001680673</v>
      </c>
      <c r="R233" s="19">
        <f>INDEX('Pliegos Tarifarios (Santiago)'!$K:$K,MATCH($B233,'Pliegos Tarifarios (Santiago)'!$A:$A,0))</f>
        <v>710.78200000000004</v>
      </c>
      <c r="S233" s="21">
        <f t="shared" si="17"/>
        <v>144162.11416416807</v>
      </c>
      <c r="T233" s="21">
        <f t="shared" si="14"/>
        <v>27390.801691191933</v>
      </c>
      <c r="U233" s="19">
        <v>0</v>
      </c>
      <c r="V233" s="21">
        <f t="shared" si="15"/>
        <v>171552.91585536001</v>
      </c>
    </row>
    <row r="234" spans="1:22" x14ac:dyDescent="0.3">
      <c r="A234" s="3" t="s">
        <v>12</v>
      </c>
      <c r="B234" s="3">
        <v>1</v>
      </c>
      <c r="C234" s="4" t="s">
        <v>178</v>
      </c>
      <c r="D234" s="3" t="s">
        <v>642</v>
      </c>
      <c r="E234" s="3" t="s">
        <v>488</v>
      </c>
      <c r="F234" s="4" t="s">
        <v>643</v>
      </c>
      <c r="G234" s="3" t="s">
        <v>30</v>
      </c>
      <c r="H234" s="5">
        <v>793.7</v>
      </c>
      <c r="I234" s="5">
        <v>2.0695999999999999</v>
      </c>
      <c r="J234" s="5">
        <v>2.0695999999999999</v>
      </c>
      <c r="K234" s="6">
        <v>1</v>
      </c>
      <c r="L234" s="5">
        <v>25.6</v>
      </c>
      <c r="M234" s="19">
        <f>H234*INDEX('Pliegos Tarifarios (Santiago)'!$B:$B,MATCH($B234,'Pliegos Tarifarios (Santiago)'!$A:$A,0))</f>
        <v>94321.720600000001</v>
      </c>
      <c r="N234" s="19">
        <f>I234*INDEX('Pliegos Tarifarios (Santiago)'!$C:$C,MATCH($B234,'Pliegos Tarifarios (Santiago)'!$A:$A,0))</f>
        <v>7067.9095863999992</v>
      </c>
      <c r="O234" s="19">
        <f>J234*INDEX('Pliegos Tarifarios (Santiago)'!$D:$D,MATCH($B234,'Pliegos Tarifarios (Santiago)'!$A:$A,0))</f>
        <v>29195.029707999998</v>
      </c>
      <c r="P234" s="19">
        <f>H234*INDEX('Pliegos Tarifarios (Santiago)'!$E:$E,MATCH($B234,'Pliegos Tarifarios (Santiago)'!$A:$A,0))</f>
        <v>10264.128400000001</v>
      </c>
      <c r="Q234" s="19" cm="1">
        <f t="array" ref="Q234">H234*_xlfn.IFS(H234&lt;=350,INDEX('Pliegos Tarifarios (Santiago)'!$F:$F,MATCH($B234,'Pliegos Tarifarios (Santiago)'!$A:$A,0)),H234&lt;=500,INDEX('Pliegos Tarifarios (Santiago)'!$G:$G,MATCH($B234,'Pliegos Tarifarios (Santiago)'!$A:$A,0)),H234&lt;=1000,INDEX('Pliegos Tarifarios (Santiago)'!$H:$H,MATCH($B234,'Pliegos Tarifarios (Santiago)'!$A:$A,0)),H234&lt;=5000,INDEX('Pliegos Tarifarios (Santiago)'!$I:$I,MATCH($B234,'Pliegos Tarifarios (Santiago)'!$A:$A,0)),H234&gt;5000,INDEX('Pliegos Tarifarios (Santiago)'!$J:$J,MATCH($B234,'Pliegos Tarifarios (Santiago)'!$A:$A,0)))/1.19</f>
        <v>1861.5266386554626</v>
      </c>
      <c r="R234" s="19">
        <f>INDEX('Pliegos Tarifarios (Santiago)'!$K:$K,MATCH($B234,'Pliegos Tarifarios (Santiago)'!$A:$A,0))</f>
        <v>710.78200000000004</v>
      </c>
      <c r="S234" s="21">
        <f t="shared" si="17"/>
        <v>143421.09693305547</v>
      </c>
      <c r="T234" s="21">
        <f t="shared" si="14"/>
        <v>27250.00841728054</v>
      </c>
      <c r="U234" s="19">
        <v>0</v>
      </c>
      <c r="V234" s="21">
        <f t="shared" si="15"/>
        <v>170671.105350336</v>
      </c>
    </row>
    <row r="235" spans="1:22" x14ac:dyDescent="0.3">
      <c r="A235" s="3" t="s">
        <v>12</v>
      </c>
      <c r="B235" s="3">
        <v>1</v>
      </c>
      <c r="C235" s="4" t="s">
        <v>178</v>
      </c>
      <c r="D235" s="3" t="s">
        <v>644</v>
      </c>
      <c r="E235" s="3" t="s">
        <v>488</v>
      </c>
      <c r="F235" s="4" t="s">
        <v>645</v>
      </c>
      <c r="G235" s="3" t="s">
        <v>30</v>
      </c>
      <c r="H235" s="5">
        <v>794.49310000000003</v>
      </c>
      <c r="I235" s="5">
        <v>2.1</v>
      </c>
      <c r="J235" s="5">
        <v>2.0575000000000001</v>
      </c>
      <c r="K235" s="6">
        <v>0.97976190476190472</v>
      </c>
      <c r="L235" s="5">
        <v>25.63</v>
      </c>
      <c r="M235" s="19">
        <f>H235*INDEX('Pliegos Tarifarios (Santiago)'!$B:$B,MATCH($B235,'Pliegos Tarifarios (Santiago)'!$A:$A,0))</f>
        <v>94415.971017799995</v>
      </c>
      <c r="N235" s="19">
        <f>I235*INDEX('Pliegos Tarifarios (Santiago)'!$C:$C,MATCH($B235,'Pliegos Tarifarios (Santiago)'!$A:$A,0))</f>
        <v>7171.7289000000001</v>
      </c>
      <c r="O235" s="19">
        <f>J235*INDEX('Pliegos Tarifarios (Santiago)'!$D:$D,MATCH($B235,'Pliegos Tarifarios (Santiago)'!$A:$A,0))</f>
        <v>29024.339787500001</v>
      </c>
      <c r="P235" s="19">
        <f>H235*INDEX('Pliegos Tarifarios (Santiago)'!$E:$E,MATCH($B235,'Pliegos Tarifarios (Santiago)'!$A:$A,0))</f>
        <v>10274.3847692</v>
      </c>
      <c r="Q235" s="19" cm="1">
        <f t="array" ref="Q235">H235*_xlfn.IFS(H235&lt;=350,INDEX('Pliegos Tarifarios (Santiago)'!$F:$F,MATCH($B235,'Pliegos Tarifarios (Santiago)'!$A:$A,0)),H235&lt;=500,INDEX('Pliegos Tarifarios (Santiago)'!$G:$G,MATCH($B235,'Pliegos Tarifarios (Santiago)'!$A:$A,0)),H235&lt;=1000,INDEX('Pliegos Tarifarios (Santiago)'!$H:$H,MATCH($B235,'Pliegos Tarifarios (Santiago)'!$A:$A,0)),H235&lt;=5000,INDEX('Pliegos Tarifarios (Santiago)'!$I:$I,MATCH($B235,'Pliegos Tarifarios (Santiago)'!$A:$A,0)),H235&gt;5000,INDEX('Pliegos Tarifarios (Santiago)'!$J:$J,MATCH($B235,'Pliegos Tarifarios (Santiago)'!$A:$A,0)))/1.19</f>
        <v>1863.3867580672272</v>
      </c>
      <c r="R235" s="19">
        <f>INDEX('Pliegos Tarifarios (Santiago)'!$K:$K,MATCH($B235,'Pliegos Tarifarios (Santiago)'!$A:$A,0))</f>
        <v>710.78200000000004</v>
      </c>
      <c r="S235" s="21">
        <f t="shared" si="17"/>
        <v>143460.59323256725</v>
      </c>
      <c r="T235" s="21">
        <f t="shared" si="14"/>
        <v>27257.512714187778</v>
      </c>
      <c r="U235" s="19">
        <v>0</v>
      </c>
      <c r="V235" s="21">
        <f t="shared" si="15"/>
        <v>170718.10594675504</v>
      </c>
    </row>
    <row r="236" spans="1:22" x14ac:dyDescent="0.3">
      <c r="A236" s="3" t="s">
        <v>12</v>
      </c>
      <c r="B236" s="3">
        <v>1</v>
      </c>
      <c r="C236" s="4" t="s">
        <v>178</v>
      </c>
      <c r="D236" s="3" t="s">
        <v>646</v>
      </c>
      <c r="E236" s="3" t="s">
        <v>488</v>
      </c>
      <c r="F236" s="4" t="s">
        <v>647</v>
      </c>
      <c r="G236" s="3" t="s">
        <v>30</v>
      </c>
      <c r="H236" s="5">
        <v>792.19269999999995</v>
      </c>
      <c r="I236" s="5">
        <v>2.1488999999999998</v>
      </c>
      <c r="J236" s="5">
        <v>2.1362999999999999</v>
      </c>
      <c r="K236" s="6">
        <v>0.99413653497138077</v>
      </c>
      <c r="L236" s="5">
        <v>25.55</v>
      </c>
      <c r="M236" s="19">
        <f>H236*INDEX('Pliegos Tarifarios (Santiago)'!$B:$B,MATCH($B236,'Pliegos Tarifarios (Santiago)'!$A:$A,0))</f>
        <v>94142.596082599994</v>
      </c>
      <c r="N236" s="19">
        <f>I236*INDEX('Pliegos Tarifarios (Santiago)'!$C:$C,MATCH($B236,'Pliegos Tarifarios (Santiago)'!$A:$A,0))</f>
        <v>7338.7277300999995</v>
      </c>
      <c r="O236" s="19">
        <f>J236*INDEX('Pliegos Tarifarios (Santiago)'!$D:$D,MATCH($B236,'Pliegos Tarifarios (Santiago)'!$A:$A,0))</f>
        <v>30135.940261499996</v>
      </c>
      <c r="P236" s="19">
        <f>H236*INDEX('Pliegos Tarifarios (Santiago)'!$E:$E,MATCH($B236,'Pliegos Tarifarios (Santiago)'!$A:$A,0))</f>
        <v>10244.6359964</v>
      </c>
      <c r="Q236" s="19" cm="1">
        <f t="array" ref="Q236">H236*_xlfn.IFS(H236&lt;=350,INDEX('Pliegos Tarifarios (Santiago)'!$F:$F,MATCH($B236,'Pliegos Tarifarios (Santiago)'!$A:$A,0)),H236&lt;=500,INDEX('Pliegos Tarifarios (Santiago)'!$G:$G,MATCH($B236,'Pliegos Tarifarios (Santiago)'!$A:$A,0)),H236&lt;=1000,INDEX('Pliegos Tarifarios (Santiago)'!$H:$H,MATCH($B236,'Pliegos Tarifarios (Santiago)'!$A:$A,0)),H236&lt;=5000,INDEX('Pliegos Tarifarios (Santiago)'!$I:$I,MATCH($B236,'Pliegos Tarifarios (Santiago)'!$A:$A,0)),H236&gt;5000,INDEX('Pliegos Tarifarios (Santiago)'!$J:$J,MATCH($B236,'Pliegos Tarifarios (Santiago)'!$A:$A,0)))/1.19</f>
        <v>1857.9914501680673</v>
      </c>
      <c r="R236" s="19">
        <f>INDEX('Pliegos Tarifarios (Santiago)'!$K:$K,MATCH($B236,'Pliegos Tarifarios (Santiago)'!$A:$A,0))</f>
        <v>710.78200000000004</v>
      </c>
      <c r="S236" s="21">
        <f t="shared" si="17"/>
        <v>144430.67352076806</v>
      </c>
      <c r="T236" s="21">
        <f t="shared" si="14"/>
        <v>27441.82796894593</v>
      </c>
      <c r="U236" s="19">
        <v>0</v>
      </c>
      <c r="V236" s="21">
        <f t="shared" si="15"/>
        <v>171872.50148971399</v>
      </c>
    </row>
    <row r="237" spans="1:22" x14ac:dyDescent="0.3">
      <c r="A237" s="3" t="s">
        <v>12</v>
      </c>
      <c r="B237" s="3">
        <v>1</v>
      </c>
      <c r="C237" s="4" t="s">
        <v>178</v>
      </c>
      <c r="D237" s="3" t="s">
        <v>648</v>
      </c>
      <c r="E237" s="3" t="s">
        <v>488</v>
      </c>
      <c r="F237" s="4" t="s">
        <v>649</v>
      </c>
      <c r="G237" s="3" t="s">
        <v>30</v>
      </c>
      <c r="H237" s="5">
        <v>792.30089999999996</v>
      </c>
      <c r="I237" s="5">
        <v>2.1111</v>
      </c>
      <c r="J237" s="5">
        <v>2.1006999999999998</v>
      </c>
      <c r="K237" s="6">
        <v>0.9950736582824119</v>
      </c>
      <c r="L237" s="5">
        <v>25.56</v>
      </c>
      <c r="M237" s="19">
        <f>H237*INDEX('Pliegos Tarifarios (Santiago)'!$B:$B,MATCH($B237,'Pliegos Tarifarios (Santiago)'!$A:$A,0))</f>
        <v>94155.454354199988</v>
      </c>
      <c r="N237" s="19">
        <f>I237*INDEX('Pliegos Tarifarios (Santiago)'!$C:$C,MATCH($B237,'Pliegos Tarifarios (Santiago)'!$A:$A,0))</f>
        <v>7209.6366098999997</v>
      </c>
      <c r="O237" s="19">
        <f>J237*INDEX('Pliegos Tarifarios (Santiago)'!$D:$D,MATCH($B237,'Pliegos Tarifarios (Santiago)'!$A:$A,0))</f>
        <v>29633.745123499997</v>
      </c>
      <c r="P237" s="19">
        <f>H237*INDEX('Pliegos Tarifarios (Santiago)'!$E:$E,MATCH($B237,'Pliegos Tarifarios (Santiago)'!$A:$A,0))</f>
        <v>10246.035238799999</v>
      </c>
      <c r="Q237" s="19" cm="1">
        <f t="array" ref="Q237">H237*_xlfn.IFS(H237&lt;=350,INDEX('Pliegos Tarifarios (Santiago)'!$F:$F,MATCH($B237,'Pliegos Tarifarios (Santiago)'!$A:$A,0)),H237&lt;=500,INDEX('Pliegos Tarifarios (Santiago)'!$G:$G,MATCH($B237,'Pliegos Tarifarios (Santiago)'!$A:$A,0)),H237&lt;=1000,INDEX('Pliegos Tarifarios (Santiago)'!$H:$H,MATCH($B237,'Pliegos Tarifarios (Santiago)'!$A:$A,0)),H237&lt;=5000,INDEX('Pliegos Tarifarios (Santiago)'!$I:$I,MATCH($B237,'Pliegos Tarifarios (Santiago)'!$A:$A,0)),H237&gt;5000,INDEX('Pliegos Tarifarios (Santiago)'!$J:$J,MATCH($B237,'Pliegos Tarifarios (Santiago)'!$A:$A,0)))/1.19</f>
        <v>1858.2452200840337</v>
      </c>
      <c r="R237" s="19">
        <f>INDEX('Pliegos Tarifarios (Santiago)'!$K:$K,MATCH($B237,'Pliegos Tarifarios (Santiago)'!$A:$A,0))</f>
        <v>710.78200000000004</v>
      </c>
      <c r="S237" s="21">
        <f t="shared" si="17"/>
        <v>143813.89854648401</v>
      </c>
      <c r="T237" s="21">
        <f t="shared" si="14"/>
        <v>27324.640723831963</v>
      </c>
      <c r="U237" s="19">
        <v>0</v>
      </c>
      <c r="V237" s="21">
        <f t="shared" si="15"/>
        <v>171138.53927031596</v>
      </c>
    </row>
    <row r="238" spans="1:22" x14ac:dyDescent="0.3">
      <c r="A238" s="3" t="s">
        <v>12</v>
      </c>
      <c r="B238" s="3">
        <v>1</v>
      </c>
      <c r="C238" s="4" t="s">
        <v>178</v>
      </c>
      <c r="D238" s="3" t="s">
        <v>650</v>
      </c>
      <c r="E238" s="3" t="s">
        <v>488</v>
      </c>
      <c r="F238" s="4" t="s">
        <v>651</v>
      </c>
      <c r="G238" s="3" t="s">
        <v>30</v>
      </c>
      <c r="H238" s="5">
        <v>790.66489999999999</v>
      </c>
      <c r="I238" s="5">
        <v>2.0722999999999998</v>
      </c>
      <c r="J238" s="5">
        <v>2.0543999999999998</v>
      </c>
      <c r="K238" s="6">
        <v>0.99136225449983106</v>
      </c>
      <c r="L238" s="5">
        <v>25.51</v>
      </c>
      <c r="M238" s="19">
        <f>H238*INDEX('Pliegos Tarifarios (Santiago)'!$B:$B,MATCH($B238,'Pliegos Tarifarios (Santiago)'!$A:$A,0))</f>
        <v>93961.03538619999</v>
      </c>
      <c r="N238" s="19">
        <f>I238*INDEX('Pliegos Tarifarios (Santiago)'!$C:$C,MATCH($B238,'Pliegos Tarifarios (Santiago)'!$A:$A,0))</f>
        <v>7077.1303806999995</v>
      </c>
      <c r="O238" s="19">
        <f>J238*INDEX('Pliegos Tarifarios (Santiago)'!$D:$D,MATCH($B238,'Pliegos Tarifarios (Santiago)'!$A:$A,0))</f>
        <v>28980.609311999997</v>
      </c>
      <c r="P238" s="19">
        <f>H238*INDEX('Pliegos Tarifarios (Santiago)'!$E:$E,MATCH($B238,'Pliegos Tarifarios (Santiago)'!$A:$A,0))</f>
        <v>10224.8784868</v>
      </c>
      <c r="Q238" s="19" cm="1">
        <f t="array" ref="Q238">H238*_xlfn.IFS(H238&lt;=350,INDEX('Pliegos Tarifarios (Santiago)'!$F:$F,MATCH($B238,'Pliegos Tarifarios (Santiago)'!$A:$A,0)),H238&lt;=500,INDEX('Pliegos Tarifarios (Santiago)'!$G:$G,MATCH($B238,'Pliegos Tarifarios (Santiago)'!$A:$A,0)),H238&lt;=1000,INDEX('Pliegos Tarifarios (Santiago)'!$H:$H,MATCH($B238,'Pliegos Tarifarios (Santiago)'!$A:$A,0)),H238&lt;=5000,INDEX('Pliegos Tarifarios (Santiago)'!$I:$I,MATCH($B238,'Pliegos Tarifarios (Santiago)'!$A:$A,0)),H238&gt;5000,INDEX('Pliegos Tarifarios (Santiago)'!$J:$J,MATCH($B238,'Pliegos Tarifarios (Santiago)'!$A:$A,0)))/1.19</f>
        <v>1854.4081814285719</v>
      </c>
      <c r="R238" s="19">
        <f>INDEX('Pliegos Tarifarios (Santiago)'!$K:$K,MATCH($B238,'Pliegos Tarifarios (Santiago)'!$A:$A,0))</f>
        <v>710.78200000000004</v>
      </c>
      <c r="S238" s="21">
        <f t="shared" si="17"/>
        <v>142808.84374712856</v>
      </c>
      <c r="T238" s="21">
        <f t="shared" si="14"/>
        <v>27133.680311954427</v>
      </c>
      <c r="U238" s="19">
        <v>0</v>
      </c>
      <c r="V238" s="21">
        <f t="shared" si="15"/>
        <v>169942.52405908299</v>
      </c>
    </row>
    <row r="239" spans="1:22" x14ac:dyDescent="0.3">
      <c r="A239" s="3" t="s">
        <v>12</v>
      </c>
      <c r="B239" s="3">
        <v>1</v>
      </c>
      <c r="C239" s="4" t="s">
        <v>178</v>
      </c>
      <c r="D239" s="3" t="s">
        <v>652</v>
      </c>
      <c r="E239" s="3" t="s">
        <v>488</v>
      </c>
      <c r="F239" s="4" t="s">
        <v>653</v>
      </c>
      <c r="G239" s="3" t="s">
        <v>30</v>
      </c>
      <c r="H239" s="5">
        <v>791.52300000000002</v>
      </c>
      <c r="I239" s="5">
        <v>2.1372</v>
      </c>
      <c r="J239" s="5">
        <v>2.1318000000000001</v>
      </c>
      <c r="K239" s="6">
        <v>0.99747332959011803</v>
      </c>
      <c r="L239" s="5">
        <v>25.53</v>
      </c>
      <c r="M239" s="19">
        <f>H239*INDEX('Pliegos Tarifarios (Santiago)'!$B:$B,MATCH($B239,'Pliegos Tarifarios (Santiago)'!$A:$A,0))</f>
        <v>94063.010274</v>
      </c>
      <c r="N239" s="19">
        <f>I239*INDEX('Pliegos Tarifarios (Santiago)'!$C:$C,MATCH($B239,'Pliegos Tarifarios (Santiago)'!$A:$A,0))</f>
        <v>7298.7709547999993</v>
      </c>
      <c r="O239" s="19">
        <f>J239*INDEX('Pliegos Tarifarios (Santiago)'!$D:$D,MATCH($B239,'Pliegos Tarifarios (Santiago)'!$A:$A,0))</f>
        <v>30072.460539</v>
      </c>
      <c r="P239" s="19">
        <f>H239*INDEX('Pliegos Tarifarios (Santiago)'!$E:$E,MATCH($B239,'Pliegos Tarifarios (Santiago)'!$A:$A,0))</f>
        <v>10235.975436000001</v>
      </c>
      <c r="Q239" s="19" cm="1">
        <f t="array" ref="Q239">H239*_xlfn.IFS(H239&lt;=350,INDEX('Pliegos Tarifarios (Santiago)'!$F:$F,MATCH($B239,'Pliegos Tarifarios (Santiago)'!$A:$A,0)),H239&lt;=500,INDEX('Pliegos Tarifarios (Santiago)'!$G:$G,MATCH($B239,'Pliegos Tarifarios (Santiago)'!$A:$A,0)),H239&lt;=1000,INDEX('Pliegos Tarifarios (Santiago)'!$H:$H,MATCH($B239,'Pliegos Tarifarios (Santiago)'!$A:$A,0)),H239&lt;=5000,INDEX('Pliegos Tarifarios (Santiago)'!$I:$I,MATCH($B239,'Pliegos Tarifarios (Santiago)'!$A:$A,0)),H239&gt;5000,INDEX('Pliegos Tarifarios (Santiago)'!$J:$J,MATCH($B239,'Pliegos Tarifarios (Santiago)'!$A:$A,0)))/1.19</f>
        <v>1856.4207504201684</v>
      </c>
      <c r="R239" s="19">
        <f>INDEX('Pliegos Tarifarios (Santiago)'!$K:$K,MATCH($B239,'Pliegos Tarifarios (Santiago)'!$A:$A,0))</f>
        <v>710.78200000000004</v>
      </c>
      <c r="S239" s="21">
        <f t="shared" si="17"/>
        <v>144237.41995422018</v>
      </c>
      <c r="T239" s="21">
        <f t="shared" si="14"/>
        <v>27405.109791301835</v>
      </c>
      <c r="U239" s="19">
        <v>0</v>
      </c>
      <c r="V239" s="21">
        <f t="shared" si="15"/>
        <v>171642.52974552201</v>
      </c>
    </row>
    <row r="240" spans="1:22" x14ac:dyDescent="0.3">
      <c r="A240" s="3" t="s">
        <v>12</v>
      </c>
      <c r="B240" s="3">
        <v>1</v>
      </c>
      <c r="C240" s="4" t="s">
        <v>178</v>
      </c>
      <c r="D240" s="3" t="s">
        <v>654</v>
      </c>
      <c r="E240" s="3" t="s">
        <v>488</v>
      </c>
      <c r="F240" s="4" t="s">
        <v>655</v>
      </c>
      <c r="G240" s="3" t="s">
        <v>30</v>
      </c>
      <c r="H240" s="5">
        <v>790.70910000000003</v>
      </c>
      <c r="I240" s="5">
        <v>2.1253000000000002</v>
      </c>
      <c r="J240" s="5">
        <v>2.1253000000000002</v>
      </c>
      <c r="K240" s="6">
        <v>1</v>
      </c>
      <c r="L240" s="5">
        <v>25.51</v>
      </c>
      <c r="M240" s="19">
        <f>H240*INDEX('Pliegos Tarifarios (Santiago)'!$B:$B,MATCH($B240,'Pliegos Tarifarios (Santiago)'!$A:$A,0))</f>
        <v>93966.288025799993</v>
      </c>
      <c r="N240" s="19">
        <f>I240*INDEX('Pliegos Tarifarios (Santiago)'!$C:$C,MATCH($B240,'Pliegos Tarifarios (Santiago)'!$A:$A,0))</f>
        <v>7258.1311577000006</v>
      </c>
      <c r="O240" s="19">
        <f>J240*INDEX('Pliegos Tarifarios (Santiago)'!$D:$D,MATCH($B240,'Pliegos Tarifarios (Santiago)'!$A:$A,0))</f>
        <v>29980.767606500001</v>
      </c>
      <c r="P240" s="19">
        <f>H240*INDEX('Pliegos Tarifarios (Santiago)'!$E:$E,MATCH($B240,'Pliegos Tarifarios (Santiago)'!$A:$A,0))</f>
        <v>10225.450081200001</v>
      </c>
      <c r="Q240" s="19" cm="1">
        <f t="array" ref="Q240">H240*_xlfn.IFS(H240&lt;=350,INDEX('Pliegos Tarifarios (Santiago)'!$F:$F,MATCH($B240,'Pliegos Tarifarios (Santiago)'!$A:$A,0)),H240&lt;=500,INDEX('Pliegos Tarifarios (Santiago)'!$G:$G,MATCH($B240,'Pliegos Tarifarios (Santiago)'!$A:$A,0)),H240&lt;=1000,INDEX('Pliegos Tarifarios (Santiago)'!$H:$H,MATCH($B240,'Pliegos Tarifarios (Santiago)'!$A:$A,0)),H240&lt;=5000,INDEX('Pliegos Tarifarios (Santiago)'!$I:$I,MATCH($B240,'Pliegos Tarifarios (Santiago)'!$A:$A,0)),H240&gt;5000,INDEX('Pliegos Tarifarios (Santiago)'!$J:$J,MATCH($B240,'Pliegos Tarifarios (Santiago)'!$A:$A,0)))/1.19</f>
        <v>1854.5118471428575</v>
      </c>
      <c r="R240" s="19">
        <f>INDEX('Pliegos Tarifarios (Santiago)'!$K:$K,MATCH($B240,'Pliegos Tarifarios (Santiago)'!$A:$A,0))</f>
        <v>710.78200000000004</v>
      </c>
      <c r="S240" s="21">
        <f t="shared" si="17"/>
        <v>143995.93071834286</v>
      </c>
      <c r="T240" s="21">
        <f t="shared" si="14"/>
        <v>27359.226836485144</v>
      </c>
      <c r="U240" s="19">
        <v>0</v>
      </c>
      <c r="V240" s="21">
        <f t="shared" si="15"/>
        <v>171355.15755482801</v>
      </c>
    </row>
    <row r="241" spans="1:22" x14ac:dyDescent="0.3">
      <c r="A241" s="3" t="s">
        <v>12</v>
      </c>
      <c r="B241" s="3">
        <v>1</v>
      </c>
      <c r="C241" s="4" t="s">
        <v>178</v>
      </c>
      <c r="D241" s="3" t="s">
        <v>656</v>
      </c>
      <c r="E241" s="3" t="s">
        <v>488</v>
      </c>
      <c r="F241" s="4" t="s">
        <v>657</v>
      </c>
      <c r="G241" s="3" t="s">
        <v>30</v>
      </c>
      <c r="H241" s="5">
        <v>791.46659999999997</v>
      </c>
      <c r="I241" s="5">
        <v>2.1202000000000001</v>
      </c>
      <c r="J241" s="5">
        <v>2.0728</v>
      </c>
      <c r="K241" s="6">
        <v>0.97764361852655401</v>
      </c>
      <c r="L241" s="5">
        <v>25.53</v>
      </c>
      <c r="M241" s="19">
        <f>H241*INDEX('Pliegos Tarifarios (Santiago)'!$B:$B,MATCH($B241,'Pliegos Tarifarios (Santiago)'!$A:$A,0))</f>
        <v>94056.30781079999</v>
      </c>
      <c r="N241" s="19">
        <f>I241*INDEX('Pliegos Tarifarios (Santiago)'!$C:$C,MATCH($B241,'Pliegos Tarifarios (Santiago)'!$A:$A,0))</f>
        <v>7240.7141018000002</v>
      </c>
      <c r="O241" s="19">
        <f>J241*INDEX('Pliegos Tarifarios (Santiago)'!$D:$D,MATCH($B241,'Pliegos Tarifarios (Santiago)'!$A:$A,0))</f>
        <v>29240.170844</v>
      </c>
      <c r="P241" s="19">
        <f>H241*INDEX('Pliegos Tarifarios (Santiago)'!$E:$E,MATCH($B241,'Pliegos Tarifarios (Santiago)'!$A:$A,0))</f>
        <v>10235.246071199999</v>
      </c>
      <c r="Q241" s="19" cm="1">
        <f t="array" ref="Q241">H241*_xlfn.IFS(H241&lt;=350,INDEX('Pliegos Tarifarios (Santiago)'!$F:$F,MATCH($B241,'Pliegos Tarifarios (Santiago)'!$A:$A,0)),H241&lt;=500,INDEX('Pliegos Tarifarios (Santiago)'!$G:$G,MATCH($B241,'Pliegos Tarifarios (Santiago)'!$A:$A,0)),H241&lt;=1000,INDEX('Pliegos Tarifarios (Santiago)'!$H:$H,MATCH($B241,'Pliegos Tarifarios (Santiago)'!$A:$A,0)),H241&lt;=5000,INDEX('Pliegos Tarifarios (Santiago)'!$I:$I,MATCH($B241,'Pliegos Tarifarios (Santiago)'!$A:$A,0)),H241&gt;5000,INDEX('Pliegos Tarifarios (Santiago)'!$J:$J,MATCH($B241,'Pliegos Tarifarios (Santiago)'!$A:$A,0)))/1.19</f>
        <v>1856.2884710924375</v>
      </c>
      <c r="R241" s="19">
        <f>INDEX('Pliegos Tarifarios (Santiago)'!$K:$K,MATCH($B241,'Pliegos Tarifarios (Santiago)'!$A:$A,0))</f>
        <v>710.78200000000004</v>
      </c>
      <c r="S241" s="21">
        <f t="shared" si="17"/>
        <v>143339.50929889243</v>
      </c>
      <c r="T241" s="21">
        <f t="shared" si="14"/>
        <v>27234.506766789564</v>
      </c>
      <c r="U241" s="19">
        <v>0</v>
      </c>
      <c r="V241" s="21">
        <f t="shared" si="15"/>
        <v>170574.01606568199</v>
      </c>
    </row>
    <row r="242" spans="1:22" x14ac:dyDescent="0.3">
      <c r="A242" s="3" t="s">
        <v>12</v>
      </c>
      <c r="B242" s="3">
        <v>1</v>
      </c>
      <c r="C242" s="4" t="s">
        <v>178</v>
      </c>
      <c r="D242" s="3" t="s">
        <v>658</v>
      </c>
      <c r="E242" s="3" t="s">
        <v>488</v>
      </c>
      <c r="F242" s="4" t="s">
        <v>659</v>
      </c>
      <c r="G242" s="3" t="s">
        <v>30</v>
      </c>
      <c r="H242" s="5">
        <v>793.36689999999999</v>
      </c>
      <c r="I242" s="5">
        <v>2.1091000000000002</v>
      </c>
      <c r="J242" s="5">
        <v>2.0640000000000001</v>
      </c>
      <c r="K242" s="6">
        <v>0.97861647148072628</v>
      </c>
      <c r="L242" s="5">
        <v>25.59</v>
      </c>
      <c r="M242" s="19">
        <f>H242*INDEX('Pliegos Tarifarios (Santiago)'!$B:$B,MATCH($B242,'Pliegos Tarifarios (Santiago)'!$A:$A,0))</f>
        <v>94282.135662199988</v>
      </c>
      <c r="N242" s="19">
        <f>I242*INDEX('Pliegos Tarifarios (Santiago)'!$C:$C,MATCH($B242,'Pliegos Tarifarios (Santiago)'!$A:$A,0))</f>
        <v>7202.8063919000006</v>
      </c>
      <c r="O242" s="19">
        <f>J242*INDEX('Pliegos Tarifarios (Santiago)'!$D:$D,MATCH($B242,'Pliegos Tarifarios (Santiago)'!$A:$A,0))</f>
        <v>29116.032719999999</v>
      </c>
      <c r="P242" s="19">
        <f>H242*INDEX('Pliegos Tarifarios (Santiago)'!$E:$E,MATCH($B242,'Pliegos Tarifarios (Santiago)'!$A:$A,0))</f>
        <v>10259.8207508</v>
      </c>
      <c r="Q242" s="19" cm="1">
        <f t="array" ref="Q242">H242*_xlfn.IFS(H242&lt;=350,INDEX('Pliegos Tarifarios (Santiago)'!$F:$F,MATCH($B242,'Pliegos Tarifarios (Santiago)'!$A:$A,0)),H242&lt;=500,INDEX('Pliegos Tarifarios (Santiago)'!$G:$G,MATCH($B242,'Pliegos Tarifarios (Santiago)'!$A:$A,0)),H242&lt;=1000,INDEX('Pliegos Tarifarios (Santiago)'!$H:$H,MATCH($B242,'Pliegos Tarifarios (Santiago)'!$A:$A,0)),H242&lt;=5000,INDEX('Pliegos Tarifarios (Santiago)'!$I:$I,MATCH($B242,'Pliegos Tarifarios (Santiago)'!$A:$A,0)),H242&gt;5000,INDEX('Pliegos Tarifarios (Santiago)'!$J:$J,MATCH($B242,'Pliegos Tarifarios (Santiago)'!$A:$A,0)))/1.19</f>
        <v>1860.7453931932776</v>
      </c>
      <c r="R242" s="19">
        <f>INDEX('Pliegos Tarifarios (Santiago)'!$K:$K,MATCH($B242,'Pliegos Tarifarios (Santiago)'!$A:$A,0))</f>
        <v>710.78200000000004</v>
      </c>
      <c r="S242" s="21">
        <f t="shared" si="17"/>
        <v>143432.32291809327</v>
      </c>
      <c r="T242" s="21">
        <f t="shared" si="14"/>
        <v>27252.141354437721</v>
      </c>
      <c r="U242" s="19">
        <v>0</v>
      </c>
      <c r="V242" s="21">
        <f t="shared" si="15"/>
        <v>170684.46427253098</v>
      </c>
    </row>
    <row r="243" spans="1:22" x14ac:dyDescent="0.3">
      <c r="A243" s="3" t="s">
        <v>12</v>
      </c>
      <c r="B243" s="3">
        <v>1</v>
      </c>
      <c r="C243" s="4" t="s">
        <v>178</v>
      </c>
      <c r="D243" s="3" t="s">
        <v>660</v>
      </c>
      <c r="E243" s="3" t="s">
        <v>488</v>
      </c>
      <c r="F243" s="4" t="s">
        <v>661</v>
      </c>
      <c r="G243" s="3" t="s">
        <v>30</v>
      </c>
      <c r="H243" s="5">
        <v>791.25699999999995</v>
      </c>
      <c r="I243" s="5">
        <v>2.0933000000000002</v>
      </c>
      <c r="J243" s="5">
        <v>2.0933000000000002</v>
      </c>
      <c r="K243" s="6">
        <v>1</v>
      </c>
      <c r="L243" s="5">
        <v>25.52</v>
      </c>
      <c r="M243" s="19">
        <f>H243*INDEX('Pliegos Tarifarios (Santiago)'!$B:$B,MATCH($B243,'Pliegos Tarifarios (Santiago)'!$A:$A,0))</f>
        <v>94031.399365999983</v>
      </c>
      <c r="N243" s="19">
        <f>I243*INDEX('Pliegos Tarifarios (Santiago)'!$C:$C,MATCH($B243,'Pliegos Tarifarios (Santiago)'!$A:$A,0))</f>
        <v>7148.8476697000006</v>
      </c>
      <c r="O243" s="19">
        <f>J243*INDEX('Pliegos Tarifarios (Santiago)'!$D:$D,MATCH($B243,'Pliegos Tarifarios (Santiago)'!$A:$A,0))</f>
        <v>29529.3562465</v>
      </c>
      <c r="P243" s="19">
        <f>H243*INDEX('Pliegos Tarifarios (Santiago)'!$E:$E,MATCH($B243,'Pliegos Tarifarios (Santiago)'!$A:$A,0))</f>
        <v>10232.535523999999</v>
      </c>
      <c r="Q243" s="19" cm="1">
        <f t="array" ref="Q243">H243*_xlfn.IFS(H243&lt;=350,INDEX('Pliegos Tarifarios (Santiago)'!$F:$F,MATCH($B243,'Pliegos Tarifarios (Santiago)'!$A:$A,0)),H243&lt;=500,INDEX('Pliegos Tarifarios (Santiago)'!$G:$G,MATCH($B243,'Pliegos Tarifarios (Santiago)'!$A:$A,0)),H243&lt;=1000,INDEX('Pliegos Tarifarios (Santiago)'!$H:$H,MATCH($B243,'Pliegos Tarifarios (Santiago)'!$A:$A,0)),H243&lt;=5000,INDEX('Pliegos Tarifarios (Santiago)'!$I:$I,MATCH($B243,'Pliegos Tarifarios (Santiago)'!$A:$A,0)),H243&gt;5000,INDEX('Pliegos Tarifarios (Santiago)'!$J:$J,MATCH($B243,'Pliegos Tarifarios (Santiago)'!$A:$A,0)))/1.19</f>
        <v>1855.7968798319328</v>
      </c>
      <c r="R243" s="19">
        <f>INDEX('Pliegos Tarifarios (Santiago)'!$K:$K,MATCH($B243,'Pliegos Tarifarios (Santiago)'!$A:$A,0))</f>
        <v>710.78200000000004</v>
      </c>
      <c r="S243" s="21">
        <f t="shared" si="17"/>
        <v>143508.71768603192</v>
      </c>
      <c r="T243" s="21">
        <f t="shared" si="14"/>
        <v>27266.656360346064</v>
      </c>
      <c r="U243" s="19">
        <v>0</v>
      </c>
      <c r="V243" s="21">
        <f t="shared" si="15"/>
        <v>170775.37404637798</v>
      </c>
    </row>
    <row r="244" spans="1:22" x14ac:dyDescent="0.3">
      <c r="A244" s="3" t="s">
        <v>12</v>
      </c>
      <c r="B244" s="3">
        <v>1</v>
      </c>
      <c r="C244" s="4" t="s">
        <v>178</v>
      </c>
      <c r="D244" s="3" t="s">
        <v>662</v>
      </c>
      <c r="E244" s="3" t="s">
        <v>488</v>
      </c>
      <c r="F244" s="4" t="s">
        <v>663</v>
      </c>
      <c r="G244" s="3" t="s">
        <v>30</v>
      </c>
      <c r="H244" s="5">
        <v>791.04420000000005</v>
      </c>
      <c r="I244" s="5">
        <v>2.1131000000000002</v>
      </c>
      <c r="J244" s="5">
        <v>2.0920000000000001</v>
      </c>
      <c r="K244" s="6">
        <v>0.9900146703894751</v>
      </c>
      <c r="L244" s="5">
        <v>25.52</v>
      </c>
      <c r="M244" s="19">
        <f>H244*INDEX('Pliegos Tarifarios (Santiago)'!$B:$B,MATCH($B244,'Pliegos Tarifarios (Santiago)'!$A:$A,0))</f>
        <v>94006.110639599996</v>
      </c>
      <c r="N244" s="19">
        <f>I244*INDEX('Pliegos Tarifarios (Santiago)'!$C:$C,MATCH($B244,'Pliegos Tarifarios (Santiago)'!$A:$A,0))</f>
        <v>7216.4668279000007</v>
      </c>
      <c r="O244" s="19">
        <f>J244*INDEX('Pliegos Tarifarios (Santiago)'!$D:$D,MATCH($B244,'Pliegos Tarifarios (Santiago)'!$A:$A,0))</f>
        <v>29511.017660000001</v>
      </c>
      <c r="P244" s="19">
        <f>H244*INDEX('Pliegos Tarifarios (Santiago)'!$E:$E,MATCH($B244,'Pliegos Tarifarios (Santiago)'!$A:$A,0))</f>
        <v>10229.783594400002</v>
      </c>
      <c r="Q244" s="19" cm="1">
        <f t="array" ref="Q244">H244*_xlfn.IFS(H244&lt;=350,INDEX('Pliegos Tarifarios (Santiago)'!$F:$F,MATCH($B244,'Pliegos Tarifarios (Santiago)'!$A:$A,0)),H244&lt;=500,INDEX('Pliegos Tarifarios (Santiago)'!$G:$G,MATCH($B244,'Pliegos Tarifarios (Santiago)'!$A:$A,0)),H244&lt;=1000,INDEX('Pliegos Tarifarios (Santiago)'!$H:$H,MATCH($B244,'Pliegos Tarifarios (Santiago)'!$A:$A,0)),H244&lt;=5000,INDEX('Pliegos Tarifarios (Santiago)'!$I:$I,MATCH($B244,'Pliegos Tarifarios (Santiago)'!$A:$A,0)),H244&gt;5000,INDEX('Pliegos Tarifarios (Santiago)'!$J:$J,MATCH($B244,'Pliegos Tarifarios (Santiago)'!$A:$A,0)))/1.19</f>
        <v>1855.297783361345</v>
      </c>
      <c r="R244" s="19">
        <f>INDEX('Pliegos Tarifarios (Santiago)'!$K:$K,MATCH($B244,'Pliegos Tarifarios (Santiago)'!$A:$A,0))</f>
        <v>710.78200000000004</v>
      </c>
      <c r="S244" s="21">
        <f t="shared" si="17"/>
        <v>143529.45850526134</v>
      </c>
      <c r="T244" s="21">
        <f t="shared" si="14"/>
        <v>27270.597115999655</v>
      </c>
      <c r="U244" s="19">
        <v>0</v>
      </c>
      <c r="V244" s="21">
        <f t="shared" si="15"/>
        <v>170800.05562126101</v>
      </c>
    </row>
    <row r="245" spans="1:22" x14ac:dyDescent="0.3">
      <c r="A245" s="3" t="s">
        <v>12</v>
      </c>
      <c r="B245" s="3">
        <v>1</v>
      </c>
      <c r="C245" s="4" t="s">
        <v>178</v>
      </c>
      <c r="D245" s="3" t="s">
        <v>664</v>
      </c>
      <c r="E245" s="3" t="s">
        <v>488</v>
      </c>
      <c r="F245" s="4" t="s">
        <v>665</v>
      </c>
      <c r="G245" s="3" t="s">
        <v>30</v>
      </c>
      <c r="H245" s="5">
        <v>793.59100000000001</v>
      </c>
      <c r="I245" s="5">
        <v>2.1671</v>
      </c>
      <c r="J245" s="5">
        <v>2.0998000000000001</v>
      </c>
      <c r="K245" s="6">
        <v>0.96894467260394079</v>
      </c>
      <c r="L245" s="5">
        <v>25.6</v>
      </c>
      <c r="M245" s="19">
        <f>H245*INDEX('Pliegos Tarifarios (Santiago)'!$B:$B,MATCH($B245,'Pliegos Tarifarios (Santiago)'!$A:$A,0))</f>
        <v>94308.767257999993</v>
      </c>
      <c r="N245" s="19">
        <f>I245*INDEX('Pliegos Tarifarios (Santiago)'!$C:$C,MATCH($B245,'Pliegos Tarifarios (Santiago)'!$A:$A,0))</f>
        <v>7400.8827138999995</v>
      </c>
      <c r="O245" s="19">
        <f>J245*INDEX('Pliegos Tarifarios (Santiago)'!$D:$D,MATCH($B245,'Pliegos Tarifarios (Santiago)'!$A:$A,0))</f>
        <v>29621.049179000001</v>
      </c>
      <c r="P245" s="19">
        <f>H245*INDEX('Pliegos Tarifarios (Santiago)'!$E:$E,MATCH($B245,'Pliegos Tarifarios (Santiago)'!$A:$A,0))</f>
        <v>10262.718812000001</v>
      </c>
      <c r="Q245" s="19" cm="1">
        <f t="array" ref="Q245">H245*_xlfn.IFS(H245&lt;=350,INDEX('Pliegos Tarifarios (Santiago)'!$F:$F,MATCH($B245,'Pliegos Tarifarios (Santiago)'!$A:$A,0)),H245&lt;=500,INDEX('Pliegos Tarifarios (Santiago)'!$G:$G,MATCH($B245,'Pliegos Tarifarios (Santiago)'!$A:$A,0)),H245&lt;=1000,INDEX('Pliegos Tarifarios (Santiago)'!$H:$H,MATCH($B245,'Pliegos Tarifarios (Santiago)'!$A:$A,0)),H245&lt;=5000,INDEX('Pliegos Tarifarios (Santiago)'!$I:$I,MATCH($B245,'Pliegos Tarifarios (Santiago)'!$A:$A,0)),H245&gt;5000,INDEX('Pliegos Tarifarios (Santiago)'!$J:$J,MATCH($B245,'Pliegos Tarifarios (Santiago)'!$A:$A,0)))/1.19</f>
        <v>1861.2709924369751</v>
      </c>
      <c r="R245" s="19">
        <f>INDEX('Pliegos Tarifarios (Santiago)'!$K:$K,MATCH($B245,'Pliegos Tarifarios (Santiago)'!$A:$A,0))</f>
        <v>710.78200000000004</v>
      </c>
      <c r="S245" s="21">
        <f t="shared" si="17"/>
        <v>144165.47095533699</v>
      </c>
      <c r="T245" s="21">
        <f t="shared" si="14"/>
        <v>27391.439481514029</v>
      </c>
      <c r="U245" s="19">
        <v>0</v>
      </c>
      <c r="V245" s="21">
        <f t="shared" si="15"/>
        <v>171556.91043685103</v>
      </c>
    </row>
    <row r="246" spans="1:22" x14ac:dyDescent="0.3">
      <c r="A246" s="3" t="s">
        <v>12</v>
      </c>
      <c r="B246" s="3">
        <v>1</v>
      </c>
      <c r="C246" s="4" t="s">
        <v>178</v>
      </c>
      <c r="D246" s="3" t="s">
        <v>666</v>
      </c>
      <c r="E246" s="3" t="s">
        <v>488</v>
      </c>
      <c r="F246" s="4" t="s">
        <v>667</v>
      </c>
      <c r="G246" s="3" t="s">
        <v>30</v>
      </c>
      <c r="H246" s="5">
        <v>791.79380000000003</v>
      </c>
      <c r="I246" s="5">
        <v>2.1423000000000001</v>
      </c>
      <c r="J246" s="5">
        <v>2.1423000000000001</v>
      </c>
      <c r="K246" s="6">
        <v>1</v>
      </c>
      <c r="L246" s="5">
        <v>25.54</v>
      </c>
      <c r="M246" s="19">
        <f>H246*INDEX('Pliegos Tarifarios (Santiago)'!$B:$B,MATCH($B246,'Pliegos Tarifarios (Santiago)'!$A:$A,0))</f>
        <v>94095.191604399995</v>
      </c>
      <c r="N246" s="19">
        <f>I246*INDEX('Pliegos Tarifarios (Santiago)'!$C:$C,MATCH($B246,'Pliegos Tarifarios (Santiago)'!$A:$A,0))</f>
        <v>7316.1880106999997</v>
      </c>
      <c r="O246" s="19">
        <f>J246*INDEX('Pliegos Tarifarios (Santiago)'!$D:$D,MATCH($B246,'Pliegos Tarifarios (Santiago)'!$A:$A,0))</f>
        <v>30220.579891500001</v>
      </c>
      <c r="P246" s="19">
        <f>H246*INDEX('Pliegos Tarifarios (Santiago)'!$E:$E,MATCH($B246,'Pliegos Tarifarios (Santiago)'!$A:$A,0))</f>
        <v>10239.477421600001</v>
      </c>
      <c r="Q246" s="19" cm="1">
        <f t="array" ref="Q246">H246*_xlfn.IFS(H246&lt;=350,INDEX('Pliegos Tarifarios (Santiago)'!$F:$F,MATCH($B246,'Pliegos Tarifarios (Santiago)'!$A:$A,0)),H246&lt;=500,INDEX('Pliegos Tarifarios (Santiago)'!$G:$G,MATCH($B246,'Pliegos Tarifarios (Santiago)'!$A:$A,0)),H246&lt;=1000,INDEX('Pliegos Tarifarios (Santiago)'!$H:$H,MATCH($B246,'Pliegos Tarifarios (Santiago)'!$A:$A,0)),H246&lt;=5000,INDEX('Pliegos Tarifarios (Santiago)'!$I:$I,MATCH($B246,'Pliegos Tarifarios (Santiago)'!$A:$A,0)),H246&gt;5000,INDEX('Pliegos Tarifarios (Santiago)'!$J:$J,MATCH($B246,'Pliegos Tarifarios (Santiago)'!$A:$A,0)))/1.19</f>
        <v>1857.0558788235301</v>
      </c>
      <c r="R246" s="19">
        <f>INDEX('Pliegos Tarifarios (Santiago)'!$K:$K,MATCH($B246,'Pliegos Tarifarios (Santiago)'!$A:$A,0))</f>
        <v>710.78200000000004</v>
      </c>
      <c r="S246" s="21">
        <f t="shared" si="17"/>
        <v>144439.27480702352</v>
      </c>
      <c r="T246" s="21">
        <f t="shared" si="14"/>
        <v>27443.462213334471</v>
      </c>
      <c r="U246" s="19">
        <v>0</v>
      </c>
      <c r="V246" s="21">
        <f t="shared" si="15"/>
        <v>171882.73702035801</v>
      </c>
    </row>
    <row r="247" spans="1:22" x14ac:dyDescent="0.3">
      <c r="A247" s="3" t="s">
        <v>12</v>
      </c>
      <c r="B247" s="3">
        <v>1</v>
      </c>
      <c r="C247" s="4" t="s">
        <v>178</v>
      </c>
      <c r="D247" s="3" t="s">
        <v>668</v>
      </c>
      <c r="E247" s="3" t="s">
        <v>488</v>
      </c>
      <c r="F247" s="4" t="s">
        <v>669</v>
      </c>
      <c r="G247" s="3" t="s">
        <v>30</v>
      </c>
      <c r="H247" s="5">
        <v>792.28899999999999</v>
      </c>
      <c r="I247" s="5">
        <v>2.0977999999999999</v>
      </c>
      <c r="J247" s="5">
        <v>2.0897000000000001</v>
      </c>
      <c r="K247" s="6">
        <v>0.99613881208885513</v>
      </c>
      <c r="L247" s="5">
        <v>25.56</v>
      </c>
      <c r="M247" s="19">
        <f>H247*INDEX('Pliegos Tarifarios (Santiago)'!$B:$B,MATCH($B247,'Pliegos Tarifarios (Santiago)'!$A:$A,0))</f>
        <v>94154.040181999997</v>
      </c>
      <c r="N247" s="19">
        <f>I247*INDEX('Pliegos Tarifarios (Santiago)'!$C:$C,MATCH($B247,'Pliegos Tarifarios (Santiago)'!$A:$A,0))</f>
        <v>7164.2156601999995</v>
      </c>
      <c r="O247" s="19">
        <f>J247*INDEX('Pliegos Tarifarios (Santiago)'!$D:$D,MATCH($B247,'Pliegos Tarifarios (Santiago)'!$A:$A,0))</f>
        <v>29478.572468500002</v>
      </c>
      <c r="P247" s="19">
        <f>H247*INDEX('Pliegos Tarifarios (Santiago)'!$E:$E,MATCH($B247,'Pliegos Tarifarios (Santiago)'!$A:$A,0))</f>
        <v>10245.881348000001</v>
      </c>
      <c r="Q247" s="19" cm="1">
        <f t="array" ref="Q247">H247*_xlfn.IFS(H247&lt;=350,INDEX('Pliegos Tarifarios (Santiago)'!$F:$F,MATCH($B247,'Pliegos Tarifarios (Santiago)'!$A:$A,0)),H247&lt;=500,INDEX('Pliegos Tarifarios (Santiago)'!$G:$G,MATCH($B247,'Pliegos Tarifarios (Santiago)'!$A:$A,0)),H247&lt;=1000,INDEX('Pliegos Tarifarios (Santiago)'!$H:$H,MATCH($B247,'Pliegos Tarifarios (Santiago)'!$A:$A,0)),H247&lt;=5000,INDEX('Pliegos Tarifarios (Santiago)'!$I:$I,MATCH($B247,'Pliegos Tarifarios (Santiago)'!$A:$A,0)),H247&gt;5000,INDEX('Pliegos Tarifarios (Santiago)'!$J:$J,MATCH($B247,'Pliegos Tarifarios (Santiago)'!$A:$A,0)))/1.19</f>
        <v>1858.2173100840339</v>
      </c>
      <c r="R247" s="19">
        <f>INDEX('Pliegos Tarifarios (Santiago)'!$K:$K,MATCH($B247,'Pliegos Tarifarios (Santiago)'!$A:$A,0))</f>
        <v>710.78200000000004</v>
      </c>
      <c r="S247" s="21">
        <f t="shared" si="17"/>
        <v>143611.70896878405</v>
      </c>
      <c r="T247" s="21">
        <f t="shared" si="14"/>
        <v>27286.224704068969</v>
      </c>
      <c r="U247" s="19">
        <v>0</v>
      </c>
      <c r="V247" s="21">
        <f t="shared" si="15"/>
        <v>170897.93367285302</v>
      </c>
    </row>
    <row r="248" spans="1:22" x14ac:dyDescent="0.3">
      <c r="A248" s="3" t="s">
        <v>12</v>
      </c>
      <c r="B248" s="3">
        <v>1</v>
      </c>
      <c r="C248" s="4" t="s">
        <v>178</v>
      </c>
      <c r="D248" s="3" t="s">
        <v>670</v>
      </c>
      <c r="E248" s="3" t="s">
        <v>488</v>
      </c>
      <c r="F248" s="4" t="s">
        <v>671</v>
      </c>
      <c r="G248" s="3" t="s">
        <v>30</v>
      </c>
      <c r="H248" s="5">
        <v>791.85990000000004</v>
      </c>
      <c r="I248" s="5">
        <v>2.1093999999999999</v>
      </c>
      <c r="J248" s="5">
        <v>2.1093999999999999</v>
      </c>
      <c r="K248" s="6">
        <v>1</v>
      </c>
      <c r="L248" s="5">
        <v>25.54</v>
      </c>
      <c r="M248" s="19">
        <f>H248*INDEX('Pliegos Tarifarios (Santiago)'!$B:$B,MATCH($B248,'Pliegos Tarifarios (Santiago)'!$A:$A,0))</f>
        <v>94103.046796199997</v>
      </c>
      <c r="N248" s="19">
        <f>I248*INDEX('Pliegos Tarifarios (Santiago)'!$C:$C,MATCH($B248,'Pliegos Tarifarios (Santiago)'!$A:$A,0))</f>
        <v>7203.8309245999999</v>
      </c>
      <c r="O248" s="19">
        <f>J248*INDEX('Pliegos Tarifarios (Santiago)'!$D:$D,MATCH($B248,'Pliegos Tarifarios (Santiago)'!$A:$A,0))</f>
        <v>29756.472586999997</v>
      </c>
      <c r="P248" s="19">
        <f>H248*INDEX('Pliegos Tarifarios (Santiago)'!$E:$E,MATCH($B248,'Pliegos Tarifarios (Santiago)'!$A:$A,0))</f>
        <v>10240.332226800001</v>
      </c>
      <c r="Q248" s="19" cm="1">
        <f t="array" ref="Q248">H248*_xlfn.IFS(H248&lt;=350,INDEX('Pliegos Tarifarios (Santiago)'!$F:$F,MATCH($B248,'Pliegos Tarifarios (Santiago)'!$A:$A,0)),H248&lt;=500,INDEX('Pliegos Tarifarios (Santiago)'!$G:$G,MATCH($B248,'Pliegos Tarifarios (Santiago)'!$A:$A,0)),H248&lt;=1000,INDEX('Pliegos Tarifarios (Santiago)'!$H:$H,MATCH($B248,'Pliegos Tarifarios (Santiago)'!$A:$A,0)),H248&lt;=5000,INDEX('Pliegos Tarifarios (Santiago)'!$I:$I,MATCH($B248,'Pliegos Tarifarios (Santiago)'!$A:$A,0)),H248&gt;5000,INDEX('Pliegos Tarifarios (Santiago)'!$J:$J,MATCH($B248,'Pliegos Tarifarios (Santiago)'!$A:$A,0)))/1.19</f>
        <v>1857.2109083193279</v>
      </c>
      <c r="R248" s="19">
        <f>INDEX('Pliegos Tarifarios (Santiago)'!$K:$K,MATCH($B248,'Pliegos Tarifarios (Santiago)'!$A:$A,0))</f>
        <v>710.78200000000004</v>
      </c>
      <c r="S248" s="21">
        <f t="shared" si="17"/>
        <v>143871.67544291934</v>
      </c>
      <c r="T248" s="21">
        <f t="shared" si="14"/>
        <v>27335.618334154675</v>
      </c>
      <c r="U248" s="19">
        <v>0</v>
      </c>
      <c r="V248" s="21">
        <f t="shared" si="15"/>
        <v>171207.29377707402</v>
      </c>
    </row>
    <row r="249" spans="1:22" x14ac:dyDescent="0.3">
      <c r="A249" s="3" t="s">
        <v>12</v>
      </c>
      <c r="B249" s="3">
        <v>1</v>
      </c>
      <c r="C249" s="4" t="s">
        <v>178</v>
      </c>
      <c r="D249" s="3" t="s">
        <v>672</v>
      </c>
      <c r="E249" s="3" t="s">
        <v>488</v>
      </c>
      <c r="F249" s="4" t="s">
        <v>673</v>
      </c>
      <c r="G249" s="3" t="s">
        <v>30</v>
      </c>
      <c r="H249" s="5">
        <v>792.85749999999996</v>
      </c>
      <c r="I249" s="5">
        <v>2.0880000000000001</v>
      </c>
      <c r="J249" s="5">
        <v>2.0828000000000002</v>
      </c>
      <c r="K249" s="6">
        <v>0.99750957854406141</v>
      </c>
      <c r="L249" s="5">
        <v>25.58</v>
      </c>
      <c r="M249" s="19">
        <f>H249*INDEX('Pliegos Tarifarios (Santiago)'!$B:$B,MATCH($B249,'Pliegos Tarifarios (Santiago)'!$A:$A,0))</f>
        <v>94221.599584999989</v>
      </c>
      <c r="N249" s="19">
        <f>I249*INDEX('Pliegos Tarifarios (Santiago)'!$C:$C,MATCH($B249,'Pliegos Tarifarios (Santiago)'!$A:$A,0))</f>
        <v>7130.7475919999997</v>
      </c>
      <c r="O249" s="19">
        <f>J249*INDEX('Pliegos Tarifarios (Santiago)'!$D:$D,MATCH($B249,'Pliegos Tarifarios (Santiago)'!$A:$A,0))</f>
        <v>29381.236894000001</v>
      </c>
      <c r="P249" s="19">
        <f>H249*INDEX('Pliegos Tarifarios (Santiago)'!$E:$E,MATCH($B249,'Pliegos Tarifarios (Santiago)'!$A:$A,0))</f>
        <v>10253.233189999999</v>
      </c>
      <c r="Q249" s="19" cm="1">
        <f t="array" ref="Q249">H249*_xlfn.IFS(H249&lt;=350,INDEX('Pliegos Tarifarios (Santiago)'!$F:$F,MATCH($B249,'Pliegos Tarifarios (Santiago)'!$A:$A,0)),H249&lt;=500,INDEX('Pliegos Tarifarios (Santiago)'!$G:$G,MATCH($B249,'Pliegos Tarifarios (Santiago)'!$A:$A,0)),H249&lt;=1000,INDEX('Pliegos Tarifarios (Santiago)'!$H:$H,MATCH($B249,'Pliegos Tarifarios (Santiago)'!$A:$A,0)),H249&lt;=5000,INDEX('Pliegos Tarifarios (Santiago)'!$I:$I,MATCH($B249,'Pliegos Tarifarios (Santiago)'!$A:$A,0)),H249&gt;5000,INDEX('Pliegos Tarifarios (Santiago)'!$J:$J,MATCH($B249,'Pliegos Tarifarios (Santiago)'!$A:$A,0)))/1.19</f>
        <v>1859.5506575630257</v>
      </c>
      <c r="R249" s="19">
        <f>INDEX('Pliegos Tarifarios (Santiago)'!$K:$K,MATCH($B249,'Pliegos Tarifarios (Santiago)'!$A:$A,0))</f>
        <v>710.78200000000004</v>
      </c>
      <c r="S249" s="21">
        <f t="shared" si="17"/>
        <v>143557.14991856302</v>
      </c>
      <c r="T249" s="21">
        <f t="shared" si="14"/>
        <v>27275.858484526976</v>
      </c>
      <c r="U249" s="19">
        <v>0</v>
      </c>
      <c r="V249" s="21">
        <f t="shared" si="15"/>
        <v>170833.00840309</v>
      </c>
    </row>
    <row r="250" spans="1:22" x14ac:dyDescent="0.3">
      <c r="A250" s="3" t="s">
        <v>12</v>
      </c>
      <c r="B250" s="3">
        <v>1</v>
      </c>
      <c r="C250" s="4" t="s">
        <v>178</v>
      </c>
      <c r="D250" s="3" t="s">
        <v>674</v>
      </c>
      <c r="E250" s="3" t="s">
        <v>488</v>
      </c>
      <c r="F250" s="4" t="s">
        <v>675</v>
      </c>
      <c r="G250" s="3" t="s">
        <v>30</v>
      </c>
      <c r="H250" s="5">
        <v>792.42690000000005</v>
      </c>
      <c r="I250" s="5">
        <v>2.1383000000000001</v>
      </c>
      <c r="J250" s="5">
        <v>2.1383000000000001</v>
      </c>
      <c r="K250" s="6">
        <v>1</v>
      </c>
      <c r="L250" s="5">
        <v>25.56</v>
      </c>
      <c r="M250" s="19">
        <f>H250*INDEX('Pliegos Tarifarios (Santiago)'!$B:$B,MATCH($B250,'Pliegos Tarifarios (Santiago)'!$A:$A,0))</f>
        <v>94170.427942199996</v>
      </c>
      <c r="N250" s="19">
        <f>I250*INDEX('Pliegos Tarifarios (Santiago)'!$C:$C,MATCH($B250,'Pliegos Tarifarios (Santiago)'!$A:$A,0))</f>
        <v>7302.5275747000005</v>
      </c>
      <c r="O250" s="19">
        <f>J250*INDEX('Pliegos Tarifarios (Santiago)'!$D:$D,MATCH($B250,'Pliegos Tarifarios (Santiago)'!$A:$A,0))</f>
        <v>30164.153471500002</v>
      </c>
      <c r="P250" s="19">
        <f>H250*INDEX('Pliegos Tarifarios (Santiago)'!$E:$E,MATCH($B250,'Pliegos Tarifarios (Santiago)'!$A:$A,0))</f>
        <v>10247.664670800001</v>
      </c>
      <c r="Q250" s="19" cm="1">
        <f t="array" ref="Q250">H250*_xlfn.IFS(H250&lt;=350,INDEX('Pliegos Tarifarios (Santiago)'!$F:$F,MATCH($B250,'Pliegos Tarifarios (Santiago)'!$A:$A,0)),H250&lt;=500,INDEX('Pliegos Tarifarios (Santiago)'!$G:$G,MATCH($B250,'Pliegos Tarifarios (Santiago)'!$A:$A,0)),H250&lt;=1000,INDEX('Pliegos Tarifarios (Santiago)'!$H:$H,MATCH($B250,'Pliegos Tarifarios (Santiago)'!$A:$A,0)),H250&lt;=5000,INDEX('Pliegos Tarifarios (Santiago)'!$I:$I,MATCH($B250,'Pliegos Tarifarios (Santiago)'!$A:$A,0)),H250&gt;5000,INDEX('Pliegos Tarifarios (Santiago)'!$J:$J,MATCH($B250,'Pliegos Tarifarios (Santiago)'!$A:$A,0)))/1.19</f>
        <v>1858.540737731093</v>
      </c>
      <c r="R250" s="19">
        <f>INDEX('Pliegos Tarifarios (Santiago)'!$K:$K,MATCH($B250,'Pliegos Tarifarios (Santiago)'!$A:$A,0))</f>
        <v>710.78200000000004</v>
      </c>
      <c r="S250" s="21">
        <f t="shared" si="17"/>
        <v>144454.0963969311</v>
      </c>
      <c r="T250" s="21">
        <f t="shared" si="14"/>
        <v>27446.278315416908</v>
      </c>
      <c r="U250" s="19">
        <v>0</v>
      </c>
      <c r="V250" s="21">
        <f t="shared" si="15"/>
        <v>171900.37471234801</v>
      </c>
    </row>
    <row r="251" spans="1:22" x14ac:dyDescent="0.3">
      <c r="A251" s="3" t="s">
        <v>12</v>
      </c>
      <c r="B251" s="3">
        <v>1</v>
      </c>
      <c r="C251" s="4" t="s">
        <v>178</v>
      </c>
      <c r="D251" s="3" t="s">
        <v>676</v>
      </c>
      <c r="E251" s="3" t="s">
        <v>488</v>
      </c>
      <c r="F251" s="4" t="s">
        <v>677</v>
      </c>
      <c r="G251" s="3" t="s">
        <v>30</v>
      </c>
      <c r="H251" s="5">
        <v>791.08510000000001</v>
      </c>
      <c r="I251" s="5">
        <v>2.1080999999999999</v>
      </c>
      <c r="J251" s="5">
        <v>2.0743999999999998</v>
      </c>
      <c r="K251" s="6">
        <v>0.98401404107964519</v>
      </c>
      <c r="L251" s="5">
        <v>25.52</v>
      </c>
      <c r="M251" s="19">
        <f>H251*INDEX('Pliegos Tarifarios (Santiago)'!$B:$B,MATCH($B251,'Pliegos Tarifarios (Santiago)'!$A:$A,0))</f>
        <v>94010.971113799998</v>
      </c>
      <c r="N251" s="19">
        <f>I251*INDEX('Pliegos Tarifarios (Santiago)'!$C:$C,MATCH($B251,'Pliegos Tarifarios (Santiago)'!$A:$A,0))</f>
        <v>7199.3912828999992</v>
      </c>
      <c r="O251" s="19">
        <f>J251*INDEX('Pliegos Tarifarios (Santiago)'!$D:$D,MATCH($B251,'Pliegos Tarifarios (Santiago)'!$A:$A,0))</f>
        <v>29262.741411999996</v>
      </c>
      <c r="P251" s="19">
        <f>H251*INDEX('Pliegos Tarifarios (Santiago)'!$E:$E,MATCH($B251,'Pliegos Tarifarios (Santiago)'!$A:$A,0))</f>
        <v>10230.3125132</v>
      </c>
      <c r="Q251" s="19" cm="1">
        <f t="array" ref="Q251">H251*_xlfn.IFS(H251&lt;=350,INDEX('Pliegos Tarifarios (Santiago)'!$F:$F,MATCH($B251,'Pliegos Tarifarios (Santiago)'!$A:$A,0)),H251&lt;=500,INDEX('Pliegos Tarifarios (Santiago)'!$G:$G,MATCH($B251,'Pliegos Tarifarios (Santiago)'!$A:$A,0)),H251&lt;=1000,INDEX('Pliegos Tarifarios (Santiago)'!$H:$H,MATCH($B251,'Pliegos Tarifarios (Santiago)'!$A:$A,0)),H251&lt;=5000,INDEX('Pliegos Tarifarios (Santiago)'!$I:$I,MATCH($B251,'Pliegos Tarifarios (Santiago)'!$A:$A,0)),H251&gt;5000,INDEX('Pliegos Tarifarios (Santiago)'!$J:$J,MATCH($B251,'Pliegos Tarifarios (Santiago)'!$A:$A,0)))/1.19</f>
        <v>1855.3937093277314</v>
      </c>
      <c r="R251" s="19">
        <f>INDEX('Pliegos Tarifarios (Santiago)'!$K:$K,MATCH($B251,'Pliegos Tarifarios (Santiago)'!$A:$A,0))</f>
        <v>710.78200000000004</v>
      </c>
      <c r="S251" s="21">
        <f t="shared" si="17"/>
        <v>143269.59203122774</v>
      </c>
      <c r="T251" s="21">
        <f t="shared" si="14"/>
        <v>27221.222485933271</v>
      </c>
      <c r="U251" s="19">
        <v>0</v>
      </c>
      <c r="V251" s="21">
        <f t="shared" si="15"/>
        <v>170490.81451716102</v>
      </c>
    </row>
    <row r="252" spans="1:22" x14ac:dyDescent="0.3">
      <c r="A252" s="3" t="s">
        <v>12</v>
      </c>
      <c r="B252" s="3">
        <v>1</v>
      </c>
      <c r="C252" s="4" t="s">
        <v>178</v>
      </c>
      <c r="D252" s="3" t="s">
        <v>678</v>
      </c>
      <c r="E252" s="3" t="s">
        <v>488</v>
      </c>
      <c r="F252" s="4" t="s">
        <v>679</v>
      </c>
      <c r="G252" s="3" t="s">
        <v>30</v>
      </c>
      <c r="H252" s="5">
        <v>793.37909999999999</v>
      </c>
      <c r="I252" s="5">
        <v>2.1053999999999999</v>
      </c>
      <c r="J252" s="5">
        <v>2.0577000000000001</v>
      </c>
      <c r="K252" s="6">
        <v>0.9773439726417783</v>
      </c>
      <c r="L252" s="5">
        <v>25.59</v>
      </c>
      <c r="M252" s="19">
        <f>H252*INDEX('Pliegos Tarifarios (Santiago)'!$B:$B,MATCH($B252,'Pliegos Tarifarios (Santiago)'!$A:$A,0))</f>
        <v>94283.585485799995</v>
      </c>
      <c r="N252" s="19">
        <f>I252*INDEX('Pliegos Tarifarios (Santiago)'!$C:$C,MATCH($B252,'Pliegos Tarifarios (Santiago)'!$A:$A,0))</f>
        <v>7190.1704885999998</v>
      </c>
      <c r="O252" s="19">
        <f>J252*INDEX('Pliegos Tarifarios (Santiago)'!$D:$D,MATCH($B252,'Pliegos Tarifarios (Santiago)'!$A:$A,0))</f>
        <v>29027.1611085</v>
      </c>
      <c r="P252" s="19">
        <f>H252*INDEX('Pliegos Tarifarios (Santiago)'!$E:$E,MATCH($B252,'Pliegos Tarifarios (Santiago)'!$A:$A,0))</f>
        <v>10259.978521200001</v>
      </c>
      <c r="Q252" s="19" cm="1">
        <f t="array" ref="Q252">H252*_xlfn.IFS(H252&lt;=350,INDEX('Pliegos Tarifarios (Santiago)'!$F:$F,MATCH($B252,'Pliegos Tarifarios (Santiago)'!$A:$A,0)),H252&lt;=500,INDEX('Pliegos Tarifarios (Santiago)'!$G:$G,MATCH($B252,'Pliegos Tarifarios (Santiago)'!$A:$A,0)),H252&lt;=1000,INDEX('Pliegos Tarifarios (Santiago)'!$H:$H,MATCH($B252,'Pliegos Tarifarios (Santiago)'!$A:$A,0)),H252&lt;=5000,INDEX('Pliegos Tarifarios (Santiago)'!$I:$I,MATCH($B252,'Pliegos Tarifarios (Santiago)'!$A:$A,0)),H252&gt;5000,INDEX('Pliegos Tarifarios (Santiago)'!$J:$J,MATCH($B252,'Pliegos Tarifarios (Santiago)'!$A:$A,0)))/1.19</f>
        <v>1860.7740068067233</v>
      </c>
      <c r="R252" s="19">
        <f>INDEX('Pliegos Tarifarios (Santiago)'!$K:$K,MATCH($B252,'Pliegos Tarifarios (Santiago)'!$A:$A,0))</f>
        <v>710.78200000000004</v>
      </c>
      <c r="S252" s="21">
        <f t="shared" si="17"/>
        <v>143332.45161090672</v>
      </c>
      <c r="T252" s="21">
        <f t="shared" si="14"/>
        <v>27233.165806072277</v>
      </c>
      <c r="U252" s="19">
        <v>0</v>
      </c>
      <c r="V252" s="21">
        <f t="shared" si="15"/>
        <v>170565.61741697899</v>
      </c>
    </row>
    <row r="253" spans="1:22" x14ac:dyDescent="0.3">
      <c r="A253" s="3" t="s">
        <v>12</v>
      </c>
      <c r="B253" s="3">
        <v>1</v>
      </c>
      <c r="C253" s="4" t="s">
        <v>178</v>
      </c>
      <c r="D253" s="3" t="s">
        <v>680</v>
      </c>
      <c r="E253" s="3" t="s">
        <v>488</v>
      </c>
      <c r="F253" s="4" t="s">
        <v>681</v>
      </c>
      <c r="G253" s="3" t="s">
        <v>30</v>
      </c>
      <c r="H253" s="5">
        <v>792.66420000000005</v>
      </c>
      <c r="I253" s="5">
        <v>2.1364999999999998</v>
      </c>
      <c r="J253" s="5">
        <v>2.0954999999999999</v>
      </c>
      <c r="K253" s="6">
        <v>0.9808097355487948</v>
      </c>
      <c r="L253" s="5">
        <v>25.57</v>
      </c>
      <c r="M253" s="19">
        <f>H253*INDEX('Pliegos Tarifarios (Santiago)'!$B:$B,MATCH($B253,'Pliegos Tarifarios (Santiago)'!$A:$A,0))</f>
        <v>94198.628199600003</v>
      </c>
      <c r="N253" s="19">
        <f>I253*INDEX('Pliegos Tarifarios (Santiago)'!$C:$C,MATCH($B253,'Pliegos Tarifarios (Santiago)'!$A:$A,0))</f>
        <v>7296.3803784999991</v>
      </c>
      <c r="O253" s="19">
        <f>J253*INDEX('Pliegos Tarifarios (Santiago)'!$D:$D,MATCH($B253,'Pliegos Tarifarios (Santiago)'!$A:$A,0))</f>
        <v>29560.390777499997</v>
      </c>
      <c r="P253" s="19">
        <f>H253*INDEX('Pliegos Tarifarios (Santiago)'!$E:$E,MATCH($B253,'Pliegos Tarifarios (Santiago)'!$A:$A,0))</f>
        <v>10250.733434400001</v>
      </c>
      <c r="Q253" s="19" cm="1">
        <f t="array" ref="Q253">H253*_xlfn.IFS(H253&lt;=350,INDEX('Pliegos Tarifarios (Santiago)'!$F:$F,MATCH($B253,'Pliegos Tarifarios (Santiago)'!$A:$A,0)),H253&lt;=500,INDEX('Pliegos Tarifarios (Santiago)'!$G:$G,MATCH($B253,'Pliegos Tarifarios (Santiago)'!$A:$A,0)),H253&lt;=1000,INDEX('Pliegos Tarifarios (Santiago)'!$H:$H,MATCH($B253,'Pliegos Tarifarios (Santiago)'!$A:$A,0)),H253&lt;=5000,INDEX('Pliegos Tarifarios (Santiago)'!$I:$I,MATCH($B253,'Pliegos Tarifarios (Santiago)'!$A:$A,0)),H253&gt;5000,INDEX('Pliegos Tarifarios (Santiago)'!$J:$J,MATCH($B253,'Pliegos Tarifarios (Santiago)'!$A:$A,0)))/1.19</f>
        <v>1859.097295966387</v>
      </c>
      <c r="R253" s="19">
        <f>INDEX('Pliegos Tarifarios (Santiago)'!$K:$K,MATCH($B253,'Pliegos Tarifarios (Santiago)'!$A:$A,0))</f>
        <v>710.78200000000004</v>
      </c>
      <c r="S253" s="21">
        <f t="shared" si="17"/>
        <v>143876.01208596639</v>
      </c>
      <c r="T253" s="21">
        <f t="shared" si="14"/>
        <v>27336.442296333615</v>
      </c>
      <c r="U253" s="19">
        <v>0</v>
      </c>
      <c r="V253" s="21">
        <f t="shared" si="15"/>
        <v>171212.4543823</v>
      </c>
    </row>
    <row r="254" spans="1:22" x14ac:dyDescent="0.3">
      <c r="A254" s="3" t="s">
        <v>12</v>
      </c>
      <c r="B254" s="3">
        <v>1</v>
      </c>
      <c r="C254" s="4" t="s">
        <v>178</v>
      </c>
      <c r="D254" s="3" t="s">
        <v>682</v>
      </c>
      <c r="E254" s="3" t="s">
        <v>488</v>
      </c>
      <c r="F254" s="4" t="s">
        <v>683</v>
      </c>
      <c r="G254" s="3" t="s">
        <v>30</v>
      </c>
      <c r="H254" s="5">
        <v>794.67830000000004</v>
      </c>
      <c r="I254" s="5">
        <v>2.1294</v>
      </c>
      <c r="J254" s="5">
        <v>2.1294</v>
      </c>
      <c r="K254" s="6">
        <v>1</v>
      </c>
      <c r="L254" s="5">
        <v>25.63</v>
      </c>
      <c r="M254" s="19">
        <f>H254*INDEX('Pliegos Tarifarios (Santiago)'!$B:$B,MATCH($B254,'Pliegos Tarifarios (Santiago)'!$A:$A,0))</f>
        <v>94437.979815400002</v>
      </c>
      <c r="N254" s="19">
        <f>I254*INDEX('Pliegos Tarifarios (Santiago)'!$C:$C,MATCH($B254,'Pliegos Tarifarios (Santiago)'!$A:$A,0))</f>
        <v>7272.1331045999996</v>
      </c>
      <c r="O254" s="19">
        <f>J254*INDEX('Pliegos Tarifarios (Santiago)'!$D:$D,MATCH($B254,'Pliegos Tarifarios (Santiago)'!$A:$A,0))</f>
        <v>30038.604686999999</v>
      </c>
      <c r="P254" s="19">
        <f>H254*INDEX('Pliegos Tarifarios (Santiago)'!$E:$E,MATCH($B254,'Pliegos Tarifarios (Santiago)'!$A:$A,0))</f>
        <v>10276.7797756</v>
      </c>
      <c r="Q254" s="19" cm="1">
        <f t="array" ref="Q254">H254*_xlfn.IFS(H254&lt;=350,INDEX('Pliegos Tarifarios (Santiago)'!$F:$F,MATCH($B254,'Pliegos Tarifarios (Santiago)'!$A:$A,0)),H254&lt;=500,INDEX('Pliegos Tarifarios (Santiago)'!$G:$G,MATCH($B254,'Pliegos Tarifarios (Santiago)'!$A:$A,0)),H254&lt;=1000,INDEX('Pliegos Tarifarios (Santiago)'!$H:$H,MATCH($B254,'Pliegos Tarifarios (Santiago)'!$A:$A,0)),H254&lt;=5000,INDEX('Pliegos Tarifarios (Santiago)'!$I:$I,MATCH($B254,'Pliegos Tarifarios (Santiago)'!$A:$A,0)),H254&gt;5000,INDEX('Pliegos Tarifarios (Santiago)'!$J:$J,MATCH($B254,'Pliegos Tarifarios (Santiago)'!$A:$A,0)))/1.19</f>
        <v>1863.8211221008407</v>
      </c>
      <c r="R254" s="19">
        <f>INDEX('Pliegos Tarifarios (Santiago)'!$K:$K,MATCH($B254,'Pliegos Tarifarios (Santiago)'!$A:$A,0))</f>
        <v>710.78200000000004</v>
      </c>
      <c r="S254" s="21">
        <f t="shared" si="17"/>
        <v>144600.10050470085</v>
      </c>
      <c r="T254" s="21">
        <f t="shared" si="14"/>
        <v>27474.019095893163</v>
      </c>
      <c r="U254" s="19">
        <v>0</v>
      </c>
      <c r="V254" s="21">
        <f t="shared" si="15"/>
        <v>172074.11960059401</v>
      </c>
    </row>
    <row r="255" spans="1:22" x14ac:dyDescent="0.3">
      <c r="A255" s="3" t="s">
        <v>12</v>
      </c>
      <c r="B255" s="3">
        <v>1</v>
      </c>
      <c r="C255" s="4" t="s">
        <v>178</v>
      </c>
      <c r="D255" s="3" t="s">
        <v>684</v>
      </c>
      <c r="E255" s="3" t="s">
        <v>488</v>
      </c>
      <c r="F255" s="4" t="s">
        <v>685</v>
      </c>
      <c r="G255" s="3" t="s">
        <v>30</v>
      </c>
      <c r="H255" s="5">
        <v>791.46109999999999</v>
      </c>
      <c r="I255" s="5">
        <v>2.0880000000000001</v>
      </c>
      <c r="J255" s="5">
        <v>2.0609999999999999</v>
      </c>
      <c r="K255" s="6">
        <v>0.98706896551724133</v>
      </c>
      <c r="L255" s="5">
        <v>25.53</v>
      </c>
      <c r="M255" s="19">
        <f>H255*INDEX('Pliegos Tarifarios (Santiago)'!$B:$B,MATCH($B255,'Pliegos Tarifarios (Santiago)'!$A:$A,0))</f>
        <v>94055.654201799989</v>
      </c>
      <c r="N255" s="19">
        <f>I255*INDEX('Pliegos Tarifarios (Santiago)'!$C:$C,MATCH($B255,'Pliegos Tarifarios (Santiago)'!$A:$A,0))</f>
        <v>7130.7475919999997</v>
      </c>
      <c r="O255" s="19">
        <f>J255*INDEX('Pliegos Tarifarios (Santiago)'!$D:$D,MATCH($B255,'Pliegos Tarifarios (Santiago)'!$A:$A,0))</f>
        <v>29073.712904999997</v>
      </c>
      <c r="P255" s="19">
        <f>H255*INDEX('Pliegos Tarifarios (Santiago)'!$E:$E,MATCH($B255,'Pliegos Tarifarios (Santiago)'!$A:$A,0))</f>
        <v>10235.1749452</v>
      </c>
      <c r="Q255" s="19" cm="1">
        <f t="array" ref="Q255">H255*_xlfn.IFS(H255&lt;=350,INDEX('Pliegos Tarifarios (Santiago)'!$F:$F,MATCH($B255,'Pliegos Tarifarios (Santiago)'!$A:$A,0)),H255&lt;=500,INDEX('Pliegos Tarifarios (Santiago)'!$G:$G,MATCH($B255,'Pliegos Tarifarios (Santiago)'!$A:$A,0)),H255&lt;=1000,INDEX('Pliegos Tarifarios (Santiago)'!$H:$H,MATCH($B255,'Pliegos Tarifarios (Santiago)'!$A:$A,0)),H255&lt;=5000,INDEX('Pliegos Tarifarios (Santiago)'!$I:$I,MATCH($B255,'Pliegos Tarifarios (Santiago)'!$A:$A,0)),H255&gt;5000,INDEX('Pliegos Tarifarios (Santiago)'!$J:$J,MATCH($B255,'Pliegos Tarifarios (Santiago)'!$A:$A,0)))/1.19</f>
        <v>1856.2755715126052</v>
      </c>
      <c r="R255" s="19">
        <f>INDEX('Pliegos Tarifarios (Santiago)'!$K:$K,MATCH($B255,'Pliegos Tarifarios (Santiago)'!$A:$A,0))</f>
        <v>710.78200000000004</v>
      </c>
      <c r="S255" s="21">
        <f t="shared" si="17"/>
        <v>143062.34721551259</v>
      </c>
      <c r="T255" s="21">
        <f t="shared" si="14"/>
        <v>27181.845970947394</v>
      </c>
      <c r="U255" s="19">
        <v>0</v>
      </c>
      <c r="V255" s="21">
        <f t="shared" si="15"/>
        <v>170244.19318645998</v>
      </c>
    </row>
    <row r="256" spans="1:22" x14ac:dyDescent="0.3">
      <c r="A256" s="3" t="s">
        <v>12</v>
      </c>
      <c r="B256" s="3">
        <v>1</v>
      </c>
      <c r="C256" s="4" t="s">
        <v>178</v>
      </c>
      <c r="D256" s="3" t="s">
        <v>686</v>
      </c>
      <c r="E256" s="3" t="s">
        <v>488</v>
      </c>
      <c r="F256" s="4" t="s">
        <v>687</v>
      </c>
      <c r="G256" s="3" t="s">
        <v>30</v>
      </c>
      <c r="H256" s="5">
        <v>792.09199999999998</v>
      </c>
      <c r="I256" s="5">
        <v>2.0783</v>
      </c>
      <c r="J256" s="5">
        <v>2.0783</v>
      </c>
      <c r="K256" s="6">
        <v>1</v>
      </c>
      <c r="L256" s="5">
        <v>25.55</v>
      </c>
      <c r="M256" s="19">
        <f>H256*INDEX('Pliegos Tarifarios (Santiago)'!$B:$B,MATCH($B256,'Pliegos Tarifarios (Santiago)'!$A:$A,0))</f>
        <v>94130.62909599999</v>
      </c>
      <c r="N256" s="19">
        <f>I256*INDEX('Pliegos Tarifarios (Santiago)'!$C:$C,MATCH($B256,'Pliegos Tarifarios (Santiago)'!$A:$A,0))</f>
        <v>7097.6210346999997</v>
      </c>
      <c r="O256" s="19">
        <f>J256*INDEX('Pliegos Tarifarios (Santiago)'!$D:$D,MATCH($B256,'Pliegos Tarifarios (Santiago)'!$A:$A,0))</f>
        <v>29317.757171500001</v>
      </c>
      <c r="P256" s="19">
        <f>H256*INDEX('Pliegos Tarifarios (Santiago)'!$E:$E,MATCH($B256,'Pliegos Tarifarios (Santiago)'!$A:$A,0))</f>
        <v>10243.333744</v>
      </c>
      <c r="Q256" s="19" cm="1">
        <f t="array" ref="Q256">H256*_xlfn.IFS(H256&lt;=350,INDEX('Pliegos Tarifarios (Santiago)'!$F:$F,MATCH($B256,'Pliegos Tarifarios (Santiago)'!$A:$A,0)),H256&lt;=500,INDEX('Pliegos Tarifarios (Santiago)'!$G:$G,MATCH($B256,'Pliegos Tarifarios (Santiago)'!$A:$A,0)),H256&lt;=1000,INDEX('Pliegos Tarifarios (Santiago)'!$H:$H,MATCH($B256,'Pliegos Tarifarios (Santiago)'!$A:$A,0)),H256&lt;=5000,INDEX('Pliegos Tarifarios (Santiago)'!$I:$I,MATCH($B256,'Pliegos Tarifarios (Santiago)'!$A:$A,0)),H256&gt;5000,INDEX('Pliegos Tarifarios (Santiago)'!$J:$J,MATCH($B256,'Pliegos Tarifarios (Santiago)'!$A:$A,0)))/1.19</f>
        <v>1857.7552705882358</v>
      </c>
      <c r="R256" s="19">
        <f>INDEX('Pliegos Tarifarios (Santiago)'!$K:$K,MATCH($B256,'Pliegos Tarifarios (Santiago)'!$A:$A,0))</f>
        <v>710.78200000000004</v>
      </c>
      <c r="S256" s="21">
        <f t="shared" si="17"/>
        <v>143357.87831678824</v>
      </c>
      <c r="T256" s="21">
        <f t="shared" si="14"/>
        <v>27237.996880189767</v>
      </c>
      <c r="U256" s="19">
        <v>0</v>
      </c>
      <c r="V256" s="21">
        <f t="shared" si="15"/>
        <v>170595.87519697801</v>
      </c>
    </row>
    <row r="257" spans="1:22" x14ac:dyDescent="0.3">
      <c r="A257" s="3" t="s">
        <v>12</v>
      </c>
      <c r="B257" s="3">
        <v>1</v>
      </c>
      <c r="C257" s="4" t="s">
        <v>178</v>
      </c>
      <c r="D257" s="3" t="s">
        <v>688</v>
      </c>
      <c r="E257" s="3" t="s">
        <v>488</v>
      </c>
      <c r="F257" s="4" t="s">
        <v>689</v>
      </c>
      <c r="G257" s="3" t="s">
        <v>30</v>
      </c>
      <c r="H257" s="5">
        <v>791.66499999999996</v>
      </c>
      <c r="I257" s="5">
        <v>2.1625000000000001</v>
      </c>
      <c r="J257" s="5">
        <v>2.0788000000000002</v>
      </c>
      <c r="K257" s="6">
        <v>0.9612947976878613</v>
      </c>
      <c r="L257" s="5">
        <v>25.54</v>
      </c>
      <c r="M257" s="19">
        <f>H257*INDEX('Pliegos Tarifarios (Santiago)'!$B:$B,MATCH($B257,'Pliegos Tarifarios (Santiago)'!$A:$A,0))</f>
        <v>94079.885269999984</v>
      </c>
      <c r="N257" s="19">
        <f>I257*INDEX('Pliegos Tarifarios (Santiago)'!$C:$C,MATCH($B257,'Pliegos Tarifarios (Santiago)'!$A:$A,0))</f>
        <v>7385.1732124999999</v>
      </c>
      <c r="O257" s="19">
        <f>J257*INDEX('Pliegos Tarifarios (Santiago)'!$D:$D,MATCH($B257,'Pliegos Tarifarios (Santiago)'!$A:$A,0))</f>
        <v>29324.810474000002</v>
      </c>
      <c r="P257" s="19">
        <f>H257*INDEX('Pliegos Tarifarios (Santiago)'!$E:$E,MATCH($B257,'Pliegos Tarifarios (Santiago)'!$A:$A,0))</f>
        <v>10237.81178</v>
      </c>
      <c r="Q257" s="19" cm="1">
        <f t="array" ref="Q257">H257*_xlfn.IFS(H257&lt;=350,INDEX('Pliegos Tarifarios (Santiago)'!$F:$F,MATCH($B257,'Pliegos Tarifarios (Santiago)'!$A:$A,0)),H257&lt;=500,INDEX('Pliegos Tarifarios (Santiago)'!$G:$G,MATCH($B257,'Pliegos Tarifarios (Santiago)'!$A:$A,0)),H257&lt;=1000,INDEX('Pliegos Tarifarios (Santiago)'!$H:$H,MATCH($B257,'Pliegos Tarifarios (Santiago)'!$A:$A,0)),H257&lt;=5000,INDEX('Pliegos Tarifarios (Santiago)'!$I:$I,MATCH($B257,'Pliegos Tarifarios (Santiago)'!$A:$A,0)),H257&gt;5000,INDEX('Pliegos Tarifarios (Santiago)'!$J:$J,MATCH($B257,'Pliegos Tarifarios (Santiago)'!$A:$A,0)))/1.19</f>
        <v>1856.7537941176474</v>
      </c>
      <c r="R257" s="19">
        <f>INDEX('Pliegos Tarifarios (Santiago)'!$K:$K,MATCH($B257,'Pliegos Tarifarios (Santiago)'!$A:$A,0))</f>
        <v>710.78200000000004</v>
      </c>
      <c r="S257" s="21">
        <f t="shared" si="17"/>
        <v>143595.21653061765</v>
      </c>
      <c r="T257" s="21">
        <f t="shared" si="14"/>
        <v>27283.091140817352</v>
      </c>
      <c r="U257" s="19">
        <v>0</v>
      </c>
      <c r="V257" s="21">
        <f t="shared" si="15"/>
        <v>170878.307671435</v>
      </c>
    </row>
    <row r="258" spans="1:22" x14ac:dyDescent="0.3">
      <c r="A258" s="7" t="s">
        <v>133</v>
      </c>
      <c r="B258" s="7">
        <v>2</v>
      </c>
      <c r="C258" s="8" t="s">
        <v>178</v>
      </c>
      <c r="D258" s="7" t="s">
        <v>179</v>
      </c>
      <c r="E258" s="7" t="s">
        <v>14</v>
      </c>
      <c r="F258" s="8" t="s">
        <v>15</v>
      </c>
      <c r="G258" s="7" t="s">
        <v>16</v>
      </c>
      <c r="H258" s="9">
        <v>35495.825700000001</v>
      </c>
      <c r="I258" s="9">
        <v>111.3612</v>
      </c>
      <c r="J258" s="9">
        <v>106.7726</v>
      </c>
      <c r="K258" s="10">
        <v>0.95879534344098305</v>
      </c>
      <c r="L258" s="9">
        <v>1267.71</v>
      </c>
      <c r="M258" s="19">
        <f>H258*INDEX('Pliegos Tarifarios (Santiago)'!$B:$B,MATCH($B258,'Pliegos Tarifarios (Santiago)'!$A:$A,0))</f>
        <v>4218252.9345365996</v>
      </c>
      <c r="N258" s="19">
        <f>I258*INDEX('Pliegos Tarifarios (Santiago)'!$C:$C,MATCH($B258,'Pliegos Tarifarios (Santiago)'!$A:$A,0))</f>
        <v>382044.75297719997</v>
      </c>
      <c r="O258" s="19">
        <f>J258*INDEX('Pliegos Tarifarios (Santiago)'!$D:$D,MATCH($B258,'Pliegos Tarifarios (Santiago)'!$A:$A,0))</f>
        <v>1507861.4491776</v>
      </c>
      <c r="P258" s="19">
        <f>H258*INDEX('Pliegos Tarifarios (Santiago)'!$E:$E,MATCH($B258,'Pliegos Tarifarios (Santiago)'!$A:$A,0))</f>
        <v>459032.01795240003</v>
      </c>
      <c r="Q258" s="19" cm="1">
        <f t="array" ref="Q258">H258*_xlfn.IFS(H258&lt;=350,INDEX('Pliegos Tarifarios (Santiago)'!$F:$F,MATCH($B258,'Pliegos Tarifarios (Santiago)'!$A:$A,0)),H258&lt;=500,INDEX('Pliegos Tarifarios (Santiago)'!$G:$G,MATCH($B258,'Pliegos Tarifarios (Santiago)'!$A:$A,0)),H258&lt;=1000,INDEX('Pliegos Tarifarios (Santiago)'!$H:$H,MATCH($B258,'Pliegos Tarifarios (Santiago)'!$A:$A,0)),H258&lt;=5000,INDEX('Pliegos Tarifarios (Santiago)'!$I:$I,MATCH($B258,'Pliegos Tarifarios (Santiago)'!$A:$A,0)),H258&gt;5000,INDEX('Pliegos Tarifarios (Santiago)'!$J:$J,MATCH($B258,'Pliegos Tarifarios (Santiago)'!$A:$A,0)))/1.19</f>
        <v>116479.99946092439</v>
      </c>
      <c r="R258" s="19">
        <f>INDEX('Pliegos Tarifarios (Santiago)'!$K:$K,MATCH($B258,'Pliegos Tarifarios (Santiago)'!$A:$A,0))</f>
        <v>709.36099999999999</v>
      </c>
      <c r="S258" s="21">
        <f t="shared" si="17"/>
        <v>6684380.5151047232</v>
      </c>
      <c r="T258" s="21">
        <f t="shared" si="14"/>
        <v>1270032.2978698974</v>
      </c>
      <c r="U258" s="19">
        <v>0</v>
      </c>
      <c r="V258" s="21">
        <f t="shared" si="15"/>
        <v>7954412.8129746206</v>
      </c>
    </row>
    <row r="259" spans="1:22" x14ac:dyDescent="0.3">
      <c r="A259" s="7" t="s">
        <v>133</v>
      </c>
      <c r="B259" s="7">
        <v>2</v>
      </c>
      <c r="C259" s="8" t="s">
        <v>178</v>
      </c>
      <c r="D259" s="7" t="s">
        <v>180</v>
      </c>
      <c r="E259" s="7" t="s">
        <v>18</v>
      </c>
      <c r="F259" s="8" t="s">
        <v>181</v>
      </c>
      <c r="G259" s="7" t="s">
        <v>16</v>
      </c>
      <c r="H259" s="9">
        <v>2825.0385999999999</v>
      </c>
      <c r="I259" s="9">
        <v>8.42</v>
      </c>
      <c r="J259" s="9">
        <v>8.2010000000000005</v>
      </c>
      <c r="K259" s="10">
        <v>0.97399049881235167</v>
      </c>
      <c r="L259" s="9">
        <v>100.89</v>
      </c>
      <c r="M259" s="19">
        <f>H259*INDEX('Pliegos Tarifarios (Santiago)'!$B:$B,MATCH($B259,'Pliegos Tarifarios (Santiago)'!$A:$A,0))</f>
        <v>335721.93714679999</v>
      </c>
      <c r="N259" s="19">
        <f>I259*INDEX('Pliegos Tarifarios (Santiago)'!$C:$C,MATCH($B259,'Pliegos Tarifarios (Santiago)'!$A:$A,0))</f>
        <v>28886.334019999998</v>
      </c>
      <c r="O259" s="19">
        <f>J259*INDEX('Pliegos Tarifarios (Santiago)'!$D:$D,MATCH($B259,'Pliegos Tarifarios (Santiago)'!$A:$A,0))</f>
        <v>115815.96537600001</v>
      </c>
      <c r="P259" s="19">
        <f>H259*INDEX('Pliegos Tarifarios (Santiago)'!$E:$E,MATCH($B259,'Pliegos Tarifarios (Santiago)'!$A:$A,0))</f>
        <v>36533.3991752</v>
      </c>
      <c r="Q259" s="19" cm="1">
        <f t="array" ref="Q259">H259*_xlfn.IFS(H259&lt;=350,INDEX('Pliegos Tarifarios (Santiago)'!$F:$F,MATCH($B259,'Pliegos Tarifarios (Santiago)'!$A:$A,0)),H259&lt;=500,INDEX('Pliegos Tarifarios (Santiago)'!$G:$G,MATCH($B259,'Pliegos Tarifarios (Santiago)'!$A:$A,0)),H259&lt;=1000,INDEX('Pliegos Tarifarios (Santiago)'!$H:$H,MATCH($B259,'Pliegos Tarifarios (Santiago)'!$A:$A,0)),H259&lt;=5000,INDEX('Pliegos Tarifarios (Santiago)'!$I:$I,MATCH($B259,'Pliegos Tarifarios (Santiago)'!$A:$A,0)),H259&gt;5000,INDEX('Pliegos Tarifarios (Santiago)'!$J:$J,MATCH($B259,'Pliegos Tarifarios (Santiago)'!$A:$A,0)))/1.19</f>
        <v>8477.4897820168062</v>
      </c>
      <c r="R259" s="19">
        <f>INDEX('Pliegos Tarifarios (Santiago)'!$K:$K,MATCH($B259,'Pliegos Tarifarios (Santiago)'!$A:$A,0))</f>
        <v>709.36099999999999</v>
      </c>
      <c r="S259" s="21">
        <f t="shared" si="17"/>
        <v>526144.48650001688</v>
      </c>
      <c r="T259" s="21">
        <f t="shared" si="14"/>
        <v>99967.452435003215</v>
      </c>
      <c r="U259" s="19">
        <v>0</v>
      </c>
      <c r="V259" s="21">
        <f t="shared" si="15"/>
        <v>626111.93893502012</v>
      </c>
    </row>
    <row r="260" spans="1:22" x14ac:dyDescent="0.3">
      <c r="A260" s="7" t="s">
        <v>133</v>
      </c>
      <c r="B260" s="7">
        <v>2</v>
      </c>
      <c r="C260" s="8" t="s">
        <v>178</v>
      </c>
      <c r="D260" s="7" t="s">
        <v>182</v>
      </c>
      <c r="E260" s="7" t="s">
        <v>18</v>
      </c>
      <c r="F260" s="8" t="s">
        <v>23</v>
      </c>
      <c r="G260" s="7" t="s">
        <v>16</v>
      </c>
      <c r="H260" s="9">
        <v>2828.2483999999999</v>
      </c>
      <c r="I260" s="9">
        <v>8.4452999999999996</v>
      </c>
      <c r="J260" s="9">
        <v>8.2431999999999999</v>
      </c>
      <c r="K260" s="10">
        <v>0.97606952979763895</v>
      </c>
      <c r="L260" s="9">
        <v>101.01</v>
      </c>
      <c r="M260" s="19">
        <f>H260*INDEX('Pliegos Tarifarios (Santiago)'!$B:$B,MATCH($B260,'Pliegos Tarifarios (Santiago)'!$A:$A,0))</f>
        <v>336103.38335919997</v>
      </c>
      <c r="N260" s="19">
        <f>I260*INDEX('Pliegos Tarifarios (Santiago)'!$C:$C,MATCH($B260,'Pliegos Tarifarios (Santiago)'!$A:$A,0))</f>
        <v>28973.1302493</v>
      </c>
      <c r="O260" s="19">
        <f>J260*INDEX('Pliegos Tarifarios (Santiago)'!$D:$D,MATCH($B260,'Pliegos Tarifarios (Santiago)'!$A:$A,0))</f>
        <v>116411.92120319999</v>
      </c>
      <c r="P260" s="19">
        <f>H260*INDEX('Pliegos Tarifarios (Santiago)'!$E:$E,MATCH($B260,'Pliegos Tarifarios (Santiago)'!$A:$A,0))</f>
        <v>36574.908308799997</v>
      </c>
      <c r="Q260" s="19" cm="1">
        <f t="array" ref="Q260">H260*_xlfn.IFS(H260&lt;=350,INDEX('Pliegos Tarifarios (Santiago)'!$F:$F,MATCH($B260,'Pliegos Tarifarios (Santiago)'!$A:$A,0)),H260&lt;=500,INDEX('Pliegos Tarifarios (Santiago)'!$G:$G,MATCH($B260,'Pliegos Tarifarios (Santiago)'!$A:$A,0)),H260&lt;=1000,INDEX('Pliegos Tarifarios (Santiago)'!$H:$H,MATCH($B260,'Pliegos Tarifarios (Santiago)'!$A:$A,0)),H260&lt;=5000,INDEX('Pliegos Tarifarios (Santiago)'!$I:$I,MATCH($B260,'Pliegos Tarifarios (Santiago)'!$A:$A,0)),H260&gt;5000,INDEX('Pliegos Tarifarios (Santiago)'!$J:$J,MATCH($B260,'Pliegos Tarifarios (Santiago)'!$A:$A,0)))/1.19</f>
        <v>8487.1218793277312</v>
      </c>
      <c r="R260" s="19">
        <f>INDEX('Pliegos Tarifarios (Santiago)'!$K:$K,MATCH($B260,'Pliegos Tarifarios (Santiago)'!$A:$A,0))</f>
        <v>709.36099999999999</v>
      </c>
      <c r="S260" s="21">
        <f t="shared" si="17"/>
        <v>527259.82599982771</v>
      </c>
      <c r="T260" s="21">
        <f t="shared" si="14"/>
        <v>100179.36693996727</v>
      </c>
      <c r="U260" s="19">
        <v>0</v>
      </c>
      <c r="V260" s="21">
        <f t="shared" si="15"/>
        <v>627439.19293979497</v>
      </c>
    </row>
    <row r="261" spans="1:22" x14ac:dyDescent="0.3">
      <c r="A261" s="7" t="s">
        <v>133</v>
      </c>
      <c r="B261" s="7">
        <v>2</v>
      </c>
      <c r="C261" s="8" t="s">
        <v>178</v>
      </c>
      <c r="D261" s="7" t="s">
        <v>183</v>
      </c>
      <c r="E261" s="7" t="s">
        <v>18</v>
      </c>
      <c r="F261" s="8" t="s">
        <v>25</v>
      </c>
      <c r="G261" s="7" t="s">
        <v>16</v>
      </c>
      <c r="H261" s="9">
        <v>2265.2404000000001</v>
      </c>
      <c r="I261" s="9">
        <v>6.7526000000000002</v>
      </c>
      <c r="J261" s="9">
        <v>6.7398999999999996</v>
      </c>
      <c r="K261" s="10">
        <v>0.99811924295826782</v>
      </c>
      <c r="L261" s="9">
        <v>80.900000000000006</v>
      </c>
      <c r="M261" s="19">
        <f>H261*INDEX('Pliegos Tarifarios (Santiago)'!$B:$B,MATCH($B261,'Pliegos Tarifarios (Santiago)'!$A:$A,0))</f>
        <v>269196.63865520002</v>
      </c>
      <c r="N261" s="19">
        <f>I261*INDEX('Pliegos Tarifarios (Santiago)'!$C:$C,MATCH($B261,'Pliegos Tarifarios (Santiago)'!$A:$A,0))</f>
        <v>23166.016520600002</v>
      </c>
      <c r="O261" s="19">
        <f>J261*INDEX('Pliegos Tarifarios (Santiago)'!$D:$D,MATCH($B261,'Pliegos Tarifarios (Santiago)'!$A:$A,0))</f>
        <v>95182.054022399985</v>
      </c>
      <c r="P261" s="19">
        <f>H261*INDEX('Pliegos Tarifarios (Santiago)'!$E:$E,MATCH($B261,'Pliegos Tarifarios (Santiago)'!$A:$A,0))</f>
        <v>29294.088852800003</v>
      </c>
      <c r="Q261" s="19" cm="1">
        <f t="array" ref="Q261">H261*_xlfn.IFS(H261&lt;=350,INDEX('Pliegos Tarifarios (Santiago)'!$F:$F,MATCH($B261,'Pliegos Tarifarios (Santiago)'!$A:$A,0)),H261&lt;=500,INDEX('Pliegos Tarifarios (Santiago)'!$G:$G,MATCH($B261,'Pliegos Tarifarios (Santiago)'!$A:$A,0)),H261&lt;=1000,INDEX('Pliegos Tarifarios (Santiago)'!$H:$H,MATCH($B261,'Pliegos Tarifarios (Santiago)'!$A:$A,0)),H261&lt;=5000,INDEX('Pliegos Tarifarios (Santiago)'!$I:$I,MATCH($B261,'Pliegos Tarifarios (Santiago)'!$A:$A,0)),H261&gt;5000,INDEX('Pliegos Tarifarios (Santiago)'!$J:$J,MATCH($B261,'Pliegos Tarifarios (Santiago)'!$A:$A,0)))/1.19</f>
        <v>6797.6247633613448</v>
      </c>
      <c r="R261" s="19">
        <f>INDEX('Pliegos Tarifarios (Santiago)'!$K:$K,MATCH($B261,'Pliegos Tarifarios (Santiago)'!$A:$A,0))</f>
        <v>709.36099999999999</v>
      </c>
      <c r="S261" s="21">
        <f t="shared" si="17"/>
        <v>424345.78381436138</v>
      </c>
      <c r="T261" s="21">
        <f t="shared" si="14"/>
        <v>80625.698924728669</v>
      </c>
      <c r="U261" s="19">
        <v>0</v>
      </c>
      <c r="V261" s="21">
        <f t="shared" si="15"/>
        <v>504971.48273909005</v>
      </c>
    </row>
    <row r="262" spans="1:22" x14ac:dyDescent="0.3">
      <c r="A262" s="7" t="s">
        <v>133</v>
      </c>
      <c r="B262" s="7">
        <v>2</v>
      </c>
      <c r="C262" s="8" t="s">
        <v>178</v>
      </c>
      <c r="D262" s="7" t="s">
        <v>184</v>
      </c>
      <c r="E262" s="7" t="s">
        <v>19</v>
      </c>
      <c r="F262" s="8" t="s">
        <v>185</v>
      </c>
      <c r="G262" s="7" t="s">
        <v>16</v>
      </c>
      <c r="H262" s="9">
        <v>3397.6176999999998</v>
      </c>
      <c r="I262" s="9">
        <v>10.0312</v>
      </c>
      <c r="J262" s="9">
        <v>9.9702000000000002</v>
      </c>
      <c r="K262" s="10">
        <v>0.99391897280484887</v>
      </c>
      <c r="L262" s="9">
        <v>121.34</v>
      </c>
      <c r="M262" s="19">
        <f>H262*INDEX('Pliegos Tarifarios (Santiago)'!$B:$B,MATCH($B262,'Pliegos Tarifarios (Santiago)'!$A:$A,0))</f>
        <v>403766.09223259997</v>
      </c>
      <c r="N262" s="19">
        <f>I262*INDEX('Pliegos Tarifarios (Santiago)'!$C:$C,MATCH($B262,'Pliegos Tarifarios (Santiago)'!$A:$A,0))</f>
        <v>34413.847247199999</v>
      </c>
      <c r="O262" s="19">
        <f>J262*INDEX('Pliegos Tarifarios (Santiago)'!$D:$D,MATCH($B262,'Pliegos Tarifarios (Santiago)'!$A:$A,0))</f>
        <v>140800.91915519998</v>
      </c>
      <c r="P262" s="19">
        <f>H262*INDEX('Pliegos Tarifarios (Santiago)'!$E:$E,MATCH($B262,'Pliegos Tarifarios (Santiago)'!$A:$A,0))</f>
        <v>43937.992096399998</v>
      </c>
      <c r="Q262" s="19" cm="1">
        <f t="array" ref="Q262">H262*_xlfn.IFS(H262&lt;=350,INDEX('Pliegos Tarifarios (Santiago)'!$F:$F,MATCH($B262,'Pliegos Tarifarios (Santiago)'!$A:$A,0)),H262&lt;=500,INDEX('Pliegos Tarifarios (Santiago)'!$G:$G,MATCH($B262,'Pliegos Tarifarios (Santiago)'!$A:$A,0)),H262&lt;=1000,INDEX('Pliegos Tarifarios (Santiago)'!$H:$H,MATCH($B262,'Pliegos Tarifarios (Santiago)'!$A:$A,0)),H262&lt;=5000,INDEX('Pliegos Tarifarios (Santiago)'!$I:$I,MATCH($B262,'Pliegos Tarifarios (Santiago)'!$A:$A,0)),H262&gt;5000,INDEX('Pliegos Tarifarios (Santiago)'!$J:$J,MATCH($B262,'Pliegos Tarifarios (Santiago)'!$A:$A,0)))/1.19</f>
        <v>10195.708240924369</v>
      </c>
      <c r="R262" s="19">
        <f>INDEX('Pliegos Tarifarios (Santiago)'!$K:$K,MATCH($B262,'Pliegos Tarifarios (Santiago)'!$A:$A,0))</f>
        <v>709.36099999999999</v>
      </c>
      <c r="S262" s="21">
        <f t="shared" si="17"/>
        <v>633823.91997232439</v>
      </c>
      <c r="T262" s="21">
        <f t="shared" si="14"/>
        <v>120426.54479474164</v>
      </c>
      <c r="U262" s="19">
        <v>0</v>
      </c>
      <c r="V262" s="21">
        <f t="shared" si="15"/>
        <v>754250.46476706606</v>
      </c>
    </row>
    <row r="263" spans="1:22" x14ac:dyDescent="0.3">
      <c r="A263" s="7" t="s">
        <v>133</v>
      </c>
      <c r="B263" s="7">
        <v>2</v>
      </c>
      <c r="C263" s="8" t="s">
        <v>178</v>
      </c>
      <c r="D263" s="7" t="s">
        <v>186</v>
      </c>
      <c r="E263" s="7" t="s">
        <v>187</v>
      </c>
      <c r="F263" s="8" t="s">
        <v>188</v>
      </c>
      <c r="G263" s="7" t="s">
        <v>16</v>
      </c>
      <c r="H263" s="9">
        <v>2831.3681000000001</v>
      </c>
      <c r="I263" s="9">
        <v>8.3987999999999996</v>
      </c>
      <c r="J263" s="9">
        <v>8.3987999999999996</v>
      </c>
      <c r="K263" s="10">
        <v>1</v>
      </c>
      <c r="L263" s="9">
        <v>101.12</v>
      </c>
      <c r="M263" s="19">
        <f>H263*INDEX('Pliegos Tarifarios (Santiago)'!$B:$B,MATCH($B263,'Pliegos Tarifarios (Santiago)'!$A:$A,0))</f>
        <v>336474.12226779998</v>
      </c>
      <c r="N263" s="19">
        <f>I263*INDEX('Pliegos Tarifarios (Santiago)'!$C:$C,MATCH($B263,'Pliegos Tarifarios (Santiago)'!$A:$A,0))</f>
        <v>28813.603582799999</v>
      </c>
      <c r="O263" s="19">
        <f>J263*INDEX('Pliegos Tarifarios (Santiago)'!$D:$D,MATCH($B263,'Pliegos Tarifarios (Santiago)'!$A:$A,0))</f>
        <v>118609.33178879999</v>
      </c>
      <c r="P263" s="19">
        <f>H263*INDEX('Pliegos Tarifarios (Santiago)'!$E:$E,MATCH($B263,'Pliegos Tarifarios (Santiago)'!$A:$A,0))</f>
        <v>36615.252269200006</v>
      </c>
      <c r="Q263" s="19" cm="1">
        <f t="array" ref="Q263">H263*_xlfn.IFS(H263&lt;=350,INDEX('Pliegos Tarifarios (Santiago)'!$F:$F,MATCH($B263,'Pliegos Tarifarios (Santiago)'!$A:$A,0)),H263&lt;=500,INDEX('Pliegos Tarifarios (Santiago)'!$G:$G,MATCH($B263,'Pliegos Tarifarios (Santiago)'!$A:$A,0)),H263&lt;=1000,INDEX('Pliegos Tarifarios (Santiago)'!$H:$H,MATCH($B263,'Pliegos Tarifarios (Santiago)'!$A:$A,0)),H263&lt;=5000,INDEX('Pliegos Tarifarios (Santiago)'!$I:$I,MATCH($B263,'Pliegos Tarifarios (Santiago)'!$A:$A,0)),H263&gt;5000,INDEX('Pliegos Tarifarios (Santiago)'!$J:$J,MATCH($B263,'Pliegos Tarifarios (Santiago)'!$A:$A,0)))/1.19</f>
        <v>8496.48360092437</v>
      </c>
      <c r="R263" s="19">
        <f>INDEX('Pliegos Tarifarios (Santiago)'!$K:$K,MATCH($B263,'Pliegos Tarifarios (Santiago)'!$A:$A,0))</f>
        <v>709.36099999999999</v>
      </c>
      <c r="S263" s="21">
        <f t="shared" si="17"/>
        <v>529718.15450952435</v>
      </c>
      <c r="T263" s="21">
        <f t="shared" si="14"/>
        <v>100646.44935680962</v>
      </c>
      <c r="U263" s="19">
        <v>0</v>
      </c>
      <c r="V263" s="21">
        <f t="shared" si="15"/>
        <v>630364.60386633396</v>
      </c>
    </row>
    <row r="264" spans="1:22" x14ac:dyDescent="0.3">
      <c r="A264" s="7" t="s">
        <v>133</v>
      </c>
      <c r="B264" s="7">
        <v>2</v>
      </c>
      <c r="C264" s="8" t="s">
        <v>178</v>
      </c>
      <c r="D264" s="7" t="s">
        <v>189</v>
      </c>
      <c r="E264" s="7" t="s">
        <v>190</v>
      </c>
      <c r="F264" s="8" t="s">
        <v>191</v>
      </c>
      <c r="G264" s="7" t="s">
        <v>16</v>
      </c>
      <c r="H264" s="9">
        <v>2827.3234000000002</v>
      </c>
      <c r="I264" s="9">
        <v>8.5187000000000008</v>
      </c>
      <c r="J264" s="9">
        <v>8.33</v>
      </c>
      <c r="K264" s="10">
        <v>0.97784873278786666</v>
      </c>
      <c r="L264" s="9">
        <v>100.98</v>
      </c>
      <c r="M264" s="19">
        <f>H264*INDEX('Pliegos Tarifarios (Santiago)'!$B:$B,MATCH($B264,'Pliegos Tarifarios (Santiago)'!$A:$A,0))</f>
        <v>335993.45820920001</v>
      </c>
      <c r="N264" s="19">
        <f>I264*INDEX('Pliegos Tarifarios (Santiago)'!$C:$C,MATCH($B264,'Pliegos Tarifarios (Santiago)'!$A:$A,0))</f>
        <v>29224.942234700004</v>
      </c>
      <c r="O264" s="19">
        <f>J264*INDEX('Pliegos Tarifarios (Santiago)'!$D:$D,MATCH($B264,'Pliegos Tarifarios (Santiago)'!$A:$A,0))</f>
        <v>117637.72607999999</v>
      </c>
      <c r="P264" s="19">
        <f>H264*INDEX('Pliegos Tarifarios (Santiago)'!$E:$E,MATCH($B264,'Pliegos Tarifarios (Santiago)'!$A:$A,0))</f>
        <v>36562.946208800007</v>
      </c>
      <c r="Q264" s="19" cm="1">
        <f t="array" ref="Q264">H264*_xlfn.IFS(H264&lt;=350,INDEX('Pliegos Tarifarios (Santiago)'!$F:$F,MATCH($B264,'Pliegos Tarifarios (Santiago)'!$A:$A,0)),H264&lt;=500,INDEX('Pliegos Tarifarios (Santiago)'!$G:$G,MATCH($B264,'Pliegos Tarifarios (Santiago)'!$A:$A,0)),H264&lt;=1000,INDEX('Pliegos Tarifarios (Santiago)'!$H:$H,MATCH($B264,'Pliegos Tarifarios (Santiago)'!$A:$A,0)),H264&lt;=5000,INDEX('Pliegos Tarifarios (Santiago)'!$I:$I,MATCH($B264,'Pliegos Tarifarios (Santiago)'!$A:$A,0)),H264&gt;5000,INDEX('Pliegos Tarifarios (Santiago)'!$J:$J,MATCH($B264,'Pliegos Tarifarios (Santiago)'!$A:$A,0)))/1.19</f>
        <v>8484.346102016807</v>
      </c>
      <c r="R264" s="19">
        <f>INDEX('Pliegos Tarifarios (Santiago)'!$K:$K,MATCH($B264,'Pliegos Tarifarios (Santiago)'!$A:$A,0))</f>
        <v>709.36099999999999</v>
      </c>
      <c r="S264" s="21">
        <f t="shared" si="17"/>
        <v>528612.77983471693</v>
      </c>
      <c r="T264" s="21">
        <f t="shared" si="14"/>
        <v>100436.42816859622</v>
      </c>
      <c r="U264" s="19">
        <v>0</v>
      </c>
      <c r="V264" s="21">
        <f t="shared" si="15"/>
        <v>629049.20800331316</v>
      </c>
    </row>
    <row r="265" spans="1:22" x14ac:dyDescent="0.3">
      <c r="A265" s="7" t="s">
        <v>133</v>
      </c>
      <c r="B265" s="7">
        <v>2</v>
      </c>
      <c r="C265" s="8" t="s">
        <v>178</v>
      </c>
      <c r="D265" s="7" t="s">
        <v>192</v>
      </c>
      <c r="E265" s="7" t="s">
        <v>193</v>
      </c>
      <c r="F265" s="8" t="s">
        <v>194</v>
      </c>
      <c r="G265" s="7" t="s">
        <v>16</v>
      </c>
      <c r="H265" s="9">
        <v>1693.684</v>
      </c>
      <c r="I265" s="9">
        <v>5.0907</v>
      </c>
      <c r="J265" s="9">
        <v>5.0265000000000004</v>
      </c>
      <c r="K265" s="10">
        <v>0.98738876775296136</v>
      </c>
      <c r="L265" s="9">
        <v>60.49</v>
      </c>
      <c r="M265" s="19">
        <f>H265*INDEX('Pliegos Tarifarios (Santiago)'!$B:$B,MATCH($B265,'Pliegos Tarifarios (Santiago)'!$A:$A,0))</f>
        <v>201274.01919199998</v>
      </c>
      <c r="N265" s="19">
        <f>I265*INDEX('Pliegos Tarifarios (Santiago)'!$C:$C,MATCH($B265,'Pliegos Tarifarios (Santiago)'!$A:$A,0))</f>
        <v>17464.567766700002</v>
      </c>
      <c r="O265" s="19">
        <f>J265*INDEX('Pliegos Tarifarios (Santiago)'!$D:$D,MATCH($B265,'Pliegos Tarifarios (Santiago)'!$A:$A,0))</f>
        <v>70985.117664000005</v>
      </c>
      <c r="P265" s="19">
        <f>H265*INDEX('Pliegos Tarifarios (Santiago)'!$E:$E,MATCH($B265,'Pliegos Tarifarios (Santiago)'!$A:$A,0))</f>
        <v>21902.721487999999</v>
      </c>
      <c r="Q265" s="19" cm="1">
        <f t="array" ref="Q265">H265*_xlfn.IFS(H265&lt;=350,INDEX('Pliegos Tarifarios (Santiago)'!$F:$F,MATCH($B265,'Pliegos Tarifarios (Santiago)'!$A:$A,0)),H265&lt;=500,INDEX('Pliegos Tarifarios (Santiago)'!$G:$G,MATCH($B265,'Pliegos Tarifarios (Santiago)'!$A:$A,0)),H265&lt;=1000,INDEX('Pliegos Tarifarios (Santiago)'!$H:$H,MATCH($B265,'Pliegos Tarifarios (Santiago)'!$A:$A,0)),H265&lt;=5000,INDEX('Pliegos Tarifarios (Santiago)'!$I:$I,MATCH($B265,'Pliegos Tarifarios (Santiago)'!$A:$A,0)),H265&gt;5000,INDEX('Pliegos Tarifarios (Santiago)'!$J:$J,MATCH($B265,'Pliegos Tarifarios (Santiago)'!$A:$A,0)))/1.19</f>
        <v>5082.4752638655464</v>
      </c>
      <c r="R265" s="19">
        <f>INDEX('Pliegos Tarifarios (Santiago)'!$K:$K,MATCH($B265,'Pliegos Tarifarios (Santiago)'!$A:$A,0))</f>
        <v>709.36099999999999</v>
      </c>
      <c r="S265" s="21">
        <f t="shared" si="17"/>
        <v>317418.26237456553</v>
      </c>
      <c r="T265" s="21">
        <f t="shared" si="14"/>
        <v>60309.469851167451</v>
      </c>
      <c r="U265" s="19">
        <v>0</v>
      </c>
      <c r="V265" s="21">
        <f t="shared" si="15"/>
        <v>377727.73222573299</v>
      </c>
    </row>
    <row r="266" spans="1:22" x14ac:dyDescent="0.3">
      <c r="A266" s="7" t="s">
        <v>133</v>
      </c>
      <c r="B266" s="7">
        <v>2</v>
      </c>
      <c r="C266" s="8" t="s">
        <v>178</v>
      </c>
      <c r="D266" s="7" t="s">
        <v>195</v>
      </c>
      <c r="E266" s="7" t="s">
        <v>196</v>
      </c>
      <c r="F266" s="8" t="s">
        <v>197</v>
      </c>
      <c r="G266" s="7" t="s">
        <v>16</v>
      </c>
      <c r="H266" s="9">
        <v>3962.6024000000002</v>
      </c>
      <c r="I266" s="9">
        <v>11.682700000000001</v>
      </c>
      <c r="J266" s="9">
        <v>11.6472</v>
      </c>
      <c r="K266" s="10">
        <v>0.9969613188732056</v>
      </c>
      <c r="L266" s="9">
        <v>141.52000000000001</v>
      </c>
      <c r="M266" s="19">
        <f>H266*INDEX('Pliegos Tarifarios (Santiago)'!$B:$B,MATCH($B266,'Pliegos Tarifarios (Santiago)'!$A:$A,0))</f>
        <v>470907.74401119997</v>
      </c>
      <c r="N266" s="19">
        <f>I266*INDEX('Pliegos Tarifarios (Santiago)'!$C:$C,MATCH($B266,'Pliegos Tarifarios (Santiago)'!$A:$A,0))</f>
        <v>40079.616918700005</v>
      </c>
      <c r="O266" s="19">
        <f>J266*INDEX('Pliegos Tarifarios (Santiago)'!$D:$D,MATCH($B266,'Pliegos Tarifarios (Santiago)'!$A:$A,0))</f>
        <v>164483.8083072</v>
      </c>
      <c r="P266" s="19">
        <f>H266*INDEX('Pliegos Tarifarios (Santiago)'!$E:$E,MATCH($B266,'Pliegos Tarifarios (Santiago)'!$A:$A,0))</f>
        <v>51244.374236800002</v>
      </c>
      <c r="Q266" s="19" cm="1">
        <f t="array" ref="Q266">H266*_xlfn.IFS(H266&lt;=350,INDEX('Pliegos Tarifarios (Santiago)'!$F:$F,MATCH($B266,'Pliegos Tarifarios (Santiago)'!$A:$A,0)),H266&lt;=500,INDEX('Pliegos Tarifarios (Santiago)'!$G:$G,MATCH($B266,'Pliegos Tarifarios (Santiago)'!$A:$A,0)),H266&lt;=1000,INDEX('Pliegos Tarifarios (Santiago)'!$H:$H,MATCH($B266,'Pliegos Tarifarios (Santiago)'!$A:$A,0)),H266&lt;=5000,INDEX('Pliegos Tarifarios (Santiago)'!$I:$I,MATCH($B266,'Pliegos Tarifarios (Santiago)'!$A:$A,0)),H266&gt;5000,INDEX('Pliegos Tarifarios (Santiago)'!$J:$J,MATCH($B266,'Pliegos Tarifarios (Santiago)'!$A:$A,0)))/1.19</f>
        <v>11891.137117983193</v>
      </c>
      <c r="R266" s="19">
        <f>INDEX('Pliegos Tarifarios (Santiago)'!$K:$K,MATCH($B266,'Pliegos Tarifarios (Santiago)'!$A:$A,0))</f>
        <v>709.36099999999999</v>
      </c>
      <c r="S266" s="21">
        <f t="shared" si="17"/>
        <v>739316.04159188317</v>
      </c>
      <c r="T266" s="21">
        <f t="shared" ref="T266:T329" si="18">S266*0.19</f>
        <v>140470.04790245779</v>
      </c>
      <c r="U266" s="19">
        <v>0</v>
      </c>
      <c r="V266" s="21">
        <f t="shared" ref="V266:V329" si="19">SUM(S266:T266)</f>
        <v>879786.08949434094</v>
      </c>
    </row>
    <row r="267" spans="1:22" x14ac:dyDescent="0.3">
      <c r="A267" s="7" t="s">
        <v>133</v>
      </c>
      <c r="B267" s="7">
        <v>2</v>
      </c>
      <c r="C267" s="8" t="s">
        <v>178</v>
      </c>
      <c r="D267" s="7" t="s">
        <v>198</v>
      </c>
      <c r="E267" s="7" t="s">
        <v>199</v>
      </c>
      <c r="F267" s="8" t="s">
        <v>97</v>
      </c>
      <c r="G267" s="7" t="s">
        <v>16</v>
      </c>
      <c r="H267" s="9">
        <v>2273.2979</v>
      </c>
      <c r="I267" s="9">
        <v>6.6323999999999996</v>
      </c>
      <c r="J267" s="9">
        <v>6.6323999999999996</v>
      </c>
      <c r="K267" s="10">
        <v>1</v>
      </c>
      <c r="L267" s="9">
        <v>81.19</v>
      </c>
      <c r="M267" s="19">
        <f>H267*INDEX('Pliegos Tarifarios (Santiago)'!$B:$B,MATCH($B267,'Pliegos Tarifarios (Santiago)'!$A:$A,0))</f>
        <v>270154.17584019998</v>
      </c>
      <c r="N267" s="19">
        <f>I267*INDEX('Pliegos Tarifarios (Santiago)'!$C:$C,MATCH($B267,'Pliegos Tarifarios (Santiago)'!$A:$A,0))</f>
        <v>22753.6486644</v>
      </c>
      <c r="O267" s="19">
        <f>J267*INDEX('Pliegos Tarifarios (Santiago)'!$D:$D,MATCH($B267,'Pliegos Tarifarios (Santiago)'!$A:$A,0))</f>
        <v>93663.920102399992</v>
      </c>
      <c r="P267" s="19">
        <f>H267*INDEX('Pliegos Tarifarios (Santiago)'!$E:$E,MATCH($B267,'Pliegos Tarifarios (Santiago)'!$A:$A,0))</f>
        <v>29398.2884428</v>
      </c>
      <c r="Q267" s="19" cm="1">
        <f t="array" ref="Q267">H267*_xlfn.IFS(H267&lt;=350,INDEX('Pliegos Tarifarios (Santiago)'!$F:$F,MATCH($B267,'Pliegos Tarifarios (Santiago)'!$A:$A,0)),H267&lt;=500,INDEX('Pliegos Tarifarios (Santiago)'!$G:$G,MATCH($B267,'Pliegos Tarifarios (Santiago)'!$A:$A,0)),H267&lt;=1000,INDEX('Pliegos Tarifarios (Santiago)'!$H:$H,MATCH($B267,'Pliegos Tarifarios (Santiago)'!$A:$A,0)),H267&lt;=5000,INDEX('Pliegos Tarifarios (Santiago)'!$I:$I,MATCH($B267,'Pliegos Tarifarios (Santiago)'!$A:$A,0)),H267&gt;5000,INDEX('Pliegos Tarifarios (Santiago)'!$J:$J,MATCH($B267,'Pliegos Tarifarios (Santiago)'!$A:$A,0)))/1.19</f>
        <v>6821.8040343697476</v>
      </c>
      <c r="R267" s="19">
        <f>INDEX('Pliegos Tarifarios (Santiago)'!$K:$K,MATCH($B267,'Pliegos Tarifarios (Santiago)'!$A:$A,0))</f>
        <v>709.36099999999999</v>
      </c>
      <c r="S267" s="21">
        <f t="shared" si="17"/>
        <v>423501.19808416971</v>
      </c>
      <c r="T267" s="21">
        <f t="shared" si="18"/>
        <v>80465.22763599224</v>
      </c>
      <c r="U267" s="19">
        <v>0</v>
      </c>
      <c r="V267" s="21">
        <f t="shared" si="19"/>
        <v>503966.42572016193</v>
      </c>
    </row>
    <row r="268" spans="1:22" x14ac:dyDescent="0.3">
      <c r="A268" s="7" t="s">
        <v>133</v>
      </c>
      <c r="B268" s="7">
        <v>2</v>
      </c>
      <c r="C268" s="8" t="s">
        <v>178</v>
      </c>
      <c r="D268" s="7" t="s">
        <v>200</v>
      </c>
      <c r="E268" s="7" t="s">
        <v>34</v>
      </c>
      <c r="F268" s="8" t="s">
        <v>201</v>
      </c>
      <c r="G268" s="7" t="s">
        <v>16</v>
      </c>
      <c r="H268" s="9">
        <v>1133.0953</v>
      </c>
      <c r="I268" s="9">
        <v>3.3845000000000001</v>
      </c>
      <c r="J268" s="9">
        <v>3.2972000000000001</v>
      </c>
      <c r="K268" s="10">
        <v>0.97420593883882411</v>
      </c>
      <c r="L268" s="9">
        <v>40.47</v>
      </c>
      <c r="M268" s="19">
        <f>H268*INDEX('Pliegos Tarifarios (Santiago)'!$B:$B,MATCH($B268,'Pliegos Tarifarios (Santiago)'!$A:$A,0))</f>
        <v>134654.77926139999</v>
      </c>
      <c r="N268" s="19">
        <f>I268*INDEX('Pliegos Tarifarios (Santiago)'!$C:$C,MATCH($B268,'Pliegos Tarifarios (Santiago)'!$A:$A,0))</f>
        <v>11611.1398445</v>
      </c>
      <c r="O268" s="19">
        <f>J268*INDEX('Pliegos Tarifarios (Santiago)'!$D:$D,MATCH($B268,'Pliegos Tarifarios (Santiago)'!$A:$A,0))</f>
        <v>46563.6387072</v>
      </c>
      <c r="P268" s="19">
        <f>H268*INDEX('Pliegos Tarifarios (Santiago)'!$E:$E,MATCH($B268,'Pliegos Tarifarios (Santiago)'!$A:$A,0))</f>
        <v>14653.188419599999</v>
      </c>
      <c r="Q268" s="19" cm="1">
        <f t="array" ref="Q268">H268*_xlfn.IFS(H268&lt;=350,INDEX('Pliegos Tarifarios (Santiago)'!$F:$F,MATCH($B268,'Pliegos Tarifarios (Santiago)'!$A:$A,0)),H268&lt;=500,INDEX('Pliegos Tarifarios (Santiago)'!$G:$G,MATCH($B268,'Pliegos Tarifarios (Santiago)'!$A:$A,0)),H268&lt;=1000,INDEX('Pliegos Tarifarios (Santiago)'!$H:$H,MATCH($B268,'Pliegos Tarifarios (Santiago)'!$A:$A,0)),H268&lt;=5000,INDEX('Pliegos Tarifarios (Santiago)'!$I:$I,MATCH($B268,'Pliegos Tarifarios (Santiago)'!$A:$A,0)),H268&gt;5000,INDEX('Pliegos Tarifarios (Santiago)'!$J:$J,MATCH($B268,'Pliegos Tarifarios (Santiago)'!$A:$A,0)))/1.19</f>
        <v>3400.2380809243696</v>
      </c>
      <c r="R268" s="19">
        <f>INDEX('Pliegos Tarifarios (Santiago)'!$K:$K,MATCH($B268,'Pliegos Tarifarios (Santiago)'!$A:$A,0))</f>
        <v>709.36099999999999</v>
      </c>
      <c r="S268" s="21">
        <f t="shared" si="17"/>
        <v>211592.34531362436</v>
      </c>
      <c r="T268" s="21">
        <f t="shared" si="18"/>
        <v>40202.545609588633</v>
      </c>
      <c r="U268" s="19">
        <v>0</v>
      </c>
      <c r="V268" s="21">
        <f t="shared" si="19"/>
        <v>251794.89092321298</v>
      </c>
    </row>
    <row r="269" spans="1:22" x14ac:dyDescent="0.3">
      <c r="A269" s="7" t="s">
        <v>133</v>
      </c>
      <c r="B269" s="7">
        <v>2</v>
      </c>
      <c r="C269" s="8" t="s">
        <v>178</v>
      </c>
      <c r="D269" s="7" t="s">
        <v>202</v>
      </c>
      <c r="E269" s="7" t="s">
        <v>34</v>
      </c>
      <c r="F269" s="8" t="s">
        <v>35</v>
      </c>
      <c r="G269" s="7" t="s">
        <v>16</v>
      </c>
      <c r="H269" s="9">
        <v>1131.5182</v>
      </c>
      <c r="I269" s="9">
        <v>3.3191999999999999</v>
      </c>
      <c r="J269" s="9">
        <v>3.3161</v>
      </c>
      <c r="K269" s="10">
        <v>0.99906604000964094</v>
      </c>
      <c r="L269" s="9">
        <v>40.409999999999997</v>
      </c>
      <c r="M269" s="19">
        <f>H269*INDEX('Pliegos Tarifarios (Santiago)'!$B:$B,MATCH($B269,'Pliegos Tarifarios (Santiago)'!$A:$A,0))</f>
        <v>134467.35985159999</v>
      </c>
      <c r="N269" s="19">
        <f>I269*INDEX('Pliegos Tarifarios (Santiago)'!$C:$C,MATCH($B269,'Pliegos Tarifarios (Santiago)'!$A:$A,0))</f>
        <v>11387.116375199999</v>
      </c>
      <c r="O269" s="19">
        <f>J269*INDEX('Pliegos Tarifarios (Santiago)'!$D:$D,MATCH($B269,'Pliegos Tarifarios (Santiago)'!$A:$A,0))</f>
        <v>46830.547833600001</v>
      </c>
      <c r="P269" s="19">
        <f>H269*INDEX('Pliegos Tarifarios (Santiago)'!$E:$E,MATCH($B269,'Pliegos Tarifarios (Santiago)'!$A:$A,0))</f>
        <v>14632.7933624</v>
      </c>
      <c r="Q269" s="19" cm="1">
        <f t="array" ref="Q269">H269*_xlfn.IFS(H269&lt;=350,INDEX('Pliegos Tarifarios (Santiago)'!$F:$F,MATCH($B269,'Pliegos Tarifarios (Santiago)'!$A:$A,0)),H269&lt;=500,INDEX('Pliegos Tarifarios (Santiago)'!$G:$G,MATCH($B269,'Pliegos Tarifarios (Santiago)'!$A:$A,0)),H269&lt;=1000,INDEX('Pliegos Tarifarios (Santiago)'!$H:$H,MATCH($B269,'Pliegos Tarifarios (Santiago)'!$A:$A,0)),H269&lt;=5000,INDEX('Pliegos Tarifarios (Santiago)'!$I:$I,MATCH($B269,'Pliegos Tarifarios (Santiago)'!$A:$A,0)),H269&gt;5000,INDEX('Pliegos Tarifarios (Santiago)'!$J:$J,MATCH($B269,'Pliegos Tarifarios (Santiago)'!$A:$A,0)))/1.19</f>
        <v>3395.5054556302521</v>
      </c>
      <c r="R269" s="19">
        <f>INDEX('Pliegos Tarifarios (Santiago)'!$K:$K,MATCH($B269,'Pliegos Tarifarios (Santiago)'!$A:$A,0))</f>
        <v>709.36099999999999</v>
      </c>
      <c r="S269" s="21">
        <f t="shared" ref="S269" si="20">SUM(M269:R269)</f>
        <v>211422.68387843025</v>
      </c>
      <c r="T269" s="21">
        <f t="shared" si="18"/>
        <v>40170.309936901751</v>
      </c>
      <c r="U269" s="19">
        <v>0</v>
      </c>
      <c r="V269" s="21">
        <f t="shared" si="19"/>
        <v>251592.99381533201</v>
      </c>
    </row>
    <row r="270" spans="1:22" x14ac:dyDescent="0.3">
      <c r="A270" s="7" t="s">
        <v>133</v>
      </c>
      <c r="B270" s="7">
        <v>2</v>
      </c>
      <c r="C270" s="8" t="s">
        <v>178</v>
      </c>
      <c r="D270" s="7" t="s">
        <v>203</v>
      </c>
      <c r="E270" s="7" t="s">
        <v>34</v>
      </c>
      <c r="F270" s="8" t="s">
        <v>204</v>
      </c>
      <c r="G270" s="7" t="s">
        <v>30</v>
      </c>
      <c r="H270" s="9">
        <v>567.11559999999997</v>
      </c>
      <c r="I270" s="9">
        <v>1.7015</v>
      </c>
      <c r="J270" s="9">
        <v>1.6677999999999999</v>
      </c>
      <c r="K270" s="10">
        <v>0.98019394651777836</v>
      </c>
      <c r="L270" s="9">
        <v>20.25</v>
      </c>
      <c r="M270" s="19">
        <f>H270*INDEX('Pliegos Tarifarios (Santiago)'!$B:$B,MATCH($B270,'Pliegos Tarifarios (Santiago)'!$A:$A,0))</f>
        <v>67394.883672799988</v>
      </c>
      <c r="N270" s="19">
        <f>I270*INDEX('Pliegos Tarifarios (Santiago)'!$C:$C,MATCH($B270,'Pliegos Tarifarios (Santiago)'!$A:$A,0))</f>
        <v>5837.3037215000004</v>
      </c>
      <c r="O270" s="19">
        <f>J270*INDEX('Pliegos Tarifarios (Santiago)'!$D:$D,MATCH($B270,'Pliegos Tarifarios (Santiago)'!$A:$A,0))</f>
        <v>23552.9651328</v>
      </c>
      <c r="P270" s="19">
        <f>H270*INDEX('Pliegos Tarifarios (Santiago)'!$E:$E,MATCH($B270,'Pliegos Tarifarios (Santiago)'!$A:$A,0))</f>
        <v>7333.9389392000003</v>
      </c>
      <c r="Q270" s="19" cm="1">
        <f t="array" ref="Q270">H270*_xlfn.IFS(H270&lt;=350,INDEX('Pliegos Tarifarios (Santiago)'!$F:$F,MATCH($B270,'Pliegos Tarifarios (Santiago)'!$A:$A,0)),H270&lt;=500,INDEX('Pliegos Tarifarios (Santiago)'!$G:$G,MATCH($B270,'Pliegos Tarifarios (Santiago)'!$A:$A,0)),H270&lt;=1000,INDEX('Pliegos Tarifarios (Santiago)'!$H:$H,MATCH($B270,'Pliegos Tarifarios (Santiago)'!$A:$A,0)),H270&lt;=5000,INDEX('Pliegos Tarifarios (Santiago)'!$I:$I,MATCH($B270,'Pliegos Tarifarios (Santiago)'!$A:$A,0)),H270&gt;5000,INDEX('Pliegos Tarifarios (Santiago)'!$J:$J,MATCH($B270,'Pliegos Tarifarios (Santiago)'!$A:$A,0)))/1.19</f>
        <v>1330.1005374789918</v>
      </c>
      <c r="R270" s="19">
        <f>INDEX('Pliegos Tarifarios (Santiago)'!$K:$K,MATCH($B270,'Pliegos Tarifarios (Santiago)'!$A:$A,0))</f>
        <v>709.36099999999999</v>
      </c>
      <c r="S270" s="21">
        <f t="shared" ref="S270:S333" si="21">SUM(M270:R270)</f>
        <v>106158.55300377899</v>
      </c>
      <c r="T270" s="21">
        <f t="shared" si="18"/>
        <v>20170.125070718008</v>
      </c>
      <c r="U270" s="19">
        <v>0</v>
      </c>
      <c r="V270" s="21">
        <f t="shared" si="19"/>
        <v>126328.678074497</v>
      </c>
    </row>
    <row r="271" spans="1:22" x14ac:dyDescent="0.3">
      <c r="A271" s="7" t="s">
        <v>133</v>
      </c>
      <c r="B271" s="7">
        <v>2</v>
      </c>
      <c r="C271" s="8" t="s">
        <v>178</v>
      </c>
      <c r="D271" s="7" t="s">
        <v>205</v>
      </c>
      <c r="E271" s="7" t="s">
        <v>34</v>
      </c>
      <c r="F271" s="8" t="s">
        <v>206</v>
      </c>
      <c r="G271" s="7" t="s">
        <v>30</v>
      </c>
      <c r="H271" s="9">
        <v>565.56500000000005</v>
      </c>
      <c r="I271" s="9">
        <v>1.7183999999999999</v>
      </c>
      <c r="J271" s="9">
        <v>1.6646000000000001</v>
      </c>
      <c r="K271" s="10">
        <v>0.96869180633147123</v>
      </c>
      <c r="L271" s="9">
        <v>20.2</v>
      </c>
      <c r="M271" s="19">
        <f>H271*INDEX('Pliegos Tarifarios (Santiago)'!$B:$B,MATCH($B271,'Pliegos Tarifarios (Santiago)'!$A:$A,0))</f>
        <v>67210.613469999997</v>
      </c>
      <c r="N271" s="19">
        <f>I271*INDEX('Pliegos Tarifarios (Santiago)'!$C:$C,MATCH($B271,'Pliegos Tarifarios (Santiago)'!$A:$A,0))</f>
        <v>5895.2822304000001</v>
      </c>
      <c r="O271" s="19">
        <f>J271*INDEX('Pliegos Tarifarios (Santiago)'!$D:$D,MATCH($B271,'Pliegos Tarifarios (Santiago)'!$A:$A,0))</f>
        <v>23507.774169600001</v>
      </c>
      <c r="P271" s="19">
        <f>H271*INDEX('Pliegos Tarifarios (Santiago)'!$E:$E,MATCH($B271,'Pliegos Tarifarios (Santiago)'!$A:$A,0))</f>
        <v>7313.8865800000012</v>
      </c>
      <c r="Q271" s="19" cm="1">
        <f t="array" ref="Q271">H271*_xlfn.IFS(H271&lt;=350,INDEX('Pliegos Tarifarios (Santiago)'!$F:$F,MATCH($B271,'Pliegos Tarifarios (Santiago)'!$A:$A,0)),H271&lt;=500,INDEX('Pliegos Tarifarios (Santiago)'!$G:$G,MATCH($B271,'Pliegos Tarifarios (Santiago)'!$A:$A,0)),H271&lt;=1000,INDEX('Pliegos Tarifarios (Santiago)'!$H:$H,MATCH($B271,'Pliegos Tarifarios (Santiago)'!$A:$A,0)),H271&lt;=5000,INDEX('Pliegos Tarifarios (Santiago)'!$I:$I,MATCH($B271,'Pliegos Tarifarios (Santiago)'!$A:$A,0)),H271&gt;5000,INDEX('Pliegos Tarifarios (Santiago)'!$J:$J,MATCH($B271,'Pliegos Tarifarios (Santiago)'!$A:$A,0)))/1.19</f>
        <v>1326.4637941176475</v>
      </c>
      <c r="R271" s="19">
        <f>INDEX('Pliegos Tarifarios (Santiago)'!$K:$K,MATCH($B271,'Pliegos Tarifarios (Santiago)'!$A:$A,0))</f>
        <v>709.36099999999999</v>
      </c>
      <c r="S271" s="21">
        <f t="shared" si="21"/>
        <v>105963.38124411766</v>
      </c>
      <c r="T271" s="21">
        <f t="shared" si="18"/>
        <v>20133.042436382355</v>
      </c>
      <c r="U271" s="19">
        <v>0</v>
      </c>
      <c r="V271" s="21">
        <f t="shared" si="19"/>
        <v>126096.42368050001</v>
      </c>
    </row>
    <row r="272" spans="1:22" x14ac:dyDescent="0.3">
      <c r="A272" s="7" t="s">
        <v>133</v>
      </c>
      <c r="B272" s="7">
        <v>2</v>
      </c>
      <c r="C272" s="8" t="s">
        <v>178</v>
      </c>
      <c r="D272" s="7" t="s">
        <v>207</v>
      </c>
      <c r="E272" s="7" t="s">
        <v>34</v>
      </c>
      <c r="F272" s="8" t="s">
        <v>208</v>
      </c>
      <c r="G272" s="7" t="s">
        <v>30</v>
      </c>
      <c r="H272" s="9">
        <v>566.12660000000005</v>
      </c>
      <c r="I272" s="9">
        <v>1.7021999999999999</v>
      </c>
      <c r="J272" s="9">
        <v>1.659</v>
      </c>
      <c r="K272" s="10">
        <v>0.97462107860415936</v>
      </c>
      <c r="L272" s="9">
        <v>20.22</v>
      </c>
      <c r="M272" s="19">
        <f>H272*INDEX('Pliegos Tarifarios (Santiago)'!$B:$B,MATCH($B272,'Pliegos Tarifarios (Santiago)'!$A:$A,0))</f>
        <v>67277.352890800001</v>
      </c>
      <c r="N272" s="19">
        <f>I272*INDEX('Pliegos Tarifarios (Santiago)'!$C:$C,MATCH($B272,'Pliegos Tarifarios (Santiago)'!$A:$A,0))</f>
        <v>5839.7051982000003</v>
      </c>
      <c r="O272" s="19">
        <f>J272*INDEX('Pliegos Tarifarios (Santiago)'!$D:$D,MATCH($B272,'Pliegos Tarifarios (Santiago)'!$A:$A,0))</f>
        <v>23428.689984000001</v>
      </c>
      <c r="P272" s="19">
        <f>H272*INDEX('Pliegos Tarifarios (Santiago)'!$E:$E,MATCH($B272,'Pliegos Tarifarios (Santiago)'!$A:$A,0))</f>
        <v>7321.149191200001</v>
      </c>
      <c r="Q272" s="19" cm="1">
        <f t="array" ref="Q272">H272*_xlfn.IFS(H272&lt;=350,INDEX('Pliegos Tarifarios (Santiago)'!$F:$F,MATCH($B272,'Pliegos Tarifarios (Santiago)'!$A:$A,0)),H272&lt;=500,INDEX('Pliegos Tarifarios (Santiago)'!$G:$G,MATCH($B272,'Pliegos Tarifarios (Santiago)'!$A:$A,0)),H272&lt;=1000,INDEX('Pliegos Tarifarios (Santiago)'!$H:$H,MATCH($B272,'Pliegos Tarifarios (Santiago)'!$A:$A,0)),H272&lt;=5000,INDEX('Pliegos Tarifarios (Santiago)'!$I:$I,MATCH($B272,'Pliegos Tarifarios (Santiago)'!$A:$A,0)),H272&gt;5000,INDEX('Pliegos Tarifarios (Santiago)'!$J:$J,MATCH($B272,'Pliegos Tarifarios (Santiago)'!$A:$A,0)))/1.19</f>
        <v>1327.7809584873953</v>
      </c>
      <c r="R272" s="19">
        <f>INDEX('Pliegos Tarifarios (Santiago)'!$K:$K,MATCH($B272,'Pliegos Tarifarios (Santiago)'!$A:$A,0))</f>
        <v>709.36099999999999</v>
      </c>
      <c r="S272" s="21">
        <f t="shared" si="21"/>
        <v>105904.0392226874</v>
      </c>
      <c r="T272" s="21">
        <f t="shared" si="18"/>
        <v>20121.767452310607</v>
      </c>
      <c r="U272" s="19">
        <v>0</v>
      </c>
      <c r="V272" s="21">
        <f t="shared" si="19"/>
        <v>126025.80667499801</v>
      </c>
    </row>
    <row r="273" spans="1:22" x14ac:dyDescent="0.3">
      <c r="A273" s="7" t="s">
        <v>133</v>
      </c>
      <c r="B273" s="7">
        <v>2</v>
      </c>
      <c r="C273" s="8" t="s">
        <v>178</v>
      </c>
      <c r="D273" s="7" t="s">
        <v>209</v>
      </c>
      <c r="E273" s="7" t="s">
        <v>34</v>
      </c>
      <c r="F273" s="8" t="s">
        <v>210</v>
      </c>
      <c r="G273" s="7" t="s">
        <v>30</v>
      </c>
      <c r="H273" s="9">
        <v>566.79859999999996</v>
      </c>
      <c r="I273" s="9">
        <v>1.6836</v>
      </c>
      <c r="J273" s="9">
        <v>1.6647000000000001</v>
      </c>
      <c r="K273" s="10">
        <v>0.9887740555951533</v>
      </c>
      <c r="L273" s="9">
        <v>20.239999999999998</v>
      </c>
      <c r="M273" s="19">
        <f>H273*INDEX('Pliegos Tarifarios (Santiago)'!$B:$B,MATCH($B273,'Pliegos Tarifarios (Santiago)'!$A:$A,0))</f>
        <v>67357.212026799985</v>
      </c>
      <c r="N273" s="19">
        <f>I273*INDEX('Pliegos Tarifarios (Santiago)'!$C:$C,MATCH($B273,'Pliegos Tarifarios (Santiago)'!$A:$A,0))</f>
        <v>5775.8945315999999</v>
      </c>
      <c r="O273" s="19">
        <f>J273*INDEX('Pliegos Tarifarios (Santiago)'!$D:$D,MATCH($B273,'Pliegos Tarifarios (Santiago)'!$A:$A,0))</f>
        <v>23509.186387199999</v>
      </c>
      <c r="P273" s="19">
        <f>H273*INDEX('Pliegos Tarifarios (Santiago)'!$E:$E,MATCH($B273,'Pliegos Tarifarios (Santiago)'!$A:$A,0))</f>
        <v>7329.8394951999999</v>
      </c>
      <c r="Q273" s="19" cm="1">
        <f t="array" ref="Q273">H273*_xlfn.IFS(H273&lt;=350,INDEX('Pliegos Tarifarios (Santiago)'!$F:$F,MATCH($B273,'Pliegos Tarifarios (Santiago)'!$A:$A,0)),H273&lt;=500,INDEX('Pliegos Tarifarios (Santiago)'!$G:$G,MATCH($B273,'Pliegos Tarifarios (Santiago)'!$A:$A,0)),H273&lt;=1000,INDEX('Pliegos Tarifarios (Santiago)'!$H:$H,MATCH($B273,'Pliegos Tarifarios (Santiago)'!$A:$A,0)),H273&lt;=5000,INDEX('Pliegos Tarifarios (Santiago)'!$I:$I,MATCH($B273,'Pliegos Tarifarios (Santiago)'!$A:$A,0)),H273&gt;5000,INDEX('Pliegos Tarifarios (Santiago)'!$J:$J,MATCH($B273,'Pliegos Tarifarios (Santiago)'!$A:$A,0)))/1.19</f>
        <v>1329.3570526050421</v>
      </c>
      <c r="R273" s="19">
        <f>INDEX('Pliegos Tarifarios (Santiago)'!$K:$K,MATCH($B273,'Pliegos Tarifarios (Santiago)'!$A:$A,0))</f>
        <v>709.36099999999999</v>
      </c>
      <c r="S273" s="21">
        <f t="shared" si="21"/>
        <v>106010.85049340503</v>
      </c>
      <c r="T273" s="21">
        <f t="shared" si="18"/>
        <v>20142.061593746956</v>
      </c>
      <c r="U273" s="19">
        <v>0</v>
      </c>
      <c r="V273" s="21">
        <f t="shared" si="19"/>
        <v>126152.91208715198</v>
      </c>
    </row>
    <row r="274" spans="1:22" x14ac:dyDescent="0.3">
      <c r="A274" s="7" t="s">
        <v>133</v>
      </c>
      <c r="B274" s="7">
        <v>2</v>
      </c>
      <c r="C274" s="8" t="s">
        <v>178</v>
      </c>
      <c r="D274" s="7" t="s">
        <v>211</v>
      </c>
      <c r="E274" s="7" t="s">
        <v>34</v>
      </c>
      <c r="F274" s="8" t="s">
        <v>212</v>
      </c>
      <c r="G274" s="7" t="s">
        <v>16</v>
      </c>
      <c r="H274" s="9">
        <v>1135.4347</v>
      </c>
      <c r="I274" s="9">
        <v>3.3984000000000001</v>
      </c>
      <c r="J274" s="9">
        <v>3.3984000000000001</v>
      </c>
      <c r="K274" s="10">
        <v>1</v>
      </c>
      <c r="L274" s="9">
        <v>40.549999999999997</v>
      </c>
      <c r="M274" s="19">
        <f>H274*INDEX('Pliegos Tarifarios (Santiago)'!$B:$B,MATCH($B274,'Pliegos Tarifarios (Santiago)'!$A:$A,0))</f>
        <v>134932.7888786</v>
      </c>
      <c r="N274" s="19">
        <f>I274*INDEX('Pliegos Tarifarios (Santiago)'!$C:$C,MATCH($B274,'Pliegos Tarifarios (Santiago)'!$A:$A,0))</f>
        <v>11658.8263104</v>
      </c>
      <c r="O274" s="19">
        <f>J274*INDEX('Pliegos Tarifarios (Santiago)'!$D:$D,MATCH($B274,'Pliegos Tarifarios (Santiago)'!$A:$A,0))</f>
        <v>47992.802918399997</v>
      </c>
      <c r="P274" s="19">
        <f>H274*INDEX('Pliegos Tarifarios (Santiago)'!$E:$E,MATCH($B274,'Pliegos Tarifarios (Santiago)'!$A:$A,0))</f>
        <v>14683.441540400001</v>
      </c>
      <c r="Q274" s="19" cm="1">
        <f t="array" ref="Q274">H274*_xlfn.IFS(H274&lt;=350,INDEX('Pliegos Tarifarios (Santiago)'!$F:$F,MATCH($B274,'Pliegos Tarifarios (Santiago)'!$A:$A,0)),H274&lt;=500,INDEX('Pliegos Tarifarios (Santiago)'!$G:$G,MATCH($B274,'Pliegos Tarifarios (Santiago)'!$A:$A,0)),H274&lt;=1000,INDEX('Pliegos Tarifarios (Santiago)'!$H:$H,MATCH($B274,'Pliegos Tarifarios (Santiago)'!$A:$A,0)),H274&lt;=5000,INDEX('Pliegos Tarifarios (Santiago)'!$I:$I,MATCH($B274,'Pliegos Tarifarios (Santiago)'!$A:$A,0)),H274&gt;5000,INDEX('Pliegos Tarifarios (Santiago)'!$J:$J,MATCH($B274,'Pliegos Tarifarios (Santiago)'!$A:$A,0)))/1.19</f>
        <v>3407.2582468067226</v>
      </c>
      <c r="R274" s="19">
        <f>INDEX('Pliegos Tarifarios (Santiago)'!$K:$K,MATCH($B274,'Pliegos Tarifarios (Santiago)'!$A:$A,0))</f>
        <v>709.36099999999999</v>
      </c>
      <c r="S274" s="21">
        <f t="shared" si="21"/>
        <v>213384.47889460673</v>
      </c>
      <c r="T274" s="21">
        <f t="shared" si="18"/>
        <v>40543.05098997528</v>
      </c>
      <c r="U274" s="19">
        <v>0</v>
      </c>
      <c r="V274" s="21">
        <f t="shared" si="19"/>
        <v>253927.52988458201</v>
      </c>
    </row>
    <row r="275" spans="1:22" x14ac:dyDescent="0.3">
      <c r="A275" s="7" t="s">
        <v>133</v>
      </c>
      <c r="B275" s="7">
        <v>2</v>
      </c>
      <c r="C275" s="8" t="s">
        <v>178</v>
      </c>
      <c r="D275" s="7" t="s">
        <v>213</v>
      </c>
      <c r="E275" s="7" t="s">
        <v>34</v>
      </c>
      <c r="F275" s="8" t="s">
        <v>214</v>
      </c>
      <c r="G275" s="7" t="s">
        <v>30</v>
      </c>
      <c r="H275" s="9">
        <v>339.86369999999999</v>
      </c>
      <c r="I275" s="9">
        <v>1.0470999999999999</v>
      </c>
      <c r="J275" s="9">
        <v>0.98229999999999995</v>
      </c>
      <c r="K275" s="10">
        <v>0.93811479323846814</v>
      </c>
      <c r="L275" s="9">
        <v>12.14</v>
      </c>
      <c r="M275" s="19">
        <f>H275*INDEX('Pliegos Tarifarios (Santiago)'!$B:$B,MATCH($B275,'Pliegos Tarifarios (Santiago)'!$A:$A,0))</f>
        <v>40388.722380599997</v>
      </c>
      <c r="N275" s="19">
        <f>I275*INDEX('Pliegos Tarifarios (Santiago)'!$C:$C,MATCH($B275,'Pliegos Tarifarios (Santiago)'!$A:$A,0))</f>
        <v>3592.2660750999999</v>
      </c>
      <c r="O275" s="19">
        <f>J275*INDEX('Pliegos Tarifarios (Santiago)'!$D:$D,MATCH($B275,'Pliegos Tarifarios (Santiago)'!$A:$A,0))</f>
        <v>13872.213484799999</v>
      </c>
      <c r="P275" s="19">
        <f>H275*INDEX('Pliegos Tarifarios (Santiago)'!$E:$E,MATCH($B275,'Pliegos Tarifarios (Santiago)'!$A:$A,0))</f>
        <v>4395.1173684000005</v>
      </c>
      <c r="Q275" s="19" cm="1">
        <f t="array" ref="Q275">H275*_xlfn.IFS(H275&lt;=350,INDEX('Pliegos Tarifarios (Santiago)'!$F:$F,MATCH($B275,'Pliegos Tarifarios (Santiago)'!$A:$A,0)),H275&lt;=500,INDEX('Pliegos Tarifarios (Santiago)'!$G:$G,MATCH($B275,'Pliegos Tarifarios (Santiago)'!$A:$A,0)),H275&lt;=1000,INDEX('Pliegos Tarifarios (Santiago)'!$H:$H,MATCH($B275,'Pliegos Tarifarios (Santiago)'!$A:$A,0)),H275&lt;=5000,INDEX('Pliegos Tarifarios (Santiago)'!$I:$I,MATCH($B275,'Pliegos Tarifarios (Santiago)'!$A:$A,0)),H275&gt;5000,INDEX('Pliegos Tarifarios (Santiago)'!$J:$J,MATCH($B275,'Pliegos Tarifarios (Santiago)'!$A:$A,0)))/1.19</f>
        <v>223.91020235294121</v>
      </c>
      <c r="R275" s="19">
        <f>INDEX('Pliegos Tarifarios (Santiago)'!$K:$K,MATCH($B275,'Pliegos Tarifarios (Santiago)'!$A:$A,0))</f>
        <v>709.36099999999999</v>
      </c>
      <c r="S275" s="21">
        <f t="shared" si="21"/>
        <v>63181.590511252936</v>
      </c>
      <c r="T275" s="21">
        <f t="shared" si="18"/>
        <v>12004.502197138057</v>
      </c>
      <c r="U275" s="19">
        <v>0</v>
      </c>
      <c r="V275" s="21">
        <f t="shared" si="19"/>
        <v>75186.092708390992</v>
      </c>
    </row>
    <row r="276" spans="1:22" x14ac:dyDescent="0.3">
      <c r="A276" s="7" t="s">
        <v>133</v>
      </c>
      <c r="B276" s="7">
        <v>2</v>
      </c>
      <c r="C276" s="8" t="s">
        <v>178</v>
      </c>
      <c r="D276" s="7" t="s">
        <v>215</v>
      </c>
      <c r="E276" s="7" t="s">
        <v>34</v>
      </c>
      <c r="F276" s="8" t="s">
        <v>216</v>
      </c>
      <c r="G276" s="7" t="s">
        <v>30</v>
      </c>
      <c r="H276" s="9">
        <v>339.79899999999998</v>
      </c>
      <c r="I276" s="9">
        <v>1.0256000000000001</v>
      </c>
      <c r="J276" s="9">
        <v>0.99880000000000002</v>
      </c>
      <c r="K276" s="10">
        <v>0.97386895475819024</v>
      </c>
      <c r="L276" s="9">
        <v>12.14</v>
      </c>
      <c r="M276" s="19">
        <f>H276*INDEX('Pliegos Tarifarios (Santiago)'!$B:$B,MATCH($B276,'Pliegos Tarifarios (Santiago)'!$A:$A,0))</f>
        <v>40381.033561999997</v>
      </c>
      <c r="N276" s="19">
        <f>I276*INDEX('Pliegos Tarifarios (Santiago)'!$C:$C,MATCH($B276,'Pliegos Tarifarios (Santiago)'!$A:$A,0))</f>
        <v>3518.5064336000005</v>
      </c>
      <c r="O276" s="19">
        <f>J276*INDEX('Pliegos Tarifarios (Santiago)'!$D:$D,MATCH($B276,'Pliegos Tarifarios (Santiago)'!$A:$A,0))</f>
        <v>14105.2293888</v>
      </c>
      <c r="P276" s="19">
        <f>H276*INDEX('Pliegos Tarifarios (Santiago)'!$E:$E,MATCH($B276,'Pliegos Tarifarios (Santiago)'!$A:$A,0))</f>
        <v>4394.2806679999994</v>
      </c>
      <c r="Q276" s="19" cm="1">
        <f t="array" ref="Q276">H276*_xlfn.IFS(H276&lt;=350,INDEX('Pliegos Tarifarios (Santiago)'!$F:$F,MATCH($B276,'Pliegos Tarifarios (Santiago)'!$A:$A,0)),H276&lt;=500,INDEX('Pliegos Tarifarios (Santiago)'!$G:$G,MATCH($B276,'Pliegos Tarifarios (Santiago)'!$A:$A,0)),H276&lt;=1000,INDEX('Pliegos Tarifarios (Santiago)'!$H:$H,MATCH($B276,'Pliegos Tarifarios (Santiago)'!$A:$A,0)),H276&lt;=5000,INDEX('Pliegos Tarifarios (Santiago)'!$I:$I,MATCH($B276,'Pliegos Tarifarios (Santiago)'!$A:$A,0)),H276&gt;5000,INDEX('Pliegos Tarifarios (Santiago)'!$J:$J,MATCH($B276,'Pliegos Tarifarios (Santiago)'!$A:$A,0)))/1.19</f>
        <v>223.86757647058826</v>
      </c>
      <c r="R276" s="19">
        <f>INDEX('Pliegos Tarifarios (Santiago)'!$K:$K,MATCH($B276,'Pliegos Tarifarios (Santiago)'!$A:$A,0))</f>
        <v>709.36099999999999</v>
      </c>
      <c r="S276" s="21">
        <f t="shared" si="21"/>
        <v>63332.278628870583</v>
      </c>
      <c r="T276" s="21">
        <f t="shared" si="18"/>
        <v>12033.132939485411</v>
      </c>
      <c r="U276" s="19">
        <v>0</v>
      </c>
      <c r="V276" s="21">
        <f t="shared" si="19"/>
        <v>75365.411568355994</v>
      </c>
    </row>
    <row r="277" spans="1:22" x14ac:dyDescent="0.3">
      <c r="A277" s="7" t="s">
        <v>133</v>
      </c>
      <c r="B277" s="7">
        <v>2</v>
      </c>
      <c r="C277" s="8" t="s">
        <v>178</v>
      </c>
      <c r="D277" s="7" t="s">
        <v>217</v>
      </c>
      <c r="E277" s="7" t="s">
        <v>34</v>
      </c>
      <c r="F277" s="8" t="s">
        <v>218</v>
      </c>
      <c r="G277" s="7" t="s">
        <v>30</v>
      </c>
      <c r="H277" s="9">
        <v>340.32549999999998</v>
      </c>
      <c r="I277" s="9">
        <v>1.0084</v>
      </c>
      <c r="J277" s="9">
        <v>0.99550000000000005</v>
      </c>
      <c r="K277" s="10">
        <v>0.98720745735819126</v>
      </c>
      <c r="L277" s="9">
        <v>12.15</v>
      </c>
      <c r="M277" s="19">
        <f>H277*INDEX('Pliegos Tarifarios (Santiago)'!$B:$B,MATCH($B277,'Pliegos Tarifarios (Santiago)'!$A:$A,0))</f>
        <v>40443.601768999994</v>
      </c>
      <c r="N277" s="19">
        <f>I277*INDEX('Pliegos Tarifarios (Santiago)'!$C:$C,MATCH($B277,'Pliegos Tarifarios (Santiago)'!$A:$A,0))</f>
        <v>3459.4987203999999</v>
      </c>
      <c r="O277" s="19">
        <f>J277*INDEX('Pliegos Tarifarios (Santiago)'!$D:$D,MATCH($B277,'Pliegos Tarifarios (Santiago)'!$A:$A,0))</f>
        <v>14058.626208</v>
      </c>
      <c r="P277" s="19">
        <f>H277*INDEX('Pliegos Tarifarios (Santiago)'!$E:$E,MATCH($B277,'Pliegos Tarifarios (Santiago)'!$A:$A,0))</f>
        <v>4401.0893660000002</v>
      </c>
      <c r="Q277" s="19" cm="1">
        <f t="array" ref="Q277">H277*_xlfn.IFS(H277&lt;=350,INDEX('Pliegos Tarifarios (Santiago)'!$F:$F,MATCH($B277,'Pliegos Tarifarios (Santiago)'!$A:$A,0)),H277&lt;=500,INDEX('Pliegos Tarifarios (Santiago)'!$G:$G,MATCH($B277,'Pliegos Tarifarios (Santiago)'!$A:$A,0)),H277&lt;=1000,INDEX('Pliegos Tarifarios (Santiago)'!$H:$H,MATCH($B277,'Pliegos Tarifarios (Santiago)'!$A:$A,0)),H277&lt;=5000,INDEX('Pliegos Tarifarios (Santiago)'!$I:$I,MATCH($B277,'Pliegos Tarifarios (Santiago)'!$A:$A,0)),H277&gt;5000,INDEX('Pliegos Tarifarios (Santiago)'!$J:$J,MATCH($B277,'Pliegos Tarifarios (Santiago)'!$A:$A,0)))/1.19</f>
        <v>224.21444705882351</v>
      </c>
      <c r="R277" s="19">
        <f>INDEX('Pliegos Tarifarios (Santiago)'!$K:$K,MATCH($B277,'Pliegos Tarifarios (Santiago)'!$A:$A,0))</f>
        <v>709.36099999999999</v>
      </c>
      <c r="S277" s="21">
        <f t="shared" si="21"/>
        <v>63296.391510458816</v>
      </c>
      <c r="T277" s="21">
        <f t="shared" si="18"/>
        <v>12026.314386987175</v>
      </c>
      <c r="U277" s="19">
        <v>0</v>
      </c>
      <c r="V277" s="21">
        <f t="shared" si="19"/>
        <v>75322.705897445994</v>
      </c>
    </row>
    <row r="278" spans="1:22" x14ac:dyDescent="0.3">
      <c r="A278" s="7" t="s">
        <v>133</v>
      </c>
      <c r="B278" s="7">
        <v>2</v>
      </c>
      <c r="C278" s="8" t="s">
        <v>178</v>
      </c>
      <c r="D278" s="7" t="s">
        <v>219</v>
      </c>
      <c r="E278" s="7" t="s">
        <v>34</v>
      </c>
      <c r="F278" s="8" t="s">
        <v>220</v>
      </c>
      <c r="G278" s="7" t="s">
        <v>30</v>
      </c>
      <c r="H278" s="9">
        <v>339.8929</v>
      </c>
      <c r="I278" s="9">
        <v>1.0176000000000001</v>
      </c>
      <c r="J278" s="9">
        <v>1.0176000000000001</v>
      </c>
      <c r="K278" s="10">
        <v>1</v>
      </c>
      <c r="L278" s="9">
        <v>12.14</v>
      </c>
      <c r="M278" s="19">
        <f>H278*INDEX('Pliegos Tarifarios (Santiago)'!$B:$B,MATCH($B278,'Pliegos Tarifarios (Santiago)'!$A:$A,0))</f>
        <v>40392.192450199997</v>
      </c>
      <c r="N278" s="19">
        <f>I278*INDEX('Pliegos Tarifarios (Santiago)'!$C:$C,MATCH($B278,'Pliegos Tarifarios (Santiago)'!$A:$A,0))</f>
        <v>3491.0609856000001</v>
      </c>
      <c r="O278" s="19">
        <f>J278*INDEX('Pliegos Tarifarios (Santiago)'!$D:$D,MATCH($B278,'Pliegos Tarifarios (Santiago)'!$A:$A,0))</f>
        <v>14370.7262976</v>
      </c>
      <c r="P278" s="19">
        <f>H278*INDEX('Pliegos Tarifarios (Santiago)'!$E:$E,MATCH($B278,'Pliegos Tarifarios (Santiago)'!$A:$A,0))</f>
        <v>4395.4949827999999</v>
      </c>
      <c r="Q278" s="19" cm="1">
        <f t="array" ref="Q278">H278*_xlfn.IFS(H278&lt;=350,INDEX('Pliegos Tarifarios (Santiago)'!$F:$F,MATCH($B278,'Pliegos Tarifarios (Santiago)'!$A:$A,0)),H278&lt;=500,INDEX('Pliegos Tarifarios (Santiago)'!$G:$G,MATCH($B278,'Pliegos Tarifarios (Santiago)'!$A:$A,0)),H278&lt;=1000,INDEX('Pliegos Tarifarios (Santiago)'!$H:$H,MATCH($B278,'Pliegos Tarifarios (Santiago)'!$A:$A,0)),H278&lt;=5000,INDEX('Pliegos Tarifarios (Santiago)'!$I:$I,MATCH($B278,'Pliegos Tarifarios (Santiago)'!$A:$A,0)),H278&gt;5000,INDEX('Pliegos Tarifarios (Santiago)'!$J:$J,MATCH($B278,'Pliegos Tarifarios (Santiago)'!$A:$A,0)))/1.19</f>
        <v>223.92944</v>
      </c>
      <c r="R278" s="19">
        <f>INDEX('Pliegos Tarifarios (Santiago)'!$K:$K,MATCH($B278,'Pliegos Tarifarios (Santiago)'!$A:$A,0))</f>
        <v>709.36099999999999</v>
      </c>
      <c r="S278" s="21">
        <f t="shared" si="21"/>
        <v>63582.765156199996</v>
      </c>
      <c r="T278" s="21">
        <f t="shared" si="18"/>
        <v>12080.725379677999</v>
      </c>
      <c r="U278" s="19">
        <v>0</v>
      </c>
      <c r="V278" s="21">
        <f t="shared" si="19"/>
        <v>75663.490535877994</v>
      </c>
    </row>
    <row r="279" spans="1:22" x14ac:dyDescent="0.3">
      <c r="A279" s="7" t="s">
        <v>133</v>
      </c>
      <c r="B279" s="7">
        <v>2</v>
      </c>
      <c r="C279" s="8" t="s">
        <v>178</v>
      </c>
      <c r="D279" s="7" t="s">
        <v>221</v>
      </c>
      <c r="E279" s="7" t="s">
        <v>34</v>
      </c>
      <c r="F279" s="8" t="s">
        <v>222</v>
      </c>
      <c r="G279" s="7" t="s">
        <v>30</v>
      </c>
      <c r="H279" s="9">
        <v>339.38299999999998</v>
      </c>
      <c r="I279" s="9">
        <v>1.0168999999999999</v>
      </c>
      <c r="J279" s="9">
        <v>1.0168999999999999</v>
      </c>
      <c r="K279" s="10">
        <v>1</v>
      </c>
      <c r="L279" s="9">
        <v>12.12</v>
      </c>
      <c r="M279" s="19">
        <f>H279*INDEX('Pliegos Tarifarios (Santiago)'!$B:$B,MATCH($B279,'Pliegos Tarifarios (Santiago)'!$A:$A,0))</f>
        <v>40331.596953999993</v>
      </c>
      <c r="N279" s="19">
        <f>I279*INDEX('Pliegos Tarifarios (Santiago)'!$C:$C,MATCH($B279,'Pliegos Tarifarios (Santiago)'!$A:$A,0))</f>
        <v>3488.6595088999998</v>
      </c>
      <c r="O279" s="19">
        <f>J279*INDEX('Pliegos Tarifarios (Santiago)'!$D:$D,MATCH($B279,'Pliegos Tarifarios (Santiago)'!$A:$A,0))</f>
        <v>14360.840774399998</v>
      </c>
      <c r="P279" s="19">
        <f>H279*INDEX('Pliegos Tarifarios (Santiago)'!$E:$E,MATCH($B279,'Pliegos Tarifarios (Santiago)'!$A:$A,0))</f>
        <v>4388.9009559999995</v>
      </c>
      <c r="Q279" s="19" cm="1">
        <f t="array" ref="Q279">H279*_xlfn.IFS(H279&lt;=350,INDEX('Pliegos Tarifarios (Santiago)'!$F:$F,MATCH($B279,'Pliegos Tarifarios (Santiago)'!$A:$A,0)),H279&lt;=500,INDEX('Pliegos Tarifarios (Santiago)'!$G:$G,MATCH($B279,'Pliegos Tarifarios (Santiago)'!$A:$A,0)),H279&lt;=1000,INDEX('Pliegos Tarifarios (Santiago)'!$H:$H,MATCH($B279,'Pliegos Tarifarios (Santiago)'!$A:$A,0)),H279&lt;=5000,INDEX('Pliegos Tarifarios (Santiago)'!$I:$I,MATCH($B279,'Pliegos Tarifarios (Santiago)'!$A:$A,0)),H279&gt;5000,INDEX('Pliegos Tarifarios (Santiago)'!$J:$J,MATCH($B279,'Pliegos Tarifarios (Santiago)'!$A:$A,0)))/1.19</f>
        <v>223.59350588235296</v>
      </c>
      <c r="R279" s="19">
        <f>INDEX('Pliegos Tarifarios (Santiago)'!$K:$K,MATCH($B279,'Pliegos Tarifarios (Santiago)'!$A:$A,0))</f>
        <v>709.36099999999999</v>
      </c>
      <c r="S279" s="21">
        <f t="shared" si="21"/>
        <v>63502.952699182337</v>
      </c>
      <c r="T279" s="21">
        <f t="shared" si="18"/>
        <v>12065.561012844644</v>
      </c>
      <c r="U279" s="19">
        <v>0</v>
      </c>
      <c r="V279" s="21">
        <f t="shared" si="19"/>
        <v>75568.513712026979</v>
      </c>
    </row>
    <row r="280" spans="1:22" x14ac:dyDescent="0.3">
      <c r="A280" s="7" t="s">
        <v>133</v>
      </c>
      <c r="B280" s="7">
        <v>2</v>
      </c>
      <c r="C280" s="8" t="s">
        <v>178</v>
      </c>
      <c r="D280" s="7" t="s">
        <v>223</v>
      </c>
      <c r="E280" s="7" t="s">
        <v>34</v>
      </c>
      <c r="F280" s="8" t="s">
        <v>224</v>
      </c>
      <c r="G280" s="7" t="s">
        <v>30</v>
      </c>
      <c r="H280" s="9">
        <v>339.72669999999999</v>
      </c>
      <c r="I280" s="9">
        <v>1.0175000000000001</v>
      </c>
      <c r="J280" s="9">
        <v>1.0175000000000001</v>
      </c>
      <c r="K280" s="10">
        <v>1</v>
      </c>
      <c r="L280" s="9">
        <v>12.13</v>
      </c>
      <c r="M280" s="19">
        <f>H280*INDEX('Pliegos Tarifarios (Santiago)'!$B:$B,MATCH($B280,'Pliegos Tarifarios (Santiago)'!$A:$A,0))</f>
        <v>40372.441574599994</v>
      </c>
      <c r="N280" s="19">
        <f>I280*INDEX('Pliegos Tarifarios (Santiago)'!$C:$C,MATCH($B280,'Pliegos Tarifarios (Santiago)'!$A:$A,0))</f>
        <v>3490.7179175000001</v>
      </c>
      <c r="O280" s="19">
        <f>J280*INDEX('Pliegos Tarifarios (Santiago)'!$D:$D,MATCH($B280,'Pliegos Tarifarios (Santiago)'!$A:$A,0))</f>
        <v>14369.31408</v>
      </c>
      <c r="P280" s="19">
        <f>H280*INDEX('Pliegos Tarifarios (Santiago)'!$E:$E,MATCH($B280,'Pliegos Tarifarios (Santiago)'!$A:$A,0))</f>
        <v>4393.3456844000002</v>
      </c>
      <c r="Q280" s="19" cm="1">
        <f t="array" ref="Q280">H280*_xlfn.IFS(H280&lt;=350,INDEX('Pliegos Tarifarios (Santiago)'!$F:$F,MATCH($B280,'Pliegos Tarifarios (Santiago)'!$A:$A,0)),H280&lt;=500,INDEX('Pliegos Tarifarios (Santiago)'!$G:$G,MATCH($B280,'Pliegos Tarifarios (Santiago)'!$A:$A,0)),H280&lt;=1000,INDEX('Pliegos Tarifarios (Santiago)'!$H:$H,MATCH($B280,'Pliegos Tarifarios (Santiago)'!$A:$A,0)),H280&lt;=5000,INDEX('Pliegos Tarifarios (Santiago)'!$I:$I,MATCH($B280,'Pliegos Tarifarios (Santiago)'!$A:$A,0)),H280&gt;5000,INDEX('Pliegos Tarifarios (Santiago)'!$J:$J,MATCH($B280,'Pliegos Tarifarios (Santiago)'!$A:$A,0)))/1.19</f>
        <v>223.81994352941177</v>
      </c>
      <c r="R280" s="19">
        <f>INDEX('Pliegos Tarifarios (Santiago)'!$K:$K,MATCH($B280,'Pliegos Tarifarios (Santiago)'!$A:$A,0))</f>
        <v>709.36099999999999</v>
      </c>
      <c r="S280" s="21">
        <f t="shared" si="21"/>
        <v>63559.000200029397</v>
      </c>
      <c r="T280" s="21">
        <f t="shared" si="18"/>
        <v>12076.210038005585</v>
      </c>
      <c r="U280" s="19">
        <v>0</v>
      </c>
      <c r="V280" s="21">
        <f t="shared" si="19"/>
        <v>75635.210238034982</v>
      </c>
    </row>
    <row r="281" spans="1:22" x14ac:dyDescent="0.3">
      <c r="A281" s="7" t="s">
        <v>133</v>
      </c>
      <c r="B281" s="7">
        <v>2</v>
      </c>
      <c r="C281" s="8" t="s">
        <v>178</v>
      </c>
      <c r="D281" s="7" t="s">
        <v>225</v>
      </c>
      <c r="E281" s="7" t="s">
        <v>34</v>
      </c>
      <c r="F281" s="8" t="s">
        <v>226</v>
      </c>
      <c r="G281" s="7" t="s">
        <v>30</v>
      </c>
      <c r="H281" s="9">
        <v>339.90109999999999</v>
      </c>
      <c r="I281" s="9">
        <v>1.0087999999999999</v>
      </c>
      <c r="J281" s="9">
        <v>0.99119999999999997</v>
      </c>
      <c r="K281" s="10">
        <v>0.98255352894528158</v>
      </c>
      <c r="L281" s="9">
        <v>12.14</v>
      </c>
      <c r="M281" s="19">
        <f>H281*INDEX('Pliegos Tarifarios (Santiago)'!$B:$B,MATCH($B281,'Pliegos Tarifarios (Santiago)'!$A:$A,0))</f>
        <v>40393.166921799995</v>
      </c>
      <c r="N281" s="19">
        <f>I281*INDEX('Pliegos Tarifarios (Santiago)'!$C:$C,MATCH($B281,'Pliegos Tarifarios (Santiago)'!$A:$A,0))</f>
        <v>3460.8709927999998</v>
      </c>
      <c r="O281" s="19">
        <f>J281*INDEX('Pliegos Tarifarios (Santiago)'!$D:$D,MATCH($B281,'Pliegos Tarifarios (Santiago)'!$A:$A,0))</f>
        <v>13997.900851199998</v>
      </c>
      <c r="P281" s="19">
        <f>H281*INDEX('Pliegos Tarifarios (Santiago)'!$E:$E,MATCH($B281,'Pliegos Tarifarios (Santiago)'!$A:$A,0))</f>
        <v>4395.6010251999996</v>
      </c>
      <c r="Q281" s="19" cm="1">
        <f t="array" ref="Q281">H281*_xlfn.IFS(H281&lt;=350,INDEX('Pliegos Tarifarios (Santiago)'!$F:$F,MATCH($B281,'Pliegos Tarifarios (Santiago)'!$A:$A,0)),H281&lt;=500,INDEX('Pliegos Tarifarios (Santiago)'!$G:$G,MATCH($B281,'Pliegos Tarifarios (Santiago)'!$A:$A,0)),H281&lt;=1000,INDEX('Pliegos Tarifarios (Santiago)'!$H:$H,MATCH($B281,'Pliegos Tarifarios (Santiago)'!$A:$A,0)),H281&lt;=5000,INDEX('Pliegos Tarifarios (Santiago)'!$I:$I,MATCH($B281,'Pliegos Tarifarios (Santiago)'!$A:$A,0)),H281&gt;5000,INDEX('Pliegos Tarifarios (Santiago)'!$J:$J,MATCH($B281,'Pliegos Tarifarios (Santiago)'!$A:$A,0)))/1.19</f>
        <v>223.93484235294116</v>
      </c>
      <c r="R281" s="19">
        <f>INDEX('Pliegos Tarifarios (Santiago)'!$K:$K,MATCH($B281,'Pliegos Tarifarios (Santiago)'!$A:$A,0))</f>
        <v>709.36099999999999</v>
      </c>
      <c r="S281" s="21">
        <f t="shared" si="21"/>
        <v>63180.835633352937</v>
      </c>
      <c r="T281" s="21">
        <f t="shared" si="18"/>
        <v>12004.358770337058</v>
      </c>
      <c r="U281" s="19">
        <v>0</v>
      </c>
      <c r="V281" s="21">
        <f t="shared" si="19"/>
        <v>75185.194403689995</v>
      </c>
    </row>
    <row r="282" spans="1:22" x14ac:dyDescent="0.3">
      <c r="A282" s="7" t="s">
        <v>133</v>
      </c>
      <c r="B282" s="7">
        <v>2</v>
      </c>
      <c r="C282" s="8" t="s">
        <v>178</v>
      </c>
      <c r="D282" s="7" t="s">
        <v>227</v>
      </c>
      <c r="E282" s="7" t="s">
        <v>34</v>
      </c>
      <c r="F282" s="8" t="s">
        <v>228</v>
      </c>
      <c r="G282" s="7" t="s">
        <v>30</v>
      </c>
      <c r="H282" s="9">
        <v>339.95609999999999</v>
      </c>
      <c r="I282" s="9">
        <v>1.0196000000000001</v>
      </c>
      <c r="J282" s="9">
        <v>1.0029999999999999</v>
      </c>
      <c r="K282" s="10">
        <v>0.98371910553158082</v>
      </c>
      <c r="L282" s="9">
        <v>12.14</v>
      </c>
      <c r="M282" s="19">
        <f>H282*INDEX('Pliegos Tarifarios (Santiago)'!$B:$B,MATCH($B282,'Pliegos Tarifarios (Santiago)'!$A:$A,0))</f>
        <v>40399.703011799997</v>
      </c>
      <c r="N282" s="19">
        <f>I282*INDEX('Pliegos Tarifarios (Santiago)'!$C:$C,MATCH($B282,'Pliegos Tarifarios (Santiago)'!$A:$A,0))</f>
        <v>3497.9223476000002</v>
      </c>
      <c r="O282" s="19">
        <f>J282*INDEX('Pliegos Tarifarios (Santiago)'!$D:$D,MATCH($B282,'Pliegos Tarifarios (Santiago)'!$A:$A,0))</f>
        <v>14164.542527999998</v>
      </c>
      <c r="P282" s="19">
        <f>H282*INDEX('Pliegos Tarifarios (Santiago)'!$E:$E,MATCH($B282,'Pliegos Tarifarios (Santiago)'!$A:$A,0))</f>
        <v>4396.3122851999997</v>
      </c>
      <c r="Q282" s="19" cm="1">
        <f t="array" ref="Q282">H282*_xlfn.IFS(H282&lt;=350,INDEX('Pliegos Tarifarios (Santiago)'!$F:$F,MATCH($B282,'Pliegos Tarifarios (Santiago)'!$A:$A,0)),H282&lt;=500,INDEX('Pliegos Tarifarios (Santiago)'!$G:$G,MATCH($B282,'Pliegos Tarifarios (Santiago)'!$A:$A,0)),H282&lt;=1000,INDEX('Pliegos Tarifarios (Santiago)'!$H:$H,MATCH($B282,'Pliegos Tarifarios (Santiago)'!$A:$A,0)),H282&lt;=5000,INDEX('Pliegos Tarifarios (Santiago)'!$I:$I,MATCH($B282,'Pliegos Tarifarios (Santiago)'!$A:$A,0)),H282&gt;5000,INDEX('Pliegos Tarifarios (Santiago)'!$J:$J,MATCH($B282,'Pliegos Tarifarios (Santiago)'!$A:$A,0)))/1.19</f>
        <v>223.97107764705885</v>
      </c>
      <c r="R282" s="19">
        <f>INDEX('Pliegos Tarifarios (Santiago)'!$K:$K,MATCH($B282,'Pliegos Tarifarios (Santiago)'!$A:$A,0))</f>
        <v>709.36099999999999</v>
      </c>
      <c r="S282" s="21">
        <f t="shared" si="21"/>
        <v>63391.812250247051</v>
      </c>
      <c r="T282" s="21">
        <f t="shared" si="18"/>
        <v>12044.44432754694</v>
      </c>
      <c r="U282" s="19">
        <v>0</v>
      </c>
      <c r="V282" s="21">
        <f t="shared" si="19"/>
        <v>75436.256577793989</v>
      </c>
    </row>
    <row r="283" spans="1:22" x14ac:dyDescent="0.3">
      <c r="A283" s="7" t="s">
        <v>133</v>
      </c>
      <c r="B283" s="7">
        <v>2</v>
      </c>
      <c r="C283" s="8" t="s">
        <v>178</v>
      </c>
      <c r="D283" s="7" t="s">
        <v>229</v>
      </c>
      <c r="E283" s="7" t="s">
        <v>34</v>
      </c>
      <c r="F283" s="8" t="s">
        <v>230</v>
      </c>
      <c r="G283" s="7" t="s">
        <v>30</v>
      </c>
      <c r="H283" s="9">
        <v>340.2278</v>
      </c>
      <c r="I283" s="9">
        <v>1.0186999999999999</v>
      </c>
      <c r="J283" s="9">
        <v>0.98860000000000003</v>
      </c>
      <c r="K283" s="10">
        <v>0.97045253754785521</v>
      </c>
      <c r="L283" s="9">
        <v>12.15</v>
      </c>
      <c r="M283" s="19">
        <f>H283*INDEX('Pliegos Tarifarios (Santiago)'!$B:$B,MATCH($B283,'Pliegos Tarifarios (Santiago)'!$A:$A,0))</f>
        <v>40431.991296399996</v>
      </c>
      <c r="N283" s="19">
        <f>I283*INDEX('Pliegos Tarifarios (Santiago)'!$C:$C,MATCH($B283,'Pliegos Tarifarios (Santiago)'!$A:$A,0))</f>
        <v>3494.8347346999999</v>
      </c>
      <c r="O283" s="19">
        <f>J283*INDEX('Pliegos Tarifarios (Santiago)'!$D:$D,MATCH($B283,'Pliegos Tarifarios (Santiago)'!$A:$A,0))</f>
        <v>13961.1831936</v>
      </c>
      <c r="P283" s="19">
        <f>H283*INDEX('Pliegos Tarifarios (Santiago)'!$E:$E,MATCH($B283,'Pliegos Tarifarios (Santiago)'!$A:$A,0))</f>
        <v>4399.8259096000002</v>
      </c>
      <c r="Q283" s="19" cm="1">
        <f t="array" ref="Q283">H283*_xlfn.IFS(H283&lt;=350,INDEX('Pliegos Tarifarios (Santiago)'!$F:$F,MATCH($B283,'Pliegos Tarifarios (Santiago)'!$A:$A,0)),H283&lt;=500,INDEX('Pliegos Tarifarios (Santiago)'!$G:$G,MATCH($B283,'Pliegos Tarifarios (Santiago)'!$A:$A,0)),H283&lt;=1000,INDEX('Pliegos Tarifarios (Santiago)'!$H:$H,MATCH($B283,'Pliegos Tarifarios (Santiago)'!$A:$A,0)),H283&lt;=5000,INDEX('Pliegos Tarifarios (Santiago)'!$I:$I,MATCH($B283,'Pliegos Tarifarios (Santiago)'!$A:$A,0)),H283&gt;5000,INDEX('Pliegos Tarifarios (Santiago)'!$J:$J,MATCH($B283,'Pliegos Tarifarios (Santiago)'!$A:$A,0)))/1.19</f>
        <v>224.15008000000003</v>
      </c>
      <c r="R283" s="19">
        <f>INDEX('Pliegos Tarifarios (Santiago)'!$K:$K,MATCH($B283,'Pliegos Tarifarios (Santiago)'!$A:$A,0))</f>
        <v>709.36099999999999</v>
      </c>
      <c r="S283" s="21">
        <f t="shared" si="21"/>
        <v>63221.346214299992</v>
      </c>
      <c r="T283" s="21">
        <f t="shared" si="18"/>
        <v>12012.055780716999</v>
      </c>
      <c r="U283" s="19">
        <v>0</v>
      </c>
      <c r="V283" s="21">
        <f t="shared" si="19"/>
        <v>75233.40199501699</v>
      </c>
    </row>
    <row r="284" spans="1:22" x14ac:dyDescent="0.3">
      <c r="A284" s="7" t="s">
        <v>133</v>
      </c>
      <c r="B284" s="7">
        <v>2</v>
      </c>
      <c r="C284" s="8" t="s">
        <v>178</v>
      </c>
      <c r="D284" s="7" t="s">
        <v>231</v>
      </c>
      <c r="E284" s="7" t="s">
        <v>34</v>
      </c>
      <c r="F284" s="8" t="s">
        <v>232</v>
      </c>
      <c r="G284" s="7" t="s">
        <v>30</v>
      </c>
      <c r="H284" s="9">
        <v>339.11290000000002</v>
      </c>
      <c r="I284" s="9">
        <v>1.0033000000000001</v>
      </c>
      <c r="J284" s="9">
        <v>0.97729999999999995</v>
      </c>
      <c r="K284" s="10">
        <v>0.9740855177912886</v>
      </c>
      <c r="L284" s="9">
        <v>12.11</v>
      </c>
      <c r="M284" s="19">
        <f>H284*INDEX('Pliegos Tarifarios (Santiago)'!$B:$B,MATCH($B284,'Pliegos Tarifarios (Santiago)'!$A:$A,0))</f>
        <v>40299.498810199999</v>
      </c>
      <c r="N284" s="19">
        <f>I284*INDEX('Pliegos Tarifarios (Santiago)'!$C:$C,MATCH($B284,'Pliegos Tarifarios (Santiago)'!$A:$A,0))</f>
        <v>3442.0022473000004</v>
      </c>
      <c r="O284" s="19">
        <f>J284*INDEX('Pliegos Tarifarios (Santiago)'!$D:$D,MATCH($B284,'Pliegos Tarifarios (Santiago)'!$A:$A,0))</f>
        <v>13801.602604799999</v>
      </c>
      <c r="P284" s="19">
        <f>H284*INDEX('Pliegos Tarifarios (Santiago)'!$E:$E,MATCH($B284,'Pliegos Tarifarios (Santiago)'!$A:$A,0))</f>
        <v>4385.4080228000003</v>
      </c>
      <c r="Q284" s="19" cm="1">
        <f t="array" ref="Q284">H284*_xlfn.IFS(H284&lt;=350,INDEX('Pliegos Tarifarios (Santiago)'!$F:$F,MATCH($B284,'Pliegos Tarifarios (Santiago)'!$A:$A,0)),H284&lt;=500,INDEX('Pliegos Tarifarios (Santiago)'!$G:$G,MATCH($B284,'Pliegos Tarifarios (Santiago)'!$A:$A,0)),H284&lt;=1000,INDEX('Pliegos Tarifarios (Santiago)'!$H:$H,MATCH($B284,'Pliegos Tarifarios (Santiago)'!$A:$A,0)),H284&lt;=5000,INDEX('Pliegos Tarifarios (Santiago)'!$I:$I,MATCH($B284,'Pliegos Tarifarios (Santiago)'!$A:$A,0)),H284&gt;5000,INDEX('Pliegos Tarifarios (Santiago)'!$J:$J,MATCH($B284,'Pliegos Tarifarios (Santiago)'!$A:$A,0)))/1.19</f>
        <v>223.41555764705885</v>
      </c>
      <c r="R284" s="19">
        <f>INDEX('Pliegos Tarifarios (Santiago)'!$K:$K,MATCH($B284,'Pliegos Tarifarios (Santiago)'!$A:$A,0))</f>
        <v>709.36099999999999</v>
      </c>
      <c r="S284" s="21">
        <f t="shared" si="21"/>
        <v>62861.288242747054</v>
      </c>
      <c r="T284" s="21">
        <f t="shared" si="18"/>
        <v>11943.644766121941</v>
      </c>
      <c r="U284" s="19">
        <v>0</v>
      </c>
      <c r="V284" s="21">
        <f t="shared" si="19"/>
        <v>74804.933008868989</v>
      </c>
    </row>
    <row r="285" spans="1:22" x14ac:dyDescent="0.3">
      <c r="A285" s="7" t="s">
        <v>133</v>
      </c>
      <c r="B285" s="7">
        <v>2</v>
      </c>
      <c r="C285" s="8" t="s">
        <v>178</v>
      </c>
      <c r="D285" s="7" t="s">
        <v>233</v>
      </c>
      <c r="E285" s="7" t="s">
        <v>34</v>
      </c>
      <c r="F285" s="8" t="s">
        <v>234</v>
      </c>
      <c r="G285" s="7" t="s">
        <v>30</v>
      </c>
      <c r="H285" s="9">
        <v>340.03989999999999</v>
      </c>
      <c r="I285" s="9">
        <v>1.0009999999999999</v>
      </c>
      <c r="J285" s="9">
        <v>0.98370000000000002</v>
      </c>
      <c r="K285" s="10">
        <v>0.98271728271728287</v>
      </c>
      <c r="L285" s="9">
        <v>12.14</v>
      </c>
      <c r="M285" s="19">
        <f>H285*INDEX('Pliegos Tarifarios (Santiago)'!$B:$B,MATCH($B285,'Pliegos Tarifarios (Santiago)'!$A:$A,0))</f>
        <v>40409.661636199999</v>
      </c>
      <c r="N285" s="19">
        <f>I285*INDEX('Pliegos Tarifarios (Santiago)'!$C:$C,MATCH($B285,'Pliegos Tarifarios (Santiago)'!$A:$A,0))</f>
        <v>3434.1116809999999</v>
      </c>
      <c r="O285" s="19">
        <f>J285*INDEX('Pliegos Tarifarios (Santiago)'!$D:$D,MATCH($B285,'Pliegos Tarifarios (Santiago)'!$A:$A,0))</f>
        <v>13891.9845312</v>
      </c>
      <c r="P285" s="19">
        <f>H285*INDEX('Pliegos Tarifarios (Santiago)'!$E:$E,MATCH($B285,'Pliegos Tarifarios (Santiago)'!$A:$A,0))</f>
        <v>4397.3959868000002</v>
      </c>
      <c r="Q285" s="19" cm="1">
        <f t="array" ref="Q285">H285*_xlfn.IFS(H285&lt;=350,INDEX('Pliegos Tarifarios (Santiago)'!$F:$F,MATCH($B285,'Pliegos Tarifarios (Santiago)'!$A:$A,0)),H285&lt;=500,INDEX('Pliegos Tarifarios (Santiago)'!$G:$G,MATCH($B285,'Pliegos Tarifarios (Santiago)'!$A:$A,0)),H285&lt;=1000,INDEX('Pliegos Tarifarios (Santiago)'!$H:$H,MATCH($B285,'Pliegos Tarifarios (Santiago)'!$A:$A,0)),H285&lt;=5000,INDEX('Pliegos Tarifarios (Santiago)'!$I:$I,MATCH($B285,'Pliegos Tarifarios (Santiago)'!$A:$A,0)),H285&gt;5000,INDEX('Pliegos Tarifarios (Santiago)'!$J:$J,MATCH($B285,'Pliegos Tarifarios (Santiago)'!$A:$A,0)))/1.19</f>
        <v>224.02628705882353</v>
      </c>
      <c r="R285" s="19">
        <f>INDEX('Pliegos Tarifarios (Santiago)'!$K:$K,MATCH($B285,'Pliegos Tarifarios (Santiago)'!$A:$A,0))</f>
        <v>709.36099999999999</v>
      </c>
      <c r="S285" s="21">
        <f t="shared" si="21"/>
        <v>63066.541122258823</v>
      </c>
      <c r="T285" s="21">
        <f t="shared" si="18"/>
        <v>11982.642813229177</v>
      </c>
      <c r="U285" s="19">
        <v>0</v>
      </c>
      <c r="V285" s="21">
        <f t="shared" si="19"/>
        <v>75049.183935487992</v>
      </c>
    </row>
    <row r="286" spans="1:22" x14ac:dyDescent="0.3">
      <c r="A286" s="7" t="s">
        <v>133</v>
      </c>
      <c r="B286" s="7">
        <v>2</v>
      </c>
      <c r="C286" s="8" t="s">
        <v>178</v>
      </c>
      <c r="D286" s="7" t="s">
        <v>235</v>
      </c>
      <c r="E286" s="7" t="s">
        <v>236</v>
      </c>
      <c r="F286" s="8" t="s">
        <v>39</v>
      </c>
      <c r="G286" s="7" t="s">
        <v>30</v>
      </c>
      <c r="H286" s="9">
        <v>566.08659999999998</v>
      </c>
      <c r="I286" s="9">
        <v>1.6535</v>
      </c>
      <c r="J286" s="9">
        <v>1.6535</v>
      </c>
      <c r="K286" s="10">
        <v>1</v>
      </c>
      <c r="L286" s="9">
        <v>20.22</v>
      </c>
      <c r="M286" s="19">
        <f>H286*INDEX('Pliegos Tarifarios (Santiago)'!$B:$B,MATCH($B286,'Pliegos Tarifarios (Santiago)'!$A:$A,0))</f>
        <v>67272.599370799988</v>
      </c>
      <c r="N286" s="19">
        <f>I286*INDEX('Pliegos Tarifarios (Santiago)'!$C:$C,MATCH($B286,'Pliegos Tarifarios (Santiago)'!$A:$A,0))</f>
        <v>5672.6310334999998</v>
      </c>
      <c r="O286" s="19">
        <f>J286*INDEX('Pliegos Tarifarios (Santiago)'!$D:$D,MATCH($B286,'Pliegos Tarifarios (Santiago)'!$A:$A,0))</f>
        <v>23351.018015999998</v>
      </c>
      <c r="P286" s="19">
        <f>H286*INDEX('Pliegos Tarifarios (Santiago)'!$E:$E,MATCH($B286,'Pliegos Tarifarios (Santiago)'!$A:$A,0))</f>
        <v>7320.6319112000001</v>
      </c>
      <c r="Q286" s="19" cm="1">
        <f t="array" ref="Q286">H286*_xlfn.IFS(H286&lt;=350,INDEX('Pliegos Tarifarios (Santiago)'!$F:$F,MATCH($B286,'Pliegos Tarifarios (Santiago)'!$A:$A,0)),H286&lt;=500,INDEX('Pliegos Tarifarios (Santiago)'!$G:$G,MATCH($B286,'Pliegos Tarifarios (Santiago)'!$A:$A,0)),H286&lt;=1000,INDEX('Pliegos Tarifarios (Santiago)'!$H:$H,MATCH($B286,'Pliegos Tarifarios (Santiago)'!$A:$A,0)),H286&lt;=5000,INDEX('Pliegos Tarifarios (Santiago)'!$I:$I,MATCH($B286,'Pliegos Tarifarios (Santiago)'!$A:$A,0)),H286&gt;5000,INDEX('Pliegos Tarifarios (Santiago)'!$J:$J,MATCH($B286,'Pliegos Tarifarios (Santiago)'!$A:$A,0)))/1.19</f>
        <v>1327.6871433613449</v>
      </c>
      <c r="R286" s="19">
        <f>INDEX('Pliegos Tarifarios (Santiago)'!$K:$K,MATCH($B286,'Pliegos Tarifarios (Santiago)'!$A:$A,0))</f>
        <v>709.36099999999999</v>
      </c>
      <c r="S286" s="21">
        <f t="shared" si="21"/>
        <v>105653.92847486134</v>
      </c>
      <c r="T286" s="21">
        <f t="shared" si="18"/>
        <v>20074.246410223655</v>
      </c>
      <c r="U286" s="19">
        <v>0</v>
      </c>
      <c r="V286" s="21">
        <f t="shared" si="19"/>
        <v>125728.174885085</v>
      </c>
    </row>
    <row r="287" spans="1:22" x14ac:dyDescent="0.3">
      <c r="A287" s="7" t="s">
        <v>133</v>
      </c>
      <c r="B287" s="7">
        <v>2</v>
      </c>
      <c r="C287" s="8" t="s">
        <v>178</v>
      </c>
      <c r="D287" s="7" t="s">
        <v>237</v>
      </c>
      <c r="E287" s="7" t="s">
        <v>236</v>
      </c>
      <c r="F287" s="8" t="s">
        <v>37</v>
      </c>
      <c r="G287" s="7" t="s">
        <v>30</v>
      </c>
      <c r="H287" s="9">
        <v>565.95759999999996</v>
      </c>
      <c r="I287" s="9">
        <v>1.6955</v>
      </c>
      <c r="J287" s="9">
        <v>1.6306</v>
      </c>
      <c r="K287" s="10">
        <v>0.9617222058389856</v>
      </c>
      <c r="L287" s="9">
        <v>20.21</v>
      </c>
      <c r="M287" s="19">
        <f>H287*INDEX('Pliegos Tarifarios (Santiago)'!$B:$B,MATCH($B287,'Pliegos Tarifarios (Santiago)'!$A:$A,0))</f>
        <v>67257.269268799995</v>
      </c>
      <c r="N287" s="19">
        <f>I287*INDEX('Pliegos Tarifarios (Santiago)'!$C:$C,MATCH($B287,'Pliegos Tarifarios (Santiago)'!$A:$A,0))</f>
        <v>5816.7196354999996</v>
      </c>
      <c r="O287" s="19">
        <f>J287*INDEX('Pliegos Tarifarios (Santiago)'!$D:$D,MATCH($B287,'Pliegos Tarifarios (Santiago)'!$A:$A,0))</f>
        <v>23027.620185600001</v>
      </c>
      <c r="P287" s="19">
        <f>H287*INDEX('Pliegos Tarifarios (Santiago)'!$E:$E,MATCH($B287,'Pliegos Tarifarios (Santiago)'!$A:$A,0))</f>
        <v>7318.9636831999997</v>
      </c>
      <c r="Q287" s="19" cm="1">
        <f t="array" ref="Q287">H287*_xlfn.IFS(H287&lt;=350,INDEX('Pliegos Tarifarios (Santiago)'!$F:$F,MATCH($B287,'Pliegos Tarifarios (Santiago)'!$A:$A,0)),H287&lt;=500,INDEX('Pliegos Tarifarios (Santiago)'!$G:$G,MATCH($B287,'Pliegos Tarifarios (Santiago)'!$A:$A,0)),H287&lt;=1000,INDEX('Pliegos Tarifarios (Santiago)'!$H:$H,MATCH($B287,'Pliegos Tarifarios (Santiago)'!$A:$A,0)),H287&lt;=5000,INDEX('Pliegos Tarifarios (Santiago)'!$I:$I,MATCH($B287,'Pliegos Tarifarios (Santiago)'!$A:$A,0)),H287&gt;5000,INDEX('Pliegos Tarifarios (Santiago)'!$J:$J,MATCH($B287,'Pliegos Tarifarios (Santiago)'!$A:$A,0)))/1.19</f>
        <v>1327.384589579832</v>
      </c>
      <c r="R287" s="19">
        <f>INDEX('Pliegos Tarifarios (Santiago)'!$K:$K,MATCH($B287,'Pliegos Tarifarios (Santiago)'!$A:$A,0))</f>
        <v>709.36099999999999</v>
      </c>
      <c r="S287" s="21">
        <f t="shared" si="21"/>
        <v>105457.31836267983</v>
      </c>
      <c r="T287" s="21">
        <f t="shared" si="18"/>
        <v>20036.890488909168</v>
      </c>
      <c r="U287" s="19">
        <v>0</v>
      </c>
      <c r="V287" s="21">
        <f t="shared" si="19"/>
        <v>125494.20885158899</v>
      </c>
    </row>
    <row r="288" spans="1:22" x14ac:dyDescent="0.3">
      <c r="A288" s="7" t="s">
        <v>133</v>
      </c>
      <c r="B288" s="7">
        <v>2</v>
      </c>
      <c r="C288" s="8" t="s">
        <v>178</v>
      </c>
      <c r="D288" s="7" t="s">
        <v>238</v>
      </c>
      <c r="E288" s="7" t="s">
        <v>236</v>
      </c>
      <c r="F288" s="8" t="s">
        <v>239</v>
      </c>
      <c r="G288" s="7" t="s">
        <v>30</v>
      </c>
      <c r="H288" s="9">
        <v>567.28549999999996</v>
      </c>
      <c r="I288" s="9">
        <v>1.6857</v>
      </c>
      <c r="J288" s="9">
        <v>1.6432</v>
      </c>
      <c r="K288" s="10">
        <v>0.97478792193154185</v>
      </c>
      <c r="L288" s="9">
        <v>20.260000000000002</v>
      </c>
      <c r="M288" s="19">
        <f>H288*INDEX('Pliegos Tarifarios (Santiago)'!$B:$B,MATCH($B288,'Pliegos Tarifarios (Santiago)'!$A:$A,0))</f>
        <v>67415.074248999998</v>
      </c>
      <c r="N288" s="19">
        <f>I288*INDEX('Pliegos Tarifarios (Santiago)'!$C:$C,MATCH($B288,'Pliegos Tarifarios (Santiago)'!$A:$A,0))</f>
        <v>5783.0989616999996</v>
      </c>
      <c r="O288" s="19">
        <f>J288*INDEX('Pliegos Tarifarios (Santiago)'!$D:$D,MATCH($B288,'Pliegos Tarifarios (Santiago)'!$A:$A,0))</f>
        <v>23205.559603199999</v>
      </c>
      <c r="P288" s="19">
        <f>H288*INDEX('Pliegos Tarifarios (Santiago)'!$E:$E,MATCH($B288,'Pliegos Tarifarios (Santiago)'!$A:$A,0))</f>
        <v>7336.1360859999995</v>
      </c>
      <c r="Q288" s="19" cm="1">
        <f t="array" ref="Q288">H288*_xlfn.IFS(H288&lt;=350,INDEX('Pliegos Tarifarios (Santiago)'!$F:$F,MATCH($B288,'Pliegos Tarifarios (Santiago)'!$A:$A,0)),H288&lt;=500,INDEX('Pliegos Tarifarios (Santiago)'!$G:$G,MATCH($B288,'Pliegos Tarifarios (Santiago)'!$A:$A,0)),H288&lt;=1000,INDEX('Pliegos Tarifarios (Santiago)'!$H:$H,MATCH($B288,'Pliegos Tarifarios (Santiago)'!$A:$A,0)),H288&lt;=5000,INDEX('Pliegos Tarifarios (Santiago)'!$I:$I,MATCH($B288,'Pliegos Tarifarios (Santiago)'!$A:$A,0)),H288&gt;5000,INDEX('Pliegos Tarifarios (Santiago)'!$J:$J,MATCH($B288,'Pliegos Tarifarios (Santiago)'!$A:$A,0)))/1.19</f>
        <v>1330.4990172268908</v>
      </c>
      <c r="R288" s="19">
        <f>INDEX('Pliegos Tarifarios (Santiago)'!$K:$K,MATCH($B288,'Pliegos Tarifarios (Santiago)'!$A:$A,0))</f>
        <v>709.36099999999999</v>
      </c>
      <c r="S288" s="21">
        <f t="shared" si="21"/>
        <v>105779.72891712689</v>
      </c>
      <c r="T288" s="21">
        <f t="shared" si="18"/>
        <v>20098.14849425411</v>
      </c>
      <c r="U288" s="19">
        <v>0</v>
      </c>
      <c r="V288" s="21">
        <f t="shared" si="19"/>
        <v>125877.87741138101</v>
      </c>
    </row>
    <row r="289" spans="1:22" x14ac:dyDescent="0.3">
      <c r="A289" s="7" t="s">
        <v>133</v>
      </c>
      <c r="B289" s="7">
        <v>2</v>
      </c>
      <c r="C289" s="8" t="s">
        <v>178</v>
      </c>
      <c r="D289" s="7" t="s">
        <v>240</v>
      </c>
      <c r="E289" s="7" t="s">
        <v>236</v>
      </c>
      <c r="F289" s="8" t="s">
        <v>241</v>
      </c>
      <c r="G289" s="7" t="s">
        <v>30</v>
      </c>
      <c r="H289" s="9">
        <v>566.73050000000001</v>
      </c>
      <c r="I289" s="9">
        <v>1.6698999999999999</v>
      </c>
      <c r="J289" s="9">
        <v>1.6172</v>
      </c>
      <c r="K289" s="10">
        <v>0.96844122402539079</v>
      </c>
      <c r="L289" s="9">
        <v>20.239999999999998</v>
      </c>
      <c r="M289" s="19">
        <f>H289*INDEX('Pliegos Tarifarios (Santiago)'!$B:$B,MATCH($B289,'Pliegos Tarifarios (Santiago)'!$A:$A,0))</f>
        <v>67349.119158999994</v>
      </c>
      <c r="N289" s="19">
        <f>I289*INDEX('Pliegos Tarifarios (Santiago)'!$C:$C,MATCH($B289,'Pliegos Tarifarios (Santiago)'!$A:$A,0))</f>
        <v>5728.8942018999996</v>
      </c>
      <c r="O289" s="19">
        <f>J289*INDEX('Pliegos Tarifarios (Santiago)'!$D:$D,MATCH($B289,'Pliegos Tarifarios (Santiago)'!$A:$A,0))</f>
        <v>22838.383027199998</v>
      </c>
      <c r="P289" s="19">
        <f>H289*INDEX('Pliegos Tarifarios (Santiago)'!$E:$E,MATCH($B289,'Pliegos Tarifarios (Santiago)'!$A:$A,0))</f>
        <v>7328.958826</v>
      </c>
      <c r="Q289" s="19" cm="1">
        <f t="array" ref="Q289">H289*_xlfn.IFS(H289&lt;=350,INDEX('Pliegos Tarifarios (Santiago)'!$F:$F,MATCH($B289,'Pliegos Tarifarios (Santiago)'!$A:$A,0)),H289&lt;=500,INDEX('Pliegos Tarifarios (Santiago)'!$G:$G,MATCH($B289,'Pliegos Tarifarios (Santiago)'!$A:$A,0)),H289&lt;=1000,INDEX('Pliegos Tarifarios (Santiago)'!$H:$H,MATCH($B289,'Pliegos Tarifarios (Santiago)'!$A:$A,0)),H289&lt;=5000,INDEX('Pliegos Tarifarios (Santiago)'!$I:$I,MATCH($B289,'Pliegos Tarifarios (Santiago)'!$A:$A,0)),H289&gt;5000,INDEX('Pliegos Tarifarios (Santiago)'!$J:$J,MATCH($B289,'Pliegos Tarifarios (Santiago)'!$A:$A,0)))/1.19</f>
        <v>1329.1973323529414</v>
      </c>
      <c r="R289" s="19">
        <f>INDEX('Pliegos Tarifarios (Santiago)'!$K:$K,MATCH($B289,'Pliegos Tarifarios (Santiago)'!$A:$A,0))</f>
        <v>709.36099999999999</v>
      </c>
      <c r="S289" s="21">
        <f t="shared" si="21"/>
        <v>105283.91354645294</v>
      </c>
      <c r="T289" s="21">
        <f t="shared" si="18"/>
        <v>20003.943573826058</v>
      </c>
      <c r="U289" s="19">
        <v>0</v>
      </c>
      <c r="V289" s="21">
        <f t="shared" si="19"/>
        <v>125287.85712027899</v>
      </c>
    </row>
    <row r="290" spans="1:22" x14ac:dyDescent="0.3">
      <c r="A290" s="7" t="s">
        <v>133</v>
      </c>
      <c r="B290" s="7">
        <v>2</v>
      </c>
      <c r="C290" s="8" t="s">
        <v>178</v>
      </c>
      <c r="D290" s="7" t="s">
        <v>242</v>
      </c>
      <c r="E290" s="7" t="s">
        <v>236</v>
      </c>
      <c r="F290" s="8" t="s">
        <v>243</v>
      </c>
      <c r="G290" s="7" t="s">
        <v>30</v>
      </c>
      <c r="H290" s="9">
        <v>566.96709999999996</v>
      </c>
      <c r="I290" s="9">
        <v>1.6749000000000001</v>
      </c>
      <c r="J290" s="9">
        <v>1.6560999999999999</v>
      </c>
      <c r="K290" s="10">
        <v>0.98877544928055394</v>
      </c>
      <c r="L290" s="9">
        <v>20.25</v>
      </c>
      <c r="M290" s="19">
        <f>H290*INDEX('Pliegos Tarifarios (Santiago)'!$B:$B,MATCH($B290,'Pliegos Tarifarios (Santiago)'!$A:$A,0))</f>
        <v>67377.236229799993</v>
      </c>
      <c r="N290" s="19">
        <f>I290*INDEX('Pliegos Tarifarios (Santiago)'!$C:$C,MATCH($B290,'Pliegos Tarifarios (Santiago)'!$A:$A,0))</f>
        <v>5746.0476069000006</v>
      </c>
      <c r="O290" s="19">
        <f>J290*INDEX('Pliegos Tarifarios (Santiago)'!$D:$D,MATCH($B290,'Pliegos Tarifarios (Santiago)'!$A:$A,0))</f>
        <v>23387.735673599997</v>
      </c>
      <c r="P290" s="19">
        <f>H290*INDEX('Pliegos Tarifarios (Santiago)'!$E:$E,MATCH($B290,'Pliegos Tarifarios (Santiago)'!$A:$A,0))</f>
        <v>7332.0185371999996</v>
      </c>
      <c r="Q290" s="19" cm="1">
        <f t="array" ref="Q290">H290*_xlfn.IFS(H290&lt;=350,INDEX('Pliegos Tarifarios (Santiago)'!$F:$F,MATCH($B290,'Pliegos Tarifarios (Santiago)'!$A:$A,0)),H290&lt;=500,INDEX('Pliegos Tarifarios (Santiago)'!$G:$G,MATCH($B290,'Pliegos Tarifarios (Santiago)'!$A:$A,0)),H290&lt;=1000,INDEX('Pliegos Tarifarios (Santiago)'!$H:$H,MATCH($B290,'Pliegos Tarifarios (Santiago)'!$A:$A,0)),H290&lt;=5000,INDEX('Pliegos Tarifarios (Santiago)'!$I:$I,MATCH($B290,'Pliegos Tarifarios (Santiago)'!$A:$A,0)),H290&gt;5000,INDEX('Pliegos Tarifarios (Santiago)'!$J:$J,MATCH($B290,'Pliegos Tarifarios (Santiago)'!$A:$A,0)))/1.19</f>
        <v>1329.7522488235295</v>
      </c>
      <c r="R290" s="19">
        <f>INDEX('Pliegos Tarifarios (Santiago)'!$K:$K,MATCH($B290,'Pliegos Tarifarios (Santiago)'!$A:$A,0))</f>
        <v>709.36099999999999</v>
      </c>
      <c r="S290" s="21">
        <f t="shared" si="21"/>
        <v>105882.15129632351</v>
      </c>
      <c r="T290" s="21">
        <f t="shared" si="18"/>
        <v>20117.608746301466</v>
      </c>
      <c r="U290" s="19">
        <v>0</v>
      </c>
      <c r="V290" s="21">
        <f t="shared" si="19"/>
        <v>125999.76004262498</v>
      </c>
    </row>
    <row r="291" spans="1:22" x14ac:dyDescent="0.3">
      <c r="A291" s="7" t="s">
        <v>133</v>
      </c>
      <c r="B291" s="7">
        <v>2</v>
      </c>
      <c r="C291" s="8" t="s">
        <v>178</v>
      </c>
      <c r="D291" s="7" t="s">
        <v>244</v>
      </c>
      <c r="E291" s="7" t="s">
        <v>51</v>
      </c>
      <c r="F291" s="8" t="s">
        <v>245</v>
      </c>
      <c r="G291" s="7" t="s">
        <v>30</v>
      </c>
      <c r="H291" s="9">
        <v>565.24810000000002</v>
      </c>
      <c r="I291" s="9">
        <v>1.6628000000000001</v>
      </c>
      <c r="J291" s="9">
        <v>1.6571</v>
      </c>
      <c r="K291" s="10">
        <v>0.99657204714938652</v>
      </c>
      <c r="L291" s="9">
        <v>20.190000000000001</v>
      </c>
      <c r="M291" s="19">
        <f>H291*INDEX('Pliegos Tarifarios (Santiago)'!$B:$B,MATCH($B291,'Pliegos Tarifarios (Santiago)'!$A:$A,0))</f>
        <v>67172.953707799999</v>
      </c>
      <c r="N291" s="19">
        <f>I291*INDEX('Pliegos Tarifarios (Santiago)'!$C:$C,MATCH($B291,'Pliegos Tarifarios (Santiago)'!$A:$A,0))</f>
        <v>5704.5363668</v>
      </c>
      <c r="O291" s="19">
        <f>J291*INDEX('Pliegos Tarifarios (Santiago)'!$D:$D,MATCH($B291,'Pliegos Tarifarios (Santiago)'!$A:$A,0))</f>
        <v>23401.857849600001</v>
      </c>
      <c r="P291" s="19">
        <f>H291*INDEX('Pliegos Tarifarios (Santiago)'!$E:$E,MATCH($B291,'Pliegos Tarifarios (Santiago)'!$A:$A,0))</f>
        <v>7309.7884292000008</v>
      </c>
      <c r="Q291" s="19" cm="1">
        <f t="array" ref="Q291">H291*_xlfn.IFS(H291&lt;=350,INDEX('Pliegos Tarifarios (Santiago)'!$F:$F,MATCH($B291,'Pliegos Tarifarios (Santiago)'!$A:$A,0)),H291&lt;=500,INDEX('Pliegos Tarifarios (Santiago)'!$G:$G,MATCH($B291,'Pliegos Tarifarios (Santiago)'!$A:$A,0)),H291&lt;=1000,INDEX('Pliegos Tarifarios (Santiago)'!$H:$H,MATCH($B291,'Pliegos Tarifarios (Santiago)'!$A:$A,0)),H291&lt;=5000,INDEX('Pliegos Tarifarios (Santiago)'!$I:$I,MATCH($B291,'Pliegos Tarifarios (Santiago)'!$A:$A,0)),H291&gt;5000,INDEX('Pliegos Tarifarios (Santiago)'!$J:$J,MATCH($B291,'Pliegos Tarifarios (Santiago)'!$A:$A,0)))/1.19</f>
        <v>1325.7205437815128</v>
      </c>
      <c r="R291" s="19">
        <f>INDEX('Pliegos Tarifarios (Santiago)'!$K:$K,MATCH($B291,'Pliegos Tarifarios (Santiago)'!$A:$A,0))</f>
        <v>709.36099999999999</v>
      </c>
      <c r="S291" s="21">
        <f t="shared" si="21"/>
        <v>105624.21789718152</v>
      </c>
      <c r="T291" s="21">
        <f t="shared" si="18"/>
        <v>20068.601400464489</v>
      </c>
      <c r="U291" s="19">
        <v>0</v>
      </c>
      <c r="V291" s="21">
        <f t="shared" si="19"/>
        <v>125692.819297646</v>
      </c>
    </row>
    <row r="292" spans="1:22" x14ac:dyDescent="0.3">
      <c r="A292" s="7" t="s">
        <v>133</v>
      </c>
      <c r="B292" s="7">
        <v>2</v>
      </c>
      <c r="C292" s="8" t="s">
        <v>178</v>
      </c>
      <c r="D292" s="7" t="s">
        <v>246</v>
      </c>
      <c r="E292" s="7" t="s">
        <v>247</v>
      </c>
      <c r="F292" s="8" t="s">
        <v>248</v>
      </c>
      <c r="G292" s="7" t="s">
        <v>30</v>
      </c>
      <c r="H292" s="9">
        <v>453.1601</v>
      </c>
      <c r="I292" s="9">
        <v>1.3742000000000001</v>
      </c>
      <c r="J292" s="9">
        <v>1.347</v>
      </c>
      <c r="K292" s="10">
        <v>0.98020666569640513</v>
      </c>
      <c r="L292" s="9">
        <v>16.18</v>
      </c>
      <c r="M292" s="19">
        <f>H292*INDEX('Pliegos Tarifarios (Santiago)'!$B:$B,MATCH($B292,'Pliegos Tarifarios (Santiago)'!$A:$A,0))</f>
        <v>53852.6399638</v>
      </c>
      <c r="N292" s="19">
        <f>I292*INDEX('Pliegos Tarifarios (Santiago)'!$C:$C,MATCH($B292,'Pliegos Tarifarios (Santiago)'!$A:$A,0))</f>
        <v>4714.4418302000004</v>
      </c>
      <c r="O292" s="19">
        <f>J292*INDEX('Pliegos Tarifarios (Santiago)'!$D:$D,MATCH($B292,'Pliegos Tarifarios (Santiago)'!$A:$A,0))</f>
        <v>19022.571071999999</v>
      </c>
      <c r="P292" s="19">
        <f>H292*INDEX('Pliegos Tarifarios (Santiago)'!$E:$E,MATCH($B292,'Pliegos Tarifarios (Santiago)'!$A:$A,0))</f>
        <v>5860.2664132</v>
      </c>
      <c r="Q292" s="19" cm="1">
        <f t="array" ref="Q292">H292*_xlfn.IFS(H292&lt;=350,INDEX('Pliegos Tarifarios (Santiago)'!$F:$F,MATCH($B292,'Pliegos Tarifarios (Santiago)'!$A:$A,0)),H292&lt;=500,INDEX('Pliegos Tarifarios (Santiago)'!$G:$G,MATCH($B292,'Pliegos Tarifarios (Santiago)'!$A:$A,0)),H292&lt;=1000,INDEX('Pliegos Tarifarios (Santiago)'!$H:$H,MATCH($B292,'Pliegos Tarifarios (Santiago)'!$A:$A,0)),H292&lt;=5000,INDEX('Pliegos Tarifarios (Santiago)'!$I:$I,MATCH($B292,'Pliegos Tarifarios (Santiago)'!$A:$A,0)),H292&gt;5000,INDEX('Pliegos Tarifarios (Santiago)'!$J:$J,MATCH($B292,'Pliegos Tarifarios (Santiago)'!$A:$A,0)))/1.19</f>
        <v>638.23220806722702</v>
      </c>
      <c r="R292" s="19">
        <f>INDEX('Pliegos Tarifarios (Santiago)'!$K:$K,MATCH($B292,'Pliegos Tarifarios (Santiago)'!$A:$A,0))</f>
        <v>709.36099999999999</v>
      </c>
      <c r="S292" s="21">
        <f t="shared" si="21"/>
        <v>84797.512487267231</v>
      </c>
      <c r="T292" s="21">
        <f t="shared" si="18"/>
        <v>16111.527372580775</v>
      </c>
      <c r="U292" s="19">
        <v>0</v>
      </c>
      <c r="V292" s="21">
        <f t="shared" si="19"/>
        <v>100909.03985984801</v>
      </c>
    </row>
    <row r="293" spans="1:22" x14ac:dyDescent="0.3">
      <c r="A293" s="7" t="s">
        <v>133</v>
      </c>
      <c r="B293" s="7">
        <v>2</v>
      </c>
      <c r="C293" s="8" t="s">
        <v>178</v>
      </c>
      <c r="D293" s="7" t="s">
        <v>249</v>
      </c>
      <c r="E293" s="7" t="s">
        <v>247</v>
      </c>
      <c r="F293" s="8" t="s">
        <v>250</v>
      </c>
      <c r="G293" s="7" t="s">
        <v>30</v>
      </c>
      <c r="H293" s="9">
        <v>453.01229999999998</v>
      </c>
      <c r="I293" s="9">
        <v>1.3339000000000001</v>
      </c>
      <c r="J293" s="9">
        <v>1.3339000000000001</v>
      </c>
      <c r="K293" s="10">
        <v>1</v>
      </c>
      <c r="L293" s="9">
        <v>16.18</v>
      </c>
      <c r="M293" s="19">
        <f>H293*INDEX('Pliegos Tarifarios (Santiago)'!$B:$B,MATCH($B293,'Pliegos Tarifarios (Santiago)'!$A:$A,0))</f>
        <v>53835.075707399992</v>
      </c>
      <c r="N293" s="19">
        <f>I293*INDEX('Pliegos Tarifarios (Santiago)'!$C:$C,MATCH($B293,'Pliegos Tarifarios (Santiago)'!$A:$A,0))</f>
        <v>4576.1853859000003</v>
      </c>
      <c r="O293" s="19">
        <f>J293*INDEX('Pliegos Tarifarios (Santiago)'!$D:$D,MATCH($B293,'Pliegos Tarifarios (Santiago)'!$A:$A,0))</f>
        <v>18837.570566400002</v>
      </c>
      <c r="P293" s="19">
        <f>H293*INDEX('Pliegos Tarifarios (Santiago)'!$E:$E,MATCH($B293,'Pliegos Tarifarios (Santiago)'!$A:$A,0))</f>
        <v>5858.3550636</v>
      </c>
      <c r="Q293" s="19" cm="1">
        <f t="array" ref="Q293">H293*_xlfn.IFS(H293&lt;=350,INDEX('Pliegos Tarifarios (Santiago)'!$F:$F,MATCH($B293,'Pliegos Tarifarios (Santiago)'!$A:$A,0)),H293&lt;=500,INDEX('Pliegos Tarifarios (Santiago)'!$G:$G,MATCH($B293,'Pliegos Tarifarios (Santiago)'!$A:$A,0)),H293&lt;=1000,INDEX('Pliegos Tarifarios (Santiago)'!$H:$H,MATCH($B293,'Pliegos Tarifarios (Santiago)'!$A:$A,0)),H293&lt;=5000,INDEX('Pliegos Tarifarios (Santiago)'!$I:$I,MATCH($B293,'Pliegos Tarifarios (Santiago)'!$A:$A,0)),H293&gt;5000,INDEX('Pliegos Tarifarios (Santiago)'!$J:$J,MATCH($B293,'Pliegos Tarifarios (Santiago)'!$A:$A,0)))/1.19</f>
        <v>638.02404605042022</v>
      </c>
      <c r="R293" s="19">
        <f>INDEX('Pliegos Tarifarios (Santiago)'!$K:$K,MATCH($B293,'Pliegos Tarifarios (Santiago)'!$A:$A,0))</f>
        <v>709.36099999999999</v>
      </c>
      <c r="S293" s="21">
        <f t="shared" si="21"/>
        <v>84454.571769350412</v>
      </c>
      <c r="T293" s="21">
        <f t="shared" si="18"/>
        <v>16046.368636176578</v>
      </c>
      <c r="U293" s="19">
        <v>0</v>
      </c>
      <c r="V293" s="21">
        <f t="shared" si="19"/>
        <v>100500.94040552698</v>
      </c>
    </row>
    <row r="294" spans="1:22" x14ac:dyDescent="0.3">
      <c r="A294" s="7" t="s">
        <v>133</v>
      </c>
      <c r="B294" s="7">
        <v>2</v>
      </c>
      <c r="C294" s="8" t="s">
        <v>178</v>
      </c>
      <c r="D294" s="7" t="s">
        <v>251</v>
      </c>
      <c r="E294" s="7" t="s">
        <v>247</v>
      </c>
      <c r="F294" s="8" t="s">
        <v>252</v>
      </c>
      <c r="G294" s="7" t="s">
        <v>30</v>
      </c>
      <c r="H294" s="9">
        <v>452.60809999999998</v>
      </c>
      <c r="I294" s="9">
        <v>1.3541000000000001</v>
      </c>
      <c r="J294" s="9">
        <v>1.3166</v>
      </c>
      <c r="K294" s="10">
        <v>0.97230632892696245</v>
      </c>
      <c r="L294" s="9">
        <v>16.16</v>
      </c>
      <c r="M294" s="19">
        <f>H294*INDEX('Pliegos Tarifarios (Santiago)'!$B:$B,MATCH($B294,'Pliegos Tarifarios (Santiago)'!$A:$A,0))</f>
        <v>53787.041387799996</v>
      </c>
      <c r="N294" s="19">
        <f>I294*INDEX('Pliegos Tarifarios (Santiago)'!$C:$C,MATCH($B294,'Pliegos Tarifarios (Santiago)'!$A:$A,0))</f>
        <v>4645.4851421000003</v>
      </c>
      <c r="O294" s="19">
        <f>J294*INDEX('Pliegos Tarifarios (Santiago)'!$D:$D,MATCH($B294,'Pliegos Tarifarios (Santiago)'!$A:$A,0))</f>
        <v>18593.256921599997</v>
      </c>
      <c r="P294" s="19">
        <f>H294*INDEX('Pliegos Tarifarios (Santiago)'!$E:$E,MATCH($B294,'Pliegos Tarifarios (Santiago)'!$A:$A,0))</f>
        <v>5853.1279492000003</v>
      </c>
      <c r="Q294" s="19" cm="1">
        <f t="array" ref="Q294">H294*_xlfn.IFS(H294&lt;=350,INDEX('Pliegos Tarifarios (Santiago)'!$F:$F,MATCH($B294,'Pliegos Tarifarios (Santiago)'!$A:$A,0)),H294&lt;=500,INDEX('Pliegos Tarifarios (Santiago)'!$G:$G,MATCH($B294,'Pliegos Tarifarios (Santiago)'!$A:$A,0)),H294&lt;=1000,INDEX('Pliegos Tarifarios (Santiago)'!$H:$H,MATCH($B294,'Pliegos Tarifarios (Santiago)'!$A:$A,0)),H294&lt;=5000,INDEX('Pliegos Tarifarios (Santiago)'!$I:$I,MATCH($B294,'Pliegos Tarifarios (Santiago)'!$A:$A,0)),H294&gt;5000,INDEX('Pliegos Tarifarios (Santiago)'!$J:$J,MATCH($B294,'Pliegos Tarifarios (Santiago)'!$A:$A,0)))/1.19</f>
        <v>637.4547694117648</v>
      </c>
      <c r="R294" s="19">
        <f>INDEX('Pliegos Tarifarios (Santiago)'!$K:$K,MATCH($B294,'Pliegos Tarifarios (Santiago)'!$A:$A,0))</f>
        <v>709.36099999999999</v>
      </c>
      <c r="S294" s="21">
        <f t="shared" si="21"/>
        <v>84225.727170111772</v>
      </c>
      <c r="T294" s="21">
        <f t="shared" si="18"/>
        <v>16002.888162321236</v>
      </c>
      <c r="U294" s="19">
        <v>0</v>
      </c>
      <c r="V294" s="21">
        <f t="shared" si="19"/>
        <v>100228.61533243301</v>
      </c>
    </row>
    <row r="295" spans="1:22" x14ac:dyDescent="0.3">
      <c r="A295" s="7" t="s">
        <v>133</v>
      </c>
      <c r="B295" s="7">
        <v>2</v>
      </c>
      <c r="C295" s="8" t="s">
        <v>178</v>
      </c>
      <c r="D295" s="7" t="s">
        <v>253</v>
      </c>
      <c r="E295" s="7" t="s">
        <v>247</v>
      </c>
      <c r="F295" s="8" t="s">
        <v>254</v>
      </c>
      <c r="G295" s="7" t="s">
        <v>30</v>
      </c>
      <c r="H295" s="9">
        <v>452.57920000000001</v>
      </c>
      <c r="I295" s="9">
        <v>1.3541000000000001</v>
      </c>
      <c r="J295" s="9">
        <v>1.3541000000000001</v>
      </c>
      <c r="K295" s="10">
        <v>1</v>
      </c>
      <c r="L295" s="9">
        <v>16.16</v>
      </c>
      <c r="M295" s="19">
        <f>H295*INDEX('Pliegos Tarifarios (Santiago)'!$B:$B,MATCH($B295,'Pliegos Tarifarios (Santiago)'!$A:$A,0))</f>
        <v>53783.606969599998</v>
      </c>
      <c r="N295" s="19">
        <f>I295*INDEX('Pliegos Tarifarios (Santiago)'!$C:$C,MATCH($B295,'Pliegos Tarifarios (Santiago)'!$A:$A,0))</f>
        <v>4645.4851421000003</v>
      </c>
      <c r="O295" s="19">
        <f>J295*INDEX('Pliegos Tarifarios (Santiago)'!$D:$D,MATCH($B295,'Pliegos Tarifarios (Santiago)'!$A:$A,0))</f>
        <v>19122.838521599999</v>
      </c>
      <c r="P295" s="19">
        <f>H295*INDEX('Pliegos Tarifarios (Santiago)'!$E:$E,MATCH($B295,'Pliegos Tarifarios (Santiago)'!$A:$A,0))</f>
        <v>5852.7542143999999</v>
      </c>
      <c r="Q295" s="19" cm="1">
        <f t="array" ref="Q295">H295*_xlfn.IFS(H295&lt;=350,INDEX('Pliegos Tarifarios (Santiago)'!$F:$F,MATCH($B295,'Pliegos Tarifarios (Santiago)'!$A:$A,0)),H295&lt;=500,INDEX('Pliegos Tarifarios (Santiago)'!$G:$G,MATCH($B295,'Pliegos Tarifarios (Santiago)'!$A:$A,0)),H295&lt;=1000,INDEX('Pliegos Tarifarios (Santiago)'!$H:$H,MATCH($B295,'Pliegos Tarifarios (Santiago)'!$A:$A,0)),H295&lt;=5000,INDEX('Pliegos Tarifarios (Santiago)'!$I:$I,MATCH($B295,'Pliegos Tarifarios (Santiago)'!$A:$A,0)),H295&gt;5000,INDEX('Pliegos Tarifarios (Santiago)'!$J:$J,MATCH($B295,'Pliegos Tarifarios (Santiago)'!$A:$A,0)))/1.19</f>
        <v>637.41406655462197</v>
      </c>
      <c r="R295" s="19">
        <f>INDEX('Pliegos Tarifarios (Santiago)'!$K:$K,MATCH($B295,'Pliegos Tarifarios (Santiago)'!$A:$A,0))</f>
        <v>709.36099999999999</v>
      </c>
      <c r="S295" s="21">
        <f t="shared" si="21"/>
        <v>84751.459914254636</v>
      </c>
      <c r="T295" s="21">
        <f t="shared" si="18"/>
        <v>16102.777383708381</v>
      </c>
      <c r="U295" s="19">
        <v>0</v>
      </c>
      <c r="V295" s="21">
        <f t="shared" si="19"/>
        <v>100854.23729796302</v>
      </c>
    </row>
    <row r="296" spans="1:22" x14ac:dyDescent="0.3">
      <c r="A296" s="7" t="s">
        <v>133</v>
      </c>
      <c r="B296" s="7">
        <v>2</v>
      </c>
      <c r="C296" s="8" t="s">
        <v>178</v>
      </c>
      <c r="D296" s="7" t="s">
        <v>255</v>
      </c>
      <c r="E296" s="7" t="s">
        <v>247</v>
      </c>
      <c r="F296" s="8" t="s">
        <v>256</v>
      </c>
      <c r="G296" s="7" t="s">
        <v>30</v>
      </c>
      <c r="H296" s="9">
        <v>454.36</v>
      </c>
      <c r="I296" s="9">
        <v>1.3372999999999999</v>
      </c>
      <c r="J296" s="9">
        <v>1.3186</v>
      </c>
      <c r="K296" s="10">
        <v>0.98601660061317586</v>
      </c>
      <c r="L296" s="9">
        <v>16.23</v>
      </c>
      <c r="M296" s="19">
        <f>H296*INDEX('Pliegos Tarifarios (Santiago)'!$B:$B,MATCH($B296,'Pliegos Tarifarios (Santiago)'!$A:$A,0))</f>
        <v>53995.233679999998</v>
      </c>
      <c r="N296" s="19">
        <f>I296*INDEX('Pliegos Tarifarios (Santiago)'!$C:$C,MATCH($B296,'Pliegos Tarifarios (Santiago)'!$A:$A,0))</f>
        <v>4587.8497012999997</v>
      </c>
      <c r="O296" s="19">
        <f>J296*INDEX('Pliegos Tarifarios (Santiago)'!$D:$D,MATCH($B296,'Pliegos Tarifarios (Santiago)'!$A:$A,0))</f>
        <v>18621.501273599999</v>
      </c>
      <c r="P296" s="19">
        <f>H296*INDEX('Pliegos Tarifarios (Santiago)'!$E:$E,MATCH($B296,'Pliegos Tarifarios (Santiago)'!$A:$A,0))</f>
        <v>5875.78352</v>
      </c>
      <c r="Q296" s="19" cm="1">
        <f t="array" ref="Q296">H296*_xlfn.IFS(H296&lt;=350,INDEX('Pliegos Tarifarios (Santiago)'!$F:$F,MATCH($B296,'Pliegos Tarifarios (Santiago)'!$A:$A,0)),H296&lt;=500,INDEX('Pliegos Tarifarios (Santiago)'!$G:$G,MATCH($B296,'Pliegos Tarifarios (Santiago)'!$A:$A,0)),H296&lt;=1000,INDEX('Pliegos Tarifarios (Santiago)'!$H:$H,MATCH($B296,'Pliegos Tarifarios (Santiago)'!$A:$A,0)),H296&lt;=5000,INDEX('Pliegos Tarifarios (Santiago)'!$I:$I,MATCH($B296,'Pliegos Tarifarios (Santiago)'!$A:$A,0)),H296&gt;5000,INDEX('Pliegos Tarifarios (Santiago)'!$J:$J,MATCH($B296,'Pliegos Tarifarios (Santiago)'!$A:$A,0)))/1.19</f>
        <v>639.92215126050428</v>
      </c>
      <c r="R296" s="19">
        <f>INDEX('Pliegos Tarifarios (Santiago)'!$K:$K,MATCH($B296,'Pliegos Tarifarios (Santiago)'!$A:$A,0))</f>
        <v>709.36099999999999</v>
      </c>
      <c r="S296" s="21">
        <f t="shared" si="21"/>
        <v>84429.6513261605</v>
      </c>
      <c r="T296" s="21">
        <f t="shared" si="18"/>
        <v>16041.633751970496</v>
      </c>
      <c r="U296" s="19">
        <v>0</v>
      </c>
      <c r="V296" s="21">
        <f t="shared" si="19"/>
        <v>100471.285078131</v>
      </c>
    </row>
    <row r="297" spans="1:22" x14ac:dyDescent="0.3">
      <c r="A297" s="7" t="s">
        <v>133</v>
      </c>
      <c r="B297" s="7">
        <v>2</v>
      </c>
      <c r="C297" s="8" t="s">
        <v>178</v>
      </c>
      <c r="D297" s="7" t="s">
        <v>257</v>
      </c>
      <c r="E297" s="7" t="s">
        <v>247</v>
      </c>
      <c r="F297" s="8" t="s">
        <v>258</v>
      </c>
      <c r="G297" s="7" t="s">
        <v>30</v>
      </c>
      <c r="H297" s="9">
        <v>453.64710000000002</v>
      </c>
      <c r="I297" s="9">
        <v>1.3514999999999999</v>
      </c>
      <c r="J297" s="9">
        <v>1.3056000000000001</v>
      </c>
      <c r="K297" s="10">
        <v>0.96603773584905672</v>
      </c>
      <c r="L297" s="9">
        <v>16.2</v>
      </c>
      <c r="M297" s="19">
        <f>H297*INDEX('Pliegos Tarifarios (Santiago)'!$B:$B,MATCH($B297,'Pliegos Tarifarios (Santiago)'!$A:$A,0))</f>
        <v>53910.514069800003</v>
      </c>
      <c r="N297" s="19">
        <f>I297*INDEX('Pliegos Tarifarios (Santiago)'!$C:$C,MATCH($B297,'Pliegos Tarifarios (Santiago)'!$A:$A,0))</f>
        <v>4636.5653714999999</v>
      </c>
      <c r="O297" s="19">
        <f>J297*INDEX('Pliegos Tarifarios (Santiago)'!$D:$D,MATCH($B297,'Pliegos Tarifarios (Santiago)'!$A:$A,0))</f>
        <v>18437.9129856</v>
      </c>
      <c r="P297" s="19">
        <f>H297*INDEX('Pliegos Tarifarios (Santiago)'!$E:$E,MATCH($B297,'Pliegos Tarifarios (Santiago)'!$A:$A,0))</f>
        <v>5866.5642972000005</v>
      </c>
      <c r="Q297" s="19" cm="1">
        <f t="array" ref="Q297">H297*_xlfn.IFS(H297&lt;=350,INDEX('Pliegos Tarifarios (Santiago)'!$F:$F,MATCH($B297,'Pliegos Tarifarios (Santiago)'!$A:$A,0)),H297&lt;=500,INDEX('Pliegos Tarifarios (Santiago)'!$G:$G,MATCH($B297,'Pliegos Tarifarios (Santiago)'!$A:$A,0)),H297&lt;=1000,INDEX('Pliegos Tarifarios (Santiago)'!$H:$H,MATCH($B297,'Pliegos Tarifarios (Santiago)'!$A:$A,0)),H297&lt;=5000,INDEX('Pliegos Tarifarios (Santiago)'!$I:$I,MATCH($B297,'Pliegos Tarifarios (Santiago)'!$A:$A,0)),H297&gt;5000,INDEX('Pliegos Tarifarios (Santiago)'!$J:$J,MATCH($B297,'Pliegos Tarifarios (Santiago)'!$A:$A,0)))/1.19</f>
        <v>638.91810050420179</v>
      </c>
      <c r="R297" s="19">
        <f>INDEX('Pliegos Tarifarios (Santiago)'!$K:$K,MATCH($B297,'Pliegos Tarifarios (Santiago)'!$A:$A,0))</f>
        <v>709.36099999999999</v>
      </c>
      <c r="S297" s="21">
        <f t="shared" si="21"/>
        <v>84199.835824604219</v>
      </c>
      <c r="T297" s="21">
        <f t="shared" si="18"/>
        <v>15997.968806674802</v>
      </c>
      <c r="U297" s="19">
        <v>0</v>
      </c>
      <c r="V297" s="21">
        <f t="shared" si="19"/>
        <v>100197.80463127902</v>
      </c>
    </row>
    <row r="298" spans="1:22" x14ac:dyDescent="0.3">
      <c r="A298" s="7" t="s">
        <v>133</v>
      </c>
      <c r="B298" s="7">
        <v>2</v>
      </c>
      <c r="C298" s="8" t="s">
        <v>178</v>
      </c>
      <c r="D298" s="7" t="s">
        <v>259</v>
      </c>
      <c r="E298" s="7" t="s">
        <v>247</v>
      </c>
      <c r="F298" s="8" t="s">
        <v>260</v>
      </c>
      <c r="G298" s="7" t="s">
        <v>30</v>
      </c>
      <c r="H298" s="9">
        <v>453.65140000000002</v>
      </c>
      <c r="I298" s="9">
        <v>1.3415999999999999</v>
      </c>
      <c r="J298" s="9">
        <v>1.3145</v>
      </c>
      <c r="K298" s="10">
        <v>0.97980023852116882</v>
      </c>
      <c r="L298" s="9">
        <v>16.2</v>
      </c>
      <c r="M298" s="19">
        <f>H298*INDEX('Pliegos Tarifarios (Santiago)'!$B:$B,MATCH($B298,'Pliegos Tarifarios (Santiago)'!$A:$A,0))</f>
        <v>53911.025073199999</v>
      </c>
      <c r="N298" s="19">
        <f>I298*INDEX('Pliegos Tarifarios (Santiago)'!$C:$C,MATCH($B298,'Pliegos Tarifarios (Santiago)'!$A:$A,0))</f>
        <v>4602.6016295999998</v>
      </c>
      <c r="O298" s="19">
        <f>J298*INDEX('Pliegos Tarifarios (Santiago)'!$D:$D,MATCH($B298,'Pliegos Tarifarios (Santiago)'!$A:$A,0))</f>
        <v>18563.600351999998</v>
      </c>
      <c r="P298" s="19">
        <f>H298*INDEX('Pliegos Tarifarios (Santiago)'!$E:$E,MATCH($B298,'Pliegos Tarifarios (Santiago)'!$A:$A,0))</f>
        <v>5866.6199048000008</v>
      </c>
      <c r="Q298" s="19" cm="1">
        <f t="array" ref="Q298">H298*_xlfn.IFS(H298&lt;=350,INDEX('Pliegos Tarifarios (Santiago)'!$F:$F,MATCH($B298,'Pliegos Tarifarios (Santiago)'!$A:$A,0)),H298&lt;=500,INDEX('Pliegos Tarifarios (Santiago)'!$G:$G,MATCH($B298,'Pliegos Tarifarios (Santiago)'!$A:$A,0)),H298&lt;=1000,INDEX('Pliegos Tarifarios (Santiago)'!$H:$H,MATCH($B298,'Pliegos Tarifarios (Santiago)'!$A:$A,0)),H298&lt;=5000,INDEX('Pliegos Tarifarios (Santiago)'!$I:$I,MATCH($B298,'Pliegos Tarifarios (Santiago)'!$A:$A,0)),H298&gt;5000,INDEX('Pliegos Tarifarios (Santiago)'!$J:$J,MATCH($B298,'Pliegos Tarifarios (Santiago)'!$A:$A,0)))/1.19</f>
        <v>638.92415663865552</v>
      </c>
      <c r="R298" s="19">
        <f>INDEX('Pliegos Tarifarios (Santiago)'!$K:$K,MATCH($B298,'Pliegos Tarifarios (Santiago)'!$A:$A,0))</f>
        <v>709.36099999999999</v>
      </c>
      <c r="S298" s="21">
        <f t="shared" si="21"/>
        <v>84292.132116238659</v>
      </c>
      <c r="T298" s="21">
        <f t="shared" si="18"/>
        <v>16015.505102085346</v>
      </c>
      <c r="U298" s="19">
        <v>0</v>
      </c>
      <c r="V298" s="21">
        <f t="shared" si="19"/>
        <v>100307.637218324</v>
      </c>
    </row>
    <row r="299" spans="1:22" x14ac:dyDescent="0.3">
      <c r="A299" s="7" t="s">
        <v>133</v>
      </c>
      <c r="B299" s="7">
        <v>2</v>
      </c>
      <c r="C299" s="8" t="s">
        <v>178</v>
      </c>
      <c r="D299" s="7" t="s">
        <v>261</v>
      </c>
      <c r="E299" s="7" t="s">
        <v>247</v>
      </c>
      <c r="F299" s="8" t="s">
        <v>262</v>
      </c>
      <c r="G299" s="7" t="s">
        <v>30</v>
      </c>
      <c r="H299" s="9">
        <v>454.55619999999999</v>
      </c>
      <c r="I299" s="9">
        <v>1.3474999999999999</v>
      </c>
      <c r="J299" s="9">
        <v>1.3411999999999999</v>
      </c>
      <c r="K299" s="10">
        <v>0.99532467532467539</v>
      </c>
      <c r="L299" s="9">
        <v>16.23</v>
      </c>
      <c r="M299" s="19">
        <f>H299*INDEX('Pliegos Tarifarios (Santiago)'!$B:$B,MATCH($B299,'Pliegos Tarifarios (Santiago)'!$A:$A,0))</f>
        <v>54018.549695599999</v>
      </c>
      <c r="N299" s="19">
        <f>I299*INDEX('Pliegos Tarifarios (Santiago)'!$C:$C,MATCH($B299,'Pliegos Tarifarios (Santiago)'!$A:$A,0))</f>
        <v>4622.8426474999997</v>
      </c>
      <c r="O299" s="19">
        <f>J299*INDEX('Pliegos Tarifarios (Santiago)'!$D:$D,MATCH($B299,'Pliegos Tarifarios (Santiago)'!$A:$A,0))</f>
        <v>18940.662451199998</v>
      </c>
      <c r="P299" s="19">
        <f>H299*INDEX('Pliegos Tarifarios (Santiago)'!$E:$E,MATCH($B299,'Pliegos Tarifarios (Santiago)'!$A:$A,0))</f>
        <v>5878.3207783999997</v>
      </c>
      <c r="Q299" s="19" cm="1">
        <f t="array" ref="Q299">H299*_xlfn.IFS(H299&lt;=350,INDEX('Pliegos Tarifarios (Santiago)'!$F:$F,MATCH($B299,'Pliegos Tarifarios (Santiago)'!$A:$A,0)),H299&lt;=500,INDEX('Pliegos Tarifarios (Santiago)'!$G:$G,MATCH($B299,'Pliegos Tarifarios (Santiago)'!$A:$A,0)),H299&lt;=1000,INDEX('Pliegos Tarifarios (Santiago)'!$H:$H,MATCH($B299,'Pliegos Tarifarios (Santiago)'!$A:$A,0)),H299&lt;=5000,INDEX('Pliegos Tarifarios (Santiago)'!$I:$I,MATCH($B299,'Pliegos Tarifarios (Santiago)'!$A:$A,0)),H299&gt;5000,INDEX('Pliegos Tarifarios (Santiago)'!$J:$J,MATCH($B299,'Pliegos Tarifarios (Santiago)'!$A:$A,0)))/1.19</f>
        <v>640.19848000000002</v>
      </c>
      <c r="R299" s="19">
        <f>INDEX('Pliegos Tarifarios (Santiago)'!$K:$K,MATCH($B299,'Pliegos Tarifarios (Santiago)'!$A:$A,0))</f>
        <v>709.36099999999999</v>
      </c>
      <c r="S299" s="21">
        <f t="shared" si="21"/>
        <v>84809.935052700006</v>
      </c>
      <c r="T299" s="21">
        <f t="shared" si="18"/>
        <v>16113.887660013001</v>
      </c>
      <c r="U299" s="19">
        <v>0</v>
      </c>
      <c r="V299" s="21">
        <f t="shared" si="19"/>
        <v>100923.82271271301</v>
      </c>
    </row>
    <row r="300" spans="1:22" x14ac:dyDescent="0.3">
      <c r="A300" s="7" t="s">
        <v>133</v>
      </c>
      <c r="B300" s="7">
        <v>2</v>
      </c>
      <c r="C300" s="8" t="s">
        <v>178</v>
      </c>
      <c r="D300" s="7" t="s">
        <v>263</v>
      </c>
      <c r="E300" s="7" t="s">
        <v>247</v>
      </c>
      <c r="F300" s="8" t="s">
        <v>264</v>
      </c>
      <c r="G300" s="7" t="s">
        <v>30</v>
      </c>
      <c r="H300" s="9">
        <v>452.8313</v>
      </c>
      <c r="I300" s="9">
        <v>1.3560000000000001</v>
      </c>
      <c r="J300" s="9">
        <v>1.3560000000000001</v>
      </c>
      <c r="K300" s="10">
        <v>1</v>
      </c>
      <c r="L300" s="9">
        <v>16.170000000000002</v>
      </c>
      <c r="M300" s="19">
        <f>H300*INDEX('Pliegos Tarifarios (Santiago)'!$B:$B,MATCH($B300,'Pliegos Tarifarios (Santiago)'!$A:$A,0))</f>
        <v>53813.566029399997</v>
      </c>
      <c r="N300" s="19">
        <f>I300*INDEX('Pliegos Tarifarios (Santiago)'!$C:$C,MATCH($B300,'Pliegos Tarifarios (Santiago)'!$A:$A,0))</f>
        <v>4652.003436</v>
      </c>
      <c r="O300" s="19">
        <f>J300*INDEX('Pliegos Tarifarios (Santiago)'!$D:$D,MATCH($B300,'Pliegos Tarifarios (Santiago)'!$A:$A,0))</f>
        <v>19149.670656000002</v>
      </c>
      <c r="P300" s="19">
        <f>H300*INDEX('Pliegos Tarifarios (Santiago)'!$E:$E,MATCH($B300,'Pliegos Tarifarios (Santiago)'!$A:$A,0))</f>
        <v>5856.0143716000002</v>
      </c>
      <c r="Q300" s="19" cm="1">
        <f t="array" ref="Q300">H300*_xlfn.IFS(H300&lt;=350,INDEX('Pliegos Tarifarios (Santiago)'!$F:$F,MATCH($B300,'Pliegos Tarifarios (Santiago)'!$A:$A,0)),H300&lt;=500,INDEX('Pliegos Tarifarios (Santiago)'!$G:$G,MATCH($B300,'Pliegos Tarifarios (Santiago)'!$A:$A,0)),H300&lt;=1000,INDEX('Pliegos Tarifarios (Santiago)'!$H:$H,MATCH($B300,'Pliegos Tarifarios (Santiago)'!$A:$A,0)),H300&lt;=5000,INDEX('Pliegos Tarifarios (Santiago)'!$I:$I,MATCH($B300,'Pliegos Tarifarios (Santiago)'!$A:$A,0)),H300&gt;5000,INDEX('Pliegos Tarifarios (Santiago)'!$J:$J,MATCH($B300,'Pliegos Tarifarios (Santiago)'!$A:$A,0)))/1.19</f>
        <v>637.76912504201687</v>
      </c>
      <c r="R300" s="19">
        <f>INDEX('Pliegos Tarifarios (Santiago)'!$K:$K,MATCH($B300,'Pliegos Tarifarios (Santiago)'!$A:$A,0))</f>
        <v>709.36099999999999</v>
      </c>
      <c r="S300" s="21">
        <f t="shared" si="21"/>
        <v>84818.384618042022</v>
      </c>
      <c r="T300" s="21">
        <f t="shared" si="18"/>
        <v>16115.493077427984</v>
      </c>
      <c r="U300" s="19">
        <v>0</v>
      </c>
      <c r="V300" s="21">
        <f t="shared" si="19"/>
        <v>100933.87769547</v>
      </c>
    </row>
    <row r="301" spans="1:22" x14ac:dyDescent="0.3">
      <c r="A301" s="7" t="s">
        <v>133</v>
      </c>
      <c r="B301" s="7">
        <v>2</v>
      </c>
      <c r="C301" s="8" t="s">
        <v>178</v>
      </c>
      <c r="D301" s="7" t="s">
        <v>265</v>
      </c>
      <c r="E301" s="7" t="s">
        <v>247</v>
      </c>
      <c r="F301" s="8" t="s">
        <v>266</v>
      </c>
      <c r="G301" s="7" t="s">
        <v>30</v>
      </c>
      <c r="H301" s="9">
        <v>453.01440000000002</v>
      </c>
      <c r="I301" s="9">
        <v>1.3814</v>
      </c>
      <c r="J301" s="9">
        <v>1.3290999999999999</v>
      </c>
      <c r="K301" s="10">
        <v>0.96213985811495584</v>
      </c>
      <c r="L301" s="9">
        <v>16.18</v>
      </c>
      <c r="M301" s="19">
        <f>H301*INDEX('Pliegos Tarifarios (Santiago)'!$B:$B,MATCH($B301,'Pliegos Tarifarios (Santiago)'!$A:$A,0))</f>
        <v>53835.325267200002</v>
      </c>
      <c r="N301" s="19">
        <f>I301*INDEX('Pliegos Tarifarios (Santiago)'!$C:$C,MATCH($B301,'Pliegos Tarifarios (Santiago)'!$A:$A,0))</f>
        <v>4739.1427334</v>
      </c>
      <c r="O301" s="19">
        <f>J301*INDEX('Pliegos Tarifarios (Santiago)'!$D:$D,MATCH($B301,'Pliegos Tarifarios (Santiago)'!$A:$A,0))</f>
        <v>18769.784121599998</v>
      </c>
      <c r="P301" s="19">
        <f>H301*INDEX('Pliegos Tarifarios (Santiago)'!$E:$E,MATCH($B301,'Pliegos Tarifarios (Santiago)'!$A:$A,0))</f>
        <v>5858.3822208000001</v>
      </c>
      <c r="Q301" s="19" cm="1">
        <f t="array" ref="Q301">H301*_xlfn.IFS(H301&lt;=350,INDEX('Pliegos Tarifarios (Santiago)'!$F:$F,MATCH($B301,'Pliegos Tarifarios (Santiago)'!$A:$A,0)),H301&lt;=500,INDEX('Pliegos Tarifarios (Santiago)'!$G:$G,MATCH($B301,'Pliegos Tarifarios (Santiago)'!$A:$A,0)),H301&lt;=1000,INDEX('Pliegos Tarifarios (Santiago)'!$H:$H,MATCH($B301,'Pliegos Tarifarios (Santiago)'!$A:$A,0)),H301&lt;=5000,INDEX('Pliegos Tarifarios (Santiago)'!$I:$I,MATCH($B301,'Pliegos Tarifarios (Santiago)'!$A:$A,0)),H301&gt;5000,INDEX('Pliegos Tarifarios (Santiago)'!$J:$J,MATCH($B301,'Pliegos Tarifarios (Santiago)'!$A:$A,0)))/1.19</f>
        <v>638.02700369747913</v>
      </c>
      <c r="R301" s="19">
        <f>INDEX('Pliegos Tarifarios (Santiago)'!$K:$K,MATCH($B301,'Pliegos Tarifarios (Santiago)'!$A:$A,0))</f>
        <v>709.36099999999999</v>
      </c>
      <c r="S301" s="21">
        <f t="shared" si="21"/>
        <v>84550.022346697486</v>
      </c>
      <c r="T301" s="21">
        <f t="shared" si="18"/>
        <v>16064.504245872522</v>
      </c>
      <c r="U301" s="19">
        <v>0</v>
      </c>
      <c r="V301" s="21">
        <f t="shared" si="19"/>
        <v>100614.52659257001</v>
      </c>
    </row>
    <row r="302" spans="1:22" x14ac:dyDescent="0.3">
      <c r="A302" s="7" t="s">
        <v>133</v>
      </c>
      <c r="B302" s="7">
        <v>2</v>
      </c>
      <c r="C302" s="8" t="s">
        <v>178</v>
      </c>
      <c r="D302" s="7" t="s">
        <v>267</v>
      </c>
      <c r="E302" s="7" t="s">
        <v>247</v>
      </c>
      <c r="F302" s="8" t="s">
        <v>268</v>
      </c>
      <c r="G302" s="7" t="s">
        <v>30</v>
      </c>
      <c r="H302" s="9">
        <v>450.75630000000001</v>
      </c>
      <c r="I302" s="9">
        <v>1.3577999999999999</v>
      </c>
      <c r="J302" s="9">
        <v>1.3577999999999999</v>
      </c>
      <c r="K302" s="10">
        <v>1</v>
      </c>
      <c r="L302" s="9">
        <v>16.100000000000001</v>
      </c>
      <c r="M302" s="19">
        <f>H302*INDEX('Pliegos Tarifarios (Santiago)'!$B:$B,MATCH($B302,'Pliegos Tarifarios (Santiago)'!$A:$A,0))</f>
        <v>53566.977179399997</v>
      </c>
      <c r="N302" s="19">
        <f>I302*INDEX('Pliegos Tarifarios (Santiago)'!$C:$C,MATCH($B302,'Pliegos Tarifarios (Santiago)'!$A:$A,0))</f>
        <v>4658.1786617999996</v>
      </c>
      <c r="O302" s="19">
        <f>J302*INDEX('Pliegos Tarifarios (Santiago)'!$D:$D,MATCH($B302,'Pliegos Tarifarios (Santiago)'!$A:$A,0))</f>
        <v>19175.090572799996</v>
      </c>
      <c r="P302" s="19">
        <f>H302*INDEX('Pliegos Tarifarios (Santiago)'!$E:$E,MATCH($B302,'Pliegos Tarifarios (Santiago)'!$A:$A,0))</f>
        <v>5829.1804716000006</v>
      </c>
      <c r="Q302" s="19" cm="1">
        <f t="array" ref="Q302">H302*_xlfn.IFS(H302&lt;=350,INDEX('Pliegos Tarifarios (Santiago)'!$F:$F,MATCH($B302,'Pliegos Tarifarios (Santiago)'!$A:$A,0)),H302&lt;=500,INDEX('Pliegos Tarifarios (Santiago)'!$G:$G,MATCH($B302,'Pliegos Tarifarios (Santiago)'!$A:$A,0)),H302&lt;=1000,INDEX('Pliegos Tarifarios (Santiago)'!$H:$H,MATCH($B302,'Pliegos Tarifarios (Santiago)'!$A:$A,0)),H302&lt;=5000,INDEX('Pliegos Tarifarios (Santiago)'!$I:$I,MATCH($B302,'Pliegos Tarifarios (Santiago)'!$A:$A,0)),H302&gt;5000,INDEX('Pliegos Tarifarios (Santiago)'!$J:$J,MATCH($B302,'Pliegos Tarifarios (Santiago)'!$A:$A,0)))/1.19</f>
        <v>634.84668806722698</v>
      </c>
      <c r="R302" s="19">
        <f>INDEX('Pliegos Tarifarios (Santiago)'!$K:$K,MATCH($B302,'Pliegos Tarifarios (Santiago)'!$A:$A,0))</f>
        <v>709.36099999999999</v>
      </c>
      <c r="S302" s="21">
        <f t="shared" si="21"/>
        <v>84573.634573667223</v>
      </c>
      <c r="T302" s="21">
        <f t="shared" si="18"/>
        <v>16068.990568996773</v>
      </c>
      <c r="U302" s="19">
        <v>0</v>
      </c>
      <c r="V302" s="21">
        <f t="shared" si="19"/>
        <v>100642.62514266399</v>
      </c>
    </row>
    <row r="303" spans="1:22" x14ac:dyDescent="0.3">
      <c r="A303" s="7" t="s">
        <v>133</v>
      </c>
      <c r="B303" s="7">
        <v>2</v>
      </c>
      <c r="C303" s="8" t="s">
        <v>178</v>
      </c>
      <c r="D303" s="7" t="s">
        <v>269</v>
      </c>
      <c r="E303" s="7" t="s">
        <v>270</v>
      </c>
      <c r="F303" s="8" t="s">
        <v>271</v>
      </c>
      <c r="G303" s="7" t="s">
        <v>30</v>
      </c>
      <c r="H303" s="9">
        <v>226.97409999999999</v>
      </c>
      <c r="I303" s="9">
        <v>0.67179999999999995</v>
      </c>
      <c r="J303" s="9">
        <v>0.67179999999999995</v>
      </c>
      <c r="K303" s="10">
        <v>1</v>
      </c>
      <c r="L303" s="9">
        <v>8.11</v>
      </c>
      <c r="M303" s="19">
        <f>H303*INDEX('Pliegos Tarifarios (Santiago)'!$B:$B,MATCH($B303,'Pliegos Tarifarios (Santiago)'!$A:$A,0))</f>
        <v>26973.148095799999</v>
      </c>
      <c r="N303" s="19">
        <f>I303*INDEX('Pliegos Tarifarios (Santiago)'!$C:$C,MATCH($B303,'Pliegos Tarifarios (Santiago)'!$A:$A,0))</f>
        <v>2304.7314957999997</v>
      </c>
      <c r="O303" s="19">
        <f>J303*INDEX('Pliegos Tarifarios (Santiago)'!$D:$D,MATCH($B303,'Pliegos Tarifarios (Santiago)'!$A:$A,0))</f>
        <v>9487.2778367999981</v>
      </c>
      <c r="P303" s="19">
        <f>H303*INDEX('Pliegos Tarifarios (Santiago)'!$E:$E,MATCH($B303,'Pliegos Tarifarios (Santiago)'!$A:$A,0))</f>
        <v>2935.2290612000002</v>
      </c>
      <c r="Q303" s="19" cm="1">
        <f t="array" ref="Q303">H303*_xlfn.IFS(H303&lt;=350,INDEX('Pliegos Tarifarios (Santiago)'!$F:$F,MATCH($B303,'Pliegos Tarifarios (Santiago)'!$A:$A,0)),H303&lt;=500,INDEX('Pliegos Tarifarios (Santiago)'!$G:$G,MATCH($B303,'Pliegos Tarifarios (Santiago)'!$A:$A,0)),H303&lt;=1000,INDEX('Pliegos Tarifarios (Santiago)'!$H:$H,MATCH($B303,'Pliegos Tarifarios (Santiago)'!$A:$A,0)),H303&lt;=5000,INDEX('Pliegos Tarifarios (Santiago)'!$I:$I,MATCH($B303,'Pliegos Tarifarios (Santiago)'!$A:$A,0)),H303&gt;5000,INDEX('Pliegos Tarifarios (Santiago)'!$J:$J,MATCH($B303,'Pliegos Tarifarios (Santiago)'!$A:$A,0)))/1.19</f>
        <v>149.53587764705881</v>
      </c>
      <c r="R303" s="19">
        <f>INDEX('Pliegos Tarifarios (Santiago)'!$K:$K,MATCH($B303,'Pliegos Tarifarios (Santiago)'!$A:$A,0))</f>
        <v>709.36099999999999</v>
      </c>
      <c r="S303" s="21">
        <f t="shared" si="21"/>
        <v>42559.283367247052</v>
      </c>
      <c r="T303" s="21">
        <f t="shared" si="18"/>
        <v>8086.2638397769397</v>
      </c>
      <c r="U303" s="19">
        <v>0</v>
      </c>
      <c r="V303" s="21">
        <f t="shared" si="19"/>
        <v>50645.547207023992</v>
      </c>
    </row>
    <row r="304" spans="1:22" x14ac:dyDescent="0.3">
      <c r="A304" s="7" t="s">
        <v>133</v>
      </c>
      <c r="B304" s="7">
        <v>2</v>
      </c>
      <c r="C304" s="8" t="s">
        <v>178</v>
      </c>
      <c r="D304" s="7" t="s">
        <v>272</v>
      </c>
      <c r="E304" s="7" t="s">
        <v>270</v>
      </c>
      <c r="F304" s="8" t="s">
        <v>273</v>
      </c>
      <c r="G304" s="7" t="s">
        <v>30</v>
      </c>
      <c r="H304" s="9">
        <v>226.3263</v>
      </c>
      <c r="I304" s="9">
        <v>0.67400000000000004</v>
      </c>
      <c r="J304" s="9">
        <v>0.66180000000000005</v>
      </c>
      <c r="K304" s="10">
        <v>0.9818991097922849</v>
      </c>
      <c r="L304" s="9">
        <v>8.08</v>
      </c>
      <c r="M304" s="19">
        <f>H304*INDEX('Pliegos Tarifarios (Santiago)'!$B:$B,MATCH($B304,'Pliegos Tarifarios (Santiago)'!$A:$A,0))</f>
        <v>26896.1648394</v>
      </c>
      <c r="N304" s="19">
        <f>I304*INDEX('Pliegos Tarifarios (Santiago)'!$C:$C,MATCH($B304,'Pliegos Tarifarios (Santiago)'!$A:$A,0))</f>
        <v>2312.2789940000002</v>
      </c>
      <c r="O304" s="19">
        <f>J304*INDEX('Pliegos Tarifarios (Santiago)'!$D:$D,MATCH($B304,'Pliegos Tarifarios (Santiago)'!$A:$A,0))</f>
        <v>9346.0560767999996</v>
      </c>
      <c r="P304" s="19">
        <f>H304*INDEX('Pliegos Tarifarios (Santiago)'!$E:$E,MATCH($B304,'Pliegos Tarifarios (Santiago)'!$A:$A,0))</f>
        <v>2926.8517116000003</v>
      </c>
      <c r="Q304" s="19" cm="1">
        <f t="array" ref="Q304">H304*_xlfn.IFS(H304&lt;=350,INDEX('Pliegos Tarifarios (Santiago)'!$F:$F,MATCH($B304,'Pliegos Tarifarios (Santiago)'!$A:$A,0)),H304&lt;=500,INDEX('Pliegos Tarifarios (Santiago)'!$G:$G,MATCH($B304,'Pliegos Tarifarios (Santiago)'!$A:$A,0)),H304&lt;=1000,INDEX('Pliegos Tarifarios (Santiago)'!$H:$H,MATCH($B304,'Pliegos Tarifarios (Santiago)'!$A:$A,0)),H304&lt;=5000,INDEX('Pliegos Tarifarios (Santiago)'!$I:$I,MATCH($B304,'Pliegos Tarifarios (Santiago)'!$A:$A,0)),H304&gt;5000,INDEX('Pliegos Tarifarios (Santiago)'!$J:$J,MATCH($B304,'Pliegos Tarifarios (Santiago)'!$A:$A,0)))/1.19</f>
        <v>149.10909176470591</v>
      </c>
      <c r="R304" s="19">
        <f>INDEX('Pliegos Tarifarios (Santiago)'!$K:$K,MATCH($B304,'Pliegos Tarifarios (Santiago)'!$A:$A,0))</f>
        <v>709.36099999999999</v>
      </c>
      <c r="S304" s="21">
        <f t="shared" si="21"/>
        <v>42339.821713564706</v>
      </c>
      <c r="T304" s="21">
        <f t="shared" si="18"/>
        <v>8044.5661255772948</v>
      </c>
      <c r="U304" s="19">
        <v>0</v>
      </c>
      <c r="V304" s="21">
        <f t="shared" si="19"/>
        <v>50384.387839142</v>
      </c>
    </row>
    <row r="305" spans="1:22" x14ac:dyDescent="0.3">
      <c r="A305" s="7" t="s">
        <v>133</v>
      </c>
      <c r="B305" s="7">
        <v>2</v>
      </c>
      <c r="C305" s="8" t="s">
        <v>178</v>
      </c>
      <c r="D305" s="7" t="s">
        <v>274</v>
      </c>
      <c r="E305" s="7" t="s">
        <v>56</v>
      </c>
      <c r="F305" s="8" t="s">
        <v>275</v>
      </c>
      <c r="G305" s="7" t="s">
        <v>30</v>
      </c>
      <c r="H305" s="9">
        <v>225.93870000000001</v>
      </c>
      <c r="I305" s="9">
        <v>0.67610000000000003</v>
      </c>
      <c r="J305" s="9">
        <v>0.65839999999999999</v>
      </c>
      <c r="K305" s="10">
        <v>0.97382044076320062</v>
      </c>
      <c r="L305" s="9">
        <v>8.07</v>
      </c>
      <c r="M305" s="19">
        <f>H305*INDEX('Pliegos Tarifarios (Santiago)'!$B:$B,MATCH($B305,'Pliegos Tarifarios (Santiago)'!$A:$A,0))</f>
        <v>26850.103230600002</v>
      </c>
      <c r="N305" s="19">
        <f>I305*INDEX('Pliegos Tarifarios (Santiago)'!$C:$C,MATCH($B305,'Pliegos Tarifarios (Santiago)'!$A:$A,0))</f>
        <v>2319.4834241000003</v>
      </c>
      <c r="O305" s="19">
        <f>J305*INDEX('Pliegos Tarifarios (Santiago)'!$D:$D,MATCH($B305,'Pliegos Tarifarios (Santiago)'!$A:$A,0))</f>
        <v>9298.0406783999988</v>
      </c>
      <c r="P305" s="19">
        <f>H305*INDEX('Pliegos Tarifarios (Santiago)'!$E:$E,MATCH($B305,'Pliegos Tarifarios (Santiago)'!$A:$A,0))</f>
        <v>2921.8392684</v>
      </c>
      <c r="Q305" s="19" cm="1">
        <f t="array" ref="Q305">H305*_xlfn.IFS(H305&lt;=350,INDEX('Pliegos Tarifarios (Santiago)'!$F:$F,MATCH($B305,'Pliegos Tarifarios (Santiago)'!$A:$A,0)),H305&lt;=500,INDEX('Pliegos Tarifarios (Santiago)'!$G:$G,MATCH($B305,'Pliegos Tarifarios (Santiago)'!$A:$A,0)),H305&lt;=1000,INDEX('Pliegos Tarifarios (Santiago)'!$H:$H,MATCH($B305,'Pliegos Tarifarios (Santiago)'!$A:$A,0)),H305&lt;=5000,INDEX('Pliegos Tarifarios (Santiago)'!$I:$I,MATCH($B305,'Pliegos Tarifarios (Santiago)'!$A:$A,0)),H305&gt;5000,INDEX('Pliegos Tarifarios (Santiago)'!$J:$J,MATCH($B305,'Pliegos Tarifarios (Santiago)'!$A:$A,0)))/1.19</f>
        <v>148.85373176470591</v>
      </c>
      <c r="R305" s="19">
        <f>INDEX('Pliegos Tarifarios (Santiago)'!$K:$K,MATCH($B305,'Pliegos Tarifarios (Santiago)'!$A:$A,0))</f>
        <v>709.36099999999999</v>
      </c>
      <c r="S305" s="21">
        <f t="shared" si="21"/>
        <v>42247.6813332647</v>
      </c>
      <c r="T305" s="21">
        <f t="shared" si="18"/>
        <v>8027.059453320293</v>
      </c>
      <c r="U305" s="19">
        <v>0</v>
      </c>
      <c r="V305" s="21">
        <f t="shared" si="19"/>
        <v>50274.740786584996</v>
      </c>
    </row>
    <row r="306" spans="1:22" x14ac:dyDescent="0.3">
      <c r="A306" s="7" t="s">
        <v>133</v>
      </c>
      <c r="B306" s="7">
        <v>2</v>
      </c>
      <c r="C306" s="8" t="s">
        <v>178</v>
      </c>
      <c r="D306" s="7" t="s">
        <v>276</v>
      </c>
      <c r="E306" s="7" t="s">
        <v>56</v>
      </c>
      <c r="F306" s="8" t="s">
        <v>277</v>
      </c>
      <c r="G306" s="7" t="s">
        <v>30</v>
      </c>
      <c r="H306" s="9">
        <v>226.90719999999999</v>
      </c>
      <c r="I306" s="9">
        <v>0.68510000000000004</v>
      </c>
      <c r="J306" s="9">
        <v>0.66710000000000003</v>
      </c>
      <c r="K306" s="10">
        <v>0.97372646329003065</v>
      </c>
      <c r="L306" s="9">
        <v>8.1</v>
      </c>
      <c r="M306" s="19">
        <f>H306*INDEX('Pliegos Tarifarios (Santiago)'!$B:$B,MATCH($B306,'Pliegos Tarifarios (Santiago)'!$A:$A,0))</f>
        <v>26965.197833599996</v>
      </c>
      <c r="N306" s="19">
        <f>I306*INDEX('Pliegos Tarifarios (Santiago)'!$C:$C,MATCH($B306,'Pliegos Tarifarios (Santiago)'!$A:$A,0))</f>
        <v>2350.3595531000001</v>
      </c>
      <c r="O306" s="19">
        <f>J306*INDEX('Pliegos Tarifarios (Santiago)'!$D:$D,MATCH($B306,'Pliegos Tarifarios (Santiago)'!$A:$A,0))</f>
        <v>9420.9036096</v>
      </c>
      <c r="P306" s="19">
        <f>H306*INDEX('Pliegos Tarifarios (Santiago)'!$E:$E,MATCH($B306,'Pliegos Tarifarios (Santiago)'!$A:$A,0))</f>
        <v>2934.3639103999999</v>
      </c>
      <c r="Q306" s="19" cm="1">
        <f t="array" ref="Q306">H306*_xlfn.IFS(H306&lt;=350,INDEX('Pliegos Tarifarios (Santiago)'!$F:$F,MATCH($B306,'Pliegos Tarifarios (Santiago)'!$A:$A,0)),H306&lt;=500,INDEX('Pliegos Tarifarios (Santiago)'!$G:$G,MATCH($B306,'Pliegos Tarifarios (Santiago)'!$A:$A,0)),H306&lt;=1000,INDEX('Pliegos Tarifarios (Santiago)'!$H:$H,MATCH($B306,'Pliegos Tarifarios (Santiago)'!$A:$A,0)),H306&lt;=5000,INDEX('Pliegos Tarifarios (Santiago)'!$I:$I,MATCH($B306,'Pliegos Tarifarios (Santiago)'!$A:$A,0)),H306&gt;5000,INDEX('Pliegos Tarifarios (Santiago)'!$J:$J,MATCH($B306,'Pliegos Tarifarios (Santiago)'!$A:$A,0)))/1.19</f>
        <v>149.49180235294119</v>
      </c>
      <c r="R306" s="19">
        <f>INDEX('Pliegos Tarifarios (Santiago)'!$K:$K,MATCH($B306,'Pliegos Tarifarios (Santiago)'!$A:$A,0))</f>
        <v>709.36099999999999</v>
      </c>
      <c r="S306" s="21">
        <f t="shared" si="21"/>
        <v>42529.677709052936</v>
      </c>
      <c r="T306" s="21">
        <f t="shared" si="18"/>
        <v>8080.6387647200581</v>
      </c>
      <c r="U306" s="19">
        <v>0</v>
      </c>
      <c r="V306" s="21">
        <f t="shared" si="19"/>
        <v>50610.316473772997</v>
      </c>
    </row>
    <row r="307" spans="1:22" x14ac:dyDescent="0.3">
      <c r="A307" s="7" t="s">
        <v>133</v>
      </c>
      <c r="B307" s="7">
        <v>2</v>
      </c>
      <c r="C307" s="8" t="s">
        <v>178</v>
      </c>
      <c r="D307" s="7" t="s">
        <v>278</v>
      </c>
      <c r="E307" s="7" t="s">
        <v>279</v>
      </c>
      <c r="F307" s="8" t="s">
        <v>280</v>
      </c>
      <c r="G307" s="7" t="s">
        <v>30</v>
      </c>
      <c r="H307" s="9">
        <v>566.0489</v>
      </c>
      <c r="I307" s="9">
        <v>1.6645000000000001</v>
      </c>
      <c r="J307" s="9">
        <v>1.6487000000000001</v>
      </c>
      <c r="K307" s="10">
        <v>0.99050765995794532</v>
      </c>
      <c r="L307" s="9">
        <v>20.22</v>
      </c>
      <c r="M307" s="19">
        <f>H307*INDEX('Pliegos Tarifarios (Santiago)'!$B:$B,MATCH($B307,'Pliegos Tarifarios (Santiago)'!$A:$A,0))</f>
        <v>67268.119178199995</v>
      </c>
      <c r="N307" s="19">
        <f>I307*INDEX('Pliegos Tarifarios (Santiago)'!$C:$C,MATCH($B307,'Pliegos Tarifarios (Santiago)'!$A:$A,0))</f>
        <v>5710.3685245000006</v>
      </c>
      <c r="O307" s="19">
        <f>J307*INDEX('Pliegos Tarifarios (Santiago)'!$D:$D,MATCH($B307,'Pliegos Tarifarios (Santiago)'!$A:$A,0))</f>
        <v>23283.231571199998</v>
      </c>
      <c r="P307" s="19">
        <f>H307*INDEX('Pliegos Tarifarios (Santiago)'!$E:$E,MATCH($B307,'Pliegos Tarifarios (Santiago)'!$A:$A,0))</f>
        <v>7320.1443748000002</v>
      </c>
      <c r="Q307" s="19" cm="1">
        <f t="array" ref="Q307">H307*_xlfn.IFS(H307&lt;=350,INDEX('Pliegos Tarifarios (Santiago)'!$F:$F,MATCH($B307,'Pliegos Tarifarios (Santiago)'!$A:$A,0)),H307&lt;=500,INDEX('Pliegos Tarifarios (Santiago)'!$G:$G,MATCH($B307,'Pliegos Tarifarios (Santiago)'!$A:$A,0)),H307&lt;=1000,INDEX('Pliegos Tarifarios (Santiago)'!$H:$H,MATCH($B307,'Pliegos Tarifarios (Santiago)'!$A:$A,0)),H307&lt;=5000,INDEX('Pliegos Tarifarios (Santiago)'!$I:$I,MATCH($B307,'Pliegos Tarifarios (Santiago)'!$A:$A,0)),H307&gt;5000,INDEX('Pliegos Tarifarios (Santiago)'!$J:$J,MATCH($B307,'Pliegos Tarifarios (Santiago)'!$A:$A,0)))/1.19</f>
        <v>1327.5987226050422</v>
      </c>
      <c r="R307" s="19">
        <f>INDEX('Pliegos Tarifarios (Santiago)'!$K:$K,MATCH($B307,'Pliegos Tarifarios (Santiago)'!$A:$A,0))</f>
        <v>709.36099999999999</v>
      </c>
      <c r="S307" s="21">
        <f t="shared" si="21"/>
        <v>105618.82337130504</v>
      </c>
      <c r="T307" s="21">
        <f t="shared" si="18"/>
        <v>20067.576440547957</v>
      </c>
      <c r="U307" s="19">
        <v>0</v>
      </c>
      <c r="V307" s="21">
        <f t="shared" si="19"/>
        <v>125686.399811853</v>
      </c>
    </row>
    <row r="308" spans="1:22" x14ac:dyDescent="0.3">
      <c r="A308" s="7" t="s">
        <v>133</v>
      </c>
      <c r="B308" s="7">
        <v>2</v>
      </c>
      <c r="C308" s="8" t="s">
        <v>178</v>
      </c>
      <c r="D308" s="7" t="s">
        <v>281</v>
      </c>
      <c r="E308" s="7" t="s">
        <v>279</v>
      </c>
      <c r="F308" s="8" t="s">
        <v>54</v>
      </c>
      <c r="G308" s="7" t="s">
        <v>30</v>
      </c>
      <c r="H308" s="9">
        <v>339.55610000000001</v>
      </c>
      <c r="I308" s="9">
        <v>1.0185999999999999</v>
      </c>
      <c r="J308" s="9">
        <v>1.004</v>
      </c>
      <c r="K308" s="10">
        <v>0.98566660121735716</v>
      </c>
      <c r="L308" s="9">
        <v>12.13</v>
      </c>
      <c r="M308" s="19">
        <f>H308*INDEX('Pliegos Tarifarios (Santiago)'!$B:$B,MATCH($B308,'Pliegos Tarifarios (Santiago)'!$A:$A,0))</f>
        <v>40352.167811799998</v>
      </c>
      <c r="N308" s="19">
        <f>I308*INDEX('Pliegos Tarifarios (Santiago)'!$C:$C,MATCH($B308,'Pliegos Tarifarios (Santiago)'!$A:$A,0))</f>
        <v>3494.4916665999999</v>
      </c>
      <c r="O308" s="19">
        <f>J308*INDEX('Pliegos Tarifarios (Santiago)'!$D:$D,MATCH($B308,'Pliegos Tarifarios (Santiago)'!$A:$A,0))</f>
        <v>14178.664703999999</v>
      </c>
      <c r="P308" s="19">
        <f>H308*INDEX('Pliegos Tarifarios (Santiago)'!$E:$E,MATCH($B308,'Pliegos Tarifarios (Santiago)'!$A:$A,0))</f>
        <v>4391.1394852000003</v>
      </c>
      <c r="Q308" s="19" cm="1">
        <f t="array" ref="Q308">H308*_xlfn.IFS(H308&lt;=350,INDEX('Pliegos Tarifarios (Santiago)'!$F:$F,MATCH($B308,'Pliegos Tarifarios (Santiago)'!$A:$A,0)),H308&lt;=500,INDEX('Pliegos Tarifarios (Santiago)'!$G:$G,MATCH($B308,'Pliegos Tarifarios (Santiago)'!$A:$A,0)),H308&lt;=1000,INDEX('Pliegos Tarifarios (Santiago)'!$H:$H,MATCH($B308,'Pliegos Tarifarios (Santiago)'!$A:$A,0)),H308&lt;=5000,INDEX('Pliegos Tarifarios (Santiago)'!$I:$I,MATCH($B308,'Pliegos Tarifarios (Santiago)'!$A:$A,0)),H308&gt;5000,INDEX('Pliegos Tarifarios (Santiago)'!$J:$J,MATCH($B308,'Pliegos Tarifarios (Santiago)'!$A:$A,0)))/1.19</f>
        <v>223.70754823529413</v>
      </c>
      <c r="R308" s="19">
        <f>INDEX('Pliegos Tarifarios (Santiago)'!$K:$K,MATCH($B308,'Pliegos Tarifarios (Santiago)'!$A:$A,0))</f>
        <v>709.36099999999999</v>
      </c>
      <c r="S308" s="21">
        <f t="shared" si="21"/>
        <v>63349.532215835294</v>
      </c>
      <c r="T308" s="21">
        <f t="shared" si="18"/>
        <v>12036.411121008707</v>
      </c>
      <c r="U308" s="19">
        <v>0</v>
      </c>
      <c r="V308" s="21">
        <f t="shared" si="19"/>
        <v>75385.943336844008</v>
      </c>
    </row>
    <row r="309" spans="1:22" x14ac:dyDescent="0.3">
      <c r="A309" s="7" t="s">
        <v>133</v>
      </c>
      <c r="B309" s="7">
        <v>2</v>
      </c>
      <c r="C309" s="8" t="s">
        <v>178</v>
      </c>
      <c r="D309" s="7" t="s">
        <v>282</v>
      </c>
      <c r="E309" s="7" t="s">
        <v>283</v>
      </c>
      <c r="F309" s="8" t="s">
        <v>284</v>
      </c>
      <c r="G309" s="7" t="s">
        <v>30</v>
      </c>
      <c r="H309" s="9">
        <v>225.76060000000001</v>
      </c>
      <c r="I309" s="9">
        <v>0.67059999999999997</v>
      </c>
      <c r="J309" s="9">
        <v>0.67059999999999997</v>
      </c>
      <c r="K309" s="10">
        <v>1</v>
      </c>
      <c r="L309" s="9">
        <v>8.06</v>
      </c>
      <c r="M309" s="19">
        <f>H309*INDEX('Pliegos Tarifarios (Santiago)'!$B:$B,MATCH($B309,'Pliegos Tarifarios (Santiago)'!$A:$A,0))</f>
        <v>26828.938182800001</v>
      </c>
      <c r="N309" s="19">
        <f>I309*INDEX('Pliegos Tarifarios (Santiago)'!$C:$C,MATCH($B309,'Pliegos Tarifarios (Santiago)'!$A:$A,0))</f>
        <v>2300.6146785999999</v>
      </c>
      <c r="O309" s="19">
        <f>J309*INDEX('Pliegos Tarifarios (Santiago)'!$D:$D,MATCH($B309,'Pliegos Tarifarios (Santiago)'!$A:$A,0))</f>
        <v>9470.331225599999</v>
      </c>
      <c r="P309" s="19">
        <f>H309*INDEX('Pliegos Tarifarios (Santiago)'!$E:$E,MATCH($B309,'Pliegos Tarifarios (Santiago)'!$A:$A,0))</f>
        <v>2919.5360792000001</v>
      </c>
      <c r="Q309" s="19" cm="1">
        <f t="array" ref="Q309">H309*_xlfn.IFS(H309&lt;=350,INDEX('Pliegos Tarifarios (Santiago)'!$F:$F,MATCH($B309,'Pliegos Tarifarios (Santiago)'!$A:$A,0)),H309&lt;=500,INDEX('Pliegos Tarifarios (Santiago)'!$G:$G,MATCH($B309,'Pliegos Tarifarios (Santiago)'!$A:$A,0)),H309&lt;=1000,INDEX('Pliegos Tarifarios (Santiago)'!$H:$H,MATCH($B309,'Pliegos Tarifarios (Santiago)'!$A:$A,0)),H309&lt;=5000,INDEX('Pliegos Tarifarios (Santiago)'!$I:$I,MATCH($B309,'Pliegos Tarifarios (Santiago)'!$A:$A,0)),H309&gt;5000,INDEX('Pliegos Tarifarios (Santiago)'!$J:$J,MATCH($B309,'Pliegos Tarifarios (Santiago)'!$A:$A,0)))/1.19</f>
        <v>148.73639529411767</v>
      </c>
      <c r="R309" s="19">
        <f>INDEX('Pliegos Tarifarios (Santiago)'!$K:$K,MATCH($B309,'Pliegos Tarifarios (Santiago)'!$A:$A,0))</f>
        <v>709.36099999999999</v>
      </c>
      <c r="S309" s="21">
        <f t="shared" si="21"/>
        <v>42377.517561494111</v>
      </c>
      <c r="T309" s="21">
        <f t="shared" si="18"/>
        <v>8051.728336683881</v>
      </c>
      <c r="U309" s="19">
        <v>0</v>
      </c>
      <c r="V309" s="21">
        <f t="shared" si="19"/>
        <v>50429.245898177993</v>
      </c>
    </row>
    <row r="310" spans="1:22" x14ac:dyDescent="0.3">
      <c r="A310" s="7" t="s">
        <v>133</v>
      </c>
      <c r="B310" s="7">
        <v>2</v>
      </c>
      <c r="C310" s="8" t="s">
        <v>178</v>
      </c>
      <c r="D310" s="7" t="s">
        <v>285</v>
      </c>
      <c r="E310" s="7" t="s">
        <v>286</v>
      </c>
      <c r="F310" s="8" t="s">
        <v>287</v>
      </c>
      <c r="G310" s="7" t="s">
        <v>30</v>
      </c>
      <c r="H310" s="9">
        <v>226.74340000000001</v>
      </c>
      <c r="I310" s="9">
        <v>0.68340000000000001</v>
      </c>
      <c r="J310" s="9">
        <v>0.66690000000000005</v>
      </c>
      <c r="K310" s="10">
        <v>0.97585601404741007</v>
      </c>
      <c r="L310" s="9">
        <v>8.1</v>
      </c>
      <c r="M310" s="19">
        <f>H310*INDEX('Pliegos Tarifarios (Santiago)'!$B:$B,MATCH($B310,'Pliegos Tarifarios (Santiago)'!$A:$A,0))</f>
        <v>26945.7321692</v>
      </c>
      <c r="N310" s="19">
        <f>I310*INDEX('Pliegos Tarifarios (Santiago)'!$C:$C,MATCH($B310,'Pliegos Tarifarios (Santiago)'!$A:$A,0))</f>
        <v>2344.5273953999999</v>
      </c>
      <c r="O310" s="19">
        <f>J310*INDEX('Pliegos Tarifarios (Santiago)'!$D:$D,MATCH($B310,'Pliegos Tarifarios (Santiago)'!$A:$A,0))</f>
        <v>9418.0791743999998</v>
      </c>
      <c r="P310" s="19">
        <f>H310*INDEX('Pliegos Tarifarios (Santiago)'!$E:$E,MATCH($B310,'Pliegos Tarifarios (Santiago)'!$A:$A,0))</f>
        <v>2932.2456488000003</v>
      </c>
      <c r="Q310" s="19" cm="1">
        <f t="array" ref="Q310">H310*_xlfn.IFS(H310&lt;=350,INDEX('Pliegos Tarifarios (Santiago)'!$F:$F,MATCH($B310,'Pliegos Tarifarios (Santiago)'!$A:$A,0)),H310&lt;=500,INDEX('Pliegos Tarifarios (Santiago)'!$G:$G,MATCH($B310,'Pliegos Tarifarios (Santiago)'!$A:$A,0)),H310&lt;=1000,INDEX('Pliegos Tarifarios (Santiago)'!$H:$H,MATCH($B310,'Pliegos Tarifarios (Santiago)'!$A:$A,0)),H310&lt;=5000,INDEX('Pliegos Tarifarios (Santiago)'!$I:$I,MATCH($B310,'Pliegos Tarifarios (Santiago)'!$A:$A,0)),H310&gt;5000,INDEX('Pliegos Tarifarios (Santiago)'!$J:$J,MATCH($B310,'Pliegos Tarifarios (Santiago)'!$A:$A,0)))/1.19</f>
        <v>149.38388705882355</v>
      </c>
      <c r="R310" s="19">
        <f>INDEX('Pliegos Tarifarios (Santiago)'!$K:$K,MATCH($B310,'Pliegos Tarifarios (Santiago)'!$A:$A,0))</f>
        <v>709.36099999999999</v>
      </c>
      <c r="S310" s="21">
        <f t="shared" si="21"/>
        <v>42499.329274858821</v>
      </c>
      <c r="T310" s="21">
        <f t="shared" si="18"/>
        <v>8074.8725622231759</v>
      </c>
      <c r="U310" s="19">
        <v>0</v>
      </c>
      <c r="V310" s="21">
        <f t="shared" si="19"/>
        <v>50574.201837082001</v>
      </c>
    </row>
    <row r="311" spans="1:22" x14ac:dyDescent="0.3">
      <c r="A311" s="7" t="s">
        <v>133</v>
      </c>
      <c r="B311" s="7">
        <v>2</v>
      </c>
      <c r="C311" s="8" t="s">
        <v>178</v>
      </c>
      <c r="D311" s="7" t="s">
        <v>288</v>
      </c>
      <c r="E311" s="7" t="s">
        <v>99</v>
      </c>
      <c r="F311" s="8" t="s">
        <v>100</v>
      </c>
      <c r="G311" s="7" t="s">
        <v>30</v>
      </c>
      <c r="H311" s="9">
        <v>565.10619999999994</v>
      </c>
      <c r="I311" s="9">
        <v>1.7251000000000001</v>
      </c>
      <c r="J311" s="9">
        <v>1.6803999999999999</v>
      </c>
      <c r="K311" s="10">
        <v>0.97408845864007876</v>
      </c>
      <c r="L311" s="9">
        <v>20.18</v>
      </c>
      <c r="M311" s="19">
        <f>H311*INDEX('Pliegos Tarifarios (Santiago)'!$B:$B,MATCH($B311,'Pliegos Tarifarios (Santiago)'!$A:$A,0))</f>
        <v>67156.090595599992</v>
      </c>
      <c r="N311" s="19">
        <f>I311*INDEX('Pliegos Tarifarios (Santiago)'!$C:$C,MATCH($B311,'Pliegos Tarifarios (Santiago)'!$A:$A,0))</f>
        <v>5918.2677931000007</v>
      </c>
      <c r="O311" s="19">
        <f>J311*INDEX('Pliegos Tarifarios (Santiago)'!$D:$D,MATCH($B311,'Pliegos Tarifarios (Santiago)'!$A:$A,0))</f>
        <v>23730.904550399999</v>
      </c>
      <c r="P311" s="19">
        <f>H311*INDEX('Pliegos Tarifarios (Santiago)'!$E:$E,MATCH($B311,'Pliegos Tarifarios (Santiago)'!$A:$A,0))</f>
        <v>7307.9533783999996</v>
      </c>
      <c r="Q311" s="19" cm="1">
        <f t="array" ref="Q311">H311*_xlfn.IFS(H311&lt;=350,INDEX('Pliegos Tarifarios (Santiago)'!$F:$F,MATCH($B311,'Pliegos Tarifarios (Santiago)'!$A:$A,0)),H311&lt;=500,INDEX('Pliegos Tarifarios (Santiago)'!$G:$G,MATCH($B311,'Pliegos Tarifarios (Santiago)'!$A:$A,0)),H311&lt;=1000,INDEX('Pliegos Tarifarios (Santiago)'!$H:$H,MATCH($B311,'Pliegos Tarifarios (Santiago)'!$A:$A,0)),H311&lt;=5000,INDEX('Pliegos Tarifarios (Santiago)'!$I:$I,MATCH($B311,'Pliegos Tarifarios (Santiago)'!$A:$A,0)),H311&gt;5000,INDEX('Pliegos Tarifarios (Santiago)'!$J:$J,MATCH($B311,'Pliegos Tarifarios (Santiago)'!$A:$A,0)))/1.19</f>
        <v>1325.3877346218489</v>
      </c>
      <c r="R311" s="19">
        <f>INDEX('Pliegos Tarifarios (Santiago)'!$K:$K,MATCH($B311,'Pliegos Tarifarios (Santiago)'!$A:$A,0))</f>
        <v>709.36099999999999</v>
      </c>
      <c r="S311" s="21">
        <f t="shared" si="21"/>
        <v>106147.96505212184</v>
      </c>
      <c r="T311" s="21">
        <f t="shared" si="18"/>
        <v>20168.113359903149</v>
      </c>
      <c r="U311" s="19">
        <v>0</v>
      </c>
      <c r="V311" s="21">
        <f t="shared" si="19"/>
        <v>126316.07841202499</v>
      </c>
    </row>
    <row r="312" spans="1:22" x14ac:dyDescent="0.3">
      <c r="A312" s="7" t="s">
        <v>133</v>
      </c>
      <c r="B312" s="7">
        <v>2</v>
      </c>
      <c r="C312" s="8" t="s">
        <v>178</v>
      </c>
      <c r="D312" s="7" t="s">
        <v>289</v>
      </c>
      <c r="E312" s="7" t="s">
        <v>99</v>
      </c>
      <c r="F312" s="8" t="s">
        <v>290</v>
      </c>
      <c r="G312" s="7" t="s">
        <v>30</v>
      </c>
      <c r="H312" s="9">
        <v>565.95920000000001</v>
      </c>
      <c r="I312" s="9">
        <v>1.6859999999999999</v>
      </c>
      <c r="J312" s="9">
        <v>1.681</v>
      </c>
      <c r="K312" s="10">
        <v>0.99703440094899176</v>
      </c>
      <c r="L312" s="9">
        <v>20.21</v>
      </c>
      <c r="M312" s="19">
        <f>H312*INDEX('Pliegos Tarifarios (Santiago)'!$B:$B,MATCH($B312,'Pliegos Tarifarios (Santiago)'!$A:$A,0))</f>
        <v>67257.459409599993</v>
      </c>
      <c r="N312" s="19">
        <f>I312*INDEX('Pliegos Tarifarios (Santiago)'!$C:$C,MATCH($B312,'Pliegos Tarifarios (Santiago)'!$A:$A,0))</f>
        <v>5784.1281659999995</v>
      </c>
      <c r="O312" s="19">
        <f>J312*INDEX('Pliegos Tarifarios (Santiago)'!$D:$D,MATCH($B312,'Pliegos Tarifarios (Santiago)'!$A:$A,0))</f>
        <v>23739.377855999999</v>
      </c>
      <c r="P312" s="19">
        <f>H312*INDEX('Pliegos Tarifarios (Santiago)'!$E:$E,MATCH($B312,'Pliegos Tarifarios (Santiago)'!$A:$A,0))</f>
        <v>7318.9843744</v>
      </c>
      <c r="Q312" s="19" cm="1">
        <f t="array" ref="Q312">H312*_xlfn.IFS(H312&lt;=350,INDEX('Pliegos Tarifarios (Santiago)'!$F:$F,MATCH($B312,'Pliegos Tarifarios (Santiago)'!$A:$A,0)),H312&lt;=500,INDEX('Pliegos Tarifarios (Santiago)'!$G:$G,MATCH($B312,'Pliegos Tarifarios (Santiago)'!$A:$A,0)),H312&lt;=1000,INDEX('Pliegos Tarifarios (Santiago)'!$H:$H,MATCH($B312,'Pliegos Tarifarios (Santiago)'!$A:$A,0)),H312&lt;=5000,INDEX('Pliegos Tarifarios (Santiago)'!$I:$I,MATCH($B312,'Pliegos Tarifarios (Santiago)'!$A:$A,0)),H312&gt;5000,INDEX('Pliegos Tarifarios (Santiago)'!$J:$J,MATCH($B312,'Pliegos Tarifarios (Santiago)'!$A:$A,0)))/1.19</f>
        <v>1327.3883421848743</v>
      </c>
      <c r="R312" s="19">
        <f>INDEX('Pliegos Tarifarios (Santiago)'!$K:$K,MATCH($B312,'Pliegos Tarifarios (Santiago)'!$A:$A,0))</f>
        <v>709.36099999999999</v>
      </c>
      <c r="S312" s="21">
        <f t="shared" si="21"/>
        <v>106136.69914818487</v>
      </c>
      <c r="T312" s="21">
        <f t="shared" si="18"/>
        <v>20165.972838155125</v>
      </c>
      <c r="U312" s="19">
        <v>0</v>
      </c>
      <c r="V312" s="21">
        <f t="shared" si="19"/>
        <v>126302.67198633999</v>
      </c>
    </row>
    <row r="313" spans="1:22" x14ac:dyDescent="0.3">
      <c r="A313" s="7" t="s">
        <v>133</v>
      </c>
      <c r="B313" s="7">
        <v>2</v>
      </c>
      <c r="C313" s="8" t="s">
        <v>178</v>
      </c>
      <c r="D313" s="7" t="s">
        <v>291</v>
      </c>
      <c r="E313" s="7" t="s">
        <v>292</v>
      </c>
      <c r="F313" s="8" t="s">
        <v>293</v>
      </c>
      <c r="G313" s="7" t="s">
        <v>30</v>
      </c>
      <c r="H313" s="9">
        <v>341.01519999999999</v>
      </c>
      <c r="I313" s="9">
        <v>1.0237000000000001</v>
      </c>
      <c r="J313" s="9">
        <v>1.0048999999999999</v>
      </c>
      <c r="K313" s="10">
        <v>0.98163524470059571</v>
      </c>
      <c r="L313" s="9">
        <v>12.18</v>
      </c>
      <c r="M313" s="19">
        <f>H313*INDEX('Pliegos Tarifarios (Santiago)'!$B:$B,MATCH($B313,'Pliegos Tarifarios (Santiago)'!$A:$A,0))</f>
        <v>40525.564337599993</v>
      </c>
      <c r="N313" s="19">
        <f>I313*INDEX('Pliegos Tarifarios (Santiago)'!$C:$C,MATCH($B313,'Pliegos Tarifarios (Santiago)'!$A:$A,0))</f>
        <v>3511.9881397000004</v>
      </c>
      <c r="O313" s="19">
        <f>J313*INDEX('Pliegos Tarifarios (Santiago)'!$D:$D,MATCH($B313,'Pliegos Tarifarios (Santiago)'!$A:$A,0))</f>
        <v>14191.374662399998</v>
      </c>
      <c r="P313" s="19">
        <f>H313*INDEX('Pliegos Tarifarios (Santiago)'!$E:$E,MATCH($B313,'Pliegos Tarifarios (Santiago)'!$A:$A,0))</f>
        <v>4410.0085663999998</v>
      </c>
      <c r="Q313" s="19" cm="1">
        <f t="array" ref="Q313">H313*_xlfn.IFS(H313&lt;=350,INDEX('Pliegos Tarifarios (Santiago)'!$F:$F,MATCH($B313,'Pliegos Tarifarios (Santiago)'!$A:$A,0)),H313&lt;=500,INDEX('Pliegos Tarifarios (Santiago)'!$G:$G,MATCH($B313,'Pliegos Tarifarios (Santiago)'!$A:$A,0)),H313&lt;=1000,INDEX('Pliegos Tarifarios (Santiago)'!$H:$H,MATCH($B313,'Pliegos Tarifarios (Santiago)'!$A:$A,0)),H313&lt;=5000,INDEX('Pliegos Tarifarios (Santiago)'!$I:$I,MATCH($B313,'Pliegos Tarifarios (Santiago)'!$A:$A,0)),H313&gt;5000,INDEX('Pliegos Tarifarios (Santiago)'!$J:$J,MATCH($B313,'Pliegos Tarifarios (Santiago)'!$A:$A,0)))/1.19</f>
        <v>224.66883764705884</v>
      </c>
      <c r="R313" s="19">
        <f>INDEX('Pliegos Tarifarios (Santiago)'!$K:$K,MATCH($B313,'Pliegos Tarifarios (Santiago)'!$A:$A,0))</f>
        <v>709.36099999999999</v>
      </c>
      <c r="S313" s="21">
        <f t="shared" si="21"/>
        <v>63572.965543747043</v>
      </c>
      <c r="T313" s="21">
        <f t="shared" si="18"/>
        <v>12078.863453311938</v>
      </c>
      <c r="U313" s="19">
        <v>0</v>
      </c>
      <c r="V313" s="21">
        <f t="shared" si="19"/>
        <v>75651.828997058983</v>
      </c>
    </row>
    <row r="314" spans="1:22" x14ac:dyDescent="0.3">
      <c r="A314" s="7" t="s">
        <v>133</v>
      </c>
      <c r="B314" s="7">
        <v>2</v>
      </c>
      <c r="C314" s="8" t="s">
        <v>178</v>
      </c>
      <c r="D314" s="7" t="s">
        <v>294</v>
      </c>
      <c r="E314" s="7" t="s">
        <v>292</v>
      </c>
      <c r="F314" s="8" t="s">
        <v>295</v>
      </c>
      <c r="G314" s="7" t="s">
        <v>30</v>
      </c>
      <c r="H314" s="9">
        <v>339.58049999999997</v>
      </c>
      <c r="I314" s="9">
        <v>1.0004</v>
      </c>
      <c r="J314" s="9">
        <v>0.98660000000000003</v>
      </c>
      <c r="K314" s="10">
        <v>0.9862055177928829</v>
      </c>
      <c r="L314" s="9">
        <v>12.13</v>
      </c>
      <c r="M314" s="19">
        <f>H314*INDEX('Pliegos Tarifarios (Santiago)'!$B:$B,MATCH($B314,'Pliegos Tarifarios (Santiago)'!$A:$A,0))</f>
        <v>40355.067458999998</v>
      </c>
      <c r="N314" s="19">
        <f>I314*INDEX('Pliegos Tarifarios (Santiago)'!$C:$C,MATCH($B314,'Pliegos Tarifarios (Santiago)'!$A:$A,0))</f>
        <v>3432.0532724</v>
      </c>
      <c r="O314" s="19">
        <f>J314*INDEX('Pliegos Tarifarios (Santiago)'!$D:$D,MATCH($B314,'Pliegos Tarifarios (Santiago)'!$A:$A,0))</f>
        <v>13932.9388416</v>
      </c>
      <c r="P314" s="19">
        <f>H314*INDEX('Pliegos Tarifarios (Santiago)'!$E:$E,MATCH($B314,'Pliegos Tarifarios (Santiago)'!$A:$A,0))</f>
        <v>4391.4550259999996</v>
      </c>
      <c r="Q314" s="19" cm="1">
        <f t="array" ref="Q314">H314*_xlfn.IFS(H314&lt;=350,INDEX('Pliegos Tarifarios (Santiago)'!$F:$F,MATCH($B314,'Pliegos Tarifarios (Santiago)'!$A:$A,0)),H314&lt;=500,INDEX('Pliegos Tarifarios (Santiago)'!$G:$G,MATCH($B314,'Pliegos Tarifarios (Santiago)'!$A:$A,0)),H314&lt;=1000,INDEX('Pliegos Tarifarios (Santiago)'!$H:$H,MATCH($B314,'Pliegos Tarifarios (Santiago)'!$A:$A,0)),H314&lt;=5000,INDEX('Pliegos Tarifarios (Santiago)'!$I:$I,MATCH($B314,'Pliegos Tarifarios (Santiago)'!$A:$A,0)),H314&gt;5000,INDEX('Pliegos Tarifarios (Santiago)'!$J:$J,MATCH($B314,'Pliegos Tarifarios (Santiago)'!$A:$A,0)))/1.19</f>
        <v>223.72362352941178</v>
      </c>
      <c r="R314" s="19">
        <f>INDEX('Pliegos Tarifarios (Santiago)'!$K:$K,MATCH($B314,'Pliegos Tarifarios (Santiago)'!$A:$A,0))</f>
        <v>709.36099999999999</v>
      </c>
      <c r="S314" s="21">
        <f t="shared" si="21"/>
        <v>63044.59922252941</v>
      </c>
      <c r="T314" s="21">
        <f t="shared" si="18"/>
        <v>11978.473852280587</v>
      </c>
      <c r="U314" s="19">
        <v>0</v>
      </c>
      <c r="V314" s="21">
        <f t="shared" si="19"/>
        <v>75023.073074810003</v>
      </c>
    </row>
    <row r="315" spans="1:22" x14ac:dyDescent="0.3">
      <c r="A315" s="7" t="s">
        <v>133</v>
      </c>
      <c r="B315" s="7">
        <v>2</v>
      </c>
      <c r="C315" s="8" t="s">
        <v>178</v>
      </c>
      <c r="D315" s="7" t="s">
        <v>296</v>
      </c>
      <c r="E315" s="7" t="s">
        <v>292</v>
      </c>
      <c r="F315" s="8" t="s">
        <v>297</v>
      </c>
      <c r="G315" s="7" t="s">
        <v>30</v>
      </c>
      <c r="H315" s="9">
        <v>340.0951</v>
      </c>
      <c r="I315" s="9">
        <v>1.0135000000000001</v>
      </c>
      <c r="J315" s="9">
        <v>0.98209999999999997</v>
      </c>
      <c r="K315" s="10">
        <v>0.96901825357671423</v>
      </c>
      <c r="L315" s="9">
        <v>12.15</v>
      </c>
      <c r="M315" s="19">
        <f>H315*INDEX('Pliegos Tarifarios (Santiago)'!$B:$B,MATCH($B315,'Pliegos Tarifarios (Santiago)'!$A:$A,0))</f>
        <v>40416.221493799996</v>
      </c>
      <c r="N315" s="19">
        <f>I315*INDEX('Pliegos Tarifarios (Santiago)'!$C:$C,MATCH($B315,'Pliegos Tarifarios (Santiago)'!$A:$A,0))</f>
        <v>3476.9951935000004</v>
      </c>
      <c r="O315" s="19">
        <f>J315*INDEX('Pliegos Tarifarios (Santiago)'!$D:$D,MATCH($B315,'Pliegos Tarifarios (Santiago)'!$A:$A,0))</f>
        <v>13869.389049599999</v>
      </c>
      <c r="P315" s="19">
        <f>H315*INDEX('Pliegos Tarifarios (Santiago)'!$E:$E,MATCH($B315,'Pliegos Tarifarios (Santiago)'!$A:$A,0))</f>
        <v>4398.1098332000001</v>
      </c>
      <c r="Q315" s="19" cm="1">
        <f t="array" ref="Q315">H315*_xlfn.IFS(H315&lt;=350,INDEX('Pliegos Tarifarios (Santiago)'!$F:$F,MATCH($B315,'Pliegos Tarifarios (Santiago)'!$A:$A,0)),H315&lt;=500,INDEX('Pliegos Tarifarios (Santiago)'!$G:$G,MATCH($B315,'Pliegos Tarifarios (Santiago)'!$A:$A,0)),H315&lt;=1000,INDEX('Pliegos Tarifarios (Santiago)'!$H:$H,MATCH($B315,'Pliegos Tarifarios (Santiago)'!$A:$A,0)),H315&lt;=5000,INDEX('Pliegos Tarifarios (Santiago)'!$I:$I,MATCH($B315,'Pliegos Tarifarios (Santiago)'!$A:$A,0)),H315&gt;5000,INDEX('Pliegos Tarifarios (Santiago)'!$J:$J,MATCH($B315,'Pliegos Tarifarios (Santiago)'!$A:$A,0)))/1.19</f>
        <v>224.06265411764707</v>
      </c>
      <c r="R315" s="19">
        <f>INDEX('Pliegos Tarifarios (Santiago)'!$K:$K,MATCH($B315,'Pliegos Tarifarios (Santiago)'!$A:$A,0))</f>
        <v>709.36099999999999</v>
      </c>
      <c r="S315" s="21">
        <f t="shared" si="21"/>
        <v>63094.13922421763</v>
      </c>
      <c r="T315" s="21">
        <f t="shared" si="18"/>
        <v>11987.886452601349</v>
      </c>
      <c r="U315" s="19">
        <v>0</v>
      </c>
      <c r="V315" s="21">
        <f t="shared" si="19"/>
        <v>75082.025676818972</v>
      </c>
    </row>
    <row r="316" spans="1:22" x14ac:dyDescent="0.3">
      <c r="A316" s="7" t="s">
        <v>133</v>
      </c>
      <c r="B316" s="7">
        <v>2</v>
      </c>
      <c r="C316" s="8" t="s">
        <v>178</v>
      </c>
      <c r="D316" s="7" t="s">
        <v>298</v>
      </c>
      <c r="E316" s="7" t="s">
        <v>292</v>
      </c>
      <c r="F316" s="8" t="s">
        <v>299</v>
      </c>
      <c r="G316" s="7" t="s">
        <v>30</v>
      </c>
      <c r="H316" s="9">
        <v>567.13520000000005</v>
      </c>
      <c r="I316" s="9">
        <v>1.6879999999999999</v>
      </c>
      <c r="J316" s="9">
        <v>1.6566000000000001</v>
      </c>
      <c r="K316" s="10">
        <v>0.98139810426540297</v>
      </c>
      <c r="L316" s="9">
        <v>20.25</v>
      </c>
      <c r="M316" s="19">
        <f>H316*INDEX('Pliegos Tarifarios (Santiago)'!$B:$B,MATCH($B316,'Pliegos Tarifarios (Santiago)'!$A:$A,0))</f>
        <v>67397.212897600009</v>
      </c>
      <c r="N316" s="19">
        <f>I316*INDEX('Pliegos Tarifarios (Santiago)'!$C:$C,MATCH($B316,'Pliegos Tarifarios (Santiago)'!$A:$A,0))</f>
        <v>5790.9895280000001</v>
      </c>
      <c r="O316" s="19">
        <f>J316*INDEX('Pliegos Tarifarios (Santiago)'!$D:$D,MATCH($B316,'Pliegos Tarifarios (Santiago)'!$A:$A,0))</f>
        <v>23394.796761599999</v>
      </c>
      <c r="P316" s="19">
        <f>H316*INDEX('Pliegos Tarifarios (Santiago)'!$E:$E,MATCH($B316,'Pliegos Tarifarios (Santiago)'!$A:$A,0))</f>
        <v>7334.1924064000013</v>
      </c>
      <c r="Q316" s="19" cm="1">
        <f t="array" ref="Q316">H316*_xlfn.IFS(H316&lt;=350,INDEX('Pliegos Tarifarios (Santiago)'!$F:$F,MATCH($B316,'Pliegos Tarifarios (Santiago)'!$A:$A,0)),H316&lt;=500,INDEX('Pliegos Tarifarios (Santiago)'!$G:$G,MATCH($B316,'Pliegos Tarifarios (Santiago)'!$A:$A,0)),H316&lt;=1000,INDEX('Pliegos Tarifarios (Santiago)'!$H:$H,MATCH($B316,'Pliegos Tarifarios (Santiago)'!$A:$A,0)),H316&lt;=5000,INDEX('Pliegos Tarifarios (Santiago)'!$I:$I,MATCH($B316,'Pliegos Tarifarios (Santiago)'!$A:$A,0)),H316&gt;5000,INDEX('Pliegos Tarifarios (Santiago)'!$J:$J,MATCH($B316,'Pliegos Tarifarios (Santiago)'!$A:$A,0)))/1.19</f>
        <v>1330.1465068907567</v>
      </c>
      <c r="R316" s="19">
        <f>INDEX('Pliegos Tarifarios (Santiago)'!$K:$K,MATCH($B316,'Pliegos Tarifarios (Santiago)'!$A:$A,0))</f>
        <v>709.36099999999999</v>
      </c>
      <c r="S316" s="21">
        <f t="shared" si="21"/>
        <v>105956.69910049078</v>
      </c>
      <c r="T316" s="21">
        <f t="shared" si="18"/>
        <v>20131.772829093246</v>
      </c>
      <c r="U316" s="19">
        <v>0</v>
      </c>
      <c r="V316" s="21">
        <f t="shared" si="19"/>
        <v>126088.47192958402</v>
      </c>
    </row>
    <row r="317" spans="1:22" x14ac:dyDescent="0.3">
      <c r="A317" s="7" t="s">
        <v>133</v>
      </c>
      <c r="B317" s="7">
        <v>2</v>
      </c>
      <c r="C317" s="8" t="s">
        <v>178</v>
      </c>
      <c r="D317" s="7" t="s">
        <v>300</v>
      </c>
      <c r="E317" s="7" t="s">
        <v>292</v>
      </c>
      <c r="F317" s="8" t="s">
        <v>301</v>
      </c>
      <c r="G317" s="7" t="s">
        <v>30</v>
      </c>
      <c r="H317" s="9">
        <v>339.63560000000001</v>
      </c>
      <c r="I317" s="9">
        <v>1.0147999999999999</v>
      </c>
      <c r="J317" s="9">
        <v>1.0099</v>
      </c>
      <c r="K317" s="10">
        <v>0.99517146235711484</v>
      </c>
      <c r="L317" s="9">
        <v>12.13</v>
      </c>
      <c r="M317" s="19">
        <f>H317*INDEX('Pliegos Tarifarios (Santiago)'!$B:$B,MATCH($B317,'Pliegos Tarifarios (Santiago)'!$A:$A,0))</f>
        <v>40361.615432799998</v>
      </c>
      <c r="N317" s="19">
        <f>I317*INDEX('Pliegos Tarifarios (Santiago)'!$C:$C,MATCH($B317,'Pliegos Tarifarios (Santiago)'!$A:$A,0))</f>
        <v>3481.4550787999997</v>
      </c>
      <c r="O317" s="19">
        <f>J317*INDEX('Pliegos Tarifarios (Santiago)'!$D:$D,MATCH($B317,'Pliegos Tarifarios (Santiago)'!$A:$A,0))</f>
        <v>14261.9855424</v>
      </c>
      <c r="P317" s="19">
        <f>H317*INDEX('Pliegos Tarifarios (Santiago)'!$E:$E,MATCH($B317,'Pliegos Tarifarios (Santiago)'!$A:$A,0))</f>
        <v>4392.1675792000005</v>
      </c>
      <c r="Q317" s="19" cm="1">
        <f t="array" ref="Q317">H317*_xlfn.IFS(H317&lt;=350,INDEX('Pliegos Tarifarios (Santiago)'!$F:$F,MATCH($B317,'Pliegos Tarifarios (Santiago)'!$A:$A,0)),H317&lt;=500,INDEX('Pliegos Tarifarios (Santiago)'!$G:$G,MATCH($B317,'Pliegos Tarifarios (Santiago)'!$A:$A,0)),H317&lt;=1000,INDEX('Pliegos Tarifarios (Santiago)'!$H:$H,MATCH($B317,'Pliegos Tarifarios (Santiago)'!$A:$A,0)),H317&lt;=5000,INDEX('Pliegos Tarifarios (Santiago)'!$I:$I,MATCH($B317,'Pliegos Tarifarios (Santiago)'!$A:$A,0)),H317&gt;5000,INDEX('Pliegos Tarifarios (Santiago)'!$J:$J,MATCH($B317,'Pliegos Tarifarios (Santiago)'!$A:$A,0)))/1.19</f>
        <v>223.75992470588241</v>
      </c>
      <c r="R317" s="19">
        <f>INDEX('Pliegos Tarifarios (Santiago)'!$K:$K,MATCH($B317,'Pliegos Tarifarios (Santiago)'!$A:$A,0))</f>
        <v>709.36099999999999</v>
      </c>
      <c r="S317" s="21">
        <f t="shared" si="21"/>
        <v>63430.344557905875</v>
      </c>
      <c r="T317" s="21">
        <f t="shared" si="18"/>
        <v>12051.765466002116</v>
      </c>
      <c r="U317" s="19">
        <v>0</v>
      </c>
      <c r="V317" s="21">
        <f t="shared" si="19"/>
        <v>75482.110023907997</v>
      </c>
    </row>
    <row r="318" spans="1:22" x14ac:dyDescent="0.3">
      <c r="A318" s="7" t="s">
        <v>133</v>
      </c>
      <c r="B318" s="7">
        <v>2</v>
      </c>
      <c r="C318" s="8" t="s">
        <v>178</v>
      </c>
      <c r="D318" s="7" t="s">
        <v>302</v>
      </c>
      <c r="E318" s="7" t="s">
        <v>292</v>
      </c>
      <c r="F318" s="8" t="s">
        <v>303</v>
      </c>
      <c r="G318" s="7" t="s">
        <v>30</v>
      </c>
      <c r="H318" s="9">
        <v>339.98869999999999</v>
      </c>
      <c r="I318" s="9">
        <v>1.0313000000000001</v>
      </c>
      <c r="J318" s="9">
        <v>0.98829999999999996</v>
      </c>
      <c r="K318" s="10">
        <v>0.95830505187627257</v>
      </c>
      <c r="L318" s="9">
        <v>12.14</v>
      </c>
      <c r="M318" s="19">
        <f>H318*INDEX('Pliegos Tarifarios (Santiago)'!$B:$B,MATCH($B318,'Pliegos Tarifarios (Santiago)'!$A:$A,0))</f>
        <v>40403.577130599995</v>
      </c>
      <c r="N318" s="19">
        <f>I318*INDEX('Pliegos Tarifarios (Santiago)'!$C:$C,MATCH($B318,'Pliegos Tarifarios (Santiago)'!$A:$A,0))</f>
        <v>3538.0613153000004</v>
      </c>
      <c r="O318" s="19">
        <f>J318*INDEX('Pliegos Tarifarios (Santiago)'!$D:$D,MATCH($B318,'Pliegos Tarifarios (Santiago)'!$A:$A,0))</f>
        <v>13956.9465408</v>
      </c>
      <c r="P318" s="19">
        <f>H318*INDEX('Pliegos Tarifarios (Santiago)'!$E:$E,MATCH($B318,'Pliegos Tarifarios (Santiago)'!$A:$A,0))</f>
        <v>4396.7338683999997</v>
      </c>
      <c r="Q318" s="19" cm="1">
        <f t="array" ref="Q318">H318*_xlfn.IFS(H318&lt;=350,INDEX('Pliegos Tarifarios (Santiago)'!$F:$F,MATCH($B318,'Pliegos Tarifarios (Santiago)'!$A:$A,0)),H318&lt;=500,INDEX('Pliegos Tarifarios (Santiago)'!$G:$G,MATCH($B318,'Pliegos Tarifarios (Santiago)'!$A:$A,0)),H318&lt;=1000,INDEX('Pliegos Tarifarios (Santiago)'!$H:$H,MATCH($B318,'Pliegos Tarifarios (Santiago)'!$A:$A,0)),H318&lt;=5000,INDEX('Pliegos Tarifarios (Santiago)'!$I:$I,MATCH($B318,'Pliegos Tarifarios (Santiago)'!$A:$A,0)),H318&gt;5000,INDEX('Pliegos Tarifarios (Santiago)'!$J:$J,MATCH($B318,'Pliegos Tarifarios (Santiago)'!$A:$A,0)))/1.19</f>
        <v>223.99255529411764</v>
      </c>
      <c r="R318" s="19">
        <f>INDEX('Pliegos Tarifarios (Santiago)'!$K:$K,MATCH($B318,'Pliegos Tarifarios (Santiago)'!$A:$A,0))</f>
        <v>709.36099999999999</v>
      </c>
      <c r="S318" s="21">
        <f t="shared" si="21"/>
        <v>63228.672410394109</v>
      </c>
      <c r="T318" s="21">
        <f t="shared" si="18"/>
        <v>12013.44775797488</v>
      </c>
      <c r="U318" s="19">
        <v>0</v>
      </c>
      <c r="V318" s="21">
        <f t="shared" si="19"/>
        <v>75242.120168368987</v>
      </c>
    </row>
    <row r="319" spans="1:22" x14ac:dyDescent="0.3">
      <c r="A319" s="7" t="s">
        <v>133</v>
      </c>
      <c r="B319" s="7">
        <v>2</v>
      </c>
      <c r="C319" s="8" t="s">
        <v>178</v>
      </c>
      <c r="D319" s="7" t="s">
        <v>304</v>
      </c>
      <c r="E319" s="7" t="s">
        <v>305</v>
      </c>
      <c r="F319" s="8" t="s">
        <v>306</v>
      </c>
      <c r="G319" s="7" t="s">
        <v>30</v>
      </c>
      <c r="H319" s="9">
        <v>340.22140000000002</v>
      </c>
      <c r="I319" s="9">
        <v>1.0163</v>
      </c>
      <c r="J319" s="9">
        <v>1.0163</v>
      </c>
      <c r="K319" s="10">
        <v>1</v>
      </c>
      <c r="L319" s="9">
        <v>12.15</v>
      </c>
      <c r="M319" s="19">
        <f>H319*INDEX('Pliegos Tarifarios (Santiago)'!$B:$B,MATCH($B319,'Pliegos Tarifarios (Santiago)'!$A:$A,0))</f>
        <v>40431.230733199998</v>
      </c>
      <c r="N319" s="19">
        <f>I319*INDEX('Pliegos Tarifarios (Santiago)'!$C:$C,MATCH($B319,'Pliegos Tarifarios (Santiago)'!$A:$A,0))</f>
        <v>3486.6011002999999</v>
      </c>
      <c r="O319" s="19">
        <f>J319*INDEX('Pliegos Tarifarios (Santiago)'!$D:$D,MATCH($B319,'Pliegos Tarifarios (Santiago)'!$A:$A,0))</f>
        <v>14352.367468799999</v>
      </c>
      <c r="P319" s="19">
        <f>H319*INDEX('Pliegos Tarifarios (Santiago)'!$E:$E,MATCH($B319,'Pliegos Tarifarios (Santiago)'!$A:$A,0))</f>
        <v>4399.7431448000007</v>
      </c>
      <c r="Q319" s="19" cm="1">
        <f t="array" ref="Q319">H319*_xlfn.IFS(H319&lt;=350,INDEX('Pliegos Tarifarios (Santiago)'!$F:$F,MATCH($B319,'Pliegos Tarifarios (Santiago)'!$A:$A,0)),H319&lt;=500,INDEX('Pliegos Tarifarios (Santiago)'!$G:$G,MATCH($B319,'Pliegos Tarifarios (Santiago)'!$A:$A,0)),H319&lt;=1000,INDEX('Pliegos Tarifarios (Santiago)'!$H:$H,MATCH($B319,'Pliegos Tarifarios (Santiago)'!$A:$A,0)),H319&lt;=5000,INDEX('Pliegos Tarifarios (Santiago)'!$I:$I,MATCH($B319,'Pliegos Tarifarios (Santiago)'!$A:$A,0)),H319&gt;5000,INDEX('Pliegos Tarifarios (Santiago)'!$J:$J,MATCH($B319,'Pliegos Tarifarios (Santiago)'!$A:$A,0)))/1.19</f>
        <v>224.14586352941183</v>
      </c>
      <c r="R319" s="19">
        <f>INDEX('Pliegos Tarifarios (Santiago)'!$K:$K,MATCH($B319,'Pliegos Tarifarios (Santiago)'!$A:$A,0))</f>
        <v>709.36099999999999</v>
      </c>
      <c r="S319" s="21">
        <f t="shared" si="21"/>
        <v>63603.449310629403</v>
      </c>
      <c r="T319" s="21">
        <f t="shared" si="18"/>
        <v>12084.655369019587</v>
      </c>
      <c r="U319" s="19">
        <v>0</v>
      </c>
      <c r="V319" s="21">
        <f t="shared" si="19"/>
        <v>75688.104679648997</v>
      </c>
    </row>
    <row r="320" spans="1:22" x14ac:dyDescent="0.3">
      <c r="A320" s="7" t="s">
        <v>133</v>
      </c>
      <c r="B320" s="7">
        <v>2</v>
      </c>
      <c r="C320" s="8" t="s">
        <v>178</v>
      </c>
      <c r="D320" s="7" t="s">
        <v>307</v>
      </c>
      <c r="E320" s="7" t="s">
        <v>305</v>
      </c>
      <c r="F320" s="8" t="s">
        <v>308</v>
      </c>
      <c r="G320" s="7" t="s">
        <v>30</v>
      </c>
      <c r="H320" s="9">
        <v>339.73239999999998</v>
      </c>
      <c r="I320" s="9">
        <v>1.0105999999999999</v>
      </c>
      <c r="J320" s="9">
        <v>0.995</v>
      </c>
      <c r="K320" s="10">
        <v>0.98456362556896893</v>
      </c>
      <c r="L320" s="9">
        <v>12.13</v>
      </c>
      <c r="M320" s="19">
        <f>H320*INDEX('Pliegos Tarifarios (Santiago)'!$B:$B,MATCH($B320,'Pliegos Tarifarios (Santiago)'!$A:$A,0))</f>
        <v>40373.118951199998</v>
      </c>
      <c r="N320" s="19">
        <f>I320*INDEX('Pliegos Tarifarios (Santiago)'!$C:$C,MATCH($B320,'Pliegos Tarifarios (Santiago)'!$A:$A,0))</f>
        <v>3467.0462186</v>
      </c>
      <c r="O320" s="19">
        <f>J320*INDEX('Pliegos Tarifarios (Santiago)'!$D:$D,MATCH($B320,'Pliegos Tarifarios (Santiago)'!$A:$A,0))</f>
        <v>14051.565119999999</v>
      </c>
      <c r="P320" s="19">
        <f>H320*INDEX('Pliegos Tarifarios (Santiago)'!$E:$E,MATCH($B320,'Pliegos Tarifarios (Santiago)'!$A:$A,0))</f>
        <v>4393.4193968</v>
      </c>
      <c r="Q320" s="19" cm="1">
        <f t="array" ref="Q320">H320*_xlfn.IFS(H320&lt;=350,INDEX('Pliegos Tarifarios (Santiago)'!$F:$F,MATCH($B320,'Pliegos Tarifarios (Santiago)'!$A:$A,0)),H320&lt;=500,INDEX('Pliegos Tarifarios (Santiago)'!$G:$G,MATCH($B320,'Pliegos Tarifarios (Santiago)'!$A:$A,0)),H320&lt;=1000,INDEX('Pliegos Tarifarios (Santiago)'!$H:$H,MATCH($B320,'Pliegos Tarifarios (Santiago)'!$A:$A,0)),H320&lt;=5000,INDEX('Pliegos Tarifarios (Santiago)'!$I:$I,MATCH($B320,'Pliegos Tarifarios (Santiago)'!$A:$A,0)),H320&gt;5000,INDEX('Pliegos Tarifarios (Santiago)'!$J:$J,MATCH($B320,'Pliegos Tarifarios (Santiago)'!$A:$A,0)))/1.19</f>
        <v>223.82369882352941</v>
      </c>
      <c r="R320" s="19">
        <f>INDEX('Pliegos Tarifarios (Santiago)'!$K:$K,MATCH($B320,'Pliegos Tarifarios (Santiago)'!$A:$A,0))</f>
        <v>709.36099999999999</v>
      </c>
      <c r="S320" s="21">
        <f t="shared" si="21"/>
        <v>63218.334385423521</v>
      </c>
      <c r="T320" s="21">
        <f t="shared" si="18"/>
        <v>12011.483533230468</v>
      </c>
      <c r="U320" s="19">
        <v>0</v>
      </c>
      <c r="V320" s="21">
        <f t="shared" si="19"/>
        <v>75229.817918653993</v>
      </c>
    </row>
    <row r="321" spans="1:22" x14ac:dyDescent="0.3">
      <c r="A321" s="7" t="s">
        <v>133</v>
      </c>
      <c r="B321" s="7">
        <v>2</v>
      </c>
      <c r="C321" s="8" t="s">
        <v>178</v>
      </c>
      <c r="D321" s="7" t="s">
        <v>309</v>
      </c>
      <c r="E321" s="7" t="s">
        <v>70</v>
      </c>
      <c r="F321" s="8" t="s">
        <v>71</v>
      </c>
      <c r="G321" s="7" t="s">
        <v>16</v>
      </c>
      <c r="H321" s="9">
        <v>1359.2429999999999</v>
      </c>
      <c r="I321" s="9">
        <v>4.0534999999999997</v>
      </c>
      <c r="J321" s="9">
        <v>3.9853999999999998</v>
      </c>
      <c r="K321" s="10">
        <v>0.98319970395954115</v>
      </c>
      <c r="L321" s="9">
        <v>48.54</v>
      </c>
      <c r="M321" s="19">
        <f>H321*INDEX('Pliegos Tarifarios (Santiago)'!$B:$B,MATCH($B321,'Pliegos Tarifarios (Santiago)'!$A:$A,0))</f>
        <v>161529.71963399998</v>
      </c>
      <c r="N321" s="19">
        <f>I321*INDEX('Pliegos Tarifarios (Santiago)'!$C:$C,MATCH($B321,'Pliegos Tarifarios (Santiago)'!$A:$A,0))</f>
        <v>13906.265433499999</v>
      </c>
      <c r="O321" s="19">
        <f>J321*INDEX('Pliegos Tarifarios (Santiago)'!$D:$D,MATCH($B321,'Pliegos Tarifarios (Santiago)'!$A:$A,0))</f>
        <v>56282.520230399998</v>
      </c>
      <c r="P321" s="19">
        <f>H321*INDEX('Pliegos Tarifarios (Santiago)'!$E:$E,MATCH($B321,'Pliegos Tarifarios (Santiago)'!$A:$A,0))</f>
        <v>17577.730476000001</v>
      </c>
      <c r="Q321" s="19" cm="1">
        <f t="array" ref="Q321">H321*_xlfn.IFS(H321&lt;=350,INDEX('Pliegos Tarifarios (Santiago)'!$F:$F,MATCH($B321,'Pliegos Tarifarios (Santiago)'!$A:$A,0)),H321&lt;=500,INDEX('Pliegos Tarifarios (Santiago)'!$G:$G,MATCH($B321,'Pliegos Tarifarios (Santiago)'!$A:$A,0)),H321&lt;=1000,INDEX('Pliegos Tarifarios (Santiago)'!$H:$H,MATCH($B321,'Pliegos Tarifarios (Santiago)'!$A:$A,0)),H321&lt;=5000,INDEX('Pliegos Tarifarios (Santiago)'!$I:$I,MATCH($B321,'Pliegos Tarifarios (Santiago)'!$A:$A,0)),H321&gt;5000,INDEX('Pliegos Tarifarios (Santiago)'!$J:$J,MATCH($B321,'Pliegos Tarifarios (Santiago)'!$A:$A,0)))/1.19</f>
        <v>4078.8712210084027</v>
      </c>
      <c r="R321" s="19">
        <f>INDEX('Pliegos Tarifarios (Santiago)'!$K:$K,MATCH($B321,'Pliegos Tarifarios (Santiago)'!$A:$A,0))</f>
        <v>709.36099999999999</v>
      </c>
      <c r="S321" s="21">
        <f t="shared" si="21"/>
        <v>254084.46799490837</v>
      </c>
      <c r="T321" s="21">
        <f t="shared" si="18"/>
        <v>48276.04891903259</v>
      </c>
      <c r="U321" s="19">
        <v>0</v>
      </c>
      <c r="V321" s="21">
        <f t="shared" si="19"/>
        <v>302360.51691394096</v>
      </c>
    </row>
    <row r="322" spans="1:22" x14ac:dyDescent="0.3">
      <c r="A322" s="7" t="s">
        <v>133</v>
      </c>
      <c r="B322" s="7">
        <v>2</v>
      </c>
      <c r="C322" s="8" t="s">
        <v>178</v>
      </c>
      <c r="D322" s="7" t="s">
        <v>310</v>
      </c>
      <c r="E322" s="7" t="s">
        <v>70</v>
      </c>
      <c r="F322" s="8" t="s">
        <v>311</v>
      </c>
      <c r="G322" s="7" t="s">
        <v>16</v>
      </c>
      <c r="H322" s="9">
        <v>1132.8018</v>
      </c>
      <c r="I322" s="9">
        <v>3.3679000000000001</v>
      </c>
      <c r="J322" s="9">
        <v>3.3679000000000001</v>
      </c>
      <c r="K322" s="10">
        <v>1</v>
      </c>
      <c r="L322" s="9">
        <v>40.46</v>
      </c>
      <c r="M322" s="19">
        <f>H322*INDEX('Pliegos Tarifarios (Santiago)'!$B:$B,MATCH($B322,'Pliegos Tarifarios (Santiago)'!$A:$A,0))</f>
        <v>134619.90030839999</v>
      </c>
      <c r="N322" s="19">
        <f>I322*INDEX('Pliegos Tarifarios (Santiago)'!$C:$C,MATCH($B322,'Pliegos Tarifarios (Santiago)'!$A:$A,0))</f>
        <v>11554.190539900001</v>
      </c>
      <c r="O322" s="19">
        <f>J322*INDEX('Pliegos Tarifarios (Santiago)'!$D:$D,MATCH($B322,'Pliegos Tarifarios (Santiago)'!$A:$A,0))</f>
        <v>47562.076550400001</v>
      </c>
      <c r="P322" s="19">
        <f>H322*INDEX('Pliegos Tarifarios (Santiago)'!$E:$E,MATCH($B322,'Pliegos Tarifarios (Santiago)'!$A:$A,0))</f>
        <v>14649.392877599999</v>
      </c>
      <c r="Q322" s="19" cm="1">
        <f t="array" ref="Q322">H322*_xlfn.IFS(H322&lt;=350,INDEX('Pliegos Tarifarios (Santiago)'!$F:$F,MATCH($B322,'Pliegos Tarifarios (Santiago)'!$A:$A,0)),H322&lt;=500,INDEX('Pliegos Tarifarios (Santiago)'!$G:$G,MATCH($B322,'Pliegos Tarifarios (Santiago)'!$A:$A,0)),H322&lt;=1000,INDEX('Pliegos Tarifarios (Santiago)'!$H:$H,MATCH($B322,'Pliegos Tarifarios (Santiago)'!$A:$A,0)),H322&lt;=5000,INDEX('Pliegos Tarifarios (Santiago)'!$I:$I,MATCH($B322,'Pliegos Tarifarios (Santiago)'!$A:$A,0)),H322&gt;5000,INDEX('Pliegos Tarifarios (Santiago)'!$J:$J,MATCH($B322,'Pliegos Tarifarios (Santiago)'!$A:$A,0)))/1.19</f>
        <v>3399.3573342857139</v>
      </c>
      <c r="R322" s="19">
        <f>INDEX('Pliegos Tarifarios (Santiago)'!$K:$K,MATCH($B322,'Pliegos Tarifarios (Santiago)'!$A:$A,0))</f>
        <v>709.36099999999999</v>
      </c>
      <c r="S322" s="21">
        <f t="shared" si="21"/>
        <v>212494.27861058572</v>
      </c>
      <c r="T322" s="21">
        <f t="shared" si="18"/>
        <v>40373.912936011286</v>
      </c>
      <c r="U322" s="19">
        <v>0</v>
      </c>
      <c r="V322" s="21">
        <f t="shared" si="19"/>
        <v>252868.19154659699</v>
      </c>
    </row>
    <row r="323" spans="1:22" x14ac:dyDescent="0.3">
      <c r="A323" s="7" t="s">
        <v>133</v>
      </c>
      <c r="B323" s="7">
        <v>2</v>
      </c>
      <c r="C323" s="8" t="s">
        <v>178</v>
      </c>
      <c r="D323" s="7" t="s">
        <v>312</v>
      </c>
      <c r="E323" s="7" t="s">
        <v>70</v>
      </c>
      <c r="F323" s="8" t="s">
        <v>313</v>
      </c>
      <c r="G323" s="7" t="s">
        <v>16</v>
      </c>
      <c r="H323" s="9">
        <v>1131.7302999999999</v>
      </c>
      <c r="I323" s="9">
        <v>3.3511000000000002</v>
      </c>
      <c r="J323" s="9">
        <v>3.2928000000000002</v>
      </c>
      <c r="K323" s="10">
        <v>0.98260272746262423</v>
      </c>
      <c r="L323" s="9">
        <v>40.42</v>
      </c>
      <c r="M323" s="19">
        <f>H323*INDEX('Pliegos Tarifarios (Santiago)'!$B:$B,MATCH($B323,'Pliegos Tarifarios (Santiago)'!$A:$A,0))</f>
        <v>134492.56539139998</v>
      </c>
      <c r="N323" s="19">
        <f>I323*INDEX('Pliegos Tarifarios (Santiago)'!$C:$C,MATCH($B323,'Pliegos Tarifarios (Santiago)'!$A:$A,0))</f>
        <v>11496.5550991</v>
      </c>
      <c r="O323" s="19">
        <f>J323*INDEX('Pliegos Tarifarios (Santiago)'!$D:$D,MATCH($B323,'Pliegos Tarifarios (Santiago)'!$A:$A,0))</f>
        <v>46501.501132800004</v>
      </c>
      <c r="P323" s="19">
        <f>H323*INDEX('Pliegos Tarifarios (Santiago)'!$E:$E,MATCH($B323,'Pliegos Tarifarios (Santiago)'!$A:$A,0))</f>
        <v>14635.5362396</v>
      </c>
      <c r="Q323" s="19" cm="1">
        <f t="array" ref="Q323">H323*_xlfn.IFS(H323&lt;=350,INDEX('Pliegos Tarifarios (Santiago)'!$F:$F,MATCH($B323,'Pliegos Tarifarios (Santiago)'!$A:$A,0)),H323&lt;=500,INDEX('Pliegos Tarifarios (Santiago)'!$G:$G,MATCH($B323,'Pliegos Tarifarios (Santiago)'!$A:$A,0)),H323&lt;=1000,INDEX('Pliegos Tarifarios (Santiago)'!$H:$H,MATCH($B323,'Pliegos Tarifarios (Santiago)'!$A:$A,0)),H323&lt;=5000,INDEX('Pliegos Tarifarios (Santiago)'!$I:$I,MATCH($B323,'Pliegos Tarifarios (Santiago)'!$A:$A,0)),H323&gt;5000,INDEX('Pliegos Tarifarios (Santiago)'!$J:$J,MATCH($B323,'Pliegos Tarifarios (Santiago)'!$A:$A,0)))/1.19</f>
        <v>3396.141933865546</v>
      </c>
      <c r="R323" s="19">
        <f>INDEX('Pliegos Tarifarios (Santiago)'!$K:$K,MATCH($B323,'Pliegos Tarifarios (Santiago)'!$A:$A,0))</f>
        <v>709.36099999999999</v>
      </c>
      <c r="S323" s="21">
        <f t="shared" si="21"/>
        <v>211231.66079676556</v>
      </c>
      <c r="T323" s="21">
        <f t="shared" si="18"/>
        <v>40134.015551385455</v>
      </c>
      <c r="U323" s="19">
        <v>0</v>
      </c>
      <c r="V323" s="21">
        <f t="shared" si="19"/>
        <v>251365.676348151</v>
      </c>
    </row>
    <row r="324" spans="1:22" x14ac:dyDescent="0.3">
      <c r="A324" s="7" t="s">
        <v>133</v>
      </c>
      <c r="B324" s="7">
        <v>2</v>
      </c>
      <c r="C324" s="8" t="s">
        <v>178</v>
      </c>
      <c r="D324" s="7" t="s">
        <v>314</v>
      </c>
      <c r="E324" s="7" t="s">
        <v>70</v>
      </c>
      <c r="F324" s="8" t="s">
        <v>315</v>
      </c>
      <c r="G324" s="7" t="s">
        <v>16</v>
      </c>
      <c r="H324" s="9">
        <v>907.29520000000002</v>
      </c>
      <c r="I324" s="9">
        <v>2.6568999999999998</v>
      </c>
      <c r="J324" s="9">
        <v>2.6352000000000002</v>
      </c>
      <c r="K324" s="10">
        <v>0.99183258684933584</v>
      </c>
      <c r="L324" s="9">
        <v>32.4</v>
      </c>
      <c r="M324" s="19">
        <f>H324*INDEX('Pliegos Tarifarios (Santiago)'!$B:$B,MATCH($B324,'Pliegos Tarifarios (Santiago)'!$A:$A,0))</f>
        <v>107821.1469776</v>
      </c>
      <c r="N324" s="19">
        <f>I324*INDEX('Pliegos Tarifarios (Santiago)'!$C:$C,MATCH($B324,'Pliegos Tarifarios (Santiago)'!$A:$A,0))</f>
        <v>9114.9763488999997</v>
      </c>
      <c r="O324" s="19">
        <f>J324*INDEX('Pliegos Tarifarios (Santiago)'!$D:$D,MATCH($B324,'Pliegos Tarifarios (Santiago)'!$A:$A,0))</f>
        <v>37214.758195200004</v>
      </c>
      <c r="P324" s="19">
        <f>H324*INDEX('Pliegos Tarifarios (Santiago)'!$E:$E,MATCH($B324,'Pliegos Tarifarios (Santiago)'!$A:$A,0))</f>
        <v>11733.141526400001</v>
      </c>
      <c r="Q324" s="19" cm="1">
        <f t="array" ref="Q324">H324*_xlfn.IFS(H324&lt;=350,INDEX('Pliegos Tarifarios (Santiago)'!$F:$F,MATCH($B324,'Pliegos Tarifarios (Santiago)'!$A:$A,0)),H324&lt;=500,INDEX('Pliegos Tarifarios (Santiago)'!$G:$G,MATCH($B324,'Pliegos Tarifarios (Santiago)'!$A:$A,0)),H324&lt;=1000,INDEX('Pliegos Tarifarios (Santiago)'!$H:$H,MATCH($B324,'Pliegos Tarifarios (Santiago)'!$A:$A,0)),H324&lt;=5000,INDEX('Pliegos Tarifarios (Santiago)'!$I:$I,MATCH($B324,'Pliegos Tarifarios (Santiago)'!$A:$A,0)),H324&gt;5000,INDEX('Pliegos Tarifarios (Santiago)'!$J:$J,MATCH($B324,'Pliegos Tarifarios (Santiago)'!$A:$A,0)))/1.19</f>
        <v>2127.9503388235298</v>
      </c>
      <c r="R324" s="19">
        <f>INDEX('Pliegos Tarifarios (Santiago)'!$K:$K,MATCH($B324,'Pliegos Tarifarios (Santiago)'!$A:$A,0))</f>
        <v>709.36099999999999</v>
      </c>
      <c r="S324" s="21">
        <f t="shared" si="21"/>
        <v>168721.33438692353</v>
      </c>
      <c r="T324" s="21">
        <f t="shared" si="18"/>
        <v>32057.053533515471</v>
      </c>
      <c r="U324" s="19">
        <v>0</v>
      </c>
      <c r="V324" s="21">
        <f t="shared" si="19"/>
        <v>200778.38792043901</v>
      </c>
    </row>
    <row r="325" spans="1:22" x14ac:dyDescent="0.3">
      <c r="A325" s="7" t="s">
        <v>133</v>
      </c>
      <c r="B325" s="7">
        <v>2</v>
      </c>
      <c r="C325" s="8" t="s">
        <v>178</v>
      </c>
      <c r="D325" s="7" t="s">
        <v>316</v>
      </c>
      <c r="E325" s="7" t="s">
        <v>90</v>
      </c>
      <c r="F325" s="8" t="s">
        <v>93</v>
      </c>
      <c r="G325" s="7" t="s">
        <v>30</v>
      </c>
      <c r="H325" s="9">
        <v>340.02190000000002</v>
      </c>
      <c r="I325" s="9">
        <v>1.0484</v>
      </c>
      <c r="J325" s="9">
        <v>1.0021</v>
      </c>
      <c r="K325" s="10">
        <v>0.95583746661579549</v>
      </c>
      <c r="L325" s="9">
        <v>12.14</v>
      </c>
      <c r="M325" s="19">
        <f>H325*INDEX('Pliegos Tarifarios (Santiago)'!$B:$B,MATCH($B325,'Pliegos Tarifarios (Santiago)'!$A:$A,0))</f>
        <v>40407.522552199996</v>
      </c>
      <c r="N325" s="19">
        <f>I325*INDEX('Pliegos Tarifarios (Santiago)'!$C:$C,MATCH($B325,'Pliegos Tarifarios (Santiago)'!$A:$A,0))</f>
        <v>3596.7259604000001</v>
      </c>
      <c r="O325" s="19">
        <f>J325*INDEX('Pliegos Tarifarios (Santiago)'!$D:$D,MATCH($B325,'Pliegos Tarifarios (Santiago)'!$A:$A,0))</f>
        <v>14151.832569599999</v>
      </c>
      <c r="P325" s="19">
        <f>H325*INDEX('Pliegos Tarifarios (Santiago)'!$E:$E,MATCH($B325,'Pliegos Tarifarios (Santiago)'!$A:$A,0))</f>
        <v>4397.1632108000003</v>
      </c>
      <c r="Q325" s="19" cm="1">
        <f t="array" ref="Q325">H325*_xlfn.IFS(H325&lt;=350,INDEX('Pliegos Tarifarios (Santiago)'!$F:$F,MATCH($B325,'Pliegos Tarifarios (Santiago)'!$A:$A,0)),H325&lt;=500,INDEX('Pliegos Tarifarios (Santiago)'!$G:$G,MATCH($B325,'Pliegos Tarifarios (Santiago)'!$A:$A,0)),H325&lt;=1000,INDEX('Pliegos Tarifarios (Santiago)'!$H:$H,MATCH($B325,'Pliegos Tarifarios (Santiago)'!$A:$A,0)),H325&lt;=5000,INDEX('Pliegos Tarifarios (Santiago)'!$I:$I,MATCH($B325,'Pliegos Tarifarios (Santiago)'!$A:$A,0)),H325&gt;5000,INDEX('Pliegos Tarifarios (Santiago)'!$J:$J,MATCH($B325,'Pliegos Tarifarios (Santiago)'!$A:$A,0)))/1.19</f>
        <v>224.01442823529416</v>
      </c>
      <c r="R325" s="19">
        <f>INDEX('Pliegos Tarifarios (Santiago)'!$K:$K,MATCH($B325,'Pliegos Tarifarios (Santiago)'!$A:$A,0))</f>
        <v>709.36099999999999</v>
      </c>
      <c r="S325" s="21">
        <f t="shared" si="21"/>
        <v>63486.619721235278</v>
      </c>
      <c r="T325" s="21">
        <f t="shared" si="18"/>
        <v>12062.457747034703</v>
      </c>
      <c r="U325" s="19">
        <v>0</v>
      </c>
      <c r="V325" s="21">
        <f t="shared" si="19"/>
        <v>75549.077468269985</v>
      </c>
    </row>
    <row r="326" spans="1:22" x14ac:dyDescent="0.3">
      <c r="A326" s="7" t="s">
        <v>133</v>
      </c>
      <c r="B326" s="7">
        <v>2</v>
      </c>
      <c r="C326" s="8" t="s">
        <v>178</v>
      </c>
      <c r="D326" s="7" t="s">
        <v>317</v>
      </c>
      <c r="E326" s="7" t="s">
        <v>90</v>
      </c>
      <c r="F326" s="8" t="s">
        <v>318</v>
      </c>
      <c r="G326" s="7" t="s">
        <v>30</v>
      </c>
      <c r="H326" s="9">
        <v>339.74540000000002</v>
      </c>
      <c r="I326" s="9">
        <v>1.0325</v>
      </c>
      <c r="J326" s="9">
        <v>0.98150000000000004</v>
      </c>
      <c r="K326" s="10">
        <v>0.95060532687651333</v>
      </c>
      <c r="L326" s="9">
        <v>12.13</v>
      </c>
      <c r="M326" s="19">
        <f>H326*INDEX('Pliegos Tarifarios (Santiago)'!$B:$B,MATCH($B326,'Pliegos Tarifarios (Santiago)'!$A:$A,0))</f>
        <v>40374.663845199997</v>
      </c>
      <c r="N326" s="19">
        <f>I326*INDEX('Pliegos Tarifarios (Santiago)'!$C:$C,MATCH($B326,'Pliegos Tarifarios (Santiago)'!$A:$A,0))</f>
        <v>3542.1781325000002</v>
      </c>
      <c r="O326" s="19">
        <f>J326*INDEX('Pliegos Tarifarios (Santiago)'!$D:$D,MATCH($B326,'Pliegos Tarifarios (Santiago)'!$A:$A,0))</f>
        <v>13860.915744</v>
      </c>
      <c r="P326" s="19">
        <f>H326*INDEX('Pliegos Tarifarios (Santiago)'!$E:$E,MATCH($B326,'Pliegos Tarifarios (Santiago)'!$A:$A,0))</f>
        <v>4393.5875128000007</v>
      </c>
      <c r="Q326" s="19" cm="1">
        <f t="array" ref="Q326">H326*_xlfn.IFS(H326&lt;=350,INDEX('Pliegos Tarifarios (Santiago)'!$F:$F,MATCH($B326,'Pliegos Tarifarios (Santiago)'!$A:$A,0)),H326&lt;=500,INDEX('Pliegos Tarifarios (Santiago)'!$G:$G,MATCH($B326,'Pliegos Tarifarios (Santiago)'!$A:$A,0)),H326&lt;=1000,INDEX('Pliegos Tarifarios (Santiago)'!$H:$H,MATCH($B326,'Pliegos Tarifarios (Santiago)'!$A:$A,0)),H326&lt;=5000,INDEX('Pliegos Tarifarios (Santiago)'!$I:$I,MATCH($B326,'Pliegos Tarifarios (Santiago)'!$A:$A,0)),H326&gt;5000,INDEX('Pliegos Tarifarios (Santiago)'!$J:$J,MATCH($B326,'Pliegos Tarifarios (Santiago)'!$A:$A,0)))/1.19</f>
        <v>223.83226352941179</v>
      </c>
      <c r="R326" s="19">
        <f>INDEX('Pliegos Tarifarios (Santiago)'!$K:$K,MATCH($B326,'Pliegos Tarifarios (Santiago)'!$A:$A,0))</f>
        <v>709.36099999999999</v>
      </c>
      <c r="S326" s="21">
        <f t="shared" si="21"/>
        <v>63104.538498029404</v>
      </c>
      <c r="T326" s="21">
        <f t="shared" si="18"/>
        <v>11989.862314625587</v>
      </c>
      <c r="U326" s="19">
        <v>0</v>
      </c>
      <c r="V326" s="21">
        <f t="shared" si="19"/>
        <v>75094.400812654989</v>
      </c>
    </row>
    <row r="327" spans="1:22" x14ac:dyDescent="0.3">
      <c r="A327" s="7" t="s">
        <v>133</v>
      </c>
      <c r="B327" s="7">
        <v>2</v>
      </c>
      <c r="C327" s="8" t="s">
        <v>178</v>
      </c>
      <c r="D327" s="7" t="s">
        <v>319</v>
      </c>
      <c r="E327" s="7" t="s">
        <v>75</v>
      </c>
      <c r="F327" s="8" t="s">
        <v>320</v>
      </c>
      <c r="G327" s="7" t="s">
        <v>16</v>
      </c>
      <c r="H327" s="9">
        <v>3401.1495</v>
      </c>
      <c r="I327" s="9">
        <v>10.051399999999999</v>
      </c>
      <c r="J327" s="9">
        <v>9.8201999999999998</v>
      </c>
      <c r="K327" s="10">
        <v>0.97699822910241363</v>
      </c>
      <c r="L327" s="9">
        <v>121.47</v>
      </c>
      <c r="M327" s="19">
        <f>H327*INDEX('Pliegos Tarifarios (Santiago)'!$B:$B,MATCH($B327,'Pliegos Tarifarios (Santiago)'!$A:$A,0))</f>
        <v>404185.80428099999</v>
      </c>
      <c r="N327" s="19">
        <f>I327*INDEX('Pliegos Tarifarios (Santiago)'!$C:$C,MATCH($B327,'Pliegos Tarifarios (Santiago)'!$A:$A,0))</f>
        <v>34483.147003400001</v>
      </c>
      <c r="O327" s="19">
        <f>J327*INDEX('Pliegos Tarifarios (Santiago)'!$D:$D,MATCH($B327,'Pliegos Tarifarios (Santiago)'!$A:$A,0))</f>
        <v>138682.59275519999</v>
      </c>
      <c r="P327" s="19">
        <f>H327*INDEX('Pliegos Tarifarios (Santiago)'!$E:$E,MATCH($B327,'Pliegos Tarifarios (Santiago)'!$A:$A,0))</f>
        <v>43983.665333999998</v>
      </c>
      <c r="Q327" s="19" cm="1">
        <f t="array" ref="Q327">H327*_xlfn.IFS(H327&lt;=350,INDEX('Pliegos Tarifarios (Santiago)'!$F:$F,MATCH($B327,'Pliegos Tarifarios (Santiago)'!$A:$A,0)),H327&lt;=500,INDEX('Pliegos Tarifarios (Santiago)'!$G:$G,MATCH($B327,'Pliegos Tarifarios (Santiago)'!$A:$A,0)),H327&lt;=1000,INDEX('Pliegos Tarifarios (Santiago)'!$H:$H,MATCH($B327,'Pliegos Tarifarios (Santiago)'!$A:$A,0)),H327&lt;=5000,INDEX('Pliegos Tarifarios (Santiago)'!$I:$I,MATCH($B327,'Pliegos Tarifarios (Santiago)'!$A:$A,0)),H327&gt;5000,INDEX('Pliegos Tarifarios (Santiago)'!$J:$J,MATCH($B327,'Pliegos Tarifarios (Santiago)'!$A:$A,0)))/1.19</f>
        <v>10206.306608823528</v>
      </c>
      <c r="R327" s="19">
        <f>INDEX('Pliegos Tarifarios (Santiago)'!$K:$K,MATCH($B327,'Pliegos Tarifarios (Santiago)'!$A:$A,0))</f>
        <v>709.36099999999999</v>
      </c>
      <c r="S327" s="21">
        <f t="shared" si="21"/>
        <v>632250.87698242359</v>
      </c>
      <c r="T327" s="21">
        <f t="shared" si="18"/>
        <v>120127.66662666049</v>
      </c>
      <c r="U327" s="19">
        <v>0</v>
      </c>
      <c r="V327" s="21">
        <f t="shared" si="19"/>
        <v>752378.5436090841</v>
      </c>
    </row>
    <row r="328" spans="1:22" x14ac:dyDescent="0.3">
      <c r="A328" s="7" t="s">
        <v>133</v>
      </c>
      <c r="B328" s="7">
        <v>2</v>
      </c>
      <c r="C328" s="8" t="s">
        <v>178</v>
      </c>
      <c r="D328" s="7" t="s">
        <v>321</v>
      </c>
      <c r="E328" s="7" t="s">
        <v>75</v>
      </c>
      <c r="F328" s="8" t="s">
        <v>84</v>
      </c>
      <c r="G328" s="7" t="s">
        <v>16</v>
      </c>
      <c r="H328" s="9">
        <v>2826.5212000000001</v>
      </c>
      <c r="I328" s="9">
        <v>8.4777000000000005</v>
      </c>
      <c r="J328" s="9">
        <v>8.2880000000000003</v>
      </c>
      <c r="K328" s="10">
        <v>0.97762364792337542</v>
      </c>
      <c r="L328" s="9">
        <v>100.95</v>
      </c>
      <c r="M328" s="19">
        <f>H328*INDEX('Pliegos Tarifarios (Santiago)'!$B:$B,MATCH($B328,'Pliegos Tarifarios (Santiago)'!$A:$A,0))</f>
        <v>335898.12636559998</v>
      </c>
      <c r="N328" s="19">
        <f>I328*INDEX('Pliegos Tarifarios (Santiago)'!$C:$C,MATCH($B328,'Pliegos Tarifarios (Santiago)'!$A:$A,0))</f>
        <v>29084.284313700002</v>
      </c>
      <c r="O328" s="19">
        <f>J328*INDEX('Pliegos Tarifarios (Santiago)'!$D:$D,MATCH($B328,'Pliegos Tarifarios (Santiago)'!$A:$A,0))</f>
        <v>117044.594688</v>
      </c>
      <c r="P328" s="19">
        <f>H328*INDEX('Pliegos Tarifarios (Santiago)'!$E:$E,MATCH($B328,'Pliegos Tarifarios (Santiago)'!$A:$A,0))</f>
        <v>36552.572158400006</v>
      </c>
      <c r="Q328" s="19" cm="1">
        <f t="array" ref="Q328">H328*_xlfn.IFS(H328&lt;=350,INDEX('Pliegos Tarifarios (Santiago)'!$F:$F,MATCH($B328,'Pliegos Tarifarios (Santiago)'!$A:$A,0)),H328&lt;=500,INDEX('Pliegos Tarifarios (Santiago)'!$G:$G,MATCH($B328,'Pliegos Tarifarios (Santiago)'!$A:$A,0)),H328&lt;=1000,INDEX('Pliegos Tarifarios (Santiago)'!$H:$H,MATCH($B328,'Pliegos Tarifarios (Santiago)'!$A:$A,0)),H328&lt;=5000,INDEX('Pliegos Tarifarios (Santiago)'!$I:$I,MATCH($B328,'Pliegos Tarifarios (Santiago)'!$A:$A,0)),H328&gt;5000,INDEX('Pliegos Tarifarios (Santiago)'!$J:$J,MATCH($B328,'Pliegos Tarifarios (Santiago)'!$A:$A,0)))/1.19</f>
        <v>8481.9388278991592</v>
      </c>
      <c r="R328" s="19">
        <f>INDEX('Pliegos Tarifarios (Santiago)'!$K:$K,MATCH($B328,'Pliegos Tarifarios (Santiago)'!$A:$A,0))</f>
        <v>709.36099999999999</v>
      </c>
      <c r="S328" s="21">
        <f t="shared" si="21"/>
        <v>527770.87735359918</v>
      </c>
      <c r="T328" s="21">
        <f t="shared" si="18"/>
        <v>100276.46669718385</v>
      </c>
      <c r="U328" s="19">
        <v>0</v>
      </c>
      <c r="V328" s="21">
        <f t="shared" si="19"/>
        <v>628047.34405078297</v>
      </c>
    </row>
    <row r="329" spans="1:22" x14ac:dyDescent="0.3">
      <c r="A329" s="7" t="s">
        <v>133</v>
      </c>
      <c r="B329" s="7">
        <v>2</v>
      </c>
      <c r="C329" s="8" t="s">
        <v>178</v>
      </c>
      <c r="D329" s="7" t="s">
        <v>322</v>
      </c>
      <c r="E329" s="7" t="s">
        <v>75</v>
      </c>
      <c r="F329" s="8" t="s">
        <v>323</v>
      </c>
      <c r="G329" s="7" t="s">
        <v>16</v>
      </c>
      <c r="H329" s="9">
        <v>2834.9142000000002</v>
      </c>
      <c r="I329" s="9">
        <v>9.0099</v>
      </c>
      <c r="J329" s="9">
        <v>9.0099</v>
      </c>
      <c r="K329" s="10">
        <v>1</v>
      </c>
      <c r="L329" s="9">
        <v>101.25</v>
      </c>
      <c r="M329" s="19">
        <f>H329*INDEX('Pliegos Tarifarios (Santiago)'!$B:$B,MATCH($B329,'Pliegos Tarifarios (Santiago)'!$A:$A,0))</f>
        <v>336895.53369960003</v>
      </c>
      <c r="N329" s="19">
        <f>I329*INDEX('Pliegos Tarifarios (Santiago)'!$C:$C,MATCH($B329,'Pliegos Tarifarios (Santiago)'!$A:$A,0))</f>
        <v>30910.0927419</v>
      </c>
      <c r="O329" s="19">
        <f>J329*INDEX('Pliegos Tarifarios (Santiago)'!$D:$D,MATCH($B329,'Pliegos Tarifarios (Santiago)'!$A:$A,0))</f>
        <v>127239.39354239999</v>
      </c>
      <c r="P329" s="19">
        <f>H329*INDEX('Pliegos Tarifarios (Santiago)'!$E:$E,MATCH($B329,'Pliegos Tarifarios (Santiago)'!$A:$A,0))</f>
        <v>36661.110434400005</v>
      </c>
      <c r="Q329" s="19" cm="1">
        <f t="array" ref="Q329">H329*_xlfn.IFS(H329&lt;=350,INDEX('Pliegos Tarifarios (Santiago)'!$F:$F,MATCH($B329,'Pliegos Tarifarios (Santiago)'!$A:$A,0)),H329&lt;=500,INDEX('Pliegos Tarifarios (Santiago)'!$G:$G,MATCH($B329,'Pliegos Tarifarios (Santiago)'!$A:$A,0)),H329&lt;=1000,INDEX('Pliegos Tarifarios (Santiago)'!$H:$H,MATCH($B329,'Pliegos Tarifarios (Santiago)'!$A:$A,0)),H329&lt;=5000,INDEX('Pliegos Tarifarios (Santiago)'!$I:$I,MATCH($B329,'Pliegos Tarifarios (Santiago)'!$A:$A,0)),H329&gt;5000,INDEX('Pliegos Tarifarios (Santiago)'!$J:$J,MATCH($B329,'Pliegos Tarifarios (Santiago)'!$A:$A,0)))/1.19</f>
        <v>8507.1248808403361</v>
      </c>
      <c r="R329" s="19">
        <f>INDEX('Pliegos Tarifarios (Santiago)'!$K:$K,MATCH($B329,'Pliegos Tarifarios (Santiago)'!$A:$A,0))</f>
        <v>709.36099999999999</v>
      </c>
      <c r="S329" s="21">
        <f t="shared" si="21"/>
        <v>540922.61629914038</v>
      </c>
      <c r="T329" s="21">
        <f t="shared" si="18"/>
        <v>102775.29709683667</v>
      </c>
      <c r="U329" s="19">
        <v>0</v>
      </c>
      <c r="V329" s="21">
        <f t="shared" si="19"/>
        <v>643697.91339597711</v>
      </c>
    </row>
    <row r="330" spans="1:22" x14ac:dyDescent="0.3">
      <c r="A330" s="7" t="s">
        <v>133</v>
      </c>
      <c r="B330" s="7">
        <v>2</v>
      </c>
      <c r="C330" s="8" t="s">
        <v>178</v>
      </c>
      <c r="D330" s="7" t="s">
        <v>324</v>
      </c>
      <c r="E330" s="7" t="s">
        <v>75</v>
      </c>
      <c r="F330" s="8" t="s">
        <v>325</v>
      </c>
      <c r="G330" s="7" t="s">
        <v>16</v>
      </c>
      <c r="H330" s="9">
        <v>1132.1928</v>
      </c>
      <c r="I330" s="9">
        <v>3.4348000000000001</v>
      </c>
      <c r="J330" s="9">
        <v>3.3113999999999999</v>
      </c>
      <c r="K330" s="10">
        <v>0.96407359962734362</v>
      </c>
      <c r="L330" s="9">
        <v>40.44</v>
      </c>
      <c r="M330" s="19">
        <f>H330*INDEX('Pliegos Tarifarios (Santiago)'!$B:$B,MATCH($B330,'Pliegos Tarifarios (Santiago)'!$A:$A,0))</f>
        <v>134547.5279664</v>
      </c>
      <c r="N330" s="19">
        <f>I330*INDEX('Pliegos Tarifarios (Santiago)'!$C:$C,MATCH($B330,'Pliegos Tarifarios (Santiago)'!$A:$A,0))</f>
        <v>11783.703098800001</v>
      </c>
      <c r="O330" s="19">
        <f>J330*INDEX('Pliegos Tarifarios (Santiago)'!$D:$D,MATCH($B330,'Pliegos Tarifarios (Santiago)'!$A:$A,0))</f>
        <v>46764.1736064</v>
      </c>
      <c r="P330" s="19">
        <f>H330*INDEX('Pliegos Tarifarios (Santiago)'!$E:$E,MATCH($B330,'Pliegos Tarifarios (Santiago)'!$A:$A,0))</f>
        <v>14641.5172896</v>
      </c>
      <c r="Q330" s="19" cm="1">
        <f t="array" ref="Q330">H330*_xlfn.IFS(H330&lt;=350,INDEX('Pliegos Tarifarios (Santiago)'!$F:$F,MATCH($B330,'Pliegos Tarifarios (Santiago)'!$A:$A,0)),H330&lt;=500,INDEX('Pliegos Tarifarios (Santiago)'!$G:$G,MATCH($B330,'Pliegos Tarifarios (Santiago)'!$A:$A,0)),H330&lt;=1000,INDEX('Pliegos Tarifarios (Santiago)'!$H:$H,MATCH($B330,'Pliegos Tarifarios (Santiago)'!$A:$A,0)),H330&lt;=5000,INDEX('Pliegos Tarifarios (Santiago)'!$I:$I,MATCH($B330,'Pliegos Tarifarios (Santiago)'!$A:$A,0)),H330&gt;5000,INDEX('Pliegos Tarifarios (Santiago)'!$J:$J,MATCH($B330,'Pliegos Tarifarios (Santiago)'!$A:$A,0)))/1.19</f>
        <v>3397.5298225210086</v>
      </c>
      <c r="R330" s="19">
        <f>INDEX('Pliegos Tarifarios (Santiago)'!$K:$K,MATCH($B330,'Pliegos Tarifarios (Santiago)'!$A:$A,0))</f>
        <v>709.36099999999999</v>
      </c>
      <c r="S330" s="21">
        <f t="shared" si="21"/>
        <v>211843.81278372102</v>
      </c>
      <c r="T330" s="21">
        <f t="shared" ref="T330:T393" si="22">S330*0.19</f>
        <v>40250.324428906992</v>
      </c>
      <c r="U330" s="19">
        <v>0</v>
      </c>
      <c r="V330" s="21">
        <f t="shared" ref="V330:V393" si="23">SUM(S330:T330)</f>
        <v>252094.137212628</v>
      </c>
    </row>
    <row r="331" spans="1:22" x14ac:dyDescent="0.3">
      <c r="A331" s="7" t="s">
        <v>133</v>
      </c>
      <c r="B331" s="7">
        <v>2</v>
      </c>
      <c r="C331" s="8" t="s">
        <v>178</v>
      </c>
      <c r="D331" s="7" t="s">
        <v>326</v>
      </c>
      <c r="E331" s="7" t="s">
        <v>327</v>
      </c>
      <c r="F331" s="8" t="s">
        <v>328</v>
      </c>
      <c r="G331" s="7" t="s">
        <v>16</v>
      </c>
      <c r="H331" s="9">
        <v>2834.2042999999999</v>
      </c>
      <c r="I331" s="9">
        <v>8.5414999999999992</v>
      </c>
      <c r="J331" s="9">
        <v>8.5414999999999992</v>
      </c>
      <c r="K331" s="10">
        <v>1</v>
      </c>
      <c r="L331" s="9">
        <v>101.22</v>
      </c>
      <c r="M331" s="19">
        <f>H331*INDEX('Pliegos Tarifarios (Santiago)'!$B:$B,MATCH($B331,'Pliegos Tarifarios (Santiago)'!$A:$A,0))</f>
        <v>336811.17060339998</v>
      </c>
      <c r="N331" s="19">
        <f>I331*INDEX('Pliegos Tarifarios (Santiago)'!$C:$C,MATCH($B331,'Pliegos Tarifarios (Santiago)'!$A:$A,0))</f>
        <v>29303.161761499996</v>
      </c>
      <c r="O331" s="19">
        <f>J331*INDEX('Pliegos Tarifarios (Santiago)'!$D:$D,MATCH($B331,'Pliegos Tarifarios (Santiago)'!$A:$A,0))</f>
        <v>120624.56630399998</v>
      </c>
      <c r="P331" s="19">
        <f>H331*INDEX('Pliegos Tarifarios (Santiago)'!$E:$E,MATCH($B331,'Pliegos Tarifarios (Santiago)'!$A:$A,0))</f>
        <v>36651.9300076</v>
      </c>
      <c r="Q331" s="19" cm="1">
        <f t="array" ref="Q331">H331*_xlfn.IFS(H331&lt;=350,INDEX('Pliegos Tarifarios (Santiago)'!$F:$F,MATCH($B331,'Pliegos Tarifarios (Santiago)'!$A:$A,0)),H331&lt;=500,INDEX('Pliegos Tarifarios (Santiago)'!$G:$G,MATCH($B331,'Pliegos Tarifarios (Santiago)'!$A:$A,0)),H331&lt;=1000,INDEX('Pliegos Tarifarios (Santiago)'!$H:$H,MATCH($B331,'Pliegos Tarifarios (Santiago)'!$A:$A,0)),H331&lt;=5000,INDEX('Pliegos Tarifarios (Santiago)'!$I:$I,MATCH($B331,'Pliegos Tarifarios (Santiago)'!$A:$A,0)),H331&gt;5000,INDEX('Pliegos Tarifarios (Santiago)'!$J:$J,MATCH($B331,'Pliegos Tarifarios (Santiago)'!$A:$A,0)))/1.19</f>
        <v>8504.9945842857142</v>
      </c>
      <c r="R331" s="19">
        <f>INDEX('Pliegos Tarifarios (Santiago)'!$K:$K,MATCH($B331,'Pliegos Tarifarios (Santiago)'!$A:$A,0))</f>
        <v>709.36099999999999</v>
      </c>
      <c r="S331" s="21">
        <f t="shared" si="21"/>
        <v>532605.1842607857</v>
      </c>
      <c r="T331" s="21">
        <f t="shared" si="22"/>
        <v>101194.98500954929</v>
      </c>
      <c r="U331" s="19">
        <v>0</v>
      </c>
      <c r="V331" s="21">
        <f t="shared" si="23"/>
        <v>633800.169270335</v>
      </c>
    </row>
    <row r="332" spans="1:22" x14ac:dyDescent="0.3">
      <c r="A332" s="7" t="s">
        <v>133</v>
      </c>
      <c r="B332" s="7">
        <v>2</v>
      </c>
      <c r="C332" s="8" t="s">
        <v>178</v>
      </c>
      <c r="D332" s="7" t="s">
        <v>329</v>
      </c>
      <c r="E332" s="7" t="s">
        <v>327</v>
      </c>
      <c r="F332" s="8" t="s">
        <v>330</v>
      </c>
      <c r="G332" s="7" t="s">
        <v>16</v>
      </c>
      <c r="H332" s="9">
        <v>2270.4879999999998</v>
      </c>
      <c r="I332" s="9">
        <v>6.9496000000000002</v>
      </c>
      <c r="J332" s="9">
        <v>6.6769999999999996</v>
      </c>
      <c r="K332" s="10">
        <v>0.96077472084724291</v>
      </c>
      <c r="L332" s="9">
        <v>81.09</v>
      </c>
      <c r="M332" s="19">
        <f>H332*INDEX('Pliegos Tarifarios (Santiago)'!$B:$B,MATCH($B332,'Pliegos Tarifarios (Santiago)'!$A:$A,0))</f>
        <v>269820.25294399995</v>
      </c>
      <c r="N332" s="19">
        <f>I332*INDEX('Pliegos Tarifarios (Santiago)'!$C:$C,MATCH($B332,'Pliegos Tarifarios (Santiago)'!$A:$A,0))</f>
        <v>23841.860677600002</v>
      </c>
      <c r="O332" s="19">
        <f>J332*INDEX('Pliegos Tarifarios (Santiago)'!$D:$D,MATCH($B332,'Pliegos Tarifarios (Santiago)'!$A:$A,0))</f>
        <v>94293.769151999993</v>
      </c>
      <c r="P332" s="19">
        <f>H332*INDEX('Pliegos Tarifarios (Santiago)'!$E:$E,MATCH($B332,'Pliegos Tarifarios (Santiago)'!$A:$A,0))</f>
        <v>29361.950815999997</v>
      </c>
      <c r="Q332" s="19" cm="1">
        <f t="array" ref="Q332">H332*_xlfn.IFS(H332&lt;=350,INDEX('Pliegos Tarifarios (Santiago)'!$F:$F,MATCH($B332,'Pliegos Tarifarios (Santiago)'!$A:$A,0)),H332&lt;=500,INDEX('Pliegos Tarifarios (Santiago)'!$G:$G,MATCH($B332,'Pliegos Tarifarios (Santiago)'!$A:$A,0)),H332&lt;=1000,INDEX('Pliegos Tarifarios (Santiago)'!$H:$H,MATCH($B332,'Pliegos Tarifarios (Santiago)'!$A:$A,0)),H332&lt;=5000,INDEX('Pliegos Tarifarios (Santiago)'!$I:$I,MATCH($B332,'Pliegos Tarifarios (Santiago)'!$A:$A,0)),H332&gt;5000,INDEX('Pliegos Tarifarios (Santiago)'!$J:$J,MATCH($B332,'Pliegos Tarifarios (Santiago)'!$A:$A,0)))/1.19</f>
        <v>6813.3719731092433</v>
      </c>
      <c r="R332" s="19">
        <f>INDEX('Pliegos Tarifarios (Santiago)'!$K:$K,MATCH($B332,'Pliegos Tarifarios (Santiago)'!$A:$A,0))</f>
        <v>709.36099999999999</v>
      </c>
      <c r="S332" s="21">
        <f t="shared" si="21"/>
        <v>424840.56656270917</v>
      </c>
      <c r="T332" s="21">
        <f t="shared" si="22"/>
        <v>80719.707646914743</v>
      </c>
      <c r="U332" s="19">
        <v>0</v>
      </c>
      <c r="V332" s="21">
        <f t="shared" si="23"/>
        <v>505560.27420962392</v>
      </c>
    </row>
    <row r="333" spans="1:22" x14ac:dyDescent="0.3">
      <c r="A333" s="7" t="s">
        <v>133</v>
      </c>
      <c r="B333" s="7">
        <v>2</v>
      </c>
      <c r="C333" s="8" t="s">
        <v>178</v>
      </c>
      <c r="D333" s="7" t="s">
        <v>331</v>
      </c>
      <c r="E333" s="7" t="s">
        <v>327</v>
      </c>
      <c r="F333" s="8" t="s">
        <v>332</v>
      </c>
      <c r="G333" s="7" t="s">
        <v>16</v>
      </c>
      <c r="H333" s="9">
        <v>1698.5618999999999</v>
      </c>
      <c r="I333" s="9">
        <v>4.9591000000000003</v>
      </c>
      <c r="J333" s="9">
        <v>4.8954000000000004</v>
      </c>
      <c r="K333" s="10">
        <v>0.98715492730535781</v>
      </c>
      <c r="L333" s="9">
        <v>60.66</v>
      </c>
      <c r="M333" s="19">
        <f>H333*INDEX('Pliegos Tarifarios (Santiago)'!$B:$B,MATCH($B333,'Pliegos Tarifarios (Santiago)'!$A:$A,0))</f>
        <v>201853.69907219999</v>
      </c>
      <c r="N333" s="19">
        <f>I333*INDEX('Pliegos Tarifarios (Santiago)'!$C:$C,MATCH($B333,'Pliegos Tarifarios (Santiago)'!$A:$A,0))</f>
        <v>17013.0901471</v>
      </c>
      <c r="O333" s="19">
        <f>J333*INDEX('Pliegos Tarifarios (Santiago)'!$D:$D,MATCH($B333,'Pliegos Tarifarios (Santiago)'!$A:$A,0))</f>
        <v>69133.700390400001</v>
      </c>
      <c r="P333" s="19">
        <f>H333*INDEX('Pliegos Tarifarios (Santiago)'!$E:$E,MATCH($B333,'Pliegos Tarifarios (Santiago)'!$A:$A,0))</f>
        <v>21965.802490800001</v>
      </c>
      <c r="Q333" s="19" cm="1">
        <f t="array" ref="Q333">H333*_xlfn.IFS(H333&lt;=350,INDEX('Pliegos Tarifarios (Santiago)'!$F:$F,MATCH($B333,'Pliegos Tarifarios (Santiago)'!$A:$A,0)),H333&lt;=500,INDEX('Pliegos Tarifarios (Santiago)'!$G:$G,MATCH($B333,'Pliegos Tarifarios (Santiago)'!$A:$A,0)),H333&lt;=1000,INDEX('Pliegos Tarifarios (Santiago)'!$H:$H,MATCH($B333,'Pliegos Tarifarios (Santiago)'!$A:$A,0)),H333&lt;=5000,INDEX('Pliegos Tarifarios (Santiago)'!$I:$I,MATCH($B333,'Pliegos Tarifarios (Santiago)'!$A:$A,0)),H333&gt;5000,INDEX('Pliegos Tarifarios (Santiago)'!$J:$J,MATCH($B333,'Pliegos Tarifarios (Santiago)'!$A:$A,0)))/1.19</f>
        <v>5097.1130629411764</v>
      </c>
      <c r="R333" s="19">
        <f>INDEX('Pliegos Tarifarios (Santiago)'!$K:$K,MATCH($B333,'Pliegos Tarifarios (Santiago)'!$A:$A,0))</f>
        <v>709.36099999999999</v>
      </c>
      <c r="S333" s="21">
        <f t="shared" si="21"/>
        <v>315772.76616344112</v>
      </c>
      <c r="T333" s="21">
        <f t="shared" si="22"/>
        <v>59996.825571053814</v>
      </c>
      <c r="U333" s="19">
        <v>0</v>
      </c>
      <c r="V333" s="21">
        <f t="shared" si="23"/>
        <v>375769.59173449496</v>
      </c>
    </row>
    <row r="334" spans="1:22" x14ac:dyDescent="0.3">
      <c r="A334" s="7" t="s">
        <v>133</v>
      </c>
      <c r="B334" s="7">
        <v>2</v>
      </c>
      <c r="C334" s="8" t="s">
        <v>178</v>
      </c>
      <c r="D334" s="7" t="s">
        <v>333</v>
      </c>
      <c r="E334" s="7" t="s">
        <v>327</v>
      </c>
      <c r="F334" s="8" t="s">
        <v>334</v>
      </c>
      <c r="G334" s="7" t="s">
        <v>16</v>
      </c>
      <c r="H334" s="9">
        <v>2255.9389000000001</v>
      </c>
      <c r="I334" s="9">
        <v>7.181</v>
      </c>
      <c r="J334" s="9">
        <v>7.181</v>
      </c>
      <c r="K334" s="10">
        <v>1</v>
      </c>
      <c r="L334" s="9">
        <v>80.569999999999993</v>
      </c>
      <c r="M334" s="19">
        <f>H334*INDEX('Pliegos Tarifarios (Santiago)'!$B:$B,MATCH($B334,'Pliegos Tarifarios (Santiago)'!$A:$A,0))</f>
        <v>268091.26699819998</v>
      </c>
      <c r="N334" s="19">
        <f>I334*INDEX('Pliegos Tarifarios (Santiago)'!$C:$C,MATCH($B334,'Pliegos Tarifarios (Santiago)'!$A:$A,0))</f>
        <v>24635.720261000002</v>
      </c>
      <c r="O334" s="19">
        <f>J334*INDEX('Pliegos Tarifarios (Santiago)'!$D:$D,MATCH($B334,'Pliegos Tarifarios (Santiago)'!$A:$A,0))</f>
        <v>101411.345856</v>
      </c>
      <c r="P334" s="19">
        <f>H334*INDEX('Pliegos Tarifarios (Santiago)'!$E:$E,MATCH($B334,'Pliegos Tarifarios (Santiago)'!$A:$A,0))</f>
        <v>29173.801854800004</v>
      </c>
      <c r="Q334" s="19" cm="1">
        <f t="array" ref="Q334">H334*_xlfn.IFS(H334&lt;=350,INDEX('Pliegos Tarifarios (Santiago)'!$F:$F,MATCH($B334,'Pliegos Tarifarios (Santiago)'!$A:$A,0)),H334&lt;=500,INDEX('Pliegos Tarifarios (Santiago)'!$G:$G,MATCH($B334,'Pliegos Tarifarios (Santiago)'!$A:$A,0)),H334&lt;=1000,INDEX('Pliegos Tarifarios (Santiago)'!$H:$H,MATCH($B334,'Pliegos Tarifarios (Santiago)'!$A:$A,0)),H334&lt;=5000,INDEX('Pliegos Tarifarios (Santiago)'!$I:$I,MATCH($B334,'Pliegos Tarifarios (Santiago)'!$A:$A,0)),H334&gt;5000,INDEX('Pliegos Tarifarios (Santiago)'!$J:$J,MATCH($B334,'Pliegos Tarifarios (Santiago)'!$A:$A,0)))/1.19</f>
        <v>6769.7124469747896</v>
      </c>
      <c r="R334" s="19">
        <f>INDEX('Pliegos Tarifarios (Santiago)'!$K:$K,MATCH($B334,'Pliegos Tarifarios (Santiago)'!$A:$A,0))</f>
        <v>709.36099999999999</v>
      </c>
      <c r="S334" s="21">
        <f t="shared" ref="S334" si="24">SUM(M334:R334)</f>
        <v>430791.2084169747</v>
      </c>
      <c r="T334" s="21">
        <f t="shared" si="22"/>
        <v>81850.329599225195</v>
      </c>
      <c r="U334" s="19">
        <v>0</v>
      </c>
      <c r="V334" s="21">
        <f t="shared" si="23"/>
        <v>512641.53801619989</v>
      </c>
    </row>
    <row r="335" spans="1:22" x14ac:dyDescent="0.3">
      <c r="A335" s="7" t="s">
        <v>133</v>
      </c>
      <c r="B335" s="7">
        <v>2</v>
      </c>
      <c r="C335" s="8" t="s">
        <v>178</v>
      </c>
      <c r="D335" s="7" t="s">
        <v>335</v>
      </c>
      <c r="E335" s="7" t="s">
        <v>327</v>
      </c>
      <c r="F335" s="8" t="s">
        <v>336</v>
      </c>
      <c r="G335" s="7" t="s">
        <v>16</v>
      </c>
      <c r="H335" s="9">
        <v>2266.3134</v>
      </c>
      <c r="I335" s="9">
        <v>6.7801</v>
      </c>
      <c r="J335" s="9">
        <v>6.6750999999999996</v>
      </c>
      <c r="K335" s="10">
        <v>0.98451350275069682</v>
      </c>
      <c r="L335" s="9">
        <v>80.94</v>
      </c>
      <c r="M335" s="19">
        <f>H335*INDEX('Pliegos Tarifarios (Santiago)'!$B:$B,MATCH($B335,'Pliegos Tarifarios (Santiago)'!$A:$A,0))</f>
        <v>269324.15182919998</v>
      </c>
      <c r="N335" s="19">
        <f>I335*INDEX('Pliegos Tarifarios (Santiago)'!$C:$C,MATCH($B335,'Pliegos Tarifarios (Santiago)'!$A:$A,0))</f>
        <v>23260.360248100002</v>
      </c>
      <c r="O335" s="19">
        <f>J335*INDEX('Pliegos Tarifarios (Santiago)'!$D:$D,MATCH($B335,'Pliegos Tarifarios (Santiago)'!$A:$A,0))</f>
        <v>94266.937017599994</v>
      </c>
      <c r="P335" s="19">
        <f>H335*INDEX('Pliegos Tarifarios (Santiago)'!$E:$E,MATCH($B335,'Pliegos Tarifarios (Santiago)'!$A:$A,0))</f>
        <v>29307.964888800001</v>
      </c>
      <c r="Q335" s="19" cm="1">
        <f t="array" ref="Q335">H335*_xlfn.IFS(H335&lt;=350,INDEX('Pliegos Tarifarios (Santiago)'!$F:$F,MATCH($B335,'Pliegos Tarifarios (Santiago)'!$A:$A,0)),H335&lt;=500,INDEX('Pliegos Tarifarios (Santiago)'!$G:$G,MATCH($B335,'Pliegos Tarifarios (Santiago)'!$A:$A,0)),H335&lt;=1000,INDEX('Pliegos Tarifarios (Santiago)'!$H:$H,MATCH($B335,'Pliegos Tarifarios (Santiago)'!$A:$A,0)),H335&lt;=5000,INDEX('Pliegos Tarifarios (Santiago)'!$I:$I,MATCH($B335,'Pliegos Tarifarios (Santiago)'!$A:$A,0)),H335&gt;5000,INDEX('Pliegos Tarifarios (Santiago)'!$J:$J,MATCH($B335,'Pliegos Tarifarios (Santiago)'!$A:$A,0)))/1.19</f>
        <v>6800.8446650420165</v>
      </c>
      <c r="R335" s="19">
        <f>INDEX('Pliegos Tarifarios (Santiago)'!$K:$K,MATCH($B335,'Pliegos Tarifarios (Santiago)'!$A:$A,0))</f>
        <v>709.36099999999999</v>
      </c>
      <c r="S335" s="21">
        <f t="shared" ref="S335:S398" si="25">SUM(M335:R335)</f>
        <v>423669.61964874197</v>
      </c>
      <c r="T335" s="21">
        <f t="shared" si="22"/>
        <v>80497.227733260981</v>
      </c>
      <c r="U335" s="19">
        <v>0</v>
      </c>
      <c r="V335" s="21">
        <f t="shared" si="23"/>
        <v>504166.84738200298</v>
      </c>
    </row>
    <row r="336" spans="1:22" x14ac:dyDescent="0.3">
      <c r="A336" s="7" t="s">
        <v>133</v>
      </c>
      <c r="B336" s="7">
        <v>2</v>
      </c>
      <c r="C336" s="8" t="s">
        <v>178</v>
      </c>
      <c r="D336" s="7" t="s">
        <v>337</v>
      </c>
      <c r="E336" s="7" t="s">
        <v>327</v>
      </c>
      <c r="F336" s="8" t="s">
        <v>338</v>
      </c>
      <c r="G336" s="7" t="s">
        <v>16</v>
      </c>
      <c r="H336" s="9">
        <v>1700.9311</v>
      </c>
      <c r="I336" s="9">
        <v>5.1021000000000001</v>
      </c>
      <c r="J336" s="9">
        <v>5.0232000000000001</v>
      </c>
      <c r="K336" s="10">
        <v>0.98453577938495918</v>
      </c>
      <c r="L336" s="9">
        <v>60.75</v>
      </c>
      <c r="M336" s="19">
        <f>H336*INDEX('Pliegos Tarifarios (Santiago)'!$B:$B,MATCH($B336,'Pliegos Tarifarios (Santiago)'!$A:$A,0))</f>
        <v>202135.2500618</v>
      </c>
      <c r="N336" s="19">
        <f>I336*INDEX('Pliegos Tarifarios (Santiago)'!$C:$C,MATCH($B336,'Pliegos Tarifarios (Santiago)'!$A:$A,0))</f>
        <v>17503.677530100002</v>
      </c>
      <c r="O336" s="19">
        <f>J336*INDEX('Pliegos Tarifarios (Santiago)'!$D:$D,MATCH($B336,'Pliegos Tarifarios (Santiago)'!$A:$A,0))</f>
        <v>70938.514483199993</v>
      </c>
      <c r="P336" s="19">
        <f>H336*INDEX('Pliegos Tarifarios (Santiago)'!$E:$E,MATCH($B336,'Pliegos Tarifarios (Santiago)'!$A:$A,0))</f>
        <v>21996.440985200003</v>
      </c>
      <c r="Q336" s="19" cm="1">
        <f t="array" ref="Q336">H336*_xlfn.IFS(H336&lt;=350,INDEX('Pliegos Tarifarios (Santiago)'!$F:$F,MATCH($B336,'Pliegos Tarifarios (Santiago)'!$A:$A,0)),H336&lt;=500,INDEX('Pliegos Tarifarios (Santiago)'!$G:$G,MATCH($B336,'Pliegos Tarifarios (Santiago)'!$A:$A,0)),H336&lt;=1000,INDEX('Pliegos Tarifarios (Santiago)'!$H:$H,MATCH($B336,'Pliegos Tarifarios (Santiago)'!$A:$A,0)),H336&lt;=5000,INDEX('Pliegos Tarifarios (Santiago)'!$I:$I,MATCH($B336,'Pliegos Tarifarios (Santiago)'!$A:$A,0)),H336&gt;5000,INDEX('Pliegos Tarifarios (Santiago)'!$J:$J,MATCH($B336,'Pliegos Tarifarios (Santiago)'!$A:$A,0)))/1.19</f>
        <v>5104.2226538655459</v>
      </c>
      <c r="R336" s="19">
        <f>INDEX('Pliegos Tarifarios (Santiago)'!$K:$K,MATCH($B336,'Pliegos Tarifarios (Santiago)'!$A:$A,0))</f>
        <v>709.36099999999999</v>
      </c>
      <c r="S336" s="21">
        <f t="shared" si="25"/>
        <v>318387.46671416546</v>
      </c>
      <c r="T336" s="21">
        <f t="shared" si="22"/>
        <v>60493.618675691439</v>
      </c>
      <c r="U336" s="19">
        <v>0</v>
      </c>
      <c r="V336" s="21">
        <f t="shared" si="23"/>
        <v>378881.08538985689</v>
      </c>
    </row>
    <row r="337" spans="1:22" x14ac:dyDescent="0.3">
      <c r="A337" s="7" t="s">
        <v>133</v>
      </c>
      <c r="B337" s="7">
        <v>2</v>
      </c>
      <c r="C337" s="8" t="s">
        <v>178</v>
      </c>
      <c r="D337" s="7" t="s">
        <v>339</v>
      </c>
      <c r="E337" s="7" t="s">
        <v>327</v>
      </c>
      <c r="F337" s="8" t="s">
        <v>340</v>
      </c>
      <c r="G337" s="7" t="s">
        <v>16</v>
      </c>
      <c r="H337" s="9">
        <v>1695.0393999999999</v>
      </c>
      <c r="I337" s="9">
        <v>5.1828000000000003</v>
      </c>
      <c r="J337" s="9">
        <v>5.0625999999999998</v>
      </c>
      <c r="K337" s="10">
        <v>0.9768079030639808</v>
      </c>
      <c r="L337" s="9">
        <v>60.54</v>
      </c>
      <c r="M337" s="19">
        <f>H337*INDEX('Pliegos Tarifarios (Santiago)'!$B:$B,MATCH($B337,'Pliegos Tarifarios (Santiago)'!$A:$A,0))</f>
        <v>201435.09221719997</v>
      </c>
      <c r="N337" s="19">
        <f>I337*INDEX('Pliegos Tarifarios (Santiago)'!$C:$C,MATCH($B337,'Pliegos Tarifarios (Santiago)'!$A:$A,0))</f>
        <v>17780.533486800003</v>
      </c>
      <c r="O337" s="19">
        <f>J337*INDEX('Pliegos Tarifarios (Santiago)'!$D:$D,MATCH($B337,'Pliegos Tarifarios (Santiago)'!$A:$A,0))</f>
        <v>71494.928217599998</v>
      </c>
      <c r="P337" s="19">
        <f>H337*INDEX('Pliegos Tarifarios (Santiago)'!$E:$E,MATCH($B337,'Pliegos Tarifarios (Santiago)'!$A:$A,0))</f>
        <v>21920.2495208</v>
      </c>
      <c r="Q337" s="19" cm="1">
        <f t="array" ref="Q337">H337*_xlfn.IFS(H337&lt;=350,INDEX('Pliegos Tarifarios (Santiago)'!$F:$F,MATCH($B337,'Pliegos Tarifarios (Santiago)'!$A:$A,0)),H337&lt;=500,INDEX('Pliegos Tarifarios (Santiago)'!$G:$G,MATCH($B337,'Pliegos Tarifarios (Santiago)'!$A:$A,0)),H337&lt;=1000,INDEX('Pliegos Tarifarios (Santiago)'!$H:$H,MATCH($B337,'Pliegos Tarifarios (Santiago)'!$A:$A,0)),H337&lt;=5000,INDEX('Pliegos Tarifarios (Santiago)'!$I:$I,MATCH($B337,'Pliegos Tarifarios (Santiago)'!$A:$A,0)),H337&gt;5000,INDEX('Pliegos Tarifarios (Santiago)'!$J:$J,MATCH($B337,'Pliegos Tarifarios (Santiago)'!$A:$A,0)))/1.19</f>
        <v>5086.5426028571428</v>
      </c>
      <c r="R337" s="19">
        <f>INDEX('Pliegos Tarifarios (Santiago)'!$K:$K,MATCH($B337,'Pliegos Tarifarios (Santiago)'!$A:$A,0))</f>
        <v>709.36099999999999</v>
      </c>
      <c r="S337" s="21">
        <f t="shared" si="25"/>
        <v>318426.70704525715</v>
      </c>
      <c r="T337" s="21">
        <f t="shared" si="22"/>
        <v>60501.074338598861</v>
      </c>
      <c r="U337" s="19">
        <v>0</v>
      </c>
      <c r="V337" s="21">
        <f t="shared" si="23"/>
        <v>378927.78138385603</v>
      </c>
    </row>
    <row r="338" spans="1:22" x14ac:dyDescent="0.3">
      <c r="A338" s="7" t="s">
        <v>133</v>
      </c>
      <c r="B338" s="7">
        <v>2</v>
      </c>
      <c r="C338" s="8" t="s">
        <v>178</v>
      </c>
      <c r="D338" s="7" t="s">
        <v>341</v>
      </c>
      <c r="E338" s="7" t="s">
        <v>327</v>
      </c>
      <c r="F338" s="8" t="s">
        <v>342</v>
      </c>
      <c r="G338" s="7" t="s">
        <v>16</v>
      </c>
      <c r="H338" s="9">
        <v>2262.6587</v>
      </c>
      <c r="I338" s="9">
        <v>6.6989000000000001</v>
      </c>
      <c r="J338" s="9">
        <v>6.6031000000000004</v>
      </c>
      <c r="K338" s="10">
        <v>0.98569914463568653</v>
      </c>
      <c r="L338" s="9">
        <v>80.81</v>
      </c>
      <c r="M338" s="19">
        <f>H338*INDEX('Pliegos Tarifarios (Santiago)'!$B:$B,MATCH($B338,'Pliegos Tarifarios (Santiago)'!$A:$A,0))</f>
        <v>268889.83459059999</v>
      </c>
      <c r="N338" s="19">
        <f>I338*INDEX('Pliegos Tarifarios (Santiago)'!$C:$C,MATCH($B338,'Pliegos Tarifarios (Santiago)'!$A:$A,0))</f>
        <v>22981.788950900002</v>
      </c>
      <c r="O338" s="19">
        <f>J338*INDEX('Pliegos Tarifarios (Santiago)'!$D:$D,MATCH($B338,'Pliegos Tarifarios (Santiago)'!$A:$A,0))</f>
        <v>93250.140345599997</v>
      </c>
      <c r="P338" s="19">
        <f>H338*INDEX('Pliegos Tarifarios (Santiago)'!$E:$E,MATCH($B338,'Pliegos Tarifarios (Santiago)'!$A:$A,0))</f>
        <v>29260.702308399999</v>
      </c>
      <c r="Q338" s="19" cm="1">
        <f t="array" ref="Q338">H338*_xlfn.IFS(H338&lt;=350,INDEX('Pliegos Tarifarios (Santiago)'!$F:$F,MATCH($B338,'Pliegos Tarifarios (Santiago)'!$A:$A,0)),H338&lt;=500,INDEX('Pliegos Tarifarios (Santiago)'!$G:$G,MATCH($B338,'Pliegos Tarifarios (Santiago)'!$A:$A,0)),H338&lt;=1000,INDEX('Pliegos Tarifarios (Santiago)'!$H:$H,MATCH($B338,'Pliegos Tarifarios (Santiago)'!$A:$A,0)),H338&lt;=5000,INDEX('Pliegos Tarifarios (Santiago)'!$I:$I,MATCH($B338,'Pliegos Tarifarios (Santiago)'!$A:$A,0)),H338&gt;5000,INDEX('Pliegos Tarifarios (Santiago)'!$J:$J,MATCH($B338,'Pliegos Tarifarios (Santiago)'!$A:$A,0)))/1.19</f>
        <v>6789.8774938655461</v>
      </c>
      <c r="R338" s="19">
        <f>INDEX('Pliegos Tarifarios (Santiago)'!$K:$K,MATCH($B338,'Pliegos Tarifarios (Santiago)'!$A:$A,0))</f>
        <v>709.36099999999999</v>
      </c>
      <c r="S338" s="21">
        <f t="shared" si="25"/>
        <v>421881.70468936558</v>
      </c>
      <c r="T338" s="21">
        <f t="shared" si="22"/>
        <v>80157.523890979457</v>
      </c>
      <c r="U338" s="19">
        <v>0</v>
      </c>
      <c r="V338" s="21">
        <f t="shared" si="23"/>
        <v>502039.22858034505</v>
      </c>
    </row>
    <row r="339" spans="1:22" x14ac:dyDescent="0.3">
      <c r="A339" s="7" t="s">
        <v>133</v>
      </c>
      <c r="B339" s="7">
        <v>2</v>
      </c>
      <c r="C339" s="8" t="s">
        <v>178</v>
      </c>
      <c r="D339" s="7" t="s">
        <v>343</v>
      </c>
      <c r="E339" s="7" t="s">
        <v>327</v>
      </c>
      <c r="F339" s="8" t="s">
        <v>344</v>
      </c>
      <c r="G339" s="7" t="s">
        <v>16</v>
      </c>
      <c r="H339" s="9">
        <v>1696.597</v>
      </c>
      <c r="I339" s="9">
        <v>5.0225999999999997</v>
      </c>
      <c r="J339" s="9">
        <v>5.0225999999999997</v>
      </c>
      <c r="K339" s="10">
        <v>1</v>
      </c>
      <c r="L339" s="9">
        <v>60.59</v>
      </c>
      <c r="M339" s="19">
        <f>H339*INDEX('Pliegos Tarifarios (Santiago)'!$B:$B,MATCH($B339,'Pliegos Tarifarios (Santiago)'!$A:$A,0))</f>
        <v>201620.19428599998</v>
      </c>
      <c r="N339" s="19">
        <f>I339*INDEX('Pliegos Tarifarios (Santiago)'!$C:$C,MATCH($B339,'Pliegos Tarifarios (Santiago)'!$A:$A,0))</f>
        <v>17230.9383906</v>
      </c>
      <c r="O339" s="19">
        <f>J339*INDEX('Pliegos Tarifarios (Santiago)'!$D:$D,MATCH($B339,'Pliegos Tarifarios (Santiago)'!$A:$A,0))</f>
        <v>70930.041177599996</v>
      </c>
      <c r="P339" s="19">
        <f>H339*INDEX('Pliegos Tarifarios (Santiago)'!$E:$E,MATCH($B339,'Pliegos Tarifarios (Santiago)'!$A:$A,0))</f>
        <v>21940.392404000002</v>
      </c>
      <c r="Q339" s="19" cm="1">
        <f t="array" ref="Q339">H339*_xlfn.IFS(H339&lt;=350,INDEX('Pliegos Tarifarios (Santiago)'!$F:$F,MATCH($B339,'Pliegos Tarifarios (Santiago)'!$A:$A,0)),H339&lt;=500,INDEX('Pliegos Tarifarios (Santiago)'!$G:$G,MATCH($B339,'Pliegos Tarifarios (Santiago)'!$A:$A,0)),H339&lt;=1000,INDEX('Pliegos Tarifarios (Santiago)'!$H:$H,MATCH($B339,'Pliegos Tarifarios (Santiago)'!$A:$A,0)),H339&lt;=5000,INDEX('Pliegos Tarifarios (Santiago)'!$I:$I,MATCH($B339,'Pliegos Tarifarios (Santiago)'!$A:$A,0)),H339&gt;5000,INDEX('Pliegos Tarifarios (Santiago)'!$J:$J,MATCH($B339,'Pliegos Tarifarios (Santiago)'!$A:$A,0)))/1.19</f>
        <v>5091.2167117647059</v>
      </c>
      <c r="R339" s="19">
        <f>INDEX('Pliegos Tarifarios (Santiago)'!$K:$K,MATCH($B339,'Pliegos Tarifarios (Santiago)'!$A:$A,0))</f>
        <v>709.36099999999999</v>
      </c>
      <c r="S339" s="21">
        <f t="shared" si="25"/>
        <v>317522.14396996464</v>
      </c>
      <c r="T339" s="21">
        <f t="shared" si="22"/>
        <v>60329.207354293285</v>
      </c>
      <c r="U339" s="19">
        <v>0</v>
      </c>
      <c r="V339" s="21">
        <f t="shared" si="23"/>
        <v>377851.35132425791</v>
      </c>
    </row>
    <row r="340" spans="1:22" x14ac:dyDescent="0.3">
      <c r="A340" s="7" t="s">
        <v>133</v>
      </c>
      <c r="B340" s="7">
        <v>2</v>
      </c>
      <c r="C340" s="8" t="s">
        <v>178</v>
      </c>
      <c r="D340" s="7" t="s">
        <v>345</v>
      </c>
      <c r="E340" s="7" t="s">
        <v>59</v>
      </c>
      <c r="F340" s="8" t="s">
        <v>346</v>
      </c>
      <c r="G340" s="7" t="s">
        <v>30</v>
      </c>
      <c r="H340" s="9">
        <v>226.6259</v>
      </c>
      <c r="I340" s="9">
        <v>0.67300000000000004</v>
      </c>
      <c r="J340" s="9">
        <v>0.67300000000000004</v>
      </c>
      <c r="K340" s="10">
        <v>1</v>
      </c>
      <c r="L340" s="9">
        <v>8.09</v>
      </c>
      <c r="M340" s="19">
        <f>H340*INDEX('Pliegos Tarifarios (Santiago)'!$B:$B,MATCH($B340,'Pliegos Tarifarios (Santiago)'!$A:$A,0))</f>
        <v>26931.7687042</v>
      </c>
      <c r="N340" s="19">
        <f>I340*INDEX('Pliegos Tarifarios (Santiago)'!$C:$C,MATCH($B340,'Pliegos Tarifarios (Santiago)'!$A:$A,0))</f>
        <v>2308.848313</v>
      </c>
      <c r="O340" s="19">
        <f>J340*INDEX('Pliegos Tarifarios (Santiago)'!$D:$D,MATCH($B340,'Pliegos Tarifarios (Santiago)'!$A:$A,0))</f>
        <v>9504.2244480000008</v>
      </c>
      <c r="P340" s="19">
        <f>H340*INDEX('Pliegos Tarifarios (Santiago)'!$E:$E,MATCH($B340,'Pliegos Tarifarios (Santiago)'!$A:$A,0))</f>
        <v>2930.7261388000002</v>
      </c>
      <c r="Q340" s="19" cm="1">
        <f t="array" ref="Q340">H340*_xlfn.IFS(H340&lt;=350,INDEX('Pliegos Tarifarios (Santiago)'!$F:$F,MATCH($B340,'Pliegos Tarifarios (Santiago)'!$A:$A,0)),H340&lt;=500,INDEX('Pliegos Tarifarios (Santiago)'!$G:$G,MATCH($B340,'Pliegos Tarifarios (Santiago)'!$A:$A,0)),H340&lt;=1000,INDEX('Pliegos Tarifarios (Santiago)'!$H:$H,MATCH($B340,'Pliegos Tarifarios (Santiago)'!$A:$A,0)),H340&lt;=5000,INDEX('Pliegos Tarifarios (Santiago)'!$I:$I,MATCH($B340,'Pliegos Tarifarios (Santiago)'!$A:$A,0)),H340&gt;5000,INDEX('Pliegos Tarifarios (Santiago)'!$J:$J,MATCH($B340,'Pliegos Tarifarios (Santiago)'!$A:$A,0)))/1.19</f>
        <v>149.30647529411766</v>
      </c>
      <c r="R340" s="19">
        <f>INDEX('Pliegos Tarifarios (Santiago)'!$K:$K,MATCH($B340,'Pliegos Tarifarios (Santiago)'!$A:$A,0))</f>
        <v>709.36099999999999</v>
      </c>
      <c r="S340" s="21">
        <f t="shared" si="25"/>
        <v>42534.235079294114</v>
      </c>
      <c r="T340" s="21">
        <f t="shared" si="22"/>
        <v>8081.5046650658815</v>
      </c>
      <c r="U340" s="19">
        <v>0</v>
      </c>
      <c r="V340" s="21">
        <f t="shared" si="23"/>
        <v>50615.739744359998</v>
      </c>
    </row>
    <row r="341" spans="1:22" x14ac:dyDescent="0.3">
      <c r="A341" s="7" t="s">
        <v>133</v>
      </c>
      <c r="B341" s="7">
        <v>2</v>
      </c>
      <c r="C341" s="8" t="s">
        <v>178</v>
      </c>
      <c r="D341" s="7" t="s">
        <v>347</v>
      </c>
      <c r="E341" s="7" t="s">
        <v>59</v>
      </c>
      <c r="F341" s="8" t="s">
        <v>348</v>
      </c>
      <c r="G341" s="7" t="s">
        <v>30</v>
      </c>
      <c r="H341" s="9">
        <v>226.1275</v>
      </c>
      <c r="I341" s="9">
        <v>0.70509999999999995</v>
      </c>
      <c r="J341" s="9">
        <v>0.65769999999999995</v>
      </c>
      <c r="K341" s="10">
        <v>0.93277549283789529</v>
      </c>
      <c r="L341" s="9">
        <v>8.08</v>
      </c>
      <c r="M341" s="19">
        <f>H341*INDEX('Pliegos Tarifarios (Santiago)'!$B:$B,MATCH($B341,'Pliegos Tarifarios (Santiago)'!$A:$A,0))</f>
        <v>26872.539844999999</v>
      </c>
      <c r="N341" s="19">
        <f>I341*INDEX('Pliegos Tarifarios (Santiago)'!$C:$C,MATCH($B341,'Pliegos Tarifarios (Santiago)'!$A:$A,0))</f>
        <v>2418.9731730999997</v>
      </c>
      <c r="O341" s="19">
        <f>J341*INDEX('Pliegos Tarifarios (Santiago)'!$D:$D,MATCH($B341,'Pliegos Tarifarios (Santiago)'!$A:$A,0))</f>
        <v>9288.1551551999983</v>
      </c>
      <c r="P341" s="19">
        <f>H341*INDEX('Pliegos Tarifarios (Santiago)'!$E:$E,MATCH($B341,'Pliegos Tarifarios (Santiago)'!$A:$A,0))</f>
        <v>2924.2808300000002</v>
      </c>
      <c r="Q341" s="19" cm="1">
        <f t="array" ref="Q341">H341*_xlfn.IFS(H341&lt;=350,INDEX('Pliegos Tarifarios (Santiago)'!$F:$F,MATCH($B341,'Pliegos Tarifarios (Santiago)'!$A:$A,0)),H341&lt;=500,INDEX('Pliegos Tarifarios (Santiago)'!$G:$G,MATCH($B341,'Pliegos Tarifarios (Santiago)'!$A:$A,0)),H341&lt;=1000,INDEX('Pliegos Tarifarios (Santiago)'!$H:$H,MATCH($B341,'Pliegos Tarifarios (Santiago)'!$A:$A,0)),H341&lt;=5000,INDEX('Pliegos Tarifarios (Santiago)'!$I:$I,MATCH($B341,'Pliegos Tarifarios (Santiago)'!$A:$A,0)),H341&gt;5000,INDEX('Pliegos Tarifarios (Santiago)'!$J:$J,MATCH($B341,'Pliegos Tarifarios (Santiago)'!$A:$A,0)))/1.19</f>
        <v>148.97811764705884</v>
      </c>
      <c r="R341" s="19">
        <f>INDEX('Pliegos Tarifarios (Santiago)'!$K:$K,MATCH($B341,'Pliegos Tarifarios (Santiago)'!$A:$A,0))</f>
        <v>709.36099999999999</v>
      </c>
      <c r="S341" s="21">
        <f t="shared" si="25"/>
        <v>42362.288120947058</v>
      </c>
      <c r="T341" s="21">
        <f t="shared" si="22"/>
        <v>8048.8347429799414</v>
      </c>
      <c r="U341" s="19">
        <v>0</v>
      </c>
      <c r="V341" s="21">
        <f t="shared" si="23"/>
        <v>50411.122863926998</v>
      </c>
    </row>
    <row r="342" spans="1:22" x14ac:dyDescent="0.3">
      <c r="A342" s="7" t="s">
        <v>133</v>
      </c>
      <c r="B342" s="7">
        <v>2</v>
      </c>
      <c r="C342" s="8" t="s">
        <v>178</v>
      </c>
      <c r="D342" s="7" t="s">
        <v>349</v>
      </c>
      <c r="E342" s="7" t="s">
        <v>59</v>
      </c>
      <c r="F342" s="8" t="s">
        <v>350</v>
      </c>
      <c r="G342" s="7" t="s">
        <v>30</v>
      </c>
      <c r="H342" s="9">
        <v>226.20650000000001</v>
      </c>
      <c r="I342" s="9">
        <v>0.66249999999999998</v>
      </c>
      <c r="J342" s="9">
        <v>0.65990000000000004</v>
      </c>
      <c r="K342" s="10">
        <v>0.99607547169811328</v>
      </c>
      <c r="L342" s="9">
        <v>8.08</v>
      </c>
      <c r="M342" s="19">
        <f>H342*INDEX('Pliegos Tarifarios (Santiago)'!$B:$B,MATCH($B342,'Pliegos Tarifarios (Santiago)'!$A:$A,0))</f>
        <v>26881.928046999998</v>
      </c>
      <c r="N342" s="19">
        <f>I342*INDEX('Pliegos Tarifarios (Santiago)'!$C:$C,MATCH($B342,'Pliegos Tarifarios (Santiago)'!$A:$A,0))</f>
        <v>2272.8261625</v>
      </c>
      <c r="O342" s="19">
        <f>J342*INDEX('Pliegos Tarifarios (Santiago)'!$D:$D,MATCH($B342,'Pliegos Tarifarios (Santiago)'!$A:$A,0))</f>
        <v>9319.2239423999999</v>
      </c>
      <c r="P342" s="19">
        <f>H342*INDEX('Pliegos Tarifarios (Santiago)'!$E:$E,MATCH($B342,'Pliegos Tarifarios (Santiago)'!$A:$A,0))</f>
        <v>2925.3024580000001</v>
      </c>
      <c r="Q342" s="19" cm="1">
        <f t="array" ref="Q342">H342*_xlfn.IFS(H342&lt;=350,INDEX('Pliegos Tarifarios (Santiago)'!$F:$F,MATCH($B342,'Pliegos Tarifarios (Santiago)'!$A:$A,0)),H342&lt;=500,INDEX('Pliegos Tarifarios (Santiago)'!$G:$G,MATCH($B342,'Pliegos Tarifarios (Santiago)'!$A:$A,0)),H342&lt;=1000,INDEX('Pliegos Tarifarios (Santiago)'!$H:$H,MATCH($B342,'Pliegos Tarifarios (Santiago)'!$A:$A,0)),H342&lt;=5000,INDEX('Pliegos Tarifarios (Santiago)'!$I:$I,MATCH($B342,'Pliegos Tarifarios (Santiago)'!$A:$A,0)),H342&gt;5000,INDEX('Pliegos Tarifarios (Santiago)'!$J:$J,MATCH($B342,'Pliegos Tarifarios (Santiago)'!$A:$A,0)))/1.19</f>
        <v>149.03016470588236</v>
      </c>
      <c r="R342" s="19">
        <f>INDEX('Pliegos Tarifarios (Santiago)'!$K:$K,MATCH($B342,'Pliegos Tarifarios (Santiago)'!$A:$A,0))</f>
        <v>709.36099999999999</v>
      </c>
      <c r="S342" s="21">
        <f t="shared" si="25"/>
        <v>42257.671774605871</v>
      </c>
      <c r="T342" s="21">
        <f t="shared" si="22"/>
        <v>8028.9576371751155</v>
      </c>
      <c r="U342" s="19">
        <v>0</v>
      </c>
      <c r="V342" s="21">
        <f t="shared" si="23"/>
        <v>50286.629411780988</v>
      </c>
    </row>
    <row r="343" spans="1:22" x14ac:dyDescent="0.3">
      <c r="A343" s="7" t="s">
        <v>133</v>
      </c>
      <c r="B343" s="7">
        <v>2</v>
      </c>
      <c r="C343" s="8" t="s">
        <v>178</v>
      </c>
      <c r="D343" s="7" t="s">
        <v>351</v>
      </c>
      <c r="E343" s="7" t="s">
        <v>104</v>
      </c>
      <c r="F343" s="8" t="s">
        <v>352</v>
      </c>
      <c r="G343" s="7" t="s">
        <v>30</v>
      </c>
      <c r="H343" s="9">
        <v>339.6583</v>
      </c>
      <c r="I343" s="9">
        <v>1.0057</v>
      </c>
      <c r="J343" s="9">
        <v>1.0056</v>
      </c>
      <c r="K343" s="10">
        <v>0.9999005667694143</v>
      </c>
      <c r="L343" s="9">
        <v>12.13</v>
      </c>
      <c r="M343" s="19">
        <f>H343*INDEX('Pliegos Tarifarios (Santiago)'!$B:$B,MATCH($B343,'Pliegos Tarifarios (Santiago)'!$A:$A,0))</f>
        <v>40364.313055399994</v>
      </c>
      <c r="N343" s="19">
        <f>I343*INDEX('Pliegos Tarifarios (Santiago)'!$C:$C,MATCH($B343,'Pliegos Tarifarios (Santiago)'!$A:$A,0))</f>
        <v>3450.2358817000004</v>
      </c>
      <c r="O343" s="19">
        <f>J343*INDEX('Pliegos Tarifarios (Santiago)'!$D:$D,MATCH($B343,'Pliegos Tarifarios (Santiago)'!$A:$A,0))</f>
        <v>14201.2601856</v>
      </c>
      <c r="P343" s="19">
        <f>H343*INDEX('Pliegos Tarifarios (Santiago)'!$E:$E,MATCH($B343,'Pliegos Tarifarios (Santiago)'!$A:$A,0))</f>
        <v>4392.4611356000005</v>
      </c>
      <c r="Q343" s="19" cm="1">
        <f t="array" ref="Q343">H343*_xlfn.IFS(H343&lt;=350,INDEX('Pliegos Tarifarios (Santiago)'!$F:$F,MATCH($B343,'Pliegos Tarifarios (Santiago)'!$A:$A,0)),H343&lt;=500,INDEX('Pliegos Tarifarios (Santiago)'!$G:$G,MATCH($B343,'Pliegos Tarifarios (Santiago)'!$A:$A,0)),H343&lt;=1000,INDEX('Pliegos Tarifarios (Santiago)'!$H:$H,MATCH($B343,'Pliegos Tarifarios (Santiago)'!$A:$A,0)),H343&lt;=5000,INDEX('Pliegos Tarifarios (Santiago)'!$I:$I,MATCH($B343,'Pliegos Tarifarios (Santiago)'!$A:$A,0)),H343&gt;5000,INDEX('Pliegos Tarifarios (Santiago)'!$J:$J,MATCH($B343,'Pliegos Tarifarios (Santiago)'!$A:$A,0)))/1.19</f>
        <v>223.77488000000002</v>
      </c>
      <c r="R343" s="19">
        <f>INDEX('Pliegos Tarifarios (Santiago)'!$K:$K,MATCH($B343,'Pliegos Tarifarios (Santiago)'!$A:$A,0))</f>
        <v>709.36099999999999</v>
      </c>
      <c r="S343" s="21">
        <f t="shared" si="25"/>
        <v>63341.406138299993</v>
      </c>
      <c r="T343" s="21">
        <f t="shared" si="22"/>
        <v>12034.867166276999</v>
      </c>
      <c r="U343" s="19">
        <v>0</v>
      </c>
      <c r="V343" s="21">
        <f t="shared" si="23"/>
        <v>75376.273304576986</v>
      </c>
    </row>
    <row r="344" spans="1:22" x14ac:dyDescent="0.3">
      <c r="A344" s="7" t="s">
        <v>133</v>
      </c>
      <c r="B344" s="7">
        <v>2</v>
      </c>
      <c r="C344" s="8" t="s">
        <v>178</v>
      </c>
      <c r="D344" s="7" t="s">
        <v>353</v>
      </c>
      <c r="E344" s="7" t="s">
        <v>104</v>
      </c>
      <c r="F344" s="8" t="s">
        <v>354</v>
      </c>
      <c r="G344" s="7" t="s">
        <v>30</v>
      </c>
      <c r="H344" s="9">
        <v>340.55169999999998</v>
      </c>
      <c r="I344" s="9">
        <v>0.99450000000000005</v>
      </c>
      <c r="J344" s="9">
        <v>0.99439999999999995</v>
      </c>
      <c r="K344" s="10">
        <v>0.99989944695827038</v>
      </c>
      <c r="L344" s="9">
        <v>12.16</v>
      </c>
      <c r="M344" s="19">
        <f>H344*INDEX('Pliegos Tarifarios (Santiago)'!$B:$B,MATCH($B344,'Pliegos Tarifarios (Santiago)'!$A:$A,0))</f>
        <v>40470.482924599994</v>
      </c>
      <c r="N344" s="19">
        <f>I344*INDEX('Pliegos Tarifarios (Santiago)'!$C:$C,MATCH($B344,'Pliegos Tarifarios (Santiago)'!$A:$A,0))</f>
        <v>3411.8122545000001</v>
      </c>
      <c r="O344" s="19">
        <f>J344*INDEX('Pliegos Tarifarios (Santiago)'!$D:$D,MATCH($B344,'Pliegos Tarifarios (Santiago)'!$A:$A,0))</f>
        <v>14043.091814399999</v>
      </c>
      <c r="P344" s="19">
        <f>H344*INDEX('Pliegos Tarifarios (Santiago)'!$E:$E,MATCH($B344,'Pliegos Tarifarios (Santiago)'!$A:$A,0))</f>
        <v>4404.0145843999999</v>
      </c>
      <c r="Q344" s="19" cm="1">
        <f t="array" ref="Q344">H344*_xlfn.IFS(H344&lt;=350,INDEX('Pliegos Tarifarios (Santiago)'!$F:$F,MATCH($B344,'Pliegos Tarifarios (Santiago)'!$A:$A,0)),H344&lt;=500,INDEX('Pliegos Tarifarios (Santiago)'!$G:$G,MATCH($B344,'Pliegos Tarifarios (Santiago)'!$A:$A,0)),H344&lt;=1000,INDEX('Pliegos Tarifarios (Santiago)'!$H:$H,MATCH($B344,'Pliegos Tarifarios (Santiago)'!$A:$A,0)),H344&lt;=5000,INDEX('Pliegos Tarifarios (Santiago)'!$I:$I,MATCH($B344,'Pliegos Tarifarios (Santiago)'!$A:$A,0)),H344&gt;5000,INDEX('Pliegos Tarifarios (Santiago)'!$J:$J,MATCH($B344,'Pliegos Tarifarios (Santiago)'!$A:$A,0)))/1.19</f>
        <v>224.36347294117647</v>
      </c>
      <c r="R344" s="19">
        <f>INDEX('Pliegos Tarifarios (Santiago)'!$K:$K,MATCH($B344,'Pliegos Tarifarios (Santiago)'!$A:$A,0))</f>
        <v>709.36099999999999</v>
      </c>
      <c r="S344" s="21">
        <f t="shared" si="25"/>
        <v>63263.126050841172</v>
      </c>
      <c r="T344" s="21">
        <f t="shared" si="22"/>
        <v>12019.993949659824</v>
      </c>
      <c r="U344" s="19">
        <v>0</v>
      </c>
      <c r="V344" s="21">
        <f t="shared" si="23"/>
        <v>75283.120000500989</v>
      </c>
    </row>
    <row r="345" spans="1:22" x14ac:dyDescent="0.3">
      <c r="A345" s="7" t="s">
        <v>133</v>
      </c>
      <c r="B345" s="7">
        <v>2</v>
      </c>
      <c r="C345" s="8" t="s">
        <v>178</v>
      </c>
      <c r="D345" s="7" t="s">
        <v>355</v>
      </c>
      <c r="E345" s="7" t="s">
        <v>356</v>
      </c>
      <c r="F345" s="8" t="s">
        <v>357</v>
      </c>
      <c r="G345" s="7" t="s">
        <v>30</v>
      </c>
      <c r="H345" s="9">
        <v>340.48649999999998</v>
      </c>
      <c r="I345" s="9">
        <v>1.0281</v>
      </c>
      <c r="J345" s="9">
        <v>1.0281</v>
      </c>
      <c r="K345" s="10">
        <v>1</v>
      </c>
      <c r="L345" s="9">
        <v>12.16</v>
      </c>
      <c r="M345" s="19">
        <f>H345*INDEX('Pliegos Tarifarios (Santiago)'!$B:$B,MATCH($B345,'Pliegos Tarifarios (Santiago)'!$A:$A,0))</f>
        <v>40462.734686999996</v>
      </c>
      <c r="N345" s="19">
        <f>I345*INDEX('Pliegos Tarifarios (Santiago)'!$C:$C,MATCH($B345,'Pliegos Tarifarios (Santiago)'!$A:$A,0))</f>
        <v>3527.0831361</v>
      </c>
      <c r="O345" s="19">
        <f>J345*INDEX('Pliegos Tarifarios (Santiago)'!$D:$D,MATCH($B345,'Pliegos Tarifarios (Santiago)'!$A:$A,0))</f>
        <v>14519.009145599999</v>
      </c>
      <c r="P345" s="19">
        <f>H345*INDEX('Pliegos Tarifarios (Santiago)'!$E:$E,MATCH($B345,'Pliegos Tarifarios (Santiago)'!$A:$A,0))</f>
        <v>4403.1714179999999</v>
      </c>
      <c r="Q345" s="19" cm="1">
        <f t="array" ref="Q345">H345*_xlfn.IFS(H345&lt;=350,INDEX('Pliegos Tarifarios (Santiago)'!$F:$F,MATCH($B345,'Pliegos Tarifarios (Santiago)'!$A:$A,0)),H345&lt;=500,INDEX('Pliegos Tarifarios (Santiago)'!$G:$G,MATCH($B345,'Pliegos Tarifarios (Santiago)'!$A:$A,0)),H345&lt;=1000,INDEX('Pliegos Tarifarios (Santiago)'!$H:$H,MATCH($B345,'Pliegos Tarifarios (Santiago)'!$A:$A,0)),H345&lt;=5000,INDEX('Pliegos Tarifarios (Santiago)'!$I:$I,MATCH($B345,'Pliegos Tarifarios (Santiago)'!$A:$A,0)),H345&gt;5000,INDEX('Pliegos Tarifarios (Santiago)'!$J:$J,MATCH($B345,'Pliegos Tarifarios (Santiago)'!$A:$A,0)))/1.19</f>
        <v>224.32051764705884</v>
      </c>
      <c r="R345" s="19">
        <f>INDEX('Pliegos Tarifarios (Santiago)'!$K:$K,MATCH($B345,'Pliegos Tarifarios (Santiago)'!$A:$A,0))</f>
        <v>709.36099999999999</v>
      </c>
      <c r="S345" s="21">
        <f t="shared" si="25"/>
        <v>63845.679904347053</v>
      </c>
      <c r="T345" s="21">
        <f t="shared" si="22"/>
        <v>12130.679181825941</v>
      </c>
      <c r="U345" s="19">
        <v>0</v>
      </c>
      <c r="V345" s="21">
        <f t="shared" si="23"/>
        <v>75976.35908617299</v>
      </c>
    </row>
    <row r="346" spans="1:22" x14ac:dyDescent="0.3">
      <c r="A346" s="7" t="s">
        <v>133</v>
      </c>
      <c r="B346" s="7">
        <v>2</v>
      </c>
      <c r="C346" s="8" t="s">
        <v>178</v>
      </c>
      <c r="D346" s="7" t="s">
        <v>358</v>
      </c>
      <c r="E346" s="7" t="s">
        <v>356</v>
      </c>
      <c r="F346" s="8" t="s">
        <v>359</v>
      </c>
      <c r="G346" s="7" t="s">
        <v>30</v>
      </c>
      <c r="H346" s="9">
        <v>339.7294</v>
      </c>
      <c r="I346" s="9">
        <v>1.014</v>
      </c>
      <c r="J346" s="9">
        <v>1.014</v>
      </c>
      <c r="K346" s="10">
        <v>1</v>
      </c>
      <c r="L346" s="9">
        <v>12.13</v>
      </c>
      <c r="M346" s="19">
        <f>H346*INDEX('Pliegos Tarifarios (Santiago)'!$B:$B,MATCH($B346,'Pliegos Tarifarios (Santiago)'!$A:$A,0))</f>
        <v>40372.762437199999</v>
      </c>
      <c r="N346" s="19">
        <f>I346*INDEX('Pliegos Tarifarios (Santiago)'!$C:$C,MATCH($B346,'Pliegos Tarifarios (Santiago)'!$A:$A,0))</f>
        <v>3478.7105340000003</v>
      </c>
      <c r="O346" s="19">
        <f>J346*INDEX('Pliegos Tarifarios (Santiago)'!$D:$D,MATCH($B346,'Pliegos Tarifarios (Santiago)'!$A:$A,0))</f>
        <v>14319.886463999999</v>
      </c>
      <c r="P346" s="19">
        <f>H346*INDEX('Pliegos Tarifarios (Santiago)'!$E:$E,MATCH($B346,'Pliegos Tarifarios (Santiago)'!$A:$A,0))</f>
        <v>4393.3806008000001</v>
      </c>
      <c r="Q346" s="19" cm="1">
        <f t="array" ref="Q346">H346*_xlfn.IFS(H346&lt;=350,INDEX('Pliegos Tarifarios (Santiago)'!$F:$F,MATCH($B346,'Pliegos Tarifarios (Santiago)'!$A:$A,0)),H346&lt;=500,INDEX('Pliegos Tarifarios (Santiago)'!$G:$G,MATCH($B346,'Pliegos Tarifarios (Santiago)'!$A:$A,0)),H346&lt;=1000,INDEX('Pliegos Tarifarios (Santiago)'!$H:$H,MATCH($B346,'Pliegos Tarifarios (Santiago)'!$A:$A,0)),H346&lt;=5000,INDEX('Pliegos Tarifarios (Santiago)'!$I:$I,MATCH($B346,'Pliegos Tarifarios (Santiago)'!$A:$A,0)),H346&gt;5000,INDEX('Pliegos Tarifarios (Santiago)'!$J:$J,MATCH($B346,'Pliegos Tarifarios (Santiago)'!$A:$A,0)))/1.19</f>
        <v>223.82172235294121</v>
      </c>
      <c r="R346" s="19">
        <f>INDEX('Pliegos Tarifarios (Santiago)'!$K:$K,MATCH($B346,'Pliegos Tarifarios (Santiago)'!$A:$A,0))</f>
        <v>709.36099999999999</v>
      </c>
      <c r="S346" s="21">
        <f t="shared" si="25"/>
        <v>63497.922758352935</v>
      </c>
      <c r="T346" s="21">
        <f t="shared" si="22"/>
        <v>12064.605324087059</v>
      </c>
      <c r="U346" s="19">
        <v>0</v>
      </c>
      <c r="V346" s="21">
        <f t="shared" si="23"/>
        <v>75562.528082439996</v>
      </c>
    </row>
    <row r="347" spans="1:22" x14ac:dyDescent="0.3">
      <c r="A347" s="7" t="s">
        <v>133</v>
      </c>
      <c r="B347" s="7">
        <v>2</v>
      </c>
      <c r="C347" s="8" t="s">
        <v>178</v>
      </c>
      <c r="D347" s="7" t="s">
        <v>360</v>
      </c>
      <c r="E347" s="7" t="s">
        <v>356</v>
      </c>
      <c r="F347" s="8" t="s">
        <v>361</v>
      </c>
      <c r="G347" s="7" t="s">
        <v>30</v>
      </c>
      <c r="H347" s="9">
        <v>339.6943</v>
      </c>
      <c r="I347" s="9">
        <v>1.036</v>
      </c>
      <c r="J347" s="9">
        <v>1.036</v>
      </c>
      <c r="K347" s="10">
        <v>1</v>
      </c>
      <c r="L347" s="9">
        <v>12.13</v>
      </c>
      <c r="M347" s="19">
        <f>H347*INDEX('Pliegos Tarifarios (Santiago)'!$B:$B,MATCH($B347,'Pliegos Tarifarios (Santiago)'!$A:$A,0))</f>
        <v>40368.591223399999</v>
      </c>
      <c r="N347" s="19">
        <f>I347*INDEX('Pliegos Tarifarios (Santiago)'!$C:$C,MATCH($B347,'Pliegos Tarifarios (Santiago)'!$A:$A,0))</f>
        <v>3554.185516</v>
      </c>
      <c r="O347" s="19">
        <f>J347*INDEX('Pliegos Tarifarios (Santiago)'!$D:$D,MATCH($B347,'Pliegos Tarifarios (Santiago)'!$A:$A,0))</f>
        <v>14630.574336</v>
      </c>
      <c r="P347" s="19">
        <f>H347*INDEX('Pliegos Tarifarios (Santiago)'!$E:$E,MATCH($B347,'Pliegos Tarifarios (Santiago)'!$A:$A,0))</f>
        <v>4392.9266876000002</v>
      </c>
      <c r="Q347" s="19" cm="1">
        <f t="array" ref="Q347">H347*_xlfn.IFS(H347&lt;=350,INDEX('Pliegos Tarifarios (Santiago)'!$F:$F,MATCH($B347,'Pliegos Tarifarios (Santiago)'!$A:$A,0)),H347&lt;=500,INDEX('Pliegos Tarifarios (Santiago)'!$G:$G,MATCH($B347,'Pliegos Tarifarios (Santiago)'!$A:$A,0)),H347&lt;=1000,INDEX('Pliegos Tarifarios (Santiago)'!$H:$H,MATCH($B347,'Pliegos Tarifarios (Santiago)'!$A:$A,0)),H347&lt;=5000,INDEX('Pliegos Tarifarios (Santiago)'!$I:$I,MATCH($B347,'Pliegos Tarifarios (Santiago)'!$A:$A,0)),H347&gt;5000,INDEX('Pliegos Tarifarios (Santiago)'!$J:$J,MATCH($B347,'Pliegos Tarifarios (Santiago)'!$A:$A,0)))/1.19</f>
        <v>223.79859764705884</v>
      </c>
      <c r="R347" s="19">
        <f>INDEX('Pliegos Tarifarios (Santiago)'!$K:$K,MATCH($B347,'Pliegos Tarifarios (Santiago)'!$A:$A,0))</f>
        <v>709.36099999999999</v>
      </c>
      <c r="S347" s="21">
        <f t="shared" si="25"/>
        <v>63879.437360647047</v>
      </c>
      <c r="T347" s="21">
        <f t="shared" si="22"/>
        <v>12137.093098522939</v>
      </c>
      <c r="U347" s="19">
        <v>0</v>
      </c>
      <c r="V347" s="21">
        <f t="shared" si="23"/>
        <v>76016.530459169982</v>
      </c>
    </row>
    <row r="348" spans="1:22" x14ac:dyDescent="0.3">
      <c r="A348" s="7" t="s">
        <v>133</v>
      </c>
      <c r="B348" s="7">
        <v>2</v>
      </c>
      <c r="C348" s="8" t="s">
        <v>178</v>
      </c>
      <c r="D348" s="7" t="s">
        <v>362</v>
      </c>
      <c r="E348" s="7" t="s">
        <v>356</v>
      </c>
      <c r="F348" s="8" t="s">
        <v>363</v>
      </c>
      <c r="G348" s="7" t="s">
        <v>30</v>
      </c>
      <c r="H348" s="9">
        <v>340.3032</v>
      </c>
      <c r="I348" s="9">
        <v>1.0275000000000001</v>
      </c>
      <c r="J348" s="9">
        <v>0.99819999999999998</v>
      </c>
      <c r="K348" s="10">
        <v>0.97148418491484179</v>
      </c>
      <c r="L348" s="9">
        <v>12.15</v>
      </c>
      <c r="M348" s="19">
        <f>H348*INDEX('Pliegos Tarifarios (Santiago)'!$B:$B,MATCH($B348,'Pliegos Tarifarios (Santiago)'!$A:$A,0))</f>
        <v>40440.951681599996</v>
      </c>
      <c r="N348" s="19">
        <f>I348*INDEX('Pliegos Tarifarios (Santiago)'!$C:$C,MATCH($B348,'Pliegos Tarifarios (Santiago)'!$A:$A,0))</f>
        <v>3525.0247275000002</v>
      </c>
      <c r="O348" s="19">
        <f>J348*INDEX('Pliegos Tarifarios (Santiago)'!$D:$D,MATCH($B348,'Pliegos Tarifarios (Santiago)'!$A:$A,0))</f>
        <v>14096.7560832</v>
      </c>
      <c r="P348" s="19">
        <f>H348*INDEX('Pliegos Tarifarios (Santiago)'!$E:$E,MATCH($B348,'Pliegos Tarifarios (Santiago)'!$A:$A,0))</f>
        <v>4400.8009824000001</v>
      </c>
      <c r="Q348" s="19" cm="1">
        <f t="array" ref="Q348">H348*_xlfn.IFS(H348&lt;=350,INDEX('Pliegos Tarifarios (Santiago)'!$F:$F,MATCH($B348,'Pliegos Tarifarios (Santiago)'!$A:$A,0)),H348&lt;=500,INDEX('Pliegos Tarifarios (Santiago)'!$G:$G,MATCH($B348,'Pliegos Tarifarios (Santiago)'!$A:$A,0)),H348&lt;=1000,INDEX('Pliegos Tarifarios (Santiago)'!$H:$H,MATCH($B348,'Pliegos Tarifarios (Santiago)'!$A:$A,0)),H348&lt;=5000,INDEX('Pliegos Tarifarios (Santiago)'!$I:$I,MATCH($B348,'Pliegos Tarifarios (Santiago)'!$A:$A,0)),H348&gt;5000,INDEX('Pliegos Tarifarios (Santiago)'!$J:$J,MATCH($B348,'Pliegos Tarifarios (Santiago)'!$A:$A,0)))/1.19</f>
        <v>224.19975529411767</v>
      </c>
      <c r="R348" s="19">
        <f>INDEX('Pliegos Tarifarios (Santiago)'!$K:$K,MATCH($B348,'Pliegos Tarifarios (Santiago)'!$A:$A,0))</f>
        <v>709.36099999999999</v>
      </c>
      <c r="S348" s="21">
        <f t="shared" si="25"/>
        <v>63397.094229994116</v>
      </c>
      <c r="T348" s="21">
        <f t="shared" si="22"/>
        <v>12045.447903698881</v>
      </c>
      <c r="U348" s="19">
        <v>0</v>
      </c>
      <c r="V348" s="21">
        <f t="shared" si="23"/>
        <v>75442.542133693001</v>
      </c>
    </row>
    <row r="349" spans="1:22" x14ac:dyDescent="0.3">
      <c r="A349" s="7" t="s">
        <v>133</v>
      </c>
      <c r="B349" s="7">
        <v>2</v>
      </c>
      <c r="C349" s="8" t="s">
        <v>178</v>
      </c>
      <c r="D349" s="7" t="s">
        <v>364</v>
      </c>
      <c r="E349" s="7" t="s">
        <v>356</v>
      </c>
      <c r="F349" s="8" t="s">
        <v>365</v>
      </c>
      <c r="G349" s="7" t="s">
        <v>30</v>
      </c>
      <c r="H349" s="9">
        <v>339.75569999999999</v>
      </c>
      <c r="I349" s="9">
        <v>1.0321</v>
      </c>
      <c r="J349" s="9">
        <v>1.01</v>
      </c>
      <c r="K349" s="10">
        <v>0.97858734618738497</v>
      </c>
      <c r="L349" s="9">
        <v>12.13</v>
      </c>
      <c r="M349" s="19">
        <f>H349*INDEX('Pliegos Tarifarios (Santiago)'!$B:$B,MATCH($B349,'Pliegos Tarifarios (Santiago)'!$A:$A,0))</f>
        <v>40375.887876599998</v>
      </c>
      <c r="N349" s="19">
        <f>I349*INDEX('Pliegos Tarifarios (Santiago)'!$C:$C,MATCH($B349,'Pliegos Tarifarios (Santiago)'!$A:$A,0))</f>
        <v>3540.8058601000002</v>
      </c>
      <c r="O349" s="19">
        <f>J349*INDEX('Pliegos Tarifarios (Santiago)'!$D:$D,MATCH($B349,'Pliegos Tarifarios (Santiago)'!$A:$A,0))</f>
        <v>14263.39776</v>
      </c>
      <c r="P349" s="19">
        <f>H349*INDEX('Pliegos Tarifarios (Santiago)'!$E:$E,MATCH($B349,'Pliegos Tarifarios (Santiago)'!$A:$A,0))</f>
        <v>4393.7207123999997</v>
      </c>
      <c r="Q349" s="19" cm="1">
        <f t="array" ref="Q349">H349*_xlfn.IFS(H349&lt;=350,INDEX('Pliegos Tarifarios (Santiago)'!$F:$F,MATCH($B349,'Pliegos Tarifarios (Santiago)'!$A:$A,0)),H349&lt;=500,INDEX('Pliegos Tarifarios (Santiago)'!$G:$G,MATCH($B349,'Pliegos Tarifarios (Santiago)'!$A:$A,0)),H349&lt;=1000,INDEX('Pliegos Tarifarios (Santiago)'!$H:$H,MATCH($B349,'Pliegos Tarifarios (Santiago)'!$A:$A,0)),H349&lt;=5000,INDEX('Pliegos Tarifarios (Santiago)'!$I:$I,MATCH($B349,'Pliegos Tarifarios (Santiago)'!$A:$A,0)),H349&gt;5000,INDEX('Pliegos Tarifarios (Santiago)'!$J:$J,MATCH($B349,'Pliegos Tarifarios (Santiago)'!$A:$A,0)))/1.19</f>
        <v>223.83904941176473</v>
      </c>
      <c r="R349" s="19">
        <f>INDEX('Pliegos Tarifarios (Santiago)'!$K:$K,MATCH($B349,'Pliegos Tarifarios (Santiago)'!$A:$A,0))</f>
        <v>709.36099999999999</v>
      </c>
      <c r="S349" s="21">
        <f t="shared" si="25"/>
        <v>63507.012258511757</v>
      </c>
      <c r="T349" s="21">
        <f t="shared" si="22"/>
        <v>12066.332329117235</v>
      </c>
      <c r="U349" s="19">
        <v>0</v>
      </c>
      <c r="V349" s="21">
        <f t="shared" si="23"/>
        <v>75573.344587628992</v>
      </c>
    </row>
    <row r="350" spans="1:22" x14ac:dyDescent="0.3">
      <c r="A350" s="7" t="s">
        <v>133</v>
      </c>
      <c r="B350" s="7">
        <v>2</v>
      </c>
      <c r="C350" s="8" t="s">
        <v>178</v>
      </c>
      <c r="D350" s="7" t="s">
        <v>366</v>
      </c>
      <c r="E350" s="7" t="s">
        <v>356</v>
      </c>
      <c r="F350" s="8" t="s">
        <v>367</v>
      </c>
      <c r="G350" s="7" t="s">
        <v>30</v>
      </c>
      <c r="H350" s="9">
        <v>339.50080000000003</v>
      </c>
      <c r="I350" s="9">
        <v>0.99909999999999999</v>
      </c>
      <c r="J350" s="9">
        <v>0.97599999999999998</v>
      </c>
      <c r="K350" s="10">
        <v>0.97687919127214495</v>
      </c>
      <c r="L350" s="9">
        <v>12.13</v>
      </c>
      <c r="M350" s="19">
        <f>H350*INDEX('Pliegos Tarifarios (Santiago)'!$B:$B,MATCH($B350,'Pliegos Tarifarios (Santiago)'!$A:$A,0))</f>
        <v>40345.596070400003</v>
      </c>
      <c r="N350" s="19">
        <f>I350*INDEX('Pliegos Tarifarios (Santiago)'!$C:$C,MATCH($B350,'Pliegos Tarifarios (Santiago)'!$A:$A,0))</f>
        <v>3427.5933871000002</v>
      </c>
      <c r="O350" s="19">
        <f>J350*INDEX('Pliegos Tarifarios (Santiago)'!$D:$D,MATCH($B350,'Pliegos Tarifarios (Santiago)'!$A:$A,0))</f>
        <v>13783.243775999999</v>
      </c>
      <c r="P350" s="19">
        <f>H350*INDEX('Pliegos Tarifarios (Santiago)'!$E:$E,MATCH($B350,'Pliegos Tarifarios (Santiago)'!$A:$A,0))</f>
        <v>4390.4243456000004</v>
      </c>
      <c r="Q350" s="19" cm="1">
        <f t="array" ref="Q350">H350*_xlfn.IFS(H350&lt;=350,INDEX('Pliegos Tarifarios (Santiago)'!$F:$F,MATCH($B350,'Pliegos Tarifarios (Santiago)'!$A:$A,0)),H350&lt;=500,INDEX('Pliegos Tarifarios (Santiago)'!$G:$G,MATCH($B350,'Pliegos Tarifarios (Santiago)'!$A:$A,0)),H350&lt;=1000,INDEX('Pliegos Tarifarios (Santiago)'!$H:$H,MATCH($B350,'Pliegos Tarifarios (Santiago)'!$A:$A,0)),H350&lt;=5000,INDEX('Pliegos Tarifarios (Santiago)'!$I:$I,MATCH($B350,'Pliegos Tarifarios (Santiago)'!$A:$A,0)),H350&gt;5000,INDEX('Pliegos Tarifarios (Santiago)'!$J:$J,MATCH($B350,'Pliegos Tarifarios (Santiago)'!$A:$A,0)))/1.19</f>
        <v>223.67111529411767</v>
      </c>
      <c r="R350" s="19">
        <f>INDEX('Pliegos Tarifarios (Santiago)'!$K:$K,MATCH($B350,'Pliegos Tarifarios (Santiago)'!$A:$A,0))</f>
        <v>709.36099999999999</v>
      </c>
      <c r="S350" s="21">
        <f t="shared" si="25"/>
        <v>62879.889694394122</v>
      </c>
      <c r="T350" s="21">
        <f t="shared" si="22"/>
        <v>11947.179041934884</v>
      </c>
      <c r="U350" s="19">
        <v>0</v>
      </c>
      <c r="V350" s="21">
        <f t="shared" si="23"/>
        <v>74827.068736329005</v>
      </c>
    </row>
    <row r="351" spans="1:22" x14ac:dyDescent="0.3">
      <c r="A351" s="7" t="s">
        <v>133</v>
      </c>
      <c r="B351" s="7">
        <v>2</v>
      </c>
      <c r="C351" s="8" t="s">
        <v>178</v>
      </c>
      <c r="D351" s="7" t="s">
        <v>368</v>
      </c>
      <c r="E351" s="7" t="s">
        <v>356</v>
      </c>
      <c r="F351" s="8" t="s">
        <v>49</v>
      </c>
      <c r="G351" s="7" t="s">
        <v>30</v>
      </c>
      <c r="H351" s="9">
        <v>339.31360000000001</v>
      </c>
      <c r="I351" s="9">
        <v>1.0156000000000001</v>
      </c>
      <c r="J351" s="9">
        <v>0.98199999999999998</v>
      </c>
      <c r="K351" s="10">
        <v>0.96691610870421418</v>
      </c>
      <c r="L351" s="9">
        <v>12.12</v>
      </c>
      <c r="M351" s="19">
        <f>H351*INDEX('Pliegos Tarifarios (Santiago)'!$B:$B,MATCH($B351,'Pliegos Tarifarios (Santiago)'!$A:$A,0))</f>
        <v>40323.349596799999</v>
      </c>
      <c r="N351" s="19">
        <f>I351*INDEX('Pliegos Tarifarios (Santiago)'!$C:$C,MATCH($B351,'Pliegos Tarifarios (Santiago)'!$A:$A,0))</f>
        <v>3484.1996236000005</v>
      </c>
      <c r="O351" s="19">
        <f>J351*INDEX('Pliegos Tarifarios (Santiago)'!$D:$D,MATCH($B351,'Pliegos Tarifarios (Santiago)'!$A:$A,0))</f>
        <v>13867.976831999998</v>
      </c>
      <c r="P351" s="19">
        <f>H351*INDEX('Pliegos Tarifarios (Santiago)'!$E:$E,MATCH($B351,'Pliegos Tarifarios (Santiago)'!$A:$A,0))</f>
        <v>4388.0034752000001</v>
      </c>
      <c r="Q351" s="19" cm="1">
        <f t="array" ref="Q351">H351*_xlfn.IFS(H351&lt;=350,INDEX('Pliegos Tarifarios (Santiago)'!$F:$F,MATCH($B351,'Pliegos Tarifarios (Santiago)'!$A:$A,0)),H351&lt;=500,INDEX('Pliegos Tarifarios (Santiago)'!$G:$G,MATCH($B351,'Pliegos Tarifarios (Santiago)'!$A:$A,0)),H351&lt;=1000,INDEX('Pliegos Tarifarios (Santiago)'!$H:$H,MATCH($B351,'Pliegos Tarifarios (Santiago)'!$A:$A,0)),H351&lt;=5000,INDEX('Pliegos Tarifarios (Santiago)'!$I:$I,MATCH($B351,'Pliegos Tarifarios (Santiago)'!$A:$A,0)),H351&gt;5000,INDEX('Pliegos Tarifarios (Santiago)'!$J:$J,MATCH($B351,'Pliegos Tarifarios (Santiago)'!$A:$A,0)))/1.19</f>
        <v>223.54778352941179</v>
      </c>
      <c r="R351" s="19">
        <f>INDEX('Pliegos Tarifarios (Santiago)'!$K:$K,MATCH($B351,'Pliegos Tarifarios (Santiago)'!$A:$A,0))</f>
        <v>709.36099999999999</v>
      </c>
      <c r="S351" s="21">
        <f t="shared" si="25"/>
        <v>62996.438311129408</v>
      </c>
      <c r="T351" s="21">
        <f t="shared" si="22"/>
        <v>11969.323279114587</v>
      </c>
      <c r="U351" s="19">
        <v>0</v>
      </c>
      <c r="V351" s="21">
        <f t="shared" si="23"/>
        <v>74965.761590244001</v>
      </c>
    </row>
    <row r="352" spans="1:22" x14ac:dyDescent="0.3">
      <c r="A352" s="7" t="s">
        <v>133</v>
      </c>
      <c r="B352" s="7">
        <v>2</v>
      </c>
      <c r="C352" s="8" t="s">
        <v>178</v>
      </c>
      <c r="D352" s="7" t="s">
        <v>369</v>
      </c>
      <c r="E352" s="7" t="s">
        <v>356</v>
      </c>
      <c r="F352" s="8" t="s">
        <v>370</v>
      </c>
      <c r="G352" s="7" t="s">
        <v>30</v>
      </c>
      <c r="H352" s="9">
        <v>340.57330000000002</v>
      </c>
      <c r="I352" s="9">
        <v>1.0230999999999999</v>
      </c>
      <c r="J352" s="9">
        <v>0.98519999999999996</v>
      </c>
      <c r="K352" s="10">
        <v>0.96295572280324515</v>
      </c>
      <c r="L352" s="9">
        <v>12.16</v>
      </c>
      <c r="M352" s="19">
        <f>H352*INDEX('Pliegos Tarifarios (Santiago)'!$B:$B,MATCH($B352,'Pliegos Tarifarios (Santiago)'!$A:$A,0))</f>
        <v>40473.049825399998</v>
      </c>
      <c r="N352" s="19">
        <f>I352*INDEX('Pliegos Tarifarios (Santiago)'!$C:$C,MATCH($B352,'Pliegos Tarifarios (Santiago)'!$A:$A,0))</f>
        <v>3509.9297310999996</v>
      </c>
      <c r="O352" s="19">
        <f>J352*INDEX('Pliegos Tarifarios (Santiago)'!$D:$D,MATCH($B352,'Pliegos Tarifarios (Santiago)'!$A:$A,0))</f>
        <v>13913.167795199999</v>
      </c>
      <c r="P352" s="19">
        <f>H352*INDEX('Pliegos Tarifarios (Santiago)'!$E:$E,MATCH($B352,'Pliegos Tarifarios (Santiago)'!$A:$A,0))</f>
        <v>4404.2939156000002</v>
      </c>
      <c r="Q352" s="19" cm="1">
        <f t="array" ref="Q352">H352*_xlfn.IFS(H352&lt;=350,INDEX('Pliegos Tarifarios (Santiago)'!$F:$F,MATCH($B352,'Pliegos Tarifarios (Santiago)'!$A:$A,0)),H352&lt;=500,INDEX('Pliegos Tarifarios (Santiago)'!$G:$G,MATCH($B352,'Pliegos Tarifarios (Santiago)'!$A:$A,0)),H352&lt;=1000,INDEX('Pliegos Tarifarios (Santiago)'!$H:$H,MATCH($B352,'Pliegos Tarifarios (Santiago)'!$A:$A,0)),H352&lt;=5000,INDEX('Pliegos Tarifarios (Santiago)'!$I:$I,MATCH($B352,'Pliegos Tarifarios (Santiago)'!$A:$A,0)),H352&gt;5000,INDEX('Pliegos Tarifarios (Santiago)'!$J:$J,MATCH($B352,'Pliegos Tarifarios (Santiago)'!$A:$A,0)))/1.19</f>
        <v>224.37770352941178</v>
      </c>
      <c r="R352" s="19">
        <f>INDEX('Pliegos Tarifarios (Santiago)'!$K:$K,MATCH($B352,'Pliegos Tarifarios (Santiago)'!$A:$A,0))</f>
        <v>709.36099999999999</v>
      </c>
      <c r="S352" s="21">
        <f t="shared" si="25"/>
        <v>63234.179970829406</v>
      </c>
      <c r="T352" s="21">
        <f t="shared" si="22"/>
        <v>12014.494194457588</v>
      </c>
      <c r="U352" s="19">
        <v>0</v>
      </c>
      <c r="V352" s="21">
        <f t="shared" si="23"/>
        <v>75248.674165286997</v>
      </c>
    </row>
    <row r="353" spans="1:22" x14ac:dyDescent="0.3">
      <c r="A353" s="7" t="s">
        <v>133</v>
      </c>
      <c r="B353" s="7">
        <v>2</v>
      </c>
      <c r="C353" s="8" t="s">
        <v>178</v>
      </c>
      <c r="D353" s="7" t="s">
        <v>371</v>
      </c>
      <c r="E353" s="7" t="s">
        <v>356</v>
      </c>
      <c r="F353" s="8" t="s">
        <v>372</v>
      </c>
      <c r="G353" s="7" t="s">
        <v>30</v>
      </c>
      <c r="H353" s="9">
        <v>341.13080000000002</v>
      </c>
      <c r="I353" s="9">
        <v>1.0218</v>
      </c>
      <c r="J353" s="9">
        <v>0.99419999999999997</v>
      </c>
      <c r="K353" s="10">
        <v>0.97298884321785073</v>
      </c>
      <c r="L353" s="9">
        <v>12.18</v>
      </c>
      <c r="M353" s="19">
        <f>H353*INDEX('Pliegos Tarifarios (Santiago)'!$B:$B,MATCH($B353,'Pliegos Tarifarios (Santiago)'!$A:$A,0))</f>
        <v>40539.302010400002</v>
      </c>
      <c r="N353" s="19">
        <f>I353*INDEX('Pliegos Tarifarios (Santiago)'!$C:$C,MATCH($B353,'Pliegos Tarifarios (Santiago)'!$A:$A,0))</f>
        <v>3505.4698458000003</v>
      </c>
      <c r="O353" s="19">
        <f>J353*INDEX('Pliegos Tarifarios (Santiago)'!$D:$D,MATCH($B353,'Pliegos Tarifarios (Santiago)'!$A:$A,0))</f>
        <v>14040.267379199999</v>
      </c>
      <c r="P353" s="19">
        <f>H353*INDEX('Pliegos Tarifarios (Santiago)'!$E:$E,MATCH($B353,'Pliegos Tarifarios (Santiago)'!$A:$A,0))</f>
        <v>4411.5035056000006</v>
      </c>
      <c r="Q353" s="19" cm="1">
        <f t="array" ref="Q353">H353*_xlfn.IFS(H353&lt;=350,INDEX('Pliegos Tarifarios (Santiago)'!$F:$F,MATCH($B353,'Pliegos Tarifarios (Santiago)'!$A:$A,0)),H353&lt;=500,INDEX('Pliegos Tarifarios (Santiago)'!$G:$G,MATCH($B353,'Pliegos Tarifarios (Santiago)'!$A:$A,0)),H353&lt;=1000,INDEX('Pliegos Tarifarios (Santiago)'!$H:$H,MATCH($B353,'Pliegos Tarifarios (Santiago)'!$A:$A,0)),H353&lt;=5000,INDEX('Pliegos Tarifarios (Santiago)'!$I:$I,MATCH($B353,'Pliegos Tarifarios (Santiago)'!$A:$A,0)),H353&gt;5000,INDEX('Pliegos Tarifarios (Santiago)'!$J:$J,MATCH($B353,'Pliegos Tarifarios (Santiago)'!$A:$A,0)))/1.19</f>
        <v>224.74499764705888</v>
      </c>
      <c r="R353" s="19">
        <f>INDEX('Pliegos Tarifarios (Santiago)'!$K:$K,MATCH($B353,'Pliegos Tarifarios (Santiago)'!$A:$A,0))</f>
        <v>709.36099999999999</v>
      </c>
      <c r="S353" s="21">
        <f t="shared" si="25"/>
        <v>63430.648738647054</v>
      </c>
      <c r="T353" s="21">
        <f t="shared" si="22"/>
        <v>12051.823260342941</v>
      </c>
      <c r="U353" s="19">
        <v>0</v>
      </c>
      <c r="V353" s="21">
        <f t="shared" si="23"/>
        <v>75482.47199898999</v>
      </c>
    </row>
    <row r="354" spans="1:22" x14ac:dyDescent="0.3">
      <c r="A354" s="7" t="s">
        <v>133</v>
      </c>
      <c r="B354" s="7">
        <v>2</v>
      </c>
      <c r="C354" s="8" t="s">
        <v>178</v>
      </c>
      <c r="D354" s="7" t="s">
        <v>373</v>
      </c>
      <c r="E354" s="7" t="s">
        <v>356</v>
      </c>
      <c r="F354" s="8" t="s">
        <v>374</v>
      </c>
      <c r="G354" s="7" t="s">
        <v>30</v>
      </c>
      <c r="H354" s="9">
        <v>339.5446</v>
      </c>
      <c r="I354" s="9">
        <v>1.0117</v>
      </c>
      <c r="J354" s="9">
        <v>1.0019</v>
      </c>
      <c r="K354" s="10">
        <v>0.99031333399229016</v>
      </c>
      <c r="L354" s="9">
        <v>12.13</v>
      </c>
      <c r="M354" s="19">
        <f>H354*INDEX('Pliegos Tarifarios (Santiago)'!$B:$B,MATCH($B354,'Pliegos Tarifarios (Santiago)'!$A:$A,0))</f>
        <v>40350.801174799999</v>
      </c>
      <c r="N354" s="19">
        <f>I354*INDEX('Pliegos Tarifarios (Santiago)'!$C:$C,MATCH($B354,'Pliegos Tarifarios (Santiago)'!$A:$A,0))</f>
        <v>3470.8199677000002</v>
      </c>
      <c r="O354" s="19">
        <f>J354*INDEX('Pliegos Tarifarios (Santiago)'!$D:$D,MATCH($B354,'Pliegos Tarifarios (Santiago)'!$A:$A,0))</f>
        <v>14149.008134399999</v>
      </c>
      <c r="P354" s="19">
        <f>H354*INDEX('Pliegos Tarifarios (Santiago)'!$E:$E,MATCH($B354,'Pliegos Tarifarios (Santiago)'!$A:$A,0))</f>
        <v>4390.9907671999999</v>
      </c>
      <c r="Q354" s="19" cm="1">
        <f t="array" ref="Q354">H354*_xlfn.IFS(H354&lt;=350,INDEX('Pliegos Tarifarios (Santiago)'!$F:$F,MATCH($B354,'Pliegos Tarifarios (Santiago)'!$A:$A,0)),H354&lt;=500,INDEX('Pliegos Tarifarios (Santiago)'!$G:$G,MATCH($B354,'Pliegos Tarifarios (Santiago)'!$A:$A,0)),H354&lt;=1000,INDEX('Pliegos Tarifarios (Santiago)'!$H:$H,MATCH($B354,'Pliegos Tarifarios (Santiago)'!$A:$A,0)),H354&lt;=5000,INDEX('Pliegos Tarifarios (Santiago)'!$I:$I,MATCH($B354,'Pliegos Tarifarios (Santiago)'!$A:$A,0)),H354&gt;5000,INDEX('Pliegos Tarifarios (Santiago)'!$J:$J,MATCH($B354,'Pliegos Tarifarios (Santiago)'!$A:$A,0)))/1.19</f>
        <v>223.69997176470594</v>
      </c>
      <c r="R354" s="19">
        <f>INDEX('Pliegos Tarifarios (Santiago)'!$K:$K,MATCH($B354,'Pliegos Tarifarios (Santiago)'!$A:$A,0))</f>
        <v>709.36099999999999</v>
      </c>
      <c r="S354" s="21">
        <f t="shared" si="25"/>
        <v>63294.681015864699</v>
      </c>
      <c r="T354" s="21">
        <f t="shared" si="22"/>
        <v>12025.989393014293</v>
      </c>
      <c r="U354" s="19">
        <v>0</v>
      </c>
      <c r="V354" s="21">
        <f t="shared" si="23"/>
        <v>75320.670408878999</v>
      </c>
    </row>
    <row r="355" spans="1:22" x14ac:dyDescent="0.3">
      <c r="A355" s="7" t="s">
        <v>133</v>
      </c>
      <c r="B355" s="7">
        <v>2</v>
      </c>
      <c r="C355" s="8" t="s">
        <v>178</v>
      </c>
      <c r="D355" s="7" t="s">
        <v>375</v>
      </c>
      <c r="E355" s="7" t="s">
        <v>59</v>
      </c>
      <c r="F355" s="8" t="s">
        <v>376</v>
      </c>
      <c r="G355" s="7" t="s">
        <v>30</v>
      </c>
      <c r="H355" s="9">
        <v>226.81489999999999</v>
      </c>
      <c r="I355" s="9">
        <v>0.68059999999999998</v>
      </c>
      <c r="J355" s="9">
        <v>0.67659999999999998</v>
      </c>
      <c r="K355" s="10">
        <v>0.99412283279459301</v>
      </c>
      <c r="L355" s="9">
        <v>8.1</v>
      </c>
      <c r="M355" s="19">
        <f>H355*INDEX('Pliegos Tarifarios (Santiago)'!$B:$B,MATCH($B355,'Pliegos Tarifarios (Santiago)'!$A:$A,0))</f>
        <v>26954.229086199997</v>
      </c>
      <c r="N355" s="19">
        <f>I355*INDEX('Pliegos Tarifarios (Santiago)'!$C:$C,MATCH($B355,'Pliegos Tarifarios (Santiago)'!$A:$A,0))</f>
        <v>2334.9214886</v>
      </c>
      <c r="O355" s="19">
        <f>J355*INDEX('Pliegos Tarifarios (Santiago)'!$D:$D,MATCH($B355,'Pliegos Tarifarios (Santiago)'!$A:$A,0))</f>
        <v>9555.0642816</v>
      </c>
      <c r="P355" s="19">
        <f>H355*INDEX('Pliegos Tarifarios (Santiago)'!$E:$E,MATCH($B355,'Pliegos Tarifarios (Santiago)'!$A:$A,0))</f>
        <v>2933.1702868000002</v>
      </c>
      <c r="Q355" s="19" cm="1">
        <f t="array" ref="Q355">H355*_xlfn.IFS(H355&lt;=350,INDEX('Pliegos Tarifarios (Santiago)'!$F:$F,MATCH($B355,'Pliegos Tarifarios (Santiago)'!$A:$A,0)),H355&lt;=500,INDEX('Pliegos Tarifarios (Santiago)'!$G:$G,MATCH($B355,'Pliegos Tarifarios (Santiago)'!$A:$A,0)),H355&lt;=1000,INDEX('Pliegos Tarifarios (Santiago)'!$H:$H,MATCH($B355,'Pliegos Tarifarios (Santiago)'!$A:$A,0)),H355&lt;=5000,INDEX('Pliegos Tarifarios (Santiago)'!$I:$I,MATCH($B355,'Pliegos Tarifarios (Santiago)'!$A:$A,0)),H355&gt;5000,INDEX('Pliegos Tarifarios (Santiago)'!$J:$J,MATCH($B355,'Pliegos Tarifarios (Santiago)'!$A:$A,0)))/1.19</f>
        <v>149.4309929411765</v>
      </c>
      <c r="R355" s="19">
        <f>INDEX('Pliegos Tarifarios (Santiago)'!$K:$K,MATCH($B355,'Pliegos Tarifarios (Santiago)'!$A:$A,0))</f>
        <v>709.36099999999999</v>
      </c>
      <c r="S355" s="21">
        <f t="shared" si="25"/>
        <v>42636.177136141167</v>
      </c>
      <c r="T355" s="21">
        <f t="shared" si="22"/>
        <v>8100.8736558668215</v>
      </c>
      <c r="U355" s="19">
        <v>0</v>
      </c>
      <c r="V355" s="21">
        <f t="shared" si="23"/>
        <v>50737.050792007991</v>
      </c>
    </row>
    <row r="356" spans="1:22" x14ac:dyDescent="0.3">
      <c r="A356" s="7" t="s">
        <v>133</v>
      </c>
      <c r="B356" s="7">
        <v>2</v>
      </c>
      <c r="C356" s="8" t="s">
        <v>178</v>
      </c>
      <c r="D356" s="7" t="s">
        <v>377</v>
      </c>
      <c r="E356" s="7" t="s">
        <v>59</v>
      </c>
      <c r="F356" s="8" t="s">
        <v>378</v>
      </c>
      <c r="G356" s="7" t="s">
        <v>30</v>
      </c>
      <c r="H356" s="9">
        <v>226.21789999999999</v>
      </c>
      <c r="I356" s="9">
        <v>0.6724</v>
      </c>
      <c r="J356" s="9">
        <v>0.6724</v>
      </c>
      <c r="K356" s="10">
        <v>1</v>
      </c>
      <c r="L356" s="9">
        <v>8.08</v>
      </c>
      <c r="M356" s="19">
        <f>H356*INDEX('Pliegos Tarifarios (Santiago)'!$B:$B,MATCH($B356,'Pliegos Tarifarios (Santiago)'!$A:$A,0))</f>
        <v>26883.282800199999</v>
      </c>
      <c r="N356" s="19">
        <f>I356*INDEX('Pliegos Tarifarios (Santiago)'!$C:$C,MATCH($B356,'Pliegos Tarifarios (Santiago)'!$A:$A,0))</f>
        <v>2306.7899044000001</v>
      </c>
      <c r="O356" s="19">
        <f>J356*INDEX('Pliegos Tarifarios (Santiago)'!$D:$D,MATCH($B356,'Pliegos Tarifarios (Santiago)'!$A:$A,0))</f>
        <v>9495.7511424000004</v>
      </c>
      <c r="P356" s="19">
        <f>H356*INDEX('Pliegos Tarifarios (Santiago)'!$E:$E,MATCH($B356,'Pliegos Tarifarios (Santiago)'!$A:$A,0))</f>
        <v>2925.4498828000001</v>
      </c>
      <c r="Q356" s="19" cm="1">
        <f t="array" ref="Q356">H356*_xlfn.IFS(H356&lt;=350,INDEX('Pliegos Tarifarios (Santiago)'!$F:$F,MATCH($B356,'Pliegos Tarifarios (Santiago)'!$A:$A,0)),H356&lt;=500,INDEX('Pliegos Tarifarios (Santiago)'!$G:$G,MATCH($B356,'Pliegos Tarifarios (Santiago)'!$A:$A,0)),H356&lt;=1000,INDEX('Pliegos Tarifarios (Santiago)'!$H:$H,MATCH($B356,'Pliegos Tarifarios (Santiago)'!$A:$A,0)),H356&lt;=5000,INDEX('Pliegos Tarifarios (Santiago)'!$I:$I,MATCH($B356,'Pliegos Tarifarios (Santiago)'!$A:$A,0)),H356&gt;5000,INDEX('Pliegos Tarifarios (Santiago)'!$J:$J,MATCH($B356,'Pliegos Tarifarios (Santiago)'!$A:$A,0)))/1.19</f>
        <v>149.03767529411766</v>
      </c>
      <c r="R356" s="19">
        <f>INDEX('Pliegos Tarifarios (Santiago)'!$K:$K,MATCH($B356,'Pliegos Tarifarios (Santiago)'!$A:$A,0))</f>
        <v>709.36099999999999</v>
      </c>
      <c r="S356" s="21">
        <f t="shared" si="25"/>
        <v>42469.672405094112</v>
      </c>
      <c r="T356" s="21">
        <f t="shared" si="22"/>
        <v>8069.2377569678811</v>
      </c>
      <c r="U356" s="19">
        <v>0</v>
      </c>
      <c r="V356" s="21">
        <f t="shared" si="23"/>
        <v>50538.910162061991</v>
      </c>
    </row>
    <row r="357" spans="1:22" x14ac:dyDescent="0.3">
      <c r="A357" s="7" t="s">
        <v>133</v>
      </c>
      <c r="B357" s="7">
        <v>2</v>
      </c>
      <c r="C357" s="8" t="s">
        <v>178</v>
      </c>
      <c r="D357" s="7" t="s">
        <v>379</v>
      </c>
      <c r="E357" s="7" t="s">
        <v>59</v>
      </c>
      <c r="F357" s="8" t="s">
        <v>380</v>
      </c>
      <c r="G357" s="7" t="s">
        <v>30</v>
      </c>
      <c r="H357" s="9">
        <v>226.73009999999999</v>
      </c>
      <c r="I357" s="9">
        <v>0.67249999999999999</v>
      </c>
      <c r="J357" s="9">
        <v>0.67249999999999999</v>
      </c>
      <c r="K357" s="10">
        <v>1</v>
      </c>
      <c r="L357" s="9">
        <v>8.1</v>
      </c>
      <c r="M357" s="19">
        <f>H357*INDEX('Pliegos Tarifarios (Santiago)'!$B:$B,MATCH($B357,'Pliegos Tarifarios (Santiago)'!$A:$A,0))</f>
        <v>26944.151623799997</v>
      </c>
      <c r="N357" s="19">
        <f>I357*INDEX('Pliegos Tarifarios (Santiago)'!$C:$C,MATCH($B357,'Pliegos Tarifarios (Santiago)'!$A:$A,0))</f>
        <v>2307.1329725000001</v>
      </c>
      <c r="O357" s="19">
        <f>J357*INDEX('Pliegos Tarifarios (Santiago)'!$D:$D,MATCH($B357,'Pliegos Tarifarios (Santiago)'!$A:$A,0))</f>
        <v>9497.1633599999986</v>
      </c>
      <c r="P357" s="19">
        <f>H357*INDEX('Pliegos Tarifarios (Santiago)'!$E:$E,MATCH($B357,'Pliegos Tarifarios (Santiago)'!$A:$A,0))</f>
        <v>2932.0736532000001</v>
      </c>
      <c r="Q357" s="19" cm="1">
        <f t="array" ref="Q357">H357*_xlfn.IFS(H357&lt;=350,INDEX('Pliegos Tarifarios (Santiago)'!$F:$F,MATCH($B357,'Pliegos Tarifarios (Santiago)'!$A:$A,0)),H357&lt;=500,INDEX('Pliegos Tarifarios (Santiago)'!$G:$G,MATCH($B357,'Pliegos Tarifarios (Santiago)'!$A:$A,0)),H357&lt;=1000,INDEX('Pliegos Tarifarios (Santiago)'!$H:$H,MATCH($B357,'Pliegos Tarifarios (Santiago)'!$A:$A,0)),H357&lt;=5000,INDEX('Pliegos Tarifarios (Santiago)'!$I:$I,MATCH($B357,'Pliegos Tarifarios (Santiago)'!$A:$A,0)),H357&gt;5000,INDEX('Pliegos Tarifarios (Santiago)'!$J:$J,MATCH($B357,'Pliegos Tarifarios (Santiago)'!$A:$A,0)))/1.19</f>
        <v>149.37512470588234</v>
      </c>
      <c r="R357" s="19">
        <f>INDEX('Pliegos Tarifarios (Santiago)'!$K:$K,MATCH($B357,'Pliegos Tarifarios (Santiago)'!$A:$A,0))</f>
        <v>709.36099999999999</v>
      </c>
      <c r="S357" s="21">
        <f t="shared" si="25"/>
        <v>42539.257734205872</v>
      </c>
      <c r="T357" s="21">
        <f t="shared" si="22"/>
        <v>8082.4589694991155</v>
      </c>
      <c r="U357" s="19">
        <v>0</v>
      </c>
      <c r="V357" s="21">
        <f t="shared" si="23"/>
        <v>50621.716703704988</v>
      </c>
    </row>
    <row r="358" spans="1:22" x14ac:dyDescent="0.3">
      <c r="A358" s="7" t="s">
        <v>133</v>
      </c>
      <c r="B358" s="7">
        <v>2</v>
      </c>
      <c r="C358" s="8" t="s">
        <v>178</v>
      </c>
      <c r="D358" s="7" t="s">
        <v>381</v>
      </c>
      <c r="E358" s="7" t="s">
        <v>59</v>
      </c>
      <c r="F358" s="8" t="s">
        <v>382</v>
      </c>
      <c r="G358" s="7" t="s">
        <v>30</v>
      </c>
      <c r="H358" s="9">
        <v>226.31569999999999</v>
      </c>
      <c r="I358" s="9">
        <v>0.6915</v>
      </c>
      <c r="J358" s="9">
        <v>0.6915</v>
      </c>
      <c r="K358" s="10">
        <v>1</v>
      </c>
      <c r="L358" s="9">
        <v>8.08</v>
      </c>
      <c r="M358" s="19">
        <f>H358*INDEX('Pliegos Tarifarios (Santiago)'!$B:$B,MATCH($B358,'Pliegos Tarifarios (Santiago)'!$A:$A,0))</f>
        <v>26894.905156599998</v>
      </c>
      <c r="N358" s="19">
        <f>I358*INDEX('Pliegos Tarifarios (Santiago)'!$C:$C,MATCH($B358,'Pliegos Tarifarios (Santiago)'!$A:$A,0))</f>
        <v>2372.3159114999999</v>
      </c>
      <c r="O358" s="19">
        <f>J358*INDEX('Pliegos Tarifarios (Santiago)'!$D:$D,MATCH($B358,'Pliegos Tarifarios (Santiago)'!$A:$A,0))</f>
        <v>9765.4847040000004</v>
      </c>
      <c r="P358" s="19">
        <f>H358*INDEX('Pliegos Tarifarios (Santiago)'!$E:$E,MATCH($B358,'Pliegos Tarifarios (Santiago)'!$A:$A,0))</f>
        <v>2926.7146324</v>
      </c>
      <c r="Q358" s="19" cm="1">
        <f t="array" ref="Q358">H358*_xlfn.IFS(H358&lt;=350,INDEX('Pliegos Tarifarios (Santiago)'!$F:$F,MATCH($B358,'Pliegos Tarifarios (Santiago)'!$A:$A,0)),H358&lt;=500,INDEX('Pliegos Tarifarios (Santiago)'!$G:$G,MATCH($B358,'Pliegos Tarifarios (Santiago)'!$A:$A,0)),H358&lt;=1000,INDEX('Pliegos Tarifarios (Santiago)'!$H:$H,MATCH($B358,'Pliegos Tarifarios (Santiago)'!$A:$A,0)),H358&lt;=5000,INDEX('Pliegos Tarifarios (Santiago)'!$I:$I,MATCH($B358,'Pliegos Tarifarios (Santiago)'!$A:$A,0)),H358&gt;5000,INDEX('Pliegos Tarifarios (Santiago)'!$J:$J,MATCH($B358,'Pliegos Tarifarios (Santiago)'!$A:$A,0)))/1.19</f>
        <v>149.10210823529411</v>
      </c>
      <c r="R358" s="19">
        <f>INDEX('Pliegos Tarifarios (Santiago)'!$K:$K,MATCH($B358,'Pliegos Tarifarios (Santiago)'!$A:$A,0))</f>
        <v>709.36099999999999</v>
      </c>
      <c r="S358" s="21">
        <f t="shared" si="25"/>
        <v>42817.883512735294</v>
      </c>
      <c r="T358" s="21">
        <f t="shared" si="22"/>
        <v>8135.397867419706</v>
      </c>
      <c r="U358" s="19">
        <v>0</v>
      </c>
      <c r="V358" s="21">
        <f t="shared" si="23"/>
        <v>50953.281380155</v>
      </c>
    </row>
    <row r="359" spans="1:22" x14ac:dyDescent="0.3">
      <c r="A359" s="7" t="s">
        <v>133</v>
      </c>
      <c r="B359" s="7">
        <v>2</v>
      </c>
      <c r="C359" s="8" t="s">
        <v>178</v>
      </c>
      <c r="D359" s="7" t="s">
        <v>383</v>
      </c>
      <c r="E359" s="7" t="s">
        <v>59</v>
      </c>
      <c r="F359" s="8" t="s">
        <v>384</v>
      </c>
      <c r="G359" s="7" t="s">
        <v>30</v>
      </c>
      <c r="H359" s="9">
        <v>226.23519999999999</v>
      </c>
      <c r="I359" s="9">
        <v>0.67100000000000004</v>
      </c>
      <c r="J359" s="9">
        <v>0.67100000000000004</v>
      </c>
      <c r="K359" s="10">
        <v>1</v>
      </c>
      <c r="L359" s="9">
        <v>8.08</v>
      </c>
      <c r="M359" s="19">
        <f>H359*INDEX('Pliegos Tarifarios (Santiago)'!$B:$B,MATCH($B359,'Pliegos Tarifarios (Santiago)'!$A:$A,0))</f>
        <v>26885.338697599997</v>
      </c>
      <c r="N359" s="19">
        <f>I359*INDEX('Pliegos Tarifarios (Santiago)'!$C:$C,MATCH($B359,'Pliegos Tarifarios (Santiago)'!$A:$A,0))</f>
        <v>2301.9869510000003</v>
      </c>
      <c r="O359" s="19">
        <f>J359*INDEX('Pliegos Tarifarios (Santiago)'!$D:$D,MATCH($B359,'Pliegos Tarifarios (Santiago)'!$A:$A,0))</f>
        <v>9475.9800959999993</v>
      </c>
      <c r="P359" s="19">
        <f>H359*INDEX('Pliegos Tarifarios (Santiago)'!$E:$E,MATCH($B359,'Pliegos Tarifarios (Santiago)'!$A:$A,0))</f>
        <v>2925.6736064000002</v>
      </c>
      <c r="Q359" s="19" cm="1">
        <f t="array" ref="Q359">H359*_xlfn.IFS(H359&lt;=350,INDEX('Pliegos Tarifarios (Santiago)'!$F:$F,MATCH($B359,'Pliegos Tarifarios (Santiago)'!$A:$A,0)),H359&lt;=500,INDEX('Pliegos Tarifarios (Santiago)'!$G:$G,MATCH($B359,'Pliegos Tarifarios (Santiago)'!$A:$A,0)),H359&lt;=1000,INDEX('Pliegos Tarifarios (Santiago)'!$H:$H,MATCH($B359,'Pliegos Tarifarios (Santiago)'!$A:$A,0)),H359&lt;=5000,INDEX('Pliegos Tarifarios (Santiago)'!$I:$I,MATCH($B359,'Pliegos Tarifarios (Santiago)'!$A:$A,0)),H359&gt;5000,INDEX('Pliegos Tarifarios (Santiago)'!$J:$J,MATCH($B359,'Pliegos Tarifarios (Santiago)'!$A:$A,0)))/1.19</f>
        <v>149.04907294117649</v>
      </c>
      <c r="R359" s="19">
        <f>INDEX('Pliegos Tarifarios (Santiago)'!$K:$K,MATCH($B359,'Pliegos Tarifarios (Santiago)'!$A:$A,0))</f>
        <v>709.36099999999999</v>
      </c>
      <c r="S359" s="21">
        <f t="shared" si="25"/>
        <v>42447.389423941167</v>
      </c>
      <c r="T359" s="21">
        <f t="shared" si="22"/>
        <v>8065.003990548822</v>
      </c>
      <c r="U359" s="19">
        <v>0</v>
      </c>
      <c r="V359" s="21">
        <f t="shared" si="23"/>
        <v>50512.39341448999</v>
      </c>
    </row>
    <row r="360" spans="1:22" x14ac:dyDescent="0.3">
      <c r="A360" s="7" t="s">
        <v>133</v>
      </c>
      <c r="B360" s="7">
        <v>2</v>
      </c>
      <c r="C360" s="8" t="s">
        <v>178</v>
      </c>
      <c r="D360" s="7" t="s">
        <v>385</v>
      </c>
      <c r="E360" s="7" t="s">
        <v>59</v>
      </c>
      <c r="F360" s="8" t="s">
        <v>386</v>
      </c>
      <c r="G360" s="7" t="s">
        <v>30</v>
      </c>
      <c r="H360" s="9">
        <v>340.66140000000001</v>
      </c>
      <c r="I360" s="9">
        <v>1.0290999999999999</v>
      </c>
      <c r="J360" s="9">
        <v>1.0290999999999999</v>
      </c>
      <c r="K360" s="10">
        <v>1</v>
      </c>
      <c r="L360" s="9">
        <v>12.17</v>
      </c>
      <c r="M360" s="19">
        <f>H360*INDEX('Pliegos Tarifarios (Santiago)'!$B:$B,MATCH($B360,'Pliegos Tarifarios (Santiago)'!$A:$A,0))</f>
        <v>40483.519453200002</v>
      </c>
      <c r="N360" s="19">
        <f>I360*INDEX('Pliegos Tarifarios (Santiago)'!$C:$C,MATCH($B360,'Pliegos Tarifarios (Santiago)'!$A:$A,0))</f>
        <v>3530.5138170999999</v>
      </c>
      <c r="O360" s="19">
        <f>J360*INDEX('Pliegos Tarifarios (Santiago)'!$D:$D,MATCH($B360,'Pliegos Tarifarios (Santiago)'!$A:$A,0))</f>
        <v>14533.131321599998</v>
      </c>
      <c r="P360" s="19">
        <f>H360*INDEX('Pliegos Tarifarios (Santiago)'!$E:$E,MATCH($B360,'Pliegos Tarifarios (Santiago)'!$A:$A,0))</f>
        <v>4405.4332248000001</v>
      </c>
      <c r="Q360" s="19" cm="1">
        <f t="array" ref="Q360">H360*_xlfn.IFS(H360&lt;=350,INDEX('Pliegos Tarifarios (Santiago)'!$F:$F,MATCH($B360,'Pliegos Tarifarios (Santiago)'!$A:$A,0)),H360&lt;=500,INDEX('Pliegos Tarifarios (Santiago)'!$G:$G,MATCH($B360,'Pliegos Tarifarios (Santiago)'!$A:$A,0)),H360&lt;=1000,INDEX('Pliegos Tarifarios (Santiago)'!$H:$H,MATCH($B360,'Pliegos Tarifarios (Santiago)'!$A:$A,0)),H360&lt;=5000,INDEX('Pliegos Tarifarios (Santiago)'!$I:$I,MATCH($B360,'Pliegos Tarifarios (Santiago)'!$A:$A,0)),H360&gt;5000,INDEX('Pliegos Tarifarios (Santiago)'!$J:$J,MATCH($B360,'Pliegos Tarifarios (Santiago)'!$A:$A,0)))/1.19</f>
        <v>224.43574588235296</v>
      </c>
      <c r="R360" s="19">
        <f>INDEX('Pliegos Tarifarios (Santiago)'!$K:$K,MATCH($B360,'Pliegos Tarifarios (Santiago)'!$A:$A,0))</f>
        <v>709.36099999999999</v>
      </c>
      <c r="S360" s="21">
        <f t="shared" si="25"/>
        <v>63886.394562582347</v>
      </c>
      <c r="T360" s="21">
        <f t="shared" si="22"/>
        <v>12138.414966890647</v>
      </c>
      <c r="U360" s="19">
        <v>0</v>
      </c>
      <c r="V360" s="21">
        <f t="shared" si="23"/>
        <v>76024.809529472986</v>
      </c>
    </row>
    <row r="361" spans="1:22" x14ac:dyDescent="0.3">
      <c r="A361" s="7" t="s">
        <v>133</v>
      </c>
      <c r="B361" s="7">
        <v>2</v>
      </c>
      <c r="C361" s="8" t="s">
        <v>178</v>
      </c>
      <c r="D361" s="7" t="s">
        <v>387</v>
      </c>
      <c r="E361" s="7" t="s">
        <v>388</v>
      </c>
      <c r="F361" s="8" t="s">
        <v>389</v>
      </c>
      <c r="G361" s="7" t="s">
        <v>30</v>
      </c>
      <c r="H361" s="9">
        <v>339.84890000000001</v>
      </c>
      <c r="I361" s="9">
        <v>1.0035000000000001</v>
      </c>
      <c r="J361" s="9">
        <v>0.98299999999999998</v>
      </c>
      <c r="K361" s="10">
        <v>0.97957149975087188</v>
      </c>
      <c r="L361" s="9">
        <v>12.14</v>
      </c>
      <c r="M361" s="19">
        <f>H361*INDEX('Pliegos Tarifarios (Santiago)'!$B:$B,MATCH($B361,'Pliegos Tarifarios (Santiago)'!$A:$A,0))</f>
        <v>40386.963578199997</v>
      </c>
      <c r="N361" s="19">
        <f>I361*INDEX('Pliegos Tarifarios (Santiago)'!$C:$C,MATCH($B361,'Pliegos Tarifarios (Santiago)'!$A:$A,0))</f>
        <v>3442.6883835000003</v>
      </c>
      <c r="O361" s="19">
        <f>J361*INDEX('Pliegos Tarifarios (Santiago)'!$D:$D,MATCH($B361,'Pliegos Tarifarios (Santiago)'!$A:$A,0))</f>
        <v>13882.099007999999</v>
      </c>
      <c r="P361" s="19">
        <f>H361*INDEX('Pliegos Tarifarios (Santiago)'!$E:$E,MATCH($B361,'Pliegos Tarifarios (Santiago)'!$A:$A,0))</f>
        <v>4394.9259748000004</v>
      </c>
      <c r="Q361" s="19" cm="1">
        <f t="array" ref="Q361">H361*_xlfn.IFS(H361&lt;=350,INDEX('Pliegos Tarifarios (Santiago)'!$F:$F,MATCH($B361,'Pliegos Tarifarios (Santiago)'!$A:$A,0)),H361&lt;=500,INDEX('Pliegos Tarifarios (Santiago)'!$G:$G,MATCH($B361,'Pliegos Tarifarios (Santiago)'!$A:$A,0)),H361&lt;=1000,INDEX('Pliegos Tarifarios (Santiago)'!$H:$H,MATCH($B361,'Pliegos Tarifarios (Santiago)'!$A:$A,0)),H361&lt;=5000,INDEX('Pliegos Tarifarios (Santiago)'!$I:$I,MATCH($B361,'Pliegos Tarifarios (Santiago)'!$A:$A,0)),H361&gt;5000,INDEX('Pliegos Tarifarios (Santiago)'!$J:$J,MATCH($B361,'Pliegos Tarifarios (Santiago)'!$A:$A,0)))/1.19</f>
        <v>223.90045176470591</v>
      </c>
      <c r="R361" s="19">
        <f>INDEX('Pliegos Tarifarios (Santiago)'!$K:$K,MATCH($B361,'Pliegos Tarifarios (Santiago)'!$A:$A,0))</f>
        <v>709.36099999999999</v>
      </c>
      <c r="S361" s="21">
        <f t="shared" si="25"/>
        <v>63039.938396264697</v>
      </c>
      <c r="T361" s="21">
        <f t="shared" si="22"/>
        <v>11977.588295290292</v>
      </c>
      <c r="U361" s="19">
        <v>0</v>
      </c>
      <c r="V361" s="21">
        <f t="shared" si="23"/>
        <v>75017.526691554987</v>
      </c>
    </row>
    <row r="362" spans="1:22" x14ac:dyDescent="0.3">
      <c r="A362" s="7" t="s">
        <v>133</v>
      </c>
      <c r="B362" s="7">
        <v>2</v>
      </c>
      <c r="C362" s="8" t="s">
        <v>178</v>
      </c>
      <c r="D362" s="7" t="s">
        <v>390</v>
      </c>
      <c r="E362" s="7" t="s">
        <v>388</v>
      </c>
      <c r="F362" s="8" t="s">
        <v>391</v>
      </c>
      <c r="G362" s="7" t="s">
        <v>30</v>
      </c>
      <c r="H362" s="9">
        <v>341.2473</v>
      </c>
      <c r="I362" s="9">
        <v>1.0166999999999999</v>
      </c>
      <c r="J362" s="9">
        <v>1.0115000000000001</v>
      </c>
      <c r="K362" s="10">
        <v>0.99488541359299709</v>
      </c>
      <c r="L362" s="9">
        <v>12.19</v>
      </c>
      <c r="M362" s="19">
        <f>H362*INDEX('Pliegos Tarifarios (Santiago)'!$B:$B,MATCH($B362,'Pliegos Tarifarios (Santiago)'!$A:$A,0))</f>
        <v>40553.146637399994</v>
      </c>
      <c r="N362" s="19">
        <f>I362*INDEX('Pliegos Tarifarios (Santiago)'!$C:$C,MATCH($B362,'Pliegos Tarifarios (Santiago)'!$A:$A,0))</f>
        <v>3487.9733726999998</v>
      </c>
      <c r="O362" s="19">
        <f>J362*INDEX('Pliegos Tarifarios (Santiago)'!$D:$D,MATCH($B362,'Pliegos Tarifarios (Santiago)'!$A:$A,0))</f>
        <v>14284.581024000001</v>
      </c>
      <c r="P362" s="19">
        <f>H362*INDEX('Pliegos Tarifarios (Santiago)'!$E:$E,MATCH($B362,'Pliegos Tarifarios (Santiago)'!$A:$A,0))</f>
        <v>4413.0100836000001</v>
      </c>
      <c r="Q362" s="19" cm="1">
        <f t="array" ref="Q362">H362*_xlfn.IFS(H362&lt;=350,INDEX('Pliegos Tarifarios (Santiago)'!$F:$F,MATCH($B362,'Pliegos Tarifarios (Santiago)'!$A:$A,0)),H362&lt;=500,INDEX('Pliegos Tarifarios (Santiago)'!$G:$G,MATCH($B362,'Pliegos Tarifarios (Santiago)'!$A:$A,0)),H362&lt;=1000,INDEX('Pliegos Tarifarios (Santiago)'!$H:$H,MATCH($B362,'Pliegos Tarifarios (Santiago)'!$A:$A,0)),H362&lt;=5000,INDEX('Pliegos Tarifarios (Santiago)'!$I:$I,MATCH($B362,'Pliegos Tarifarios (Santiago)'!$A:$A,0)),H362&gt;5000,INDEX('Pliegos Tarifarios (Santiago)'!$J:$J,MATCH($B362,'Pliegos Tarifarios (Santiago)'!$A:$A,0)))/1.19</f>
        <v>224.82175058823532</v>
      </c>
      <c r="R362" s="19">
        <f>INDEX('Pliegos Tarifarios (Santiago)'!$K:$K,MATCH($B362,'Pliegos Tarifarios (Santiago)'!$A:$A,0))</f>
        <v>709.36099999999999</v>
      </c>
      <c r="S362" s="21">
        <f t="shared" si="25"/>
        <v>63672.893868288222</v>
      </c>
      <c r="T362" s="21">
        <f t="shared" si="22"/>
        <v>12097.849834974762</v>
      </c>
      <c r="U362" s="19">
        <v>0</v>
      </c>
      <c r="V362" s="21">
        <f t="shared" si="23"/>
        <v>75770.743703262982</v>
      </c>
    </row>
    <row r="363" spans="1:22" x14ac:dyDescent="0.3">
      <c r="A363" s="7" t="s">
        <v>133</v>
      </c>
      <c r="B363" s="7">
        <v>2</v>
      </c>
      <c r="C363" s="8" t="s">
        <v>178</v>
      </c>
      <c r="D363" s="7" t="s">
        <v>392</v>
      </c>
      <c r="E363" s="7" t="s">
        <v>388</v>
      </c>
      <c r="F363" s="8" t="s">
        <v>393</v>
      </c>
      <c r="G363" s="7" t="s">
        <v>30</v>
      </c>
      <c r="H363" s="9">
        <v>340.10820000000001</v>
      </c>
      <c r="I363" s="9">
        <v>1.0270999999999999</v>
      </c>
      <c r="J363" s="9">
        <v>1.0270999999999999</v>
      </c>
      <c r="K363" s="10">
        <v>1</v>
      </c>
      <c r="L363" s="9">
        <v>12.15</v>
      </c>
      <c r="M363" s="19">
        <f>H363*INDEX('Pliegos Tarifarios (Santiago)'!$B:$B,MATCH($B363,'Pliegos Tarifarios (Santiago)'!$A:$A,0))</f>
        <v>40417.7782716</v>
      </c>
      <c r="N363" s="19">
        <f>I363*INDEX('Pliegos Tarifarios (Santiago)'!$C:$C,MATCH($B363,'Pliegos Tarifarios (Santiago)'!$A:$A,0))</f>
        <v>3523.6524550999998</v>
      </c>
      <c r="O363" s="19">
        <f>J363*INDEX('Pliegos Tarifarios (Santiago)'!$D:$D,MATCH($B363,'Pliegos Tarifarios (Santiago)'!$A:$A,0))</f>
        <v>14504.886969599998</v>
      </c>
      <c r="P363" s="19">
        <f>H363*INDEX('Pliegos Tarifarios (Santiago)'!$E:$E,MATCH($B363,'Pliegos Tarifarios (Santiago)'!$A:$A,0))</f>
        <v>4398.2792423999999</v>
      </c>
      <c r="Q363" s="19" cm="1">
        <f t="array" ref="Q363">H363*_xlfn.IFS(H363&lt;=350,INDEX('Pliegos Tarifarios (Santiago)'!$F:$F,MATCH($B363,'Pliegos Tarifarios (Santiago)'!$A:$A,0)),H363&lt;=500,INDEX('Pliegos Tarifarios (Santiago)'!$G:$G,MATCH($B363,'Pliegos Tarifarios (Santiago)'!$A:$A,0)),H363&lt;=1000,INDEX('Pliegos Tarifarios (Santiago)'!$H:$H,MATCH($B363,'Pliegos Tarifarios (Santiago)'!$A:$A,0)),H363&lt;=5000,INDEX('Pliegos Tarifarios (Santiago)'!$I:$I,MATCH($B363,'Pliegos Tarifarios (Santiago)'!$A:$A,0)),H363&gt;5000,INDEX('Pliegos Tarifarios (Santiago)'!$J:$J,MATCH($B363,'Pliegos Tarifarios (Santiago)'!$A:$A,0)))/1.19</f>
        <v>224.07128470588239</v>
      </c>
      <c r="R363" s="19">
        <f>INDEX('Pliegos Tarifarios (Santiago)'!$K:$K,MATCH($B363,'Pliegos Tarifarios (Santiago)'!$A:$A,0))</f>
        <v>709.36099999999999</v>
      </c>
      <c r="S363" s="21">
        <f t="shared" si="25"/>
        <v>63778.029223405872</v>
      </c>
      <c r="T363" s="21">
        <f t="shared" si="22"/>
        <v>12117.825552447115</v>
      </c>
      <c r="U363" s="19">
        <v>0</v>
      </c>
      <c r="V363" s="21">
        <f t="shared" si="23"/>
        <v>75895.854775852989</v>
      </c>
    </row>
    <row r="364" spans="1:22" x14ac:dyDescent="0.3">
      <c r="A364" s="7" t="s">
        <v>133</v>
      </c>
      <c r="B364" s="7">
        <v>2</v>
      </c>
      <c r="C364" s="8" t="s">
        <v>178</v>
      </c>
      <c r="D364" s="7" t="s">
        <v>394</v>
      </c>
      <c r="E364" s="7" t="s">
        <v>388</v>
      </c>
      <c r="F364" s="8" t="s">
        <v>395</v>
      </c>
      <c r="G364" s="7" t="s">
        <v>30</v>
      </c>
      <c r="H364" s="9">
        <v>567.06679999999994</v>
      </c>
      <c r="I364" s="9">
        <v>1.6914</v>
      </c>
      <c r="J364" s="9">
        <v>1.6527000000000001</v>
      </c>
      <c r="K364" s="10">
        <v>0.97711954593827599</v>
      </c>
      <c r="L364" s="9">
        <v>20.25</v>
      </c>
      <c r="M364" s="19">
        <f>H364*INDEX('Pliegos Tarifarios (Santiago)'!$B:$B,MATCH($B364,'Pliegos Tarifarios (Santiago)'!$A:$A,0))</f>
        <v>67389.084378399988</v>
      </c>
      <c r="N364" s="19">
        <f>I364*INDEX('Pliegos Tarifarios (Santiago)'!$C:$C,MATCH($B364,'Pliegos Tarifarios (Santiago)'!$A:$A,0))</f>
        <v>5802.6538434000004</v>
      </c>
      <c r="O364" s="19">
        <f>J364*INDEX('Pliegos Tarifarios (Santiago)'!$D:$D,MATCH($B364,'Pliegos Tarifarios (Santiago)'!$A:$A,0))</f>
        <v>23339.720275200001</v>
      </c>
      <c r="P364" s="19">
        <f>H364*INDEX('Pliegos Tarifarios (Santiago)'!$E:$E,MATCH($B364,'Pliegos Tarifarios (Santiago)'!$A:$A,0))</f>
        <v>7333.3078575999998</v>
      </c>
      <c r="Q364" s="19" cm="1">
        <f t="array" ref="Q364">H364*_xlfn.IFS(H364&lt;=350,INDEX('Pliegos Tarifarios (Santiago)'!$F:$F,MATCH($B364,'Pliegos Tarifarios (Santiago)'!$A:$A,0)),H364&lt;=500,INDEX('Pliegos Tarifarios (Santiago)'!$G:$G,MATCH($B364,'Pliegos Tarifarios (Santiago)'!$A:$A,0)),H364&lt;=1000,INDEX('Pliegos Tarifarios (Santiago)'!$H:$H,MATCH($B364,'Pliegos Tarifarios (Santiago)'!$A:$A,0)),H364&lt;=5000,INDEX('Pliegos Tarifarios (Santiago)'!$I:$I,MATCH($B364,'Pliegos Tarifarios (Santiago)'!$A:$A,0)),H364&gt;5000,INDEX('Pliegos Tarifarios (Santiago)'!$J:$J,MATCH($B364,'Pliegos Tarifarios (Santiago)'!$A:$A,0)))/1.19</f>
        <v>1329.9860830252101</v>
      </c>
      <c r="R364" s="19">
        <f>INDEX('Pliegos Tarifarios (Santiago)'!$K:$K,MATCH($B364,'Pliegos Tarifarios (Santiago)'!$A:$A,0))</f>
        <v>709.36099999999999</v>
      </c>
      <c r="S364" s="21">
        <f t="shared" si="25"/>
        <v>105904.1134376252</v>
      </c>
      <c r="T364" s="21">
        <f t="shared" si="22"/>
        <v>20121.781553148787</v>
      </c>
      <c r="U364" s="19">
        <v>0</v>
      </c>
      <c r="V364" s="21">
        <f t="shared" si="23"/>
        <v>126025.89499077399</v>
      </c>
    </row>
    <row r="365" spans="1:22" x14ac:dyDescent="0.3">
      <c r="A365" s="7" t="s">
        <v>133</v>
      </c>
      <c r="B365" s="7">
        <v>2</v>
      </c>
      <c r="C365" s="8" t="s">
        <v>178</v>
      </c>
      <c r="D365" s="7" t="s">
        <v>396</v>
      </c>
      <c r="E365" s="7" t="s">
        <v>388</v>
      </c>
      <c r="F365" s="8" t="s">
        <v>397</v>
      </c>
      <c r="G365" s="7" t="s">
        <v>16</v>
      </c>
      <c r="H365" s="9">
        <v>1136.6180999999999</v>
      </c>
      <c r="I365" s="9">
        <v>3.3666999999999998</v>
      </c>
      <c r="J365" s="9">
        <v>3.2713000000000001</v>
      </c>
      <c r="K365" s="10">
        <v>0.97166364689458529</v>
      </c>
      <c r="L365" s="9">
        <v>40.590000000000003</v>
      </c>
      <c r="M365" s="19">
        <f>H365*INDEX('Pliegos Tarifarios (Santiago)'!$B:$B,MATCH($B365,'Pliegos Tarifarios (Santiago)'!$A:$A,0))</f>
        <v>135073.42176779997</v>
      </c>
      <c r="N365" s="19">
        <f>I365*INDEX('Pliegos Tarifarios (Santiago)'!$C:$C,MATCH($B365,'Pliegos Tarifarios (Santiago)'!$A:$A,0))</f>
        <v>11550.073722699999</v>
      </c>
      <c r="O365" s="19">
        <f>J365*INDEX('Pliegos Tarifarios (Santiago)'!$D:$D,MATCH($B365,'Pliegos Tarifarios (Santiago)'!$A:$A,0))</f>
        <v>46197.874348799996</v>
      </c>
      <c r="P365" s="19">
        <f>H365*INDEX('Pliegos Tarifarios (Santiago)'!$E:$E,MATCH($B365,'Pliegos Tarifarios (Santiago)'!$A:$A,0))</f>
        <v>14698.745269199999</v>
      </c>
      <c r="Q365" s="19" cm="1">
        <f t="array" ref="Q365">H365*_xlfn.IFS(H365&lt;=350,INDEX('Pliegos Tarifarios (Santiago)'!$F:$F,MATCH($B365,'Pliegos Tarifarios (Santiago)'!$A:$A,0)),H365&lt;=500,INDEX('Pliegos Tarifarios (Santiago)'!$G:$G,MATCH($B365,'Pliegos Tarifarios (Santiago)'!$A:$A,0)),H365&lt;=1000,INDEX('Pliegos Tarifarios (Santiago)'!$H:$H,MATCH($B365,'Pliegos Tarifarios (Santiago)'!$A:$A,0)),H365&lt;=5000,INDEX('Pliegos Tarifarios (Santiago)'!$I:$I,MATCH($B365,'Pliegos Tarifarios (Santiago)'!$A:$A,0)),H365&gt;5000,INDEX('Pliegos Tarifarios (Santiago)'!$J:$J,MATCH($B365,'Pliegos Tarifarios (Santiago)'!$A:$A,0)))/1.19</f>
        <v>3410.8094412605037</v>
      </c>
      <c r="R365" s="19">
        <f>INDEX('Pliegos Tarifarios (Santiago)'!$K:$K,MATCH($B365,'Pliegos Tarifarios (Santiago)'!$A:$A,0))</f>
        <v>709.36099999999999</v>
      </c>
      <c r="S365" s="21">
        <f t="shared" si="25"/>
        <v>211640.28554976048</v>
      </c>
      <c r="T365" s="21">
        <f t="shared" si="22"/>
        <v>40211.654254454494</v>
      </c>
      <c r="U365" s="19">
        <v>0</v>
      </c>
      <c r="V365" s="21">
        <f t="shared" si="23"/>
        <v>251851.93980421498</v>
      </c>
    </row>
    <row r="366" spans="1:22" x14ac:dyDescent="0.3">
      <c r="A366" s="7" t="s">
        <v>133</v>
      </c>
      <c r="B366" s="7">
        <v>2</v>
      </c>
      <c r="C366" s="8" t="s">
        <v>178</v>
      </c>
      <c r="D366" s="7" t="s">
        <v>398</v>
      </c>
      <c r="E366" s="7" t="s">
        <v>107</v>
      </c>
      <c r="F366" s="8" t="s">
        <v>399</v>
      </c>
      <c r="G366" s="7" t="s">
        <v>30</v>
      </c>
      <c r="H366" s="9">
        <v>339.6207</v>
      </c>
      <c r="I366" s="9">
        <v>1.0313000000000001</v>
      </c>
      <c r="J366" s="9">
        <v>0.99470000000000003</v>
      </c>
      <c r="K366" s="10">
        <v>0.96451081159701346</v>
      </c>
      <c r="L366" s="9">
        <v>12.13</v>
      </c>
      <c r="M366" s="19">
        <f>H366*INDEX('Pliegos Tarifarios (Santiago)'!$B:$B,MATCH($B366,'Pliegos Tarifarios (Santiago)'!$A:$A,0))</f>
        <v>40359.8447466</v>
      </c>
      <c r="N366" s="19">
        <f>I366*INDEX('Pliegos Tarifarios (Santiago)'!$C:$C,MATCH($B366,'Pliegos Tarifarios (Santiago)'!$A:$A,0))</f>
        <v>3538.0613153000004</v>
      </c>
      <c r="O366" s="19">
        <f>J366*INDEX('Pliegos Tarifarios (Santiago)'!$D:$D,MATCH($B366,'Pliegos Tarifarios (Santiago)'!$A:$A,0))</f>
        <v>14047.328467199999</v>
      </c>
      <c r="P366" s="19">
        <f>H366*INDEX('Pliegos Tarifarios (Santiago)'!$E:$E,MATCH($B366,'Pliegos Tarifarios (Santiago)'!$A:$A,0))</f>
        <v>4391.9748924000005</v>
      </c>
      <c r="Q366" s="19" cm="1">
        <f t="array" ref="Q366">H366*_xlfn.IFS(H366&lt;=350,INDEX('Pliegos Tarifarios (Santiago)'!$F:$F,MATCH($B366,'Pliegos Tarifarios (Santiago)'!$A:$A,0)),H366&lt;=500,INDEX('Pliegos Tarifarios (Santiago)'!$G:$G,MATCH($B366,'Pliegos Tarifarios (Santiago)'!$A:$A,0)),H366&lt;=1000,INDEX('Pliegos Tarifarios (Santiago)'!$H:$H,MATCH($B366,'Pliegos Tarifarios (Santiago)'!$A:$A,0)),H366&lt;=5000,INDEX('Pliegos Tarifarios (Santiago)'!$I:$I,MATCH($B366,'Pliegos Tarifarios (Santiago)'!$A:$A,0)),H366&gt;5000,INDEX('Pliegos Tarifarios (Santiago)'!$J:$J,MATCH($B366,'Pliegos Tarifarios (Santiago)'!$A:$A,0)))/1.19</f>
        <v>223.75010823529414</v>
      </c>
      <c r="R366" s="19">
        <f>INDEX('Pliegos Tarifarios (Santiago)'!$K:$K,MATCH($B366,'Pliegos Tarifarios (Santiago)'!$A:$A,0))</f>
        <v>709.36099999999999</v>
      </c>
      <c r="S366" s="21">
        <f t="shared" si="25"/>
        <v>63270.320529735298</v>
      </c>
      <c r="T366" s="21">
        <f t="shared" si="22"/>
        <v>12021.360900649706</v>
      </c>
      <c r="U366" s="19">
        <v>0</v>
      </c>
      <c r="V366" s="21">
        <f t="shared" si="23"/>
        <v>75291.681430385011</v>
      </c>
    </row>
    <row r="367" spans="1:22" x14ac:dyDescent="0.3">
      <c r="A367" s="7" t="s">
        <v>133</v>
      </c>
      <c r="B367" s="7">
        <v>2</v>
      </c>
      <c r="C367" s="8" t="s">
        <v>178</v>
      </c>
      <c r="D367" s="7" t="s">
        <v>400</v>
      </c>
      <c r="E367" s="7" t="s">
        <v>107</v>
      </c>
      <c r="F367" s="8" t="s">
        <v>108</v>
      </c>
      <c r="G367" s="7" t="s">
        <v>30</v>
      </c>
      <c r="H367" s="9">
        <v>339.68639999999999</v>
      </c>
      <c r="I367" s="9">
        <v>1.0214000000000001</v>
      </c>
      <c r="J367" s="9">
        <v>1.0214000000000001</v>
      </c>
      <c r="K367" s="10">
        <v>1</v>
      </c>
      <c r="L367" s="9">
        <v>12.13</v>
      </c>
      <c r="M367" s="19">
        <f>H367*INDEX('Pliegos Tarifarios (Santiago)'!$B:$B,MATCH($B367,'Pliegos Tarifarios (Santiago)'!$A:$A,0))</f>
        <v>40367.652403199994</v>
      </c>
      <c r="N367" s="19">
        <f>I367*INDEX('Pliegos Tarifarios (Santiago)'!$C:$C,MATCH($B367,'Pliegos Tarifarios (Santiago)'!$A:$A,0))</f>
        <v>3504.0975734000003</v>
      </c>
      <c r="O367" s="19">
        <f>J367*INDEX('Pliegos Tarifarios (Santiago)'!$D:$D,MATCH($B367,'Pliegos Tarifarios (Santiago)'!$A:$A,0))</f>
        <v>14424.390566400001</v>
      </c>
      <c r="P367" s="19">
        <f>H367*INDEX('Pliegos Tarifarios (Santiago)'!$E:$E,MATCH($B367,'Pliegos Tarifarios (Santiago)'!$A:$A,0))</f>
        <v>4392.8245248000003</v>
      </c>
      <c r="Q367" s="19" cm="1">
        <f t="array" ref="Q367">H367*_xlfn.IFS(H367&lt;=350,INDEX('Pliegos Tarifarios (Santiago)'!$F:$F,MATCH($B367,'Pliegos Tarifarios (Santiago)'!$A:$A,0)),H367&lt;=500,INDEX('Pliegos Tarifarios (Santiago)'!$G:$G,MATCH($B367,'Pliegos Tarifarios (Santiago)'!$A:$A,0)),H367&lt;=1000,INDEX('Pliegos Tarifarios (Santiago)'!$H:$H,MATCH($B367,'Pliegos Tarifarios (Santiago)'!$A:$A,0)),H367&lt;=5000,INDEX('Pliegos Tarifarios (Santiago)'!$I:$I,MATCH($B367,'Pliegos Tarifarios (Santiago)'!$A:$A,0)),H367&gt;5000,INDEX('Pliegos Tarifarios (Santiago)'!$J:$J,MATCH($B367,'Pliegos Tarifarios (Santiago)'!$A:$A,0)))/1.19</f>
        <v>223.79339294117648</v>
      </c>
      <c r="R367" s="19">
        <f>INDEX('Pliegos Tarifarios (Santiago)'!$K:$K,MATCH($B367,'Pliegos Tarifarios (Santiago)'!$A:$A,0))</f>
        <v>709.36099999999999</v>
      </c>
      <c r="S367" s="21">
        <f t="shared" si="25"/>
        <v>63622.119460741174</v>
      </c>
      <c r="T367" s="21">
        <f t="shared" si="22"/>
        <v>12088.202697540823</v>
      </c>
      <c r="U367" s="19">
        <v>0</v>
      </c>
      <c r="V367" s="21">
        <f t="shared" si="23"/>
        <v>75710.322158281997</v>
      </c>
    </row>
    <row r="368" spans="1:22" x14ac:dyDescent="0.3">
      <c r="A368" s="7" t="s">
        <v>133</v>
      </c>
      <c r="B368" s="7">
        <v>2</v>
      </c>
      <c r="C368" s="8" t="s">
        <v>178</v>
      </c>
      <c r="D368" s="7" t="s">
        <v>401</v>
      </c>
      <c r="E368" s="7" t="s">
        <v>292</v>
      </c>
      <c r="F368" s="8" t="s">
        <v>402</v>
      </c>
      <c r="G368" s="7" t="s">
        <v>30</v>
      </c>
      <c r="H368" s="9">
        <v>565.88</v>
      </c>
      <c r="I368" s="9">
        <v>1.6936</v>
      </c>
      <c r="J368" s="9">
        <v>1.6637999999999999</v>
      </c>
      <c r="K368" s="10">
        <v>0.98240434577231928</v>
      </c>
      <c r="L368" s="9">
        <v>20.21</v>
      </c>
      <c r="M368" s="19">
        <f>H368*INDEX('Pliegos Tarifarios (Santiago)'!$B:$B,MATCH($B368,'Pliegos Tarifarios (Santiago)'!$A:$A,0))</f>
        <v>67248.047439999995</v>
      </c>
      <c r="N368" s="19">
        <f>I368*INDEX('Pliegos Tarifarios (Santiago)'!$C:$C,MATCH($B368,'Pliegos Tarifarios (Santiago)'!$A:$A,0))</f>
        <v>5810.2013416</v>
      </c>
      <c r="O368" s="19">
        <f>J368*INDEX('Pliegos Tarifarios (Santiago)'!$D:$D,MATCH($B368,'Pliegos Tarifarios (Santiago)'!$A:$A,0))</f>
        <v>23496.476428799997</v>
      </c>
      <c r="P368" s="19">
        <f>H368*INDEX('Pliegos Tarifarios (Santiago)'!$E:$E,MATCH($B368,'Pliegos Tarifarios (Santiago)'!$A:$A,0))</f>
        <v>7317.9601600000005</v>
      </c>
      <c r="Q368" s="19" cm="1">
        <f t="array" ref="Q368">H368*_xlfn.IFS(H368&lt;=350,INDEX('Pliegos Tarifarios (Santiago)'!$F:$F,MATCH($B368,'Pliegos Tarifarios (Santiago)'!$A:$A,0)),H368&lt;=500,INDEX('Pliegos Tarifarios (Santiago)'!$G:$G,MATCH($B368,'Pliegos Tarifarios (Santiago)'!$A:$A,0)),H368&lt;=1000,INDEX('Pliegos Tarifarios (Santiago)'!$H:$H,MATCH($B368,'Pliegos Tarifarios (Santiago)'!$A:$A,0)),H368&lt;=5000,INDEX('Pliegos Tarifarios (Santiago)'!$I:$I,MATCH($B368,'Pliegos Tarifarios (Santiago)'!$A:$A,0)),H368&gt;5000,INDEX('Pliegos Tarifarios (Santiago)'!$J:$J,MATCH($B368,'Pliegos Tarifarios (Santiago)'!$A:$A,0)))/1.19</f>
        <v>1327.2025882352943</v>
      </c>
      <c r="R368" s="19">
        <f>INDEX('Pliegos Tarifarios (Santiago)'!$K:$K,MATCH($B368,'Pliegos Tarifarios (Santiago)'!$A:$A,0))</f>
        <v>709.36099999999999</v>
      </c>
      <c r="S368" s="21">
        <f t="shared" si="25"/>
        <v>105909.24895863529</v>
      </c>
      <c r="T368" s="21">
        <f t="shared" si="22"/>
        <v>20122.757302140704</v>
      </c>
      <c r="U368" s="19">
        <v>0</v>
      </c>
      <c r="V368" s="21">
        <f t="shared" si="23"/>
        <v>126032.00626077599</v>
      </c>
    </row>
    <row r="369" spans="1:22" x14ac:dyDescent="0.3">
      <c r="A369" s="7" t="s">
        <v>133</v>
      </c>
      <c r="B369" s="7">
        <v>2</v>
      </c>
      <c r="C369" s="8" t="s">
        <v>178</v>
      </c>
      <c r="D369" s="7" t="s">
        <v>403</v>
      </c>
      <c r="E369" s="7" t="s">
        <v>292</v>
      </c>
      <c r="F369" s="8" t="s">
        <v>404</v>
      </c>
      <c r="G369" s="7" t="s">
        <v>30</v>
      </c>
      <c r="H369" s="9">
        <v>340.1472</v>
      </c>
      <c r="I369" s="9">
        <v>1.0257000000000001</v>
      </c>
      <c r="J369" s="9">
        <v>1.0232000000000001</v>
      </c>
      <c r="K369" s="10">
        <v>0.99756264014819152</v>
      </c>
      <c r="L369" s="9">
        <v>12.15</v>
      </c>
      <c r="M369" s="19">
        <f>H369*INDEX('Pliegos Tarifarios (Santiago)'!$B:$B,MATCH($B369,'Pliegos Tarifarios (Santiago)'!$A:$A,0))</f>
        <v>40422.412953599996</v>
      </c>
      <c r="N369" s="19">
        <f>I369*INDEX('Pliegos Tarifarios (Santiago)'!$C:$C,MATCH($B369,'Pliegos Tarifarios (Santiago)'!$A:$A,0))</f>
        <v>3518.8495017</v>
      </c>
      <c r="O369" s="19">
        <f>J369*INDEX('Pliegos Tarifarios (Santiago)'!$D:$D,MATCH($B369,'Pliegos Tarifarios (Santiago)'!$A:$A,0))</f>
        <v>14449.810483200001</v>
      </c>
      <c r="P369" s="19">
        <f>H369*INDEX('Pliegos Tarifarios (Santiago)'!$E:$E,MATCH($B369,'Pliegos Tarifarios (Santiago)'!$A:$A,0))</f>
        <v>4398.7835904000003</v>
      </c>
      <c r="Q369" s="19" cm="1">
        <f t="array" ref="Q369">H369*_xlfn.IFS(H369&lt;=350,INDEX('Pliegos Tarifarios (Santiago)'!$F:$F,MATCH($B369,'Pliegos Tarifarios (Santiago)'!$A:$A,0)),H369&lt;=500,INDEX('Pliegos Tarifarios (Santiago)'!$G:$G,MATCH($B369,'Pliegos Tarifarios (Santiago)'!$A:$A,0)),H369&lt;=1000,INDEX('Pliegos Tarifarios (Santiago)'!$H:$H,MATCH($B369,'Pliegos Tarifarios (Santiago)'!$A:$A,0)),H369&lt;=5000,INDEX('Pliegos Tarifarios (Santiago)'!$I:$I,MATCH($B369,'Pliegos Tarifarios (Santiago)'!$A:$A,0)),H369&gt;5000,INDEX('Pliegos Tarifarios (Santiago)'!$J:$J,MATCH($B369,'Pliegos Tarifarios (Santiago)'!$A:$A,0)))/1.19</f>
        <v>224.09697882352944</v>
      </c>
      <c r="R369" s="19">
        <f>INDEX('Pliegos Tarifarios (Santiago)'!$K:$K,MATCH($B369,'Pliegos Tarifarios (Santiago)'!$A:$A,0))</f>
        <v>709.36099999999999</v>
      </c>
      <c r="S369" s="21">
        <f t="shared" si="25"/>
        <v>63723.314507723531</v>
      </c>
      <c r="T369" s="21">
        <f t="shared" si="22"/>
        <v>12107.429756467471</v>
      </c>
      <c r="U369" s="19">
        <v>0</v>
      </c>
      <c r="V369" s="21">
        <f t="shared" si="23"/>
        <v>75830.744264191002</v>
      </c>
    </row>
    <row r="370" spans="1:22" x14ac:dyDescent="0.3">
      <c r="A370" s="7" t="s">
        <v>133</v>
      </c>
      <c r="B370" s="7">
        <v>2</v>
      </c>
      <c r="C370" s="8" t="s">
        <v>178</v>
      </c>
      <c r="D370" s="7" t="s">
        <v>405</v>
      </c>
      <c r="E370" s="7" t="s">
        <v>292</v>
      </c>
      <c r="F370" s="8" t="s">
        <v>406</v>
      </c>
      <c r="G370" s="7" t="s">
        <v>30</v>
      </c>
      <c r="H370" s="9">
        <v>338.97680000000003</v>
      </c>
      <c r="I370" s="9">
        <v>1.0106999999999999</v>
      </c>
      <c r="J370" s="9">
        <v>1.0106999999999999</v>
      </c>
      <c r="K370" s="10">
        <v>1</v>
      </c>
      <c r="L370" s="9">
        <v>12.11</v>
      </c>
      <c r="M370" s="19">
        <f>H370*INDEX('Pliegos Tarifarios (Santiago)'!$B:$B,MATCH($B370,'Pliegos Tarifarios (Santiago)'!$A:$A,0))</f>
        <v>40283.3249584</v>
      </c>
      <c r="N370" s="19">
        <f>I370*INDEX('Pliegos Tarifarios (Santiago)'!$C:$C,MATCH($B370,'Pliegos Tarifarios (Santiago)'!$A:$A,0))</f>
        <v>3467.3892867</v>
      </c>
      <c r="O370" s="19">
        <f>J370*INDEX('Pliegos Tarifarios (Santiago)'!$D:$D,MATCH($B370,'Pliegos Tarifarios (Santiago)'!$A:$A,0))</f>
        <v>14273.283283199999</v>
      </c>
      <c r="P370" s="19">
        <f>H370*INDEX('Pliegos Tarifarios (Santiago)'!$E:$E,MATCH($B370,'Pliegos Tarifarios (Santiago)'!$A:$A,0))</f>
        <v>4383.6479776000006</v>
      </c>
      <c r="Q370" s="19" cm="1">
        <f t="array" ref="Q370">H370*_xlfn.IFS(H370&lt;=350,INDEX('Pliegos Tarifarios (Santiago)'!$F:$F,MATCH($B370,'Pliegos Tarifarios (Santiago)'!$A:$A,0)),H370&lt;=500,INDEX('Pliegos Tarifarios (Santiago)'!$G:$G,MATCH($B370,'Pliegos Tarifarios (Santiago)'!$A:$A,0)),H370&lt;=1000,INDEX('Pliegos Tarifarios (Santiago)'!$H:$H,MATCH($B370,'Pliegos Tarifarios (Santiago)'!$A:$A,0)),H370&lt;=5000,INDEX('Pliegos Tarifarios (Santiago)'!$I:$I,MATCH($B370,'Pliegos Tarifarios (Santiago)'!$A:$A,0)),H370&gt;5000,INDEX('Pliegos Tarifarios (Santiago)'!$J:$J,MATCH($B370,'Pliegos Tarifarios (Santiago)'!$A:$A,0)))/1.19</f>
        <v>223.32589176470594</v>
      </c>
      <c r="R370" s="19">
        <f>INDEX('Pliegos Tarifarios (Santiago)'!$K:$K,MATCH($B370,'Pliegos Tarifarios (Santiago)'!$A:$A,0))</f>
        <v>709.36099999999999</v>
      </c>
      <c r="S370" s="21">
        <f t="shared" si="25"/>
        <v>63340.332397664701</v>
      </c>
      <c r="T370" s="21">
        <f t="shared" si="22"/>
        <v>12034.663155556293</v>
      </c>
      <c r="U370" s="19">
        <v>0</v>
      </c>
      <c r="V370" s="21">
        <f t="shared" si="23"/>
        <v>75374.995553221001</v>
      </c>
    </row>
    <row r="371" spans="1:22" x14ac:dyDescent="0.3">
      <c r="A371" s="7" t="s">
        <v>133</v>
      </c>
      <c r="B371" s="7">
        <v>2</v>
      </c>
      <c r="C371" s="8" t="s">
        <v>178</v>
      </c>
      <c r="D371" s="7" t="s">
        <v>407</v>
      </c>
      <c r="E371" s="7" t="s">
        <v>408</v>
      </c>
      <c r="F371" s="8" t="s">
        <v>409</v>
      </c>
      <c r="G371" s="7" t="s">
        <v>30</v>
      </c>
      <c r="H371" s="9">
        <v>340.62650000000002</v>
      </c>
      <c r="I371" s="9">
        <v>1.0184</v>
      </c>
      <c r="J371" s="9">
        <v>0.98009999999999997</v>
      </c>
      <c r="K371" s="10">
        <v>0.96239198743126475</v>
      </c>
      <c r="L371" s="9">
        <v>12.17</v>
      </c>
      <c r="M371" s="19">
        <f>H371*INDEX('Pliegos Tarifarios (Santiago)'!$B:$B,MATCH($B371,'Pliegos Tarifarios (Santiago)'!$A:$A,0))</f>
        <v>40479.372006999998</v>
      </c>
      <c r="N371" s="19">
        <f>I371*INDEX('Pliegos Tarifarios (Santiago)'!$C:$C,MATCH($B371,'Pliegos Tarifarios (Santiago)'!$A:$A,0))</f>
        <v>3493.8055304</v>
      </c>
      <c r="O371" s="19">
        <f>J371*INDEX('Pliegos Tarifarios (Santiago)'!$D:$D,MATCH($B371,'Pliegos Tarifarios (Santiago)'!$A:$A,0))</f>
        <v>13841.144697599999</v>
      </c>
      <c r="P371" s="19">
        <f>H371*INDEX('Pliegos Tarifarios (Santiago)'!$E:$E,MATCH($B371,'Pliegos Tarifarios (Santiago)'!$A:$A,0))</f>
        <v>4404.981898</v>
      </c>
      <c r="Q371" s="19" cm="1">
        <f t="array" ref="Q371">H371*_xlfn.IFS(H371&lt;=350,INDEX('Pliegos Tarifarios (Santiago)'!$F:$F,MATCH($B371,'Pliegos Tarifarios (Santiago)'!$A:$A,0)),H371&lt;=500,INDEX('Pliegos Tarifarios (Santiago)'!$G:$G,MATCH($B371,'Pliegos Tarifarios (Santiago)'!$A:$A,0)),H371&lt;=1000,INDEX('Pliegos Tarifarios (Santiago)'!$H:$H,MATCH($B371,'Pliegos Tarifarios (Santiago)'!$A:$A,0)),H371&lt;=5000,INDEX('Pliegos Tarifarios (Santiago)'!$I:$I,MATCH($B371,'Pliegos Tarifarios (Santiago)'!$A:$A,0)),H371&gt;5000,INDEX('Pliegos Tarifarios (Santiago)'!$J:$J,MATCH($B371,'Pliegos Tarifarios (Santiago)'!$A:$A,0)))/1.19</f>
        <v>224.41275294117654</v>
      </c>
      <c r="R371" s="19">
        <f>INDEX('Pliegos Tarifarios (Santiago)'!$K:$K,MATCH($B371,'Pliegos Tarifarios (Santiago)'!$A:$A,0))</f>
        <v>709.36099999999999</v>
      </c>
      <c r="S371" s="21">
        <f t="shared" si="25"/>
        <v>63153.077885941173</v>
      </c>
      <c r="T371" s="21">
        <f t="shared" si="22"/>
        <v>11999.084798328822</v>
      </c>
      <c r="U371" s="19">
        <v>0</v>
      </c>
      <c r="V371" s="21">
        <f t="shared" si="23"/>
        <v>75152.162684269992</v>
      </c>
    </row>
    <row r="372" spans="1:22" x14ac:dyDescent="0.3">
      <c r="A372" s="7" t="s">
        <v>133</v>
      </c>
      <c r="B372" s="7">
        <v>2</v>
      </c>
      <c r="C372" s="8" t="s">
        <v>178</v>
      </c>
      <c r="D372" s="7" t="s">
        <v>410</v>
      </c>
      <c r="E372" s="7" t="s">
        <v>408</v>
      </c>
      <c r="F372" s="8" t="s">
        <v>411</v>
      </c>
      <c r="G372" s="7" t="s">
        <v>30</v>
      </c>
      <c r="H372" s="9">
        <v>340.791</v>
      </c>
      <c r="I372" s="9">
        <v>1.0245</v>
      </c>
      <c r="J372" s="9">
        <v>0.995</v>
      </c>
      <c r="K372" s="10">
        <v>0.97120546608101521</v>
      </c>
      <c r="L372" s="9">
        <v>12.17</v>
      </c>
      <c r="M372" s="19">
        <f>H372*INDEX('Pliegos Tarifarios (Santiago)'!$B:$B,MATCH($B372,'Pliegos Tarifarios (Santiago)'!$A:$A,0))</f>
        <v>40498.920857999998</v>
      </c>
      <c r="N372" s="19">
        <f>I372*INDEX('Pliegos Tarifarios (Santiago)'!$C:$C,MATCH($B372,'Pliegos Tarifarios (Santiago)'!$A:$A,0))</f>
        <v>3514.7326844999998</v>
      </c>
      <c r="O372" s="19">
        <f>J372*INDEX('Pliegos Tarifarios (Santiago)'!$D:$D,MATCH($B372,'Pliegos Tarifarios (Santiago)'!$A:$A,0))</f>
        <v>14051.565119999999</v>
      </c>
      <c r="P372" s="19">
        <f>H372*INDEX('Pliegos Tarifarios (Santiago)'!$E:$E,MATCH($B372,'Pliegos Tarifarios (Santiago)'!$A:$A,0))</f>
        <v>4407.1092120000003</v>
      </c>
      <c r="Q372" s="19" cm="1">
        <f t="array" ref="Q372">H372*_xlfn.IFS(H372&lt;=350,INDEX('Pliegos Tarifarios (Santiago)'!$F:$F,MATCH($B372,'Pliegos Tarifarios (Santiago)'!$A:$A,0)),H372&lt;=500,INDEX('Pliegos Tarifarios (Santiago)'!$G:$G,MATCH($B372,'Pliegos Tarifarios (Santiago)'!$A:$A,0)),H372&lt;=1000,INDEX('Pliegos Tarifarios (Santiago)'!$H:$H,MATCH($B372,'Pliegos Tarifarios (Santiago)'!$A:$A,0)),H372&lt;=5000,INDEX('Pliegos Tarifarios (Santiago)'!$I:$I,MATCH($B372,'Pliegos Tarifarios (Santiago)'!$A:$A,0)),H372&gt;5000,INDEX('Pliegos Tarifarios (Santiago)'!$J:$J,MATCH($B372,'Pliegos Tarifarios (Santiago)'!$A:$A,0)))/1.19</f>
        <v>224.52112941176469</v>
      </c>
      <c r="R372" s="19">
        <f>INDEX('Pliegos Tarifarios (Santiago)'!$K:$K,MATCH($B372,'Pliegos Tarifarios (Santiago)'!$A:$A,0))</f>
        <v>709.36099999999999</v>
      </c>
      <c r="S372" s="21">
        <f t="shared" si="25"/>
        <v>63406.210003911758</v>
      </c>
      <c r="T372" s="21">
        <f t="shared" si="22"/>
        <v>12047.179900743235</v>
      </c>
      <c r="U372" s="19">
        <v>0</v>
      </c>
      <c r="V372" s="21">
        <f t="shared" si="23"/>
        <v>75453.389904654992</v>
      </c>
    </row>
    <row r="373" spans="1:22" x14ac:dyDescent="0.3">
      <c r="A373" s="7" t="s">
        <v>133</v>
      </c>
      <c r="B373" s="7">
        <v>2</v>
      </c>
      <c r="C373" s="8" t="s">
        <v>178</v>
      </c>
      <c r="D373" s="7" t="s">
        <v>412</v>
      </c>
      <c r="E373" s="7" t="s">
        <v>104</v>
      </c>
      <c r="F373" s="8" t="s">
        <v>413</v>
      </c>
      <c r="G373" s="7" t="s">
        <v>30</v>
      </c>
      <c r="H373" s="9">
        <v>339.51280000000003</v>
      </c>
      <c r="I373" s="9">
        <v>1.0350999999999999</v>
      </c>
      <c r="J373" s="9">
        <v>1.0106999999999999</v>
      </c>
      <c r="K373" s="10">
        <v>0.97642739831900305</v>
      </c>
      <c r="L373" s="9">
        <v>12.13</v>
      </c>
      <c r="M373" s="19">
        <f>H373*INDEX('Pliegos Tarifarios (Santiago)'!$B:$B,MATCH($B373,'Pliegos Tarifarios (Santiago)'!$A:$A,0))</f>
        <v>40347.022126399999</v>
      </c>
      <c r="N373" s="19">
        <f>I373*INDEX('Pliegos Tarifarios (Santiago)'!$C:$C,MATCH($B373,'Pliegos Tarifarios (Santiago)'!$A:$A,0))</f>
        <v>3551.0979030999997</v>
      </c>
      <c r="O373" s="19">
        <f>J373*INDEX('Pliegos Tarifarios (Santiago)'!$D:$D,MATCH($B373,'Pliegos Tarifarios (Santiago)'!$A:$A,0))</f>
        <v>14273.283283199999</v>
      </c>
      <c r="P373" s="19">
        <f>H373*INDEX('Pliegos Tarifarios (Santiago)'!$E:$E,MATCH($B373,'Pliegos Tarifarios (Santiago)'!$A:$A,0))</f>
        <v>4390.5795296000006</v>
      </c>
      <c r="Q373" s="19" cm="1">
        <f t="array" ref="Q373">H373*_xlfn.IFS(H373&lt;=350,INDEX('Pliegos Tarifarios (Santiago)'!$F:$F,MATCH($B373,'Pliegos Tarifarios (Santiago)'!$A:$A,0)),H373&lt;=500,INDEX('Pliegos Tarifarios (Santiago)'!$G:$G,MATCH($B373,'Pliegos Tarifarios (Santiago)'!$A:$A,0)),H373&lt;=1000,INDEX('Pliegos Tarifarios (Santiago)'!$H:$H,MATCH($B373,'Pliegos Tarifarios (Santiago)'!$A:$A,0)),H373&lt;=5000,INDEX('Pliegos Tarifarios (Santiago)'!$I:$I,MATCH($B373,'Pliegos Tarifarios (Santiago)'!$A:$A,0)),H373&gt;5000,INDEX('Pliegos Tarifarios (Santiago)'!$J:$J,MATCH($B373,'Pliegos Tarifarios (Santiago)'!$A:$A,0)))/1.19</f>
        <v>223.6790211764706</v>
      </c>
      <c r="R373" s="19">
        <f>INDEX('Pliegos Tarifarios (Santiago)'!$K:$K,MATCH($B373,'Pliegos Tarifarios (Santiago)'!$A:$A,0))</f>
        <v>709.36099999999999</v>
      </c>
      <c r="S373" s="21">
        <f t="shared" si="25"/>
        <v>63495.022863476464</v>
      </c>
      <c r="T373" s="21">
        <f t="shared" si="22"/>
        <v>12064.054344060529</v>
      </c>
      <c r="U373" s="19">
        <v>0</v>
      </c>
      <c r="V373" s="21">
        <f t="shared" si="23"/>
        <v>75559.07720753699</v>
      </c>
    </row>
    <row r="374" spans="1:22" x14ac:dyDescent="0.3">
      <c r="A374" s="7" t="s">
        <v>133</v>
      </c>
      <c r="B374" s="7">
        <v>2</v>
      </c>
      <c r="C374" s="8" t="s">
        <v>178</v>
      </c>
      <c r="D374" s="7" t="s">
        <v>414</v>
      </c>
      <c r="E374" s="7" t="s">
        <v>104</v>
      </c>
      <c r="F374" s="8" t="s">
        <v>415</v>
      </c>
      <c r="G374" s="7" t="s">
        <v>30</v>
      </c>
      <c r="H374" s="9">
        <v>339.63350000000003</v>
      </c>
      <c r="I374" s="9">
        <v>1.0194000000000001</v>
      </c>
      <c r="J374" s="9">
        <v>1.0194000000000001</v>
      </c>
      <c r="K374" s="10">
        <v>1</v>
      </c>
      <c r="L374" s="9">
        <v>12.13</v>
      </c>
      <c r="M374" s="19">
        <f>H374*INDEX('Pliegos Tarifarios (Santiago)'!$B:$B,MATCH($B374,'Pliegos Tarifarios (Santiago)'!$A:$A,0))</f>
        <v>40361.365873000002</v>
      </c>
      <c r="N374" s="19">
        <f>I374*INDEX('Pliegos Tarifarios (Santiago)'!$C:$C,MATCH($B374,'Pliegos Tarifarios (Santiago)'!$A:$A,0))</f>
        <v>3497.2362114000002</v>
      </c>
      <c r="O374" s="19">
        <f>J374*INDEX('Pliegos Tarifarios (Santiago)'!$D:$D,MATCH($B374,'Pliegos Tarifarios (Santiago)'!$A:$A,0))</f>
        <v>14396.146214400002</v>
      </c>
      <c r="P374" s="19">
        <f>H374*INDEX('Pliegos Tarifarios (Santiago)'!$E:$E,MATCH($B374,'Pliegos Tarifarios (Santiago)'!$A:$A,0))</f>
        <v>4392.1404220000004</v>
      </c>
      <c r="Q374" s="19" cm="1">
        <f t="array" ref="Q374">H374*_xlfn.IFS(H374&lt;=350,INDEX('Pliegos Tarifarios (Santiago)'!$F:$F,MATCH($B374,'Pliegos Tarifarios (Santiago)'!$A:$A,0)),H374&lt;=500,INDEX('Pliegos Tarifarios (Santiago)'!$G:$G,MATCH($B374,'Pliegos Tarifarios (Santiago)'!$A:$A,0)),H374&lt;=1000,INDEX('Pliegos Tarifarios (Santiago)'!$H:$H,MATCH($B374,'Pliegos Tarifarios (Santiago)'!$A:$A,0)),H374&lt;=5000,INDEX('Pliegos Tarifarios (Santiago)'!$I:$I,MATCH($B374,'Pliegos Tarifarios (Santiago)'!$A:$A,0)),H374&gt;5000,INDEX('Pliegos Tarifarios (Santiago)'!$J:$J,MATCH($B374,'Pliegos Tarifarios (Santiago)'!$A:$A,0)))/1.19</f>
        <v>223.75854117647063</v>
      </c>
      <c r="R374" s="19">
        <f>INDEX('Pliegos Tarifarios (Santiago)'!$K:$K,MATCH($B374,'Pliegos Tarifarios (Santiago)'!$A:$A,0))</f>
        <v>709.36099999999999</v>
      </c>
      <c r="S374" s="21">
        <f t="shared" si="25"/>
        <v>63580.00826197648</v>
      </c>
      <c r="T374" s="21">
        <f t="shared" si="22"/>
        <v>12080.201569775531</v>
      </c>
      <c r="U374" s="19">
        <v>0</v>
      </c>
      <c r="V374" s="21">
        <f t="shared" si="23"/>
        <v>75660.209831752014</v>
      </c>
    </row>
    <row r="375" spans="1:22" x14ac:dyDescent="0.3">
      <c r="A375" s="7" t="s">
        <v>133</v>
      </c>
      <c r="B375" s="7">
        <v>2</v>
      </c>
      <c r="C375" s="8" t="s">
        <v>178</v>
      </c>
      <c r="D375" s="7" t="s">
        <v>416</v>
      </c>
      <c r="E375" s="7" t="s">
        <v>104</v>
      </c>
      <c r="F375" s="8" t="s">
        <v>417</v>
      </c>
      <c r="G375" s="7" t="s">
        <v>30</v>
      </c>
      <c r="H375" s="9">
        <v>340.71890000000002</v>
      </c>
      <c r="I375" s="9">
        <v>1.0387999999999999</v>
      </c>
      <c r="J375" s="9">
        <v>0.99809999999999999</v>
      </c>
      <c r="K375" s="10">
        <v>0.96082017712745482</v>
      </c>
      <c r="L375" s="9">
        <v>12.17</v>
      </c>
      <c r="M375" s="19">
        <f>H375*INDEX('Pliegos Tarifarios (Santiago)'!$B:$B,MATCH($B375,'Pliegos Tarifarios (Santiago)'!$A:$A,0))</f>
        <v>40490.352638199998</v>
      </c>
      <c r="N375" s="19">
        <f>I375*INDEX('Pliegos Tarifarios (Santiago)'!$C:$C,MATCH($B375,'Pliegos Tarifarios (Santiago)'!$A:$A,0))</f>
        <v>3563.7914228</v>
      </c>
      <c r="O375" s="19">
        <f>J375*INDEX('Pliegos Tarifarios (Santiago)'!$D:$D,MATCH($B375,'Pliegos Tarifarios (Santiago)'!$A:$A,0))</f>
        <v>14095.3438656</v>
      </c>
      <c r="P375" s="19">
        <f>H375*INDEX('Pliegos Tarifarios (Santiago)'!$E:$E,MATCH($B375,'Pliegos Tarifarios (Santiago)'!$A:$A,0))</f>
        <v>4406.1768148000001</v>
      </c>
      <c r="Q375" s="19" cm="1">
        <f t="array" ref="Q375">H375*_xlfn.IFS(H375&lt;=350,INDEX('Pliegos Tarifarios (Santiago)'!$F:$F,MATCH($B375,'Pliegos Tarifarios (Santiago)'!$A:$A,0)),H375&lt;=500,INDEX('Pliegos Tarifarios (Santiago)'!$G:$G,MATCH($B375,'Pliegos Tarifarios (Santiago)'!$A:$A,0)),H375&lt;=1000,INDEX('Pliegos Tarifarios (Santiago)'!$H:$H,MATCH($B375,'Pliegos Tarifarios (Santiago)'!$A:$A,0)),H375&lt;=5000,INDEX('Pliegos Tarifarios (Santiago)'!$I:$I,MATCH($B375,'Pliegos Tarifarios (Santiago)'!$A:$A,0)),H375&gt;5000,INDEX('Pliegos Tarifarios (Santiago)'!$J:$J,MATCH($B375,'Pliegos Tarifarios (Santiago)'!$A:$A,0)))/1.19</f>
        <v>224.47362823529417</v>
      </c>
      <c r="R375" s="19">
        <f>INDEX('Pliegos Tarifarios (Santiago)'!$K:$K,MATCH($B375,'Pliegos Tarifarios (Santiago)'!$A:$A,0))</f>
        <v>709.36099999999999</v>
      </c>
      <c r="S375" s="21">
        <f t="shared" si="25"/>
        <v>63489.49936963529</v>
      </c>
      <c r="T375" s="21">
        <f t="shared" si="22"/>
        <v>12063.004880230705</v>
      </c>
      <c r="U375" s="19">
        <v>0</v>
      </c>
      <c r="V375" s="21">
        <f t="shared" si="23"/>
        <v>75552.50424986599</v>
      </c>
    </row>
    <row r="376" spans="1:22" x14ac:dyDescent="0.3">
      <c r="A376" s="7" t="s">
        <v>133</v>
      </c>
      <c r="B376" s="7">
        <v>2</v>
      </c>
      <c r="C376" s="8" t="s">
        <v>178</v>
      </c>
      <c r="D376" s="7" t="s">
        <v>418</v>
      </c>
      <c r="E376" s="7" t="s">
        <v>56</v>
      </c>
      <c r="F376" s="8" t="s">
        <v>419</v>
      </c>
      <c r="G376" s="7" t="s">
        <v>30</v>
      </c>
      <c r="H376" s="9">
        <v>226.74619999999999</v>
      </c>
      <c r="I376" s="9">
        <v>0.68689999999999996</v>
      </c>
      <c r="J376" s="9">
        <v>0.68689999999999996</v>
      </c>
      <c r="K376" s="10">
        <v>1</v>
      </c>
      <c r="L376" s="9">
        <v>8.1</v>
      </c>
      <c r="M376" s="19">
        <f>H376*INDEX('Pliegos Tarifarios (Santiago)'!$B:$B,MATCH($B376,'Pliegos Tarifarios (Santiago)'!$A:$A,0))</f>
        <v>26946.064915599996</v>
      </c>
      <c r="N376" s="19">
        <f>I376*INDEX('Pliegos Tarifarios (Santiago)'!$C:$C,MATCH($B376,'Pliegos Tarifarios (Santiago)'!$A:$A,0))</f>
        <v>2356.5347788999998</v>
      </c>
      <c r="O376" s="19">
        <f>J376*INDEX('Pliegos Tarifarios (Santiago)'!$D:$D,MATCH($B376,'Pliegos Tarifarios (Santiago)'!$A:$A,0))</f>
        <v>9700.5226943999987</v>
      </c>
      <c r="P376" s="19">
        <f>H376*INDEX('Pliegos Tarifarios (Santiago)'!$E:$E,MATCH($B376,'Pliegos Tarifarios (Santiago)'!$A:$A,0))</f>
        <v>2932.2818584000001</v>
      </c>
      <c r="Q376" s="19" cm="1">
        <f t="array" ref="Q376">H376*_xlfn.IFS(H376&lt;=350,INDEX('Pliegos Tarifarios (Santiago)'!$F:$F,MATCH($B376,'Pliegos Tarifarios (Santiago)'!$A:$A,0)),H376&lt;=500,INDEX('Pliegos Tarifarios (Santiago)'!$G:$G,MATCH($B376,'Pliegos Tarifarios (Santiago)'!$A:$A,0)),H376&lt;=1000,INDEX('Pliegos Tarifarios (Santiago)'!$H:$H,MATCH($B376,'Pliegos Tarifarios (Santiago)'!$A:$A,0)),H376&lt;=5000,INDEX('Pliegos Tarifarios (Santiago)'!$I:$I,MATCH($B376,'Pliegos Tarifarios (Santiago)'!$A:$A,0)),H376&gt;5000,INDEX('Pliegos Tarifarios (Santiago)'!$J:$J,MATCH($B376,'Pliegos Tarifarios (Santiago)'!$A:$A,0)))/1.19</f>
        <v>149.38573176470589</v>
      </c>
      <c r="R376" s="19">
        <f>INDEX('Pliegos Tarifarios (Santiago)'!$K:$K,MATCH($B376,'Pliegos Tarifarios (Santiago)'!$A:$A,0))</f>
        <v>709.36099999999999</v>
      </c>
      <c r="S376" s="21">
        <f t="shared" si="25"/>
        <v>42794.150979064696</v>
      </c>
      <c r="T376" s="21">
        <f t="shared" si="22"/>
        <v>8130.8886860222919</v>
      </c>
      <c r="U376" s="19">
        <v>0</v>
      </c>
      <c r="V376" s="21">
        <f t="shared" si="23"/>
        <v>50925.039665086988</v>
      </c>
    </row>
    <row r="377" spans="1:22" x14ac:dyDescent="0.3">
      <c r="A377" s="7" t="s">
        <v>133</v>
      </c>
      <c r="B377" s="7">
        <v>2</v>
      </c>
      <c r="C377" s="8" t="s">
        <v>178</v>
      </c>
      <c r="D377" s="7" t="s">
        <v>420</v>
      </c>
      <c r="E377" s="7" t="s">
        <v>56</v>
      </c>
      <c r="F377" s="8" t="s">
        <v>421</v>
      </c>
      <c r="G377" s="7" t="s">
        <v>30</v>
      </c>
      <c r="H377" s="9">
        <v>226.27250000000001</v>
      </c>
      <c r="I377" s="9">
        <v>0.67879999999999996</v>
      </c>
      <c r="J377" s="9">
        <v>0.67320000000000002</v>
      </c>
      <c r="K377" s="10">
        <v>0.99175014731879796</v>
      </c>
      <c r="L377" s="9">
        <v>8.08</v>
      </c>
      <c r="M377" s="19">
        <f>H377*INDEX('Pliegos Tarifarios (Santiago)'!$B:$B,MATCH($B377,'Pliegos Tarifarios (Santiago)'!$A:$A,0))</f>
        <v>26889.771355000001</v>
      </c>
      <c r="N377" s="19">
        <f>I377*INDEX('Pliegos Tarifarios (Santiago)'!$C:$C,MATCH($B377,'Pliegos Tarifarios (Santiago)'!$A:$A,0))</f>
        <v>2328.7462627999998</v>
      </c>
      <c r="O377" s="19">
        <f>J377*INDEX('Pliegos Tarifarios (Santiago)'!$D:$D,MATCH($B377,'Pliegos Tarifarios (Santiago)'!$A:$A,0))</f>
        <v>9507.0488831999992</v>
      </c>
      <c r="P377" s="19">
        <f>H377*INDEX('Pliegos Tarifarios (Santiago)'!$E:$E,MATCH($B377,'Pliegos Tarifarios (Santiago)'!$A:$A,0))</f>
        <v>2926.1559700000003</v>
      </c>
      <c r="Q377" s="19" cm="1">
        <f t="array" ref="Q377">H377*_xlfn.IFS(H377&lt;=350,INDEX('Pliegos Tarifarios (Santiago)'!$F:$F,MATCH($B377,'Pliegos Tarifarios (Santiago)'!$A:$A,0)),H377&lt;=500,INDEX('Pliegos Tarifarios (Santiago)'!$G:$G,MATCH($B377,'Pliegos Tarifarios (Santiago)'!$A:$A,0)),H377&lt;=1000,INDEX('Pliegos Tarifarios (Santiago)'!$H:$H,MATCH($B377,'Pliegos Tarifarios (Santiago)'!$A:$A,0)),H377&lt;=5000,INDEX('Pliegos Tarifarios (Santiago)'!$I:$I,MATCH($B377,'Pliegos Tarifarios (Santiago)'!$A:$A,0)),H377&gt;5000,INDEX('Pliegos Tarifarios (Santiago)'!$J:$J,MATCH($B377,'Pliegos Tarifarios (Santiago)'!$A:$A,0)))/1.19</f>
        <v>149.07364705882355</v>
      </c>
      <c r="R377" s="19">
        <f>INDEX('Pliegos Tarifarios (Santiago)'!$K:$K,MATCH($B377,'Pliegos Tarifarios (Santiago)'!$A:$A,0))</f>
        <v>709.36099999999999</v>
      </c>
      <c r="S377" s="21">
        <f t="shared" si="25"/>
        <v>42510.157118058822</v>
      </c>
      <c r="T377" s="21">
        <f t="shared" si="22"/>
        <v>8076.9298524311762</v>
      </c>
      <c r="U377" s="19">
        <v>0</v>
      </c>
      <c r="V377" s="21">
        <f t="shared" si="23"/>
        <v>50587.086970489996</v>
      </c>
    </row>
    <row r="378" spans="1:22" x14ac:dyDescent="0.3">
      <c r="A378" s="7" t="s">
        <v>133</v>
      </c>
      <c r="B378" s="7">
        <v>2</v>
      </c>
      <c r="C378" s="8" t="s">
        <v>178</v>
      </c>
      <c r="D378" s="7" t="s">
        <v>422</v>
      </c>
      <c r="E378" s="7" t="s">
        <v>56</v>
      </c>
      <c r="F378" s="8" t="s">
        <v>423</v>
      </c>
      <c r="G378" s="7" t="s">
        <v>30</v>
      </c>
      <c r="H378" s="9">
        <v>225.99549999999999</v>
      </c>
      <c r="I378" s="9">
        <v>0.68049999999999999</v>
      </c>
      <c r="J378" s="9">
        <v>0.68049999999999999</v>
      </c>
      <c r="K378" s="10">
        <v>1</v>
      </c>
      <c r="L378" s="9">
        <v>8.07</v>
      </c>
      <c r="M378" s="19">
        <f>H378*INDEX('Pliegos Tarifarios (Santiago)'!$B:$B,MATCH($B378,'Pliegos Tarifarios (Santiago)'!$A:$A,0))</f>
        <v>26856.853228999997</v>
      </c>
      <c r="N378" s="19">
        <f>I378*INDEX('Pliegos Tarifarios (Santiago)'!$C:$C,MATCH($B378,'Pliegos Tarifarios (Santiago)'!$A:$A,0))</f>
        <v>2334.5784205</v>
      </c>
      <c r="O378" s="19">
        <f>J378*INDEX('Pliegos Tarifarios (Santiago)'!$D:$D,MATCH($B378,'Pliegos Tarifarios (Santiago)'!$A:$A,0))</f>
        <v>9610.1407679999993</v>
      </c>
      <c r="P378" s="19">
        <f>H378*INDEX('Pliegos Tarifarios (Santiago)'!$E:$E,MATCH($B378,'Pliegos Tarifarios (Santiago)'!$A:$A,0))</f>
        <v>2922.5738059999999</v>
      </c>
      <c r="Q378" s="19" cm="1">
        <f t="array" ref="Q378">H378*_xlfn.IFS(H378&lt;=350,INDEX('Pliegos Tarifarios (Santiago)'!$F:$F,MATCH($B378,'Pliegos Tarifarios (Santiago)'!$A:$A,0)),H378&lt;=500,INDEX('Pliegos Tarifarios (Santiago)'!$G:$G,MATCH($B378,'Pliegos Tarifarios (Santiago)'!$A:$A,0)),H378&lt;=1000,INDEX('Pliegos Tarifarios (Santiago)'!$H:$H,MATCH($B378,'Pliegos Tarifarios (Santiago)'!$A:$A,0)),H378&lt;=5000,INDEX('Pliegos Tarifarios (Santiago)'!$I:$I,MATCH($B378,'Pliegos Tarifarios (Santiago)'!$A:$A,0)),H378&gt;5000,INDEX('Pliegos Tarifarios (Santiago)'!$J:$J,MATCH($B378,'Pliegos Tarifarios (Santiago)'!$A:$A,0)))/1.19</f>
        <v>148.89115294117647</v>
      </c>
      <c r="R378" s="19">
        <f>INDEX('Pliegos Tarifarios (Santiago)'!$K:$K,MATCH($B378,'Pliegos Tarifarios (Santiago)'!$A:$A,0))</f>
        <v>709.36099999999999</v>
      </c>
      <c r="S378" s="21">
        <f t="shared" si="25"/>
        <v>42582.398376441168</v>
      </c>
      <c r="T378" s="21">
        <f t="shared" si="22"/>
        <v>8090.6556915238216</v>
      </c>
      <c r="U378" s="19">
        <v>0</v>
      </c>
      <c r="V378" s="21">
        <f t="shared" si="23"/>
        <v>50673.054067964986</v>
      </c>
    </row>
    <row r="379" spans="1:22" x14ac:dyDescent="0.3">
      <c r="A379" s="7" t="s">
        <v>133</v>
      </c>
      <c r="B379" s="7">
        <v>2</v>
      </c>
      <c r="C379" s="8" t="s">
        <v>178</v>
      </c>
      <c r="D379" s="7" t="s">
        <v>424</v>
      </c>
      <c r="E379" s="7" t="s">
        <v>56</v>
      </c>
      <c r="F379" s="8" t="s">
        <v>425</v>
      </c>
      <c r="G379" s="7" t="s">
        <v>30</v>
      </c>
      <c r="H379" s="9">
        <v>226.68729999999999</v>
      </c>
      <c r="I379" s="9">
        <v>0.67500000000000004</v>
      </c>
      <c r="J379" s="9">
        <v>0.66559999999999997</v>
      </c>
      <c r="K379" s="10">
        <v>0.98607407407407399</v>
      </c>
      <c r="L379" s="9">
        <v>8.1</v>
      </c>
      <c r="M379" s="19">
        <f>H379*INDEX('Pliegos Tarifarios (Santiago)'!$B:$B,MATCH($B379,'Pliegos Tarifarios (Santiago)'!$A:$A,0))</f>
        <v>26939.065357399999</v>
      </c>
      <c r="N379" s="19">
        <f>I379*INDEX('Pliegos Tarifarios (Santiago)'!$C:$C,MATCH($B379,'Pliegos Tarifarios (Santiago)'!$A:$A,0))</f>
        <v>2315.7096750000001</v>
      </c>
      <c r="O379" s="19">
        <f>J379*INDEX('Pliegos Tarifarios (Santiago)'!$D:$D,MATCH($B379,'Pliegos Tarifarios (Santiago)'!$A:$A,0))</f>
        <v>9399.7203455999988</v>
      </c>
      <c r="P379" s="19">
        <f>H379*INDEX('Pliegos Tarifarios (Santiago)'!$E:$E,MATCH($B379,'Pliegos Tarifarios (Santiago)'!$A:$A,0))</f>
        <v>2931.5201636000002</v>
      </c>
      <c r="Q379" s="19" cm="1">
        <f t="array" ref="Q379">H379*_xlfn.IFS(H379&lt;=350,INDEX('Pliegos Tarifarios (Santiago)'!$F:$F,MATCH($B379,'Pliegos Tarifarios (Santiago)'!$A:$A,0)),H379&lt;=500,INDEX('Pliegos Tarifarios (Santiago)'!$G:$G,MATCH($B379,'Pliegos Tarifarios (Santiago)'!$A:$A,0)),H379&lt;=1000,INDEX('Pliegos Tarifarios (Santiago)'!$H:$H,MATCH($B379,'Pliegos Tarifarios (Santiago)'!$A:$A,0)),H379&lt;=5000,INDEX('Pliegos Tarifarios (Santiago)'!$I:$I,MATCH($B379,'Pliegos Tarifarios (Santiago)'!$A:$A,0)),H379&gt;5000,INDEX('Pliegos Tarifarios (Santiago)'!$J:$J,MATCH($B379,'Pliegos Tarifarios (Santiago)'!$A:$A,0)))/1.19</f>
        <v>149.34692705882352</v>
      </c>
      <c r="R379" s="19">
        <f>INDEX('Pliegos Tarifarios (Santiago)'!$K:$K,MATCH($B379,'Pliegos Tarifarios (Santiago)'!$A:$A,0))</f>
        <v>709.36099999999999</v>
      </c>
      <c r="S379" s="21">
        <f t="shared" si="25"/>
        <v>42444.72346865882</v>
      </c>
      <c r="T379" s="21">
        <f t="shared" si="22"/>
        <v>8064.4974590451757</v>
      </c>
      <c r="U379" s="19">
        <v>0</v>
      </c>
      <c r="V379" s="21">
        <f t="shared" si="23"/>
        <v>50509.220927703995</v>
      </c>
    </row>
    <row r="380" spans="1:22" x14ac:dyDescent="0.3">
      <c r="A380" s="7" t="s">
        <v>133</v>
      </c>
      <c r="B380" s="7">
        <v>2</v>
      </c>
      <c r="C380" s="8" t="s">
        <v>178</v>
      </c>
      <c r="D380" s="7" t="s">
        <v>426</v>
      </c>
      <c r="E380" s="7" t="s">
        <v>279</v>
      </c>
      <c r="F380" s="8" t="s">
        <v>427</v>
      </c>
      <c r="G380" s="7" t="s">
        <v>30</v>
      </c>
      <c r="H380" s="9">
        <v>339.35449999999997</v>
      </c>
      <c r="I380" s="9">
        <v>1.0274000000000001</v>
      </c>
      <c r="J380" s="9">
        <v>0.98860000000000003</v>
      </c>
      <c r="K380" s="10">
        <v>0.96223476737395364</v>
      </c>
      <c r="L380" s="9">
        <v>12.12</v>
      </c>
      <c r="M380" s="19">
        <f>H380*INDEX('Pliegos Tarifarios (Santiago)'!$B:$B,MATCH($B380,'Pliegos Tarifarios (Santiago)'!$A:$A,0))</f>
        <v>40328.210070999994</v>
      </c>
      <c r="N380" s="19">
        <f>I380*INDEX('Pliegos Tarifarios (Santiago)'!$C:$C,MATCH($B380,'Pliegos Tarifarios (Santiago)'!$A:$A,0))</f>
        <v>3524.6816594000002</v>
      </c>
      <c r="O380" s="19">
        <f>J380*INDEX('Pliegos Tarifarios (Santiago)'!$D:$D,MATCH($B380,'Pliegos Tarifarios (Santiago)'!$A:$A,0))</f>
        <v>13961.1831936</v>
      </c>
      <c r="P380" s="19">
        <f>H380*INDEX('Pliegos Tarifarios (Santiago)'!$E:$E,MATCH($B380,'Pliegos Tarifarios (Santiago)'!$A:$A,0))</f>
        <v>4388.5323939999998</v>
      </c>
      <c r="Q380" s="19" cm="1">
        <f t="array" ref="Q380">H380*_xlfn.IFS(H380&lt;=350,INDEX('Pliegos Tarifarios (Santiago)'!$F:$F,MATCH($B380,'Pliegos Tarifarios (Santiago)'!$A:$A,0)),H380&lt;=500,INDEX('Pliegos Tarifarios (Santiago)'!$G:$G,MATCH($B380,'Pliegos Tarifarios (Santiago)'!$A:$A,0)),H380&lt;=1000,INDEX('Pliegos Tarifarios (Santiago)'!$H:$H,MATCH($B380,'Pliegos Tarifarios (Santiago)'!$A:$A,0)),H380&lt;=5000,INDEX('Pliegos Tarifarios (Santiago)'!$I:$I,MATCH($B380,'Pliegos Tarifarios (Santiago)'!$A:$A,0)),H380&gt;5000,INDEX('Pliegos Tarifarios (Santiago)'!$J:$J,MATCH($B380,'Pliegos Tarifarios (Santiago)'!$A:$A,0)))/1.19</f>
        <v>223.57472941176471</v>
      </c>
      <c r="R380" s="19">
        <f>INDEX('Pliegos Tarifarios (Santiago)'!$K:$K,MATCH($B380,'Pliegos Tarifarios (Santiago)'!$A:$A,0))</f>
        <v>709.36099999999999</v>
      </c>
      <c r="S380" s="21">
        <f t="shared" si="25"/>
        <v>63135.54304741176</v>
      </c>
      <c r="T380" s="21">
        <f t="shared" si="22"/>
        <v>11995.753179008234</v>
      </c>
      <c r="U380" s="19">
        <v>0</v>
      </c>
      <c r="V380" s="21">
        <f t="shared" si="23"/>
        <v>75131.296226419989</v>
      </c>
    </row>
    <row r="381" spans="1:22" x14ac:dyDescent="0.3">
      <c r="A381" s="7" t="s">
        <v>133</v>
      </c>
      <c r="B381" s="7">
        <v>2</v>
      </c>
      <c r="C381" s="8" t="s">
        <v>178</v>
      </c>
      <c r="D381" s="7" t="s">
        <v>428</v>
      </c>
      <c r="E381" s="7" t="s">
        <v>279</v>
      </c>
      <c r="F381" s="8" t="s">
        <v>429</v>
      </c>
      <c r="G381" s="7" t="s">
        <v>30</v>
      </c>
      <c r="H381" s="9">
        <v>339.63749999999999</v>
      </c>
      <c r="I381" s="9">
        <v>1.0243</v>
      </c>
      <c r="J381" s="9">
        <v>0.97509999999999997</v>
      </c>
      <c r="K381" s="10">
        <v>0.9519671971102216</v>
      </c>
      <c r="L381" s="9">
        <v>12.13</v>
      </c>
      <c r="M381" s="19">
        <f>H381*INDEX('Pliegos Tarifarios (Santiago)'!$B:$B,MATCH($B381,'Pliegos Tarifarios (Santiago)'!$A:$A,0))</f>
        <v>40361.841224999996</v>
      </c>
      <c r="N381" s="19">
        <f>I381*INDEX('Pliegos Tarifarios (Santiago)'!$C:$C,MATCH($B381,'Pliegos Tarifarios (Santiago)'!$A:$A,0))</f>
        <v>3514.0465482999998</v>
      </c>
      <c r="O381" s="19">
        <f>J381*INDEX('Pliegos Tarifarios (Santiago)'!$D:$D,MATCH($B381,'Pliegos Tarifarios (Santiago)'!$A:$A,0))</f>
        <v>13770.533817599999</v>
      </c>
      <c r="P381" s="19">
        <f>H381*INDEX('Pliegos Tarifarios (Santiago)'!$E:$E,MATCH($B381,'Pliegos Tarifarios (Santiago)'!$A:$A,0))</f>
        <v>4392.1921499999999</v>
      </c>
      <c r="Q381" s="19" cm="1">
        <f t="array" ref="Q381">H381*_xlfn.IFS(H381&lt;=350,INDEX('Pliegos Tarifarios (Santiago)'!$F:$F,MATCH($B381,'Pliegos Tarifarios (Santiago)'!$A:$A,0)),H381&lt;=500,INDEX('Pliegos Tarifarios (Santiago)'!$G:$G,MATCH($B381,'Pliegos Tarifarios (Santiago)'!$A:$A,0)),H381&lt;=1000,INDEX('Pliegos Tarifarios (Santiago)'!$H:$H,MATCH($B381,'Pliegos Tarifarios (Santiago)'!$A:$A,0)),H381&lt;=5000,INDEX('Pliegos Tarifarios (Santiago)'!$I:$I,MATCH($B381,'Pliegos Tarifarios (Santiago)'!$A:$A,0)),H381&gt;5000,INDEX('Pliegos Tarifarios (Santiago)'!$J:$J,MATCH($B381,'Pliegos Tarifarios (Santiago)'!$A:$A,0)))/1.19</f>
        <v>223.76117647058825</v>
      </c>
      <c r="R381" s="19">
        <f>INDEX('Pliegos Tarifarios (Santiago)'!$K:$K,MATCH($B381,'Pliegos Tarifarios (Santiago)'!$A:$A,0))</f>
        <v>709.36099999999999</v>
      </c>
      <c r="S381" s="21">
        <f t="shared" si="25"/>
        <v>62971.735917370585</v>
      </c>
      <c r="T381" s="21">
        <f t="shared" si="22"/>
        <v>11964.629824300411</v>
      </c>
      <c r="U381" s="19">
        <v>0</v>
      </c>
      <c r="V381" s="21">
        <f t="shared" si="23"/>
        <v>74936.36574167099</v>
      </c>
    </row>
    <row r="382" spans="1:22" x14ac:dyDescent="0.3">
      <c r="A382" s="7" t="s">
        <v>133</v>
      </c>
      <c r="B382" s="7">
        <v>2</v>
      </c>
      <c r="C382" s="8" t="s">
        <v>178</v>
      </c>
      <c r="D382" s="7" t="s">
        <v>430</v>
      </c>
      <c r="E382" s="7" t="s">
        <v>279</v>
      </c>
      <c r="F382" s="8" t="s">
        <v>431</v>
      </c>
      <c r="G382" s="7" t="s">
        <v>30</v>
      </c>
      <c r="H382" s="9">
        <v>339.35930000000002</v>
      </c>
      <c r="I382" s="9">
        <v>1.0241</v>
      </c>
      <c r="J382" s="9">
        <v>0.99760000000000004</v>
      </c>
      <c r="K382" s="10">
        <v>0.97412362074016212</v>
      </c>
      <c r="L382" s="9">
        <v>12.12</v>
      </c>
      <c r="M382" s="19">
        <f>H382*INDEX('Pliegos Tarifarios (Santiago)'!$B:$B,MATCH($B382,'Pliegos Tarifarios (Santiago)'!$A:$A,0))</f>
        <v>40328.780493400001</v>
      </c>
      <c r="N382" s="19">
        <f>I382*INDEX('Pliegos Tarifarios (Santiago)'!$C:$C,MATCH($B382,'Pliegos Tarifarios (Santiago)'!$A:$A,0))</f>
        <v>3513.3604121000003</v>
      </c>
      <c r="O382" s="19">
        <f>J382*INDEX('Pliegos Tarifarios (Santiago)'!$D:$D,MATCH($B382,'Pliegos Tarifarios (Santiago)'!$A:$A,0))</f>
        <v>14088.282777599999</v>
      </c>
      <c r="P382" s="19">
        <f>H382*INDEX('Pliegos Tarifarios (Santiago)'!$E:$E,MATCH($B382,'Pliegos Tarifarios (Santiago)'!$A:$A,0))</f>
        <v>4388.5944676000008</v>
      </c>
      <c r="Q382" s="19" cm="1">
        <f t="array" ref="Q382">H382*_xlfn.IFS(H382&lt;=350,INDEX('Pliegos Tarifarios (Santiago)'!$F:$F,MATCH($B382,'Pliegos Tarifarios (Santiago)'!$A:$A,0)),H382&lt;=500,INDEX('Pliegos Tarifarios (Santiago)'!$G:$G,MATCH($B382,'Pliegos Tarifarios (Santiago)'!$A:$A,0)),H382&lt;=1000,INDEX('Pliegos Tarifarios (Santiago)'!$H:$H,MATCH($B382,'Pliegos Tarifarios (Santiago)'!$A:$A,0)),H382&lt;=5000,INDEX('Pliegos Tarifarios (Santiago)'!$I:$I,MATCH($B382,'Pliegos Tarifarios (Santiago)'!$A:$A,0)),H382&gt;5000,INDEX('Pliegos Tarifarios (Santiago)'!$J:$J,MATCH($B382,'Pliegos Tarifarios (Santiago)'!$A:$A,0)))/1.19</f>
        <v>223.57789176470592</v>
      </c>
      <c r="R382" s="19">
        <f>INDEX('Pliegos Tarifarios (Santiago)'!$K:$K,MATCH($B382,'Pliegos Tarifarios (Santiago)'!$A:$A,0))</f>
        <v>709.36099999999999</v>
      </c>
      <c r="S382" s="21">
        <f t="shared" si="25"/>
        <v>63251.957042464703</v>
      </c>
      <c r="T382" s="21">
        <f t="shared" si="22"/>
        <v>12017.871838068293</v>
      </c>
      <c r="U382" s="19">
        <v>0</v>
      </c>
      <c r="V382" s="21">
        <f t="shared" si="23"/>
        <v>75269.828880532994</v>
      </c>
    </row>
    <row r="383" spans="1:22" x14ac:dyDescent="0.3">
      <c r="A383" s="7" t="s">
        <v>133</v>
      </c>
      <c r="B383" s="7">
        <v>2</v>
      </c>
      <c r="C383" s="8" t="s">
        <v>178</v>
      </c>
      <c r="D383" s="7" t="s">
        <v>432</v>
      </c>
      <c r="E383" s="7" t="s">
        <v>279</v>
      </c>
      <c r="F383" s="8" t="s">
        <v>433</v>
      </c>
      <c r="G383" s="7" t="s">
        <v>30</v>
      </c>
      <c r="H383" s="9">
        <v>340.18020000000001</v>
      </c>
      <c r="I383" s="9">
        <v>1.0033000000000001</v>
      </c>
      <c r="J383" s="9">
        <v>0.99929999999999997</v>
      </c>
      <c r="K383" s="10">
        <v>0.99601315658327505</v>
      </c>
      <c r="L383" s="9">
        <v>12.15</v>
      </c>
      <c r="M383" s="19">
        <f>H383*INDEX('Pliegos Tarifarios (Santiago)'!$B:$B,MATCH($B383,'Pliegos Tarifarios (Santiago)'!$A:$A,0))</f>
        <v>40426.334607600002</v>
      </c>
      <c r="N383" s="19">
        <f>I383*INDEX('Pliegos Tarifarios (Santiago)'!$C:$C,MATCH($B383,'Pliegos Tarifarios (Santiago)'!$A:$A,0))</f>
        <v>3442.0022473000004</v>
      </c>
      <c r="O383" s="19">
        <f>J383*INDEX('Pliegos Tarifarios (Santiago)'!$D:$D,MATCH($B383,'Pliegos Tarifarios (Santiago)'!$A:$A,0))</f>
        <v>14112.290476799999</v>
      </c>
      <c r="P383" s="19">
        <f>H383*INDEX('Pliegos Tarifarios (Santiago)'!$E:$E,MATCH($B383,'Pliegos Tarifarios (Santiago)'!$A:$A,0))</f>
        <v>4399.2103464000002</v>
      </c>
      <c r="Q383" s="19" cm="1">
        <f t="array" ref="Q383">H383*_xlfn.IFS(H383&lt;=350,INDEX('Pliegos Tarifarios (Santiago)'!$F:$F,MATCH($B383,'Pliegos Tarifarios (Santiago)'!$A:$A,0)),H383&lt;=500,INDEX('Pliegos Tarifarios (Santiago)'!$G:$G,MATCH($B383,'Pliegos Tarifarios (Santiago)'!$A:$A,0)),H383&lt;=1000,INDEX('Pliegos Tarifarios (Santiago)'!$H:$H,MATCH($B383,'Pliegos Tarifarios (Santiago)'!$A:$A,0)),H383&lt;=5000,INDEX('Pliegos Tarifarios (Santiago)'!$I:$I,MATCH($B383,'Pliegos Tarifarios (Santiago)'!$A:$A,0)),H383&gt;5000,INDEX('Pliegos Tarifarios (Santiago)'!$J:$J,MATCH($B383,'Pliegos Tarifarios (Santiago)'!$A:$A,0)))/1.19</f>
        <v>224.11872000000002</v>
      </c>
      <c r="R383" s="19">
        <f>INDEX('Pliegos Tarifarios (Santiago)'!$K:$K,MATCH($B383,'Pliegos Tarifarios (Santiago)'!$A:$A,0))</f>
        <v>709.36099999999999</v>
      </c>
      <c r="S383" s="21">
        <f t="shared" si="25"/>
        <v>63313.3173981</v>
      </c>
      <c r="T383" s="21">
        <f t="shared" si="22"/>
        <v>12029.530305639</v>
      </c>
      <c r="U383" s="19">
        <v>0</v>
      </c>
      <c r="V383" s="21">
        <f t="shared" si="23"/>
        <v>75342.847703738997</v>
      </c>
    </row>
    <row r="384" spans="1:22" x14ac:dyDescent="0.3">
      <c r="A384" s="7" t="s">
        <v>133</v>
      </c>
      <c r="B384" s="7">
        <v>2</v>
      </c>
      <c r="C384" s="8" t="s">
        <v>178</v>
      </c>
      <c r="D384" s="7" t="s">
        <v>434</v>
      </c>
      <c r="E384" s="7" t="s">
        <v>279</v>
      </c>
      <c r="F384" s="8" t="s">
        <v>435</v>
      </c>
      <c r="G384" s="7" t="s">
        <v>30</v>
      </c>
      <c r="H384" s="9">
        <v>340.28339999999997</v>
      </c>
      <c r="I384" s="9">
        <v>1.0111000000000001</v>
      </c>
      <c r="J384" s="9">
        <v>1.0111000000000001</v>
      </c>
      <c r="K384" s="10">
        <v>1</v>
      </c>
      <c r="L384" s="9">
        <v>12.15</v>
      </c>
      <c r="M384" s="19">
        <f>H384*INDEX('Pliegos Tarifarios (Santiago)'!$B:$B,MATCH($B384,'Pliegos Tarifarios (Santiago)'!$A:$A,0))</f>
        <v>40438.598689199993</v>
      </c>
      <c r="N384" s="19">
        <f>I384*INDEX('Pliegos Tarifarios (Santiago)'!$C:$C,MATCH($B384,'Pliegos Tarifarios (Santiago)'!$A:$A,0))</f>
        <v>3468.7615591000003</v>
      </c>
      <c r="O384" s="19">
        <f>J384*INDEX('Pliegos Tarifarios (Santiago)'!$D:$D,MATCH($B384,'Pliegos Tarifarios (Santiago)'!$A:$A,0))</f>
        <v>14278.932153600001</v>
      </c>
      <c r="P384" s="19">
        <f>H384*INDEX('Pliegos Tarifarios (Santiago)'!$E:$E,MATCH($B384,'Pliegos Tarifarios (Santiago)'!$A:$A,0))</f>
        <v>4400.5449288</v>
      </c>
      <c r="Q384" s="19" cm="1">
        <f t="array" ref="Q384">H384*_xlfn.IFS(H384&lt;=350,INDEX('Pliegos Tarifarios (Santiago)'!$F:$F,MATCH($B384,'Pliegos Tarifarios (Santiago)'!$A:$A,0)),H384&lt;=500,INDEX('Pliegos Tarifarios (Santiago)'!$G:$G,MATCH($B384,'Pliegos Tarifarios (Santiago)'!$A:$A,0)),H384&lt;=1000,INDEX('Pliegos Tarifarios (Santiago)'!$H:$H,MATCH($B384,'Pliegos Tarifarios (Santiago)'!$A:$A,0)),H384&lt;=5000,INDEX('Pliegos Tarifarios (Santiago)'!$I:$I,MATCH($B384,'Pliegos Tarifarios (Santiago)'!$A:$A,0)),H384&gt;5000,INDEX('Pliegos Tarifarios (Santiago)'!$J:$J,MATCH($B384,'Pliegos Tarifarios (Santiago)'!$A:$A,0)))/1.19</f>
        <v>224.18671058823529</v>
      </c>
      <c r="R384" s="19">
        <f>INDEX('Pliegos Tarifarios (Santiago)'!$K:$K,MATCH($B384,'Pliegos Tarifarios (Santiago)'!$A:$A,0))</f>
        <v>709.36099999999999</v>
      </c>
      <c r="S384" s="21">
        <f t="shared" si="25"/>
        <v>63520.385041288224</v>
      </c>
      <c r="T384" s="21">
        <f t="shared" si="22"/>
        <v>12068.873157844762</v>
      </c>
      <c r="U384" s="19">
        <v>0</v>
      </c>
      <c r="V384" s="21">
        <f t="shared" si="23"/>
        <v>75589.258199132979</v>
      </c>
    </row>
    <row r="385" spans="1:22" x14ac:dyDescent="0.3">
      <c r="A385" s="7" t="s">
        <v>133</v>
      </c>
      <c r="B385" s="7">
        <v>2</v>
      </c>
      <c r="C385" s="8" t="s">
        <v>178</v>
      </c>
      <c r="D385" s="7" t="s">
        <v>436</v>
      </c>
      <c r="E385" s="7" t="s">
        <v>437</v>
      </c>
      <c r="F385" s="8" t="s">
        <v>438</v>
      </c>
      <c r="G385" s="7" t="s">
        <v>16</v>
      </c>
      <c r="H385" s="9">
        <v>905.60220000000004</v>
      </c>
      <c r="I385" s="9">
        <v>2.7214999999999998</v>
      </c>
      <c r="J385" s="9">
        <v>2.7214999999999998</v>
      </c>
      <c r="K385" s="10">
        <v>1</v>
      </c>
      <c r="L385" s="9">
        <v>32.340000000000003</v>
      </c>
      <c r="M385" s="19">
        <f>H385*INDEX('Pliegos Tarifarios (Santiago)'!$B:$B,MATCH($B385,'Pliegos Tarifarios (Santiago)'!$A:$A,0))</f>
        <v>107619.9542436</v>
      </c>
      <c r="N385" s="19">
        <f>I385*INDEX('Pliegos Tarifarios (Santiago)'!$C:$C,MATCH($B385,'Pliegos Tarifarios (Santiago)'!$A:$A,0))</f>
        <v>9336.5983414999992</v>
      </c>
      <c r="O385" s="19">
        <f>J385*INDEX('Pliegos Tarifarios (Santiago)'!$D:$D,MATCH($B385,'Pliegos Tarifarios (Santiago)'!$A:$A,0))</f>
        <v>38433.501983999995</v>
      </c>
      <c r="P385" s="19">
        <f>H385*INDEX('Pliegos Tarifarios (Santiago)'!$E:$E,MATCH($B385,'Pliegos Tarifarios (Santiago)'!$A:$A,0))</f>
        <v>11711.247650400001</v>
      </c>
      <c r="Q385" s="19" cm="1">
        <f t="array" ref="Q385">H385*_xlfn.IFS(H385&lt;=350,INDEX('Pliegos Tarifarios (Santiago)'!$F:$F,MATCH($B385,'Pliegos Tarifarios (Santiago)'!$A:$A,0)),H385&lt;=500,INDEX('Pliegos Tarifarios (Santiago)'!$G:$G,MATCH($B385,'Pliegos Tarifarios (Santiago)'!$A:$A,0)),H385&lt;=1000,INDEX('Pliegos Tarifarios (Santiago)'!$H:$H,MATCH($B385,'Pliegos Tarifarios (Santiago)'!$A:$A,0)),H385&lt;=5000,INDEX('Pliegos Tarifarios (Santiago)'!$I:$I,MATCH($B385,'Pliegos Tarifarios (Santiago)'!$A:$A,0)),H385&gt;5000,INDEX('Pliegos Tarifarios (Santiago)'!$J:$J,MATCH($B385,'Pliegos Tarifarios (Santiago)'!$A:$A,0)))/1.19</f>
        <v>2123.979613613446</v>
      </c>
      <c r="R385" s="19">
        <f>INDEX('Pliegos Tarifarios (Santiago)'!$K:$K,MATCH($B385,'Pliegos Tarifarios (Santiago)'!$A:$A,0))</f>
        <v>709.36099999999999</v>
      </c>
      <c r="S385" s="21">
        <f t="shared" si="25"/>
        <v>169934.64283311347</v>
      </c>
      <c r="T385" s="21">
        <f t="shared" si="22"/>
        <v>32287.58213829156</v>
      </c>
      <c r="U385" s="19">
        <v>0</v>
      </c>
      <c r="V385" s="21">
        <f t="shared" si="23"/>
        <v>202222.22497140503</v>
      </c>
    </row>
    <row r="386" spans="1:22" x14ac:dyDescent="0.3">
      <c r="A386" s="7" t="s">
        <v>133</v>
      </c>
      <c r="B386" s="7">
        <v>2</v>
      </c>
      <c r="C386" s="8" t="s">
        <v>178</v>
      </c>
      <c r="D386" s="7" t="s">
        <v>439</v>
      </c>
      <c r="E386" s="7" t="s">
        <v>437</v>
      </c>
      <c r="F386" s="8" t="s">
        <v>440</v>
      </c>
      <c r="G386" s="7" t="s">
        <v>16</v>
      </c>
      <c r="H386" s="9">
        <v>904.4665</v>
      </c>
      <c r="I386" s="9">
        <v>2.7046000000000001</v>
      </c>
      <c r="J386" s="9">
        <v>2.7046000000000001</v>
      </c>
      <c r="K386" s="10">
        <v>1</v>
      </c>
      <c r="L386" s="9">
        <v>32.299999999999997</v>
      </c>
      <c r="M386" s="19">
        <f>H386*INDEX('Pliegos Tarifarios (Santiago)'!$B:$B,MATCH($B386,'Pliegos Tarifarios (Santiago)'!$A:$A,0))</f>
        <v>107484.98992699999</v>
      </c>
      <c r="N386" s="19">
        <f>I386*INDEX('Pliegos Tarifarios (Santiago)'!$C:$C,MATCH($B386,'Pliegos Tarifarios (Santiago)'!$A:$A,0))</f>
        <v>9278.6198326000012</v>
      </c>
      <c r="O386" s="19">
        <f>J386*INDEX('Pliegos Tarifarios (Santiago)'!$D:$D,MATCH($B386,'Pliegos Tarifarios (Santiago)'!$A:$A,0))</f>
        <v>38194.837209600002</v>
      </c>
      <c r="P386" s="19">
        <f>H386*INDEX('Pliegos Tarifarios (Santiago)'!$E:$E,MATCH($B386,'Pliegos Tarifarios (Santiago)'!$A:$A,0))</f>
        <v>11696.560778000001</v>
      </c>
      <c r="Q386" s="19" cm="1">
        <f t="array" ref="Q386">H386*_xlfn.IFS(H386&lt;=350,INDEX('Pliegos Tarifarios (Santiago)'!$F:$F,MATCH($B386,'Pliegos Tarifarios (Santiago)'!$A:$A,0)),H386&lt;=500,INDEX('Pliegos Tarifarios (Santiago)'!$G:$G,MATCH($B386,'Pliegos Tarifarios (Santiago)'!$A:$A,0)),H386&lt;=1000,INDEX('Pliegos Tarifarios (Santiago)'!$H:$H,MATCH($B386,'Pliegos Tarifarios (Santiago)'!$A:$A,0)),H386&lt;=5000,INDEX('Pliegos Tarifarios (Santiago)'!$I:$I,MATCH($B386,'Pliegos Tarifarios (Santiago)'!$A:$A,0)),H386&gt;5000,INDEX('Pliegos Tarifarios (Santiago)'!$J:$J,MATCH($B386,'Pliegos Tarifarios (Santiago)'!$A:$A,0)))/1.19</f>
        <v>2121.3159676470596</v>
      </c>
      <c r="R386" s="19">
        <f>INDEX('Pliegos Tarifarios (Santiago)'!$K:$K,MATCH($B386,'Pliegos Tarifarios (Santiago)'!$A:$A,0))</f>
        <v>709.36099999999999</v>
      </c>
      <c r="S386" s="21">
        <f t="shared" si="25"/>
        <v>169485.68471484707</v>
      </c>
      <c r="T386" s="21">
        <f t="shared" si="22"/>
        <v>32202.280095820945</v>
      </c>
      <c r="U386" s="19">
        <v>0</v>
      </c>
      <c r="V386" s="21">
        <f t="shared" si="23"/>
        <v>201687.96481066803</v>
      </c>
    </row>
    <row r="387" spans="1:22" x14ac:dyDescent="0.3">
      <c r="A387" s="7" t="s">
        <v>133</v>
      </c>
      <c r="B387" s="7">
        <v>2</v>
      </c>
      <c r="C387" s="8" t="s">
        <v>178</v>
      </c>
      <c r="D387" s="7" t="s">
        <v>441</v>
      </c>
      <c r="E387" s="7" t="s">
        <v>437</v>
      </c>
      <c r="F387" s="8" t="s">
        <v>442</v>
      </c>
      <c r="G387" s="7" t="s">
        <v>30</v>
      </c>
      <c r="H387" s="9">
        <v>339.8021</v>
      </c>
      <c r="I387" s="9">
        <v>1.0158</v>
      </c>
      <c r="J387" s="9">
        <v>1.0157</v>
      </c>
      <c r="K387" s="10">
        <v>0.99990155542429615</v>
      </c>
      <c r="L387" s="9">
        <v>12.14</v>
      </c>
      <c r="M387" s="19">
        <f>H387*INDEX('Pliegos Tarifarios (Santiago)'!$B:$B,MATCH($B387,'Pliegos Tarifarios (Santiago)'!$A:$A,0))</f>
        <v>40381.401959799994</v>
      </c>
      <c r="N387" s="19">
        <f>I387*INDEX('Pliegos Tarifarios (Santiago)'!$C:$C,MATCH($B387,'Pliegos Tarifarios (Santiago)'!$A:$A,0))</f>
        <v>3484.8857598</v>
      </c>
      <c r="O387" s="19">
        <f>J387*INDEX('Pliegos Tarifarios (Santiago)'!$D:$D,MATCH($B387,'Pliegos Tarifarios (Santiago)'!$A:$A,0))</f>
        <v>14343.894163200001</v>
      </c>
      <c r="P387" s="19">
        <f>H387*INDEX('Pliegos Tarifarios (Santiago)'!$E:$E,MATCH($B387,'Pliegos Tarifarios (Santiago)'!$A:$A,0))</f>
        <v>4394.3207572000001</v>
      </c>
      <c r="Q387" s="19" cm="1">
        <f t="array" ref="Q387">H387*_xlfn.IFS(H387&lt;=350,INDEX('Pliegos Tarifarios (Santiago)'!$F:$F,MATCH($B387,'Pliegos Tarifarios (Santiago)'!$A:$A,0)),H387&lt;=500,INDEX('Pliegos Tarifarios (Santiago)'!$G:$G,MATCH($B387,'Pliegos Tarifarios (Santiago)'!$A:$A,0)),H387&lt;=1000,INDEX('Pliegos Tarifarios (Santiago)'!$H:$H,MATCH($B387,'Pliegos Tarifarios (Santiago)'!$A:$A,0)),H387&lt;=5000,INDEX('Pliegos Tarifarios (Santiago)'!$I:$I,MATCH($B387,'Pliegos Tarifarios (Santiago)'!$A:$A,0)),H387&gt;5000,INDEX('Pliegos Tarifarios (Santiago)'!$J:$J,MATCH($B387,'Pliegos Tarifarios (Santiago)'!$A:$A,0)))/1.19</f>
        <v>223.86961882352941</v>
      </c>
      <c r="R387" s="19">
        <f>INDEX('Pliegos Tarifarios (Santiago)'!$K:$K,MATCH($B387,'Pliegos Tarifarios (Santiago)'!$A:$A,0))</f>
        <v>709.36099999999999</v>
      </c>
      <c r="S387" s="21">
        <f t="shared" si="25"/>
        <v>63537.733258823522</v>
      </c>
      <c r="T387" s="21">
        <f t="shared" si="22"/>
        <v>12072.16931917647</v>
      </c>
      <c r="U387" s="19">
        <v>0</v>
      </c>
      <c r="V387" s="21">
        <f t="shared" si="23"/>
        <v>75609.902577999994</v>
      </c>
    </row>
    <row r="388" spans="1:22" x14ac:dyDescent="0.3">
      <c r="A388" s="7" t="s">
        <v>133</v>
      </c>
      <c r="B388" s="7">
        <v>2</v>
      </c>
      <c r="C388" s="8" t="s">
        <v>178</v>
      </c>
      <c r="D388" s="7" t="s">
        <v>443</v>
      </c>
      <c r="E388" s="7" t="s">
        <v>444</v>
      </c>
      <c r="F388" s="8" t="s">
        <v>445</v>
      </c>
      <c r="G388" s="7" t="s">
        <v>16</v>
      </c>
      <c r="H388" s="9">
        <v>1698.1244999999999</v>
      </c>
      <c r="I388" s="9">
        <v>5.1214000000000004</v>
      </c>
      <c r="J388" s="9">
        <v>5.0260999999999996</v>
      </c>
      <c r="K388" s="10">
        <v>0.98139180692779304</v>
      </c>
      <c r="L388" s="9">
        <v>60.65</v>
      </c>
      <c r="M388" s="19">
        <f>H388*INDEX('Pliegos Tarifarios (Santiago)'!$B:$B,MATCH($B388,'Pliegos Tarifarios (Santiago)'!$A:$A,0))</f>
        <v>201801.71933099997</v>
      </c>
      <c r="N388" s="19">
        <f>I388*INDEX('Pliegos Tarifarios (Santiago)'!$C:$C,MATCH($B388,'Pliegos Tarifarios (Santiago)'!$A:$A,0))</f>
        <v>17569.889673400001</v>
      </c>
      <c r="O388" s="19">
        <f>J388*INDEX('Pliegos Tarifarios (Santiago)'!$D:$D,MATCH($B388,'Pliegos Tarifarios (Santiago)'!$A:$A,0))</f>
        <v>70979.468793599997</v>
      </c>
      <c r="P388" s="19">
        <f>H388*INDEX('Pliegos Tarifarios (Santiago)'!$E:$E,MATCH($B388,'Pliegos Tarifarios (Santiago)'!$A:$A,0))</f>
        <v>21960.146033999998</v>
      </c>
      <c r="Q388" s="19" cm="1">
        <f t="array" ref="Q388">H388*_xlfn.IFS(H388&lt;=350,INDEX('Pliegos Tarifarios (Santiago)'!$F:$F,MATCH($B388,'Pliegos Tarifarios (Santiago)'!$A:$A,0)),H388&lt;=500,INDEX('Pliegos Tarifarios (Santiago)'!$G:$G,MATCH($B388,'Pliegos Tarifarios (Santiago)'!$A:$A,0)),H388&lt;=1000,INDEX('Pliegos Tarifarios (Santiago)'!$H:$H,MATCH($B388,'Pliegos Tarifarios (Santiago)'!$A:$A,0)),H388&lt;=5000,INDEX('Pliegos Tarifarios (Santiago)'!$I:$I,MATCH($B388,'Pliegos Tarifarios (Santiago)'!$A:$A,0)),H388&gt;5000,INDEX('Pliegos Tarifarios (Santiago)'!$J:$J,MATCH($B388,'Pliegos Tarifarios (Santiago)'!$A:$A,0)))/1.19</f>
        <v>5095.800495378151</v>
      </c>
      <c r="R388" s="19">
        <f>INDEX('Pliegos Tarifarios (Santiago)'!$K:$K,MATCH($B388,'Pliegos Tarifarios (Santiago)'!$A:$A,0))</f>
        <v>709.36099999999999</v>
      </c>
      <c r="S388" s="21">
        <f t="shared" si="25"/>
        <v>318116.38532737806</v>
      </c>
      <c r="T388" s="21">
        <f t="shared" si="22"/>
        <v>60442.113212201832</v>
      </c>
      <c r="U388" s="19">
        <v>0</v>
      </c>
      <c r="V388" s="21">
        <f t="shared" si="23"/>
        <v>378558.49853957992</v>
      </c>
    </row>
    <row r="389" spans="1:22" x14ac:dyDescent="0.3">
      <c r="A389" s="7" t="s">
        <v>133</v>
      </c>
      <c r="B389" s="7">
        <v>2</v>
      </c>
      <c r="C389" s="8" t="s">
        <v>178</v>
      </c>
      <c r="D389" s="7" t="s">
        <v>446</v>
      </c>
      <c r="E389" s="7" t="s">
        <v>444</v>
      </c>
      <c r="F389" s="8" t="s">
        <v>447</v>
      </c>
      <c r="G389" s="7" t="s">
        <v>16</v>
      </c>
      <c r="H389" s="9">
        <v>1360.7895000000001</v>
      </c>
      <c r="I389" s="9">
        <v>4.0210999999999997</v>
      </c>
      <c r="J389" s="9">
        <v>4.0003000000000002</v>
      </c>
      <c r="K389" s="10">
        <v>0.99482728606600201</v>
      </c>
      <c r="L389" s="9">
        <v>48.6</v>
      </c>
      <c r="M389" s="19">
        <f>H389*INDEX('Pliegos Tarifarios (Santiago)'!$B:$B,MATCH($B389,'Pliegos Tarifarios (Santiago)'!$A:$A,0))</f>
        <v>161713.50260100001</v>
      </c>
      <c r="N389" s="19">
        <f>I389*INDEX('Pliegos Tarifarios (Santiago)'!$C:$C,MATCH($B389,'Pliegos Tarifarios (Santiago)'!$A:$A,0))</f>
        <v>13795.111369099999</v>
      </c>
      <c r="O389" s="19">
        <f>J389*INDEX('Pliegos Tarifarios (Santiago)'!$D:$D,MATCH($B389,'Pliegos Tarifarios (Santiago)'!$A:$A,0))</f>
        <v>56492.940652800004</v>
      </c>
      <c r="P389" s="19">
        <f>H389*INDEX('Pliegos Tarifarios (Santiago)'!$E:$E,MATCH($B389,'Pliegos Tarifarios (Santiago)'!$A:$A,0))</f>
        <v>17597.729814000002</v>
      </c>
      <c r="Q389" s="19" cm="1">
        <f t="array" ref="Q389">H389*_xlfn.IFS(H389&lt;=350,INDEX('Pliegos Tarifarios (Santiago)'!$F:$F,MATCH($B389,'Pliegos Tarifarios (Santiago)'!$A:$A,0)),H389&lt;=500,INDEX('Pliegos Tarifarios (Santiago)'!$G:$G,MATCH($B389,'Pliegos Tarifarios (Santiago)'!$A:$A,0)),H389&lt;=1000,INDEX('Pliegos Tarifarios (Santiago)'!$H:$H,MATCH($B389,'Pliegos Tarifarios (Santiago)'!$A:$A,0)),H389&lt;=5000,INDEX('Pliegos Tarifarios (Santiago)'!$I:$I,MATCH($B389,'Pliegos Tarifarios (Santiago)'!$A:$A,0)),H389&gt;5000,INDEX('Pliegos Tarifarios (Santiago)'!$J:$J,MATCH($B389,'Pliegos Tarifarios (Santiago)'!$A:$A,0)))/1.19</f>
        <v>4083.5120205882358</v>
      </c>
      <c r="R389" s="19">
        <f>INDEX('Pliegos Tarifarios (Santiago)'!$K:$K,MATCH($B389,'Pliegos Tarifarios (Santiago)'!$A:$A,0))</f>
        <v>709.36099999999999</v>
      </c>
      <c r="S389" s="21">
        <f t="shared" si="25"/>
        <v>254392.15745748824</v>
      </c>
      <c r="T389" s="21">
        <f t="shared" si="22"/>
        <v>48334.509916922769</v>
      </c>
      <c r="U389" s="19">
        <v>0</v>
      </c>
      <c r="V389" s="21">
        <f t="shared" si="23"/>
        <v>302726.66737441102</v>
      </c>
    </row>
    <row r="390" spans="1:22" x14ac:dyDescent="0.3">
      <c r="A390" s="7" t="s">
        <v>133</v>
      </c>
      <c r="B390" s="7">
        <v>2</v>
      </c>
      <c r="C390" s="8" t="s">
        <v>178</v>
      </c>
      <c r="D390" s="7" t="s">
        <v>448</v>
      </c>
      <c r="E390" s="7" t="s">
        <v>327</v>
      </c>
      <c r="F390" s="8" t="s">
        <v>449</v>
      </c>
      <c r="G390" s="7" t="s">
        <v>16</v>
      </c>
      <c r="H390" s="9">
        <v>2828.7375000000002</v>
      </c>
      <c r="I390" s="9">
        <v>8.4026999999999994</v>
      </c>
      <c r="J390" s="9">
        <v>8.2142999999999997</v>
      </c>
      <c r="K390" s="10">
        <v>0.97757863543860901</v>
      </c>
      <c r="L390" s="9">
        <v>101.03</v>
      </c>
      <c r="M390" s="19">
        <f>H390*INDEX('Pliegos Tarifarios (Santiago)'!$B:$B,MATCH($B390,'Pliegos Tarifarios (Santiago)'!$A:$A,0))</f>
        <v>336161.507025</v>
      </c>
      <c r="N390" s="19">
        <f>I390*INDEX('Pliegos Tarifarios (Santiago)'!$C:$C,MATCH($B390,'Pliegos Tarifarios (Santiago)'!$A:$A,0))</f>
        <v>28826.983238699999</v>
      </c>
      <c r="O390" s="19">
        <f>J390*INDEX('Pliegos Tarifarios (Santiago)'!$D:$D,MATCH($B390,'Pliegos Tarifarios (Santiago)'!$A:$A,0))</f>
        <v>116003.79031679999</v>
      </c>
      <c r="P390" s="19">
        <f>H390*INDEX('Pliegos Tarifarios (Santiago)'!$E:$E,MATCH($B390,'Pliegos Tarifarios (Santiago)'!$A:$A,0))</f>
        <v>36581.233350000002</v>
      </c>
      <c r="Q390" s="19" cm="1">
        <f t="array" ref="Q390">H390*_xlfn.IFS(H390&lt;=350,INDEX('Pliegos Tarifarios (Santiago)'!$F:$F,MATCH($B390,'Pliegos Tarifarios (Santiago)'!$A:$A,0)),H390&lt;=500,INDEX('Pliegos Tarifarios (Santiago)'!$G:$G,MATCH($B390,'Pliegos Tarifarios (Santiago)'!$A:$A,0)),H390&lt;=1000,INDEX('Pliegos Tarifarios (Santiago)'!$H:$H,MATCH($B390,'Pliegos Tarifarios (Santiago)'!$A:$A,0)),H390&lt;=5000,INDEX('Pliegos Tarifarios (Santiago)'!$I:$I,MATCH($B390,'Pliegos Tarifarios (Santiago)'!$A:$A,0)),H390&gt;5000,INDEX('Pliegos Tarifarios (Santiago)'!$J:$J,MATCH($B390,'Pliegos Tarifarios (Santiago)'!$A:$A,0)))/1.19</f>
        <v>8488.5895903361343</v>
      </c>
      <c r="R390" s="19">
        <f>INDEX('Pliegos Tarifarios (Santiago)'!$K:$K,MATCH($B390,'Pliegos Tarifarios (Santiago)'!$A:$A,0))</f>
        <v>709.36099999999999</v>
      </c>
      <c r="S390" s="21">
        <f t="shared" si="25"/>
        <v>526771.46452083613</v>
      </c>
      <c r="T390" s="21">
        <f t="shared" si="22"/>
        <v>100086.57825895886</v>
      </c>
      <c r="U390" s="19">
        <v>0</v>
      </c>
      <c r="V390" s="21">
        <f t="shared" si="23"/>
        <v>626858.04277979501</v>
      </c>
    </row>
    <row r="391" spans="1:22" x14ac:dyDescent="0.3">
      <c r="A391" s="7" t="s">
        <v>133</v>
      </c>
      <c r="B391" s="7">
        <v>2</v>
      </c>
      <c r="C391" s="8" t="s">
        <v>178</v>
      </c>
      <c r="D391" s="7" t="s">
        <v>450</v>
      </c>
      <c r="E391" s="7" t="s">
        <v>327</v>
      </c>
      <c r="F391" s="8" t="s">
        <v>451</v>
      </c>
      <c r="G391" s="7" t="s">
        <v>16</v>
      </c>
      <c r="H391" s="9">
        <v>2263.2564000000002</v>
      </c>
      <c r="I391" s="9">
        <v>6.7133000000000003</v>
      </c>
      <c r="J391" s="9">
        <v>6.7133000000000003</v>
      </c>
      <c r="K391" s="10">
        <v>1</v>
      </c>
      <c r="L391" s="9">
        <v>80.83</v>
      </c>
      <c r="M391" s="19">
        <f>H391*INDEX('Pliegos Tarifarios (Santiago)'!$B:$B,MATCH($B391,'Pliegos Tarifarios (Santiago)'!$A:$A,0))</f>
        <v>268960.86406320002</v>
      </c>
      <c r="N391" s="19">
        <f>I391*INDEX('Pliegos Tarifarios (Santiago)'!$C:$C,MATCH($B391,'Pliegos Tarifarios (Santiago)'!$A:$A,0))</f>
        <v>23031.190757300003</v>
      </c>
      <c r="O391" s="19">
        <f>J391*INDEX('Pliegos Tarifarios (Santiago)'!$D:$D,MATCH($B391,'Pliegos Tarifarios (Santiago)'!$A:$A,0))</f>
        <v>94806.404140800005</v>
      </c>
      <c r="P391" s="19">
        <f>H391*INDEX('Pliegos Tarifarios (Santiago)'!$E:$E,MATCH($B391,'Pliegos Tarifarios (Santiago)'!$A:$A,0))</f>
        <v>29268.431764800003</v>
      </c>
      <c r="Q391" s="19" cm="1">
        <f t="array" ref="Q391">H391*_xlfn.IFS(H391&lt;=350,INDEX('Pliegos Tarifarios (Santiago)'!$F:$F,MATCH($B391,'Pliegos Tarifarios (Santiago)'!$A:$A,0)),H391&lt;=500,INDEX('Pliegos Tarifarios (Santiago)'!$G:$G,MATCH($B391,'Pliegos Tarifarios (Santiago)'!$A:$A,0)),H391&lt;=1000,INDEX('Pliegos Tarifarios (Santiago)'!$H:$H,MATCH($B391,'Pliegos Tarifarios (Santiago)'!$A:$A,0)),H391&lt;=5000,INDEX('Pliegos Tarifarios (Santiago)'!$I:$I,MATCH($B391,'Pliegos Tarifarios (Santiago)'!$A:$A,0)),H391&gt;5000,INDEX('Pliegos Tarifarios (Santiago)'!$J:$J,MATCH($B391,'Pliegos Tarifarios (Santiago)'!$A:$A,0)))/1.19</f>
        <v>6791.6710961344543</v>
      </c>
      <c r="R391" s="19">
        <f>INDEX('Pliegos Tarifarios (Santiago)'!$K:$K,MATCH($B391,'Pliegos Tarifarios (Santiago)'!$A:$A,0))</f>
        <v>709.36099999999999</v>
      </c>
      <c r="S391" s="21">
        <f t="shared" si="25"/>
        <v>423567.92282223445</v>
      </c>
      <c r="T391" s="21">
        <f t="shared" si="22"/>
        <v>80477.905336224547</v>
      </c>
      <c r="U391" s="19">
        <v>0</v>
      </c>
      <c r="V391" s="21">
        <f t="shared" si="23"/>
        <v>504045.82815845899</v>
      </c>
    </row>
    <row r="392" spans="1:22" x14ac:dyDescent="0.3">
      <c r="A392" s="7" t="s">
        <v>133</v>
      </c>
      <c r="B392" s="7">
        <v>2</v>
      </c>
      <c r="C392" s="8" t="s">
        <v>178</v>
      </c>
      <c r="D392" s="7" t="s">
        <v>452</v>
      </c>
      <c r="E392" s="7" t="s">
        <v>327</v>
      </c>
      <c r="F392" s="8" t="s">
        <v>453</v>
      </c>
      <c r="G392" s="7" t="s">
        <v>16</v>
      </c>
      <c r="H392" s="9">
        <v>1696.6369999999999</v>
      </c>
      <c r="I392" s="9">
        <v>5.1139000000000001</v>
      </c>
      <c r="J392" s="9">
        <v>4.9692999999999996</v>
      </c>
      <c r="K392" s="10">
        <v>0.97172412444513967</v>
      </c>
      <c r="L392" s="9">
        <v>60.59</v>
      </c>
      <c r="M392" s="19">
        <f>H392*INDEX('Pliegos Tarifarios (Santiago)'!$B:$B,MATCH($B392,'Pliegos Tarifarios (Santiago)'!$A:$A,0))</f>
        <v>201624.94780599998</v>
      </c>
      <c r="N392" s="19">
        <f>I392*INDEX('Pliegos Tarifarios (Santiago)'!$C:$C,MATCH($B392,'Pliegos Tarifarios (Santiago)'!$A:$A,0))</f>
        <v>17544.159565900001</v>
      </c>
      <c r="O392" s="19">
        <f>J392*INDEX('Pliegos Tarifarios (Santiago)'!$D:$D,MATCH($B392,'Pliegos Tarifarios (Santiago)'!$A:$A,0))</f>
        <v>70177.329196799998</v>
      </c>
      <c r="P392" s="19">
        <f>H392*INDEX('Pliegos Tarifarios (Santiago)'!$E:$E,MATCH($B392,'Pliegos Tarifarios (Santiago)'!$A:$A,0))</f>
        <v>21940.909683999998</v>
      </c>
      <c r="Q392" s="19" cm="1">
        <f t="array" ref="Q392">H392*_xlfn.IFS(H392&lt;=350,INDEX('Pliegos Tarifarios (Santiago)'!$F:$F,MATCH($B392,'Pliegos Tarifarios (Santiago)'!$A:$A,0)),H392&lt;=500,INDEX('Pliegos Tarifarios (Santiago)'!$G:$G,MATCH($B392,'Pliegos Tarifarios (Santiago)'!$A:$A,0)),H392&lt;=1000,INDEX('Pliegos Tarifarios (Santiago)'!$H:$H,MATCH($B392,'Pliegos Tarifarios (Santiago)'!$A:$A,0)),H392&lt;=5000,INDEX('Pliegos Tarifarios (Santiago)'!$I:$I,MATCH($B392,'Pliegos Tarifarios (Santiago)'!$A:$A,0)),H392&gt;5000,INDEX('Pliegos Tarifarios (Santiago)'!$J:$J,MATCH($B392,'Pliegos Tarifarios (Santiago)'!$A:$A,0)))/1.19</f>
        <v>5091.3367453781511</v>
      </c>
      <c r="R392" s="19">
        <f>INDEX('Pliegos Tarifarios (Santiago)'!$K:$K,MATCH($B392,'Pliegos Tarifarios (Santiago)'!$A:$A,0))</f>
        <v>709.36099999999999</v>
      </c>
      <c r="S392" s="21">
        <f t="shared" si="25"/>
        <v>317088.04399807815</v>
      </c>
      <c r="T392" s="21">
        <f t="shared" si="22"/>
        <v>60246.72835963485</v>
      </c>
      <c r="U392" s="19">
        <v>0</v>
      </c>
      <c r="V392" s="21">
        <f t="shared" si="23"/>
        <v>377334.77235771302</v>
      </c>
    </row>
    <row r="393" spans="1:22" x14ac:dyDescent="0.3">
      <c r="A393" s="7" t="s">
        <v>133</v>
      </c>
      <c r="B393" s="7">
        <v>2</v>
      </c>
      <c r="C393" s="8" t="s">
        <v>178</v>
      </c>
      <c r="D393" s="7" t="s">
        <v>454</v>
      </c>
      <c r="E393" s="7" t="s">
        <v>327</v>
      </c>
      <c r="F393" s="8" t="s">
        <v>455</v>
      </c>
      <c r="G393" s="7" t="s">
        <v>16</v>
      </c>
      <c r="H393" s="9">
        <v>1696.0219999999999</v>
      </c>
      <c r="I393" s="9">
        <v>5.0761000000000003</v>
      </c>
      <c r="J393" s="9">
        <v>5.0761000000000003</v>
      </c>
      <c r="K393" s="10">
        <v>1</v>
      </c>
      <c r="L393" s="9">
        <v>60.57</v>
      </c>
      <c r="M393" s="19">
        <f>H393*INDEX('Pliegos Tarifarios (Santiago)'!$B:$B,MATCH($B393,'Pliegos Tarifarios (Santiago)'!$A:$A,0))</f>
        <v>201551.862436</v>
      </c>
      <c r="N393" s="19">
        <f>I393*INDEX('Pliegos Tarifarios (Santiago)'!$C:$C,MATCH($B393,'Pliegos Tarifarios (Santiago)'!$A:$A,0))</f>
        <v>17414.479824100003</v>
      </c>
      <c r="O393" s="19">
        <f>J393*INDEX('Pliegos Tarifarios (Santiago)'!$D:$D,MATCH($B393,'Pliegos Tarifarios (Santiago)'!$A:$A,0))</f>
        <v>71685.577593599999</v>
      </c>
      <c r="P393" s="19">
        <f>H393*INDEX('Pliegos Tarifarios (Santiago)'!$E:$E,MATCH($B393,'Pliegos Tarifarios (Santiago)'!$A:$A,0))</f>
        <v>21932.956504000002</v>
      </c>
      <c r="Q393" s="19" cm="1">
        <f t="array" ref="Q393">H393*_xlfn.IFS(H393&lt;=350,INDEX('Pliegos Tarifarios (Santiago)'!$F:$F,MATCH($B393,'Pliegos Tarifarios (Santiago)'!$A:$A,0)),H393&lt;=500,INDEX('Pliegos Tarifarios (Santiago)'!$G:$G,MATCH($B393,'Pliegos Tarifarios (Santiago)'!$A:$A,0)),H393&lt;=1000,INDEX('Pliegos Tarifarios (Santiago)'!$H:$H,MATCH($B393,'Pliegos Tarifarios (Santiago)'!$A:$A,0)),H393&lt;=5000,INDEX('Pliegos Tarifarios (Santiago)'!$I:$I,MATCH($B393,'Pliegos Tarifarios (Santiago)'!$A:$A,0)),H393&gt;5000,INDEX('Pliegos Tarifarios (Santiago)'!$J:$J,MATCH($B393,'Pliegos Tarifarios (Santiago)'!$A:$A,0)))/1.19</f>
        <v>5089.4912285714281</v>
      </c>
      <c r="R393" s="19">
        <f>INDEX('Pliegos Tarifarios (Santiago)'!$K:$K,MATCH($B393,'Pliegos Tarifarios (Santiago)'!$A:$A,0))</f>
        <v>709.36099999999999</v>
      </c>
      <c r="S393" s="21">
        <f t="shared" si="25"/>
        <v>318383.72858627141</v>
      </c>
      <c r="T393" s="21">
        <f t="shared" si="22"/>
        <v>60492.908431391566</v>
      </c>
      <c r="U393" s="19">
        <v>0</v>
      </c>
      <c r="V393" s="21">
        <f t="shared" si="23"/>
        <v>378876.63701766299</v>
      </c>
    </row>
    <row r="394" spans="1:22" x14ac:dyDescent="0.3">
      <c r="A394" s="7" t="s">
        <v>133</v>
      </c>
      <c r="B394" s="7">
        <v>2</v>
      </c>
      <c r="C394" s="8" t="s">
        <v>178</v>
      </c>
      <c r="D394" s="7" t="s">
        <v>456</v>
      </c>
      <c r="E394" s="7" t="s">
        <v>327</v>
      </c>
      <c r="F394" s="8" t="s">
        <v>457</v>
      </c>
      <c r="G394" s="7" t="s">
        <v>16</v>
      </c>
      <c r="H394" s="9">
        <v>1698.5852</v>
      </c>
      <c r="I394" s="9">
        <v>4.9744999999999999</v>
      </c>
      <c r="J394" s="9">
        <v>4.9744999999999999</v>
      </c>
      <c r="K394" s="10">
        <v>1</v>
      </c>
      <c r="L394" s="9">
        <v>60.66</v>
      </c>
      <c r="M394" s="19">
        <f>H394*INDEX('Pliegos Tarifarios (Santiago)'!$B:$B,MATCH($B394,'Pliegos Tarifarios (Santiago)'!$A:$A,0))</f>
        <v>201856.46799759998</v>
      </c>
      <c r="N394" s="19">
        <f>I394*INDEX('Pliegos Tarifarios (Santiago)'!$C:$C,MATCH($B394,'Pliegos Tarifarios (Santiago)'!$A:$A,0))</f>
        <v>17065.922634499999</v>
      </c>
      <c r="O394" s="19">
        <f>J394*INDEX('Pliegos Tarifarios (Santiago)'!$D:$D,MATCH($B394,'Pliegos Tarifarios (Santiago)'!$A:$A,0))</f>
        <v>70250.764511999994</v>
      </c>
      <c r="P394" s="19">
        <f>H394*INDEX('Pliegos Tarifarios (Santiago)'!$E:$E,MATCH($B394,'Pliegos Tarifarios (Santiago)'!$A:$A,0))</f>
        <v>21966.103806400002</v>
      </c>
      <c r="Q394" s="19" cm="1">
        <f t="array" ref="Q394">H394*_xlfn.IFS(H394&lt;=350,INDEX('Pliegos Tarifarios (Santiago)'!$F:$F,MATCH($B394,'Pliegos Tarifarios (Santiago)'!$A:$A,0)),H394&lt;=500,INDEX('Pliegos Tarifarios (Santiago)'!$G:$G,MATCH($B394,'Pliegos Tarifarios (Santiago)'!$A:$A,0)),H394&lt;=1000,INDEX('Pliegos Tarifarios (Santiago)'!$H:$H,MATCH($B394,'Pliegos Tarifarios (Santiago)'!$A:$A,0)),H394&lt;=5000,INDEX('Pliegos Tarifarios (Santiago)'!$I:$I,MATCH($B394,'Pliegos Tarifarios (Santiago)'!$A:$A,0)),H394&gt;5000,INDEX('Pliegos Tarifarios (Santiago)'!$J:$J,MATCH($B394,'Pliegos Tarifarios (Santiago)'!$A:$A,0)))/1.19</f>
        <v>5097.1829825210079</v>
      </c>
      <c r="R394" s="19">
        <f>INDEX('Pliegos Tarifarios (Santiago)'!$K:$K,MATCH($B394,'Pliegos Tarifarios (Santiago)'!$A:$A,0))</f>
        <v>709.36099999999999</v>
      </c>
      <c r="S394" s="21">
        <f t="shared" si="25"/>
        <v>316945.80293302092</v>
      </c>
      <c r="T394" s="21">
        <f t="shared" ref="T394:T457" si="26">S394*0.19</f>
        <v>60219.702557273973</v>
      </c>
      <c r="U394" s="19">
        <v>0</v>
      </c>
      <c r="V394" s="21">
        <f t="shared" ref="V394:V457" si="27">SUM(S394:T394)</f>
        <v>377165.50549029489</v>
      </c>
    </row>
    <row r="395" spans="1:22" x14ac:dyDescent="0.3">
      <c r="A395" s="7" t="s">
        <v>133</v>
      </c>
      <c r="B395" s="7">
        <v>2</v>
      </c>
      <c r="C395" s="8" t="s">
        <v>178</v>
      </c>
      <c r="D395" s="7" t="s">
        <v>458</v>
      </c>
      <c r="E395" s="7" t="s">
        <v>327</v>
      </c>
      <c r="F395" s="8" t="s">
        <v>459</v>
      </c>
      <c r="G395" s="7" t="s">
        <v>16</v>
      </c>
      <c r="H395" s="9">
        <v>1700.1873000000001</v>
      </c>
      <c r="I395" s="9">
        <v>5.2393999999999998</v>
      </c>
      <c r="J395" s="9">
        <v>4.9638999999999998</v>
      </c>
      <c r="K395" s="10">
        <v>0.9474176432415925</v>
      </c>
      <c r="L395" s="9">
        <v>60.72</v>
      </c>
      <c r="M395" s="19">
        <f>H395*INDEX('Pliegos Tarifarios (Santiago)'!$B:$B,MATCH($B395,'Pliegos Tarifarios (Santiago)'!$A:$A,0))</f>
        <v>202046.85835739999</v>
      </c>
      <c r="N395" s="19">
        <f>I395*INDEX('Pliegos Tarifarios (Santiago)'!$C:$C,MATCH($B395,'Pliegos Tarifarios (Santiago)'!$A:$A,0))</f>
        <v>17974.710031399998</v>
      </c>
      <c r="O395" s="19">
        <f>J395*INDEX('Pliegos Tarifarios (Santiago)'!$D:$D,MATCH($B395,'Pliegos Tarifarios (Santiago)'!$A:$A,0))</f>
        <v>70101.069446399997</v>
      </c>
      <c r="P395" s="19">
        <f>H395*INDEX('Pliegos Tarifarios (Santiago)'!$E:$E,MATCH($B395,'Pliegos Tarifarios (Santiago)'!$A:$A,0))</f>
        <v>21986.822163600002</v>
      </c>
      <c r="Q395" s="19" cm="1">
        <f t="array" ref="Q395">H395*_xlfn.IFS(H395&lt;=350,INDEX('Pliegos Tarifarios (Santiago)'!$F:$F,MATCH($B395,'Pliegos Tarifarios (Santiago)'!$A:$A,0)),H395&lt;=500,INDEX('Pliegos Tarifarios (Santiago)'!$G:$G,MATCH($B395,'Pliegos Tarifarios (Santiago)'!$A:$A,0)),H395&lt;=1000,INDEX('Pliegos Tarifarios (Santiago)'!$H:$H,MATCH($B395,'Pliegos Tarifarios (Santiago)'!$A:$A,0)),H395&lt;=5000,INDEX('Pliegos Tarifarios (Santiago)'!$I:$I,MATCH($B395,'Pliegos Tarifarios (Santiago)'!$A:$A,0)),H395&gt;5000,INDEX('Pliegos Tarifarios (Santiago)'!$J:$J,MATCH($B395,'Pliegos Tarifarios (Santiago)'!$A:$A,0)))/1.19</f>
        <v>5101.9906288235297</v>
      </c>
      <c r="R395" s="19">
        <f>INDEX('Pliegos Tarifarios (Santiago)'!$K:$K,MATCH($B395,'Pliegos Tarifarios (Santiago)'!$A:$A,0))</f>
        <v>709.36099999999999</v>
      </c>
      <c r="S395" s="21">
        <f t="shared" si="25"/>
        <v>317920.81162762351</v>
      </c>
      <c r="T395" s="21">
        <f t="shared" si="26"/>
        <v>60404.95420924847</v>
      </c>
      <c r="U395" s="19">
        <v>0</v>
      </c>
      <c r="V395" s="21">
        <f t="shared" si="27"/>
        <v>378325.76583687199</v>
      </c>
    </row>
    <row r="396" spans="1:22" x14ac:dyDescent="0.3">
      <c r="A396" s="7" t="s">
        <v>133</v>
      </c>
      <c r="B396" s="7">
        <v>2</v>
      </c>
      <c r="C396" s="8" t="s">
        <v>178</v>
      </c>
      <c r="D396" s="7" t="s">
        <v>460</v>
      </c>
      <c r="E396" s="7" t="s">
        <v>327</v>
      </c>
      <c r="F396" s="8" t="s">
        <v>461</v>
      </c>
      <c r="G396" s="7" t="s">
        <v>16</v>
      </c>
      <c r="H396" s="9">
        <v>1700.1504</v>
      </c>
      <c r="I396" s="9">
        <v>5.0199999999999996</v>
      </c>
      <c r="J396" s="9">
        <v>4.9303999999999997</v>
      </c>
      <c r="K396" s="10">
        <v>0.98215139442231081</v>
      </c>
      <c r="L396" s="9">
        <v>60.72</v>
      </c>
      <c r="M396" s="19">
        <f>H396*INDEX('Pliegos Tarifarios (Santiago)'!$B:$B,MATCH($B396,'Pliegos Tarifarios (Santiago)'!$A:$A,0))</f>
        <v>202042.47323519998</v>
      </c>
      <c r="N396" s="19">
        <f>I396*INDEX('Pliegos Tarifarios (Santiago)'!$C:$C,MATCH($B396,'Pliegos Tarifarios (Santiago)'!$A:$A,0))</f>
        <v>17222.018619999999</v>
      </c>
      <c r="O396" s="19">
        <f>J396*INDEX('Pliegos Tarifarios (Santiago)'!$D:$D,MATCH($B396,'Pliegos Tarifarios (Santiago)'!$A:$A,0))</f>
        <v>69627.976550399995</v>
      </c>
      <c r="P396" s="19">
        <f>H396*INDEX('Pliegos Tarifarios (Santiago)'!$E:$E,MATCH($B396,'Pliegos Tarifarios (Santiago)'!$A:$A,0))</f>
        <v>21986.344972800001</v>
      </c>
      <c r="Q396" s="19" cm="1">
        <f t="array" ref="Q396">H396*_xlfn.IFS(H396&lt;=350,INDEX('Pliegos Tarifarios (Santiago)'!$F:$F,MATCH($B396,'Pliegos Tarifarios (Santiago)'!$A:$A,0)),H396&lt;=500,INDEX('Pliegos Tarifarios (Santiago)'!$G:$G,MATCH($B396,'Pliegos Tarifarios (Santiago)'!$A:$A,0)),H396&lt;=1000,INDEX('Pliegos Tarifarios (Santiago)'!$H:$H,MATCH($B396,'Pliegos Tarifarios (Santiago)'!$A:$A,0)),H396&lt;=5000,INDEX('Pliegos Tarifarios (Santiago)'!$I:$I,MATCH($B396,'Pliegos Tarifarios (Santiago)'!$A:$A,0)),H396&gt;5000,INDEX('Pliegos Tarifarios (Santiago)'!$J:$J,MATCH($B396,'Pliegos Tarifarios (Santiago)'!$A:$A,0)))/1.19</f>
        <v>5101.8798978151262</v>
      </c>
      <c r="R396" s="19">
        <f>INDEX('Pliegos Tarifarios (Santiago)'!$K:$K,MATCH($B396,'Pliegos Tarifarios (Santiago)'!$A:$A,0))</f>
        <v>709.36099999999999</v>
      </c>
      <c r="S396" s="21">
        <f t="shared" si="25"/>
        <v>316690.05427621503</v>
      </c>
      <c r="T396" s="21">
        <f t="shared" si="26"/>
        <v>60171.110312480858</v>
      </c>
      <c r="U396" s="19">
        <v>0</v>
      </c>
      <c r="V396" s="21">
        <f t="shared" si="27"/>
        <v>376861.16458869586</v>
      </c>
    </row>
    <row r="397" spans="1:22" x14ac:dyDescent="0.3">
      <c r="A397" s="7" t="s">
        <v>133</v>
      </c>
      <c r="B397" s="7">
        <v>2</v>
      </c>
      <c r="C397" s="8" t="s">
        <v>178</v>
      </c>
      <c r="D397" s="7" t="s">
        <v>462</v>
      </c>
      <c r="E397" s="7" t="s">
        <v>327</v>
      </c>
      <c r="F397" s="8" t="s">
        <v>76</v>
      </c>
      <c r="G397" s="7" t="s">
        <v>16</v>
      </c>
      <c r="H397" s="9">
        <v>2266.7752999999998</v>
      </c>
      <c r="I397" s="9">
        <v>6.9061000000000003</v>
      </c>
      <c r="J397" s="9">
        <v>6.6337999999999999</v>
      </c>
      <c r="K397" s="10">
        <v>0.960571089326827</v>
      </c>
      <c r="L397" s="9">
        <v>80.959999999999994</v>
      </c>
      <c r="M397" s="19">
        <f>H397*INDEX('Pliegos Tarifarios (Santiago)'!$B:$B,MATCH($B397,'Pliegos Tarifarios (Santiago)'!$A:$A,0))</f>
        <v>269379.04310139996</v>
      </c>
      <c r="N397" s="19">
        <f>I397*INDEX('Pliegos Tarifarios (Santiago)'!$C:$C,MATCH($B397,'Pliegos Tarifarios (Santiago)'!$A:$A,0))</f>
        <v>23692.626054100001</v>
      </c>
      <c r="O397" s="19">
        <f>J397*INDEX('Pliegos Tarifarios (Santiago)'!$D:$D,MATCH($B397,'Pliegos Tarifarios (Santiago)'!$A:$A,0))</f>
        <v>93683.69114879999</v>
      </c>
      <c r="P397" s="19">
        <f>H397*INDEX('Pliegos Tarifarios (Santiago)'!$E:$E,MATCH($B397,'Pliegos Tarifarios (Santiago)'!$A:$A,0))</f>
        <v>29313.938179599998</v>
      </c>
      <c r="Q397" s="19" cm="1">
        <f t="array" ref="Q397">H397*_xlfn.IFS(H397&lt;=350,INDEX('Pliegos Tarifarios (Santiago)'!$F:$F,MATCH($B397,'Pliegos Tarifarios (Santiago)'!$A:$A,0)),H397&lt;=500,INDEX('Pliegos Tarifarios (Santiago)'!$G:$G,MATCH($B397,'Pliegos Tarifarios (Santiago)'!$A:$A,0)),H397&lt;=1000,INDEX('Pliegos Tarifarios (Santiago)'!$H:$H,MATCH($B397,'Pliegos Tarifarios (Santiago)'!$A:$A,0)),H397&lt;=5000,INDEX('Pliegos Tarifarios (Santiago)'!$I:$I,MATCH($B397,'Pliegos Tarifarios (Santiago)'!$A:$A,0)),H397&gt;5000,INDEX('Pliegos Tarifarios (Santiago)'!$J:$J,MATCH($B397,'Pliegos Tarifarios (Santiago)'!$A:$A,0)))/1.19</f>
        <v>6802.2307531932765</v>
      </c>
      <c r="R397" s="19">
        <f>INDEX('Pliegos Tarifarios (Santiago)'!$K:$K,MATCH($B397,'Pliegos Tarifarios (Santiago)'!$A:$A,0))</f>
        <v>709.36099999999999</v>
      </c>
      <c r="S397" s="21">
        <f t="shared" si="25"/>
        <v>423580.8902370932</v>
      </c>
      <c r="T397" s="21">
        <f t="shared" si="26"/>
        <v>80480.369145047705</v>
      </c>
      <c r="U397" s="19">
        <v>0</v>
      </c>
      <c r="V397" s="21">
        <f t="shared" si="27"/>
        <v>504061.25938214094</v>
      </c>
    </row>
    <row r="398" spans="1:22" x14ac:dyDescent="0.3">
      <c r="A398" s="7" t="s">
        <v>133</v>
      </c>
      <c r="B398" s="7">
        <v>2</v>
      </c>
      <c r="C398" s="8" t="s">
        <v>178</v>
      </c>
      <c r="D398" s="7" t="s">
        <v>463</v>
      </c>
      <c r="E398" s="7" t="s">
        <v>327</v>
      </c>
      <c r="F398" s="8" t="s">
        <v>464</v>
      </c>
      <c r="G398" s="7" t="s">
        <v>16</v>
      </c>
      <c r="H398" s="9">
        <v>2269.7015000000001</v>
      </c>
      <c r="I398" s="9">
        <v>6.7088000000000001</v>
      </c>
      <c r="J398" s="9">
        <v>6.6359000000000004</v>
      </c>
      <c r="K398" s="10">
        <v>0.98913367517290729</v>
      </c>
      <c r="L398" s="9">
        <v>81.06</v>
      </c>
      <c r="M398" s="19">
        <f>H398*INDEX('Pliegos Tarifarios (Santiago)'!$B:$B,MATCH($B398,'Pliegos Tarifarios (Santiago)'!$A:$A,0))</f>
        <v>269726.78685700003</v>
      </c>
      <c r="N398" s="19">
        <f>I398*INDEX('Pliegos Tarifarios (Santiago)'!$C:$C,MATCH($B398,'Pliegos Tarifarios (Santiago)'!$A:$A,0))</f>
        <v>23015.752692800001</v>
      </c>
      <c r="O398" s="19">
        <f>J398*INDEX('Pliegos Tarifarios (Santiago)'!$D:$D,MATCH($B398,'Pliegos Tarifarios (Santiago)'!$A:$A,0))</f>
        <v>93713.347718400008</v>
      </c>
      <c r="P398" s="19">
        <f>H398*INDEX('Pliegos Tarifarios (Santiago)'!$E:$E,MATCH($B398,'Pliegos Tarifarios (Santiago)'!$A:$A,0))</f>
        <v>29351.779798000003</v>
      </c>
      <c r="Q398" s="19" cm="1">
        <f t="array" ref="Q398">H398*_xlfn.IFS(H398&lt;=350,INDEX('Pliegos Tarifarios (Santiago)'!$F:$F,MATCH($B398,'Pliegos Tarifarios (Santiago)'!$A:$A,0)),H398&lt;=500,INDEX('Pliegos Tarifarios (Santiago)'!$G:$G,MATCH($B398,'Pliegos Tarifarios (Santiago)'!$A:$A,0)),H398&lt;=1000,INDEX('Pliegos Tarifarios (Santiago)'!$H:$H,MATCH($B398,'Pliegos Tarifarios (Santiago)'!$A:$A,0)),H398&lt;=5000,INDEX('Pliegos Tarifarios (Santiago)'!$I:$I,MATCH($B398,'Pliegos Tarifarios (Santiago)'!$A:$A,0)),H398&gt;5000,INDEX('Pliegos Tarifarios (Santiago)'!$J:$J,MATCH($B398,'Pliegos Tarifarios (Santiago)'!$A:$A,0)))/1.19</f>
        <v>6811.0118121848736</v>
      </c>
      <c r="R398" s="19">
        <f>INDEX('Pliegos Tarifarios (Santiago)'!$K:$K,MATCH($B398,'Pliegos Tarifarios (Santiago)'!$A:$A,0))</f>
        <v>709.36099999999999</v>
      </c>
      <c r="S398" s="21">
        <f t="shared" si="25"/>
        <v>423328.03987838491</v>
      </c>
      <c r="T398" s="21">
        <f t="shared" si="26"/>
        <v>80432.327576893134</v>
      </c>
      <c r="U398" s="19">
        <v>0</v>
      </c>
      <c r="V398" s="21">
        <f t="shared" si="27"/>
        <v>503760.36745527806</v>
      </c>
    </row>
    <row r="399" spans="1:22" x14ac:dyDescent="0.3">
      <c r="A399" s="7" t="s">
        <v>133</v>
      </c>
      <c r="B399" s="7">
        <v>2</v>
      </c>
      <c r="C399" s="8" t="s">
        <v>178</v>
      </c>
      <c r="D399" s="7" t="s">
        <v>465</v>
      </c>
      <c r="E399" s="7" t="s">
        <v>75</v>
      </c>
      <c r="F399" s="8" t="s">
        <v>82</v>
      </c>
      <c r="G399" s="7" t="s">
        <v>16</v>
      </c>
      <c r="H399" s="9">
        <v>1701.0211999999999</v>
      </c>
      <c r="I399" s="9">
        <v>5.1417999999999999</v>
      </c>
      <c r="J399" s="9">
        <v>4.8943000000000003</v>
      </c>
      <c r="K399" s="10">
        <v>0.95186510560504112</v>
      </c>
      <c r="L399" s="9">
        <v>60.75</v>
      </c>
      <c r="M399" s="19">
        <f>H399*INDEX('Pliegos Tarifarios (Santiago)'!$B:$B,MATCH($B399,'Pliegos Tarifarios (Santiago)'!$A:$A,0))</f>
        <v>202145.95736559998</v>
      </c>
      <c r="N399" s="19">
        <f>I399*INDEX('Pliegos Tarifarios (Santiago)'!$C:$C,MATCH($B399,'Pliegos Tarifarios (Santiago)'!$A:$A,0))</f>
        <v>17639.875565800001</v>
      </c>
      <c r="O399" s="19">
        <f>J399*INDEX('Pliegos Tarifarios (Santiago)'!$D:$D,MATCH($B399,'Pliegos Tarifarios (Santiago)'!$A:$A,0))</f>
        <v>69118.165996800002</v>
      </c>
      <c r="P399" s="19">
        <f>H399*INDEX('Pliegos Tarifarios (Santiago)'!$E:$E,MATCH($B399,'Pliegos Tarifarios (Santiago)'!$A:$A,0))</f>
        <v>21997.606158399998</v>
      </c>
      <c r="Q399" s="19" cm="1">
        <f t="array" ref="Q399">H399*_xlfn.IFS(H399&lt;=350,INDEX('Pliegos Tarifarios (Santiago)'!$F:$F,MATCH($B399,'Pliegos Tarifarios (Santiago)'!$A:$A,0)),H399&lt;=500,INDEX('Pliegos Tarifarios (Santiago)'!$G:$G,MATCH($B399,'Pliegos Tarifarios (Santiago)'!$A:$A,0)),H399&lt;=1000,INDEX('Pliegos Tarifarios (Santiago)'!$H:$H,MATCH($B399,'Pliegos Tarifarios (Santiago)'!$A:$A,0)),H399&lt;=5000,INDEX('Pliegos Tarifarios (Santiago)'!$I:$I,MATCH($B399,'Pliegos Tarifarios (Santiago)'!$A:$A,0)),H399&gt;5000,INDEX('Pliegos Tarifarios (Santiago)'!$J:$J,MATCH($B399,'Pliegos Tarifarios (Santiago)'!$A:$A,0)))/1.19</f>
        <v>5104.4930295798322</v>
      </c>
      <c r="R399" s="19">
        <f>INDEX('Pliegos Tarifarios (Santiago)'!$K:$K,MATCH($B399,'Pliegos Tarifarios (Santiago)'!$A:$A,0))</f>
        <v>709.36099999999999</v>
      </c>
      <c r="S399" s="21">
        <f t="shared" ref="S399" si="28">SUM(M399:R399)</f>
        <v>316715.45911617979</v>
      </c>
      <c r="T399" s="21">
        <f t="shared" si="26"/>
        <v>60175.93723207416</v>
      </c>
      <c r="U399" s="19">
        <v>0</v>
      </c>
      <c r="V399" s="21">
        <f t="shared" si="27"/>
        <v>376891.39634825394</v>
      </c>
    </row>
    <row r="400" spans="1:22" x14ac:dyDescent="0.3">
      <c r="A400" s="7" t="s">
        <v>133</v>
      </c>
      <c r="B400" s="7">
        <v>2</v>
      </c>
      <c r="C400" s="8" t="s">
        <v>178</v>
      </c>
      <c r="D400" s="7" t="s">
        <v>466</v>
      </c>
      <c r="E400" s="7" t="s">
        <v>75</v>
      </c>
      <c r="F400" s="8" t="s">
        <v>88</v>
      </c>
      <c r="G400" s="7" t="s">
        <v>16</v>
      </c>
      <c r="H400" s="9">
        <v>1362.4237000000001</v>
      </c>
      <c r="I400" s="9">
        <v>4.0869</v>
      </c>
      <c r="J400" s="9">
        <v>4.0388000000000002</v>
      </c>
      <c r="K400" s="10">
        <v>0.98823068829675309</v>
      </c>
      <c r="L400" s="9">
        <v>48.66</v>
      </c>
      <c r="M400" s="19">
        <f>H400*INDEX('Pliegos Tarifarios (Santiago)'!$B:$B,MATCH($B400,'Pliegos Tarifarios (Santiago)'!$A:$A,0))</f>
        <v>161907.70766059999</v>
      </c>
      <c r="N400" s="19">
        <f>I400*INDEX('Pliegos Tarifarios (Santiago)'!$C:$C,MATCH($B400,'Pliegos Tarifarios (Santiago)'!$A:$A,0))</f>
        <v>14020.8501789</v>
      </c>
      <c r="O400" s="19">
        <f>J400*INDEX('Pliegos Tarifarios (Santiago)'!$D:$D,MATCH($B400,'Pliegos Tarifarios (Santiago)'!$A:$A,0))</f>
        <v>57036.644428799998</v>
      </c>
      <c r="P400" s="19">
        <f>H400*INDEX('Pliegos Tarifarios (Santiago)'!$E:$E,MATCH($B400,'Pliegos Tarifarios (Santiago)'!$A:$A,0))</f>
        <v>17618.8632884</v>
      </c>
      <c r="Q400" s="19" cm="1">
        <f t="array" ref="Q400">H400*_xlfn.IFS(H400&lt;=350,INDEX('Pliegos Tarifarios (Santiago)'!$F:$F,MATCH($B400,'Pliegos Tarifarios (Santiago)'!$A:$A,0)),H400&lt;=500,INDEX('Pliegos Tarifarios (Santiago)'!$G:$G,MATCH($B400,'Pliegos Tarifarios (Santiago)'!$A:$A,0)),H400&lt;=1000,INDEX('Pliegos Tarifarios (Santiago)'!$H:$H,MATCH($B400,'Pliegos Tarifarios (Santiago)'!$A:$A,0)),H400&lt;=5000,INDEX('Pliegos Tarifarios (Santiago)'!$I:$I,MATCH($B400,'Pliegos Tarifarios (Santiago)'!$A:$A,0)),H400&gt;5000,INDEX('Pliegos Tarifarios (Santiago)'!$J:$J,MATCH($B400,'Pliegos Tarifarios (Santiago)'!$A:$A,0)))/1.19</f>
        <v>4088.4159938655462</v>
      </c>
      <c r="R400" s="19">
        <f>INDEX('Pliegos Tarifarios (Santiago)'!$K:$K,MATCH($B400,'Pliegos Tarifarios (Santiago)'!$A:$A,0))</f>
        <v>709.36099999999999</v>
      </c>
      <c r="S400" s="21">
        <f t="shared" ref="S400:S463" si="29">SUM(M400:R400)</f>
        <v>255381.84255056555</v>
      </c>
      <c r="T400" s="21">
        <f t="shared" si="26"/>
        <v>48522.550084607457</v>
      </c>
      <c r="U400" s="19">
        <v>0</v>
      </c>
      <c r="V400" s="21">
        <f t="shared" si="27"/>
        <v>303904.39263517299</v>
      </c>
    </row>
    <row r="401" spans="1:22" x14ac:dyDescent="0.3">
      <c r="A401" s="7" t="s">
        <v>133</v>
      </c>
      <c r="B401" s="7">
        <v>2</v>
      </c>
      <c r="C401" s="8" t="s">
        <v>178</v>
      </c>
      <c r="D401" s="7" t="s">
        <v>467</v>
      </c>
      <c r="E401" s="7" t="s">
        <v>75</v>
      </c>
      <c r="F401" s="8" t="s">
        <v>468</v>
      </c>
      <c r="G401" s="7" t="s">
        <v>16</v>
      </c>
      <c r="H401" s="9">
        <v>1358.8412000000001</v>
      </c>
      <c r="I401" s="9">
        <v>4.1288999999999998</v>
      </c>
      <c r="J401" s="9">
        <v>4.0423999999999998</v>
      </c>
      <c r="K401" s="10">
        <v>0.97905011019884225</v>
      </c>
      <c r="L401" s="9">
        <v>48.53</v>
      </c>
      <c r="M401" s="19">
        <f>H401*INDEX('Pliegos Tarifarios (Santiago)'!$B:$B,MATCH($B401,'Pliegos Tarifarios (Santiago)'!$A:$A,0))</f>
        <v>161481.97052559999</v>
      </c>
      <c r="N401" s="19">
        <f>I401*INDEX('Pliegos Tarifarios (Santiago)'!$C:$C,MATCH($B401,'Pliegos Tarifarios (Santiago)'!$A:$A,0))</f>
        <v>14164.9387809</v>
      </c>
      <c r="O401" s="19">
        <f>J401*INDEX('Pliegos Tarifarios (Santiago)'!$D:$D,MATCH($B401,'Pliegos Tarifarios (Santiago)'!$A:$A,0))</f>
        <v>57087.484262399994</v>
      </c>
      <c r="P401" s="19">
        <f>H401*INDEX('Pliegos Tarifarios (Santiago)'!$E:$E,MATCH($B401,'Pliegos Tarifarios (Santiago)'!$A:$A,0))</f>
        <v>17572.534398400003</v>
      </c>
      <c r="Q401" s="19" cm="1">
        <f t="array" ref="Q401">H401*_xlfn.IFS(H401&lt;=350,INDEX('Pliegos Tarifarios (Santiago)'!$F:$F,MATCH($B401,'Pliegos Tarifarios (Santiago)'!$A:$A,0)),H401&lt;=500,INDEX('Pliegos Tarifarios (Santiago)'!$G:$G,MATCH($B401,'Pliegos Tarifarios (Santiago)'!$A:$A,0)),H401&lt;=1000,INDEX('Pliegos Tarifarios (Santiago)'!$H:$H,MATCH($B401,'Pliegos Tarifarios (Santiago)'!$A:$A,0)),H401&lt;=5000,INDEX('Pliegos Tarifarios (Santiago)'!$I:$I,MATCH($B401,'Pliegos Tarifarios (Santiago)'!$A:$A,0)),H401&gt;5000,INDEX('Pliegos Tarifarios (Santiago)'!$J:$J,MATCH($B401,'Pliegos Tarifarios (Santiago)'!$A:$A,0)))/1.19</f>
        <v>4077.6654833613447</v>
      </c>
      <c r="R401" s="19">
        <f>INDEX('Pliegos Tarifarios (Santiago)'!$K:$K,MATCH($B401,'Pliegos Tarifarios (Santiago)'!$A:$A,0))</f>
        <v>709.36099999999999</v>
      </c>
      <c r="S401" s="21">
        <f t="shared" si="29"/>
        <v>255093.95445066132</v>
      </c>
      <c r="T401" s="21">
        <f t="shared" si="26"/>
        <v>48467.851345625648</v>
      </c>
      <c r="U401" s="19">
        <v>0</v>
      </c>
      <c r="V401" s="21">
        <f t="shared" si="27"/>
        <v>303561.80579628696</v>
      </c>
    </row>
    <row r="402" spans="1:22" x14ac:dyDescent="0.3">
      <c r="A402" s="7" t="s">
        <v>133</v>
      </c>
      <c r="B402" s="7">
        <v>2</v>
      </c>
      <c r="C402" s="8" t="s">
        <v>178</v>
      </c>
      <c r="D402" s="7" t="s">
        <v>469</v>
      </c>
      <c r="E402" s="7" t="s">
        <v>75</v>
      </c>
      <c r="F402" s="8" t="s">
        <v>470</v>
      </c>
      <c r="G402" s="7" t="s">
        <v>16</v>
      </c>
      <c r="H402" s="9">
        <v>1360.9508000000001</v>
      </c>
      <c r="I402" s="9">
        <v>4.0347999999999997</v>
      </c>
      <c r="J402" s="9">
        <v>4.0347999999999997</v>
      </c>
      <c r="K402" s="10">
        <v>1</v>
      </c>
      <c r="L402" s="9">
        <v>48.61</v>
      </c>
      <c r="M402" s="19">
        <f>H402*INDEX('Pliegos Tarifarios (Santiago)'!$B:$B,MATCH($B402,'Pliegos Tarifarios (Santiago)'!$A:$A,0))</f>
        <v>161732.67117039999</v>
      </c>
      <c r="N402" s="19">
        <f>I402*INDEX('Pliegos Tarifarios (Santiago)'!$C:$C,MATCH($B402,'Pliegos Tarifarios (Santiago)'!$A:$A,0))</f>
        <v>13842.111698799999</v>
      </c>
      <c r="O402" s="19">
        <f>J402*INDEX('Pliegos Tarifarios (Santiago)'!$D:$D,MATCH($B402,'Pliegos Tarifarios (Santiago)'!$A:$A,0))</f>
        <v>56980.155724799995</v>
      </c>
      <c r="P402" s="19">
        <f>H402*INDEX('Pliegos Tarifarios (Santiago)'!$E:$E,MATCH($B402,'Pliegos Tarifarios (Santiago)'!$A:$A,0))</f>
        <v>17599.815745600001</v>
      </c>
      <c r="Q402" s="19" cm="1">
        <f t="array" ref="Q402">H402*_xlfn.IFS(H402&lt;=350,INDEX('Pliegos Tarifarios (Santiago)'!$F:$F,MATCH($B402,'Pliegos Tarifarios (Santiago)'!$A:$A,0)),H402&lt;=500,INDEX('Pliegos Tarifarios (Santiago)'!$G:$G,MATCH($B402,'Pliegos Tarifarios (Santiago)'!$A:$A,0)),H402&lt;=1000,INDEX('Pliegos Tarifarios (Santiago)'!$H:$H,MATCH($B402,'Pliegos Tarifarios (Santiago)'!$A:$A,0)),H402&lt;=5000,INDEX('Pliegos Tarifarios (Santiago)'!$I:$I,MATCH($B402,'Pliegos Tarifarios (Santiago)'!$A:$A,0)),H402&gt;5000,INDEX('Pliegos Tarifarios (Santiago)'!$J:$J,MATCH($B402,'Pliegos Tarifarios (Santiago)'!$A:$A,0)))/1.19</f>
        <v>4083.9960561344537</v>
      </c>
      <c r="R402" s="19">
        <f>INDEX('Pliegos Tarifarios (Santiago)'!$K:$K,MATCH($B402,'Pliegos Tarifarios (Santiago)'!$A:$A,0))</f>
        <v>709.36099999999999</v>
      </c>
      <c r="S402" s="21">
        <f t="shared" si="29"/>
        <v>254948.11139573445</v>
      </c>
      <c r="T402" s="21">
        <f t="shared" si="26"/>
        <v>48440.141165189547</v>
      </c>
      <c r="U402" s="19">
        <v>0</v>
      </c>
      <c r="V402" s="21">
        <f t="shared" si="27"/>
        <v>303388.25256092398</v>
      </c>
    </row>
    <row r="403" spans="1:22" x14ac:dyDescent="0.3">
      <c r="A403" s="7" t="s">
        <v>133</v>
      </c>
      <c r="B403" s="7">
        <v>2</v>
      </c>
      <c r="C403" s="8" t="s">
        <v>178</v>
      </c>
      <c r="D403" s="7" t="s">
        <v>471</v>
      </c>
      <c r="E403" s="7" t="s">
        <v>90</v>
      </c>
      <c r="F403" s="8" t="s">
        <v>472</v>
      </c>
      <c r="G403" s="7" t="s">
        <v>30</v>
      </c>
      <c r="H403" s="9">
        <v>338.27449999999999</v>
      </c>
      <c r="I403" s="9">
        <v>1.0182</v>
      </c>
      <c r="J403" s="9">
        <v>1.0182</v>
      </c>
      <c r="K403" s="10">
        <v>1</v>
      </c>
      <c r="L403" s="9">
        <v>12.08</v>
      </c>
      <c r="M403" s="19">
        <f>H403*INDEX('Pliegos Tarifarios (Santiago)'!$B:$B,MATCH($B403,'Pliegos Tarifarios (Santiago)'!$A:$A,0))</f>
        <v>40199.865030999994</v>
      </c>
      <c r="N403" s="19">
        <f>I403*INDEX('Pliegos Tarifarios (Santiago)'!$C:$C,MATCH($B403,'Pliegos Tarifarios (Santiago)'!$A:$A,0))</f>
        <v>3493.1193942</v>
      </c>
      <c r="O403" s="19">
        <f>J403*INDEX('Pliegos Tarifarios (Santiago)'!$D:$D,MATCH($B403,'Pliegos Tarifarios (Santiago)'!$A:$A,0))</f>
        <v>14379.199603199999</v>
      </c>
      <c r="P403" s="19">
        <f>H403*INDEX('Pliegos Tarifarios (Santiago)'!$E:$E,MATCH($B403,'Pliegos Tarifarios (Santiago)'!$A:$A,0))</f>
        <v>4374.565834</v>
      </c>
      <c r="Q403" s="19" cm="1">
        <f t="array" ref="Q403">H403*_xlfn.IFS(H403&lt;=350,INDEX('Pliegos Tarifarios (Santiago)'!$F:$F,MATCH($B403,'Pliegos Tarifarios (Santiago)'!$A:$A,0)),H403&lt;=500,INDEX('Pliegos Tarifarios (Santiago)'!$G:$G,MATCH($B403,'Pliegos Tarifarios (Santiago)'!$A:$A,0)),H403&lt;=1000,INDEX('Pliegos Tarifarios (Santiago)'!$H:$H,MATCH($B403,'Pliegos Tarifarios (Santiago)'!$A:$A,0)),H403&lt;=5000,INDEX('Pliegos Tarifarios (Santiago)'!$I:$I,MATCH($B403,'Pliegos Tarifarios (Santiago)'!$A:$A,0)),H403&gt;5000,INDEX('Pliegos Tarifarios (Santiago)'!$J:$J,MATCH($B403,'Pliegos Tarifarios (Santiago)'!$A:$A,0)))/1.19</f>
        <v>222.86320000000001</v>
      </c>
      <c r="R403" s="19">
        <f>INDEX('Pliegos Tarifarios (Santiago)'!$K:$K,MATCH($B403,'Pliegos Tarifarios (Santiago)'!$A:$A,0))</f>
        <v>709.36099999999999</v>
      </c>
      <c r="S403" s="21">
        <f t="shared" si="29"/>
        <v>63378.97406239999</v>
      </c>
      <c r="T403" s="21">
        <f t="shared" si="26"/>
        <v>12042.005071855998</v>
      </c>
      <c r="U403" s="19">
        <v>0</v>
      </c>
      <c r="V403" s="21">
        <f t="shared" si="27"/>
        <v>75420.979134255991</v>
      </c>
    </row>
    <row r="404" spans="1:22" x14ac:dyDescent="0.3">
      <c r="A404" s="7" t="s">
        <v>133</v>
      </c>
      <c r="B404" s="7">
        <v>2</v>
      </c>
      <c r="C404" s="8" t="s">
        <v>178</v>
      </c>
      <c r="D404" s="7" t="s">
        <v>473</v>
      </c>
      <c r="E404" s="7" t="s">
        <v>90</v>
      </c>
      <c r="F404" s="8" t="s">
        <v>91</v>
      </c>
      <c r="G404" s="7" t="s">
        <v>30</v>
      </c>
      <c r="H404" s="9">
        <v>339.63850000000002</v>
      </c>
      <c r="I404" s="9">
        <v>1.0026999999999999</v>
      </c>
      <c r="J404" s="9">
        <v>0.99919999999999998</v>
      </c>
      <c r="K404" s="10">
        <v>0.99650942455370506</v>
      </c>
      <c r="L404" s="9">
        <v>12.13</v>
      </c>
      <c r="M404" s="19">
        <f>H404*INDEX('Pliegos Tarifarios (Santiago)'!$B:$B,MATCH($B404,'Pliegos Tarifarios (Santiago)'!$A:$A,0))</f>
        <v>40361.960062999999</v>
      </c>
      <c r="N404" s="19">
        <f>I404*INDEX('Pliegos Tarifarios (Santiago)'!$C:$C,MATCH($B404,'Pliegos Tarifarios (Santiago)'!$A:$A,0))</f>
        <v>3439.9438386999996</v>
      </c>
      <c r="O404" s="19">
        <f>J404*INDEX('Pliegos Tarifarios (Santiago)'!$D:$D,MATCH($B404,'Pliegos Tarifarios (Santiago)'!$A:$A,0))</f>
        <v>14110.878259199999</v>
      </c>
      <c r="P404" s="19">
        <f>H404*INDEX('Pliegos Tarifarios (Santiago)'!$E:$E,MATCH($B404,'Pliegos Tarifarios (Santiago)'!$A:$A,0))</f>
        <v>4392.2050820000004</v>
      </c>
      <c r="Q404" s="19" cm="1">
        <f t="array" ref="Q404">H404*_xlfn.IFS(H404&lt;=350,INDEX('Pliegos Tarifarios (Santiago)'!$F:$F,MATCH($B404,'Pliegos Tarifarios (Santiago)'!$A:$A,0)),H404&lt;=500,INDEX('Pliegos Tarifarios (Santiago)'!$G:$G,MATCH($B404,'Pliegos Tarifarios (Santiago)'!$A:$A,0)),H404&lt;=1000,INDEX('Pliegos Tarifarios (Santiago)'!$H:$H,MATCH($B404,'Pliegos Tarifarios (Santiago)'!$A:$A,0)),H404&lt;=5000,INDEX('Pliegos Tarifarios (Santiago)'!$I:$I,MATCH($B404,'Pliegos Tarifarios (Santiago)'!$A:$A,0)),H404&gt;5000,INDEX('Pliegos Tarifarios (Santiago)'!$J:$J,MATCH($B404,'Pliegos Tarifarios (Santiago)'!$A:$A,0)))/1.19</f>
        <v>223.76183529411767</v>
      </c>
      <c r="R404" s="19">
        <f>INDEX('Pliegos Tarifarios (Santiago)'!$K:$K,MATCH($B404,'Pliegos Tarifarios (Santiago)'!$A:$A,0))</f>
        <v>709.36099999999999</v>
      </c>
      <c r="S404" s="21">
        <f t="shared" si="29"/>
        <v>63238.110078194113</v>
      </c>
      <c r="T404" s="21">
        <f t="shared" si="26"/>
        <v>12015.240914856882</v>
      </c>
      <c r="U404" s="19">
        <v>0</v>
      </c>
      <c r="V404" s="21">
        <f t="shared" si="27"/>
        <v>75253.35099305099</v>
      </c>
    </row>
    <row r="405" spans="1:22" x14ac:dyDescent="0.3">
      <c r="A405" s="7" t="s">
        <v>133</v>
      </c>
      <c r="B405" s="7">
        <v>2</v>
      </c>
      <c r="C405" s="8" t="s">
        <v>178</v>
      </c>
      <c r="D405" s="7" t="s">
        <v>474</v>
      </c>
      <c r="E405" s="7" t="s">
        <v>70</v>
      </c>
      <c r="F405" s="8" t="s">
        <v>475</v>
      </c>
      <c r="G405" s="7" t="s">
        <v>16</v>
      </c>
      <c r="H405" s="9">
        <v>1131.6802</v>
      </c>
      <c r="I405" s="9">
        <v>3.3445</v>
      </c>
      <c r="J405" s="9">
        <v>3.3199000000000001</v>
      </c>
      <c r="K405" s="10">
        <v>0.99264464045447753</v>
      </c>
      <c r="L405" s="9">
        <v>40.42</v>
      </c>
      <c r="M405" s="19">
        <f>H405*INDEX('Pliegos Tarifarios (Santiago)'!$B:$B,MATCH($B405,'Pliegos Tarifarios (Santiago)'!$A:$A,0))</f>
        <v>134486.6116076</v>
      </c>
      <c r="N405" s="19">
        <f>I405*INDEX('Pliegos Tarifarios (Santiago)'!$C:$C,MATCH($B405,'Pliegos Tarifarios (Santiago)'!$A:$A,0))</f>
        <v>11473.912604499999</v>
      </c>
      <c r="O405" s="19">
        <f>J405*INDEX('Pliegos Tarifarios (Santiago)'!$D:$D,MATCH($B405,'Pliegos Tarifarios (Santiago)'!$A:$A,0))</f>
        <v>46884.212102400001</v>
      </c>
      <c r="P405" s="19">
        <f>H405*INDEX('Pliegos Tarifarios (Santiago)'!$E:$E,MATCH($B405,'Pliegos Tarifarios (Santiago)'!$A:$A,0))</f>
        <v>14634.888346400001</v>
      </c>
      <c r="Q405" s="19" cm="1">
        <f t="array" ref="Q405">H405*_xlfn.IFS(H405&lt;=350,INDEX('Pliegos Tarifarios (Santiago)'!$F:$F,MATCH($B405,'Pliegos Tarifarios (Santiago)'!$A:$A,0)),H405&lt;=500,INDEX('Pliegos Tarifarios (Santiago)'!$G:$G,MATCH($B405,'Pliegos Tarifarios (Santiago)'!$A:$A,0)),H405&lt;=1000,INDEX('Pliegos Tarifarios (Santiago)'!$H:$H,MATCH($B405,'Pliegos Tarifarios (Santiago)'!$A:$A,0)),H405&lt;=5000,INDEX('Pliegos Tarifarios (Santiago)'!$I:$I,MATCH($B405,'Pliegos Tarifarios (Santiago)'!$A:$A,0)),H405&gt;5000,INDEX('Pliegos Tarifarios (Santiago)'!$J:$J,MATCH($B405,'Pliegos Tarifarios (Santiago)'!$A:$A,0)))/1.19</f>
        <v>3395.9915917647058</v>
      </c>
      <c r="R405" s="19">
        <f>INDEX('Pliegos Tarifarios (Santiago)'!$K:$K,MATCH($B405,'Pliegos Tarifarios (Santiago)'!$A:$A,0))</f>
        <v>709.36099999999999</v>
      </c>
      <c r="S405" s="21">
        <f t="shared" si="29"/>
        <v>211584.97725266468</v>
      </c>
      <c r="T405" s="21">
        <f t="shared" si="26"/>
        <v>40201.145678006287</v>
      </c>
      <c r="U405" s="19">
        <v>0</v>
      </c>
      <c r="V405" s="21">
        <f t="shared" si="27"/>
        <v>251786.12293067097</v>
      </c>
    </row>
    <row r="406" spans="1:22" x14ac:dyDescent="0.3">
      <c r="A406" s="7" t="s">
        <v>133</v>
      </c>
      <c r="B406" s="7">
        <v>2</v>
      </c>
      <c r="C406" s="8" t="s">
        <v>178</v>
      </c>
      <c r="D406" s="7" t="s">
        <v>476</v>
      </c>
      <c r="E406" s="7" t="s">
        <v>70</v>
      </c>
      <c r="F406" s="8" t="s">
        <v>477</v>
      </c>
      <c r="G406" s="7" t="s">
        <v>16</v>
      </c>
      <c r="H406" s="9">
        <v>905.03300000000002</v>
      </c>
      <c r="I406" s="9">
        <v>2.6957</v>
      </c>
      <c r="J406" s="9">
        <v>2.6753999999999998</v>
      </c>
      <c r="K406" s="10">
        <v>0.99246948844455973</v>
      </c>
      <c r="L406" s="9">
        <v>32.32</v>
      </c>
      <c r="M406" s="19">
        <f>H406*INDEX('Pliegos Tarifarios (Santiago)'!$B:$B,MATCH($B406,'Pliegos Tarifarios (Santiago)'!$A:$A,0))</f>
        <v>107552.31165399999</v>
      </c>
      <c r="N406" s="19">
        <f>I406*INDEX('Pliegos Tarifarios (Santiago)'!$C:$C,MATCH($B406,'Pliegos Tarifarios (Santiago)'!$A:$A,0))</f>
        <v>9248.0867717000001</v>
      </c>
      <c r="O406" s="19">
        <f>J406*INDEX('Pliegos Tarifarios (Santiago)'!$D:$D,MATCH($B406,'Pliegos Tarifarios (Santiago)'!$A:$A,0))</f>
        <v>37782.469670399994</v>
      </c>
      <c r="P406" s="19">
        <f>H406*INDEX('Pliegos Tarifarios (Santiago)'!$E:$E,MATCH($B406,'Pliegos Tarifarios (Santiago)'!$A:$A,0))</f>
        <v>11703.886756</v>
      </c>
      <c r="Q406" s="19" cm="1">
        <f t="array" ref="Q406">H406*_xlfn.IFS(H406&lt;=350,INDEX('Pliegos Tarifarios (Santiago)'!$F:$F,MATCH($B406,'Pliegos Tarifarios (Santiago)'!$A:$A,0)),H406&lt;=500,INDEX('Pliegos Tarifarios (Santiago)'!$G:$G,MATCH($B406,'Pliegos Tarifarios (Santiago)'!$A:$A,0)),H406&lt;=1000,INDEX('Pliegos Tarifarios (Santiago)'!$H:$H,MATCH($B406,'Pliegos Tarifarios (Santiago)'!$A:$A,0)),H406&lt;=5000,INDEX('Pliegos Tarifarios (Santiago)'!$I:$I,MATCH($B406,'Pliegos Tarifarios (Santiago)'!$A:$A,0)),H406&gt;5000,INDEX('Pliegos Tarifarios (Santiago)'!$J:$J,MATCH($B406,'Pliegos Tarifarios (Santiago)'!$A:$A,0)))/1.19</f>
        <v>2122.6446243697483</v>
      </c>
      <c r="R406" s="19">
        <f>INDEX('Pliegos Tarifarios (Santiago)'!$K:$K,MATCH($B406,'Pliegos Tarifarios (Santiago)'!$A:$A,0))</f>
        <v>709.36099999999999</v>
      </c>
      <c r="S406" s="21">
        <f t="shared" si="29"/>
        <v>169118.76047646973</v>
      </c>
      <c r="T406" s="21">
        <f t="shared" si="26"/>
        <v>32132.56449052925</v>
      </c>
      <c r="U406" s="19">
        <v>0</v>
      </c>
      <c r="V406" s="21">
        <f t="shared" si="27"/>
        <v>201251.32496699897</v>
      </c>
    </row>
    <row r="407" spans="1:22" x14ac:dyDescent="0.3">
      <c r="A407" s="7" t="s">
        <v>133</v>
      </c>
      <c r="B407" s="7">
        <v>2</v>
      </c>
      <c r="C407" s="8" t="s">
        <v>178</v>
      </c>
      <c r="D407" s="7" t="s">
        <v>478</v>
      </c>
      <c r="E407" s="7" t="s">
        <v>70</v>
      </c>
      <c r="F407" s="8" t="s">
        <v>479</v>
      </c>
      <c r="G407" s="7" t="s">
        <v>16</v>
      </c>
      <c r="H407" s="9">
        <v>905.56979999999999</v>
      </c>
      <c r="I407" s="9">
        <v>2.7021000000000002</v>
      </c>
      <c r="J407" s="9">
        <v>2.7021000000000002</v>
      </c>
      <c r="K407" s="10">
        <v>1</v>
      </c>
      <c r="L407" s="9">
        <v>32.340000000000003</v>
      </c>
      <c r="M407" s="19">
        <f>H407*INDEX('Pliegos Tarifarios (Santiago)'!$B:$B,MATCH($B407,'Pliegos Tarifarios (Santiago)'!$A:$A,0))</f>
        <v>107616.10389239999</v>
      </c>
      <c r="N407" s="19">
        <f>I407*INDEX('Pliegos Tarifarios (Santiago)'!$C:$C,MATCH($B407,'Pliegos Tarifarios (Santiago)'!$A:$A,0))</f>
        <v>9270.0431301000008</v>
      </c>
      <c r="O407" s="19">
        <f>J407*INDEX('Pliegos Tarifarios (Santiago)'!$D:$D,MATCH($B407,'Pliegos Tarifarios (Santiago)'!$A:$A,0))</f>
        <v>38159.531769599998</v>
      </c>
      <c r="P407" s="19">
        <f>H407*INDEX('Pliegos Tarifarios (Santiago)'!$E:$E,MATCH($B407,'Pliegos Tarifarios (Santiago)'!$A:$A,0))</f>
        <v>11710.8286536</v>
      </c>
      <c r="Q407" s="19" cm="1">
        <f t="array" ref="Q407">H407*_xlfn.IFS(H407&lt;=350,INDEX('Pliegos Tarifarios (Santiago)'!$F:$F,MATCH($B407,'Pliegos Tarifarios (Santiago)'!$A:$A,0)),H407&lt;=500,INDEX('Pliegos Tarifarios (Santiago)'!$G:$G,MATCH($B407,'Pliegos Tarifarios (Santiago)'!$A:$A,0)),H407&lt;=1000,INDEX('Pliegos Tarifarios (Santiago)'!$H:$H,MATCH($B407,'Pliegos Tarifarios (Santiago)'!$A:$A,0)),H407&lt;=5000,INDEX('Pliegos Tarifarios (Santiago)'!$I:$I,MATCH($B407,'Pliegos Tarifarios (Santiago)'!$A:$A,0)),H407&gt;5000,INDEX('Pliegos Tarifarios (Santiago)'!$J:$J,MATCH($B407,'Pliegos Tarifarios (Santiago)'!$A:$A,0)))/1.19</f>
        <v>2123.9036233613447</v>
      </c>
      <c r="R407" s="19">
        <f>INDEX('Pliegos Tarifarios (Santiago)'!$K:$K,MATCH($B407,'Pliegos Tarifarios (Santiago)'!$A:$A,0))</f>
        <v>709.36099999999999</v>
      </c>
      <c r="S407" s="21">
        <f t="shared" si="29"/>
        <v>169589.77206906135</v>
      </c>
      <c r="T407" s="21">
        <f t="shared" si="26"/>
        <v>32222.056693121656</v>
      </c>
      <c r="U407" s="19">
        <v>0</v>
      </c>
      <c r="V407" s="21">
        <f t="shared" si="27"/>
        <v>201811.82876218299</v>
      </c>
    </row>
    <row r="408" spans="1:22" x14ac:dyDescent="0.3">
      <c r="A408" s="7" t="s">
        <v>133</v>
      </c>
      <c r="B408" s="7">
        <v>2</v>
      </c>
      <c r="C408" s="8" t="s">
        <v>178</v>
      </c>
      <c r="D408" s="7" t="s">
        <v>480</v>
      </c>
      <c r="E408" s="7" t="s">
        <v>481</v>
      </c>
      <c r="F408" s="8" t="s">
        <v>482</v>
      </c>
      <c r="G408" s="7" t="s">
        <v>16</v>
      </c>
      <c r="H408" s="9">
        <v>2270.1514999999999</v>
      </c>
      <c r="I408" s="9">
        <v>6.7195</v>
      </c>
      <c r="J408" s="9">
        <v>6.5500999999999996</v>
      </c>
      <c r="K408" s="10">
        <v>0.97478979090706153</v>
      </c>
      <c r="L408" s="9">
        <v>81.08</v>
      </c>
      <c r="M408" s="19">
        <f>H408*INDEX('Pliegos Tarifarios (Santiago)'!$B:$B,MATCH($B408,'Pliegos Tarifarios (Santiago)'!$A:$A,0))</f>
        <v>269780.26395699999</v>
      </c>
      <c r="N408" s="19">
        <f>I408*INDEX('Pliegos Tarifarios (Santiago)'!$C:$C,MATCH($B408,'Pliegos Tarifarios (Santiago)'!$A:$A,0))</f>
        <v>23052.4609795</v>
      </c>
      <c r="O408" s="19">
        <f>J408*INDEX('Pliegos Tarifarios (Santiago)'!$D:$D,MATCH($B408,'Pliegos Tarifarios (Santiago)'!$A:$A,0))</f>
        <v>92501.665017599997</v>
      </c>
      <c r="P408" s="19">
        <f>H408*INDEX('Pliegos Tarifarios (Santiago)'!$E:$E,MATCH($B408,'Pliegos Tarifarios (Santiago)'!$A:$A,0))</f>
        <v>29357.599198</v>
      </c>
      <c r="Q408" s="19" cm="1">
        <f t="array" ref="Q408">H408*_xlfn.IFS(H408&lt;=350,INDEX('Pliegos Tarifarios (Santiago)'!$F:$F,MATCH($B408,'Pliegos Tarifarios (Santiago)'!$A:$A,0)),H408&lt;=500,INDEX('Pliegos Tarifarios (Santiago)'!$G:$G,MATCH($B408,'Pliegos Tarifarios (Santiago)'!$A:$A,0)),H408&lt;=1000,INDEX('Pliegos Tarifarios (Santiago)'!$H:$H,MATCH($B408,'Pliegos Tarifarios (Santiago)'!$A:$A,0)),H408&lt;=5000,INDEX('Pliegos Tarifarios (Santiago)'!$I:$I,MATCH($B408,'Pliegos Tarifarios (Santiago)'!$A:$A,0)),H408&gt;5000,INDEX('Pliegos Tarifarios (Santiago)'!$J:$J,MATCH($B408,'Pliegos Tarifarios (Santiago)'!$A:$A,0)))/1.19</f>
        <v>6812.3621903361336</v>
      </c>
      <c r="R408" s="19">
        <f>INDEX('Pliegos Tarifarios (Santiago)'!$K:$K,MATCH($B408,'Pliegos Tarifarios (Santiago)'!$A:$A,0))</f>
        <v>709.36099999999999</v>
      </c>
      <c r="S408" s="21">
        <f t="shared" si="29"/>
        <v>422213.71234243602</v>
      </c>
      <c r="T408" s="21">
        <f t="shared" si="26"/>
        <v>80220.605345062839</v>
      </c>
      <c r="U408" s="19">
        <v>0</v>
      </c>
      <c r="V408" s="21">
        <f t="shared" si="27"/>
        <v>502434.31768749887</v>
      </c>
    </row>
    <row r="409" spans="1:22" x14ac:dyDescent="0.3">
      <c r="A409" s="7" t="s">
        <v>133</v>
      </c>
      <c r="B409" s="7">
        <v>2</v>
      </c>
      <c r="C409" s="8" t="s">
        <v>178</v>
      </c>
      <c r="D409" s="7" t="s">
        <v>483</v>
      </c>
      <c r="E409" s="7" t="s">
        <v>481</v>
      </c>
      <c r="F409" s="8" t="s">
        <v>484</v>
      </c>
      <c r="G409" s="7" t="s">
        <v>16</v>
      </c>
      <c r="H409" s="9">
        <v>1701.5011999999999</v>
      </c>
      <c r="I409" s="9">
        <v>5.0449000000000002</v>
      </c>
      <c r="J409" s="9">
        <v>4.9739000000000004</v>
      </c>
      <c r="K409" s="10">
        <v>0.98592638109774233</v>
      </c>
      <c r="L409" s="9">
        <v>60.77</v>
      </c>
      <c r="M409" s="19">
        <f>H409*INDEX('Pliegos Tarifarios (Santiago)'!$B:$B,MATCH($B409,'Pliegos Tarifarios (Santiago)'!$A:$A,0))</f>
        <v>202202.99960559999</v>
      </c>
      <c r="N409" s="19">
        <f>I409*INDEX('Pliegos Tarifarios (Santiago)'!$C:$C,MATCH($B409,'Pliegos Tarifarios (Santiago)'!$A:$A,0))</f>
        <v>17307.442576900001</v>
      </c>
      <c r="O409" s="19">
        <f>J409*INDEX('Pliegos Tarifarios (Santiago)'!$D:$D,MATCH($B409,'Pliegos Tarifarios (Santiago)'!$A:$A,0))</f>
        <v>70242.291206399997</v>
      </c>
      <c r="P409" s="19">
        <f>H409*INDEX('Pliegos Tarifarios (Santiago)'!$E:$E,MATCH($B409,'Pliegos Tarifarios (Santiago)'!$A:$A,0))</f>
        <v>22003.813518399998</v>
      </c>
      <c r="Q409" s="19" cm="1">
        <f t="array" ref="Q409">H409*_xlfn.IFS(H409&lt;=350,INDEX('Pliegos Tarifarios (Santiago)'!$F:$F,MATCH($B409,'Pliegos Tarifarios (Santiago)'!$A:$A,0)),H409&lt;=500,INDEX('Pliegos Tarifarios (Santiago)'!$G:$G,MATCH($B409,'Pliegos Tarifarios (Santiago)'!$A:$A,0)),H409&lt;=1000,INDEX('Pliegos Tarifarios (Santiago)'!$H:$H,MATCH($B409,'Pliegos Tarifarios (Santiago)'!$A:$A,0)),H409&lt;=5000,INDEX('Pliegos Tarifarios (Santiago)'!$I:$I,MATCH($B409,'Pliegos Tarifarios (Santiago)'!$A:$A,0)),H409&gt;5000,INDEX('Pliegos Tarifarios (Santiago)'!$J:$J,MATCH($B409,'Pliegos Tarifarios (Santiago)'!$A:$A,0)))/1.19</f>
        <v>5105.9334329411759</v>
      </c>
      <c r="R409" s="19">
        <f>INDEX('Pliegos Tarifarios (Santiago)'!$K:$K,MATCH($B409,'Pliegos Tarifarios (Santiago)'!$A:$A,0))</f>
        <v>709.36099999999999</v>
      </c>
      <c r="S409" s="21">
        <f t="shared" si="29"/>
        <v>317571.84134024114</v>
      </c>
      <c r="T409" s="21">
        <f t="shared" si="26"/>
        <v>60338.649854645817</v>
      </c>
      <c r="U409" s="19">
        <v>0</v>
      </c>
      <c r="V409" s="21">
        <f t="shared" si="27"/>
        <v>377910.49119488697</v>
      </c>
    </row>
    <row r="410" spans="1:22" x14ac:dyDescent="0.3">
      <c r="A410" s="7" t="s">
        <v>133</v>
      </c>
      <c r="B410" s="7">
        <v>2</v>
      </c>
      <c r="C410" s="8" t="s">
        <v>178</v>
      </c>
      <c r="D410" s="7" t="s">
        <v>485</v>
      </c>
      <c r="E410" s="7" t="s">
        <v>481</v>
      </c>
      <c r="F410" s="8" t="s">
        <v>486</v>
      </c>
      <c r="G410" s="7" t="s">
        <v>16</v>
      </c>
      <c r="H410" s="9">
        <v>1701.6721</v>
      </c>
      <c r="I410" s="9">
        <v>5.0960999999999999</v>
      </c>
      <c r="J410" s="9">
        <v>5.0345000000000004</v>
      </c>
      <c r="K410" s="10">
        <v>0.98791232511135973</v>
      </c>
      <c r="L410" s="9">
        <v>60.77</v>
      </c>
      <c r="M410" s="19">
        <f>H410*INDEX('Pliegos Tarifarios (Santiago)'!$B:$B,MATCH($B410,'Pliegos Tarifarios (Santiago)'!$A:$A,0))</f>
        <v>202223.30901979998</v>
      </c>
      <c r="N410" s="19">
        <f>I410*INDEX('Pliegos Tarifarios (Santiago)'!$C:$C,MATCH($B410,'Pliegos Tarifarios (Santiago)'!$A:$A,0))</f>
        <v>17483.093444099999</v>
      </c>
      <c r="O410" s="19">
        <f>J410*INDEX('Pliegos Tarifarios (Santiago)'!$D:$D,MATCH($B410,'Pliegos Tarifarios (Santiago)'!$A:$A,0))</f>
        <v>71098.095071999996</v>
      </c>
      <c r="P410" s="19">
        <f>H410*INDEX('Pliegos Tarifarios (Santiago)'!$E:$E,MATCH($B410,'Pliegos Tarifarios (Santiago)'!$A:$A,0))</f>
        <v>22006.023597200001</v>
      </c>
      <c r="Q410" s="19" cm="1">
        <f t="array" ref="Q410">H410*_xlfn.IFS(H410&lt;=350,INDEX('Pliegos Tarifarios (Santiago)'!$F:$F,MATCH($B410,'Pliegos Tarifarios (Santiago)'!$A:$A,0)),H410&lt;=500,INDEX('Pliegos Tarifarios (Santiago)'!$G:$G,MATCH($B410,'Pliegos Tarifarios (Santiago)'!$A:$A,0)),H410&lt;=1000,INDEX('Pliegos Tarifarios (Santiago)'!$H:$H,MATCH($B410,'Pliegos Tarifarios (Santiago)'!$A:$A,0)),H410&lt;=5000,INDEX('Pliegos Tarifarios (Santiago)'!$I:$I,MATCH($B410,'Pliegos Tarifarios (Santiago)'!$A:$A,0)),H410&gt;5000,INDEX('Pliegos Tarifarios (Santiago)'!$J:$J,MATCH($B410,'Pliegos Tarifarios (Santiago)'!$A:$A,0)))/1.19</f>
        <v>5106.4462765546223</v>
      </c>
      <c r="R410" s="19">
        <f>INDEX('Pliegos Tarifarios (Santiago)'!$K:$K,MATCH($B410,'Pliegos Tarifarios (Santiago)'!$A:$A,0))</f>
        <v>709.36099999999999</v>
      </c>
      <c r="S410" s="21">
        <f t="shared" si="29"/>
        <v>318626.32840965455</v>
      </c>
      <c r="T410" s="21">
        <f t="shared" si="26"/>
        <v>60539.002397834367</v>
      </c>
      <c r="U410" s="19">
        <v>0</v>
      </c>
      <c r="V410" s="21">
        <f t="shared" si="27"/>
        <v>379165.33080748894</v>
      </c>
    </row>
    <row r="411" spans="1:22" x14ac:dyDescent="0.3">
      <c r="A411" s="7" t="s">
        <v>133</v>
      </c>
      <c r="B411" s="7">
        <v>2</v>
      </c>
      <c r="C411" s="8" t="s">
        <v>178</v>
      </c>
      <c r="D411" s="7" t="s">
        <v>487</v>
      </c>
      <c r="E411" s="7" t="s">
        <v>488</v>
      </c>
      <c r="F411" s="8" t="s">
        <v>489</v>
      </c>
      <c r="G411" s="7" t="s">
        <v>16</v>
      </c>
      <c r="H411" s="9">
        <v>637.35810000000004</v>
      </c>
      <c r="I411" s="9">
        <v>1.8787</v>
      </c>
      <c r="J411" s="9">
        <v>1.8632</v>
      </c>
      <c r="K411" s="10">
        <v>0.99174961409485274</v>
      </c>
      <c r="L411" s="9">
        <v>22.76</v>
      </c>
      <c r="M411" s="19">
        <f>H411*INDEX('Pliegos Tarifarios (Santiago)'!$B:$B,MATCH($B411,'Pliegos Tarifarios (Santiago)'!$A:$A,0))</f>
        <v>75742.361887799998</v>
      </c>
      <c r="N411" s="19">
        <f>I411*INDEX('Pliegos Tarifarios (Santiago)'!$C:$C,MATCH($B411,'Pliegos Tarifarios (Santiago)'!$A:$A,0))</f>
        <v>6445.2203946999998</v>
      </c>
      <c r="O411" s="19">
        <f>J411*INDEX('Pliegos Tarifarios (Santiago)'!$D:$D,MATCH($B411,'Pliegos Tarifarios (Santiago)'!$A:$A,0))</f>
        <v>26312.4383232</v>
      </c>
      <c r="P411" s="19">
        <f>H411*INDEX('Pliegos Tarifarios (Santiago)'!$E:$E,MATCH($B411,'Pliegos Tarifarios (Santiago)'!$A:$A,0))</f>
        <v>8242.3149492000011</v>
      </c>
      <c r="Q411" s="19" cm="1">
        <f t="array" ref="Q411">H411*_xlfn.IFS(H411&lt;=350,INDEX('Pliegos Tarifarios (Santiago)'!$F:$F,MATCH($B411,'Pliegos Tarifarios (Santiago)'!$A:$A,0)),H411&lt;=500,INDEX('Pliegos Tarifarios (Santiago)'!$G:$G,MATCH($B411,'Pliegos Tarifarios (Santiago)'!$A:$A,0)),H411&lt;=1000,INDEX('Pliegos Tarifarios (Santiago)'!$H:$H,MATCH($B411,'Pliegos Tarifarios (Santiago)'!$A:$A,0)),H411&lt;=5000,INDEX('Pliegos Tarifarios (Santiago)'!$I:$I,MATCH($B411,'Pliegos Tarifarios (Santiago)'!$A:$A,0)),H411&gt;5000,INDEX('Pliegos Tarifarios (Santiago)'!$J:$J,MATCH($B411,'Pliegos Tarifarios (Santiago)'!$A:$A,0)))/1.19</f>
        <v>1494.8457622689079</v>
      </c>
      <c r="R411" s="19">
        <f>INDEX('Pliegos Tarifarios (Santiago)'!$K:$K,MATCH($B411,'Pliegos Tarifarios (Santiago)'!$A:$A,0))</f>
        <v>709.36099999999999</v>
      </c>
      <c r="S411" s="21">
        <f t="shared" si="29"/>
        <v>118946.5423171689</v>
      </c>
      <c r="T411" s="21">
        <f t="shared" si="26"/>
        <v>22599.843040262091</v>
      </c>
      <c r="U411" s="19">
        <v>0</v>
      </c>
      <c r="V411" s="21">
        <f t="shared" si="27"/>
        <v>141546.38535743099</v>
      </c>
    </row>
    <row r="412" spans="1:22" x14ac:dyDescent="0.3">
      <c r="A412" s="7" t="s">
        <v>133</v>
      </c>
      <c r="B412" s="7">
        <v>2</v>
      </c>
      <c r="C412" s="8" t="s">
        <v>178</v>
      </c>
      <c r="D412" s="7" t="s">
        <v>490</v>
      </c>
      <c r="E412" s="7" t="s">
        <v>488</v>
      </c>
      <c r="F412" s="8" t="s">
        <v>491</v>
      </c>
      <c r="G412" s="7" t="s">
        <v>16</v>
      </c>
      <c r="H412" s="9">
        <v>638.78070000000002</v>
      </c>
      <c r="I412" s="9">
        <v>1.8934</v>
      </c>
      <c r="J412" s="9">
        <v>1.885</v>
      </c>
      <c r="K412" s="10">
        <v>0.9955635364951938</v>
      </c>
      <c r="L412" s="9">
        <v>22.81</v>
      </c>
      <c r="M412" s="19">
        <f>H412*INDEX('Pliegos Tarifarios (Santiago)'!$B:$B,MATCH($B412,'Pliegos Tarifarios (Santiago)'!$A:$A,0))</f>
        <v>75911.420826600006</v>
      </c>
      <c r="N412" s="19">
        <f>I412*INDEX('Pliegos Tarifarios (Santiago)'!$C:$C,MATCH($B412,'Pliegos Tarifarios (Santiago)'!$A:$A,0))</f>
        <v>6495.6514053999999</v>
      </c>
      <c r="O412" s="19">
        <f>J412*INDEX('Pliegos Tarifarios (Santiago)'!$D:$D,MATCH($B412,'Pliegos Tarifarios (Santiago)'!$A:$A,0))</f>
        <v>26620.301759999998</v>
      </c>
      <c r="P412" s="19">
        <f>H412*INDEX('Pliegos Tarifarios (Santiago)'!$E:$E,MATCH($B412,'Pliegos Tarifarios (Santiago)'!$A:$A,0))</f>
        <v>8260.7120124000012</v>
      </c>
      <c r="Q412" s="19" cm="1">
        <f t="array" ref="Q412">H412*_xlfn.IFS(H412&lt;=350,INDEX('Pliegos Tarifarios (Santiago)'!$F:$F,MATCH($B412,'Pliegos Tarifarios (Santiago)'!$A:$A,0)),H412&lt;=500,INDEX('Pliegos Tarifarios (Santiago)'!$G:$G,MATCH($B412,'Pliegos Tarifarios (Santiago)'!$A:$A,0)),H412&lt;=1000,INDEX('Pliegos Tarifarios (Santiago)'!$H:$H,MATCH($B412,'Pliegos Tarifarios (Santiago)'!$A:$A,0)),H412&lt;=5000,INDEX('Pliegos Tarifarios (Santiago)'!$I:$I,MATCH($B412,'Pliegos Tarifarios (Santiago)'!$A:$A,0)),H412&gt;5000,INDEX('Pliegos Tarifarios (Santiago)'!$J:$J,MATCH($B412,'Pliegos Tarifarios (Santiago)'!$A:$A,0)))/1.19</f>
        <v>1498.182297226891</v>
      </c>
      <c r="R412" s="19">
        <f>INDEX('Pliegos Tarifarios (Santiago)'!$K:$K,MATCH($B412,'Pliegos Tarifarios (Santiago)'!$A:$A,0))</f>
        <v>709.36099999999999</v>
      </c>
      <c r="S412" s="21">
        <f t="shared" si="29"/>
        <v>119495.6293016269</v>
      </c>
      <c r="T412" s="21">
        <f t="shared" si="26"/>
        <v>22704.169567309113</v>
      </c>
      <c r="U412" s="19">
        <v>0</v>
      </c>
      <c r="V412" s="21">
        <f t="shared" si="27"/>
        <v>142199.79886893602</v>
      </c>
    </row>
    <row r="413" spans="1:22" x14ac:dyDescent="0.3">
      <c r="A413" s="7" t="s">
        <v>133</v>
      </c>
      <c r="B413" s="7">
        <v>2</v>
      </c>
      <c r="C413" s="8" t="s">
        <v>178</v>
      </c>
      <c r="D413" s="7" t="s">
        <v>492</v>
      </c>
      <c r="E413" s="7" t="s">
        <v>488</v>
      </c>
      <c r="F413" s="8" t="s">
        <v>493</v>
      </c>
      <c r="G413" s="7" t="s">
        <v>16</v>
      </c>
      <c r="H413" s="9">
        <v>637.5018</v>
      </c>
      <c r="I413" s="9">
        <v>1.895</v>
      </c>
      <c r="J413" s="9">
        <v>1.895</v>
      </c>
      <c r="K413" s="10">
        <v>1</v>
      </c>
      <c r="L413" s="9">
        <v>22.77</v>
      </c>
      <c r="M413" s="19">
        <f>H413*INDEX('Pliegos Tarifarios (Santiago)'!$B:$B,MATCH($B413,'Pliegos Tarifarios (Santiago)'!$A:$A,0))</f>
        <v>75759.438908399999</v>
      </c>
      <c r="N413" s="19">
        <f>I413*INDEX('Pliegos Tarifarios (Santiago)'!$C:$C,MATCH($B413,'Pliegos Tarifarios (Santiago)'!$A:$A,0))</f>
        <v>6501.1404950000006</v>
      </c>
      <c r="O413" s="19">
        <f>J413*INDEX('Pliegos Tarifarios (Santiago)'!$D:$D,MATCH($B413,'Pliegos Tarifarios (Santiago)'!$A:$A,0))</f>
        <v>26761.523519999999</v>
      </c>
      <c r="P413" s="19">
        <f>H413*INDEX('Pliegos Tarifarios (Santiago)'!$E:$E,MATCH($B413,'Pliegos Tarifarios (Santiago)'!$A:$A,0))</f>
        <v>8244.1732776000008</v>
      </c>
      <c r="Q413" s="19" cm="1">
        <f t="array" ref="Q413">H413*_xlfn.IFS(H413&lt;=350,INDEX('Pliegos Tarifarios (Santiago)'!$F:$F,MATCH($B413,'Pliegos Tarifarios (Santiago)'!$A:$A,0)),H413&lt;=500,INDEX('Pliegos Tarifarios (Santiago)'!$G:$G,MATCH($B413,'Pliegos Tarifarios (Santiago)'!$A:$A,0)),H413&lt;=1000,INDEX('Pliegos Tarifarios (Santiago)'!$H:$H,MATCH($B413,'Pliegos Tarifarios (Santiago)'!$A:$A,0)),H413&lt;=5000,INDEX('Pliegos Tarifarios (Santiago)'!$I:$I,MATCH($B413,'Pliegos Tarifarios (Santiago)'!$A:$A,0)),H413&gt;5000,INDEX('Pliegos Tarifarios (Santiago)'!$J:$J,MATCH($B413,'Pliegos Tarifarios (Santiago)'!$A:$A,0)))/1.19</f>
        <v>1495.1827931092439</v>
      </c>
      <c r="R413" s="19">
        <f>INDEX('Pliegos Tarifarios (Santiago)'!$K:$K,MATCH($B413,'Pliegos Tarifarios (Santiago)'!$A:$A,0))</f>
        <v>709.36099999999999</v>
      </c>
      <c r="S413" s="21">
        <f t="shared" si="29"/>
        <v>119470.81999410925</v>
      </c>
      <c r="T413" s="21">
        <f t="shared" si="26"/>
        <v>22699.455798880757</v>
      </c>
      <c r="U413" s="19">
        <v>0</v>
      </c>
      <c r="V413" s="21">
        <f t="shared" si="27"/>
        <v>142170.27579299</v>
      </c>
    </row>
    <row r="414" spans="1:22" x14ac:dyDescent="0.3">
      <c r="A414" s="7" t="s">
        <v>133</v>
      </c>
      <c r="B414" s="7">
        <v>2</v>
      </c>
      <c r="C414" s="8" t="s">
        <v>178</v>
      </c>
      <c r="D414" s="7" t="s">
        <v>494</v>
      </c>
      <c r="E414" s="7" t="s">
        <v>488</v>
      </c>
      <c r="F414" s="8" t="s">
        <v>495</v>
      </c>
      <c r="G414" s="7" t="s">
        <v>16</v>
      </c>
      <c r="H414" s="9">
        <v>639.03930000000003</v>
      </c>
      <c r="I414" s="9">
        <v>1.9087000000000001</v>
      </c>
      <c r="J414" s="9">
        <v>1.8616999999999999</v>
      </c>
      <c r="K414" s="10">
        <v>0.97537591030544346</v>
      </c>
      <c r="L414" s="9">
        <v>22.82</v>
      </c>
      <c r="M414" s="19">
        <f>H414*INDEX('Pliegos Tarifarios (Santiago)'!$B:$B,MATCH($B414,'Pliegos Tarifarios (Santiago)'!$A:$A,0))</f>
        <v>75942.152333399994</v>
      </c>
      <c r="N414" s="19">
        <f>I414*INDEX('Pliegos Tarifarios (Santiago)'!$C:$C,MATCH($B414,'Pliegos Tarifarios (Santiago)'!$A:$A,0))</f>
        <v>6548.1408246999999</v>
      </c>
      <c r="O414" s="19">
        <f>J414*INDEX('Pliegos Tarifarios (Santiago)'!$D:$D,MATCH($B414,'Pliegos Tarifarios (Santiago)'!$A:$A,0))</f>
        <v>26291.255059199997</v>
      </c>
      <c r="P414" s="19">
        <f>H414*INDEX('Pliegos Tarifarios (Santiago)'!$E:$E,MATCH($B414,'Pliegos Tarifarios (Santiago)'!$A:$A,0))</f>
        <v>8264.0562276000001</v>
      </c>
      <c r="Q414" s="19" cm="1">
        <f t="array" ref="Q414">H414*_xlfn.IFS(H414&lt;=350,INDEX('Pliegos Tarifarios (Santiago)'!$F:$F,MATCH($B414,'Pliegos Tarifarios (Santiago)'!$A:$A,0)),H414&lt;=500,INDEX('Pliegos Tarifarios (Santiago)'!$G:$G,MATCH($B414,'Pliegos Tarifarios (Santiago)'!$A:$A,0)),H414&lt;=1000,INDEX('Pliegos Tarifarios (Santiago)'!$H:$H,MATCH($B414,'Pliegos Tarifarios (Santiago)'!$A:$A,0)),H414&lt;=5000,INDEX('Pliegos Tarifarios (Santiago)'!$I:$I,MATCH($B414,'Pliegos Tarifarios (Santiago)'!$A:$A,0)),H414&gt;5000,INDEX('Pliegos Tarifarios (Santiago)'!$J:$J,MATCH($B414,'Pliegos Tarifarios (Santiago)'!$A:$A,0)))/1.19</f>
        <v>1498.788812016807</v>
      </c>
      <c r="R414" s="19">
        <f>INDEX('Pliegos Tarifarios (Santiago)'!$K:$K,MATCH($B414,'Pliegos Tarifarios (Santiago)'!$A:$A,0))</f>
        <v>709.36099999999999</v>
      </c>
      <c r="S414" s="21">
        <f t="shared" si="29"/>
        <v>119253.75425691679</v>
      </c>
      <c r="T414" s="21">
        <f t="shared" si="26"/>
        <v>22658.213308814189</v>
      </c>
      <c r="U414" s="19">
        <v>0</v>
      </c>
      <c r="V414" s="21">
        <f t="shared" si="27"/>
        <v>141911.96756573097</v>
      </c>
    </row>
    <row r="415" spans="1:22" x14ac:dyDescent="0.3">
      <c r="A415" s="7" t="s">
        <v>133</v>
      </c>
      <c r="B415" s="7">
        <v>2</v>
      </c>
      <c r="C415" s="8" t="s">
        <v>178</v>
      </c>
      <c r="D415" s="7" t="s">
        <v>496</v>
      </c>
      <c r="E415" s="7" t="s">
        <v>488</v>
      </c>
      <c r="F415" s="8" t="s">
        <v>497</v>
      </c>
      <c r="G415" s="7" t="s">
        <v>16</v>
      </c>
      <c r="H415" s="9">
        <v>637.72670000000005</v>
      </c>
      <c r="I415" s="9">
        <v>1.9582999999999999</v>
      </c>
      <c r="J415" s="9">
        <v>1.9</v>
      </c>
      <c r="K415" s="10">
        <v>0.97022928049839141</v>
      </c>
      <c r="L415" s="9">
        <v>22.78</v>
      </c>
      <c r="M415" s="19">
        <f>H415*INDEX('Pliegos Tarifarios (Santiago)'!$B:$B,MATCH($B415,'Pliegos Tarifarios (Santiago)'!$A:$A,0))</f>
        <v>75786.165574600003</v>
      </c>
      <c r="N415" s="19">
        <f>I415*INDEX('Pliegos Tarifarios (Santiago)'!$C:$C,MATCH($B415,'Pliegos Tarifarios (Santiago)'!$A:$A,0))</f>
        <v>6718.3026023000002</v>
      </c>
      <c r="O415" s="19">
        <f>J415*INDEX('Pliegos Tarifarios (Santiago)'!$D:$D,MATCH($B415,'Pliegos Tarifarios (Santiago)'!$A:$A,0))</f>
        <v>26832.134399999999</v>
      </c>
      <c r="P415" s="19">
        <f>H415*INDEX('Pliegos Tarifarios (Santiago)'!$E:$E,MATCH($B415,'Pliegos Tarifarios (Santiago)'!$A:$A,0))</f>
        <v>8247.0816844000001</v>
      </c>
      <c r="Q415" s="19" cm="1">
        <f t="array" ref="Q415">H415*_xlfn.IFS(H415&lt;=350,INDEX('Pliegos Tarifarios (Santiago)'!$F:$F,MATCH($B415,'Pliegos Tarifarios (Santiago)'!$A:$A,0)),H415&lt;=500,INDEX('Pliegos Tarifarios (Santiago)'!$G:$G,MATCH($B415,'Pliegos Tarifarios (Santiago)'!$A:$A,0)),H415&lt;=1000,INDEX('Pliegos Tarifarios (Santiago)'!$H:$H,MATCH($B415,'Pliegos Tarifarios (Santiago)'!$A:$A,0)),H415&lt;=5000,INDEX('Pliegos Tarifarios (Santiago)'!$I:$I,MATCH($B415,'Pliegos Tarifarios (Santiago)'!$A:$A,0)),H415&gt;5000,INDEX('Pliegos Tarifarios (Santiago)'!$J:$J,MATCH($B415,'Pliegos Tarifarios (Santiago)'!$A:$A,0)))/1.19</f>
        <v>1495.7102686554624</v>
      </c>
      <c r="R415" s="19">
        <f>INDEX('Pliegos Tarifarios (Santiago)'!$K:$K,MATCH($B415,'Pliegos Tarifarios (Santiago)'!$A:$A,0))</f>
        <v>709.36099999999999</v>
      </c>
      <c r="S415" s="21">
        <f t="shared" si="29"/>
        <v>119788.75552995545</v>
      </c>
      <c r="T415" s="21">
        <f t="shared" si="26"/>
        <v>22759.863550691534</v>
      </c>
      <c r="U415" s="19">
        <v>0</v>
      </c>
      <c r="V415" s="21">
        <f t="shared" si="27"/>
        <v>142548.61908064698</v>
      </c>
    </row>
    <row r="416" spans="1:22" x14ac:dyDescent="0.3">
      <c r="A416" s="7" t="s">
        <v>133</v>
      </c>
      <c r="B416" s="7">
        <v>2</v>
      </c>
      <c r="C416" s="8" t="s">
        <v>178</v>
      </c>
      <c r="D416" s="7" t="s">
        <v>498</v>
      </c>
      <c r="E416" s="7" t="s">
        <v>488</v>
      </c>
      <c r="F416" s="8" t="s">
        <v>499</v>
      </c>
      <c r="G416" s="7" t="s">
        <v>16</v>
      </c>
      <c r="H416" s="9">
        <v>638.50440000000003</v>
      </c>
      <c r="I416" s="9">
        <v>1.9581</v>
      </c>
      <c r="J416" s="9">
        <v>1.9060999999999999</v>
      </c>
      <c r="K416" s="10">
        <v>0.9734436443491139</v>
      </c>
      <c r="L416" s="9">
        <v>22.8</v>
      </c>
      <c r="M416" s="19">
        <f>H416*INDEX('Pliegos Tarifarios (Santiago)'!$B:$B,MATCH($B416,'Pliegos Tarifarios (Santiago)'!$A:$A,0))</f>
        <v>75878.585887199995</v>
      </c>
      <c r="N416" s="19">
        <f>I416*INDEX('Pliegos Tarifarios (Santiago)'!$C:$C,MATCH($B416,'Pliegos Tarifarios (Santiago)'!$A:$A,0))</f>
        <v>6717.6164661000003</v>
      </c>
      <c r="O416" s="19">
        <f>J416*INDEX('Pliegos Tarifarios (Santiago)'!$D:$D,MATCH($B416,'Pliegos Tarifarios (Santiago)'!$A:$A,0))</f>
        <v>26918.279673599998</v>
      </c>
      <c r="P416" s="19">
        <f>H416*INDEX('Pliegos Tarifarios (Santiago)'!$E:$E,MATCH($B416,'Pliegos Tarifarios (Santiago)'!$A:$A,0))</f>
        <v>8257.1389008000006</v>
      </c>
      <c r="Q416" s="19" cm="1">
        <f t="array" ref="Q416">H416*_xlfn.IFS(H416&lt;=350,INDEX('Pliegos Tarifarios (Santiago)'!$F:$F,MATCH($B416,'Pliegos Tarifarios (Santiago)'!$A:$A,0)),H416&lt;=500,INDEX('Pliegos Tarifarios (Santiago)'!$G:$G,MATCH($B416,'Pliegos Tarifarios (Santiago)'!$A:$A,0)),H416&lt;=1000,INDEX('Pliegos Tarifarios (Santiago)'!$H:$H,MATCH($B416,'Pliegos Tarifarios (Santiago)'!$A:$A,0)),H416&lt;=5000,INDEX('Pliegos Tarifarios (Santiago)'!$I:$I,MATCH($B416,'Pliegos Tarifarios (Santiago)'!$A:$A,0)),H416&gt;5000,INDEX('Pliegos Tarifarios (Santiago)'!$J:$J,MATCH($B416,'Pliegos Tarifarios (Santiago)'!$A:$A,0)))/1.19</f>
        <v>1497.5342692436977</v>
      </c>
      <c r="R416" s="19">
        <f>INDEX('Pliegos Tarifarios (Santiago)'!$K:$K,MATCH($B416,'Pliegos Tarifarios (Santiago)'!$A:$A,0))</f>
        <v>709.36099999999999</v>
      </c>
      <c r="S416" s="21">
        <f t="shared" si="29"/>
        <v>119978.5161969437</v>
      </c>
      <c r="T416" s="21">
        <f t="shared" si="26"/>
        <v>22795.918077419305</v>
      </c>
      <c r="U416" s="19">
        <v>0</v>
      </c>
      <c r="V416" s="21">
        <f t="shared" si="27"/>
        <v>142774.43427436301</v>
      </c>
    </row>
    <row r="417" spans="1:22" x14ac:dyDescent="0.3">
      <c r="A417" s="7" t="s">
        <v>133</v>
      </c>
      <c r="B417" s="7">
        <v>2</v>
      </c>
      <c r="C417" s="8" t="s">
        <v>178</v>
      </c>
      <c r="D417" s="7" t="s">
        <v>500</v>
      </c>
      <c r="E417" s="7" t="s">
        <v>488</v>
      </c>
      <c r="F417" s="8" t="s">
        <v>501</v>
      </c>
      <c r="G417" s="7" t="s">
        <v>16</v>
      </c>
      <c r="H417" s="9">
        <v>636.98350000000005</v>
      </c>
      <c r="I417" s="9">
        <v>1.8887</v>
      </c>
      <c r="J417" s="9">
        <v>1.8809</v>
      </c>
      <c r="K417" s="10">
        <v>0.9958701752528194</v>
      </c>
      <c r="L417" s="9">
        <v>22.75</v>
      </c>
      <c r="M417" s="19">
        <f>H417*INDEX('Pliegos Tarifarios (Santiago)'!$B:$B,MATCH($B417,'Pliegos Tarifarios (Santiago)'!$A:$A,0))</f>
        <v>75697.845173000009</v>
      </c>
      <c r="N417" s="19">
        <f>I417*INDEX('Pliegos Tarifarios (Santiago)'!$C:$C,MATCH($B417,'Pliegos Tarifarios (Santiago)'!$A:$A,0))</f>
        <v>6479.5272046999999</v>
      </c>
      <c r="O417" s="19">
        <f>J417*INDEX('Pliegos Tarifarios (Santiago)'!$D:$D,MATCH($B417,'Pliegos Tarifarios (Santiago)'!$A:$A,0))</f>
        <v>26562.400838400001</v>
      </c>
      <c r="P417" s="19">
        <f>H417*INDEX('Pliegos Tarifarios (Santiago)'!$E:$E,MATCH($B417,'Pliegos Tarifarios (Santiago)'!$A:$A,0))</f>
        <v>8237.4706220000007</v>
      </c>
      <c r="Q417" s="19" cm="1">
        <f t="array" ref="Q417">H417*_xlfn.IFS(H417&lt;=350,INDEX('Pliegos Tarifarios (Santiago)'!$F:$F,MATCH($B417,'Pliegos Tarifarios (Santiago)'!$A:$A,0)),H417&lt;=500,INDEX('Pliegos Tarifarios (Santiago)'!$G:$G,MATCH($B417,'Pliegos Tarifarios (Santiago)'!$A:$A,0)),H417&lt;=1000,INDEX('Pliegos Tarifarios (Santiago)'!$H:$H,MATCH($B417,'Pliegos Tarifarios (Santiago)'!$A:$A,0)),H417&lt;=5000,INDEX('Pliegos Tarifarios (Santiago)'!$I:$I,MATCH($B417,'Pliegos Tarifarios (Santiago)'!$A:$A,0)),H417&gt;5000,INDEX('Pliegos Tarifarios (Santiago)'!$J:$J,MATCH($B417,'Pliegos Tarifarios (Santiago)'!$A:$A,0)))/1.19</f>
        <v>1493.9671836134457</v>
      </c>
      <c r="R417" s="19">
        <f>INDEX('Pliegos Tarifarios (Santiago)'!$K:$K,MATCH($B417,'Pliegos Tarifarios (Santiago)'!$A:$A,0))</f>
        <v>709.36099999999999</v>
      </c>
      <c r="S417" s="21">
        <f t="shared" si="29"/>
        <v>119180.57202171348</v>
      </c>
      <c r="T417" s="21">
        <f t="shared" si="26"/>
        <v>22644.308684125561</v>
      </c>
      <c r="U417" s="19">
        <v>0</v>
      </c>
      <c r="V417" s="21">
        <f t="shared" si="27"/>
        <v>141824.88070583905</v>
      </c>
    </row>
    <row r="418" spans="1:22" x14ac:dyDescent="0.3">
      <c r="A418" s="7" t="s">
        <v>133</v>
      </c>
      <c r="B418" s="7">
        <v>2</v>
      </c>
      <c r="C418" s="8" t="s">
        <v>178</v>
      </c>
      <c r="D418" s="7" t="s">
        <v>502</v>
      </c>
      <c r="E418" s="7" t="s">
        <v>488</v>
      </c>
      <c r="F418" s="8" t="s">
        <v>503</v>
      </c>
      <c r="G418" s="7" t="s">
        <v>16</v>
      </c>
      <c r="H418" s="9">
        <v>636.67049999999995</v>
      </c>
      <c r="I418" s="9">
        <v>1.9037999999999999</v>
      </c>
      <c r="J418" s="9">
        <v>1.871</v>
      </c>
      <c r="K418" s="10">
        <v>0.98277129950625064</v>
      </c>
      <c r="L418" s="9">
        <v>22.74</v>
      </c>
      <c r="M418" s="19">
        <f>H418*INDEX('Pliegos Tarifarios (Santiago)'!$B:$B,MATCH($B418,'Pliegos Tarifarios (Santiago)'!$A:$A,0))</f>
        <v>75660.648878999986</v>
      </c>
      <c r="N418" s="19">
        <f>I418*INDEX('Pliegos Tarifarios (Santiago)'!$C:$C,MATCH($B418,'Pliegos Tarifarios (Santiago)'!$A:$A,0))</f>
        <v>6531.3304877999999</v>
      </c>
      <c r="O418" s="19">
        <f>J418*INDEX('Pliegos Tarifarios (Santiago)'!$D:$D,MATCH($B418,'Pliegos Tarifarios (Santiago)'!$A:$A,0))</f>
        <v>26422.591295999999</v>
      </c>
      <c r="P418" s="19">
        <f>H418*INDEX('Pliegos Tarifarios (Santiago)'!$E:$E,MATCH($B418,'Pliegos Tarifarios (Santiago)'!$A:$A,0))</f>
        <v>8233.4229059999998</v>
      </c>
      <c r="Q418" s="19" cm="1">
        <f t="array" ref="Q418">H418*_xlfn.IFS(H418&lt;=350,INDEX('Pliegos Tarifarios (Santiago)'!$F:$F,MATCH($B418,'Pliegos Tarifarios (Santiago)'!$A:$A,0)),H418&lt;=500,INDEX('Pliegos Tarifarios (Santiago)'!$G:$G,MATCH($B418,'Pliegos Tarifarios (Santiago)'!$A:$A,0)),H418&lt;=1000,INDEX('Pliegos Tarifarios (Santiago)'!$H:$H,MATCH($B418,'Pliegos Tarifarios (Santiago)'!$A:$A,0)),H418&lt;=5000,INDEX('Pliegos Tarifarios (Santiago)'!$I:$I,MATCH($B418,'Pliegos Tarifarios (Santiago)'!$A:$A,0)),H418&gt;5000,INDEX('Pliegos Tarifarios (Santiago)'!$J:$J,MATCH($B418,'Pliegos Tarifarios (Santiago)'!$A:$A,0)))/1.19</f>
        <v>1493.233080252101</v>
      </c>
      <c r="R418" s="19">
        <f>INDEX('Pliegos Tarifarios (Santiago)'!$K:$K,MATCH($B418,'Pliegos Tarifarios (Santiago)'!$A:$A,0))</f>
        <v>709.36099999999999</v>
      </c>
      <c r="S418" s="21">
        <f t="shared" si="29"/>
        <v>119050.58764905209</v>
      </c>
      <c r="T418" s="21">
        <f t="shared" si="26"/>
        <v>22619.611653319898</v>
      </c>
      <c r="U418" s="19">
        <v>0</v>
      </c>
      <c r="V418" s="21">
        <f t="shared" si="27"/>
        <v>141670.199302372</v>
      </c>
    </row>
    <row r="419" spans="1:22" x14ac:dyDescent="0.3">
      <c r="A419" s="7" t="s">
        <v>133</v>
      </c>
      <c r="B419" s="7">
        <v>2</v>
      </c>
      <c r="C419" s="8" t="s">
        <v>178</v>
      </c>
      <c r="D419" s="7" t="s">
        <v>504</v>
      </c>
      <c r="E419" s="7" t="s">
        <v>488</v>
      </c>
      <c r="F419" s="8" t="s">
        <v>505</v>
      </c>
      <c r="G419" s="7" t="s">
        <v>16</v>
      </c>
      <c r="H419" s="9">
        <v>637.50670000000002</v>
      </c>
      <c r="I419" s="9">
        <v>1.9235</v>
      </c>
      <c r="J419" s="9">
        <v>1.9235</v>
      </c>
      <c r="K419" s="10">
        <v>1</v>
      </c>
      <c r="L419" s="9">
        <v>22.77</v>
      </c>
      <c r="M419" s="19">
        <f>H419*INDEX('Pliegos Tarifarios (Santiago)'!$B:$B,MATCH($B419,'Pliegos Tarifarios (Santiago)'!$A:$A,0))</f>
        <v>75760.021214599998</v>
      </c>
      <c r="N419" s="19">
        <f>I419*INDEX('Pliegos Tarifarios (Santiago)'!$C:$C,MATCH($B419,'Pliegos Tarifarios (Santiago)'!$A:$A,0))</f>
        <v>6598.9149035</v>
      </c>
      <c r="O419" s="19">
        <f>J419*INDEX('Pliegos Tarifarios (Santiago)'!$D:$D,MATCH($B419,'Pliegos Tarifarios (Santiago)'!$A:$A,0))</f>
        <v>27164.005536000001</v>
      </c>
      <c r="P419" s="19">
        <f>H419*INDEX('Pliegos Tarifarios (Santiago)'!$E:$E,MATCH($B419,'Pliegos Tarifarios (Santiago)'!$A:$A,0))</f>
        <v>8244.2366443999999</v>
      </c>
      <c r="Q419" s="19" cm="1">
        <f t="array" ref="Q419">H419*_xlfn.IFS(H419&lt;=350,INDEX('Pliegos Tarifarios (Santiago)'!$F:$F,MATCH($B419,'Pliegos Tarifarios (Santiago)'!$A:$A,0)),H419&lt;=500,INDEX('Pliegos Tarifarios (Santiago)'!$G:$G,MATCH($B419,'Pliegos Tarifarios (Santiago)'!$A:$A,0)),H419&lt;=1000,INDEX('Pliegos Tarifarios (Santiago)'!$H:$H,MATCH($B419,'Pliegos Tarifarios (Santiago)'!$A:$A,0)),H419&lt;=5000,INDEX('Pliegos Tarifarios (Santiago)'!$I:$I,MATCH($B419,'Pliegos Tarifarios (Santiago)'!$A:$A,0)),H419&gt;5000,INDEX('Pliegos Tarifarios (Santiago)'!$J:$J,MATCH($B419,'Pliegos Tarifarios (Santiago)'!$A:$A,0)))/1.19</f>
        <v>1495.1942854621852</v>
      </c>
      <c r="R419" s="19">
        <f>INDEX('Pliegos Tarifarios (Santiago)'!$K:$K,MATCH($B419,'Pliegos Tarifarios (Santiago)'!$A:$A,0))</f>
        <v>709.36099999999999</v>
      </c>
      <c r="S419" s="21">
        <f t="shared" si="29"/>
        <v>119971.73358396218</v>
      </c>
      <c r="T419" s="21">
        <f t="shared" si="26"/>
        <v>22794.629380952814</v>
      </c>
      <c r="U419" s="19">
        <v>0</v>
      </c>
      <c r="V419" s="21">
        <f t="shared" si="27"/>
        <v>142766.362964915</v>
      </c>
    </row>
    <row r="420" spans="1:22" x14ac:dyDescent="0.3">
      <c r="A420" s="7" t="s">
        <v>133</v>
      </c>
      <c r="B420" s="7">
        <v>2</v>
      </c>
      <c r="C420" s="8" t="s">
        <v>178</v>
      </c>
      <c r="D420" s="7" t="s">
        <v>506</v>
      </c>
      <c r="E420" s="7" t="s">
        <v>488</v>
      </c>
      <c r="F420" s="8" t="s">
        <v>507</v>
      </c>
      <c r="G420" s="7" t="s">
        <v>16</v>
      </c>
      <c r="H420" s="9">
        <v>635.91070000000002</v>
      </c>
      <c r="I420" s="9">
        <v>1.8928</v>
      </c>
      <c r="J420" s="9">
        <v>1.8452</v>
      </c>
      <c r="K420" s="10">
        <v>0.97485207100591709</v>
      </c>
      <c r="L420" s="9">
        <v>22.71</v>
      </c>
      <c r="M420" s="19">
        <f>H420*INDEX('Pliegos Tarifarios (Santiago)'!$B:$B,MATCH($B420,'Pliegos Tarifarios (Santiago)'!$A:$A,0))</f>
        <v>75570.355766599998</v>
      </c>
      <c r="N420" s="19">
        <f>I420*INDEX('Pliegos Tarifarios (Santiago)'!$C:$C,MATCH($B420,'Pliegos Tarifarios (Santiago)'!$A:$A,0))</f>
        <v>6493.5929968</v>
      </c>
      <c r="O420" s="19">
        <f>J420*INDEX('Pliegos Tarifarios (Santiago)'!$D:$D,MATCH($B420,'Pliegos Tarifarios (Santiago)'!$A:$A,0))</f>
        <v>26058.239155199997</v>
      </c>
      <c r="P420" s="19">
        <f>H420*INDEX('Pliegos Tarifarios (Santiago)'!$E:$E,MATCH($B420,'Pliegos Tarifarios (Santiago)'!$A:$A,0))</f>
        <v>8223.597172400001</v>
      </c>
      <c r="Q420" s="19" cm="1">
        <f t="array" ref="Q420">H420*_xlfn.IFS(H420&lt;=350,INDEX('Pliegos Tarifarios (Santiago)'!$F:$F,MATCH($B420,'Pliegos Tarifarios (Santiago)'!$A:$A,0)),H420&lt;=500,INDEX('Pliegos Tarifarios (Santiago)'!$G:$G,MATCH($B420,'Pliegos Tarifarios (Santiago)'!$A:$A,0)),H420&lt;=1000,INDEX('Pliegos Tarifarios (Santiago)'!$H:$H,MATCH($B420,'Pliegos Tarifarios (Santiago)'!$A:$A,0)),H420&lt;=5000,INDEX('Pliegos Tarifarios (Santiago)'!$I:$I,MATCH($B420,'Pliegos Tarifarios (Santiago)'!$A:$A,0)),H420&gt;5000,INDEX('Pliegos Tarifarios (Santiago)'!$J:$J,MATCH($B420,'Pliegos Tarifarios (Santiago)'!$A:$A,0)))/1.19</f>
        <v>1491.4510619327734</v>
      </c>
      <c r="R420" s="19">
        <f>INDEX('Pliegos Tarifarios (Santiago)'!$K:$K,MATCH($B420,'Pliegos Tarifarios (Santiago)'!$A:$A,0))</f>
        <v>709.36099999999999</v>
      </c>
      <c r="S420" s="21">
        <f t="shared" si="29"/>
        <v>118546.59715293277</v>
      </c>
      <c r="T420" s="21">
        <f t="shared" si="26"/>
        <v>22523.853459057227</v>
      </c>
      <c r="U420" s="19">
        <v>0</v>
      </c>
      <c r="V420" s="21">
        <f t="shared" si="27"/>
        <v>141070.45061199</v>
      </c>
    </row>
    <row r="421" spans="1:22" x14ac:dyDescent="0.3">
      <c r="A421" s="7" t="s">
        <v>133</v>
      </c>
      <c r="B421" s="7">
        <v>2</v>
      </c>
      <c r="C421" s="8" t="s">
        <v>178</v>
      </c>
      <c r="D421" s="7" t="s">
        <v>508</v>
      </c>
      <c r="E421" s="7" t="s">
        <v>488</v>
      </c>
      <c r="F421" s="8" t="s">
        <v>509</v>
      </c>
      <c r="G421" s="7" t="s">
        <v>16</v>
      </c>
      <c r="H421" s="9">
        <v>638.06610000000001</v>
      </c>
      <c r="I421" s="9">
        <v>1.9005000000000001</v>
      </c>
      <c r="J421" s="9">
        <v>1.9005000000000001</v>
      </c>
      <c r="K421" s="10">
        <v>1</v>
      </c>
      <c r="L421" s="9">
        <v>22.79</v>
      </c>
      <c r="M421" s="19">
        <f>H421*INDEX('Pliegos Tarifarios (Santiago)'!$B:$B,MATCH($B421,'Pliegos Tarifarios (Santiago)'!$A:$A,0))</f>
        <v>75826.499191800001</v>
      </c>
      <c r="N421" s="19">
        <f>I421*INDEX('Pliegos Tarifarios (Santiago)'!$C:$C,MATCH($B421,'Pliegos Tarifarios (Santiago)'!$A:$A,0))</f>
        <v>6520.0092405000005</v>
      </c>
      <c r="O421" s="19">
        <f>J421*INDEX('Pliegos Tarifarios (Santiago)'!$D:$D,MATCH($B421,'Pliegos Tarifarios (Santiago)'!$A:$A,0))</f>
        <v>26839.195488000001</v>
      </c>
      <c r="P421" s="19">
        <f>H421*INDEX('Pliegos Tarifarios (Santiago)'!$E:$E,MATCH($B421,'Pliegos Tarifarios (Santiago)'!$A:$A,0))</f>
        <v>8251.4708052000005</v>
      </c>
      <c r="Q421" s="19" cm="1">
        <f t="array" ref="Q421">H421*_xlfn.IFS(H421&lt;=350,INDEX('Pliegos Tarifarios (Santiago)'!$F:$F,MATCH($B421,'Pliegos Tarifarios (Santiago)'!$A:$A,0)),H421&lt;=500,INDEX('Pliegos Tarifarios (Santiago)'!$G:$G,MATCH($B421,'Pliegos Tarifarios (Santiago)'!$A:$A,0)),H421&lt;=1000,INDEX('Pliegos Tarifarios (Santiago)'!$H:$H,MATCH($B421,'Pliegos Tarifarios (Santiago)'!$A:$A,0)),H421&lt;=5000,INDEX('Pliegos Tarifarios (Santiago)'!$I:$I,MATCH($B421,'Pliegos Tarifarios (Santiago)'!$A:$A,0)),H421&gt;5000,INDEX('Pliegos Tarifarios (Santiago)'!$J:$J,MATCH($B421,'Pliegos Tarifarios (Santiago)'!$A:$A,0)))/1.19</f>
        <v>1496.5062900000003</v>
      </c>
      <c r="R421" s="19">
        <f>INDEX('Pliegos Tarifarios (Santiago)'!$K:$K,MATCH($B421,'Pliegos Tarifarios (Santiago)'!$A:$A,0))</f>
        <v>709.36099999999999</v>
      </c>
      <c r="S421" s="21">
        <f t="shared" si="29"/>
        <v>119643.04201550002</v>
      </c>
      <c r="T421" s="21">
        <f t="shared" si="26"/>
        <v>22732.177982945002</v>
      </c>
      <c r="U421" s="19">
        <v>0</v>
      </c>
      <c r="V421" s="21">
        <f t="shared" si="27"/>
        <v>142375.21999844501</v>
      </c>
    </row>
    <row r="422" spans="1:22" x14ac:dyDescent="0.3">
      <c r="A422" s="7" t="s">
        <v>133</v>
      </c>
      <c r="B422" s="7">
        <v>2</v>
      </c>
      <c r="C422" s="8" t="s">
        <v>178</v>
      </c>
      <c r="D422" s="7" t="s">
        <v>510</v>
      </c>
      <c r="E422" s="7" t="s">
        <v>488</v>
      </c>
      <c r="F422" s="8" t="s">
        <v>511</v>
      </c>
      <c r="G422" s="7" t="s">
        <v>16</v>
      </c>
      <c r="H422" s="9">
        <v>637.04719999999998</v>
      </c>
      <c r="I422" s="9">
        <v>1.9494</v>
      </c>
      <c r="J422" s="9">
        <v>1.9494</v>
      </c>
      <c r="K422" s="10">
        <v>1</v>
      </c>
      <c r="L422" s="9">
        <v>22.75</v>
      </c>
      <c r="M422" s="19">
        <f>H422*INDEX('Pliegos Tarifarios (Santiago)'!$B:$B,MATCH($B422,'Pliegos Tarifarios (Santiago)'!$A:$A,0))</f>
        <v>75705.415153599999</v>
      </c>
      <c r="N422" s="19">
        <f>I422*INDEX('Pliegos Tarifarios (Santiago)'!$C:$C,MATCH($B422,'Pliegos Tarifarios (Santiago)'!$A:$A,0))</f>
        <v>6687.7695414</v>
      </c>
      <c r="O422" s="19">
        <f>J422*INDEX('Pliegos Tarifarios (Santiago)'!$D:$D,MATCH($B422,'Pliegos Tarifarios (Santiago)'!$A:$A,0))</f>
        <v>27529.7698944</v>
      </c>
      <c r="P422" s="19">
        <f>H422*INDEX('Pliegos Tarifarios (Santiago)'!$E:$E,MATCH($B422,'Pliegos Tarifarios (Santiago)'!$A:$A,0))</f>
        <v>8238.2943904000003</v>
      </c>
      <c r="Q422" s="19" cm="1">
        <f t="array" ref="Q422">H422*_xlfn.IFS(H422&lt;=350,INDEX('Pliegos Tarifarios (Santiago)'!$F:$F,MATCH($B422,'Pliegos Tarifarios (Santiago)'!$A:$A,0)),H422&lt;=500,INDEX('Pliegos Tarifarios (Santiago)'!$G:$G,MATCH($B422,'Pliegos Tarifarios (Santiago)'!$A:$A,0)),H422&lt;=1000,INDEX('Pliegos Tarifarios (Santiago)'!$H:$H,MATCH($B422,'Pliegos Tarifarios (Santiago)'!$A:$A,0)),H422&lt;=5000,INDEX('Pliegos Tarifarios (Santiago)'!$I:$I,MATCH($B422,'Pliegos Tarifarios (Santiago)'!$A:$A,0)),H422&gt;5000,INDEX('Pliegos Tarifarios (Santiago)'!$J:$J,MATCH($B422,'Pliegos Tarifarios (Santiago)'!$A:$A,0)))/1.19</f>
        <v>1494.1165842016808</v>
      </c>
      <c r="R422" s="19">
        <f>INDEX('Pliegos Tarifarios (Santiago)'!$K:$K,MATCH($B422,'Pliegos Tarifarios (Santiago)'!$A:$A,0))</f>
        <v>709.36099999999999</v>
      </c>
      <c r="S422" s="21">
        <f t="shared" si="29"/>
        <v>120364.72656400168</v>
      </c>
      <c r="T422" s="21">
        <f t="shared" si="26"/>
        <v>22869.298047160319</v>
      </c>
      <c r="U422" s="19">
        <v>0</v>
      </c>
      <c r="V422" s="21">
        <f t="shared" si="27"/>
        <v>143234.02461116199</v>
      </c>
    </row>
    <row r="423" spans="1:22" x14ac:dyDescent="0.3">
      <c r="A423" s="7" t="s">
        <v>133</v>
      </c>
      <c r="B423" s="7">
        <v>2</v>
      </c>
      <c r="C423" s="8" t="s">
        <v>178</v>
      </c>
      <c r="D423" s="7" t="s">
        <v>512</v>
      </c>
      <c r="E423" s="7" t="s">
        <v>488</v>
      </c>
      <c r="F423" s="8" t="s">
        <v>513</v>
      </c>
      <c r="G423" s="7" t="s">
        <v>16</v>
      </c>
      <c r="H423" s="9">
        <v>637.20259999999996</v>
      </c>
      <c r="I423" s="9">
        <v>1.8776999999999999</v>
      </c>
      <c r="J423" s="9">
        <v>1.8776999999999999</v>
      </c>
      <c r="K423" s="10">
        <v>1</v>
      </c>
      <c r="L423" s="9">
        <v>22.76</v>
      </c>
      <c r="M423" s="19">
        <f>H423*INDEX('Pliegos Tarifarios (Santiago)'!$B:$B,MATCH($B423,'Pliegos Tarifarios (Santiago)'!$A:$A,0))</f>
        <v>75723.882578799996</v>
      </c>
      <c r="N423" s="19">
        <f>I423*INDEX('Pliegos Tarifarios (Santiago)'!$C:$C,MATCH($B423,'Pliegos Tarifarios (Santiago)'!$A:$A,0))</f>
        <v>6441.7897137</v>
      </c>
      <c r="O423" s="19">
        <f>J423*INDEX('Pliegos Tarifarios (Santiago)'!$D:$D,MATCH($B423,'Pliegos Tarifarios (Santiago)'!$A:$A,0))</f>
        <v>26517.209875199998</v>
      </c>
      <c r="P423" s="19">
        <f>H423*INDEX('Pliegos Tarifarios (Santiago)'!$E:$E,MATCH($B423,'Pliegos Tarifarios (Santiago)'!$A:$A,0))</f>
        <v>8240.3040232000003</v>
      </c>
      <c r="Q423" s="19" cm="1">
        <f t="array" ref="Q423">H423*_xlfn.IFS(H423&lt;=350,INDEX('Pliegos Tarifarios (Santiago)'!$F:$F,MATCH($B423,'Pliegos Tarifarios (Santiago)'!$A:$A,0)),H423&lt;=500,INDEX('Pliegos Tarifarios (Santiago)'!$G:$G,MATCH($B423,'Pliegos Tarifarios (Santiago)'!$A:$A,0)),H423&lt;=1000,INDEX('Pliegos Tarifarios (Santiago)'!$H:$H,MATCH($B423,'Pliegos Tarifarios (Santiago)'!$A:$A,0)),H423&lt;=5000,INDEX('Pliegos Tarifarios (Santiago)'!$I:$I,MATCH($B423,'Pliegos Tarifarios (Santiago)'!$A:$A,0)),H423&gt;5000,INDEX('Pliegos Tarifarios (Santiago)'!$J:$J,MATCH($B423,'Pliegos Tarifarios (Santiago)'!$A:$A,0)))/1.19</f>
        <v>1494.4810559663867</v>
      </c>
      <c r="R423" s="19">
        <f>INDEX('Pliegos Tarifarios (Santiago)'!$K:$K,MATCH($B423,'Pliegos Tarifarios (Santiago)'!$A:$A,0))</f>
        <v>709.36099999999999</v>
      </c>
      <c r="S423" s="21">
        <f t="shared" si="29"/>
        <v>119127.02824686639</v>
      </c>
      <c r="T423" s="21">
        <f t="shared" si="26"/>
        <v>22634.135366904615</v>
      </c>
      <c r="U423" s="19">
        <v>0</v>
      </c>
      <c r="V423" s="21">
        <f t="shared" si="27"/>
        <v>141761.163613771</v>
      </c>
    </row>
    <row r="424" spans="1:22" x14ac:dyDescent="0.3">
      <c r="A424" s="7" t="s">
        <v>133</v>
      </c>
      <c r="B424" s="7">
        <v>2</v>
      </c>
      <c r="C424" s="8" t="s">
        <v>178</v>
      </c>
      <c r="D424" s="7" t="s">
        <v>514</v>
      </c>
      <c r="E424" s="7" t="s">
        <v>488</v>
      </c>
      <c r="F424" s="8" t="s">
        <v>515</v>
      </c>
      <c r="G424" s="7" t="s">
        <v>16</v>
      </c>
      <c r="H424" s="9">
        <v>637.2527</v>
      </c>
      <c r="I424" s="9">
        <v>1.8997999999999999</v>
      </c>
      <c r="J424" s="9">
        <v>1.8997999999999999</v>
      </c>
      <c r="K424" s="10">
        <v>1</v>
      </c>
      <c r="L424" s="9">
        <v>22.76</v>
      </c>
      <c r="M424" s="19">
        <f>H424*INDEX('Pliegos Tarifarios (Santiago)'!$B:$B,MATCH($B424,'Pliegos Tarifarios (Santiago)'!$A:$A,0))</f>
        <v>75729.836362599992</v>
      </c>
      <c r="N424" s="19">
        <f>I424*INDEX('Pliegos Tarifarios (Santiago)'!$C:$C,MATCH($B424,'Pliegos Tarifarios (Santiago)'!$A:$A,0))</f>
        <v>6517.6077637999997</v>
      </c>
      <c r="O424" s="19">
        <f>J424*INDEX('Pliegos Tarifarios (Santiago)'!$D:$D,MATCH($B424,'Pliegos Tarifarios (Santiago)'!$A:$A,0))</f>
        <v>26829.309964799999</v>
      </c>
      <c r="P424" s="19">
        <f>H424*INDEX('Pliegos Tarifarios (Santiago)'!$E:$E,MATCH($B424,'Pliegos Tarifarios (Santiago)'!$A:$A,0))</f>
        <v>8240.9519164000012</v>
      </c>
      <c r="Q424" s="19" cm="1">
        <f t="array" ref="Q424">H424*_xlfn.IFS(H424&lt;=350,INDEX('Pliegos Tarifarios (Santiago)'!$F:$F,MATCH($B424,'Pliegos Tarifarios (Santiago)'!$A:$A,0)),H424&lt;=500,INDEX('Pliegos Tarifarios (Santiago)'!$G:$G,MATCH($B424,'Pliegos Tarifarios (Santiago)'!$A:$A,0)),H424&lt;=1000,INDEX('Pliegos Tarifarios (Santiago)'!$H:$H,MATCH($B424,'Pliegos Tarifarios (Santiago)'!$A:$A,0)),H424&lt;=5000,INDEX('Pliegos Tarifarios (Santiago)'!$I:$I,MATCH($B424,'Pliegos Tarifarios (Santiago)'!$A:$A,0)),H424&gt;5000,INDEX('Pliegos Tarifarios (Santiago)'!$J:$J,MATCH($B424,'Pliegos Tarifarios (Santiago)'!$A:$A,0)))/1.19</f>
        <v>1494.5985594117651</v>
      </c>
      <c r="R424" s="19">
        <f>INDEX('Pliegos Tarifarios (Santiago)'!$K:$K,MATCH($B424,'Pliegos Tarifarios (Santiago)'!$A:$A,0))</f>
        <v>709.36099999999999</v>
      </c>
      <c r="S424" s="21">
        <f t="shared" si="29"/>
        <v>119521.66556701175</v>
      </c>
      <c r="T424" s="21">
        <f t="shared" si="26"/>
        <v>22709.116457732231</v>
      </c>
      <c r="U424" s="19">
        <v>0</v>
      </c>
      <c r="V424" s="21">
        <f t="shared" si="27"/>
        <v>142230.78202474397</v>
      </c>
    </row>
    <row r="425" spans="1:22" x14ac:dyDescent="0.3">
      <c r="A425" s="7" t="s">
        <v>133</v>
      </c>
      <c r="B425" s="7">
        <v>2</v>
      </c>
      <c r="C425" s="8" t="s">
        <v>178</v>
      </c>
      <c r="D425" s="7" t="s">
        <v>516</v>
      </c>
      <c r="E425" s="7" t="s">
        <v>488</v>
      </c>
      <c r="F425" s="8" t="s">
        <v>517</v>
      </c>
      <c r="G425" s="7" t="s">
        <v>16</v>
      </c>
      <c r="H425" s="9">
        <v>637.59460000000001</v>
      </c>
      <c r="I425" s="9">
        <v>1.8989</v>
      </c>
      <c r="J425" s="9">
        <v>1.8989</v>
      </c>
      <c r="K425" s="10">
        <v>1</v>
      </c>
      <c r="L425" s="9">
        <v>22.77</v>
      </c>
      <c r="M425" s="19">
        <f>H425*INDEX('Pliegos Tarifarios (Santiago)'!$B:$B,MATCH($B425,'Pliegos Tarifarios (Santiago)'!$A:$A,0))</f>
        <v>75770.467074799992</v>
      </c>
      <c r="N425" s="19">
        <f>I425*INDEX('Pliegos Tarifarios (Santiago)'!$C:$C,MATCH($B425,'Pliegos Tarifarios (Santiago)'!$A:$A,0))</f>
        <v>6514.5201508999999</v>
      </c>
      <c r="O425" s="19">
        <f>J425*INDEX('Pliegos Tarifarios (Santiago)'!$D:$D,MATCH($B425,'Pliegos Tarifarios (Santiago)'!$A:$A,0))</f>
        <v>26816.6000064</v>
      </c>
      <c r="P425" s="19">
        <f>H425*INDEX('Pliegos Tarifarios (Santiago)'!$E:$E,MATCH($B425,'Pliegos Tarifarios (Santiago)'!$A:$A,0))</f>
        <v>8245.3733671999998</v>
      </c>
      <c r="Q425" s="19" cm="1">
        <f t="array" ref="Q425">H425*_xlfn.IFS(H425&lt;=350,INDEX('Pliegos Tarifarios (Santiago)'!$F:$F,MATCH($B425,'Pliegos Tarifarios (Santiago)'!$A:$A,0)),H425&lt;=500,INDEX('Pliegos Tarifarios (Santiago)'!$G:$G,MATCH($B425,'Pliegos Tarifarios (Santiago)'!$A:$A,0)),H425&lt;=1000,INDEX('Pliegos Tarifarios (Santiago)'!$H:$H,MATCH($B425,'Pliegos Tarifarios (Santiago)'!$A:$A,0)),H425&lt;=5000,INDEX('Pliegos Tarifarios (Santiago)'!$I:$I,MATCH($B425,'Pliegos Tarifarios (Santiago)'!$A:$A,0)),H425&gt;5000,INDEX('Pliegos Tarifarios (Santiago)'!$J:$J,MATCH($B425,'Pliegos Tarifarios (Santiago)'!$A:$A,0)))/1.19</f>
        <v>1495.400444201681</v>
      </c>
      <c r="R425" s="19">
        <f>INDEX('Pliegos Tarifarios (Santiago)'!$K:$K,MATCH($B425,'Pliegos Tarifarios (Santiago)'!$A:$A,0))</f>
        <v>709.36099999999999</v>
      </c>
      <c r="S425" s="21">
        <f t="shared" si="29"/>
        <v>119551.72204350166</v>
      </c>
      <c r="T425" s="21">
        <f t="shared" si="26"/>
        <v>22714.827188265317</v>
      </c>
      <c r="U425" s="19">
        <v>0</v>
      </c>
      <c r="V425" s="21">
        <f t="shared" si="27"/>
        <v>142266.54923176699</v>
      </c>
    </row>
    <row r="426" spans="1:22" x14ac:dyDescent="0.3">
      <c r="A426" s="7" t="s">
        <v>133</v>
      </c>
      <c r="B426" s="7">
        <v>2</v>
      </c>
      <c r="C426" s="8" t="s">
        <v>178</v>
      </c>
      <c r="D426" s="7" t="s">
        <v>518</v>
      </c>
      <c r="E426" s="7" t="s">
        <v>488</v>
      </c>
      <c r="F426" s="8" t="s">
        <v>519</v>
      </c>
      <c r="G426" s="7" t="s">
        <v>16</v>
      </c>
      <c r="H426" s="9">
        <v>638.99130000000002</v>
      </c>
      <c r="I426" s="9">
        <v>1.9046000000000001</v>
      </c>
      <c r="J426" s="9">
        <v>1.8675999999999999</v>
      </c>
      <c r="K426" s="10">
        <v>0.98057334873464241</v>
      </c>
      <c r="L426" s="9">
        <v>22.82</v>
      </c>
      <c r="M426" s="19">
        <f>H426*INDEX('Pliegos Tarifarios (Santiago)'!$B:$B,MATCH($B426,'Pliegos Tarifarios (Santiago)'!$A:$A,0))</f>
        <v>75936.448109399993</v>
      </c>
      <c r="N426" s="19">
        <f>I426*INDEX('Pliegos Tarifarios (Santiago)'!$C:$C,MATCH($B426,'Pliegos Tarifarios (Santiago)'!$A:$A,0))</f>
        <v>6534.0750326000007</v>
      </c>
      <c r="O426" s="19">
        <f>J426*INDEX('Pliegos Tarifarios (Santiago)'!$D:$D,MATCH($B426,'Pliegos Tarifarios (Santiago)'!$A:$A,0))</f>
        <v>26374.5758976</v>
      </c>
      <c r="P426" s="19">
        <f>H426*INDEX('Pliegos Tarifarios (Santiago)'!$E:$E,MATCH($B426,'Pliegos Tarifarios (Santiago)'!$A:$A,0))</f>
        <v>8263.4354916000011</v>
      </c>
      <c r="Q426" s="19" cm="1">
        <f t="array" ref="Q426">H426*_xlfn.IFS(H426&lt;=350,INDEX('Pliegos Tarifarios (Santiago)'!$F:$F,MATCH($B426,'Pliegos Tarifarios (Santiago)'!$A:$A,0)),H426&lt;=500,INDEX('Pliegos Tarifarios (Santiago)'!$G:$G,MATCH($B426,'Pliegos Tarifarios (Santiago)'!$A:$A,0)),H426&lt;=1000,INDEX('Pliegos Tarifarios (Santiago)'!$H:$H,MATCH($B426,'Pliegos Tarifarios (Santiago)'!$A:$A,0)),H426&lt;=5000,INDEX('Pliegos Tarifarios (Santiago)'!$I:$I,MATCH($B426,'Pliegos Tarifarios (Santiago)'!$A:$A,0)),H426&gt;5000,INDEX('Pliegos Tarifarios (Santiago)'!$J:$J,MATCH($B426,'Pliegos Tarifarios (Santiago)'!$A:$A,0)))/1.19</f>
        <v>1498.6762338655465</v>
      </c>
      <c r="R426" s="19">
        <f>INDEX('Pliegos Tarifarios (Santiago)'!$K:$K,MATCH($B426,'Pliegos Tarifarios (Santiago)'!$A:$A,0))</f>
        <v>709.36099999999999</v>
      </c>
      <c r="S426" s="21">
        <f t="shared" si="29"/>
        <v>119316.57176506556</v>
      </c>
      <c r="T426" s="21">
        <f t="shared" si="26"/>
        <v>22670.148635362457</v>
      </c>
      <c r="U426" s="19">
        <v>0</v>
      </c>
      <c r="V426" s="21">
        <f t="shared" si="27"/>
        <v>141986.72040042802</v>
      </c>
    </row>
    <row r="427" spans="1:22" x14ac:dyDescent="0.3">
      <c r="A427" s="7" t="s">
        <v>133</v>
      </c>
      <c r="B427" s="7">
        <v>2</v>
      </c>
      <c r="C427" s="8" t="s">
        <v>178</v>
      </c>
      <c r="D427" s="7" t="s">
        <v>520</v>
      </c>
      <c r="E427" s="7" t="s">
        <v>488</v>
      </c>
      <c r="F427" s="8" t="s">
        <v>521</v>
      </c>
      <c r="G427" s="7" t="s">
        <v>16</v>
      </c>
      <c r="H427" s="9">
        <v>638.1721</v>
      </c>
      <c r="I427" s="9">
        <v>1.9087000000000001</v>
      </c>
      <c r="J427" s="9">
        <v>1.8762000000000001</v>
      </c>
      <c r="K427" s="10">
        <v>0.98297270393461522</v>
      </c>
      <c r="L427" s="9">
        <v>22.79</v>
      </c>
      <c r="M427" s="19">
        <f>H427*INDEX('Pliegos Tarifarios (Santiago)'!$B:$B,MATCH($B427,'Pliegos Tarifarios (Santiago)'!$A:$A,0))</f>
        <v>75839.096019799996</v>
      </c>
      <c r="N427" s="19">
        <f>I427*INDEX('Pliegos Tarifarios (Santiago)'!$C:$C,MATCH($B427,'Pliegos Tarifarios (Santiago)'!$A:$A,0))</f>
        <v>6548.1408246999999</v>
      </c>
      <c r="O427" s="19">
        <f>J427*INDEX('Pliegos Tarifarios (Santiago)'!$D:$D,MATCH($B427,'Pliegos Tarifarios (Santiago)'!$A:$A,0))</f>
        <v>26496.026611199999</v>
      </c>
      <c r="P427" s="19">
        <f>H427*INDEX('Pliegos Tarifarios (Santiago)'!$E:$E,MATCH($B427,'Pliegos Tarifarios (Santiago)'!$A:$A,0))</f>
        <v>8252.8415972000003</v>
      </c>
      <c r="Q427" s="19" cm="1">
        <f t="array" ref="Q427">H427*_xlfn.IFS(H427&lt;=350,INDEX('Pliegos Tarifarios (Santiago)'!$F:$F,MATCH($B427,'Pliegos Tarifarios (Santiago)'!$A:$A,0)),H427&lt;=500,INDEX('Pliegos Tarifarios (Santiago)'!$G:$G,MATCH($B427,'Pliegos Tarifarios (Santiago)'!$A:$A,0)),H427&lt;=1000,INDEX('Pliegos Tarifarios (Santiago)'!$H:$H,MATCH($B427,'Pliegos Tarifarios (Santiago)'!$A:$A,0)),H427&lt;=5000,INDEX('Pliegos Tarifarios (Santiago)'!$I:$I,MATCH($B427,'Pliegos Tarifarios (Santiago)'!$A:$A,0)),H427&gt;5000,INDEX('Pliegos Tarifarios (Santiago)'!$J:$J,MATCH($B427,'Pliegos Tarifarios (Santiago)'!$A:$A,0)))/1.19</f>
        <v>1496.7549000840338</v>
      </c>
      <c r="R427" s="19">
        <f>INDEX('Pliegos Tarifarios (Santiago)'!$K:$K,MATCH($B427,'Pliegos Tarifarios (Santiago)'!$A:$A,0))</f>
        <v>709.36099999999999</v>
      </c>
      <c r="S427" s="21">
        <f t="shared" si="29"/>
        <v>119342.22095298405</v>
      </c>
      <c r="T427" s="21">
        <f t="shared" si="26"/>
        <v>22675.02198106697</v>
      </c>
      <c r="U427" s="19">
        <v>0</v>
      </c>
      <c r="V427" s="21">
        <f t="shared" si="27"/>
        <v>142017.24293405103</v>
      </c>
    </row>
    <row r="428" spans="1:22" x14ac:dyDescent="0.3">
      <c r="A428" s="7" t="s">
        <v>133</v>
      </c>
      <c r="B428" s="7">
        <v>2</v>
      </c>
      <c r="C428" s="8" t="s">
        <v>178</v>
      </c>
      <c r="D428" s="7" t="s">
        <v>522</v>
      </c>
      <c r="E428" s="7" t="s">
        <v>488</v>
      </c>
      <c r="F428" s="8" t="s">
        <v>523</v>
      </c>
      <c r="G428" s="7" t="s">
        <v>16</v>
      </c>
      <c r="H428" s="9">
        <v>637.89449999999999</v>
      </c>
      <c r="I428" s="9">
        <v>1.9180999999999999</v>
      </c>
      <c r="J428" s="9">
        <v>1.9180999999999999</v>
      </c>
      <c r="K428" s="10">
        <v>1</v>
      </c>
      <c r="L428" s="9">
        <v>22.78</v>
      </c>
      <c r="M428" s="19">
        <f>H428*INDEX('Pliegos Tarifarios (Santiago)'!$B:$B,MATCH($B428,'Pliegos Tarifarios (Santiago)'!$A:$A,0))</f>
        <v>75806.106590999989</v>
      </c>
      <c r="N428" s="19">
        <f>I428*INDEX('Pliegos Tarifarios (Santiago)'!$C:$C,MATCH($B428,'Pliegos Tarifarios (Santiago)'!$A:$A,0))</f>
        <v>6580.3892261000001</v>
      </c>
      <c r="O428" s="19">
        <f>J428*INDEX('Pliegos Tarifarios (Santiago)'!$D:$D,MATCH($B428,'Pliegos Tarifarios (Santiago)'!$A:$A,0))</f>
        <v>27087.745785599996</v>
      </c>
      <c r="P428" s="19">
        <f>H428*INDEX('Pliegos Tarifarios (Santiago)'!$E:$E,MATCH($B428,'Pliegos Tarifarios (Santiago)'!$A:$A,0))</f>
        <v>8249.251674000001</v>
      </c>
      <c r="Q428" s="19" cm="1">
        <f t="array" ref="Q428">H428*_xlfn.IFS(H428&lt;=350,INDEX('Pliegos Tarifarios (Santiago)'!$F:$F,MATCH($B428,'Pliegos Tarifarios (Santiago)'!$A:$A,0)),H428&lt;=500,INDEX('Pliegos Tarifarios (Santiago)'!$G:$G,MATCH($B428,'Pliegos Tarifarios (Santiago)'!$A:$A,0)),H428&lt;=1000,INDEX('Pliegos Tarifarios (Santiago)'!$H:$H,MATCH($B428,'Pliegos Tarifarios (Santiago)'!$A:$A,0)),H428&lt;=5000,INDEX('Pliegos Tarifarios (Santiago)'!$I:$I,MATCH($B428,'Pliegos Tarifarios (Santiago)'!$A:$A,0)),H428&gt;5000,INDEX('Pliegos Tarifarios (Santiago)'!$J:$J,MATCH($B428,'Pliegos Tarifarios (Santiago)'!$A:$A,0)))/1.19</f>
        <v>1496.1038231092441</v>
      </c>
      <c r="R428" s="19">
        <f>INDEX('Pliegos Tarifarios (Santiago)'!$K:$K,MATCH($B428,'Pliegos Tarifarios (Santiago)'!$A:$A,0))</f>
        <v>709.36099999999999</v>
      </c>
      <c r="S428" s="21">
        <f t="shared" si="29"/>
        <v>119928.95809980923</v>
      </c>
      <c r="T428" s="21">
        <f t="shared" si="26"/>
        <v>22786.502038963754</v>
      </c>
      <c r="U428" s="19">
        <v>0</v>
      </c>
      <c r="V428" s="21">
        <f t="shared" si="27"/>
        <v>142715.46013877299</v>
      </c>
    </row>
    <row r="429" spans="1:22" x14ac:dyDescent="0.3">
      <c r="A429" s="7" t="s">
        <v>133</v>
      </c>
      <c r="B429" s="7">
        <v>2</v>
      </c>
      <c r="C429" s="8" t="s">
        <v>178</v>
      </c>
      <c r="D429" s="7" t="s">
        <v>524</v>
      </c>
      <c r="E429" s="7" t="s">
        <v>488</v>
      </c>
      <c r="F429" s="8" t="s">
        <v>525</v>
      </c>
      <c r="G429" s="7" t="s">
        <v>16</v>
      </c>
      <c r="H429" s="9">
        <v>636.33150000000001</v>
      </c>
      <c r="I429" s="9">
        <v>1.8805000000000001</v>
      </c>
      <c r="J429" s="9">
        <v>1.8579000000000001</v>
      </c>
      <c r="K429" s="10">
        <v>0.98798191970220683</v>
      </c>
      <c r="L429" s="9">
        <v>22.73</v>
      </c>
      <c r="M429" s="19">
        <f>H429*INDEX('Pliegos Tarifarios (Santiago)'!$B:$B,MATCH($B429,'Pliegos Tarifarios (Santiago)'!$A:$A,0))</f>
        <v>75620.362796999994</v>
      </c>
      <c r="N429" s="19">
        <f>I429*INDEX('Pliegos Tarifarios (Santiago)'!$C:$C,MATCH($B429,'Pliegos Tarifarios (Santiago)'!$A:$A,0))</f>
        <v>6451.3956205000004</v>
      </c>
      <c r="O429" s="19">
        <f>J429*INDEX('Pliegos Tarifarios (Santiago)'!$D:$D,MATCH($B429,'Pliegos Tarifarios (Santiago)'!$A:$A,0))</f>
        <v>26237.590790400001</v>
      </c>
      <c r="P429" s="19">
        <f>H429*INDEX('Pliegos Tarifarios (Santiago)'!$E:$E,MATCH($B429,'Pliegos Tarifarios (Santiago)'!$A:$A,0))</f>
        <v>8229.038958000001</v>
      </c>
      <c r="Q429" s="19" cm="1">
        <f t="array" ref="Q429">H429*_xlfn.IFS(H429&lt;=350,INDEX('Pliegos Tarifarios (Santiago)'!$F:$F,MATCH($B429,'Pliegos Tarifarios (Santiago)'!$A:$A,0)),H429&lt;=500,INDEX('Pliegos Tarifarios (Santiago)'!$G:$G,MATCH($B429,'Pliegos Tarifarios (Santiago)'!$A:$A,0)),H429&lt;=1000,INDEX('Pliegos Tarifarios (Santiago)'!$H:$H,MATCH($B429,'Pliegos Tarifarios (Santiago)'!$A:$A,0)),H429&lt;=5000,INDEX('Pliegos Tarifarios (Santiago)'!$I:$I,MATCH($B429,'Pliegos Tarifarios (Santiago)'!$A:$A,0)),H429&gt;5000,INDEX('Pliegos Tarifarios (Santiago)'!$J:$J,MATCH($B429,'Pliegos Tarifarios (Santiago)'!$A:$A,0)))/1.19</f>
        <v>1492.4379970588238</v>
      </c>
      <c r="R429" s="19">
        <f>INDEX('Pliegos Tarifarios (Santiago)'!$K:$K,MATCH($B429,'Pliegos Tarifarios (Santiago)'!$A:$A,0))</f>
        <v>709.36099999999999</v>
      </c>
      <c r="S429" s="21">
        <f t="shared" si="29"/>
        <v>118740.18716295883</v>
      </c>
      <c r="T429" s="21">
        <f t="shared" si="26"/>
        <v>22560.635560962179</v>
      </c>
      <c r="U429" s="19">
        <v>0</v>
      </c>
      <c r="V429" s="21">
        <f t="shared" si="27"/>
        <v>141300.82272392101</v>
      </c>
    </row>
    <row r="430" spans="1:22" x14ac:dyDescent="0.3">
      <c r="A430" s="7" t="s">
        <v>133</v>
      </c>
      <c r="B430" s="7">
        <v>2</v>
      </c>
      <c r="C430" s="8" t="s">
        <v>178</v>
      </c>
      <c r="D430" s="7" t="s">
        <v>526</v>
      </c>
      <c r="E430" s="7" t="s">
        <v>488</v>
      </c>
      <c r="F430" s="8" t="s">
        <v>527</v>
      </c>
      <c r="G430" s="7" t="s">
        <v>16</v>
      </c>
      <c r="H430" s="9">
        <v>636.73919999999998</v>
      </c>
      <c r="I430" s="9">
        <v>1.8826000000000001</v>
      </c>
      <c r="J430" s="9">
        <v>1.8826000000000001</v>
      </c>
      <c r="K430" s="10">
        <v>1</v>
      </c>
      <c r="L430" s="9">
        <v>22.74</v>
      </c>
      <c r="M430" s="19">
        <f>H430*INDEX('Pliegos Tarifarios (Santiago)'!$B:$B,MATCH($B430,'Pliegos Tarifarios (Santiago)'!$A:$A,0))</f>
        <v>75668.813049599994</v>
      </c>
      <c r="N430" s="19">
        <f>I430*INDEX('Pliegos Tarifarios (Santiago)'!$C:$C,MATCH($B430,'Pliegos Tarifarios (Santiago)'!$A:$A,0))</f>
        <v>6458.6000506</v>
      </c>
      <c r="O430" s="19">
        <f>J430*INDEX('Pliegos Tarifarios (Santiago)'!$D:$D,MATCH($B430,'Pliegos Tarifarios (Santiago)'!$A:$A,0))</f>
        <v>26586.4085376</v>
      </c>
      <c r="P430" s="19">
        <f>H430*INDEX('Pliegos Tarifarios (Santiago)'!$E:$E,MATCH($B430,'Pliegos Tarifarios (Santiago)'!$A:$A,0))</f>
        <v>8234.3113343999994</v>
      </c>
      <c r="Q430" s="19" cm="1">
        <f t="array" ref="Q430">H430*_xlfn.IFS(H430&lt;=350,INDEX('Pliegos Tarifarios (Santiago)'!$F:$F,MATCH($B430,'Pliegos Tarifarios (Santiago)'!$A:$A,0)),H430&lt;=500,INDEX('Pliegos Tarifarios (Santiago)'!$G:$G,MATCH($B430,'Pliegos Tarifarios (Santiago)'!$A:$A,0)),H430&lt;=1000,INDEX('Pliegos Tarifarios (Santiago)'!$H:$H,MATCH($B430,'Pliegos Tarifarios (Santiago)'!$A:$A,0)),H430&lt;=5000,INDEX('Pliegos Tarifarios (Santiago)'!$I:$I,MATCH($B430,'Pliegos Tarifarios (Santiago)'!$A:$A,0)),H430&gt;5000,INDEX('Pliegos Tarifarios (Santiago)'!$J:$J,MATCH($B430,'Pliegos Tarifarios (Santiago)'!$A:$A,0)))/1.19</f>
        <v>1493.3942077310926</v>
      </c>
      <c r="R430" s="19">
        <f>INDEX('Pliegos Tarifarios (Santiago)'!$K:$K,MATCH($B430,'Pliegos Tarifarios (Santiago)'!$A:$A,0))</f>
        <v>709.36099999999999</v>
      </c>
      <c r="S430" s="21">
        <f t="shared" si="29"/>
        <v>119150.88817993109</v>
      </c>
      <c r="T430" s="21">
        <f t="shared" si="26"/>
        <v>22638.668754186907</v>
      </c>
      <c r="U430" s="19">
        <v>0</v>
      </c>
      <c r="V430" s="21">
        <f t="shared" si="27"/>
        <v>141789.55693411801</v>
      </c>
    </row>
    <row r="431" spans="1:22" x14ac:dyDescent="0.3">
      <c r="A431" s="7" t="s">
        <v>133</v>
      </c>
      <c r="B431" s="7">
        <v>2</v>
      </c>
      <c r="C431" s="8" t="s">
        <v>178</v>
      </c>
      <c r="D431" s="7" t="s">
        <v>528</v>
      </c>
      <c r="E431" s="7" t="s">
        <v>488</v>
      </c>
      <c r="F431" s="8" t="s">
        <v>529</v>
      </c>
      <c r="G431" s="7" t="s">
        <v>16</v>
      </c>
      <c r="H431" s="9">
        <v>638.89829999999995</v>
      </c>
      <c r="I431" s="9">
        <v>1.8885000000000001</v>
      </c>
      <c r="J431" s="9">
        <v>1.8551</v>
      </c>
      <c r="K431" s="10">
        <v>0.98231400582472861</v>
      </c>
      <c r="L431" s="9">
        <v>22.82</v>
      </c>
      <c r="M431" s="19">
        <f>H431*INDEX('Pliegos Tarifarios (Santiago)'!$B:$B,MATCH($B431,'Pliegos Tarifarios (Santiago)'!$A:$A,0))</f>
        <v>75925.39617539999</v>
      </c>
      <c r="N431" s="19">
        <f>I431*INDEX('Pliegos Tarifarios (Santiago)'!$C:$C,MATCH($B431,'Pliegos Tarifarios (Santiago)'!$A:$A,0))</f>
        <v>6478.8410684999999</v>
      </c>
      <c r="O431" s="19">
        <f>J431*INDEX('Pliegos Tarifarios (Santiago)'!$D:$D,MATCH($B431,'Pliegos Tarifarios (Santiago)'!$A:$A,0))</f>
        <v>26198.048697599999</v>
      </c>
      <c r="P431" s="19">
        <f>H431*INDEX('Pliegos Tarifarios (Santiago)'!$E:$E,MATCH($B431,'Pliegos Tarifarios (Santiago)'!$A:$A,0))</f>
        <v>8262.2328156000003</v>
      </c>
      <c r="Q431" s="19" cm="1">
        <f t="array" ref="Q431">H431*_xlfn.IFS(H431&lt;=350,INDEX('Pliegos Tarifarios (Santiago)'!$F:$F,MATCH($B431,'Pliegos Tarifarios (Santiago)'!$A:$A,0)),H431&lt;=500,INDEX('Pliegos Tarifarios (Santiago)'!$G:$G,MATCH($B431,'Pliegos Tarifarios (Santiago)'!$A:$A,0)),H431&lt;=1000,INDEX('Pliegos Tarifarios (Santiago)'!$H:$H,MATCH($B431,'Pliegos Tarifarios (Santiago)'!$A:$A,0)),H431&lt;=5000,INDEX('Pliegos Tarifarios (Santiago)'!$I:$I,MATCH($B431,'Pliegos Tarifarios (Santiago)'!$A:$A,0)),H431&gt;5000,INDEX('Pliegos Tarifarios (Santiago)'!$J:$J,MATCH($B431,'Pliegos Tarifarios (Santiago)'!$A:$A,0)))/1.19</f>
        <v>1498.4581136974791</v>
      </c>
      <c r="R431" s="19">
        <f>INDEX('Pliegos Tarifarios (Santiago)'!$K:$K,MATCH($B431,'Pliegos Tarifarios (Santiago)'!$A:$A,0))</f>
        <v>709.36099999999999</v>
      </c>
      <c r="S431" s="21">
        <f t="shared" si="29"/>
        <v>119072.33787079746</v>
      </c>
      <c r="T431" s="21">
        <f t="shared" si="26"/>
        <v>22623.74419545152</v>
      </c>
      <c r="U431" s="19">
        <v>0</v>
      </c>
      <c r="V431" s="21">
        <f t="shared" si="27"/>
        <v>141696.08206624899</v>
      </c>
    </row>
    <row r="432" spans="1:22" x14ac:dyDescent="0.3">
      <c r="A432" s="7" t="s">
        <v>133</v>
      </c>
      <c r="B432" s="7">
        <v>2</v>
      </c>
      <c r="C432" s="8" t="s">
        <v>178</v>
      </c>
      <c r="D432" s="7" t="s">
        <v>530</v>
      </c>
      <c r="E432" s="7" t="s">
        <v>488</v>
      </c>
      <c r="F432" s="8" t="s">
        <v>531</v>
      </c>
      <c r="G432" s="7" t="s">
        <v>16</v>
      </c>
      <c r="H432" s="9">
        <v>636.44219999999996</v>
      </c>
      <c r="I432" s="9">
        <v>1.9159999999999999</v>
      </c>
      <c r="J432" s="9">
        <v>1.9159999999999999</v>
      </c>
      <c r="K432" s="10">
        <v>1</v>
      </c>
      <c r="L432" s="9">
        <v>22.73</v>
      </c>
      <c r="M432" s="19">
        <f>H432*INDEX('Pliegos Tarifarios (Santiago)'!$B:$B,MATCH($B432,'Pliegos Tarifarios (Santiago)'!$A:$A,0))</f>
        <v>75633.518163599991</v>
      </c>
      <c r="N432" s="19">
        <f>I432*INDEX('Pliegos Tarifarios (Santiago)'!$C:$C,MATCH($B432,'Pliegos Tarifarios (Santiago)'!$A:$A,0))</f>
        <v>6573.1847959999996</v>
      </c>
      <c r="O432" s="19">
        <f>J432*INDEX('Pliegos Tarifarios (Santiago)'!$D:$D,MATCH($B432,'Pliegos Tarifarios (Santiago)'!$A:$A,0))</f>
        <v>27058.089215999997</v>
      </c>
      <c r="P432" s="19">
        <f>H432*INDEX('Pliegos Tarifarios (Santiago)'!$E:$E,MATCH($B432,'Pliegos Tarifarios (Santiago)'!$A:$A,0))</f>
        <v>8230.4705303999999</v>
      </c>
      <c r="Q432" s="19" cm="1">
        <f t="array" ref="Q432">H432*_xlfn.IFS(H432&lt;=350,INDEX('Pliegos Tarifarios (Santiago)'!$F:$F,MATCH($B432,'Pliegos Tarifarios (Santiago)'!$A:$A,0)),H432&lt;=500,INDEX('Pliegos Tarifarios (Santiago)'!$G:$G,MATCH($B432,'Pliegos Tarifarios (Santiago)'!$A:$A,0)),H432&lt;=1000,INDEX('Pliegos Tarifarios (Santiago)'!$H:$H,MATCH($B432,'Pliegos Tarifarios (Santiago)'!$A:$A,0)),H432&lt;=5000,INDEX('Pliegos Tarifarios (Santiago)'!$I:$I,MATCH($B432,'Pliegos Tarifarios (Santiago)'!$A:$A,0)),H432&gt;5000,INDEX('Pliegos Tarifarios (Santiago)'!$J:$J,MATCH($B432,'Pliegos Tarifarios (Santiago)'!$A:$A,0)))/1.19</f>
        <v>1492.6976304201683</v>
      </c>
      <c r="R432" s="19">
        <f>INDEX('Pliegos Tarifarios (Santiago)'!$K:$K,MATCH($B432,'Pliegos Tarifarios (Santiago)'!$A:$A,0))</f>
        <v>709.36099999999999</v>
      </c>
      <c r="S432" s="21">
        <f t="shared" si="29"/>
        <v>119697.32133642015</v>
      </c>
      <c r="T432" s="21">
        <f t="shared" si="26"/>
        <v>22742.491053919828</v>
      </c>
      <c r="U432" s="19">
        <v>0</v>
      </c>
      <c r="V432" s="21">
        <f t="shared" si="27"/>
        <v>142439.81239033997</v>
      </c>
    </row>
    <row r="433" spans="1:22" x14ac:dyDescent="0.3">
      <c r="A433" s="7" t="s">
        <v>133</v>
      </c>
      <c r="B433" s="7">
        <v>2</v>
      </c>
      <c r="C433" s="8" t="s">
        <v>178</v>
      </c>
      <c r="D433" s="7" t="s">
        <v>532</v>
      </c>
      <c r="E433" s="7" t="s">
        <v>488</v>
      </c>
      <c r="F433" s="8" t="s">
        <v>533</v>
      </c>
      <c r="G433" s="7" t="s">
        <v>16</v>
      </c>
      <c r="H433" s="9">
        <v>636.19590000000005</v>
      </c>
      <c r="I433" s="9">
        <v>1.9345000000000001</v>
      </c>
      <c r="J433" s="9">
        <v>1.865</v>
      </c>
      <c r="K433" s="10">
        <v>0.96407340398035657</v>
      </c>
      <c r="L433" s="9">
        <v>22.72</v>
      </c>
      <c r="M433" s="19">
        <f>H433*INDEX('Pliegos Tarifarios (Santiago)'!$B:$B,MATCH($B433,'Pliegos Tarifarios (Santiago)'!$A:$A,0))</f>
        <v>75604.248364200001</v>
      </c>
      <c r="N433" s="19">
        <f>I433*INDEX('Pliegos Tarifarios (Santiago)'!$C:$C,MATCH($B433,'Pliegos Tarifarios (Santiago)'!$A:$A,0))</f>
        <v>6636.6523945000008</v>
      </c>
      <c r="O433" s="19">
        <f>J433*INDEX('Pliegos Tarifarios (Santiago)'!$D:$D,MATCH($B433,'Pliegos Tarifarios (Santiago)'!$A:$A,0))</f>
        <v>26337.858239999998</v>
      </c>
      <c r="P433" s="19">
        <f>H433*INDEX('Pliegos Tarifarios (Santiago)'!$E:$E,MATCH($B433,'Pliegos Tarifarios (Santiago)'!$A:$A,0))</f>
        <v>8227.2853788000011</v>
      </c>
      <c r="Q433" s="19" cm="1">
        <f t="array" ref="Q433">H433*_xlfn.IFS(H433&lt;=350,INDEX('Pliegos Tarifarios (Santiago)'!$F:$F,MATCH($B433,'Pliegos Tarifarios (Santiago)'!$A:$A,0)),H433&lt;=500,INDEX('Pliegos Tarifarios (Santiago)'!$G:$G,MATCH($B433,'Pliegos Tarifarios (Santiago)'!$A:$A,0)),H433&lt;=1000,INDEX('Pliegos Tarifarios (Santiago)'!$H:$H,MATCH($B433,'Pliegos Tarifarios (Santiago)'!$A:$A,0)),H433&lt;=5000,INDEX('Pliegos Tarifarios (Santiago)'!$I:$I,MATCH($B433,'Pliegos Tarifarios (Santiago)'!$A:$A,0)),H433&gt;5000,INDEX('Pliegos Tarifarios (Santiago)'!$J:$J,MATCH($B433,'Pliegos Tarifarios (Santiago)'!$A:$A,0)))/1.19</f>
        <v>1492.119963781513</v>
      </c>
      <c r="R433" s="19">
        <f>INDEX('Pliegos Tarifarios (Santiago)'!$K:$K,MATCH($B433,'Pliegos Tarifarios (Santiago)'!$A:$A,0))</f>
        <v>709.36099999999999</v>
      </c>
      <c r="S433" s="21">
        <f t="shared" si="29"/>
        <v>119007.52534128154</v>
      </c>
      <c r="T433" s="21">
        <f t="shared" si="26"/>
        <v>22611.429814843494</v>
      </c>
      <c r="U433" s="19">
        <v>0</v>
      </c>
      <c r="V433" s="21">
        <f t="shared" si="27"/>
        <v>141618.95515612504</v>
      </c>
    </row>
    <row r="434" spans="1:22" x14ac:dyDescent="0.3">
      <c r="A434" s="7" t="s">
        <v>133</v>
      </c>
      <c r="B434" s="7">
        <v>2</v>
      </c>
      <c r="C434" s="8" t="s">
        <v>178</v>
      </c>
      <c r="D434" s="7" t="s">
        <v>534</v>
      </c>
      <c r="E434" s="7" t="s">
        <v>488</v>
      </c>
      <c r="F434" s="8" t="s">
        <v>535</v>
      </c>
      <c r="G434" s="7" t="s">
        <v>16</v>
      </c>
      <c r="H434" s="9">
        <v>636.53060000000005</v>
      </c>
      <c r="I434" s="9">
        <v>1.8798999999999999</v>
      </c>
      <c r="J434" s="9">
        <v>1.8575999999999999</v>
      </c>
      <c r="K434" s="10">
        <v>0.98813766689717542</v>
      </c>
      <c r="L434" s="9">
        <v>22.73</v>
      </c>
      <c r="M434" s="19">
        <f>H434*INDEX('Pliegos Tarifarios (Santiago)'!$B:$B,MATCH($B434,'Pliegos Tarifarios (Santiago)'!$A:$A,0))</f>
        <v>75644.023442799997</v>
      </c>
      <c r="N434" s="19">
        <f>I434*INDEX('Pliegos Tarifarios (Santiago)'!$C:$C,MATCH($B434,'Pliegos Tarifarios (Santiago)'!$A:$A,0))</f>
        <v>6449.3372118999996</v>
      </c>
      <c r="O434" s="19">
        <f>J434*INDEX('Pliegos Tarifarios (Santiago)'!$D:$D,MATCH($B434,'Pliegos Tarifarios (Santiago)'!$A:$A,0))</f>
        <v>26233.354137599999</v>
      </c>
      <c r="P434" s="19">
        <f>H434*INDEX('Pliegos Tarifarios (Santiago)'!$E:$E,MATCH($B434,'Pliegos Tarifarios (Santiago)'!$A:$A,0))</f>
        <v>8231.6137192000006</v>
      </c>
      <c r="Q434" s="19" cm="1">
        <f t="array" ref="Q434">H434*_xlfn.IFS(H434&lt;=350,INDEX('Pliegos Tarifarios (Santiago)'!$F:$F,MATCH($B434,'Pliegos Tarifarios (Santiago)'!$A:$A,0)),H434&lt;=500,INDEX('Pliegos Tarifarios (Santiago)'!$G:$G,MATCH($B434,'Pliegos Tarifarios (Santiago)'!$A:$A,0)),H434&lt;=1000,INDEX('Pliegos Tarifarios (Santiago)'!$H:$H,MATCH($B434,'Pliegos Tarifarios (Santiago)'!$A:$A,0)),H434&lt;=5000,INDEX('Pliegos Tarifarios (Santiago)'!$I:$I,MATCH($B434,'Pliegos Tarifarios (Santiago)'!$A:$A,0)),H434&gt;5000,INDEX('Pliegos Tarifarios (Santiago)'!$J:$J,MATCH($B434,'Pliegos Tarifarios (Santiago)'!$A:$A,0)))/1.19</f>
        <v>1492.9049618487397</v>
      </c>
      <c r="R434" s="19">
        <f>INDEX('Pliegos Tarifarios (Santiago)'!$K:$K,MATCH($B434,'Pliegos Tarifarios (Santiago)'!$A:$A,0))</f>
        <v>709.36099999999999</v>
      </c>
      <c r="S434" s="21">
        <f t="shared" si="29"/>
        <v>118760.59447334873</v>
      </c>
      <c r="T434" s="21">
        <f t="shared" si="26"/>
        <v>22564.512949936259</v>
      </c>
      <c r="U434" s="19">
        <v>0</v>
      </c>
      <c r="V434" s="21">
        <f t="shared" si="27"/>
        <v>141325.10742328499</v>
      </c>
    </row>
    <row r="435" spans="1:22" x14ac:dyDescent="0.3">
      <c r="A435" s="7" t="s">
        <v>133</v>
      </c>
      <c r="B435" s="7">
        <v>2</v>
      </c>
      <c r="C435" s="8" t="s">
        <v>178</v>
      </c>
      <c r="D435" s="7" t="s">
        <v>536</v>
      </c>
      <c r="E435" s="7" t="s">
        <v>488</v>
      </c>
      <c r="F435" s="8" t="s">
        <v>537</v>
      </c>
      <c r="G435" s="7" t="s">
        <v>30</v>
      </c>
      <c r="H435" s="9">
        <v>638.17960000000005</v>
      </c>
      <c r="I435" s="9">
        <v>1.9343999999999999</v>
      </c>
      <c r="J435" s="9">
        <v>1.9343999999999999</v>
      </c>
      <c r="K435" s="10">
        <v>1</v>
      </c>
      <c r="L435" s="9">
        <v>22.79</v>
      </c>
      <c r="M435" s="19">
        <f>H435*INDEX('Pliegos Tarifarios (Santiago)'!$B:$B,MATCH($B435,'Pliegos Tarifarios (Santiago)'!$A:$A,0))</f>
        <v>75839.987304800001</v>
      </c>
      <c r="N435" s="19">
        <f>I435*INDEX('Pliegos Tarifarios (Santiago)'!$C:$C,MATCH($B435,'Pliegos Tarifarios (Santiago)'!$A:$A,0))</f>
        <v>6636.3093263999999</v>
      </c>
      <c r="O435" s="19">
        <f>J435*INDEX('Pliegos Tarifarios (Santiago)'!$D:$D,MATCH($B435,'Pliegos Tarifarios (Santiago)'!$A:$A,0))</f>
        <v>27317.937254399996</v>
      </c>
      <c r="P435" s="19">
        <f>H435*INDEX('Pliegos Tarifarios (Santiago)'!$E:$E,MATCH($B435,'Pliegos Tarifarios (Santiago)'!$A:$A,0))</f>
        <v>8252.9385872000003</v>
      </c>
      <c r="Q435" s="19" cm="1">
        <f t="array" ref="Q435">H435*_xlfn.IFS(H435&lt;=350,INDEX('Pliegos Tarifarios (Santiago)'!$F:$F,MATCH($B435,'Pliegos Tarifarios (Santiago)'!$A:$A,0)),H435&lt;=500,INDEX('Pliegos Tarifarios (Santiago)'!$G:$G,MATCH($B435,'Pliegos Tarifarios (Santiago)'!$A:$A,0)),H435&lt;=1000,INDEX('Pliegos Tarifarios (Santiago)'!$H:$H,MATCH($B435,'Pliegos Tarifarios (Santiago)'!$A:$A,0)),H435&lt;=5000,INDEX('Pliegos Tarifarios (Santiago)'!$I:$I,MATCH($B435,'Pliegos Tarifarios (Santiago)'!$A:$A,0)),H435&gt;5000,INDEX('Pliegos Tarifarios (Santiago)'!$J:$J,MATCH($B435,'Pliegos Tarifarios (Santiago)'!$A:$A,0)))/1.19</f>
        <v>1496.7724904201687</v>
      </c>
      <c r="R435" s="19">
        <f>INDEX('Pliegos Tarifarios (Santiago)'!$K:$K,MATCH($B435,'Pliegos Tarifarios (Santiago)'!$A:$A,0))</f>
        <v>709.36099999999999</v>
      </c>
      <c r="S435" s="21">
        <f t="shared" si="29"/>
        <v>120253.30596322018</v>
      </c>
      <c r="T435" s="21">
        <f t="shared" si="26"/>
        <v>22848.128133011833</v>
      </c>
      <c r="U435" s="19">
        <v>0</v>
      </c>
      <c r="V435" s="21">
        <f t="shared" si="27"/>
        <v>143101.434096232</v>
      </c>
    </row>
    <row r="436" spans="1:22" x14ac:dyDescent="0.3">
      <c r="A436" s="7" t="s">
        <v>133</v>
      </c>
      <c r="B436" s="7">
        <v>2</v>
      </c>
      <c r="C436" s="8" t="s">
        <v>178</v>
      </c>
      <c r="D436" s="7" t="s">
        <v>538</v>
      </c>
      <c r="E436" s="7" t="s">
        <v>488</v>
      </c>
      <c r="F436" s="8" t="s">
        <v>539</v>
      </c>
      <c r="G436" s="7" t="s">
        <v>30</v>
      </c>
      <c r="H436" s="9">
        <v>637.78660000000002</v>
      </c>
      <c r="I436" s="9">
        <v>1.8984000000000001</v>
      </c>
      <c r="J436" s="9">
        <v>1.8984000000000001</v>
      </c>
      <c r="K436" s="10">
        <v>1</v>
      </c>
      <c r="L436" s="9">
        <v>22.78</v>
      </c>
      <c r="M436" s="19">
        <f>H436*INDEX('Pliegos Tarifarios (Santiago)'!$B:$B,MATCH($B436,'Pliegos Tarifarios (Santiago)'!$A:$A,0))</f>
        <v>75793.283970799996</v>
      </c>
      <c r="N436" s="19">
        <f>I436*INDEX('Pliegos Tarifarios (Santiago)'!$C:$C,MATCH($B436,'Pliegos Tarifarios (Santiago)'!$A:$A,0))</f>
        <v>6512.8048104</v>
      </c>
      <c r="O436" s="19">
        <f>J436*INDEX('Pliegos Tarifarios (Santiago)'!$D:$D,MATCH($B436,'Pliegos Tarifarios (Santiago)'!$A:$A,0))</f>
        <v>26809.538918400001</v>
      </c>
      <c r="P436" s="19">
        <f>H436*INDEX('Pliegos Tarifarios (Santiago)'!$E:$E,MATCH($B436,'Pliegos Tarifarios (Santiago)'!$A:$A,0))</f>
        <v>8247.8563112000011</v>
      </c>
      <c r="Q436" s="19" cm="1">
        <f t="array" ref="Q436">H436*_xlfn.IFS(H436&lt;=350,INDEX('Pliegos Tarifarios (Santiago)'!$F:$F,MATCH($B436,'Pliegos Tarifarios (Santiago)'!$A:$A,0)),H436&lt;=500,INDEX('Pliegos Tarifarios (Santiago)'!$G:$G,MATCH($B436,'Pliegos Tarifarios (Santiago)'!$A:$A,0)),H436&lt;=1000,INDEX('Pliegos Tarifarios (Santiago)'!$H:$H,MATCH($B436,'Pliegos Tarifarios (Santiago)'!$A:$A,0)),H436&lt;=5000,INDEX('Pliegos Tarifarios (Santiago)'!$I:$I,MATCH($B436,'Pliegos Tarifarios (Santiago)'!$A:$A,0)),H436&gt;5000,INDEX('Pliegos Tarifarios (Santiago)'!$J:$J,MATCH($B436,'Pliegos Tarifarios (Santiago)'!$A:$A,0)))/1.19</f>
        <v>1495.850756806723</v>
      </c>
      <c r="R436" s="19">
        <f>INDEX('Pliegos Tarifarios (Santiago)'!$K:$K,MATCH($B436,'Pliegos Tarifarios (Santiago)'!$A:$A,0))</f>
        <v>709.36099999999999</v>
      </c>
      <c r="S436" s="21">
        <f t="shared" si="29"/>
        <v>119568.69576760674</v>
      </c>
      <c r="T436" s="21">
        <f t="shared" si="26"/>
        <v>22718.052195845281</v>
      </c>
      <c r="U436" s="19">
        <v>0</v>
      </c>
      <c r="V436" s="21">
        <f t="shared" si="27"/>
        <v>142286.74796345201</v>
      </c>
    </row>
    <row r="437" spans="1:22" x14ac:dyDescent="0.3">
      <c r="A437" s="7" t="s">
        <v>133</v>
      </c>
      <c r="B437" s="7">
        <v>2</v>
      </c>
      <c r="C437" s="8" t="s">
        <v>178</v>
      </c>
      <c r="D437" s="7" t="s">
        <v>540</v>
      </c>
      <c r="E437" s="7" t="s">
        <v>488</v>
      </c>
      <c r="F437" s="8" t="s">
        <v>541</v>
      </c>
      <c r="G437" s="7" t="s">
        <v>30</v>
      </c>
      <c r="H437" s="9">
        <v>637.01760000000002</v>
      </c>
      <c r="I437" s="9">
        <v>1.8777999999999999</v>
      </c>
      <c r="J437" s="9">
        <v>1.8777999999999999</v>
      </c>
      <c r="K437" s="10">
        <v>1</v>
      </c>
      <c r="L437" s="9">
        <v>22.75</v>
      </c>
      <c r="M437" s="19">
        <f>H437*INDEX('Pliegos Tarifarios (Santiago)'!$B:$B,MATCH($B437,'Pliegos Tarifarios (Santiago)'!$A:$A,0))</f>
        <v>75701.8975488</v>
      </c>
      <c r="N437" s="19">
        <f>I437*INDEX('Pliegos Tarifarios (Santiago)'!$C:$C,MATCH($B437,'Pliegos Tarifarios (Santiago)'!$A:$A,0))</f>
        <v>6442.1327818</v>
      </c>
      <c r="O437" s="19">
        <f>J437*INDEX('Pliegos Tarifarios (Santiago)'!$D:$D,MATCH($B437,'Pliegos Tarifarios (Santiago)'!$A:$A,0))</f>
        <v>26518.622092799997</v>
      </c>
      <c r="P437" s="19">
        <f>H437*INDEX('Pliegos Tarifarios (Santiago)'!$E:$E,MATCH($B437,'Pliegos Tarifarios (Santiago)'!$A:$A,0))</f>
        <v>8237.9116032000002</v>
      </c>
      <c r="Q437" s="19" cm="1">
        <f t="array" ref="Q437">H437*_xlfn.IFS(H437&lt;=350,INDEX('Pliegos Tarifarios (Santiago)'!$F:$F,MATCH($B437,'Pliegos Tarifarios (Santiago)'!$A:$A,0)),H437&lt;=500,INDEX('Pliegos Tarifarios (Santiago)'!$G:$G,MATCH($B437,'Pliegos Tarifarios (Santiago)'!$A:$A,0)),H437&lt;=1000,INDEX('Pliegos Tarifarios (Santiago)'!$H:$H,MATCH($B437,'Pliegos Tarifarios (Santiago)'!$A:$A,0)),H437&lt;=5000,INDEX('Pliegos Tarifarios (Santiago)'!$I:$I,MATCH($B437,'Pliegos Tarifarios (Santiago)'!$A:$A,0)),H437&gt;5000,INDEX('Pliegos Tarifarios (Santiago)'!$J:$J,MATCH($B437,'Pliegos Tarifarios (Santiago)'!$A:$A,0)))/1.19</f>
        <v>1494.0471610084037</v>
      </c>
      <c r="R437" s="19">
        <f>INDEX('Pliegos Tarifarios (Santiago)'!$K:$K,MATCH($B437,'Pliegos Tarifarios (Santiago)'!$A:$A,0))</f>
        <v>709.36099999999999</v>
      </c>
      <c r="S437" s="21">
        <f t="shared" si="29"/>
        <v>119103.97218760841</v>
      </c>
      <c r="T437" s="21">
        <f t="shared" si="26"/>
        <v>22629.754715645598</v>
      </c>
      <c r="U437" s="19">
        <v>0</v>
      </c>
      <c r="V437" s="21">
        <f t="shared" si="27"/>
        <v>141733.72690325399</v>
      </c>
    </row>
    <row r="438" spans="1:22" x14ac:dyDescent="0.3">
      <c r="A438" s="7" t="s">
        <v>133</v>
      </c>
      <c r="B438" s="7">
        <v>2</v>
      </c>
      <c r="C438" s="8" t="s">
        <v>178</v>
      </c>
      <c r="D438" s="7" t="s">
        <v>542</v>
      </c>
      <c r="E438" s="7" t="s">
        <v>488</v>
      </c>
      <c r="F438" s="8" t="s">
        <v>543</v>
      </c>
      <c r="G438" s="7" t="s">
        <v>30</v>
      </c>
      <c r="H438" s="9">
        <v>637.4547</v>
      </c>
      <c r="I438" s="9">
        <v>1.9200999999999999</v>
      </c>
      <c r="J438" s="9">
        <v>1.8858999999999999</v>
      </c>
      <c r="K438" s="10">
        <v>0.98218842768605796</v>
      </c>
      <c r="L438" s="9">
        <v>22.77</v>
      </c>
      <c r="M438" s="19">
        <f>H438*INDEX('Pliegos Tarifarios (Santiago)'!$B:$B,MATCH($B438,'Pliegos Tarifarios (Santiago)'!$A:$A,0))</f>
        <v>75753.841638600003</v>
      </c>
      <c r="N438" s="19">
        <f>I438*INDEX('Pliegos Tarifarios (Santiago)'!$C:$C,MATCH($B438,'Pliegos Tarifarios (Santiago)'!$A:$A,0))</f>
        <v>6587.2505880999997</v>
      </c>
      <c r="O438" s="19">
        <f>J438*INDEX('Pliegos Tarifarios (Santiago)'!$D:$D,MATCH($B438,'Pliegos Tarifarios (Santiago)'!$A:$A,0))</f>
        <v>26633.011718399997</v>
      </c>
      <c r="P438" s="19">
        <f>H438*INDEX('Pliegos Tarifarios (Santiago)'!$E:$E,MATCH($B438,'Pliegos Tarifarios (Santiago)'!$A:$A,0))</f>
        <v>8243.5641804000006</v>
      </c>
      <c r="Q438" s="19" cm="1">
        <f t="array" ref="Q438">H438*_xlfn.IFS(H438&lt;=350,INDEX('Pliegos Tarifarios (Santiago)'!$F:$F,MATCH($B438,'Pliegos Tarifarios (Santiago)'!$A:$A,0)),H438&lt;=500,INDEX('Pliegos Tarifarios (Santiago)'!$G:$G,MATCH($B438,'Pliegos Tarifarios (Santiago)'!$A:$A,0)),H438&lt;=1000,INDEX('Pliegos Tarifarios (Santiago)'!$H:$H,MATCH($B438,'Pliegos Tarifarios (Santiago)'!$A:$A,0)),H438&lt;=5000,INDEX('Pliegos Tarifarios (Santiago)'!$I:$I,MATCH($B438,'Pliegos Tarifarios (Santiago)'!$A:$A,0)),H438&gt;5000,INDEX('Pliegos Tarifarios (Santiago)'!$J:$J,MATCH($B438,'Pliegos Tarifarios (Santiago)'!$A:$A,0)))/1.19</f>
        <v>1495.0723257983195</v>
      </c>
      <c r="R438" s="19">
        <f>INDEX('Pliegos Tarifarios (Santiago)'!$K:$K,MATCH($B438,'Pliegos Tarifarios (Santiago)'!$A:$A,0))</f>
        <v>709.36099999999999</v>
      </c>
      <c r="S438" s="21">
        <f t="shared" si="29"/>
        <v>119422.10145129832</v>
      </c>
      <c r="T438" s="21">
        <f t="shared" si="26"/>
        <v>22690.199275746683</v>
      </c>
      <c r="U438" s="19">
        <v>0</v>
      </c>
      <c r="V438" s="21">
        <f t="shared" si="27"/>
        <v>142112.30072704502</v>
      </c>
    </row>
    <row r="439" spans="1:22" x14ac:dyDescent="0.3">
      <c r="A439" s="7" t="s">
        <v>133</v>
      </c>
      <c r="B439" s="7">
        <v>2</v>
      </c>
      <c r="C439" s="8" t="s">
        <v>178</v>
      </c>
      <c r="D439" s="7" t="s">
        <v>544</v>
      </c>
      <c r="E439" s="7" t="s">
        <v>488</v>
      </c>
      <c r="F439" s="8" t="s">
        <v>545</v>
      </c>
      <c r="G439" s="7" t="s">
        <v>30</v>
      </c>
      <c r="H439" s="9">
        <v>637.27859999999998</v>
      </c>
      <c r="I439" s="9">
        <v>1.9007000000000001</v>
      </c>
      <c r="J439" s="9">
        <v>1.8426</v>
      </c>
      <c r="K439" s="10">
        <v>0.96943231441048028</v>
      </c>
      <c r="L439" s="9">
        <v>22.76</v>
      </c>
      <c r="M439" s="19">
        <f>H439*INDEX('Pliegos Tarifarios (Santiago)'!$B:$B,MATCH($B439,'Pliegos Tarifarios (Santiago)'!$A:$A,0))</f>
        <v>75732.914266799999</v>
      </c>
      <c r="N439" s="19">
        <f>I439*INDEX('Pliegos Tarifarios (Santiago)'!$C:$C,MATCH($B439,'Pliegos Tarifarios (Santiago)'!$A:$A,0))</f>
        <v>6520.6953767000005</v>
      </c>
      <c r="O439" s="19">
        <f>J439*INDEX('Pliegos Tarifarios (Santiago)'!$D:$D,MATCH($B439,'Pliegos Tarifarios (Santiago)'!$A:$A,0))</f>
        <v>26021.521497599999</v>
      </c>
      <c r="P439" s="19">
        <f>H439*INDEX('Pliegos Tarifarios (Santiago)'!$E:$E,MATCH($B439,'Pliegos Tarifarios (Santiago)'!$A:$A,0))</f>
        <v>8241.2868552</v>
      </c>
      <c r="Q439" s="19" cm="1">
        <f t="array" ref="Q439">H439*_xlfn.IFS(H439&lt;=350,INDEX('Pliegos Tarifarios (Santiago)'!$F:$F,MATCH($B439,'Pliegos Tarifarios (Santiago)'!$A:$A,0)),H439&lt;=500,INDEX('Pliegos Tarifarios (Santiago)'!$G:$G,MATCH($B439,'Pliegos Tarifarios (Santiago)'!$A:$A,0)),H439&lt;=1000,INDEX('Pliegos Tarifarios (Santiago)'!$H:$H,MATCH($B439,'Pliegos Tarifarios (Santiago)'!$A:$A,0)),H439&lt;=5000,INDEX('Pliegos Tarifarios (Santiago)'!$I:$I,MATCH($B439,'Pliegos Tarifarios (Santiago)'!$A:$A,0)),H439&gt;5000,INDEX('Pliegos Tarifarios (Santiago)'!$J:$J,MATCH($B439,'Pliegos Tarifarios (Santiago)'!$A:$A,0)))/1.19</f>
        <v>1494.6593047058825</v>
      </c>
      <c r="R439" s="19">
        <f>INDEX('Pliegos Tarifarios (Santiago)'!$K:$K,MATCH($B439,'Pliegos Tarifarios (Santiago)'!$A:$A,0))</f>
        <v>709.36099999999999</v>
      </c>
      <c r="S439" s="21">
        <f t="shared" si="29"/>
        <v>118720.43830100588</v>
      </c>
      <c r="T439" s="21">
        <f t="shared" si="26"/>
        <v>22556.883277191118</v>
      </c>
      <c r="U439" s="19">
        <v>0</v>
      </c>
      <c r="V439" s="21">
        <f t="shared" si="27"/>
        <v>141277.32157819701</v>
      </c>
    </row>
    <row r="440" spans="1:22" x14ac:dyDescent="0.3">
      <c r="A440" s="7" t="s">
        <v>133</v>
      </c>
      <c r="B440" s="7">
        <v>2</v>
      </c>
      <c r="C440" s="8" t="s">
        <v>178</v>
      </c>
      <c r="D440" s="7" t="s">
        <v>546</v>
      </c>
      <c r="E440" s="7" t="s">
        <v>488</v>
      </c>
      <c r="F440" s="8" t="s">
        <v>547</v>
      </c>
      <c r="G440" s="7" t="s">
        <v>30</v>
      </c>
      <c r="H440" s="9">
        <v>640.03499999999997</v>
      </c>
      <c r="I440" s="9">
        <v>1.9258999999999999</v>
      </c>
      <c r="J440" s="9">
        <v>1.8816999999999999</v>
      </c>
      <c r="K440" s="10">
        <v>0.97704969105353345</v>
      </c>
      <c r="L440" s="9">
        <v>22.86</v>
      </c>
      <c r="M440" s="19">
        <f>H440*INDEX('Pliegos Tarifarios (Santiago)'!$B:$B,MATCH($B440,'Pliegos Tarifarios (Santiago)'!$A:$A,0))</f>
        <v>76060.479329999987</v>
      </c>
      <c r="N440" s="19">
        <f>I440*INDEX('Pliegos Tarifarios (Santiago)'!$C:$C,MATCH($B440,'Pliegos Tarifarios (Santiago)'!$A:$A,0))</f>
        <v>6607.1485378999996</v>
      </c>
      <c r="O440" s="19">
        <f>J440*INDEX('Pliegos Tarifarios (Santiago)'!$D:$D,MATCH($B440,'Pliegos Tarifarios (Santiago)'!$A:$A,0))</f>
        <v>26573.698579199998</v>
      </c>
      <c r="P440" s="19">
        <f>H440*INDEX('Pliegos Tarifarios (Santiago)'!$E:$E,MATCH($B440,'Pliegos Tarifarios (Santiago)'!$A:$A,0))</f>
        <v>8276.9326199999996</v>
      </c>
      <c r="Q440" s="19" cm="1">
        <f t="array" ref="Q440">H440*_xlfn.IFS(H440&lt;=350,INDEX('Pliegos Tarifarios (Santiago)'!$F:$F,MATCH($B440,'Pliegos Tarifarios (Santiago)'!$A:$A,0)),H440&lt;=500,INDEX('Pliegos Tarifarios (Santiago)'!$G:$G,MATCH($B440,'Pliegos Tarifarios (Santiago)'!$A:$A,0)),H440&lt;=1000,INDEX('Pliegos Tarifarios (Santiago)'!$H:$H,MATCH($B440,'Pliegos Tarifarios (Santiago)'!$A:$A,0)),H440&lt;=5000,INDEX('Pliegos Tarifarios (Santiago)'!$I:$I,MATCH($B440,'Pliegos Tarifarios (Santiago)'!$A:$A,0)),H440&gt;5000,INDEX('Pliegos Tarifarios (Santiago)'!$J:$J,MATCH($B440,'Pliegos Tarifarios (Santiago)'!$A:$A,0)))/1.19</f>
        <v>1501.1241050420169</v>
      </c>
      <c r="R440" s="19">
        <f>INDEX('Pliegos Tarifarios (Santiago)'!$K:$K,MATCH($B440,'Pliegos Tarifarios (Santiago)'!$A:$A,0))</f>
        <v>709.36099999999999</v>
      </c>
      <c r="S440" s="21">
        <f t="shared" si="29"/>
        <v>119728.744172142</v>
      </c>
      <c r="T440" s="21">
        <f t="shared" si="26"/>
        <v>22748.46139270698</v>
      </c>
      <c r="U440" s="19">
        <v>0</v>
      </c>
      <c r="V440" s="21">
        <f t="shared" si="27"/>
        <v>142477.20556484899</v>
      </c>
    </row>
    <row r="441" spans="1:22" x14ac:dyDescent="0.3">
      <c r="A441" s="7" t="s">
        <v>133</v>
      </c>
      <c r="B441" s="7">
        <v>2</v>
      </c>
      <c r="C441" s="8" t="s">
        <v>178</v>
      </c>
      <c r="D441" s="7" t="s">
        <v>548</v>
      </c>
      <c r="E441" s="7" t="s">
        <v>488</v>
      </c>
      <c r="F441" s="8" t="s">
        <v>549</v>
      </c>
      <c r="G441" s="7" t="s">
        <v>30</v>
      </c>
      <c r="H441" s="9">
        <v>638.322</v>
      </c>
      <c r="I441" s="9">
        <v>1.9052</v>
      </c>
      <c r="J441" s="9">
        <v>1.9052</v>
      </c>
      <c r="K441" s="10">
        <v>1</v>
      </c>
      <c r="L441" s="9">
        <v>22.8</v>
      </c>
      <c r="M441" s="19">
        <f>H441*INDEX('Pliegos Tarifarios (Santiago)'!$B:$B,MATCH($B441,'Pliegos Tarifarios (Santiago)'!$A:$A,0))</f>
        <v>75856.909835999992</v>
      </c>
      <c r="N441" s="19">
        <f>I441*INDEX('Pliegos Tarifarios (Santiago)'!$C:$C,MATCH($B441,'Pliegos Tarifarios (Santiago)'!$A:$A,0))</f>
        <v>6536.1334411999997</v>
      </c>
      <c r="O441" s="19">
        <f>J441*INDEX('Pliegos Tarifarios (Santiago)'!$D:$D,MATCH($B441,'Pliegos Tarifarios (Santiago)'!$A:$A,0))</f>
        <v>26905.569715199999</v>
      </c>
      <c r="P441" s="19">
        <f>H441*INDEX('Pliegos Tarifarios (Santiago)'!$E:$E,MATCH($B441,'Pliegos Tarifarios (Santiago)'!$A:$A,0))</f>
        <v>8254.7801039999995</v>
      </c>
      <c r="Q441" s="19" cm="1">
        <f t="array" ref="Q441">H441*_xlfn.IFS(H441&lt;=350,INDEX('Pliegos Tarifarios (Santiago)'!$F:$F,MATCH($B441,'Pliegos Tarifarios (Santiago)'!$A:$A,0)),H441&lt;=500,INDEX('Pliegos Tarifarios (Santiago)'!$G:$G,MATCH($B441,'Pliegos Tarifarios (Santiago)'!$A:$A,0)),H441&lt;=1000,INDEX('Pliegos Tarifarios (Santiago)'!$H:$H,MATCH($B441,'Pliegos Tarifarios (Santiago)'!$A:$A,0)),H441&lt;=5000,INDEX('Pliegos Tarifarios (Santiago)'!$I:$I,MATCH($B441,'Pliegos Tarifarios (Santiago)'!$A:$A,0)),H441&gt;5000,INDEX('Pliegos Tarifarios (Santiago)'!$J:$J,MATCH($B441,'Pliegos Tarifarios (Santiago)'!$A:$A,0)))/1.19</f>
        <v>1497.106472268908</v>
      </c>
      <c r="R441" s="19">
        <f>INDEX('Pliegos Tarifarios (Santiago)'!$K:$K,MATCH($B441,'Pliegos Tarifarios (Santiago)'!$A:$A,0))</f>
        <v>709.36099999999999</v>
      </c>
      <c r="S441" s="21">
        <f t="shared" si="29"/>
        <v>119759.8605686689</v>
      </c>
      <c r="T441" s="21">
        <f t="shared" si="26"/>
        <v>22754.373508047091</v>
      </c>
      <c r="U441" s="19">
        <v>0</v>
      </c>
      <c r="V441" s="21">
        <f t="shared" si="27"/>
        <v>142514.23407671598</v>
      </c>
    </row>
    <row r="442" spans="1:22" x14ac:dyDescent="0.3">
      <c r="A442" s="7" t="s">
        <v>133</v>
      </c>
      <c r="B442" s="7">
        <v>2</v>
      </c>
      <c r="C442" s="8" t="s">
        <v>178</v>
      </c>
      <c r="D442" s="7" t="s">
        <v>550</v>
      </c>
      <c r="E442" s="7" t="s">
        <v>488</v>
      </c>
      <c r="F442" s="8" t="s">
        <v>551</v>
      </c>
      <c r="G442" s="7" t="s">
        <v>30</v>
      </c>
      <c r="H442" s="9">
        <v>638.69770000000005</v>
      </c>
      <c r="I442" s="9">
        <v>1.972</v>
      </c>
      <c r="J442" s="9">
        <v>1.8900999999999999</v>
      </c>
      <c r="K442" s="10">
        <v>0.95846855983772816</v>
      </c>
      <c r="L442" s="9">
        <v>22.81</v>
      </c>
      <c r="M442" s="19">
        <f>H442*INDEX('Pliegos Tarifarios (Santiago)'!$B:$B,MATCH($B442,'Pliegos Tarifarios (Santiago)'!$A:$A,0))</f>
        <v>75901.557272599995</v>
      </c>
      <c r="N442" s="19">
        <f>I442*INDEX('Pliegos Tarifarios (Santiago)'!$C:$C,MATCH($B442,'Pliegos Tarifarios (Santiago)'!$A:$A,0))</f>
        <v>6765.3029319999996</v>
      </c>
      <c r="O442" s="19">
        <f>J442*INDEX('Pliegos Tarifarios (Santiago)'!$D:$D,MATCH($B442,'Pliegos Tarifarios (Santiago)'!$A:$A,0))</f>
        <v>26692.324857599997</v>
      </c>
      <c r="P442" s="19">
        <f>H442*INDEX('Pliegos Tarifarios (Santiago)'!$E:$E,MATCH($B442,'Pliegos Tarifarios (Santiago)'!$A:$A,0))</f>
        <v>8259.6386564000004</v>
      </c>
      <c r="Q442" s="19" cm="1">
        <f t="array" ref="Q442">H442*_xlfn.IFS(H442&lt;=350,INDEX('Pliegos Tarifarios (Santiago)'!$F:$F,MATCH($B442,'Pliegos Tarifarios (Santiago)'!$A:$A,0)),H442&lt;=500,INDEX('Pliegos Tarifarios (Santiago)'!$G:$G,MATCH($B442,'Pliegos Tarifarios (Santiago)'!$A:$A,0)),H442&lt;=1000,INDEX('Pliegos Tarifarios (Santiago)'!$H:$H,MATCH($B442,'Pliegos Tarifarios (Santiago)'!$A:$A,0)),H442&lt;=5000,INDEX('Pliegos Tarifarios (Santiago)'!$I:$I,MATCH($B442,'Pliegos Tarifarios (Santiago)'!$A:$A,0)),H442&gt;5000,INDEX('Pliegos Tarifarios (Santiago)'!$J:$J,MATCH($B442,'Pliegos Tarifarios (Santiago)'!$A:$A,0)))/1.19</f>
        <v>1497.9876308403366</v>
      </c>
      <c r="R442" s="19">
        <f>INDEX('Pliegos Tarifarios (Santiago)'!$K:$K,MATCH($B442,'Pliegos Tarifarios (Santiago)'!$A:$A,0))</f>
        <v>709.36099999999999</v>
      </c>
      <c r="S442" s="21">
        <f t="shared" si="29"/>
        <v>119826.17234944034</v>
      </c>
      <c r="T442" s="21">
        <f t="shared" si="26"/>
        <v>22766.972746393665</v>
      </c>
      <c r="U442" s="19">
        <v>0</v>
      </c>
      <c r="V442" s="21">
        <f t="shared" si="27"/>
        <v>142593.14509583401</v>
      </c>
    </row>
    <row r="443" spans="1:22" x14ac:dyDescent="0.3">
      <c r="A443" s="7" t="s">
        <v>133</v>
      </c>
      <c r="B443" s="7">
        <v>2</v>
      </c>
      <c r="C443" s="8" t="s">
        <v>178</v>
      </c>
      <c r="D443" s="7" t="s">
        <v>552</v>
      </c>
      <c r="E443" s="7" t="s">
        <v>488</v>
      </c>
      <c r="F443" s="8" t="s">
        <v>553</v>
      </c>
      <c r="G443" s="7" t="s">
        <v>30</v>
      </c>
      <c r="H443" s="9">
        <v>636.2749</v>
      </c>
      <c r="I443" s="9">
        <v>1.8858999999999999</v>
      </c>
      <c r="J443" s="9">
        <v>1.8394999999999999</v>
      </c>
      <c r="K443" s="10">
        <v>0.97539636247945283</v>
      </c>
      <c r="L443" s="9">
        <v>22.72</v>
      </c>
      <c r="M443" s="19">
        <f>H443*INDEX('Pliegos Tarifarios (Santiago)'!$B:$B,MATCH($B443,'Pliegos Tarifarios (Santiago)'!$A:$A,0))</f>
        <v>75613.636566200003</v>
      </c>
      <c r="N443" s="19">
        <f>I443*INDEX('Pliegos Tarifarios (Santiago)'!$C:$C,MATCH($B443,'Pliegos Tarifarios (Santiago)'!$A:$A,0))</f>
        <v>6469.9212978999994</v>
      </c>
      <c r="O443" s="19">
        <f>J443*INDEX('Pliegos Tarifarios (Santiago)'!$D:$D,MATCH($B443,'Pliegos Tarifarios (Santiago)'!$A:$A,0))</f>
        <v>25977.742751999998</v>
      </c>
      <c r="P443" s="19">
        <f>H443*INDEX('Pliegos Tarifarios (Santiago)'!$E:$E,MATCH($B443,'Pliegos Tarifarios (Santiago)'!$A:$A,0))</f>
        <v>8228.3070067999997</v>
      </c>
      <c r="Q443" s="19" cm="1">
        <f t="array" ref="Q443">H443*_xlfn.IFS(H443&lt;=350,INDEX('Pliegos Tarifarios (Santiago)'!$F:$F,MATCH($B443,'Pliegos Tarifarios (Santiago)'!$A:$A,0)),H443&lt;=500,INDEX('Pliegos Tarifarios (Santiago)'!$G:$G,MATCH($B443,'Pliegos Tarifarios (Santiago)'!$A:$A,0)),H443&lt;=1000,INDEX('Pliegos Tarifarios (Santiago)'!$H:$H,MATCH($B443,'Pliegos Tarifarios (Santiago)'!$A:$A,0)),H443&lt;=5000,INDEX('Pliegos Tarifarios (Santiago)'!$I:$I,MATCH($B443,'Pliegos Tarifarios (Santiago)'!$A:$A,0)),H443&gt;5000,INDEX('Pliegos Tarifarios (Santiago)'!$J:$J,MATCH($B443,'Pliegos Tarifarios (Santiago)'!$A:$A,0)))/1.19</f>
        <v>1492.3052486554625</v>
      </c>
      <c r="R443" s="19">
        <f>INDEX('Pliegos Tarifarios (Santiago)'!$K:$K,MATCH($B443,'Pliegos Tarifarios (Santiago)'!$A:$A,0))</f>
        <v>709.36099999999999</v>
      </c>
      <c r="S443" s="21">
        <f t="shared" si="29"/>
        <v>118491.27387155546</v>
      </c>
      <c r="T443" s="21">
        <f t="shared" si="26"/>
        <v>22513.342035595539</v>
      </c>
      <c r="U443" s="19">
        <v>0</v>
      </c>
      <c r="V443" s="21">
        <f t="shared" si="27"/>
        <v>141004.61590715099</v>
      </c>
    </row>
    <row r="444" spans="1:22" x14ac:dyDescent="0.3">
      <c r="A444" s="7" t="s">
        <v>133</v>
      </c>
      <c r="B444" s="7">
        <v>2</v>
      </c>
      <c r="C444" s="8" t="s">
        <v>178</v>
      </c>
      <c r="D444" s="7" t="s">
        <v>554</v>
      </c>
      <c r="E444" s="7" t="s">
        <v>488</v>
      </c>
      <c r="F444" s="8" t="s">
        <v>555</v>
      </c>
      <c r="G444" s="7" t="s">
        <v>30</v>
      </c>
      <c r="H444" s="9">
        <v>639.02049999999997</v>
      </c>
      <c r="I444" s="9">
        <v>1.9236</v>
      </c>
      <c r="J444" s="9">
        <v>1.9004000000000001</v>
      </c>
      <c r="K444" s="10">
        <v>0.98793928051569979</v>
      </c>
      <c r="L444" s="9">
        <v>22.82</v>
      </c>
      <c r="M444" s="19">
        <f>H444*INDEX('Pliegos Tarifarios (Santiago)'!$B:$B,MATCH($B444,'Pliegos Tarifarios (Santiago)'!$A:$A,0))</f>
        <v>75939.918178999986</v>
      </c>
      <c r="N444" s="19">
        <f>I444*INDEX('Pliegos Tarifarios (Santiago)'!$C:$C,MATCH($B444,'Pliegos Tarifarios (Santiago)'!$A:$A,0))</f>
        <v>6599.2579716</v>
      </c>
      <c r="O444" s="19">
        <f>J444*INDEX('Pliegos Tarifarios (Santiago)'!$D:$D,MATCH($B444,'Pliegos Tarifarios (Santiago)'!$A:$A,0))</f>
        <v>26837.783270399999</v>
      </c>
      <c r="P444" s="19">
        <f>H444*INDEX('Pliegos Tarifarios (Santiago)'!$E:$E,MATCH($B444,'Pliegos Tarifarios (Santiago)'!$A:$A,0))</f>
        <v>8263.8131059999996</v>
      </c>
      <c r="Q444" s="19" cm="1">
        <f t="array" ref="Q444">H444*_xlfn.IFS(H444&lt;=350,INDEX('Pliegos Tarifarios (Santiago)'!$F:$F,MATCH($B444,'Pliegos Tarifarios (Santiago)'!$A:$A,0)),H444&lt;=500,INDEX('Pliegos Tarifarios (Santiago)'!$G:$G,MATCH($B444,'Pliegos Tarifarios (Santiago)'!$A:$A,0)),H444&lt;=1000,INDEX('Pliegos Tarifarios (Santiago)'!$H:$H,MATCH($B444,'Pliegos Tarifarios (Santiago)'!$A:$A,0)),H444&lt;=5000,INDEX('Pliegos Tarifarios (Santiago)'!$I:$I,MATCH($B444,'Pliegos Tarifarios (Santiago)'!$A:$A,0)),H444&gt;5000,INDEX('Pliegos Tarifarios (Santiago)'!$J:$J,MATCH($B444,'Pliegos Tarifarios (Santiago)'!$A:$A,0)))/1.19</f>
        <v>1498.7447189075631</v>
      </c>
      <c r="R444" s="19">
        <f>INDEX('Pliegos Tarifarios (Santiago)'!$K:$K,MATCH($B444,'Pliegos Tarifarios (Santiago)'!$A:$A,0))</f>
        <v>709.36099999999999</v>
      </c>
      <c r="S444" s="21">
        <f t="shared" si="29"/>
        <v>119848.87824590756</v>
      </c>
      <c r="T444" s="21">
        <f t="shared" si="26"/>
        <v>22771.286866722436</v>
      </c>
      <c r="U444" s="19">
        <v>0</v>
      </c>
      <c r="V444" s="21">
        <f t="shared" si="27"/>
        <v>142620.16511263</v>
      </c>
    </row>
    <row r="445" spans="1:22" x14ac:dyDescent="0.3">
      <c r="A445" s="7" t="s">
        <v>133</v>
      </c>
      <c r="B445" s="7">
        <v>2</v>
      </c>
      <c r="C445" s="8" t="s">
        <v>178</v>
      </c>
      <c r="D445" s="7" t="s">
        <v>556</v>
      </c>
      <c r="E445" s="7" t="s">
        <v>488</v>
      </c>
      <c r="F445" s="8" t="s">
        <v>557</v>
      </c>
      <c r="G445" s="7" t="s">
        <v>30</v>
      </c>
      <c r="H445" s="9">
        <v>636.14179999999999</v>
      </c>
      <c r="I445" s="9">
        <v>1.9512</v>
      </c>
      <c r="J445" s="9">
        <v>1.8722000000000001</v>
      </c>
      <c r="K445" s="10">
        <v>0.95951209512095126</v>
      </c>
      <c r="L445" s="9">
        <v>22.72</v>
      </c>
      <c r="M445" s="19">
        <f>H445*INDEX('Pliegos Tarifarios (Santiago)'!$B:$B,MATCH($B445,'Pliegos Tarifarios (Santiago)'!$A:$A,0))</f>
        <v>75597.819228399996</v>
      </c>
      <c r="N445" s="19">
        <f>I445*INDEX('Pliegos Tarifarios (Santiago)'!$C:$C,MATCH($B445,'Pliegos Tarifarios (Santiago)'!$A:$A,0))</f>
        <v>6693.9447672000006</v>
      </c>
      <c r="O445" s="19">
        <f>J445*INDEX('Pliegos Tarifarios (Santiago)'!$D:$D,MATCH($B445,'Pliegos Tarifarios (Santiago)'!$A:$A,0))</f>
        <v>26439.5379072</v>
      </c>
      <c r="P445" s="19">
        <f>H445*INDEX('Pliegos Tarifarios (Santiago)'!$E:$E,MATCH($B445,'Pliegos Tarifarios (Santiago)'!$A:$A,0))</f>
        <v>8226.5857575999999</v>
      </c>
      <c r="Q445" s="19" cm="1">
        <f t="array" ref="Q445">H445*_xlfn.IFS(H445&lt;=350,INDEX('Pliegos Tarifarios (Santiago)'!$F:$F,MATCH($B445,'Pliegos Tarifarios (Santiago)'!$A:$A,0)),H445&lt;=500,INDEX('Pliegos Tarifarios (Santiago)'!$G:$G,MATCH($B445,'Pliegos Tarifarios (Santiago)'!$A:$A,0)),H445&lt;=1000,INDEX('Pliegos Tarifarios (Santiago)'!$H:$H,MATCH($B445,'Pliegos Tarifarios (Santiago)'!$A:$A,0)),H445&lt;=5000,INDEX('Pliegos Tarifarios (Santiago)'!$I:$I,MATCH($B445,'Pliegos Tarifarios (Santiago)'!$A:$A,0)),H445&gt;5000,INDEX('Pliegos Tarifarios (Santiago)'!$J:$J,MATCH($B445,'Pliegos Tarifarios (Santiago)'!$A:$A,0)))/1.19</f>
        <v>1491.9930788235297</v>
      </c>
      <c r="R445" s="19">
        <f>INDEX('Pliegos Tarifarios (Santiago)'!$K:$K,MATCH($B445,'Pliegos Tarifarios (Santiago)'!$A:$A,0))</f>
        <v>709.36099999999999</v>
      </c>
      <c r="S445" s="21">
        <f t="shared" si="29"/>
        <v>119159.24173922352</v>
      </c>
      <c r="T445" s="21">
        <f t="shared" si="26"/>
        <v>22640.255930452469</v>
      </c>
      <c r="U445" s="19">
        <v>0</v>
      </c>
      <c r="V445" s="21">
        <f t="shared" si="27"/>
        <v>141799.497669676</v>
      </c>
    </row>
    <row r="446" spans="1:22" x14ac:dyDescent="0.3">
      <c r="A446" s="7" t="s">
        <v>133</v>
      </c>
      <c r="B446" s="7">
        <v>2</v>
      </c>
      <c r="C446" s="8" t="s">
        <v>178</v>
      </c>
      <c r="D446" s="7" t="s">
        <v>558</v>
      </c>
      <c r="E446" s="7" t="s">
        <v>488</v>
      </c>
      <c r="F446" s="8" t="s">
        <v>559</v>
      </c>
      <c r="G446" s="7" t="s">
        <v>30</v>
      </c>
      <c r="H446" s="9">
        <v>637.09310000000005</v>
      </c>
      <c r="I446" s="9">
        <v>1.8669</v>
      </c>
      <c r="J446" s="9">
        <v>1.8633</v>
      </c>
      <c r="K446" s="10">
        <v>0.99807166961272697</v>
      </c>
      <c r="L446" s="9">
        <v>22.75</v>
      </c>
      <c r="M446" s="19">
        <f>H446*INDEX('Pliegos Tarifarios (Santiago)'!$B:$B,MATCH($B446,'Pliegos Tarifarios (Santiago)'!$A:$A,0))</f>
        <v>75710.869817800005</v>
      </c>
      <c r="N446" s="19">
        <f>I446*INDEX('Pliegos Tarifarios (Santiago)'!$C:$C,MATCH($B446,'Pliegos Tarifarios (Santiago)'!$A:$A,0))</f>
        <v>6404.7383589000001</v>
      </c>
      <c r="O446" s="19">
        <f>J446*INDEX('Pliegos Tarifarios (Santiago)'!$D:$D,MATCH($B446,'Pliegos Tarifarios (Santiago)'!$A:$A,0))</f>
        <v>26313.850540799998</v>
      </c>
      <c r="P446" s="19">
        <f>H446*INDEX('Pliegos Tarifarios (Santiago)'!$E:$E,MATCH($B446,'Pliegos Tarifarios (Santiago)'!$A:$A,0))</f>
        <v>8238.887969200001</v>
      </c>
      <c r="Q446" s="19" cm="1">
        <f t="array" ref="Q446">H446*_xlfn.IFS(H446&lt;=350,INDEX('Pliegos Tarifarios (Santiago)'!$F:$F,MATCH($B446,'Pliegos Tarifarios (Santiago)'!$A:$A,0)),H446&lt;=500,INDEX('Pliegos Tarifarios (Santiago)'!$G:$G,MATCH($B446,'Pliegos Tarifarios (Santiago)'!$A:$A,0)),H446&lt;=1000,INDEX('Pliegos Tarifarios (Santiago)'!$H:$H,MATCH($B446,'Pliegos Tarifarios (Santiago)'!$A:$A,0)),H446&lt;=5000,INDEX('Pliegos Tarifarios (Santiago)'!$I:$I,MATCH($B446,'Pliegos Tarifarios (Santiago)'!$A:$A,0)),H446&gt;5000,INDEX('Pliegos Tarifarios (Santiago)'!$J:$J,MATCH($B446,'Pliegos Tarifarios (Santiago)'!$A:$A,0)))/1.19</f>
        <v>1494.224237058824</v>
      </c>
      <c r="R446" s="19">
        <f>INDEX('Pliegos Tarifarios (Santiago)'!$K:$K,MATCH($B446,'Pliegos Tarifarios (Santiago)'!$A:$A,0))</f>
        <v>709.36099999999999</v>
      </c>
      <c r="S446" s="21">
        <f t="shared" si="29"/>
        <v>118871.93192375884</v>
      </c>
      <c r="T446" s="21">
        <f t="shared" si="26"/>
        <v>22585.667065514179</v>
      </c>
      <c r="U446" s="19">
        <v>0</v>
      </c>
      <c r="V446" s="21">
        <f t="shared" si="27"/>
        <v>141457.59898927301</v>
      </c>
    </row>
    <row r="447" spans="1:22" x14ac:dyDescent="0.3">
      <c r="A447" s="7" t="s">
        <v>133</v>
      </c>
      <c r="B447" s="7">
        <v>2</v>
      </c>
      <c r="C447" s="8" t="s">
        <v>178</v>
      </c>
      <c r="D447" s="7" t="s">
        <v>560</v>
      </c>
      <c r="E447" s="7" t="s">
        <v>488</v>
      </c>
      <c r="F447" s="8" t="s">
        <v>561</v>
      </c>
      <c r="G447" s="7" t="s">
        <v>30</v>
      </c>
      <c r="H447" s="9">
        <v>637.08669999999995</v>
      </c>
      <c r="I447" s="9">
        <v>1.9177999999999999</v>
      </c>
      <c r="J447" s="9">
        <v>1.8683000000000001</v>
      </c>
      <c r="K447" s="10">
        <v>0.97418917509646474</v>
      </c>
      <c r="L447" s="9">
        <v>22.75</v>
      </c>
      <c r="M447" s="19">
        <f>H447*INDEX('Pliegos Tarifarios (Santiago)'!$B:$B,MATCH($B447,'Pliegos Tarifarios (Santiago)'!$A:$A,0))</f>
        <v>75710.109254599985</v>
      </c>
      <c r="N447" s="19">
        <f>I447*INDEX('Pliegos Tarifarios (Santiago)'!$C:$C,MATCH($B447,'Pliegos Tarifarios (Santiago)'!$A:$A,0))</f>
        <v>6579.3600218000001</v>
      </c>
      <c r="O447" s="19">
        <f>J447*INDEX('Pliegos Tarifarios (Santiago)'!$D:$D,MATCH($B447,'Pliegos Tarifarios (Santiago)'!$A:$A,0))</f>
        <v>26384.461420799998</v>
      </c>
      <c r="P447" s="19">
        <f>H447*INDEX('Pliegos Tarifarios (Santiago)'!$E:$E,MATCH($B447,'Pliegos Tarifarios (Santiago)'!$A:$A,0))</f>
        <v>8238.8052043999996</v>
      </c>
      <c r="Q447" s="19" cm="1">
        <f t="array" ref="Q447">H447*_xlfn.IFS(H447&lt;=350,INDEX('Pliegos Tarifarios (Santiago)'!$F:$F,MATCH($B447,'Pliegos Tarifarios (Santiago)'!$A:$A,0)),H447&lt;=500,INDEX('Pliegos Tarifarios (Santiago)'!$G:$G,MATCH($B447,'Pliegos Tarifarios (Santiago)'!$A:$A,0)),H447&lt;=1000,INDEX('Pliegos Tarifarios (Santiago)'!$H:$H,MATCH($B447,'Pliegos Tarifarios (Santiago)'!$A:$A,0)),H447&lt;=5000,INDEX('Pliegos Tarifarios (Santiago)'!$I:$I,MATCH($B447,'Pliegos Tarifarios (Santiago)'!$A:$A,0)),H447&gt;5000,INDEX('Pliegos Tarifarios (Santiago)'!$J:$J,MATCH($B447,'Pliegos Tarifarios (Santiago)'!$A:$A,0)))/1.19</f>
        <v>1494.2092266386558</v>
      </c>
      <c r="R447" s="19">
        <f>INDEX('Pliegos Tarifarios (Santiago)'!$K:$K,MATCH($B447,'Pliegos Tarifarios (Santiago)'!$A:$A,0))</f>
        <v>709.36099999999999</v>
      </c>
      <c r="S447" s="21">
        <f t="shared" si="29"/>
        <v>119116.30612823865</v>
      </c>
      <c r="T447" s="21">
        <f t="shared" si="26"/>
        <v>22632.098164365343</v>
      </c>
      <c r="U447" s="19">
        <v>0</v>
      </c>
      <c r="V447" s="21">
        <f t="shared" si="27"/>
        <v>141748.40429260398</v>
      </c>
    </row>
    <row r="448" spans="1:22" x14ac:dyDescent="0.3">
      <c r="A448" s="7" t="s">
        <v>133</v>
      </c>
      <c r="B448" s="7">
        <v>2</v>
      </c>
      <c r="C448" s="8" t="s">
        <v>178</v>
      </c>
      <c r="D448" s="7" t="s">
        <v>562</v>
      </c>
      <c r="E448" s="7" t="s">
        <v>488</v>
      </c>
      <c r="F448" s="8" t="s">
        <v>563</v>
      </c>
      <c r="G448" s="7" t="s">
        <v>30</v>
      </c>
      <c r="H448" s="9">
        <v>639.25080000000003</v>
      </c>
      <c r="I448" s="9">
        <v>1.8858999999999999</v>
      </c>
      <c r="J448" s="9">
        <v>1.8858999999999999</v>
      </c>
      <c r="K448" s="10">
        <v>1</v>
      </c>
      <c r="L448" s="9">
        <v>22.83</v>
      </c>
      <c r="M448" s="19">
        <f>H448*INDEX('Pliegos Tarifarios (Santiago)'!$B:$B,MATCH($B448,'Pliegos Tarifarios (Santiago)'!$A:$A,0))</f>
        <v>75967.2865704</v>
      </c>
      <c r="N448" s="19">
        <f>I448*INDEX('Pliegos Tarifarios (Santiago)'!$C:$C,MATCH($B448,'Pliegos Tarifarios (Santiago)'!$A:$A,0))</f>
        <v>6469.9212978999994</v>
      </c>
      <c r="O448" s="19">
        <f>J448*INDEX('Pliegos Tarifarios (Santiago)'!$D:$D,MATCH($B448,'Pliegos Tarifarios (Santiago)'!$A:$A,0))</f>
        <v>26633.011718399997</v>
      </c>
      <c r="P448" s="19">
        <f>H448*INDEX('Pliegos Tarifarios (Santiago)'!$E:$E,MATCH($B448,'Pliegos Tarifarios (Santiago)'!$A:$A,0))</f>
        <v>8266.7913456000006</v>
      </c>
      <c r="Q448" s="19" cm="1">
        <f t="array" ref="Q448">H448*_xlfn.IFS(H448&lt;=350,INDEX('Pliegos Tarifarios (Santiago)'!$F:$F,MATCH($B448,'Pliegos Tarifarios (Santiago)'!$A:$A,0)),H448&lt;=500,INDEX('Pliegos Tarifarios (Santiago)'!$G:$G,MATCH($B448,'Pliegos Tarifarios (Santiago)'!$A:$A,0)),H448&lt;=1000,INDEX('Pliegos Tarifarios (Santiago)'!$H:$H,MATCH($B448,'Pliegos Tarifarios (Santiago)'!$A:$A,0)),H448&lt;=5000,INDEX('Pliegos Tarifarios (Santiago)'!$I:$I,MATCH($B448,'Pliegos Tarifarios (Santiago)'!$A:$A,0)),H448&gt;5000,INDEX('Pliegos Tarifarios (Santiago)'!$J:$J,MATCH($B448,'Pliegos Tarifarios (Santiago)'!$A:$A,0)))/1.19</f>
        <v>1499.2848594957986</v>
      </c>
      <c r="R448" s="19">
        <f>INDEX('Pliegos Tarifarios (Santiago)'!$K:$K,MATCH($B448,'Pliegos Tarifarios (Santiago)'!$A:$A,0))</f>
        <v>709.36099999999999</v>
      </c>
      <c r="S448" s="21">
        <f t="shared" si="29"/>
        <v>119545.6567917958</v>
      </c>
      <c r="T448" s="21">
        <f t="shared" si="26"/>
        <v>22713.674790441204</v>
      </c>
      <c r="U448" s="19">
        <v>0</v>
      </c>
      <c r="V448" s="21">
        <f t="shared" si="27"/>
        <v>142259.33158223701</v>
      </c>
    </row>
    <row r="449" spans="1:22" x14ac:dyDescent="0.3">
      <c r="A449" s="7" t="s">
        <v>133</v>
      </c>
      <c r="B449" s="7">
        <v>2</v>
      </c>
      <c r="C449" s="8" t="s">
        <v>178</v>
      </c>
      <c r="D449" s="7" t="s">
        <v>564</v>
      </c>
      <c r="E449" s="7" t="s">
        <v>488</v>
      </c>
      <c r="F449" s="8" t="s">
        <v>565</v>
      </c>
      <c r="G449" s="7" t="s">
        <v>30</v>
      </c>
      <c r="H449" s="9">
        <v>637.17520000000002</v>
      </c>
      <c r="I449" s="9">
        <v>1.913</v>
      </c>
      <c r="J449" s="9">
        <v>1.8149999999999999</v>
      </c>
      <c r="K449" s="10">
        <v>0.94877156299006793</v>
      </c>
      <c r="L449" s="9">
        <v>22.76</v>
      </c>
      <c r="M449" s="19">
        <f>H449*INDEX('Pliegos Tarifarios (Santiago)'!$B:$B,MATCH($B449,'Pliegos Tarifarios (Santiago)'!$A:$A,0))</f>
        <v>75720.626417599997</v>
      </c>
      <c r="N449" s="19">
        <f>I449*INDEX('Pliegos Tarifarios (Santiago)'!$C:$C,MATCH($B449,'Pliegos Tarifarios (Santiago)'!$A:$A,0))</f>
        <v>6562.8927530000001</v>
      </c>
      <c r="O449" s="19">
        <f>J449*INDEX('Pliegos Tarifarios (Santiago)'!$D:$D,MATCH($B449,'Pliegos Tarifarios (Santiago)'!$A:$A,0))</f>
        <v>25631.74944</v>
      </c>
      <c r="P449" s="19">
        <f>H449*INDEX('Pliegos Tarifarios (Santiago)'!$E:$E,MATCH($B449,'Pliegos Tarifarios (Santiago)'!$A:$A,0))</f>
        <v>8239.9496864000012</v>
      </c>
      <c r="Q449" s="19" cm="1">
        <f t="array" ref="Q449">H449*_xlfn.IFS(H449&lt;=350,INDEX('Pliegos Tarifarios (Santiago)'!$F:$F,MATCH($B449,'Pliegos Tarifarios (Santiago)'!$A:$A,0)),H449&lt;=500,INDEX('Pliegos Tarifarios (Santiago)'!$G:$G,MATCH($B449,'Pliegos Tarifarios (Santiago)'!$A:$A,0)),H449&lt;=1000,INDEX('Pliegos Tarifarios (Santiago)'!$H:$H,MATCH($B449,'Pliegos Tarifarios (Santiago)'!$A:$A,0)),H449&lt;=5000,INDEX('Pliegos Tarifarios (Santiago)'!$I:$I,MATCH($B449,'Pliegos Tarifarios (Santiago)'!$A:$A,0)),H449&gt;5000,INDEX('Pliegos Tarifarios (Santiago)'!$J:$J,MATCH($B449,'Pliegos Tarifarios (Santiago)'!$A:$A,0)))/1.19</f>
        <v>1494.4167926050422</v>
      </c>
      <c r="R449" s="19">
        <f>INDEX('Pliegos Tarifarios (Santiago)'!$K:$K,MATCH($B449,'Pliegos Tarifarios (Santiago)'!$A:$A,0))</f>
        <v>709.36099999999999</v>
      </c>
      <c r="S449" s="21">
        <f t="shared" si="29"/>
        <v>118358.99608960503</v>
      </c>
      <c r="T449" s="21">
        <f t="shared" si="26"/>
        <v>22488.209257024955</v>
      </c>
      <c r="U449" s="19">
        <v>0</v>
      </c>
      <c r="V449" s="21">
        <f t="shared" si="27"/>
        <v>140847.20534662998</v>
      </c>
    </row>
    <row r="450" spans="1:22" x14ac:dyDescent="0.3">
      <c r="A450" s="7" t="s">
        <v>133</v>
      </c>
      <c r="B450" s="7">
        <v>2</v>
      </c>
      <c r="C450" s="8" t="s">
        <v>178</v>
      </c>
      <c r="D450" s="7" t="s">
        <v>566</v>
      </c>
      <c r="E450" s="7" t="s">
        <v>488</v>
      </c>
      <c r="F450" s="8" t="s">
        <v>567</v>
      </c>
      <c r="G450" s="7" t="s">
        <v>30</v>
      </c>
      <c r="H450" s="9">
        <v>638.88059999999996</v>
      </c>
      <c r="I450" s="9">
        <v>1.9834000000000001</v>
      </c>
      <c r="J450" s="9">
        <v>1.8729</v>
      </c>
      <c r="K450" s="10">
        <v>0.94428758697186643</v>
      </c>
      <c r="L450" s="9">
        <v>22.82</v>
      </c>
      <c r="M450" s="19">
        <f>H450*INDEX('Pliegos Tarifarios (Santiago)'!$B:$B,MATCH($B450,'Pliegos Tarifarios (Santiago)'!$A:$A,0))</f>
        <v>75923.292742799997</v>
      </c>
      <c r="N450" s="19">
        <f>I450*INDEX('Pliegos Tarifarios (Santiago)'!$C:$C,MATCH($B450,'Pliegos Tarifarios (Santiago)'!$A:$A,0))</f>
        <v>6804.4126954000003</v>
      </c>
      <c r="O450" s="19">
        <f>J450*INDEX('Pliegos Tarifarios (Santiago)'!$D:$D,MATCH($B450,'Pliegos Tarifarios (Santiago)'!$A:$A,0))</f>
        <v>26449.423430399998</v>
      </c>
      <c r="P450" s="19">
        <f>H450*INDEX('Pliegos Tarifarios (Santiago)'!$E:$E,MATCH($B450,'Pliegos Tarifarios (Santiago)'!$A:$A,0))</f>
        <v>8262.0039192000004</v>
      </c>
      <c r="Q450" s="19" cm="1">
        <f t="array" ref="Q450">H450*_xlfn.IFS(H450&lt;=350,INDEX('Pliegos Tarifarios (Santiago)'!$F:$F,MATCH($B450,'Pliegos Tarifarios (Santiago)'!$A:$A,0)),H450&lt;=500,INDEX('Pliegos Tarifarios (Santiago)'!$G:$G,MATCH($B450,'Pliegos Tarifarios (Santiago)'!$A:$A,0)),H450&lt;=1000,INDEX('Pliegos Tarifarios (Santiago)'!$H:$H,MATCH($B450,'Pliegos Tarifarios (Santiago)'!$A:$A,0)),H450&lt;=5000,INDEX('Pliegos Tarifarios (Santiago)'!$I:$I,MATCH($B450,'Pliegos Tarifarios (Santiago)'!$A:$A,0)),H450&gt;5000,INDEX('Pliegos Tarifarios (Santiago)'!$J:$J,MATCH($B450,'Pliegos Tarifarios (Santiago)'!$A:$A,0)))/1.19</f>
        <v>1498.4166005042018</v>
      </c>
      <c r="R450" s="19">
        <f>INDEX('Pliegos Tarifarios (Santiago)'!$K:$K,MATCH($B450,'Pliegos Tarifarios (Santiago)'!$A:$A,0))</f>
        <v>709.36099999999999</v>
      </c>
      <c r="S450" s="21">
        <f t="shared" si="29"/>
        <v>119646.9103883042</v>
      </c>
      <c r="T450" s="21">
        <f t="shared" si="26"/>
        <v>22732.912973777798</v>
      </c>
      <c r="U450" s="19">
        <v>0</v>
      </c>
      <c r="V450" s="21">
        <f t="shared" si="27"/>
        <v>142379.82336208201</v>
      </c>
    </row>
    <row r="451" spans="1:22" x14ac:dyDescent="0.3">
      <c r="A451" s="7" t="s">
        <v>133</v>
      </c>
      <c r="B451" s="7">
        <v>2</v>
      </c>
      <c r="C451" s="8" t="s">
        <v>178</v>
      </c>
      <c r="D451" s="7" t="s">
        <v>568</v>
      </c>
      <c r="E451" s="7" t="s">
        <v>488</v>
      </c>
      <c r="F451" s="8" t="s">
        <v>569</v>
      </c>
      <c r="G451" s="7" t="s">
        <v>30</v>
      </c>
      <c r="H451" s="9">
        <v>638.90099999999995</v>
      </c>
      <c r="I451" s="9">
        <v>1.8843000000000001</v>
      </c>
      <c r="J451" s="9">
        <v>1.8843000000000001</v>
      </c>
      <c r="K451" s="10">
        <v>1</v>
      </c>
      <c r="L451" s="9">
        <v>22.82</v>
      </c>
      <c r="M451" s="19">
        <f>H451*INDEX('Pliegos Tarifarios (Santiago)'!$B:$B,MATCH($B451,'Pliegos Tarifarios (Santiago)'!$A:$A,0))</f>
        <v>75925.717037999988</v>
      </c>
      <c r="N451" s="19">
        <f>I451*INDEX('Pliegos Tarifarios (Santiago)'!$C:$C,MATCH($B451,'Pliegos Tarifarios (Santiago)'!$A:$A,0))</f>
        <v>6464.4322083000006</v>
      </c>
      <c r="O451" s="19">
        <f>J451*INDEX('Pliegos Tarifarios (Santiago)'!$D:$D,MATCH($B451,'Pliegos Tarifarios (Santiago)'!$A:$A,0))</f>
        <v>26610.4162368</v>
      </c>
      <c r="P451" s="19">
        <f>H451*INDEX('Pliegos Tarifarios (Santiago)'!$E:$E,MATCH($B451,'Pliegos Tarifarios (Santiago)'!$A:$A,0))</f>
        <v>8262.2677320000003</v>
      </c>
      <c r="Q451" s="19" cm="1">
        <f t="array" ref="Q451">H451*_xlfn.IFS(H451&lt;=350,INDEX('Pliegos Tarifarios (Santiago)'!$F:$F,MATCH($B451,'Pliegos Tarifarios (Santiago)'!$A:$A,0)),H451&lt;=500,INDEX('Pliegos Tarifarios (Santiago)'!$G:$G,MATCH($B451,'Pliegos Tarifarios (Santiago)'!$A:$A,0)),H451&lt;=1000,INDEX('Pliegos Tarifarios (Santiago)'!$H:$H,MATCH($B451,'Pliegos Tarifarios (Santiago)'!$A:$A,0)),H451&lt;=5000,INDEX('Pliegos Tarifarios (Santiago)'!$I:$I,MATCH($B451,'Pliegos Tarifarios (Santiago)'!$A:$A,0)),H451&gt;5000,INDEX('Pliegos Tarifarios (Santiago)'!$J:$J,MATCH($B451,'Pliegos Tarifarios (Santiago)'!$A:$A,0)))/1.19</f>
        <v>1498.4644462184876</v>
      </c>
      <c r="R451" s="19">
        <f>INDEX('Pliegos Tarifarios (Santiago)'!$K:$K,MATCH($B451,'Pliegos Tarifarios (Santiago)'!$A:$A,0))</f>
        <v>709.36099999999999</v>
      </c>
      <c r="S451" s="21">
        <f t="shared" si="29"/>
        <v>119470.65866131848</v>
      </c>
      <c r="T451" s="21">
        <f t="shared" si="26"/>
        <v>22699.425145650512</v>
      </c>
      <c r="U451" s="19">
        <v>0</v>
      </c>
      <c r="V451" s="21">
        <f t="shared" si="27"/>
        <v>142170.08380696899</v>
      </c>
    </row>
    <row r="452" spans="1:22" x14ac:dyDescent="0.3">
      <c r="A452" s="7" t="s">
        <v>133</v>
      </c>
      <c r="B452" s="7">
        <v>2</v>
      </c>
      <c r="C452" s="8" t="s">
        <v>178</v>
      </c>
      <c r="D452" s="7" t="s">
        <v>570</v>
      </c>
      <c r="E452" s="7" t="s">
        <v>488</v>
      </c>
      <c r="F452" s="8" t="s">
        <v>571</v>
      </c>
      <c r="G452" s="7" t="s">
        <v>30</v>
      </c>
      <c r="H452" s="9">
        <v>637.25699999999995</v>
      </c>
      <c r="I452" s="9">
        <v>1.9283999999999999</v>
      </c>
      <c r="J452" s="9">
        <v>1.9048</v>
      </c>
      <c r="K452" s="10">
        <v>0.9877618751296412</v>
      </c>
      <c r="L452" s="9">
        <v>22.76</v>
      </c>
      <c r="M452" s="19">
        <f>H452*INDEX('Pliegos Tarifarios (Santiago)'!$B:$B,MATCH($B452,'Pliegos Tarifarios (Santiago)'!$A:$A,0))</f>
        <v>75730.347365999987</v>
      </c>
      <c r="N452" s="19">
        <f>I452*INDEX('Pliegos Tarifarios (Santiago)'!$C:$C,MATCH($B452,'Pliegos Tarifarios (Santiago)'!$A:$A,0))</f>
        <v>6615.7252404000001</v>
      </c>
      <c r="O452" s="19">
        <f>J452*INDEX('Pliegos Tarifarios (Santiago)'!$D:$D,MATCH($B452,'Pliegos Tarifarios (Santiago)'!$A:$A,0))</f>
        <v>26899.920844799999</v>
      </c>
      <c r="P452" s="19">
        <f>H452*INDEX('Pliegos Tarifarios (Santiago)'!$E:$E,MATCH($B452,'Pliegos Tarifarios (Santiago)'!$A:$A,0))</f>
        <v>8241.0075239999987</v>
      </c>
      <c r="Q452" s="19" cm="1">
        <f t="array" ref="Q452">H452*_xlfn.IFS(H452&lt;=350,INDEX('Pliegos Tarifarios (Santiago)'!$F:$F,MATCH($B452,'Pliegos Tarifarios (Santiago)'!$A:$A,0)),H452&lt;=500,INDEX('Pliegos Tarifarios (Santiago)'!$G:$G,MATCH($B452,'Pliegos Tarifarios (Santiago)'!$A:$A,0)),H452&lt;=1000,INDEX('Pliegos Tarifarios (Santiago)'!$H:$H,MATCH($B452,'Pliegos Tarifarios (Santiago)'!$A:$A,0)),H452&lt;=5000,INDEX('Pliegos Tarifarios (Santiago)'!$I:$I,MATCH($B452,'Pliegos Tarifarios (Santiago)'!$A:$A,0)),H452&gt;5000,INDEX('Pliegos Tarifarios (Santiago)'!$J:$J,MATCH($B452,'Pliegos Tarifarios (Santiago)'!$A:$A,0)))/1.19</f>
        <v>1494.6086445378153</v>
      </c>
      <c r="R452" s="19">
        <f>INDEX('Pliegos Tarifarios (Santiago)'!$K:$K,MATCH($B452,'Pliegos Tarifarios (Santiago)'!$A:$A,0))</f>
        <v>709.36099999999999</v>
      </c>
      <c r="S452" s="21">
        <f t="shared" si="29"/>
        <v>119690.97061973781</v>
      </c>
      <c r="T452" s="21">
        <f t="shared" si="26"/>
        <v>22741.284417750183</v>
      </c>
      <c r="U452" s="19">
        <v>0</v>
      </c>
      <c r="V452" s="21">
        <f t="shared" si="27"/>
        <v>142432.25503748801</v>
      </c>
    </row>
    <row r="453" spans="1:22" x14ac:dyDescent="0.3">
      <c r="A453" s="7" t="s">
        <v>133</v>
      </c>
      <c r="B453" s="7">
        <v>2</v>
      </c>
      <c r="C453" s="8" t="s">
        <v>178</v>
      </c>
      <c r="D453" s="7" t="s">
        <v>572</v>
      </c>
      <c r="E453" s="7" t="s">
        <v>488</v>
      </c>
      <c r="F453" s="8" t="s">
        <v>573</v>
      </c>
      <c r="G453" s="7" t="s">
        <v>30</v>
      </c>
      <c r="H453" s="9">
        <v>637.79309999999998</v>
      </c>
      <c r="I453" s="9">
        <v>1.9003000000000001</v>
      </c>
      <c r="J453" s="9">
        <v>1.8794999999999999</v>
      </c>
      <c r="K453" s="10">
        <v>0.98905435983792023</v>
      </c>
      <c r="L453" s="9">
        <v>22.78</v>
      </c>
      <c r="M453" s="19">
        <f>H453*INDEX('Pliegos Tarifarios (Santiago)'!$B:$B,MATCH($B453,'Pliegos Tarifarios (Santiago)'!$A:$A,0))</f>
        <v>75794.056417799991</v>
      </c>
      <c r="N453" s="19">
        <f>I453*INDEX('Pliegos Tarifarios (Santiago)'!$C:$C,MATCH($B453,'Pliegos Tarifarios (Santiago)'!$A:$A,0))</f>
        <v>6519.3231043000005</v>
      </c>
      <c r="O453" s="19">
        <f>J453*INDEX('Pliegos Tarifarios (Santiago)'!$D:$D,MATCH($B453,'Pliegos Tarifarios (Santiago)'!$A:$A,0))</f>
        <v>26542.629792</v>
      </c>
      <c r="P453" s="19">
        <f>H453*INDEX('Pliegos Tarifarios (Santiago)'!$E:$E,MATCH($B453,'Pliegos Tarifarios (Santiago)'!$A:$A,0))</f>
        <v>8247.9403691999996</v>
      </c>
      <c r="Q453" s="19" cm="1">
        <f t="array" ref="Q453">H453*_xlfn.IFS(H453&lt;=350,INDEX('Pliegos Tarifarios (Santiago)'!$F:$F,MATCH($B453,'Pliegos Tarifarios (Santiago)'!$A:$A,0)),H453&lt;=500,INDEX('Pliegos Tarifarios (Santiago)'!$G:$G,MATCH($B453,'Pliegos Tarifarios (Santiago)'!$A:$A,0)),H453&lt;=1000,INDEX('Pliegos Tarifarios (Santiago)'!$H:$H,MATCH($B453,'Pliegos Tarifarios (Santiago)'!$A:$A,0)),H453&lt;=5000,INDEX('Pliegos Tarifarios (Santiago)'!$I:$I,MATCH($B453,'Pliegos Tarifarios (Santiago)'!$A:$A,0)),H453&gt;5000,INDEX('Pliegos Tarifarios (Santiago)'!$J:$J,MATCH($B453,'Pliegos Tarifarios (Santiago)'!$A:$A,0)))/1.19</f>
        <v>1495.8660017647062</v>
      </c>
      <c r="R453" s="19">
        <f>INDEX('Pliegos Tarifarios (Santiago)'!$K:$K,MATCH($B453,'Pliegos Tarifarios (Santiago)'!$A:$A,0))</f>
        <v>709.36099999999999</v>
      </c>
      <c r="S453" s="21">
        <f t="shared" si="29"/>
        <v>119309.17668506471</v>
      </c>
      <c r="T453" s="21">
        <f t="shared" si="26"/>
        <v>22668.743570162296</v>
      </c>
      <c r="U453" s="19">
        <v>0</v>
      </c>
      <c r="V453" s="21">
        <f t="shared" si="27"/>
        <v>141977.92025522701</v>
      </c>
    </row>
    <row r="454" spans="1:22" x14ac:dyDescent="0.3">
      <c r="A454" s="7" t="s">
        <v>133</v>
      </c>
      <c r="B454" s="7">
        <v>2</v>
      </c>
      <c r="C454" s="8" t="s">
        <v>178</v>
      </c>
      <c r="D454" s="7" t="s">
        <v>574</v>
      </c>
      <c r="E454" s="7" t="s">
        <v>488</v>
      </c>
      <c r="F454" s="8" t="s">
        <v>575</v>
      </c>
      <c r="G454" s="7" t="s">
        <v>30</v>
      </c>
      <c r="H454" s="9">
        <v>637.27380000000005</v>
      </c>
      <c r="I454" s="9">
        <v>1.9655</v>
      </c>
      <c r="J454" s="9">
        <v>1.8455999999999999</v>
      </c>
      <c r="K454" s="10">
        <v>0.93899771050623249</v>
      </c>
      <c r="L454" s="9">
        <v>22.76</v>
      </c>
      <c r="M454" s="19">
        <f>H454*INDEX('Pliegos Tarifarios (Santiago)'!$B:$B,MATCH($B454,'Pliegos Tarifarios (Santiago)'!$A:$A,0))</f>
        <v>75732.343844400006</v>
      </c>
      <c r="N454" s="19">
        <f>I454*INDEX('Pliegos Tarifarios (Santiago)'!$C:$C,MATCH($B454,'Pliegos Tarifarios (Santiago)'!$A:$A,0))</f>
        <v>6743.0035054999998</v>
      </c>
      <c r="O454" s="19">
        <f>J454*INDEX('Pliegos Tarifarios (Santiago)'!$D:$D,MATCH($B454,'Pliegos Tarifarios (Santiago)'!$A:$A,0))</f>
        <v>26063.888025599997</v>
      </c>
      <c r="P454" s="19">
        <f>H454*INDEX('Pliegos Tarifarios (Santiago)'!$E:$E,MATCH($B454,'Pliegos Tarifarios (Santiago)'!$A:$A,0))</f>
        <v>8241.2247816000017</v>
      </c>
      <c r="Q454" s="19" cm="1">
        <f t="array" ref="Q454">H454*_xlfn.IFS(H454&lt;=350,INDEX('Pliegos Tarifarios (Santiago)'!$F:$F,MATCH($B454,'Pliegos Tarifarios (Santiago)'!$A:$A,0)),H454&lt;=500,INDEX('Pliegos Tarifarios (Santiago)'!$G:$G,MATCH($B454,'Pliegos Tarifarios (Santiago)'!$A:$A,0)),H454&lt;=1000,INDEX('Pliegos Tarifarios (Santiago)'!$H:$H,MATCH($B454,'Pliegos Tarifarios (Santiago)'!$A:$A,0)),H454&lt;=5000,INDEX('Pliegos Tarifarios (Santiago)'!$I:$I,MATCH($B454,'Pliegos Tarifarios (Santiago)'!$A:$A,0)),H454&gt;5000,INDEX('Pliegos Tarifarios (Santiago)'!$J:$J,MATCH($B454,'Pliegos Tarifarios (Santiago)'!$A:$A,0)))/1.19</f>
        <v>1494.6480468907566</v>
      </c>
      <c r="R454" s="19">
        <f>INDEX('Pliegos Tarifarios (Santiago)'!$K:$K,MATCH($B454,'Pliegos Tarifarios (Santiago)'!$A:$A,0))</f>
        <v>709.36099999999999</v>
      </c>
      <c r="S454" s="21">
        <f t="shared" si="29"/>
        <v>118984.46920399077</v>
      </c>
      <c r="T454" s="21">
        <f t="shared" si="26"/>
        <v>22607.049148758248</v>
      </c>
      <c r="U454" s="19">
        <v>0</v>
      </c>
      <c r="V454" s="21">
        <f t="shared" si="27"/>
        <v>141591.518352749</v>
      </c>
    </row>
    <row r="455" spans="1:22" x14ac:dyDescent="0.3">
      <c r="A455" s="7" t="s">
        <v>133</v>
      </c>
      <c r="B455" s="7">
        <v>2</v>
      </c>
      <c r="C455" s="8" t="s">
        <v>178</v>
      </c>
      <c r="D455" s="7" t="s">
        <v>576</v>
      </c>
      <c r="E455" s="7" t="s">
        <v>488</v>
      </c>
      <c r="F455" s="8" t="s">
        <v>577</v>
      </c>
      <c r="G455" s="7" t="s">
        <v>30</v>
      </c>
      <c r="H455" s="9">
        <v>638.38239999999996</v>
      </c>
      <c r="I455" s="9">
        <v>1.8487</v>
      </c>
      <c r="J455" s="9">
        <v>1.841</v>
      </c>
      <c r="K455" s="10">
        <v>0.99583491101855359</v>
      </c>
      <c r="L455" s="9">
        <v>22.8</v>
      </c>
      <c r="M455" s="19">
        <f>H455*INDEX('Pliegos Tarifarios (Santiago)'!$B:$B,MATCH($B455,'Pliegos Tarifarios (Santiago)'!$A:$A,0))</f>
        <v>75864.087651199996</v>
      </c>
      <c r="N455" s="19">
        <f>I455*INDEX('Pliegos Tarifarios (Santiago)'!$C:$C,MATCH($B455,'Pliegos Tarifarios (Santiago)'!$A:$A,0))</f>
        <v>6342.2999646999997</v>
      </c>
      <c r="O455" s="19">
        <f>J455*INDEX('Pliegos Tarifarios (Santiago)'!$D:$D,MATCH($B455,'Pliegos Tarifarios (Santiago)'!$A:$A,0))</f>
        <v>25998.926015999998</v>
      </c>
      <c r="P455" s="19">
        <f>H455*INDEX('Pliegos Tarifarios (Santiago)'!$E:$E,MATCH($B455,'Pliegos Tarifarios (Santiago)'!$A:$A,0))</f>
        <v>8255.5611967999994</v>
      </c>
      <c r="Q455" s="19" cm="1">
        <f t="array" ref="Q455">H455*_xlfn.IFS(H455&lt;=350,INDEX('Pliegos Tarifarios (Santiago)'!$F:$F,MATCH($B455,'Pliegos Tarifarios (Santiago)'!$A:$A,0)),H455&lt;=500,INDEX('Pliegos Tarifarios (Santiago)'!$G:$G,MATCH($B455,'Pliegos Tarifarios (Santiago)'!$A:$A,0)),H455&lt;=1000,INDEX('Pliegos Tarifarios (Santiago)'!$H:$H,MATCH($B455,'Pliegos Tarifarios (Santiago)'!$A:$A,0)),H455&lt;=5000,INDEX('Pliegos Tarifarios (Santiago)'!$I:$I,MATCH($B455,'Pliegos Tarifarios (Santiago)'!$A:$A,0)),H455&gt;5000,INDEX('Pliegos Tarifarios (Santiago)'!$J:$J,MATCH($B455,'Pliegos Tarifarios (Santiago)'!$A:$A,0)))/1.19</f>
        <v>1497.248133109244</v>
      </c>
      <c r="R455" s="19">
        <f>INDEX('Pliegos Tarifarios (Santiago)'!$K:$K,MATCH($B455,'Pliegos Tarifarios (Santiago)'!$A:$A,0))</f>
        <v>709.36099999999999</v>
      </c>
      <c r="S455" s="21">
        <f t="shared" si="29"/>
        <v>118667.48396180924</v>
      </c>
      <c r="T455" s="21">
        <f t="shared" si="26"/>
        <v>22546.821952743754</v>
      </c>
      <c r="U455" s="19">
        <v>0</v>
      </c>
      <c r="V455" s="21">
        <f t="shared" si="27"/>
        <v>141214.305914553</v>
      </c>
    </row>
    <row r="456" spans="1:22" x14ac:dyDescent="0.3">
      <c r="A456" s="7" t="s">
        <v>133</v>
      </c>
      <c r="B456" s="7">
        <v>2</v>
      </c>
      <c r="C456" s="8" t="s">
        <v>178</v>
      </c>
      <c r="D456" s="7" t="s">
        <v>578</v>
      </c>
      <c r="E456" s="7" t="s">
        <v>488</v>
      </c>
      <c r="F456" s="8" t="s">
        <v>579</v>
      </c>
      <c r="G456" s="7" t="s">
        <v>30</v>
      </c>
      <c r="H456" s="9">
        <v>638.65470000000005</v>
      </c>
      <c r="I456" s="9">
        <v>1.9208000000000001</v>
      </c>
      <c r="J456" s="9">
        <v>1.9198999999999999</v>
      </c>
      <c r="K456" s="10">
        <v>0.99953144523115367</v>
      </c>
      <c r="L456" s="9">
        <v>22.81</v>
      </c>
      <c r="M456" s="19">
        <f>H456*INDEX('Pliegos Tarifarios (Santiago)'!$B:$B,MATCH($B456,'Pliegos Tarifarios (Santiago)'!$A:$A,0))</f>
        <v>75896.447238599998</v>
      </c>
      <c r="N456" s="19">
        <f>I456*INDEX('Pliegos Tarifarios (Santiago)'!$C:$C,MATCH($B456,'Pliegos Tarifarios (Santiago)'!$A:$A,0))</f>
        <v>6589.6520648000005</v>
      </c>
      <c r="O456" s="19">
        <f>J456*INDEX('Pliegos Tarifarios (Santiago)'!$D:$D,MATCH($B456,'Pliegos Tarifarios (Santiago)'!$A:$A,0))</f>
        <v>27113.165702399998</v>
      </c>
      <c r="P456" s="19">
        <f>H456*INDEX('Pliegos Tarifarios (Santiago)'!$E:$E,MATCH($B456,'Pliegos Tarifarios (Santiago)'!$A:$A,0))</f>
        <v>8259.0825804000015</v>
      </c>
      <c r="Q456" s="19" cm="1">
        <f t="array" ref="Q456">H456*_xlfn.IFS(H456&lt;=350,INDEX('Pliegos Tarifarios (Santiago)'!$F:$F,MATCH($B456,'Pliegos Tarifarios (Santiago)'!$A:$A,0)),H456&lt;=500,INDEX('Pliegos Tarifarios (Santiago)'!$G:$G,MATCH($B456,'Pliegos Tarifarios (Santiago)'!$A:$A,0)),H456&lt;=1000,INDEX('Pliegos Tarifarios (Santiago)'!$H:$H,MATCH($B456,'Pliegos Tarifarios (Santiago)'!$A:$A,0)),H456&lt;=5000,INDEX('Pliegos Tarifarios (Santiago)'!$I:$I,MATCH($B456,'Pliegos Tarifarios (Santiago)'!$A:$A,0)),H456&gt;5000,INDEX('Pliegos Tarifarios (Santiago)'!$J:$J,MATCH($B456,'Pliegos Tarifarios (Santiago)'!$A:$A,0)))/1.19</f>
        <v>1497.8867795798324</v>
      </c>
      <c r="R456" s="19">
        <f>INDEX('Pliegos Tarifarios (Santiago)'!$K:$K,MATCH($B456,'Pliegos Tarifarios (Santiago)'!$A:$A,0))</f>
        <v>709.36099999999999</v>
      </c>
      <c r="S456" s="21">
        <f t="shared" si="29"/>
        <v>120065.59536577984</v>
      </c>
      <c r="T456" s="21">
        <f t="shared" si="26"/>
        <v>22812.46311949817</v>
      </c>
      <c r="U456" s="19">
        <v>0</v>
      </c>
      <c r="V456" s="21">
        <f t="shared" si="27"/>
        <v>142878.05848527802</v>
      </c>
    </row>
    <row r="457" spans="1:22" x14ac:dyDescent="0.3">
      <c r="A457" s="7" t="s">
        <v>133</v>
      </c>
      <c r="B457" s="7">
        <v>2</v>
      </c>
      <c r="C457" s="8" t="s">
        <v>178</v>
      </c>
      <c r="D457" s="7" t="s">
        <v>580</v>
      </c>
      <c r="E457" s="7" t="s">
        <v>488</v>
      </c>
      <c r="F457" s="8" t="s">
        <v>581</v>
      </c>
      <c r="G457" s="7" t="s">
        <v>30</v>
      </c>
      <c r="H457" s="9">
        <v>638.0702</v>
      </c>
      <c r="I457" s="9">
        <v>1.8763000000000001</v>
      </c>
      <c r="J457" s="9">
        <v>1.8463000000000001</v>
      </c>
      <c r="K457" s="10">
        <v>0.98401108564728457</v>
      </c>
      <c r="L457" s="9">
        <v>22.79</v>
      </c>
      <c r="M457" s="19">
        <f>H457*INDEX('Pliegos Tarifarios (Santiago)'!$B:$B,MATCH($B457,'Pliegos Tarifarios (Santiago)'!$A:$A,0))</f>
        <v>75826.986427600001</v>
      </c>
      <c r="N457" s="19">
        <f>I457*INDEX('Pliegos Tarifarios (Santiago)'!$C:$C,MATCH($B457,'Pliegos Tarifarios (Santiago)'!$A:$A,0))</f>
        <v>6436.9867603000002</v>
      </c>
      <c r="O457" s="19">
        <f>J457*INDEX('Pliegos Tarifarios (Santiago)'!$D:$D,MATCH($B457,'Pliegos Tarifarios (Santiago)'!$A:$A,0))</f>
        <v>26073.7735488</v>
      </c>
      <c r="P457" s="19">
        <f>H457*INDEX('Pliegos Tarifarios (Santiago)'!$E:$E,MATCH($B457,'Pliegos Tarifarios (Santiago)'!$A:$A,0))</f>
        <v>8251.5238264</v>
      </c>
      <c r="Q457" s="19" cm="1">
        <f t="array" ref="Q457">H457*_xlfn.IFS(H457&lt;=350,INDEX('Pliegos Tarifarios (Santiago)'!$F:$F,MATCH($B457,'Pliegos Tarifarios (Santiago)'!$A:$A,0)),H457&lt;=500,INDEX('Pliegos Tarifarios (Santiago)'!$G:$G,MATCH($B457,'Pliegos Tarifarios (Santiago)'!$A:$A,0)),H457&lt;=1000,INDEX('Pliegos Tarifarios (Santiago)'!$H:$H,MATCH($B457,'Pliegos Tarifarios (Santiago)'!$A:$A,0)),H457&lt;=5000,INDEX('Pliegos Tarifarios (Santiago)'!$I:$I,MATCH($B457,'Pliegos Tarifarios (Santiago)'!$A:$A,0)),H457&gt;5000,INDEX('Pliegos Tarifarios (Santiago)'!$J:$J,MATCH($B457,'Pliegos Tarifarios (Santiago)'!$A:$A,0)))/1.19</f>
        <v>1496.5159060504204</v>
      </c>
      <c r="R457" s="19">
        <f>INDEX('Pliegos Tarifarios (Santiago)'!$K:$K,MATCH($B457,'Pliegos Tarifarios (Santiago)'!$A:$A,0))</f>
        <v>709.36099999999999</v>
      </c>
      <c r="S457" s="21">
        <f t="shared" si="29"/>
        <v>118795.14746915043</v>
      </c>
      <c r="T457" s="21">
        <f t="shared" si="26"/>
        <v>22571.078019138582</v>
      </c>
      <c r="U457" s="19">
        <v>0</v>
      </c>
      <c r="V457" s="21">
        <f t="shared" si="27"/>
        <v>141366.225488289</v>
      </c>
    </row>
    <row r="458" spans="1:22" x14ac:dyDescent="0.3">
      <c r="A458" s="7" t="s">
        <v>133</v>
      </c>
      <c r="B458" s="7">
        <v>2</v>
      </c>
      <c r="C458" s="8" t="s">
        <v>178</v>
      </c>
      <c r="D458" s="7" t="s">
        <v>582</v>
      </c>
      <c r="E458" s="7" t="s">
        <v>488</v>
      </c>
      <c r="F458" s="8" t="s">
        <v>583</v>
      </c>
      <c r="G458" s="7" t="s">
        <v>30</v>
      </c>
      <c r="H458" s="9">
        <v>638.27790000000005</v>
      </c>
      <c r="I458" s="9">
        <v>1.9191</v>
      </c>
      <c r="J458" s="9">
        <v>1.9191</v>
      </c>
      <c r="K458" s="10">
        <v>1</v>
      </c>
      <c r="L458" s="9">
        <v>22.8</v>
      </c>
      <c r="M458" s="19">
        <f>H458*INDEX('Pliegos Tarifarios (Santiago)'!$B:$B,MATCH($B458,'Pliegos Tarifarios (Santiago)'!$A:$A,0))</f>
        <v>75851.669080200008</v>
      </c>
      <c r="N458" s="19">
        <f>I458*INDEX('Pliegos Tarifarios (Santiago)'!$C:$C,MATCH($B458,'Pliegos Tarifarios (Santiago)'!$A:$A,0))</f>
        <v>6583.8199070999999</v>
      </c>
      <c r="O458" s="19">
        <f>J458*INDEX('Pliegos Tarifarios (Santiago)'!$D:$D,MATCH($B458,'Pliegos Tarifarios (Santiago)'!$A:$A,0))</f>
        <v>27101.867961600001</v>
      </c>
      <c r="P458" s="19">
        <f>H458*INDEX('Pliegos Tarifarios (Santiago)'!$E:$E,MATCH($B458,'Pliegos Tarifarios (Santiago)'!$A:$A,0))</f>
        <v>8254.2098028</v>
      </c>
      <c r="Q458" s="19" cm="1">
        <f t="array" ref="Q458">H458*_xlfn.IFS(H458&lt;=350,INDEX('Pliegos Tarifarios (Santiago)'!$F:$F,MATCH($B458,'Pliegos Tarifarios (Santiago)'!$A:$A,0)),H458&lt;=500,INDEX('Pliegos Tarifarios (Santiago)'!$G:$G,MATCH($B458,'Pliegos Tarifarios (Santiago)'!$A:$A,0)),H458&lt;=1000,INDEX('Pliegos Tarifarios (Santiago)'!$H:$H,MATCH($B458,'Pliegos Tarifarios (Santiago)'!$A:$A,0)),H458&lt;=5000,INDEX('Pliegos Tarifarios (Santiago)'!$I:$I,MATCH($B458,'Pliegos Tarifarios (Santiago)'!$A:$A,0)),H458&gt;5000,INDEX('Pliegos Tarifarios (Santiago)'!$J:$J,MATCH($B458,'Pliegos Tarifarios (Santiago)'!$A:$A,0)))/1.19</f>
        <v>1497.0030410924373</v>
      </c>
      <c r="R458" s="19">
        <f>INDEX('Pliegos Tarifarios (Santiago)'!$K:$K,MATCH($B458,'Pliegos Tarifarios (Santiago)'!$A:$A,0))</f>
        <v>709.36099999999999</v>
      </c>
      <c r="S458" s="21">
        <f t="shared" si="29"/>
        <v>119997.93079279245</v>
      </c>
      <c r="T458" s="21">
        <f t="shared" ref="T458:T521" si="30">S458*0.19</f>
        <v>22799.606850630567</v>
      </c>
      <c r="U458" s="19">
        <v>0</v>
      </c>
      <c r="V458" s="21">
        <f t="shared" ref="V458:V521" si="31">SUM(S458:T458)</f>
        <v>142797.53764342301</v>
      </c>
    </row>
    <row r="459" spans="1:22" x14ac:dyDescent="0.3">
      <c r="A459" s="7" t="s">
        <v>133</v>
      </c>
      <c r="B459" s="7">
        <v>2</v>
      </c>
      <c r="C459" s="8" t="s">
        <v>178</v>
      </c>
      <c r="D459" s="7" t="s">
        <v>584</v>
      </c>
      <c r="E459" s="7" t="s">
        <v>488</v>
      </c>
      <c r="F459" s="8" t="s">
        <v>585</v>
      </c>
      <c r="G459" s="7" t="s">
        <v>30</v>
      </c>
      <c r="H459" s="9">
        <v>637.61779999999999</v>
      </c>
      <c r="I459" s="9">
        <v>1.9420999999999999</v>
      </c>
      <c r="J459" s="9">
        <v>1.8879999999999999</v>
      </c>
      <c r="K459" s="10">
        <v>0.97214355594459601</v>
      </c>
      <c r="L459" s="9">
        <v>22.77</v>
      </c>
      <c r="M459" s="19">
        <f>H459*INDEX('Pliegos Tarifarios (Santiago)'!$B:$B,MATCH($B459,'Pliegos Tarifarios (Santiago)'!$A:$A,0))</f>
        <v>75773.224116400001</v>
      </c>
      <c r="N459" s="19">
        <f>I459*INDEX('Pliegos Tarifarios (Santiago)'!$C:$C,MATCH($B459,'Pliegos Tarifarios (Santiago)'!$A:$A,0))</f>
        <v>6662.7255700999995</v>
      </c>
      <c r="O459" s="19">
        <f>J459*INDEX('Pliegos Tarifarios (Santiago)'!$D:$D,MATCH($B459,'Pliegos Tarifarios (Santiago)'!$A:$A,0))</f>
        <v>26662.668287999997</v>
      </c>
      <c r="P459" s="19">
        <f>H459*INDEX('Pliegos Tarifarios (Santiago)'!$E:$E,MATCH($B459,'Pliegos Tarifarios (Santiago)'!$A:$A,0))</f>
        <v>8245.6733896000005</v>
      </c>
      <c r="Q459" s="19" cm="1">
        <f t="array" ref="Q459">H459*_xlfn.IFS(H459&lt;=350,INDEX('Pliegos Tarifarios (Santiago)'!$F:$F,MATCH($B459,'Pliegos Tarifarios (Santiago)'!$A:$A,0)),H459&lt;=500,INDEX('Pliegos Tarifarios (Santiago)'!$G:$G,MATCH($B459,'Pliegos Tarifarios (Santiago)'!$A:$A,0)),H459&lt;=1000,INDEX('Pliegos Tarifarios (Santiago)'!$H:$H,MATCH($B459,'Pliegos Tarifarios (Santiago)'!$A:$A,0)),H459&lt;=5000,INDEX('Pliegos Tarifarios (Santiago)'!$I:$I,MATCH($B459,'Pliegos Tarifarios (Santiago)'!$A:$A,0)),H459&gt;5000,INDEX('Pliegos Tarifarios (Santiago)'!$J:$J,MATCH($B459,'Pliegos Tarifarios (Santiago)'!$A:$A,0)))/1.19</f>
        <v>1495.4548569747901</v>
      </c>
      <c r="R459" s="19">
        <f>INDEX('Pliegos Tarifarios (Santiago)'!$K:$K,MATCH($B459,'Pliegos Tarifarios (Santiago)'!$A:$A,0))</f>
        <v>709.36099999999999</v>
      </c>
      <c r="S459" s="21">
        <f t="shared" si="29"/>
        <v>119549.1072210748</v>
      </c>
      <c r="T459" s="21">
        <f t="shared" si="30"/>
        <v>22714.330372004213</v>
      </c>
      <c r="U459" s="19">
        <v>0</v>
      </c>
      <c r="V459" s="21">
        <f t="shared" si="31"/>
        <v>142263.437593079</v>
      </c>
    </row>
    <row r="460" spans="1:22" x14ac:dyDescent="0.3">
      <c r="A460" s="7" t="s">
        <v>133</v>
      </c>
      <c r="B460" s="7">
        <v>2</v>
      </c>
      <c r="C460" s="8" t="s">
        <v>178</v>
      </c>
      <c r="D460" s="7" t="s">
        <v>586</v>
      </c>
      <c r="E460" s="7" t="s">
        <v>488</v>
      </c>
      <c r="F460" s="8" t="s">
        <v>587</v>
      </c>
      <c r="G460" s="7" t="s">
        <v>30</v>
      </c>
      <c r="H460" s="9">
        <v>637.17190000000005</v>
      </c>
      <c r="I460" s="9">
        <v>1.9028</v>
      </c>
      <c r="J460" s="9">
        <v>1.8635999999999999</v>
      </c>
      <c r="K460" s="10">
        <v>0.97939878074416642</v>
      </c>
      <c r="L460" s="9">
        <v>22.76</v>
      </c>
      <c r="M460" s="19">
        <f>H460*INDEX('Pliegos Tarifarios (Santiago)'!$B:$B,MATCH($B460,'Pliegos Tarifarios (Santiago)'!$A:$A,0))</f>
        <v>75720.234252199996</v>
      </c>
      <c r="N460" s="19">
        <f>I460*INDEX('Pliegos Tarifarios (Santiago)'!$C:$C,MATCH($B460,'Pliegos Tarifarios (Santiago)'!$A:$A,0))</f>
        <v>6527.8998068000001</v>
      </c>
      <c r="O460" s="19">
        <f>J460*INDEX('Pliegos Tarifarios (Santiago)'!$D:$D,MATCH($B460,'Pliegos Tarifarios (Santiago)'!$A:$A,0))</f>
        <v>26318.087193599997</v>
      </c>
      <c r="P460" s="19">
        <f>H460*INDEX('Pliegos Tarifarios (Santiago)'!$E:$E,MATCH($B460,'Pliegos Tarifarios (Santiago)'!$A:$A,0))</f>
        <v>8239.9070108000014</v>
      </c>
      <c r="Q460" s="19" cm="1">
        <f t="array" ref="Q460">H460*_xlfn.IFS(H460&lt;=350,INDEX('Pliegos Tarifarios (Santiago)'!$F:$F,MATCH($B460,'Pliegos Tarifarios (Santiago)'!$A:$A,0)),H460&lt;=500,INDEX('Pliegos Tarifarios (Santiago)'!$G:$G,MATCH($B460,'Pliegos Tarifarios (Santiago)'!$A:$A,0)),H460&lt;=1000,INDEX('Pliegos Tarifarios (Santiago)'!$H:$H,MATCH($B460,'Pliegos Tarifarios (Santiago)'!$A:$A,0)),H460&lt;=5000,INDEX('Pliegos Tarifarios (Santiago)'!$I:$I,MATCH($B460,'Pliegos Tarifarios (Santiago)'!$A:$A,0)),H460&gt;5000,INDEX('Pliegos Tarifarios (Santiago)'!$J:$J,MATCH($B460,'Pliegos Tarifarios (Santiago)'!$A:$A,0)))/1.19</f>
        <v>1494.4090528571433</v>
      </c>
      <c r="R460" s="19">
        <f>INDEX('Pliegos Tarifarios (Santiago)'!$K:$K,MATCH($B460,'Pliegos Tarifarios (Santiago)'!$A:$A,0))</f>
        <v>709.36099999999999</v>
      </c>
      <c r="S460" s="21">
        <f t="shared" si="29"/>
        <v>119009.89831625714</v>
      </c>
      <c r="T460" s="21">
        <f t="shared" si="30"/>
        <v>22611.880680088856</v>
      </c>
      <c r="U460" s="19">
        <v>0</v>
      </c>
      <c r="V460" s="21">
        <f t="shared" si="31"/>
        <v>141621.77899634599</v>
      </c>
    </row>
    <row r="461" spans="1:22" x14ac:dyDescent="0.3">
      <c r="A461" s="7" t="s">
        <v>133</v>
      </c>
      <c r="B461" s="7">
        <v>2</v>
      </c>
      <c r="C461" s="8" t="s">
        <v>178</v>
      </c>
      <c r="D461" s="7" t="s">
        <v>588</v>
      </c>
      <c r="E461" s="7" t="s">
        <v>488</v>
      </c>
      <c r="F461" s="8" t="s">
        <v>589</v>
      </c>
      <c r="G461" s="7" t="s">
        <v>30</v>
      </c>
      <c r="H461" s="9">
        <v>637.61379999999997</v>
      </c>
      <c r="I461" s="9">
        <v>1.8922000000000001</v>
      </c>
      <c r="J461" s="9">
        <v>1.8922000000000001</v>
      </c>
      <c r="K461" s="10">
        <v>1</v>
      </c>
      <c r="L461" s="9">
        <v>22.77</v>
      </c>
      <c r="M461" s="19">
        <f>H461*INDEX('Pliegos Tarifarios (Santiago)'!$B:$B,MATCH($B461,'Pliegos Tarifarios (Santiago)'!$A:$A,0))</f>
        <v>75772.748764399992</v>
      </c>
      <c r="N461" s="19">
        <f>I461*INDEX('Pliegos Tarifarios (Santiago)'!$C:$C,MATCH($B461,'Pliegos Tarifarios (Santiago)'!$A:$A,0))</f>
        <v>6491.5345882000001</v>
      </c>
      <c r="O461" s="19">
        <f>J461*INDEX('Pliegos Tarifarios (Santiago)'!$D:$D,MATCH($B461,'Pliegos Tarifarios (Santiago)'!$A:$A,0))</f>
        <v>26721.9814272</v>
      </c>
      <c r="P461" s="19">
        <f>H461*INDEX('Pliegos Tarifarios (Santiago)'!$E:$E,MATCH($B461,'Pliegos Tarifarios (Santiago)'!$A:$A,0))</f>
        <v>8245.6216616000002</v>
      </c>
      <c r="Q461" s="19" cm="1">
        <f t="array" ref="Q461">H461*_xlfn.IFS(H461&lt;=350,INDEX('Pliegos Tarifarios (Santiago)'!$F:$F,MATCH($B461,'Pliegos Tarifarios (Santiago)'!$A:$A,0)),H461&lt;=500,INDEX('Pliegos Tarifarios (Santiago)'!$G:$G,MATCH($B461,'Pliegos Tarifarios (Santiago)'!$A:$A,0)),H461&lt;=1000,INDEX('Pliegos Tarifarios (Santiago)'!$H:$H,MATCH($B461,'Pliegos Tarifarios (Santiago)'!$A:$A,0)),H461&lt;=5000,INDEX('Pliegos Tarifarios (Santiago)'!$I:$I,MATCH($B461,'Pliegos Tarifarios (Santiago)'!$A:$A,0)),H461&gt;5000,INDEX('Pliegos Tarifarios (Santiago)'!$J:$J,MATCH($B461,'Pliegos Tarifarios (Santiago)'!$A:$A,0)))/1.19</f>
        <v>1495.4454754621852</v>
      </c>
      <c r="R461" s="19">
        <f>INDEX('Pliegos Tarifarios (Santiago)'!$K:$K,MATCH($B461,'Pliegos Tarifarios (Santiago)'!$A:$A,0))</f>
        <v>709.36099999999999</v>
      </c>
      <c r="S461" s="21">
        <f t="shared" si="29"/>
        <v>119436.69291686219</v>
      </c>
      <c r="T461" s="21">
        <f t="shared" si="30"/>
        <v>22692.971654203815</v>
      </c>
      <c r="U461" s="19">
        <v>0</v>
      </c>
      <c r="V461" s="21">
        <f t="shared" si="31"/>
        <v>142129.66457106601</v>
      </c>
    </row>
    <row r="462" spans="1:22" x14ac:dyDescent="0.3">
      <c r="A462" s="7" t="s">
        <v>133</v>
      </c>
      <c r="B462" s="7">
        <v>2</v>
      </c>
      <c r="C462" s="8" t="s">
        <v>178</v>
      </c>
      <c r="D462" s="7" t="s">
        <v>590</v>
      </c>
      <c r="E462" s="7" t="s">
        <v>488</v>
      </c>
      <c r="F462" s="8" t="s">
        <v>591</v>
      </c>
      <c r="G462" s="7" t="s">
        <v>30</v>
      </c>
      <c r="H462" s="9">
        <v>636.26639999999998</v>
      </c>
      <c r="I462" s="9">
        <v>1.972</v>
      </c>
      <c r="J462" s="9">
        <v>1.9422999999999999</v>
      </c>
      <c r="K462" s="10">
        <v>0.9849391480730223</v>
      </c>
      <c r="L462" s="9">
        <v>22.72</v>
      </c>
      <c r="M462" s="19">
        <f>H462*INDEX('Pliegos Tarifarios (Santiago)'!$B:$B,MATCH($B462,'Pliegos Tarifarios (Santiago)'!$A:$A,0))</f>
        <v>75612.626443199988</v>
      </c>
      <c r="N462" s="19">
        <f>I462*INDEX('Pliegos Tarifarios (Santiago)'!$C:$C,MATCH($B462,'Pliegos Tarifarios (Santiago)'!$A:$A,0))</f>
        <v>6765.3029319999996</v>
      </c>
      <c r="O462" s="19">
        <f>J462*INDEX('Pliegos Tarifarios (Santiago)'!$D:$D,MATCH($B462,'Pliegos Tarifarios (Santiago)'!$A:$A,0))</f>
        <v>27429.502444799997</v>
      </c>
      <c r="P462" s="19">
        <f>H462*INDEX('Pliegos Tarifarios (Santiago)'!$E:$E,MATCH($B462,'Pliegos Tarifarios (Santiago)'!$A:$A,0))</f>
        <v>8228.1970848000001</v>
      </c>
      <c r="Q462" s="19" cm="1">
        <f t="array" ref="Q462">H462*_xlfn.IFS(H462&lt;=350,INDEX('Pliegos Tarifarios (Santiago)'!$F:$F,MATCH($B462,'Pliegos Tarifarios (Santiago)'!$A:$A,0)),H462&lt;=500,INDEX('Pliegos Tarifarios (Santiago)'!$G:$G,MATCH($B462,'Pliegos Tarifarios (Santiago)'!$A:$A,0)),H462&lt;=1000,INDEX('Pliegos Tarifarios (Santiago)'!$H:$H,MATCH($B462,'Pliegos Tarifarios (Santiago)'!$A:$A,0)),H462&lt;=5000,INDEX('Pliegos Tarifarios (Santiago)'!$I:$I,MATCH($B462,'Pliegos Tarifarios (Santiago)'!$A:$A,0)),H462&gt;5000,INDEX('Pliegos Tarifarios (Santiago)'!$J:$J,MATCH($B462,'Pliegos Tarifarios (Santiago)'!$A:$A,0)))/1.19</f>
        <v>1492.2853129411767</v>
      </c>
      <c r="R462" s="19">
        <f>INDEX('Pliegos Tarifarios (Santiago)'!$K:$K,MATCH($B462,'Pliegos Tarifarios (Santiago)'!$A:$A,0))</f>
        <v>709.36099999999999</v>
      </c>
      <c r="S462" s="21">
        <f t="shared" si="29"/>
        <v>120237.27521774119</v>
      </c>
      <c r="T462" s="21">
        <f t="shared" si="30"/>
        <v>22845.082291370825</v>
      </c>
      <c r="U462" s="19">
        <v>0</v>
      </c>
      <c r="V462" s="21">
        <f t="shared" si="31"/>
        <v>143082.35750911201</v>
      </c>
    </row>
    <row r="463" spans="1:22" x14ac:dyDescent="0.3">
      <c r="A463" s="7" t="s">
        <v>133</v>
      </c>
      <c r="B463" s="7">
        <v>2</v>
      </c>
      <c r="C463" s="8" t="s">
        <v>178</v>
      </c>
      <c r="D463" s="7" t="s">
        <v>592</v>
      </c>
      <c r="E463" s="7" t="s">
        <v>488</v>
      </c>
      <c r="F463" s="8" t="s">
        <v>593</v>
      </c>
      <c r="G463" s="7" t="s">
        <v>30</v>
      </c>
      <c r="H463" s="9">
        <v>637.56859999999995</v>
      </c>
      <c r="I463" s="9">
        <v>1.9354</v>
      </c>
      <c r="J463" s="9">
        <v>1.8663000000000001</v>
      </c>
      <c r="K463" s="10">
        <v>0.96429678619406844</v>
      </c>
      <c r="L463" s="9">
        <v>22.77</v>
      </c>
      <c r="M463" s="19">
        <f>H463*INDEX('Pliegos Tarifarios (Santiago)'!$B:$B,MATCH($B463,'Pliegos Tarifarios (Santiago)'!$A:$A,0))</f>
        <v>75767.377286799994</v>
      </c>
      <c r="N463" s="19">
        <f>I463*INDEX('Pliegos Tarifarios (Santiago)'!$C:$C,MATCH($B463,'Pliegos Tarifarios (Santiago)'!$A:$A,0))</f>
        <v>6639.7400073999997</v>
      </c>
      <c r="O463" s="19">
        <f>J463*INDEX('Pliegos Tarifarios (Santiago)'!$D:$D,MATCH($B463,'Pliegos Tarifarios (Santiago)'!$A:$A,0))</f>
        <v>26356.217068800001</v>
      </c>
      <c r="P463" s="19">
        <f>H463*INDEX('Pliegos Tarifarios (Santiago)'!$E:$E,MATCH($B463,'Pliegos Tarifarios (Santiago)'!$A:$A,0))</f>
        <v>8245.0371352000002</v>
      </c>
      <c r="Q463" s="19" cm="1">
        <f t="array" ref="Q463">H463*_xlfn.IFS(H463&lt;=350,INDEX('Pliegos Tarifarios (Santiago)'!$F:$F,MATCH($B463,'Pliegos Tarifarios (Santiago)'!$A:$A,0)),H463&lt;=500,INDEX('Pliegos Tarifarios (Santiago)'!$G:$G,MATCH($B463,'Pliegos Tarifarios (Santiago)'!$A:$A,0)),H463&lt;=1000,INDEX('Pliegos Tarifarios (Santiago)'!$H:$H,MATCH($B463,'Pliegos Tarifarios (Santiago)'!$A:$A,0)),H463&lt;=5000,INDEX('Pliegos Tarifarios (Santiago)'!$I:$I,MATCH($B463,'Pliegos Tarifarios (Santiago)'!$A:$A,0)),H463&gt;5000,INDEX('Pliegos Tarifarios (Santiago)'!$J:$J,MATCH($B463,'Pliegos Tarifarios (Santiago)'!$A:$A,0)))/1.19</f>
        <v>1495.3394643697479</v>
      </c>
      <c r="R463" s="19">
        <f>INDEX('Pliegos Tarifarios (Santiago)'!$K:$K,MATCH($B463,'Pliegos Tarifarios (Santiago)'!$A:$A,0))</f>
        <v>709.36099999999999</v>
      </c>
      <c r="S463" s="21">
        <f t="shared" si="29"/>
        <v>119213.07196256975</v>
      </c>
      <c r="T463" s="21">
        <f t="shared" si="30"/>
        <v>22650.483672888255</v>
      </c>
      <c r="U463" s="19">
        <v>0</v>
      </c>
      <c r="V463" s="21">
        <f t="shared" si="31"/>
        <v>141863.555635458</v>
      </c>
    </row>
    <row r="464" spans="1:22" x14ac:dyDescent="0.3">
      <c r="A464" s="7" t="s">
        <v>133</v>
      </c>
      <c r="B464" s="7">
        <v>2</v>
      </c>
      <c r="C464" s="8" t="s">
        <v>178</v>
      </c>
      <c r="D464" s="7" t="s">
        <v>594</v>
      </c>
      <c r="E464" s="7" t="s">
        <v>488</v>
      </c>
      <c r="F464" s="8" t="s">
        <v>595</v>
      </c>
      <c r="G464" s="7" t="s">
        <v>30</v>
      </c>
      <c r="H464" s="9">
        <v>637.4896</v>
      </c>
      <c r="I464" s="9">
        <v>1.9226000000000001</v>
      </c>
      <c r="J464" s="9">
        <v>1.8864000000000001</v>
      </c>
      <c r="K464" s="10">
        <v>0.98117133048996152</v>
      </c>
      <c r="L464" s="9">
        <v>22.77</v>
      </c>
      <c r="M464" s="19">
        <f>H464*INDEX('Pliegos Tarifarios (Santiago)'!$B:$B,MATCH($B464,'Pliegos Tarifarios (Santiago)'!$A:$A,0))</f>
        <v>75757.989084799992</v>
      </c>
      <c r="N464" s="19">
        <f>I464*INDEX('Pliegos Tarifarios (Santiago)'!$C:$C,MATCH($B464,'Pliegos Tarifarios (Santiago)'!$A:$A,0))</f>
        <v>6595.8272906000002</v>
      </c>
      <c r="O464" s="19">
        <f>J464*INDEX('Pliegos Tarifarios (Santiago)'!$D:$D,MATCH($B464,'Pliegos Tarifarios (Santiago)'!$A:$A,0))</f>
        <v>26640.0728064</v>
      </c>
      <c r="P464" s="19">
        <f>H464*INDEX('Pliegos Tarifarios (Santiago)'!$E:$E,MATCH($B464,'Pliegos Tarifarios (Santiago)'!$A:$A,0))</f>
        <v>8244.0155071999998</v>
      </c>
      <c r="Q464" s="19" cm="1">
        <f t="array" ref="Q464">H464*_xlfn.IFS(H464&lt;=350,INDEX('Pliegos Tarifarios (Santiago)'!$F:$F,MATCH($B464,'Pliegos Tarifarios (Santiago)'!$A:$A,0)),H464&lt;=500,INDEX('Pliegos Tarifarios (Santiago)'!$G:$G,MATCH($B464,'Pliegos Tarifarios (Santiago)'!$A:$A,0)),H464&lt;=1000,INDEX('Pliegos Tarifarios (Santiago)'!$H:$H,MATCH($B464,'Pliegos Tarifarios (Santiago)'!$A:$A,0)),H464&lt;=5000,INDEX('Pliegos Tarifarios (Santiago)'!$I:$I,MATCH($B464,'Pliegos Tarifarios (Santiago)'!$A:$A,0)),H464&gt;5000,INDEX('Pliegos Tarifarios (Santiago)'!$J:$J,MATCH($B464,'Pliegos Tarifarios (Santiago)'!$A:$A,0)))/1.19</f>
        <v>1495.1541794957986</v>
      </c>
      <c r="R464" s="19">
        <f>INDEX('Pliegos Tarifarios (Santiago)'!$K:$K,MATCH($B464,'Pliegos Tarifarios (Santiago)'!$A:$A,0))</f>
        <v>709.36099999999999</v>
      </c>
      <c r="S464" s="21">
        <f t="shared" ref="S464" si="32">SUM(M464:R464)</f>
        <v>119442.41986849581</v>
      </c>
      <c r="T464" s="21">
        <f t="shared" si="30"/>
        <v>22694.059775014204</v>
      </c>
      <c r="U464" s="19">
        <v>0</v>
      </c>
      <c r="V464" s="21">
        <f t="shared" si="31"/>
        <v>142136.47964351001</v>
      </c>
    </row>
    <row r="465" spans="1:22" x14ac:dyDescent="0.3">
      <c r="A465" s="7" t="s">
        <v>133</v>
      </c>
      <c r="B465" s="7">
        <v>2</v>
      </c>
      <c r="C465" s="8" t="s">
        <v>178</v>
      </c>
      <c r="D465" s="7" t="s">
        <v>596</v>
      </c>
      <c r="E465" s="7" t="s">
        <v>488</v>
      </c>
      <c r="F465" s="8" t="s">
        <v>597</v>
      </c>
      <c r="G465" s="7" t="s">
        <v>30</v>
      </c>
      <c r="H465" s="9">
        <v>638.27689999999996</v>
      </c>
      <c r="I465" s="9">
        <v>1.8573999999999999</v>
      </c>
      <c r="J465" s="9">
        <v>1.8573999999999999</v>
      </c>
      <c r="K465" s="10">
        <v>1</v>
      </c>
      <c r="L465" s="9">
        <v>22.8</v>
      </c>
      <c r="M465" s="19">
        <f>H465*INDEX('Pliegos Tarifarios (Santiago)'!$B:$B,MATCH($B465,'Pliegos Tarifarios (Santiago)'!$A:$A,0))</f>
        <v>75851.550242199984</v>
      </c>
      <c r="N465" s="19">
        <f>I465*INDEX('Pliegos Tarifarios (Santiago)'!$C:$C,MATCH($B465,'Pliegos Tarifarios (Santiago)'!$A:$A,0))</f>
        <v>6372.1468894</v>
      </c>
      <c r="O465" s="19">
        <f>J465*INDEX('Pliegos Tarifarios (Santiago)'!$D:$D,MATCH($B465,'Pliegos Tarifarios (Santiago)'!$A:$A,0))</f>
        <v>26230.529702399999</v>
      </c>
      <c r="P465" s="19">
        <f>H465*INDEX('Pliegos Tarifarios (Santiago)'!$E:$E,MATCH($B465,'Pliegos Tarifarios (Santiago)'!$A:$A,0))</f>
        <v>8254.1968708000004</v>
      </c>
      <c r="Q465" s="19" cm="1">
        <f t="array" ref="Q465">H465*_xlfn.IFS(H465&lt;=350,INDEX('Pliegos Tarifarios (Santiago)'!$F:$F,MATCH($B465,'Pliegos Tarifarios (Santiago)'!$A:$A,0)),H465&lt;=500,INDEX('Pliegos Tarifarios (Santiago)'!$G:$G,MATCH($B465,'Pliegos Tarifarios (Santiago)'!$A:$A,0)),H465&lt;=1000,INDEX('Pliegos Tarifarios (Santiago)'!$H:$H,MATCH($B465,'Pliegos Tarifarios (Santiago)'!$A:$A,0)),H465&lt;=5000,INDEX('Pliegos Tarifarios (Santiago)'!$I:$I,MATCH($B465,'Pliegos Tarifarios (Santiago)'!$A:$A,0)),H465&gt;5000,INDEX('Pliegos Tarifarios (Santiago)'!$J:$J,MATCH($B465,'Pliegos Tarifarios (Santiago)'!$A:$A,0)))/1.19</f>
        <v>1497.0006957142859</v>
      </c>
      <c r="R465" s="19">
        <f>INDEX('Pliegos Tarifarios (Santiago)'!$K:$K,MATCH($B465,'Pliegos Tarifarios (Santiago)'!$A:$A,0))</f>
        <v>709.36099999999999</v>
      </c>
      <c r="S465" s="21">
        <f t="shared" ref="S465:S528" si="33">SUM(M465:R465)</f>
        <v>118914.78540051429</v>
      </c>
      <c r="T465" s="21">
        <f t="shared" si="30"/>
        <v>22593.809226097714</v>
      </c>
      <c r="U465" s="19">
        <v>0</v>
      </c>
      <c r="V465" s="21">
        <f t="shared" si="31"/>
        <v>141508.594626612</v>
      </c>
    </row>
    <row r="466" spans="1:22" x14ac:dyDescent="0.3">
      <c r="A466" s="7" t="s">
        <v>133</v>
      </c>
      <c r="B466" s="7">
        <v>2</v>
      </c>
      <c r="C466" s="8" t="s">
        <v>178</v>
      </c>
      <c r="D466" s="7" t="s">
        <v>598</v>
      </c>
      <c r="E466" s="7" t="s">
        <v>488</v>
      </c>
      <c r="F466" s="8" t="s">
        <v>599</v>
      </c>
      <c r="G466" s="7" t="s">
        <v>30</v>
      </c>
      <c r="H466" s="9">
        <v>638.20100000000002</v>
      </c>
      <c r="I466" s="9">
        <v>1.9117999999999999</v>
      </c>
      <c r="J466" s="9">
        <v>1.887</v>
      </c>
      <c r="K466" s="10">
        <v>0.98702793179202852</v>
      </c>
      <c r="L466" s="9">
        <v>22.79</v>
      </c>
      <c r="M466" s="19">
        <f>H466*INDEX('Pliegos Tarifarios (Santiago)'!$B:$B,MATCH($B466,'Pliegos Tarifarios (Santiago)'!$A:$A,0))</f>
        <v>75842.530438000002</v>
      </c>
      <c r="N466" s="19">
        <f>I466*INDEX('Pliegos Tarifarios (Santiago)'!$C:$C,MATCH($B466,'Pliegos Tarifarios (Santiago)'!$A:$A,0))</f>
        <v>6558.7759358000003</v>
      </c>
      <c r="O466" s="19">
        <f>J466*INDEX('Pliegos Tarifarios (Santiago)'!$D:$D,MATCH($B466,'Pliegos Tarifarios (Santiago)'!$A:$A,0))</f>
        <v>26648.546112</v>
      </c>
      <c r="P466" s="19">
        <f>H466*INDEX('Pliegos Tarifarios (Santiago)'!$E:$E,MATCH($B466,'Pliegos Tarifarios (Santiago)'!$A:$A,0))</f>
        <v>8253.2153319999998</v>
      </c>
      <c r="Q466" s="19" cm="1">
        <f t="array" ref="Q466">H466*_xlfn.IFS(H466&lt;=350,INDEX('Pliegos Tarifarios (Santiago)'!$F:$F,MATCH($B466,'Pliegos Tarifarios (Santiago)'!$A:$A,0)),H466&lt;=500,INDEX('Pliegos Tarifarios (Santiago)'!$G:$G,MATCH($B466,'Pliegos Tarifarios (Santiago)'!$A:$A,0)),H466&lt;=1000,INDEX('Pliegos Tarifarios (Santiago)'!$H:$H,MATCH($B466,'Pliegos Tarifarios (Santiago)'!$A:$A,0)),H466&lt;=5000,INDEX('Pliegos Tarifarios (Santiago)'!$I:$I,MATCH($B466,'Pliegos Tarifarios (Santiago)'!$A:$A,0)),H466&gt;5000,INDEX('Pliegos Tarifarios (Santiago)'!$J:$J,MATCH($B466,'Pliegos Tarifarios (Santiago)'!$A:$A,0)))/1.19</f>
        <v>1496.8226815126052</v>
      </c>
      <c r="R466" s="19">
        <f>INDEX('Pliegos Tarifarios (Santiago)'!$K:$K,MATCH($B466,'Pliegos Tarifarios (Santiago)'!$A:$A,0))</f>
        <v>709.36099999999999</v>
      </c>
      <c r="S466" s="21">
        <f t="shared" si="33"/>
        <v>119509.25149931262</v>
      </c>
      <c r="T466" s="21">
        <f t="shared" si="30"/>
        <v>22706.757784869398</v>
      </c>
      <c r="U466" s="19">
        <v>0</v>
      </c>
      <c r="V466" s="21">
        <f t="shared" si="31"/>
        <v>142216.00928418202</v>
      </c>
    </row>
    <row r="467" spans="1:22" x14ac:dyDescent="0.3">
      <c r="A467" s="7" t="s">
        <v>133</v>
      </c>
      <c r="B467" s="7">
        <v>2</v>
      </c>
      <c r="C467" s="8" t="s">
        <v>178</v>
      </c>
      <c r="D467" s="7" t="s">
        <v>600</v>
      </c>
      <c r="E467" s="7" t="s">
        <v>488</v>
      </c>
      <c r="F467" s="8" t="s">
        <v>601</v>
      </c>
      <c r="G467" s="7" t="s">
        <v>30</v>
      </c>
      <c r="H467" s="9">
        <v>636.48410000000001</v>
      </c>
      <c r="I467" s="9">
        <v>1.8793</v>
      </c>
      <c r="J467" s="9">
        <v>1.8793</v>
      </c>
      <c r="K467" s="10">
        <v>1</v>
      </c>
      <c r="L467" s="9">
        <v>22.73</v>
      </c>
      <c r="M467" s="19">
        <f>H467*INDEX('Pliegos Tarifarios (Santiago)'!$B:$B,MATCH($B467,'Pliegos Tarifarios (Santiago)'!$A:$A,0))</f>
        <v>75638.497475800003</v>
      </c>
      <c r="N467" s="19">
        <f>I467*INDEX('Pliegos Tarifarios (Santiago)'!$C:$C,MATCH($B467,'Pliegos Tarifarios (Santiago)'!$A:$A,0))</f>
        <v>6447.2788032999997</v>
      </c>
      <c r="O467" s="19">
        <f>J467*INDEX('Pliegos Tarifarios (Santiago)'!$D:$D,MATCH($B467,'Pliegos Tarifarios (Santiago)'!$A:$A,0))</f>
        <v>26539.8053568</v>
      </c>
      <c r="P467" s="19">
        <f>H467*INDEX('Pliegos Tarifarios (Santiago)'!$E:$E,MATCH($B467,'Pliegos Tarifarios (Santiago)'!$A:$A,0))</f>
        <v>8231.0123812000002</v>
      </c>
      <c r="Q467" s="19" cm="1">
        <f t="array" ref="Q467">H467*_xlfn.IFS(H467&lt;=350,INDEX('Pliegos Tarifarios (Santiago)'!$F:$F,MATCH($B467,'Pliegos Tarifarios (Santiago)'!$A:$A,0)),H467&lt;=500,INDEX('Pliegos Tarifarios (Santiago)'!$G:$G,MATCH($B467,'Pliegos Tarifarios (Santiago)'!$A:$A,0)),H467&lt;=1000,INDEX('Pliegos Tarifarios (Santiago)'!$H:$H,MATCH($B467,'Pliegos Tarifarios (Santiago)'!$A:$A,0)),H467&lt;=5000,INDEX('Pliegos Tarifarios (Santiago)'!$I:$I,MATCH($B467,'Pliegos Tarifarios (Santiago)'!$A:$A,0)),H467&gt;5000,INDEX('Pliegos Tarifarios (Santiago)'!$J:$J,MATCH($B467,'Pliegos Tarifarios (Santiago)'!$A:$A,0)))/1.19</f>
        <v>1492.7959017647061</v>
      </c>
      <c r="R467" s="19">
        <f>INDEX('Pliegos Tarifarios (Santiago)'!$K:$K,MATCH($B467,'Pliegos Tarifarios (Santiago)'!$A:$A,0))</f>
        <v>709.36099999999999</v>
      </c>
      <c r="S467" s="21">
        <f t="shared" si="33"/>
        <v>119058.75091886471</v>
      </c>
      <c r="T467" s="21">
        <f t="shared" si="30"/>
        <v>22621.162674584295</v>
      </c>
      <c r="U467" s="19">
        <v>0</v>
      </c>
      <c r="V467" s="21">
        <f t="shared" si="31"/>
        <v>141679.91359344899</v>
      </c>
    </row>
    <row r="468" spans="1:22" x14ac:dyDescent="0.3">
      <c r="A468" s="7" t="s">
        <v>133</v>
      </c>
      <c r="B468" s="7">
        <v>2</v>
      </c>
      <c r="C468" s="8" t="s">
        <v>178</v>
      </c>
      <c r="D468" s="7" t="s">
        <v>602</v>
      </c>
      <c r="E468" s="7" t="s">
        <v>488</v>
      </c>
      <c r="F468" s="8" t="s">
        <v>603</v>
      </c>
      <c r="G468" s="7" t="s">
        <v>30</v>
      </c>
      <c r="H468" s="9">
        <v>639.28330000000005</v>
      </c>
      <c r="I468" s="9">
        <v>1.8629</v>
      </c>
      <c r="J468" s="9">
        <v>1.8575999999999999</v>
      </c>
      <c r="K468" s="10">
        <v>0.99715497342852533</v>
      </c>
      <c r="L468" s="9">
        <v>22.83</v>
      </c>
      <c r="M468" s="19">
        <f>H468*INDEX('Pliegos Tarifarios (Santiago)'!$B:$B,MATCH($B468,'Pliegos Tarifarios (Santiago)'!$A:$A,0))</f>
        <v>75971.148805400007</v>
      </c>
      <c r="N468" s="19">
        <f>I468*INDEX('Pliegos Tarifarios (Santiago)'!$C:$C,MATCH($B468,'Pliegos Tarifarios (Santiago)'!$A:$A,0))</f>
        <v>6391.0156348999999</v>
      </c>
      <c r="O468" s="19">
        <f>J468*INDEX('Pliegos Tarifarios (Santiago)'!$D:$D,MATCH($B468,'Pliegos Tarifarios (Santiago)'!$A:$A,0))</f>
        <v>26233.354137599999</v>
      </c>
      <c r="P468" s="19">
        <f>H468*INDEX('Pliegos Tarifarios (Santiago)'!$E:$E,MATCH($B468,'Pliegos Tarifarios (Santiago)'!$A:$A,0))</f>
        <v>8267.2116356000006</v>
      </c>
      <c r="Q468" s="19" cm="1">
        <f t="array" ref="Q468">H468*_xlfn.IFS(H468&lt;=350,INDEX('Pliegos Tarifarios (Santiago)'!$F:$F,MATCH($B468,'Pliegos Tarifarios (Santiago)'!$A:$A,0)),H468&lt;=500,INDEX('Pliegos Tarifarios (Santiago)'!$G:$G,MATCH($B468,'Pliegos Tarifarios (Santiago)'!$A:$A,0)),H468&lt;=1000,INDEX('Pliegos Tarifarios (Santiago)'!$H:$H,MATCH($B468,'Pliegos Tarifarios (Santiago)'!$A:$A,0)),H468&lt;=5000,INDEX('Pliegos Tarifarios (Santiago)'!$I:$I,MATCH($B468,'Pliegos Tarifarios (Santiago)'!$A:$A,0)),H468&gt;5000,INDEX('Pliegos Tarifarios (Santiago)'!$J:$J,MATCH($B468,'Pliegos Tarifarios (Santiago)'!$A:$A,0)))/1.19</f>
        <v>1499.3610842857147</v>
      </c>
      <c r="R468" s="19">
        <f>INDEX('Pliegos Tarifarios (Santiago)'!$K:$K,MATCH($B468,'Pliegos Tarifarios (Santiago)'!$A:$A,0))</f>
        <v>709.36099999999999</v>
      </c>
      <c r="S468" s="21">
        <f t="shared" si="33"/>
        <v>119071.45229778574</v>
      </c>
      <c r="T468" s="21">
        <f t="shared" si="30"/>
        <v>22623.575936579291</v>
      </c>
      <c r="U468" s="19">
        <v>0</v>
      </c>
      <c r="V468" s="21">
        <f t="shared" si="31"/>
        <v>141695.02823436505</v>
      </c>
    </row>
    <row r="469" spans="1:22" x14ac:dyDescent="0.3">
      <c r="A469" s="7" t="s">
        <v>133</v>
      </c>
      <c r="B469" s="7">
        <v>2</v>
      </c>
      <c r="C469" s="8" t="s">
        <v>178</v>
      </c>
      <c r="D469" s="7" t="s">
        <v>604</v>
      </c>
      <c r="E469" s="7" t="s">
        <v>488</v>
      </c>
      <c r="F469" s="8" t="s">
        <v>605</v>
      </c>
      <c r="G469" s="7" t="s">
        <v>30</v>
      </c>
      <c r="H469" s="9">
        <v>638.48789999999997</v>
      </c>
      <c r="I469" s="9">
        <v>1.9245000000000001</v>
      </c>
      <c r="J469" s="9">
        <v>1.8778999999999999</v>
      </c>
      <c r="K469" s="10">
        <v>0.97578591842036888</v>
      </c>
      <c r="L469" s="9">
        <v>22.8</v>
      </c>
      <c r="M469" s="19">
        <f>H469*INDEX('Pliegos Tarifarios (Santiago)'!$B:$B,MATCH($B469,'Pliegos Tarifarios (Santiago)'!$A:$A,0))</f>
        <v>75876.625060199993</v>
      </c>
      <c r="N469" s="19">
        <f>I469*INDEX('Pliegos Tarifarios (Santiago)'!$C:$C,MATCH($B469,'Pliegos Tarifarios (Santiago)'!$A:$A,0))</f>
        <v>6602.3455845000008</v>
      </c>
      <c r="O469" s="19">
        <f>J469*INDEX('Pliegos Tarifarios (Santiago)'!$D:$D,MATCH($B469,'Pliegos Tarifarios (Santiago)'!$A:$A,0))</f>
        <v>26520.034310399999</v>
      </c>
      <c r="P469" s="19">
        <f>H469*INDEX('Pliegos Tarifarios (Santiago)'!$E:$E,MATCH($B469,'Pliegos Tarifarios (Santiago)'!$A:$A,0))</f>
        <v>8256.9255228000002</v>
      </c>
      <c r="Q469" s="19" cm="1">
        <f t="array" ref="Q469">H469*_xlfn.IFS(H469&lt;=350,INDEX('Pliegos Tarifarios (Santiago)'!$F:$F,MATCH($B469,'Pliegos Tarifarios (Santiago)'!$A:$A,0)),H469&lt;=500,INDEX('Pliegos Tarifarios (Santiago)'!$G:$G,MATCH($B469,'Pliegos Tarifarios (Santiago)'!$A:$A,0)),H469&lt;=1000,INDEX('Pliegos Tarifarios (Santiago)'!$H:$H,MATCH($B469,'Pliegos Tarifarios (Santiago)'!$A:$A,0)),H469&lt;=5000,INDEX('Pliegos Tarifarios (Santiago)'!$I:$I,MATCH($B469,'Pliegos Tarifarios (Santiago)'!$A:$A,0)),H469&gt;5000,INDEX('Pliegos Tarifarios (Santiago)'!$J:$J,MATCH($B469,'Pliegos Tarifarios (Santiago)'!$A:$A,0)))/1.19</f>
        <v>1497.4955705042019</v>
      </c>
      <c r="R469" s="19">
        <f>INDEX('Pliegos Tarifarios (Santiago)'!$K:$K,MATCH($B469,'Pliegos Tarifarios (Santiago)'!$A:$A,0))</f>
        <v>709.36099999999999</v>
      </c>
      <c r="S469" s="21">
        <f t="shared" si="33"/>
        <v>119462.78704840419</v>
      </c>
      <c r="T469" s="21">
        <f t="shared" si="30"/>
        <v>22697.929539196797</v>
      </c>
      <c r="U469" s="19">
        <v>0</v>
      </c>
      <c r="V469" s="21">
        <f t="shared" si="31"/>
        <v>142160.716587601</v>
      </c>
    </row>
    <row r="470" spans="1:22" x14ac:dyDescent="0.3">
      <c r="A470" s="7" t="s">
        <v>133</v>
      </c>
      <c r="B470" s="7">
        <v>2</v>
      </c>
      <c r="C470" s="8" t="s">
        <v>178</v>
      </c>
      <c r="D470" s="7" t="s">
        <v>606</v>
      </c>
      <c r="E470" s="7" t="s">
        <v>488</v>
      </c>
      <c r="F470" s="8" t="s">
        <v>607</v>
      </c>
      <c r="G470" s="7" t="s">
        <v>30</v>
      </c>
      <c r="H470" s="9">
        <v>635.62829999999997</v>
      </c>
      <c r="I470" s="9">
        <v>1.9440999999999999</v>
      </c>
      <c r="J470" s="9">
        <v>1.8878999999999999</v>
      </c>
      <c r="K470" s="10">
        <v>0.9710920220153284</v>
      </c>
      <c r="L470" s="9">
        <v>22.7</v>
      </c>
      <c r="M470" s="19">
        <f>H470*INDEX('Pliegos Tarifarios (Santiago)'!$B:$B,MATCH($B470,'Pliegos Tarifarios (Santiago)'!$A:$A,0))</f>
        <v>75536.795915399998</v>
      </c>
      <c r="N470" s="19">
        <f>I470*INDEX('Pliegos Tarifarios (Santiago)'!$C:$C,MATCH($B470,'Pliegos Tarifarios (Santiago)'!$A:$A,0))</f>
        <v>6669.5869321</v>
      </c>
      <c r="O470" s="19">
        <f>J470*INDEX('Pliegos Tarifarios (Santiago)'!$D:$D,MATCH($B470,'Pliegos Tarifarios (Santiago)'!$A:$A,0))</f>
        <v>26661.256070399999</v>
      </c>
      <c r="P470" s="19">
        <f>H470*INDEX('Pliegos Tarifarios (Santiago)'!$E:$E,MATCH($B470,'Pliegos Tarifarios (Santiago)'!$A:$A,0))</f>
        <v>8219.9451755999999</v>
      </c>
      <c r="Q470" s="19" cm="1">
        <f t="array" ref="Q470">H470*_xlfn.IFS(H470&lt;=350,INDEX('Pliegos Tarifarios (Santiago)'!$F:$F,MATCH($B470,'Pliegos Tarifarios (Santiago)'!$A:$A,0)),H470&lt;=500,INDEX('Pliegos Tarifarios (Santiago)'!$G:$G,MATCH($B470,'Pliegos Tarifarios (Santiago)'!$A:$A,0)),H470&lt;=1000,INDEX('Pliegos Tarifarios (Santiago)'!$H:$H,MATCH($B470,'Pliegos Tarifarios (Santiago)'!$A:$A,0)),H470&lt;=5000,INDEX('Pliegos Tarifarios (Santiago)'!$I:$I,MATCH($B470,'Pliegos Tarifarios (Santiago)'!$A:$A,0)),H470&gt;5000,INDEX('Pliegos Tarifarios (Santiago)'!$J:$J,MATCH($B470,'Pliegos Tarifarios (Santiago)'!$A:$A,0)))/1.19</f>
        <v>1490.7887271428574</v>
      </c>
      <c r="R470" s="19">
        <f>INDEX('Pliegos Tarifarios (Santiago)'!$K:$K,MATCH($B470,'Pliegos Tarifarios (Santiago)'!$A:$A,0))</f>
        <v>709.36099999999999</v>
      </c>
      <c r="S470" s="21">
        <f t="shared" si="33"/>
        <v>119287.73382064288</v>
      </c>
      <c r="T470" s="21">
        <f t="shared" si="30"/>
        <v>22664.669425922148</v>
      </c>
      <c r="U470" s="19">
        <v>0</v>
      </c>
      <c r="V470" s="21">
        <f t="shared" si="31"/>
        <v>141952.40324656502</v>
      </c>
    </row>
    <row r="471" spans="1:22" x14ac:dyDescent="0.3">
      <c r="A471" s="7" t="s">
        <v>133</v>
      </c>
      <c r="B471" s="7">
        <v>2</v>
      </c>
      <c r="C471" s="8" t="s">
        <v>178</v>
      </c>
      <c r="D471" s="7" t="s">
        <v>608</v>
      </c>
      <c r="E471" s="7" t="s">
        <v>488</v>
      </c>
      <c r="F471" s="8" t="s">
        <v>609</v>
      </c>
      <c r="G471" s="7" t="s">
        <v>30</v>
      </c>
      <c r="H471" s="9">
        <v>636.97090000000003</v>
      </c>
      <c r="I471" s="9">
        <v>1.89</v>
      </c>
      <c r="J471" s="9">
        <v>1.8777999999999999</v>
      </c>
      <c r="K471" s="10">
        <v>0.99354497354497351</v>
      </c>
      <c r="L471" s="9">
        <v>22.75</v>
      </c>
      <c r="M471" s="19">
        <f>H471*INDEX('Pliegos Tarifarios (Santiago)'!$B:$B,MATCH($B471,'Pliegos Tarifarios (Santiago)'!$A:$A,0))</f>
        <v>75696.347814199995</v>
      </c>
      <c r="N471" s="19">
        <f>I471*INDEX('Pliegos Tarifarios (Santiago)'!$C:$C,MATCH($B471,'Pliegos Tarifarios (Santiago)'!$A:$A,0))</f>
        <v>6483.9870899999996</v>
      </c>
      <c r="O471" s="19">
        <f>J471*INDEX('Pliegos Tarifarios (Santiago)'!$D:$D,MATCH($B471,'Pliegos Tarifarios (Santiago)'!$A:$A,0))</f>
        <v>26518.622092799997</v>
      </c>
      <c r="P471" s="19">
        <f>H471*INDEX('Pliegos Tarifarios (Santiago)'!$E:$E,MATCH($B471,'Pliegos Tarifarios (Santiago)'!$A:$A,0))</f>
        <v>8237.3076787999998</v>
      </c>
      <c r="Q471" s="19" cm="1">
        <f t="array" ref="Q471">H471*_xlfn.IFS(H471&lt;=350,INDEX('Pliegos Tarifarios (Santiago)'!$F:$F,MATCH($B471,'Pliegos Tarifarios (Santiago)'!$A:$A,0)),H471&lt;=500,INDEX('Pliegos Tarifarios (Santiago)'!$G:$G,MATCH($B471,'Pliegos Tarifarios (Santiago)'!$A:$A,0)),H471&lt;=1000,INDEX('Pliegos Tarifarios (Santiago)'!$H:$H,MATCH($B471,'Pliegos Tarifarios (Santiago)'!$A:$A,0)),H471&lt;=5000,INDEX('Pliegos Tarifarios (Santiago)'!$I:$I,MATCH($B471,'Pliegos Tarifarios (Santiago)'!$A:$A,0)),H471&gt;5000,INDEX('Pliegos Tarifarios (Santiago)'!$J:$J,MATCH($B471,'Pliegos Tarifarios (Santiago)'!$A:$A,0)))/1.19</f>
        <v>1493.9376318487398</v>
      </c>
      <c r="R471" s="19">
        <f>INDEX('Pliegos Tarifarios (Santiago)'!$K:$K,MATCH($B471,'Pliegos Tarifarios (Santiago)'!$A:$A,0))</f>
        <v>709.36099999999999</v>
      </c>
      <c r="S471" s="21">
        <f t="shared" si="33"/>
        <v>119139.56330764873</v>
      </c>
      <c r="T471" s="21">
        <f t="shared" si="30"/>
        <v>22636.517028453258</v>
      </c>
      <c r="U471" s="19">
        <v>0</v>
      </c>
      <c r="V471" s="21">
        <f t="shared" si="31"/>
        <v>141776.08033610199</v>
      </c>
    </row>
    <row r="472" spans="1:22" x14ac:dyDescent="0.3">
      <c r="A472" s="7" t="s">
        <v>133</v>
      </c>
      <c r="B472" s="7">
        <v>2</v>
      </c>
      <c r="C472" s="8" t="s">
        <v>178</v>
      </c>
      <c r="D472" s="7" t="s">
        <v>610</v>
      </c>
      <c r="E472" s="7" t="s">
        <v>488</v>
      </c>
      <c r="F472" s="8" t="s">
        <v>611</v>
      </c>
      <c r="G472" s="7" t="s">
        <v>30</v>
      </c>
      <c r="H472" s="9">
        <v>638.82569999999998</v>
      </c>
      <c r="I472" s="9">
        <v>1.8935999999999999</v>
      </c>
      <c r="J472" s="9">
        <v>1.8851</v>
      </c>
      <c r="K472" s="10">
        <v>0.99551119560625267</v>
      </c>
      <c r="L472" s="9">
        <v>22.82</v>
      </c>
      <c r="M472" s="19">
        <f>H472*INDEX('Pliegos Tarifarios (Santiago)'!$B:$B,MATCH($B472,'Pliegos Tarifarios (Santiago)'!$A:$A,0))</f>
        <v>75916.768536599993</v>
      </c>
      <c r="N472" s="19">
        <f>I472*INDEX('Pliegos Tarifarios (Santiago)'!$C:$C,MATCH($B472,'Pliegos Tarifarios (Santiago)'!$A:$A,0))</f>
        <v>6496.3375415999999</v>
      </c>
      <c r="O472" s="19">
        <f>J472*INDEX('Pliegos Tarifarios (Santiago)'!$D:$D,MATCH($B472,'Pliegos Tarifarios (Santiago)'!$A:$A,0))</f>
        <v>26621.7139776</v>
      </c>
      <c r="P472" s="19">
        <f>H472*INDEX('Pliegos Tarifarios (Santiago)'!$E:$E,MATCH($B472,'Pliegos Tarifarios (Santiago)'!$A:$A,0))</f>
        <v>8261.2939523999994</v>
      </c>
      <c r="Q472" s="19" cm="1">
        <f t="array" ref="Q472">H472*_xlfn.IFS(H472&lt;=350,INDEX('Pliegos Tarifarios (Santiago)'!$F:$F,MATCH($B472,'Pliegos Tarifarios (Santiago)'!$A:$A,0)),H472&lt;=500,INDEX('Pliegos Tarifarios (Santiago)'!$G:$G,MATCH($B472,'Pliegos Tarifarios (Santiago)'!$A:$A,0)),H472&lt;=1000,INDEX('Pliegos Tarifarios (Santiago)'!$H:$H,MATCH($B472,'Pliegos Tarifarios (Santiago)'!$A:$A,0)),H472&lt;=5000,INDEX('Pliegos Tarifarios (Santiago)'!$I:$I,MATCH($B472,'Pliegos Tarifarios (Santiago)'!$A:$A,0)),H472&gt;5000,INDEX('Pliegos Tarifarios (Santiago)'!$J:$J,MATCH($B472,'Pliegos Tarifarios (Santiago)'!$A:$A,0)))/1.19</f>
        <v>1498.2878392436976</v>
      </c>
      <c r="R472" s="19">
        <f>INDEX('Pliegos Tarifarios (Santiago)'!$K:$K,MATCH($B472,'Pliegos Tarifarios (Santiago)'!$A:$A,0))</f>
        <v>709.36099999999999</v>
      </c>
      <c r="S472" s="21">
        <f t="shared" si="33"/>
        <v>119503.76284744369</v>
      </c>
      <c r="T472" s="21">
        <f t="shared" si="30"/>
        <v>22705.714941014303</v>
      </c>
      <c r="U472" s="19">
        <v>0</v>
      </c>
      <c r="V472" s="21">
        <f t="shared" si="31"/>
        <v>142209.477788458</v>
      </c>
    </row>
    <row r="473" spans="1:22" x14ac:dyDescent="0.3">
      <c r="A473" s="7" t="s">
        <v>133</v>
      </c>
      <c r="B473" s="7">
        <v>2</v>
      </c>
      <c r="C473" s="8" t="s">
        <v>178</v>
      </c>
      <c r="D473" s="7" t="s">
        <v>612</v>
      </c>
      <c r="E473" s="7" t="s">
        <v>488</v>
      </c>
      <c r="F473" s="8" t="s">
        <v>613</v>
      </c>
      <c r="G473" s="7" t="s">
        <v>30</v>
      </c>
      <c r="H473" s="9">
        <v>638.59429999999998</v>
      </c>
      <c r="I473" s="9">
        <v>1.9018999999999999</v>
      </c>
      <c r="J473" s="9">
        <v>1.9018999999999999</v>
      </c>
      <c r="K473" s="10">
        <v>1</v>
      </c>
      <c r="L473" s="9">
        <v>22.81</v>
      </c>
      <c r="M473" s="19">
        <f>H473*INDEX('Pliegos Tarifarios (Santiago)'!$B:$B,MATCH($B473,'Pliegos Tarifarios (Santiago)'!$A:$A,0))</f>
        <v>75889.269423399994</v>
      </c>
      <c r="N473" s="19">
        <f>I473*INDEX('Pliegos Tarifarios (Santiago)'!$C:$C,MATCH($B473,'Pliegos Tarifarios (Santiago)'!$A:$A,0))</f>
        <v>6524.8121939000002</v>
      </c>
      <c r="O473" s="19">
        <f>J473*INDEX('Pliegos Tarifarios (Santiago)'!$D:$D,MATCH($B473,'Pliegos Tarifarios (Santiago)'!$A:$A,0))</f>
        <v>26858.966534399999</v>
      </c>
      <c r="P473" s="19">
        <f>H473*INDEX('Pliegos Tarifarios (Santiago)'!$E:$E,MATCH($B473,'Pliegos Tarifarios (Santiago)'!$A:$A,0))</f>
        <v>8258.3014875999997</v>
      </c>
      <c r="Q473" s="19" cm="1">
        <f t="array" ref="Q473">H473*_xlfn.IFS(H473&lt;=350,INDEX('Pliegos Tarifarios (Santiago)'!$F:$F,MATCH($B473,'Pliegos Tarifarios (Santiago)'!$A:$A,0)),H473&lt;=500,INDEX('Pliegos Tarifarios (Santiago)'!$G:$G,MATCH($B473,'Pliegos Tarifarios (Santiago)'!$A:$A,0)),H473&lt;=1000,INDEX('Pliegos Tarifarios (Santiago)'!$H:$H,MATCH($B473,'Pliegos Tarifarios (Santiago)'!$A:$A,0)),H473&lt;=5000,INDEX('Pliegos Tarifarios (Santiago)'!$I:$I,MATCH($B473,'Pliegos Tarifarios (Santiago)'!$A:$A,0)),H473&gt;5000,INDEX('Pliegos Tarifarios (Santiago)'!$J:$J,MATCH($B473,'Pliegos Tarifarios (Santiago)'!$A:$A,0)))/1.19</f>
        <v>1497.7451187394961</v>
      </c>
      <c r="R473" s="19">
        <f>INDEX('Pliegos Tarifarios (Santiago)'!$K:$K,MATCH($B473,'Pliegos Tarifarios (Santiago)'!$A:$A,0))</f>
        <v>709.36099999999999</v>
      </c>
      <c r="S473" s="21">
        <f t="shared" si="33"/>
        <v>119738.45575803948</v>
      </c>
      <c r="T473" s="21">
        <f t="shared" si="30"/>
        <v>22750.306594027501</v>
      </c>
      <c r="U473" s="19">
        <v>0</v>
      </c>
      <c r="V473" s="21">
        <f t="shared" si="31"/>
        <v>142488.76235206699</v>
      </c>
    </row>
    <row r="474" spans="1:22" x14ac:dyDescent="0.3">
      <c r="A474" s="7" t="s">
        <v>133</v>
      </c>
      <c r="B474" s="7">
        <v>2</v>
      </c>
      <c r="C474" s="8" t="s">
        <v>178</v>
      </c>
      <c r="D474" s="7" t="s">
        <v>614</v>
      </c>
      <c r="E474" s="7" t="s">
        <v>488</v>
      </c>
      <c r="F474" s="8" t="s">
        <v>615</v>
      </c>
      <c r="G474" s="7" t="s">
        <v>30</v>
      </c>
      <c r="H474" s="9">
        <v>638.64210000000003</v>
      </c>
      <c r="I474" s="9">
        <v>1.9006000000000001</v>
      </c>
      <c r="J474" s="9">
        <v>1.8864000000000001</v>
      </c>
      <c r="K474" s="10">
        <v>0.99252867515521415</v>
      </c>
      <c r="L474" s="9">
        <v>22.81</v>
      </c>
      <c r="M474" s="19">
        <f>H474*INDEX('Pliegos Tarifarios (Santiago)'!$B:$B,MATCH($B474,'Pliegos Tarifarios (Santiago)'!$A:$A,0))</f>
        <v>75894.949879799999</v>
      </c>
      <c r="N474" s="19">
        <f>I474*INDEX('Pliegos Tarifarios (Santiago)'!$C:$C,MATCH($B474,'Pliegos Tarifarios (Santiago)'!$A:$A,0))</f>
        <v>6520.3523086000005</v>
      </c>
      <c r="O474" s="19">
        <f>J474*INDEX('Pliegos Tarifarios (Santiago)'!$D:$D,MATCH($B474,'Pliegos Tarifarios (Santiago)'!$A:$A,0))</f>
        <v>26640.0728064</v>
      </c>
      <c r="P474" s="19">
        <f>H474*INDEX('Pliegos Tarifarios (Santiago)'!$E:$E,MATCH($B474,'Pliegos Tarifarios (Santiago)'!$A:$A,0))</f>
        <v>8258.9196372000006</v>
      </c>
      <c r="Q474" s="19" cm="1">
        <f t="array" ref="Q474">H474*_xlfn.IFS(H474&lt;=350,INDEX('Pliegos Tarifarios (Santiago)'!$F:$F,MATCH($B474,'Pliegos Tarifarios (Santiago)'!$A:$A,0)),H474&lt;=500,INDEX('Pliegos Tarifarios (Santiago)'!$G:$G,MATCH($B474,'Pliegos Tarifarios (Santiago)'!$A:$A,0)),H474&lt;=1000,INDEX('Pliegos Tarifarios (Santiago)'!$H:$H,MATCH($B474,'Pliegos Tarifarios (Santiago)'!$A:$A,0)),H474&lt;=5000,INDEX('Pliegos Tarifarios (Santiago)'!$I:$I,MATCH($B474,'Pliegos Tarifarios (Santiago)'!$A:$A,0)),H474&gt;5000,INDEX('Pliegos Tarifarios (Santiago)'!$J:$J,MATCH($B474,'Pliegos Tarifarios (Santiago)'!$A:$A,0)))/1.19</f>
        <v>1497.8572278151264</v>
      </c>
      <c r="R474" s="19">
        <f>INDEX('Pliegos Tarifarios (Santiago)'!$K:$K,MATCH($B474,'Pliegos Tarifarios (Santiago)'!$A:$A,0))</f>
        <v>709.36099999999999</v>
      </c>
      <c r="S474" s="21">
        <f t="shared" si="33"/>
        <v>119521.51285981514</v>
      </c>
      <c r="T474" s="21">
        <f t="shared" si="30"/>
        <v>22709.087443364875</v>
      </c>
      <c r="U474" s="19">
        <v>0</v>
      </c>
      <c r="V474" s="21">
        <f t="shared" si="31"/>
        <v>142230.60030318002</v>
      </c>
    </row>
    <row r="475" spans="1:22" x14ac:dyDescent="0.3">
      <c r="A475" s="7" t="s">
        <v>133</v>
      </c>
      <c r="B475" s="7">
        <v>2</v>
      </c>
      <c r="C475" s="8" t="s">
        <v>178</v>
      </c>
      <c r="D475" s="7" t="s">
        <v>616</v>
      </c>
      <c r="E475" s="7" t="s">
        <v>488</v>
      </c>
      <c r="F475" s="8" t="s">
        <v>617</v>
      </c>
      <c r="G475" s="7" t="s">
        <v>30</v>
      </c>
      <c r="H475" s="9">
        <v>637.91909999999996</v>
      </c>
      <c r="I475" s="9">
        <v>1.8741000000000001</v>
      </c>
      <c r="J475" s="9">
        <v>1.8677999999999999</v>
      </c>
      <c r="K475" s="10">
        <v>0.99663838642548408</v>
      </c>
      <c r="L475" s="9">
        <v>22.78</v>
      </c>
      <c r="M475" s="19">
        <f>H475*INDEX('Pliegos Tarifarios (Santiago)'!$B:$B,MATCH($B475,'Pliegos Tarifarios (Santiago)'!$A:$A,0))</f>
        <v>75809.030005799985</v>
      </c>
      <c r="N475" s="19">
        <f>I475*INDEX('Pliegos Tarifarios (Santiago)'!$C:$C,MATCH($B475,'Pliegos Tarifarios (Santiago)'!$A:$A,0))</f>
        <v>6429.4392621000006</v>
      </c>
      <c r="O475" s="19">
        <f>J475*INDEX('Pliegos Tarifarios (Santiago)'!$D:$D,MATCH($B475,'Pliegos Tarifarios (Santiago)'!$A:$A,0))</f>
        <v>26377.400332799996</v>
      </c>
      <c r="P475" s="19">
        <f>H475*INDEX('Pliegos Tarifarios (Santiago)'!$E:$E,MATCH($B475,'Pliegos Tarifarios (Santiago)'!$A:$A,0))</f>
        <v>8249.5698011999993</v>
      </c>
      <c r="Q475" s="19" cm="1">
        <f t="array" ref="Q475">H475*_xlfn.IFS(H475&lt;=350,INDEX('Pliegos Tarifarios (Santiago)'!$F:$F,MATCH($B475,'Pliegos Tarifarios (Santiago)'!$A:$A,0)),H475&lt;=500,INDEX('Pliegos Tarifarios (Santiago)'!$G:$G,MATCH($B475,'Pliegos Tarifarios (Santiago)'!$A:$A,0)),H475&lt;=1000,INDEX('Pliegos Tarifarios (Santiago)'!$H:$H,MATCH($B475,'Pliegos Tarifarios (Santiago)'!$A:$A,0)),H475&lt;=5000,INDEX('Pliegos Tarifarios (Santiago)'!$I:$I,MATCH($B475,'Pliegos Tarifarios (Santiago)'!$A:$A,0)),H475&gt;5000,INDEX('Pliegos Tarifarios (Santiago)'!$J:$J,MATCH($B475,'Pliegos Tarifarios (Santiago)'!$A:$A,0)))/1.19</f>
        <v>1496.1615194117649</v>
      </c>
      <c r="R475" s="19">
        <f>INDEX('Pliegos Tarifarios (Santiago)'!$K:$K,MATCH($B475,'Pliegos Tarifarios (Santiago)'!$A:$A,0))</f>
        <v>709.36099999999999</v>
      </c>
      <c r="S475" s="21">
        <f t="shared" si="33"/>
        <v>119070.96192131175</v>
      </c>
      <c r="T475" s="21">
        <f t="shared" si="30"/>
        <v>22623.482765049233</v>
      </c>
      <c r="U475" s="19">
        <v>0</v>
      </c>
      <c r="V475" s="21">
        <f t="shared" si="31"/>
        <v>141694.44468636098</v>
      </c>
    </row>
    <row r="476" spans="1:22" x14ac:dyDescent="0.3">
      <c r="A476" s="7" t="s">
        <v>133</v>
      </c>
      <c r="B476" s="7">
        <v>2</v>
      </c>
      <c r="C476" s="8" t="s">
        <v>178</v>
      </c>
      <c r="D476" s="7" t="s">
        <v>618</v>
      </c>
      <c r="E476" s="7" t="s">
        <v>488</v>
      </c>
      <c r="F476" s="8" t="s">
        <v>619</v>
      </c>
      <c r="G476" s="7" t="s">
        <v>30</v>
      </c>
      <c r="H476" s="9">
        <v>636.6105</v>
      </c>
      <c r="I476" s="9">
        <v>1.8848</v>
      </c>
      <c r="J476" s="9">
        <v>1.8637999999999999</v>
      </c>
      <c r="K476" s="10">
        <v>0.98885823429541586</v>
      </c>
      <c r="L476" s="9">
        <v>22.74</v>
      </c>
      <c r="M476" s="19">
        <f>H476*INDEX('Pliegos Tarifarios (Santiago)'!$B:$B,MATCH($B476,'Pliegos Tarifarios (Santiago)'!$A:$A,0))</f>
        <v>75653.518599000003</v>
      </c>
      <c r="N476" s="19">
        <f>I476*INDEX('Pliegos Tarifarios (Santiago)'!$C:$C,MATCH($B476,'Pliegos Tarifarios (Santiago)'!$A:$A,0))</f>
        <v>6466.1475488000005</v>
      </c>
      <c r="O476" s="19">
        <f>J476*INDEX('Pliegos Tarifarios (Santiago)'!$D:$D,MATCH($B476,'Pliegos Tarifarios (Santiago)'!$A:$A,0))</f>
        <v>26320.911628799997</v>
      </c>
      <c r="P476" s="19">
        <f>H476*INDEX('Pliegos Tarifarios (Santiago)'!$E:$E,MATCH($B476,'Pliegos Tarifarios (Santiago)'!$A:$A,0))</f>
        <v>8232.6469859999997</v>
      </c>
      <c r="Q476" s="19" cm="1">
        <f t="array" ref="Q476">H476*_xlfn.IFS(H476&lt;=350,INDEX('Pliegos Tarifarios (Santiago)'!$F:$F,MATCH($B476,'Pliegos Tarifarios (Santiago)'!$A:$A,0)),H476&lt;=500,INDEX('Pliegos Tarifarios (Santiago)'!$G:$G,MATCH($B476,'Pliegos Tarifarios (Santiago)'!$A:$A,0)),H476&lt;=1000,INDEX('Pliegos Tarifarios (Santiago)'!$H:$H,MATCH($B476,'Pliegos Tarifarios (Santiago)'!$A:$A,0)),H476&lt;=5000,INDEX('Pliegos Tarifarios (Santiago)'!$I:$I,MATCH($B476,'Pliegos Tarifarios (Santiago)'!$A:$A,0)),H476&gt;5000,INDEX('Pliegos Tarifarios (Santiago)'!$J:$J,MATCH($B476,'Pliegos Tarifarios (Santiago)'!$A:$A,0)))/1.19</f>
        <v>1493.0923575630254</v>
      </c>
      <c r="R476" s="19">
        <f>INDEX('Pliegos Tarifarios (Santiago)'!$K:$K,MATCH($B476,'Pliegos Tarifarios (Santiago)'!$A:$A,0))</f>
        <v>709.36099999999999</v>
      </c>
      <c r="S476" s="21">
        <f t="shared" si="33"/>
        <v>118875.67812016304</v>
      </c>
      <c r="T476" s="21">
        <f t="shared" si="30"/>
        <v>22586.378842830978</v>
      </c>
      <c r="U476" s="19">
        <v>0</v>
      </c>
      <c r="V476" s="21">
        <f t="shared" si="31"/>
        <v>141462.05696299401</v>
      </c>
    </row>
    <row r="477" spans="1:22" x14ac:dyDescent="0.3">
      <c r="A477" s="7" t="s">
        <v>133</v>
      </c>
      <c r="B477" s="7">
        <v>2</v>
      </c>
      <c r="C477" s="8" t="s">
        <v>178</v>
      </c>
      <c r="D477" s="7" t="s">
        <v>620</v>
      </c>
      <c r="E477" s="7" t="s">
        <v>488</v>
      </c>
      <c r="F477" s="8" t="s">
        <v>621</v>
      </c>
      <c r="G477" s="7" t="s">
        <v>30</v>
      </c>
      <c r="H477" s="9">
        <v>636.86389999999994</v>
      </c>
      <c r="I477" s="9">
        <v>1.8985000000000001</v>
      </c>
      <c r="J477" s="9">
        <v>1.8735999999999999</v>
      </c>
      <c r="K477" s="10">
        <v>0.98688438240716347</v>
      </c>
      <c r="L477" s="9">
        <v>22.75</v>
      </c>
      <c r="M477" s="19">
        <f>H477*INDEX('Pliegos Tarifarios (Santiago)'!$B:$B,MATCH($B477,'Pliegos Tarifarios (Santiago)'!$A:$A,0))</f>
        <v>75683.632148199991</v>
      </c>
      <c r="N477" s="19">
        <f>I477*INDEX('Pliegos Tarifarios (Santiago)'!$C:$C,MATCH($B477,'Pliegos Tarifarios (Santiago)'!$A:$A,0))</f>
        <v>6513.1478784999999</v>
      </c>
      <c r="O477" s="19">
        <f>J477*INDEX('Pliegos Tarifarios (Santiago)'!$D:$D,MATCH($B477,'Pliegos Tarifarios (Santiago)'!$A:$A,0))</f>
        <v>26459.308953599997</v>
      </c>
      <c r="P477" s="19">
        <f>H477*INDEX('Pliegos Tarifarios (Santiago)'!$E:$E,MATCH($B477,'Pliegos Tarifarios (Santiago)'!$A:$A,0))</f>
        <v>8235.9239547999987</v>
      </c>
      <c r="Q477" s="19" cm="1">
        <f t="array" ref="Q477">H477*_xlfn.IFS(H477&lt;=350,INDEX('Pliegos Tarifarios (Santiago)'!$F:$F,MATCH($B477,'Pliegos Tarifarios (Santiago)'!$A:$A,0)),H477&lt;=500,INDEX('Pliegos Tarifarios (Santiago)'!$G:$G,MATCH($B477,'Pliegos Tarifarios (Santiago)'!$A:$A,0)),H477&lt;=1000,INDEX('Pliegos Tarifarios (Santiago)'!$H:$H,MATCH($B477,'Pliegos Tarifarios (Santiago)'!$A:$A,0)),H477&lt;=5000,INDEX('Pliegos Tarifarios (Santiago)'!$I:$I,MATCH($B477,'Pliegos Tarifarios (Santiago)'!$A:$A,0)),H477&gt;5000,INDEX('Pliegos Tarifarios (Santiago)'!$J:$J,MATCH($B477,'Pliegos Tarifarios (Santiago)'!$A:$A,0)))/1.19</f>
        <v>1493.6866763865546</v>
      </c>
      <c r="R477" s="19">
        <f>INDEX('Pliegos Tarifarios (Santiago)'!$K:$K,MATCH($B477,'Pliegos Tarifarios (Santiago)'!$A:$A,0))</f>
        <v>709.36099999999999</v>
      </c>
      <c r="S477" s="21">
        <f t="shared" si="33"/>
        <v>119095.06061148657</v>
      </c>
      <c r="T477" s="21">
        <f t="shared" si="30"/>
        <v>22628.061516182446</v>
      </c>
      <c r="U477" s="19">
        <v>0</v>
      </c>
      <c r="V477" s="21">
        <f t="shared" si="31"/>
        <v>141723.12212766902</v>
      </c>
    </row>
    <row r="478" spans="1:22" x14ac:dyDescent="0.3">
      <c r="A478" s="7" t="s">
        <v>133</v>
      </c>
      <c r="B478" s="7">
        <v>2</v>
      </c>
      <c r="C478" s="8" t="s">
        <v>178</v>
      </c>
      <c r="D478" s="7" t="s">
        <v>622</v>
      </c>
      <c r="E478" s="7" t="s">
        <v>488</v>
      </c>
      <c r="F478" s="8" t="s">
        <v>623</v>
      </c>
      <c r="G478" s="7" t="s">
        <v>30</v>
      </c>
      <c r="H478" s="9">
        <v>638.42970000000003</v>
      </c>
      <c r="I478" s="9">
        <v>1.8932</v>
      </c>
      <c r="J478" s="9">
        <v>1.8932</v>
      </c>
      <c r="K478" s="10">
        <v>1</v>
      </c>
      <c r="L478" s="9">
        <v>22.8</v>
      </c>
      <c r="M478" s="19">
        <f>H478*INDEX('Pliegos Tarifarios (Santiago)'!$B:$B,MATCH($B478,'Pliegos Tarifarios (Santiago)'!$A:$A,0))</f>
        <v>75869.708688600003</v>
      </c>
      <c r="N478" s="19">
        <f>I478*INDEX('Pliegos Tarifarios (Santiago)'!$C:$C,MATCH($B478,'Pliegos Tarifarios (Santiago)'!$A:$A,0))</f>
        <v>6494.9652692</v>
      </c>
      <c r="O478" s="19">
        <f>J478*INDEX('Pliegos Tarifarios (Santiago)'!$D:$D,MATCH($B478,'Pliegos Tarifarios (Santiago)'!$A:$A,0))</f>
        <v>26736.103603199997</v>
      </c>
      <c r="P478" s="19">
        <f>H478*INDEX('Pliegos Tarifarios (Santiago)'!$E:$E,MATCH($B478,'Pliegos Tarifarios (Santiago)'!$A:$A,0))</f>
        <v>8256.1728804000013</v>
      </c>
      <c r="Q478" s="19" cm="1">
        <f t="array" ref="Q478">H478*_xlfn.IFS(H478&lt;=350,INDEX('Pliegos Tarifarios (Santiago)'!$F:$F,MATCH($B478,'Pliegos Tarifarios (Santiago)'!$A:$A,0)),H478&lt;=500,INDEX('Pliegos Tarifarios (Santiago)'!$G:$G,MATCH($B478,'Pliegos Tarifarios (Santiago)'!$A:$A,0)),H478&lt;=1000,INDEX('Pliegos Tarifarios (Santiago)'!$H:$H,MATCH($B478,'Pliegos Tarifarios (Santiago)'!$A:$A,0)),H478&lt;=5000,INDEX('Pliegos Tarifarios (Santiago)'!$I:$I,MATCH($B478,'Pliegos Tarifarios (Santiago)'!$A:$A,0)),H478&gt;5000,INDEX('Pliegos Tarifarios (Santiago)'!$J:$J,MATCH($B478,'Pliegos Tarifarios (Santiago)'!$A:$A,0)))/1.19</f>
        <v>1497.3590694957986</v>
      </c>
      <c r="R478" s="19">
        <f>INDEX('Pliegos Tarifarios (Santiago)'!$K:$K,MATCH($B478,'Pliegos Tarifarios (Santiago)'!$A:$A,0))</f>
        <v>709.36099999999999</v>
      </c>
      <c r="S478" s="21">
        <f t="shared" si="33"/>
        <v>119563.6705108958</v>
      </c>
      <c r="T478" s="21">
        <f t="shared" si="30"/>
        <v>22717.097397070203</v>
      </c>
      <c r="U478" s="19">
        <v>0</v>
      </c>
      <c r="V478" s="21">
        <f t="shared" si="31"/>
        <v>142280.76790796599</v>
      </c>
    </row>
    <row r="479" spans="1:22" x14ac:dyDescent="0.3">
      <c r="A479" s="7" t="s">
        <v>133</v>
      </c>
      <c r="B479" s="7">
        <v>2</v>
      </c>
      <c r="C479" s="8" t="s">
        <v>178</v>
      </c>
      <c r="D479" s="7" t="s">
        <v>624</v>
      </c>
      <c r="E479" s="7" t="s">
        <v>488</v>
      </c>
      <c r="F479" s="8" t="s">
        <v>625</v>
      </c>
      <c r="G479" s="7" t="s">
        <v>30</v>
      </c>
      <c r="H479" s="9">
        <v>637.54070000000002</v>
      </c>
      <c r="I479" s="9">
        <v>1.9663999999999999</v>
      </c>
      <c r="J479" s="9">
        <v>1.9663999999999999</v>
      </c>
      <c r="K479" s="10">
        <v>1</v>
      </c>
      <c r="L479" s="9">
        <v>22.77</v>
      </c>
      <c r="M479" s="19">
        <f>H479*INDEX('Pliegos Tarifarios (Santiago)'!$B:$B,MATCH($B479,'Pliegos Tarifarios (Santiago)'!$A:$A,0))</f>
        <v>75764.061706599998</v>
      </c>
      <c r="N479" s="19">
        <f>I479*INDEX('Pliegos Tarifarios (Santiago)'!$C:$C,MATCH($B479,'Pliegos Tarifarios (Santiago)'!$A:$A,0))</f>
        <v>6746.0911183999997</v>
      </c>
      <c r="O479" s="19">
        <f>J479*INDEX('Pliegos Tarifarios (Santiago)'!$D:$D,MATCH($B479,'Pliegos Tarifarios (Santiago)'!$A:$A,0))</f>
        <v>27769.846886399999</v>
      </c>
      <c r="P479" s="19">
        <f>H479*INDEX('Pliegos Tarifarios (Santiago)'!$E:$E,MATCH($B479,'Pliegos Tarifarios (Santiago)'!$A:$A,0))</f>
        <v>8244.6763324000003</v>
      </c>
      <c r="Q479" s="19" cm="1">
        <f t="array" ref="Q479">H479*_xlfn.IFS(H479&lt;=350,INDEX('Pliegos Tarifarios (Santiago)'!$F:$F,MATCH($B479,'Pliegos Tarifarios (Santiago)'!$A:$A,0)),H479&lt;=500,INDEX('Pliegos Tarifarios (Santiago)'!$G:$G,MATCH($B479,'Pliegos Tarifarios (Santiago)'!$A:$A,0)),H479&lt;=1000,INDEX('Pliegos Tarifarios (Santiago)'!$H:$H,MATCH($B479,'Pliegos Tarifarios (Santiago)'!$A:$A,0)),H479&lt;=5000,INDEX('Pliegos Tarifarios (Santiago)'!$I:$I,MATCH($B479,'Pliegos Tarifarios (Santiago)'!$A:$A,0)),H479&gt;5000,INDEX('Pliegos Tarifarios (Santiago)'!$J:$J,MATCH($B479,'Pliegos Tarifarios (Santiago)'!$A:$A,0)))/1.19</f>
        <v>1495.274028319328</v>
      </c>
      <c r="R479" s="19">
        <f>INDEX('Pliegos Tarifarios (Santiago)'!$K:$K,MATCH($B479,'Pliegos Tarifarios (Santiago)'!$A:$A,0))</f>
        <v>709.36099999999999</v>
      </c>
      <c r="S479" s="21">
        <f t="shared" si="33"/>
        <v>120729.31107211934</v>
      </c>
      <c r="T479" s="21">
        <f t="shared" si="30"/>
        <v>22938.569103702674</v>
      </c>
      <c r="U479" s="19">
        <v>0</v>
      </c>
      <c r="V479" s="21">
        <f t="shared" si="31"/>
        <v>143667.88017582201</v>
      </c>
    </row>
    <row r="480" spans="1:22" x14ac:dyDescent="0.3">
      <c r="A480" s="7" t="s">
        <v>133</v>
      </c>
      <c r="B480" s="7">
        <v>2</v>
      </c>
      <c r="C480" s="8" t="s">
        <v>178</v>
      </c>
      <c r="D480" s="7" t="s">
        <v>626</v>
      </c>
      <c r="E480" s="7" t="s">
        <v>488</v>
      </c>
      <c r="F480" s="8" t="s">
        <v>627</v>
      </c>
      <c r="G480" s="7" t="s">
        <v>30</v>
      </c>
      <c r="H480" s="9">
        <v>637.52739999999994</v>
      </c>
      <c r="I480" s="9">
        <v>1.901</v>
      </c>
      <c r="J480" s="9">
        <v>1.901</v>
      </c>
      <c r="K480" s="10">
        <v>1</v>
      </c>
      <c r="L480" s="9">
        <v>22.77</v>
      </c>
      <c r="M480" s="19">
        <f>H480*INDEX('Pliegos Tarifarios (Santiago)'!$B:$B,MATCH($B480,'Pliegos Tarifarios (Santiago)'!$A:$A,0))</f>
        <v>75762.48116119999</v>
      </c>
      <c r="N480" s="19">
        <f>I480*INDEX('Pliegos Tarifarios (Santiago)'!$C:$C,MATCH($B480,'Pliegos Tarifarios (Santiago)'!$A:$A,0))</f>
        <v>6521.7245810000004</v>
      </c>
      <c r="O480" s="19">
        <f>J480*INDEX('Pliegos Tarifarios (Santiago)'!$D:$D,MATCH($B480,'Pliegos Tarifarios (Santiago)'!$A:$A,0))</f>
        <v>26846.256576</v>
      </c>
      <c r="P480" s="19">
        <f>H480*INDEX('Pliegos Tarifarios (Santiago)'!$E:$E,MATCH($B480,'Pliegos Tarifarios (Santiago)'!$A:$A,0))</f>
        <v>8244.5043367999988</v>
      </c>
      <c r="Q480" s="19" cm="1">
        <f t="array" ref="Q480">H480*_xlfn.IFS(H480&lt;=350,INDEX('Pliegos Tarifarios (Santiago)'!$F:$F,MATCH($B480,'Pliegos Tarifarios (Santiago)'!$A:$A,0)),H480&lt;=500,INDEX('Pliegos Tarifarios (Santiago)'!$G:$G,MATCH($B480,'Pliegos Tarifarios (Santiago)'!$A:$A,0)),H480&lt;=1000,INDEX('Pliegos Tarifarios (Santiago)'!$H:$H,MATCH($B480,'Pliegos Tarifarios (Santiago)'!$A:$A,0)),H480&lt;=5000,INDEX('Pliegos Tarifarios (Santiago)'!$I:$I,MATCH($B480,'Pliegos Tarifarios (Santiago)'!$A:$A,0)),H480&gt;5000,INDEX('Pliegos Tarifarios (Santiago)'!$J:$J,MATCH($B480,'Pliegos Tarifarios (Santiago)'!$A:$A,0)))/1.19</f>
        <v>1495.2428347899161</v>
      </c>
      <c r="R480" s="19">
        <f>INDEX('Pliegos Tarifarios (Santiago)'!$K:$K,MATCH($B480,'Pliegos Tarifarios (Santiago)'!$A:$A,0))</f>
        <v>709.36099999999999</v>
      </c>
      <c r="S480" s="21">
        <f t="shared" si="33"/>
        <v>119579.57048978991</v>
      </c>
      <c r="T480" s="21">
        <f t="shared" si="30"/>
        <v>22720.118393060082</v>
      </c>
      <c r="U480" s="19">
        <v>0</v>
      </c>
      <c r="V480" s="21">
        <f t="shared" si="31"/>
        <v>142299.68888284999</v>
      </c>
    </row>
    <row r="481" spans="1:22" x14ac:dyDescent="0.3">
      <c r="A481" s="7" t="s">
        <v>133</v>
      </c>
      <c r="B481" s="7">
        <v>2</v>
      </c>
      <c r="C481" s="8" t="s">
        <v>178</v>
      </c>
      <c r="D481" s="7" t="s">
        <v>628</v>
      </c>
      <c r="E481" s="7" t="s">
        <v>488</v>
      </c>
      <c r="F481" s="8" t="s">
        <v>629</v>
      </c>
      <c r="G481" s="7" t="s">
        <v>30</v>
      </c>
      <c r="H481" s="9">
        <v>638.62819999999999</v>
      </c>
      <c r="I481" s="9">
        <v>1.8744000000000001</v>
      </c>
      <c r="J481" s="9">
        <v>1.8480000000000001</v>
      </c>
      <c r="K481" s="10">
        <v>0.9859154929577465</v>
      </c>
      <c r="L481" s="9">
        <v>22.81</v>
      </c>
      <c r="M481" s="19">
        <f>H481*INDEX('Pliegos Tarifarios (Santiago)'!$B:$B,MATCH($B481,'Pliegos Tarifarios (Santiago)'!$A:$A,0))</f>
        <v>75893.298031599988</v>
      </c>
      <c r="N481" s="19">
        <f>I481*INDEX('Pliegos Tarifarios (Santiago)'!$C:$C,MATCH($B481,'Pliegos Tarifarios (Santiago)'!$A:$A,0))</f>
        <v>6430.4684664000006</v>
      </c>
      <c r="O481" s="19">
        <f>J481*INDEX('Pliegos Tarifarios (Santiago)'!$D:$D,MATCH($B481,'Pliegos Tarifarios (Santiago)'!$A:$A,0))</f>
        <v>26097.781247999999</v>
      </c>
      <c r="P481" s="19">
        <f>H481*INDEX('Pliegos Tarifarios (Santiago)'!$E:$E,MATCH($B481,'Pliegos Tarifarios (Santiago)'!$A:$A,0))</f>
        <v>8258.7398823999993</v>
      </c>
      <c r="Q481" s="19" cm="1">
        <f t="array" ref="Q481">H481*_xlfn.IFS(H481&lt;=350,INDEX('Pliegos Tarifarios (Santiago)'!$F:$F,MATCH($B481,'Pliegos Tarifarios (Santiago)'!$A:$A,0)),H481&lt;=500,INDEX('Pliegos Tarifarios (Santiago)'!$G:$G,MATCH($B481,'Pliegos Tarifarios (Santiago)'!$A:$A,0)),H481&lt;=1000,INDEX('Pliegos Tarifarios (Santiago)'!$H:$H,MATCH($B481,'Pliegos Tarifarios (Santiago)'!$A:$A,0)),H481&lt;=5000,INDEX('Pliegos Tarifarios (Santiago)'!$I:$I,MATCH($B481,'Pliegos Tarifarios (Santiago)'!$A:$A,0)),H481&gt;5000,INDEX('Pliegos Tarifarios (Santiago)'!$J:$J,MATCH($B481,'Pliegos Tarifarios (Santiago)'!$A:$A,0)))/1.19</f>
        <v>1497.8246270588238</v>
      </c>
      <c r="R481" s="19">
        <f>INDEX('Pliegos Tarifarios (Santiago)'!$K:$K,MATCH($B481,'Pliegos Tarifarios (Santiago)'!$A:$A,0))</f>
        <v>709.36099999999999</v>
      </c>
      <c r="S481" s="21">
        <f t="shared" si="33"/>
        <v>118887.47325545881</v>
      </c>
      <c r="T481" s="21">
        <f t="shared" si="30"/>
        <v>22588.619918537173</v>
      </c>
      <c r="U481" s="19">
        <v>0</v>
      </c>
      <c r="V481" s="21">
        <f t="shared" si="31"/>
        <v>141476.09317399599</v>
      </c>
    </row>
    <row r="482" spans="1:22" x14ac:dyDescent="0.3">
      <c r="A482" s="7" t="s">
        <v>133</v>
      </c>
      <c r="B482" s="7">
        <v>2</v>
      </c>
      <c r="C482" s="8" t="s">
        <v>178</v>
      </c>
      <c r="D482" s="7" t="s">
        <v>630</v>
      </c>
      <c r="E482" s="7" t="s">
        <v>488</v>
      </c>
      <c r="F482" s="8" t="s">
        <v>631</v>
      </c>
      <c r="G482" s="7" t="s">
        <v>30</v>
      </c>
      <c r="H482" s="9">
        <v>636.95699999999999</v>
      </c>
      <c r="I482" s="9">
        <v>1.9186000000000001</v>
      </c>
      <c r="J482" s="9">
        <v>1.8771</v>
      </c>
      <c r="K482" s="10">
        <v>0.97836964453247155</v>
      </c>
      <c r="L482" s="9">
        <v>22.75</v>
      </c>
      <c r="M482" s="19">
        <f>H482*INDEX('Pliegos Tarifarios (Santiago)'!$B:$B,MATCH($B482,'Pliegos Tarifarios (Santiago)'!$A:$A,0))</f>
        <v>75694.695965999999</v>
      </c>
      <c r="N482" s="19">
        <f>I482*INDEX('Pliegos Tarifarios (Santiago)'!$C:$C,MATCH($B482,'Pliegos Tarifarios (Santiago)'!$A:$A,0))</f>
        <v>6582.1045666</v>
      </c>
      <c r="O482" s="19">
        <f>J482*INDEX('Pliegos Tarifarios (Santiago)'!$D:$D,MATCH($B482,'Pliegos Tarifarios (Santiago)'!$A:$A,0))</f>
        <v>26508.736569599998</v>
      </c>
      <c r="P482" s="19">
        <f>H482*INDEX('Pliegos Tarifarios (Santiago)'!$E:$E,MATCH($B482,'Pliegos Tarifarios (Santiago)'!$A:$A,0))</f>
        <v>8237.1279240000003</v>
      </c>
      <c r="Q482" s="19" cm="1">
        <f t="array" ref="Q482">H482*_xlfn.IFS(H482&lt;=350,INDEX('Pliegos Tarifarios (Santiago)'!$F:$F,MATCH($B482,'Pliegos Tarifarios (Santiago)'!$A:$A,0)),H482&lt;=500,INDEX('Pliegos Tarifarios (Santiago)'!$G:$G,MATCH($B482,'Pliegos Tarifarios (Santiago)'!$A:$A,0)),H482&lt;=1000,INDEX('Pliegos Tarifarios (Santiago)'!$H:$H,MATCH($B482,'Pliegos Tarifarios (Santiago)'!$A:$A,0)),H482&lt;=5000,INDEX('Pliegos Tarifarios (Santiago)'!$I:$I,MATCH($B482,'Pliegos Tarifarios (Santiago)'!$A:$A,0)),H482&gt;5000,INDEX('Pliegos Tarifarios (Santiago)'!$J:$J,MATCH($B482,'Pliegos Tarifarios (Santiago)'!$A:$A,0)))/1.19</f>
        <v>1493.9050310924372</v>
      </c>
      <c r="R482" s="19">
        <f>INDEX('Pliegos Tarifarios (Santiago)'!$K:$K,MATCH($B482,'Pliegos Tarifarios (Santiago)'!$A:$A,0))</f>
        <v>709.36099999999999</v>
      </c>
      <c r="S482" s="21">
        <f t="shared" si="33"/>
        <v>119225.93105729244</v>
      </c>
      <c r="T482" s="21">
        <f t="shared" si="30"/>
        <v>22652.926900885566</v>
      </c>
      <c r="U482" s="19">
        <v>0</v>
      </c>
      <c r="V482" s="21">
        <f t="shared" si="31"/>
        <v>141878.85795817801</v>
      </c>
    </row>
    <row r="483" spans="1:22" x14ac:dyDescent="0.3">
      <c r="A483" s="7" t="s">
        <v>133</v>
      </c>
      <c r="B483" s="7">
        <v>2</v>
      </c>
      <c r="C483" s="8" t="s">
        <v>178</v>
      </c>
      <c r="D483" s="7" t="s">
        <v>632</v>
      </c>
      <c r="E483" s="7" t="s">
        <v>488</v>
      </c>
      <c r="F483" s="8" t="s">
        <v>633</v>
      </c>
      <c r="G483" s="7" t="s">
        <v>30</v>
      </c>
      <c r="H483" s="9">
        <v>638.71950000000004</v>
      </c>
      <c r="I483" s="9">
        <v>1.9455</v>
      </c>
      <c r="J483" s="9">
        <v>1.8532999999999999</v>
      </c>
      <c r="K483" s="10">
        <v>0.95260858391159087</v>
      </c>
      <c r="L483" s="9">
        <v>22.81</v>
      </c>
      <c r="M483" s="19">
        <f>H483*INDEX('Pliegos Tarifarios (Santiago)'!$B:$B,MATCH($B483,'Pliegos Tarifarios (Santiago)'!$A:$A,0))</f>
        <v>75904.147941000003</v>
      </c>
      <c r="N483" s="19">
        <f>I483*INDEX('Pliegos Tarifarios (Santiago)'!$C:$C,MATCH($B483,'Pliegos Tarifarios (Santiago)'!$A:$A,0))</f>
        <v>6674.3898854999998</v>
      </c>
      <c r="O483" s="19">
        <f>J483*INDEX('Pliegos Tarifarios (Santiago)'!$D:$D,MATCH($B483,'Pliegos Tarifarios (Santiago)'!$A:$A,0))</f>
        <v>26172.628780799998</v>
      </c>
      <c r="P483" s="19">
        <f>H483*INDEX('Pliegos Tarifarios (Santiago)'!$E:$E,MATCH($B483,'Pliegos Tarifarios (Santiago)'!$A:$A,0))</f>
        <v>8259.9205740000016</v>
      </c>
      <c r="Q483" s="19" cm="1">
        <f t="array" ref="Q483">H483*_xlfn.IFS(H483&lt;=350,INDEX('Pliegos Tarifarios (Santiago)'!$F:$F,MATCH($B483,'Pliegos Tarifarios (Santiago)'!$A:$A,0)),H483&lt;=500,INDEX('Pliegos Tarifarios (Santiago)'!$G:$G,MATCH($B483,'Pliegos Tarifarios (Santiago)'!$A:$A,0)),H483&lt;=1000,INDEX('Pliegos Tarifarios (Santiago)'!$H:$H,MATCH($B483,'Pliegos Tarifarios (Santiago)'!$A:$A,0)),H483&lt;=5000,INDEX('Pliegos Tarifarios (Santiago)'!$I:$I,MATCH($B483,'Pliegos Tarifarios (Santiago)'!$A:$A,0)),H483&gt;5000,INDEX('Pliegos Tarifarios (Santiago)'!$J:$J,MATCH($B483,'Pliegos Tarifarios (Santiago)'!$A:$A,0)))/1.19</f>
        <v>1498.0387600840338</v>
      </c>
      <c r="R483" s="19">
        <f>INDEX('Pliegos Tarifarios (Santiago)'!$K:$K,MATCH($B483,'Pliegos Tarifarios (Santiago)'!$A:$A,0))</f>
        <v>709.36099999999999</v>
      </c>
      <c r="S483" s="21">
        <f t="shared" si="33"/>
        <v>119218.48694138404</v>
      </c>
      <c r="T483" s="21">
        <f t="shared" si="30"/>
        <v>22651.512518862968</v>
      </c>
      <c r="U483" s="19">
        <v>0</v>
      </c>
      <c r="V483" s="21">
        <f t="shared" si="31"/>
        <v>141869.999460247</v>
      </c>
    </row>
    <row r="484" spans="1:22" x14ac:dyDescent="0.3">
      <c r="A484" s="7" t="s">
        <v>133</v>
      </c>
      <c r="B484" s="7">
        <v>2</v>
      </c>
      <c r="C484" s="8" t="s">
        <v>178</v>
      </c>
      <c r="D484" s="7" t="s">
        <v>634</v>
      </c>
      <c r="E484" s="7" t="s">
        <v>488</v>
      </c>
      <c r="F484" s="8" t="s">
        <v>635</v>
      </c>
      <c r="G484" s="7" t="s">
        <v>30</v>
      </c>
      <c r="H484" s="9">
        <v>637.99990000000003</v>
      </c>
      <c r="I484" s="9">
        <v>1.9141999999999999</v>
      </c>
      <c r="J484" s="9">
        <v>1.8663000000000001</v>
      </c>
      <c r="K484" s="10">
        <v>0.97497649148469345</v>
      </c>
      <c r="L484" s="9">
        <v>22.79</v>
      </c>
      <c r="M484" s="19">
        <f>H484*INDEX('Pliegos Tarifarios (Santiago)'!$B:$B,MATCH($B484,'Pliegos Tarifarios (Santiago)'!$A:$A,0))</f>
        <v>75818.632116199995</v>
      </c>
      <c r="N484" s="19">
        <f>I484*INDEX('Pliegos Tarifarios (Santiago)'!$C:$C,MATCH($B484,'Pliegos Tarifarios (Santiago)'!$A:$A,0))</f>
        <v>6567.0095701999999</v>
      </c>
      <c r="O484" s="19">
        <f>J484*INDEX('Pliegos Tarifarios (Santiago)'!$D:$D,MATCH($B484,'Pliegos Tarifarios (Santiago)'!$A:$A,0))</f>
        <v>26356.217068800001</v>
      </c>
      <c r="P484" s="19">
        <f>H484*INDEX('Pliegos Tarifarios (Santiago)'!$E:$E,MATCH($B484,'Pliegos Tarifarios (Santiago)'!$A:$A,0))</f>
        <v>8250.6147068000009</v>
      </c>
      <c r="Q484" s="19" cm="1">
        <f t="array" ref="Q484">H484*_xlfn.IFS(H484&lt;=350,INDEX('Pliegos Tarifarios (Santiago)'!$F:$F,MATCH($B484,'Pliegos Tarifarios (Santiago)'!$A:$A,0)),H484&lt;=500,INDEX('Pliegos Tarifarios (Santiago)'!$G:$G,MATCH($B484,'Pliegos Tarifarios (Santiago)'!$A:$A,0)),H484&lt;=1000,INDEX('Pliegos Tarifarios (Santiago)'!$H:$H,MATCH($B484,'Pliegos Tarifarios (Santiago)'!$A:$A,0)),H484&lt;=5000,INDEX('Pliegos Tarifarios (Santiago)'!$I:$I,MATCH($B484,'Pliegos Tarifarios (Santiago)'!$A:$A,0)),H484&gt;5000,INDEX('Pliegos Tarifarios (Santiago)'!$J:$J,MATCH($B484,'Pliegos Tarifarios (Santiago)'!$A:$A,0)))/1.19</f>
        <v>1496.3510259663869</v>
      </c>
      <c r="R484" s="19">
        <f>INDEX('Pliegos Tarifarios (Santiago)'!$K:$K,MATCH($B484,'Pliegos Tarifarios (Santiago)'!$A:$A,0))</f>
        <v>709.36099999999999</v>
      </c>
      <c r="S484" s="21">
        <f t="shared" si="33"/>
        <v>119198.18548796639</v>
      </c>
      <c r="T484" s="21">
        <f t="shared" si="30"/>
        <v>22647.655242713616</v>
      </c>
      <c r="U484" s="19">
        <v>0</v>
      </c>
      <c r="V484" s="21">
        <f t="shared" si="31"/>
        <v>141845.84073068001</v>
      </c>
    </row>
    <row r="485" spans="1:22" x14ac:dyDescent="0.3">
      <c r="A485" s="7" t="s">
        <v>133</v>
      </c>
      <c r="B485" s="7">
        <v>2</v>
      </c>
      <c r="C485" s="8" t="s">
        <v>178</v>
      </c>
      <c r="D485" s="7" t="s">
        <v>636</v>
      </c>
      <c r="E485" s="7" t="s">
        <v>488</v>
      </c>
      <c r="F485" s="8" t="s">
        <v>637</v>
      </c>
      <c r="G485" s="7" t="s">
        <v>30</v>
      </c>
      <c r="H485" s="9">
        <v>637.69380000000001</v>
      </c>
      <c r="I485" s="9">
        <v>1.8869</v>
      </c>
      <c r="J485" s="9">
        <v>1.8869</v>
      </c>
      <c r="K485" s="10">
        <v>1</v>
      </c>
      <c r="L485" s="9">
        <v>22.77</v>
      </c>
      <c r="M485" s="19">
        <f>H485*INDEX('Pliegos Tarifarios (Santiago)'!$B:$B,MATCH($B485,'Pliegos Tarifarios (Santiago)'!$A:$A,0))</f>
        <v>75782.255804400003</v>
      </c>
      <c r="N485" s="19">
        <f>I485*INDEX('Pliegos Tarifarios (Santiago)'!$C:$C,MATCH($B485,'Pliegos Tarifarios (Santiago)'!$A:$A,0))</f>
        <v>6473.3519789000002</v>
      </c>
      <c r="O485" s="19">
        <f>J485*INDEX('Pliegos Tarifarios (Santiago)'!$D:$D,MATCH($B485,'Pliegos Tarifarios (Santiago)'!$A:$A,0))</f>
        <v>26647.133894399998</v>
      </c>
      <c r="P485" s="19">
        <f>H485*INDEX('Pliegos Tarifarios (Santiago)'!$E:$E,MATCH($B485,'Pliegos Tarifarios (Santiago)'!$A:$A,0))</f>
        <v>8246.6562216000002</v>
      </c>
      <c r="Q485" s="19" cm="1">
        <f t="array" ref="Q485">H485*_xlfn.IFS(H485&lt;=350,INDEX('Pliegos Tarifarios (Santiago)'!$F:$F,MATCH($B485,'Pliegos Tarifarios (Santiago)'!$A:$A,0)),H485&lt;=500,INDEX('Pliegos Tarifarios (Santiago)'!$G:$G,MATCH($B485,'Pliegos Tarifarios (Santiago)'!$A:$A,0)),H485&lt;=1000,INDEX('Pliegos Tarifarios (Santiago)'!$H:$H,MATCH($B485,'Pliegos Tarifarios (Santiago)'!$A:$A,0)),H485&lt;=5000,INDEX('Pliegos Tarifarios (Santiago)'!$I:$I,MATCH($B485,'Pliegos Tarifarios (Santiago)'!$A:$A,0)),H485&gt;5000,INDEX('Pliegos Tarifarios (Santiago)'!$J:$J,MATCH($B485,'Pliegos Tarifarios (Santiago)'!$A:$A,0)))/1.19</f>
        <v>1495.6331057142861</v>
      </c>
      <c r="R485" s="19">
        <f>INDEX('Pliegos Tarifarios (Santiago)'!$K:$K,MATCH($B485,'Pliegos Tarifarios (Santiago)'!$A:$A,0))</f>
        <v>709.36099999999999</v>
      </c>
      <c r="S485" s="21">
        <f t="shared" si="33"/>
        <v>119354.39200501429</v>
      </c>
      <c r="T485" s="21">
        <f t="shared" si="30"/>
        <v>22677.334480952715</v>
      </c>
      <c r="U485" s="19">
        <v>0</v>
      </c>
      <c r="V485" s="21">
        <f t="shared" si="31"/>
        <v>142031.726485967</v>
      </c>
    </row>
    <row r="486" spans="1:22" x14ac:dyDescent="0.3">
      <c r="A486" s="7" t="s">
        <v>133</v>
      </c>
      <c r="B486" s="7">
        <v>2</v>
      </c>
      <c r="C486" s="8" t="s">
        <v>178</v>
      </c>
      <c r="D486" s="7" t="s">
        <v>638</v>
      </c>
      <c r="E486" s="7" t="s">
        <v>488</v>
      </c>
      <c r="F486" s="8" t="s">
        <v>639</v>
      </c>
      <c r="G486" s="7" t="s">
        <v>30</v>
      </c>
      <c r="H486" s="9">
        <v>636.73800000000006</v>
      </c>
      <c r="I486" s="9">
        <v>1.905</v>
      </c>
      <c r="J486" s="9">
        <v>1.8614999999999999</v>
      </c>
      <c r="K486" s="10">
        <v>0.97716535433070861</v>
      </c>
      <c r="L486" s="9">
        <v>22.74</v>
      </c>
      <c r="M486" s="19">
        <f>H486*INDEX('Pliegos Tarifarios (Santiago)'!$B:$B,MATCH($B486,'Pliegos Tarifarios (Santiago)'!$A:$A,0))</f>
        <v>75668.670444000003</v>
      </c>
      <c r="N486" s="19">
        <f>I486*INDEX('Pliegos Tarifarios (Santiago)'!$C:$C,MATCH($B486,'Pliegos Tarifarios (Santiago)'!$A:$A,0))</f>
        <v>6535.4473050000006</v>
      </c>
      <c r="O486" s="19">
        <f>J486*INDEX('Pliegos Tarifarios (Santiago)'!$D:$D,MATCH($B486,'Pliegos Tarifarios (Santiago)'!$A:$A,0))</f>
        <v>26288.430623999997</v>
      </c>
      <c r="P486" s="19">
        <f>H486*INDEX('Pliegos Tarifarios (Santiago)'!$E:$E,MATCH($B486,'Pliegos Tarifarios (Santiago)'!$A:$A,0))</f>
        <v>8234.2958160000017</v>
      </c>
      <c r="Q486" s="19" cm="1">
        <f t="array" ref="Q486">H486*_xlfn.IFS(H486&lt;=350,INDEX('Pliegos Tarifarios (Santiago)'!$F:$F,MATCH($B486,'Pliegos Tarifarios (Santiago)'!$A:$A,0)),H486&lt;=500,INDEX('Pliegos Tarifarios (Santiago)'!$G:$G,MATCH($B486,'Pliegos Tarifarios (Santiago)'!$A:$A,0)),H486&lt;=1000,INDEX('Pliegos Tarifarios (Santiago)'!$H:$H,MATCH($B486,'Pliegos Tarifarios (Santiago)'!$A:$A,0)),H486&lt;=5000,INDEX('Pliegos Tarifarios (Santiago)'!$I:$I,MATCH($B486,'Pliegos Tarifarios (Santiago)'!$A:$A,0)),H486&gt;5000,INDEX('Pliegos Tarifarios (Santiago)'!$J:$J,MATCH($B486,'Pliegos Tarifarios (Santiago)'!$A:$A,0)))/1.19</f>
        <v>1493.3913932773112</v>
      </c>
      <c r="R486" s="19">
        <f>INDEX('Pliegos Tarifarios (Santiago)'!$K:$K,MATCH($B486,'Pliegos Tarifarios (Santiago)'!$A:$A,0))</f>
        <v>709.36099999999999</v>
      </c>
      <c r="S486" s="21">
        <f t="shared" si="33"/>
        <v>118929.59658227731</v>
      </c>
      <c r="T486" s="21">
        <f t="shared" si="30"/>
        <v>22596.62335063269</v>
      </c>
      <c r="U486" s="19">
        <v>0</v>
      </c>
      <c r="V486" s="21">
        <f t="shared" si="31"/>
        <v>141526.21993291</v>
      </c>
    </row>
    <row r="487" spans="1:22" x14ac:dyDescent="0.3">
      <c r="A487" s="7" t="s">
        <v>133</v>
      </c>
      <c r="B487" s="7">
        <v>2</v>
      </c>
      <c r="C487" s="8" t="s">
        <v>178</v>
      </c>
      <c r="D487" s="7" t="s">
        <v>640</v>
      </c>
      <c r="E487" s="7" t="s">
        <v>488</v>
      </c>
      <c r="F487" s="8" t="s">
        <v>641</v>
      </c>
      <c r="G487" s="7" t="s">
        <v>30</v>
      </c>
      <c r="H487" s="9">
        <v>638.53819999999996</v>
      </c>
      <c r="I487" s="9">
        <v>1.8998999999999999</v>
      </c>
      <c r="J487" s="9">
        <v>1.8788</v>
      </c>
      <c r="K487" s="10">
        <v>0.98889415232380662</v>
      </c>
      <c r="L487" s="9">
        <v>22.8</v>
      </c>
      <c r="M487" s="19">
        <f>H487*INDEX('Pliegos Tarifarios (Santiago)'!$B:$B,MATCH($B487,'Pliegos Tarifarios (Santiago)'!$A:$A,0))</f>
        <v>75882.602611599985</v>
      </c>
      <c r="N487" s="19">
        <f>I487*INDEX('Pliegos Tarifarios (Santiago)'!$C:$C,MATCH($B487,'Pliegos Tarifarios (Santiago)'!$A:$A,0))</f>
        <v>6517.9508318999997</v>
      </c>
      <c r="O487" s="19">
        <f>J487*INDEX('Pliegos Tarifarios (Santiago)'!$D:$D,MATCH($B487,'Pliegos Tarifarios (Santiago)'!$A:$A,0))</f>
        <v>26532.744268800001</v>
      </c>
      <c r="P487" s="19">
        <f>H487*INDEX('Pliegos Tarifarios (Santiago)'!$E:$E,MATCH($B487,'Pliegos Tarifarios (Santiago)'!$A:$A,0))</f>
        <v>8257.5760023999992</v>
      </c>
      <c r="Q487" s="19" cm="1">
        <f t="array" ref="Q487">H487*_xlfn.IFS(H487&lt;=350,INDEX('Pliegos Tarifarios (Santiago)'!$F:$F,MATCH($B487,'Pliegos Tarifarios (Santiago)'!$A:$A,0)),H487&lt;=500,INDEX('Pliegos Tarifarios (Santiago)'!$G:$G,MATCH($B487,'Pliegos Tarifarios (Santiago)'!$A:$A,0)),H487&lt;=1000,INDEX('Pliegos Tarifarios (Santiago)'!$H:$H,MATCH($B487,'Pliegos Tarifarios (Santiago)'!$A:$A,0)),H487&lt;=5000,INDEX('Pliegos Tarifarios (Santiago)'!$I:$I,MATCH($B487,'Pliegos Tarifarios (Santiago)'!$A:$A,0)),H487&gt;5000,INDEX('Pliegos Tarifarios (Santiago)'!$J:$J,MATCH($B487,'Pliegos Tarifarios (Santiago)'!$A:$A,0)))/1.19</f>
        <v>1497.6135430252102</v>
      </c>
      <c r="R487" s="19">
        <f>INDEX('Pliegos Tarifarios (Santiago)'!$K:$K,MATCH($B487,'Pliegos Tarifarios (Santiago)'!$A:$A,0))</f>
        <v>709.36099999999999</v>
      </c>
      <c r="S487" s="21">
        <f t="shared" si="33"/>
        <v>119397.8482577252</v>
      </c>
      <c r="T487" s="21">
        <f t="shared" si="30"/>
        <v>22685.591168967789</v>
      </c>
      <c r="U487" s="19">
        <v>0</v>
      </c>
      <c r="V487" s="21">
        <f t="shared" si="31"/>
        <v>142083.43942669299</v>
      </c>
    </row>
    <row r="488" spans="1:22" x14ac:dyDescent="0.3">
      <c r="A488" s="7" t="s">
        <v>133</v>
      </c>
      <c r="B488" s="7">
        <v>2</v>
      </c>
      <c r="C488" s="8" t="s">
        <v>178</v>
      </c>
      <c r="D488" s="7" t="s">
        <v>642</v>
      </c>
      <c r="E488" s="7" t="s">
        <v>488</v>
      </c>
      <c r="F488" s="8" t="s">
        <v>643</v>
      </c>
      <c r="G488" s="7" t="s">
        <v>30</v>
      </c>
      <c r="H488" s="9">
        <v>638.12</v>
      </c>
      <c r="I488" s="9">
        <v>1.9027000000000001</v>
      </c>
      <c r="J488" s="9">
        <v>1.8471</v>
      </c>
      <c r="K488" s="10">
        <v>0.97077836758290847</v>
      </c>
      <c r="L488" s="9">
        <v>22.79</v>
      </c>
      <c r="M488" s="19">
        <f>H488*INDEX('Pliegos Tarifarios (Santiago)'!$B:$B,MATCH($B488,'Pliegos Tarifarios (Santiago)'!$A:$A,0))</f>
        <v>75832.904559999995</v>
      </c>
      <c r="N488" s="19">
        <f>I488*INDEX('Pliegos Tarifarios (Santiago)'!$C:$C,MATCH($B488,'Pliegos Tarifarios (Santiago)'!$A:$A,0))</f>
        <v>6527.5567387000001</v>
      </c>
      <c r="O488" s="19">
        <f>J488*INDEX('Pliegos Tarifarios (Santiago)'!$D:$D,MATCH($B488,'Pliegos Tarifarios (Santiago)'!$A:$A,0))</f>
        <v>26085.071289599997</v>
      </c>
      <c r="P488" s="19">
        <f>H488*INDEX('Pliegos Tarifarios (Santiago)'!$E:$E,MATCH($B488,'Pliegos Tarifarios (Santiago)'!$A:$A,0))</f>
        <v>8252.1678400000001</v>
      </c>
      <c r="Q488" s="19" cm="1">
        <f t="array" ref="Q488">H488*_xlfn.IFS(H488&lt;=350,INDEX('Pliegos Tarifarios (Santiago)'!$F:$F,MATCH($B488,'Pliegos Tarifarios (Santiago)'!$A:$A,0)),H488&lt;=500,INDEX('Pliegos Tarifarios (Santiago)'!$G:$G,MATCH($B488,'Pliegos Tarifarios (Santiago)'!$A:$A,0)),H488&lt;=1000,INDEX('Pliegos Tarifarios (Santiago)'!$H:$H,MATCH($B488,'Pliegos Tarifarios (Santiago)'!$A:$A,0)),H488&lt;=5000,INDEX('Pliegos Tarifarios (Santiago)'!$I:$I,MATCH($B488,'Pliegos Tarifarios (Santiago)'!$A:$A,0)),H488&gt;5000,INDEX('Pliegos Tarifarios (Santiago)'!$J:$J,MATCH($B488,'Pliegos Tarifarios (Santiago)'!$A:$A,0)))/1.19</f>
        <v>1496.6327058823531</v>
      </c>
      <c r="R488" s="19">
        <f>INDEX('Pliegos Tarifarios (Santiago)'!$K:$K,MATCH($B488,'Pliegos Tarifarios (Santiago)'!$A:$A,0))</f>
        <v>709.36099999999999</v>
      </c>
      <c r="S488" s="21">
        <f t="shared" si="33"/>
        <v>118903.69413418235</v>
      </c>
      <c r="T488" s="21">
        <f t="shared" si="30"/>
        <v>22591.701885494647</v>
      </c>
      <c r="U488" s="19">
        <v>0</v>
      </c>
      <c r="V488" s="21">
        <f t="shared" si="31"/>
        <v>141495.39601967699</v>
      </c>
    </row>
    <row r="489" spans="1:22" x14ac:dyDescent="0.3">
      <c r="A489" s="7" t="s">
        <v>133</v>
      </c>
      <c r="B489" s="7">
        <v>2</v>
      </c>
      <c r="C489" s="8" t="s">
        <v>178</v>
      </c>
      <c r="D489" s="7" t="s">
        <v>644</v>
      </c>
      <c r="E489" s="7" t="s">
        <v>488</v>
      </c>
      <c r="F489" s="8" t="s">
        <v>645</v>
      </c>
      <c r="G489" s="7" t="s">
        <v>30</v>
      </c>
      <c r="H489" s="9">
        <v>635.53869999999995</v>
      </c>
      <c r="I489" s="9">
        <v>1.9079999999999999</v>
      </c>
      <c r="J489" s="9">
        <v>1.9079999999999999</v>
      </c>
      <c r="K489" s="10">
        <v>1</v>
      </c>
      <c r="L489" s="9">
        <v>22.7</v>
      </c>
      <c r="M489" s="19">
        <f>H489*INDEX('Pliegos Tarifarios (Santiago)'!$B:$B,MATCH($B489,'Pliegos Tarifarios (Santiago)'!$A:$A,0))</f>
        <v>75526.148030599987</v>
      </c>
      <c r="N489" s="19">
        <f>I489*INDEX('Pliegos Tarifarios (Santiago)'!$C:$C,MATCH($B489,'Pliegos Tarifarios (Santiago)'!$A:$A,0))</f>
        <v>6545.7393480000001</v>
      </c>
      <c r="O489" s="19">
        <f>J489*INDEX('Pliegos Tarifarios (Santiago)'!$D:$D,MATCH($B489,'Pliegos Tarifarios (Santiago)'!$A:$A,0))</f>
        <v>26945.111807999998</v>
      </c>
      <c r="P489" s="19">
        <f>H489*INDEX('Pliegos Tarifarios (Santiago)'!$E:$E,MATCH($B489,'Pliegos Tarifarios (Santiago)'!$A:$A,0))</f>
        <v>8218.7864683999996</v>
      </c>
      <c r="Q489" s="19" cm="1">
        <f t="array" ref="Q489">H489*_xlfn.IFS(H489&lt;=350,INDEX('Pliegos Tarifarios (Santiago)'!$F:$F,MATCH($B489,'Pliegos Tarifarios (Santiago)'!$A:$A,0)),H489&lt;=500,INDEX('Pliegos Tarifarios (Santiago)'!$G:$G,MATCH($B489,'Pliegos Tarifarios (Santiago)'!$A:$A,0)),H489&lt;=1000,INDEX('Pliegos Tarifarios (Santiago)'!$H:$H,MATCH($B489,'Pliegos Tarifarios (Santiago)'!$A:$A,0)),H489&lt;=5000,INDEX('Pliegos Tarifarios (Santiago)'!$I:$I,MATCH($B489,'Pliegos Tarifarios (Santiago)'!$A:$A,0)),H489&gt;5000,INDEX('Pliegos Tarifarios (Santiago)'!$J:$J,MATCH($B489,'Pliegos Tarifarios (Santiago)'!$A:$A,0)))/1.19</f>
        <v>1490.5785812605043</v>
      </c>
      <c r="R489" s="19">
        <f>INDEX('Pliegos Tarifarios (Santiago)'!$K:$K,MATCH($B489,'Pliegos Tarifarios (Santiago)'!$A:$A,0))</f>
        <v>709.36099999999999</v>
      </c>
      <c r="S489" s="21">
        <f t="shared" si="33"/>
        <v>119435.72523626049</v>
      </c>
      <c r="T489" s="21">
        <f t="shared" si="30"/>
        <v>22692.787794889493</v>
      </c>
      <c r="U489" s="19">
        <v>0</v>
      </c>
      <c r="V489" s="21">
        <f t="shared" si="31"/>
        <v>142128.51303114998</v>
      </c>
    </row>
    <row r="490" spans="1:22" x14ac:dyDescent="0.3">
      <c r="A490" s="7" t="s">
        <v>133</v>
      </c>
      <c r="B490" s="7">
        <v>2</v>
      </c>
      <c r="C490" s="8" t="s">
        <v>178</v>
      </c>
      <c r="D490" s="7" t="s">
        <v>646</v>
      </c>
      <c r="E490" s="7" t="s">
        <v>488</v>
      </c>
      <c r="F490" s="8" t="s">
        <v>647</v>
      </c>
      <c r="G490" s="7" t="s">
        <v>30</v>
      </c>
      <c r="H490" s="9">
        <v>637.24279999999999</v>
      </c>
      <c r="I490" s="9">
        <v>1.9242999999999999</v>
      </c>
      <c r="J490" s="9">
        <v>1.9242999999999999</v>
      </c>
      <c r="K490" s="10">
        <v>1</v>
      </c>
      <c r="L490" s="9">
        <v>22.76</v>
      </c>
      <c r="M490" s="19">
        <f>H490*INDEX('Pliegos Tarifarios (Santiago)'!$B:$B,MATCH($B490,'Pliegos Tarifarios (Santiago)'!$A:$A,0))</f>
        <v>75728.65986639999</v>
      </c>
      <c r="N490" s="19">
        <f>I490*INDEX('Pliegos Tarifarios (Santiago)'!$C:$C,MATCH($B490,'Pliegos Tarifarios (Santiago)'!$A:$A,0))</f>
        <v>6601.6594482999999</v>
      </c>
      <c r="O490" s="19">
        <f>J490*INDEX('Pliegos Tarifarios (Santiago)'!$D:$D,MATCH($B490,'Pliegos Tarifarios (Santiago)'!$A:$A,0))</f>
        <v>27175.303276799998</v>
      </c>
      <c r="P490" s="19">
        <f>H490*INDEX('Pliegos Tarifarios (Santiago)'!$E:$E,MATCH($B490,'Pliegos Tarifarios (Santiago)'!$A:$A,0))</f>
        <v>8240.8238896000003</v>
      </c>
      <c r="Q490" s="19" cm="1">
        <f t="array" ref="Q490">H490*_xlfn.IFS(H490&lt;=350,INDEX('Pliegos Tarifarios (Santiago)'!$F:$F,MATCH($B490,'Pliegos Tarifarios (Santiago)'!$A:$A,0)),H490&lt;=500,INDEX('Pliegos Tarifarios (Santiago)'!$G:$G,MATCH($B490,'Pliegos Tarifarios (Santiago)'!$A:$A,0)),H490&lt;=1000,INDEX('Pliegos Tarifarios (Santiago)'!$H:$H,MATCH($B490,'Pliegos Tarifarios (Santiago)'!$A:$A,0)),H490&lt;=5000,INDEX('Pliegos Tarifarios (Santiago)'!$I:$I,MATCH($B490,'Pliegos Tarifarios (Santiago)'!$A:$A,0)),H490&gt;5000,INDEX('Pliegos Tarifarios (Santiago)'!$J:$J,MATCH($B490,'Pliegos Tarifarios (Santiago)'!$A:$A,0)))/1.19</f>
        <v>1494.5753401680674</v>
      </c>
      <c r="R490" s="19">
        <f>INDEX('Pliegos Tarifarios (Santiago)'!$K:$K,MATCH($B490,'Pliegos Tarifarios (Santiago)'!$A:$A,0))</f>
        <v>709.36099999999999</v>
      </c>
      <c r="S490" s="21">
        <f t="shared" si="33"/>
        <v>119950.38282126805</v>
      </c>
      <c r="T490" s="21">
        <f t="shared" si="30"/>
        <v>22790.572736040929</v>
      </c>
      <c r="U490" s="19">
        <v>0</v>
      </c>
      <c r="V490" s="21">
        <f t="shared" si="31"/>
        <v>142740.95555730897</v>
      </c>
    </row>
    <row r="491" spans="1:22" x14ac:dyDescent="0.3">
      <c r="A491" s="7" t="s">
        <v>133</v>
      </c>
      <c r="B491" s="7">
        <v>2</v>
      </c>
      <c r="C491" s="8" t="s">
        <v>178</v>
      </c>
      <c r="D491" s="7" t="s">
        <v>648</v>
      </c>
      <c r="E491" s="7" t="s">
        <v>488</v>
      </c>
      <c r="F491" s="8" t="s">
        <v>649</v>
      </c>
      <c r="G491" s="7" t="s">
        <v>30</v>
      </c>
      <c r="H491" s="9">
        <v>637.26220000000001</v>
      </c>
      <c r="I491" s="9">
        <v>1.9173</v>
      </c>
      <c r="J491" s="9">
        <v>1.8673</v>
      </c>
      <c r="K491" s="10">
        <v>0.9739216606686486</v>
      </c>
      <c r="L491" s="9">
        <v>22.76</v>
      </c>
      <c r="M491" s="19">
        <f>H491*INDEX('Pliegos Tarifarios (Santiago)'!$B:$B,MATCH($B491,'Pliegos Tarifarios (Santiago)'!$A:$A,0))</f>
        <v>75730.965323600001</v>
      </c>
      <c r="N491" s="19">
        <f>I491*INDEX('Pliegos Tarifarios (Santiago)'!$C:$C,MATCH($B491,'Pliegos Tarifarios (Santiago)'!$A:$A,0))</f>
        <v>6577.6446813000002</v>
      </c>
      <c r="O491" s="19">
        <f>J491*INDEX('Pliegos Tarifarios (Santiago)'!$D:$D,MATCH($B491,'Pliegos Tarifarios (Santiago)'!$A:$A,0))</f>
        <v>26370.339244799998</v>
      </c>
      <c r="P491" s="19">
        <f>H491*INDEX('Pliegos Tarifarios (Santiago)'!$E:$E,MATCH($B491,'Pliegos Tarifarios (Santiago)'!$A:$A,0))</f>
        <v>8241.0747704000005</v>
      </c>
      <c r="Q491" s="19" cm="1">
        <f t="array" ref="Q491">H491*_xlfn.IFS(H491&lt;=350,INDEX('Pliegos Tarifarios (Santiago)'!$F:$F,MATCH($B491,'Pliegos Tarifarios (Santiago)'!$A:$A,0)),H491&lt;=500,INDEX('Pliegos Tarifarios (Santiago)'!$G:$G,MATCH($B491,'Pliegos Tarifarios (Santiago)'!$A:$A,0)),H491&lt;=1000,INDEX('Pliegos Tarifarios (Santiago)'!$H:$H,MATCH($B491,'Pliegos Tarifarios (Santiago)'!$A:$A,0)),H491&lt;=5000,INDEX('Pliegos Tarifarios (Santiago)'!$I:$I,MATCH($B491,'Pliegos Tarifarios (Santiago)'!$A:$A,0)),H491&gt;5000,INDEX('Pliegos Tarifarios (Santiago)'!$J:$J,MATCH($B491,'Pliegos Tarifarios (Santiago)'!$A:$A,0)))/1.19</f>
        <v>1494.6208405042021</v>
      </c>
      <c r="R491" s="19">
        <f>INDEX('Pliegos Tarifarios (Santiago)'!$K:$K,MATCH($B491,'Pliegos Tarifarios (Santiago)'!$A:$A,0))</f>
        <v>709.36099999999999</v>
      </c>
      <c r="S491" s="21">
        <f t="shared" si="33"/>
        <v>119124.00586060419</v>
      </c>
      <c r="T491" s="21">
        <f t="shared" si="30"/>
        <v>22633.561113514796</v>
      </c>
      <c r="U491" s="19">
        <v>0</v>
      </c>
      <c r="V491" s="21">
        <f t="shared" si="31"/>
        <v>141757.56697411899</v>
      </c>
    </row>
    <row r="492" spans="1:22" x14ac:dyDescent="0.3">
      <c r="A492" s="7" t="s">
        <v>133</v>
      </c>
      <c r="B492" s="7">
        <v>2</v>
      </c>
      <c r="C492" s="8" t="s">
        <v>178</v>
      </c>
      <c r="D492" s="7" t="s">
        <v>650</v>
      </c>
      <c r="E492" s="7" t="s">
        <v>488</v>
      </c>
      <c r="F492" s="8" t="s">
        <v>651</v>
      </c>
      <c r="G492" s="7" t="s">
        <v>30</v>
      </c>
      <c r="H492" s="9">
        <v>636.10379999999998</v>
      </c>
      <c r="I492" s="9">
        <v>1.9153</v>
      </c>
      <c r="J492" s="9">
        <v>1.9059999999999999</v>
      </c>
      <c r="K492" s="10">
        <v>0.99514436380723637</v>
      </c>
      <c r="L492" s="9">
        <v>22.72</v>
      </c>
      <c r="M492" s="19">
        <f>H492*INDEX('Pliegos Tarifarios (Santiago)'!$B:$B,MATCH($B492,'Pliegos Tarifarios (Santiago)'!$A:$A,0))</f>
        <v>75593.303384399987</v>
      </c>
      <c r="N492" s="19">
        <f>I492*INDEX('Pliegos Tarifarios (Santiago)'!$C:$C,MATCH($B492,'Pliegos Tarifarios (Santiago)'!$A:$A,0))</f>
        <v>6570.7833192999997</v>
      </c>
      <c r="O492" s="19">
        <f>J492*INDEX('Pliegos Tarifarios (Santiago)'!$D:$D,MATCH($B492,'Pliegos Tarifarios (Santiago)'!$A:$A,0))</f>
        <v>26916.867455999996</v>
      </c>
      <c r="P492" s="19">
        <f>H492*INDEX('Pliegos Tarifarios (Santiago)'!$E:$E,MATCH($B492,'Pliegos Tarifarios (Santiago)'!$A:$A,0))</f>
        <v>8226.0943415999991</v>
      </c>
      <c r="Q492" s="19" cm="1">
        <f t="array" ref="Q492">H492*_xlfn.IFS(H492&lt;=350,INDEX('Pliegos Tarifarios (Santiago)'!$F:$F,MATCH($B492,'Pliegos Tarifarios (Santiago)'!$A:$A,0)),H492&lt;=500,INDEX('Pliegos Tarifarios (Santiago)'!$G:$G,MATCH($B492,'Pliegos Tarifarios (Santiago)'!$A:$A,0)),H492&lt;=1000,INDEX('Pliegos Tarifarios (Santiago)'!$H:$H,MATCH($B492,'Pliegos Tarifarios (Santiago)'!$A:$A,0)),H492&lt;=5000,INDEX('Pliegos Tarifarios (Santiago)'!$I:$I,MATCH($B492,'Pliegos Tarifarios (Santiago)'!$A:$A,0)),H492&gt;5000,INDEX('Pliegos Tarifarios (Santiago)'!$J:$J,MATCH($B492,'Pliegos Tarifarios (Santiago)'!$A:$A,0)))/1.19</f>
        <v>1491.9039544537816</v>
      </c>
      <c r="R492" s="19">
        <f>INDEX('Pliegos Tarifarios (Santiago)'!$K:$K,MATCH($B492,'Pliegos Tarifarios (Santiago)'!$A:$A,0))</f>
        <v>709.36099999999999</v>
      </c>
      <c r="S492" s="21">
        <f t="shared" si="33"/>
        <v>119508.31345575376</v>
      </c>
      <c r="T492" s="21">
        <f t="shared" si="30"/>
        <v>22706.579556593213</v>
      </c>
      <c r="U492" s="19">
        <v>0</v>
      </c>
      <c r="V492" s="21">
        <f t="shared" si="31"/>
        <v>142214.89301234696</v>
      </c>
    </row>
    <row r="493" spans="1:22" x14ac:dyDescent="0.3">
      <c r="A493" s="7" t="s">
        <v>133</v>
      </c>
      <c r="B493" s="7">
        <v>2</v>
      </c>
      <c r="C493" s="8" t="s">
        <v>178</v>
      </c>
      <c r="D493" s="7" t="s">
        <v>652</v>
      </c>
      <c r="E493" s="7" t="s">
        <v>488</v>
      </c>
      <c r="F493" s="8" t="s">
        <v>653</v>
      </c>
      <c r="G493" s="7" t="s">
        <v>30</v>
      </c>
      <c r="H493" s="9">
        <v>638.50609999999995</v>
      </c>
      <c r="I493" s="9">
        <v>1.9257</v>
      </c>
      <c r="J493" s="9">
        <v>1.8603000000000001</v>
      </c>
      <c r="K493" s="10">
        <v>0.96603832372643716</v>
      </c>
      <c r="L493" s="9">
        <v>22.8</v>
      </c>
      <c r="M493" s="19">
        <f>H493*INDEX('Pliegos Tarifarios (Santiago)'!$B:$B,MATCH($B493,'Pliegos Tarifarios (Santiago)'!$A:$A,0))</f>
        <v>75878.787911799984</v>
      </c>
      <c r="N493" s="19">
        <f>I493*INDEX('Pliegos Tarifarios (Santiago)'!$C:$C,MATCH($B493,'Pliegos Tarifarios (Santiago)'!$A:$A,0))</f>
        <v>6606.4624016999996</v>
      </c>
      <c r="O493" s="19">
        <f>J493*INDEX('Pliegos Tarifarios (Santiago)'!$D:$D,MATCH($B493,'Pliegos Tarifarios (Santiago)'!$A:$A,0))</f>
        <v>26271.4840128</v>
      </c>
      <c r="P493" s="19">
        <f>H493*INDEX('Pliegos Tarifarios (Santiago)'!$E:$E,MATCH($B493,'Pliegos Tarifarios (Santiago)'!$A:$A,0))</f>
        <v>8257.160885199999</v>
      </c>
      <c r="Q493" s="19" cm="1">
        <f t="array" ref="Q493">H493*_xlfn.IFS(H493&lt;=350,INDEX('Pliegos Tarifarios (Santiago)'!$F:$F,MATCH($B493,'Pliegos Tarifarios (Santiago)'!$A:$A,0)),H493&lt;=500,INDEX('Pliegos Tarifarios (Santiago)'!$G:$G,MATCH($B493,'Pliegos Tarifarios (Santiago)'!$A:$A,0)),H493&lt;=1000,INDEX('Pliegos Tarifarios (Santiago)'!$H:$H,MATCH($B493,'Pliegos Tarifarios (Santiago)'!$A:$A,0)),H493&lt;=5000,INDEX('Pliegos Tarifarios (Santiago)'!$I:$I,MATCH($B493,'Pliegos Tarifarios (Santiago)'!$A:$A,0)),H493&gt;5000,INDEX('Pliegos Tarifarios (Santiago)'!$J:$J,MATCH($B493,'Pliegos Tarifarios (Santiago)'!$A:$A,0)))/1.19</f>
        <v>1497.5382563865548</v>
      </c>
      <c r="R493" s="19">
        <f>INDEX('Pliegos Tarifarios (Santiago)'!$K:$K,MATCH($B493,'Pliegos Tarifarios (Santiago)'!$A:$A,0))</f>
        <v>709.36099999999999</v>
      </c>
      <c r="S493" s="21">
        <f t="shared" si="33"/>
        <v>119220.79446788653</v>
      </c>
      <c r="T493" s="21">
        <f t="shared" si="30"/>
        <v>22651.95094889844</v>
      </c>
      <c r="U493" s="19">
        <v>0</v>
      </c>
      <c r="V493" s="21">
        <f t="shared" si="31"/>
        <v>141872.74541678498</v>
      </c>
    </row>
    <row r="494" spans="1:22" x14ac:dyDescent="0.3">
      <c r="A494" s="7" t="s">
        <v>133</v>
      </c>
      <c r="B494" s="7">
        <v>2</v>
      </c>
      <c r="C494" s="8" t="s">
        <v>178</v>
      </c>
      <c r="D494" s="7" t="s">
        <v>654</v>
      </c>
      <c r="E494" s="7" t="s">
        <v>488</v>
      </c>
      <c r="F494" s="8" t="s">
        <v>655</v>
      </c>
      <c r="G494" s="7" t="s">
        <v>30</v>
      </c>
      <c r="H494" s="9">
        <v>637.46299999999997</v>
      </c>
      <c r="I494" s="9">
        <v>1.9003000000000001</v>
      </c>
      <c r="J494" s="9">
        <v>1.9003000000000001</v>
      </c>
      <c r="K494" s="10">
        <v>1</v>
      </c>
      <c r="L494" s="9">
        <v>22.77</v>
      </c>
      <c r="M494" s="19">
        <f>H494*INDEX('Pliegos Tarifarios (Santiago)'!$B:$B,MATCH($B494,'Pliegos Tarifarios (Santiago)'!$A:$A,0))</f>
        <v>75754.827993999992</v>
      </c>
      <c r="N494" s="19">
        <f>I494*INDEX('Pliegos Tarifarios (Santiago)'!$C:$C,MATCH($B494,'Pliegos Tarifarios (Santiago)'!$A:$A,0))</f>
        <v>6519.3231043000005</v>
      </c>
      <c r="O494" s="19">
        <f>J494*INDEX('Pliegos Tarifarios (Santiago)'!$D:$D,MATCH($B494,'Pliegos Tarifarios (Santiago)'!$A:$A,0))</f>
        <v>26836.371052800001</v>
      </c>
      <c r="P494" s="19">
        <f>H494*INDEX('Pliegos Tarifarios (Santiago)'!$E:$E,MATCH($B494,'Pliegos Tarifarios (Santiago)'!$A:$A,0))</f>
        <v>8243.6715160000003</v>
      </c>
      <c r="Q494" s="19" cm="1">
        <f t="array" ref="Q494">H494*_xlfn.IFS(H494&lt;=350,INDEX('Pliegos Tarifarios (Santiago)'!$F:$F,MATCH($B494,'Pliegos Tarifarios (Santiago)'!$A:$A,0)),H494&lt;=500,INDEX('Pliegos Tarifarios (Santiago)'!$G:$G,MATCH($B494,'Pliegos Tarifarios (Santiago)'!$A:$A,0)),H494&lt;=1000,INDEX('Pliegos Tarifarios (Santiago)'!$H:$H,MATCH($B494,'Pliegos Tarifarios (Santiago)'!$A:$A,0)),H494&lt;=5000,INDEX('Pliegos Tarifarios (Santiago)'!$I:$I,MATCH($B494,'Pliegos Tarifarios (Santiago)'!$A:$A,0)),H494&gt;5000,INDEX('Pliegos Tarifarios (Santiago)'!$J:$J,MATCH($B494,'Pliegos Tarifarios (Santiago)'!$A:$A,0)))/1.19</f>
        <v>1495.0917924369749</v>
      </c>
      <c r="R494" s="19">
        <f>INDEX('Pliegos Tarifarios (Santiago)'!$K:$K,MATCH($B494,'Pliegos Tarifarios (Santiago)'!$A:$A,0))</f>
        <v>709.36099999999999</v>
      </c>
      <c r="S494" s="21">
        <f t="shared" si="33"/>
        <v>119558.64645953696</v>
      </c>
      <c r="T494" s="21">
        <f t="shared" si="30"/>
        <v>22716.142827312022</v>
      </c>
      <c r="U494" s="19">
        <v>0</v>
      </c>
      <c r="V494" s="21">
        <f t="shared" si="31"/>
        <v>142274.78928684897</v>
      </c>
    </row>
    <row r="495" spans="1:22" x14ac:dyDescent="0.3">
      <c r="A495" s="7" t="s">
        <v>133</v>
      </c>
      <c r="B495" s="7">
        <v>2</v>
      </c>
      <c r="C495" s="8" t="s">
        <v>178</v>
      </c>
      <c r="D495" s="7" t="s">
        <v>656</v>
      </c>
      <c r="E495" s="7" t="s">
        <v>488</v>
      </c>
      <c r="F495" s="8" t="s">
        <v>657</v>
      </c>
      <c r="G495" s="7" t="s">
        <v>30</v>
      </c>
      <c r="H495" s="9">
        <v>637.36450000000002</v>
      </c>
      <c r="I495" s="9">
        <v>1.8844000000000001</v>
      </c>
      <c r="J495" s="9">
        <v>1.8277000000000001</v>
      </c>
      <c r="K495" s="10">
        <v>0.96991084695393759</v>
      </c>
      <c r="L495" s="9">
        <v>22.76</v>
      </c>
      <c r="M495" s="19">
        <f>H495*INDEX('Pliegos Tarifarios (Santiago)'!$B:$B,MATCH($B495,'Pliegos Tarifarios (Santiago)'!$A:$A,0))</f>
        <v>75743.122451000003</v>
      </c>
      <c r="N495" s="19">
        <f>I495*INDEX('Pliegos Tarifarios (Santiago)'!$C:$C,MATCH($B495,'Pliegos Tarifarios (Santiago)'!$A:$A,0))</f>
        <v>6464.7752764000006</v>
      </c>
      <c r="O495" s="19">
        <f>J495*INDEX('Pliegos Tarifarios (Santiago)'!$D:$D,MATCH($B495,'Pliegos Tarifarios (Santiago)'!$A:$A,0))</f>
        <v>25811.1010752</v>
      </c>
      <c r="P495" s="19">
        <f>H495*INDEX('Pliegos Tarifarios (Santiago)'!$E:$E,MATCH($B495,'Pliegos Tarifarios (Santiago)'!$A:$A,0))</f>
        <v>8242.3977140000006</v>
      </c>
      <c r="Q495" s="19" cm="1">
        <f t="array" ref="Q495">H495*_xlfn.IFS(H495&lt;=350,INDEX('Pliegos Tarifarios (Santiago)'!$F:$F,MATCH($B495,'Pliegos Tarifarios (Santiago)'!$A:$A,0)),H495&lt;=500,INDEX('Pliegos Tarifarios (Santiago)'!$G:$G,MATCH($B495,'Pliegos Tarifarios (Santiago)'!$A:$A,0)),H495&lt;=1000,INDEX('Pliegos Tarifarios (Santiago)'!$H:$H,MATCH($B495,'Pliegos Tarifarios (Santiago)'!$A:$A,0)),H495&lt;=5000,INDEX('Pliegos Tarifarios (Santiago)'!$I:$I,MATCH($B495,'Pliegos Tarifarios (Santiago)'!$A:$A,0)),H495&gt;5000,INDEX('Pliegos Tarifarios (Santiago)'!$J:$J,MATCH($B495,'Pliegos Tarifarios (Santiago)'!$A:$A,0)))/1.19</f>
        <v>1494.8607726890759</v>
      </c>
      <c r="R495" s="19">
        <f>INDEX('Pliegos Tarifarios (Santiago)'!$K:$K,MATCH($B495,'Pliegos Tarifarios (Santiago)'!$A:$A,0))</f>
        <v>709.36099999999999</v>
      </c>
      <c r="S495" s="21">
        <f t="shared" si="33"/>
        <v>118465.61828928909</v>
      </c>
      <c r="T495" s="21">
        <f t="shared" si="30"/>
        <v>22508.467474964928</v>
      </c>
      <c r="U495" s="19">
        <v>0</v>
      </c>
      <c r="V495" s="21">
        <f t="shared" si="31"/>
        <v>140974.08576425404</v>
      </c>
    </row>
    <row r="496" spans="1:22" x14ac:dyDescent="0.3">
      <c r="A496" s="7" t="s">
        <v>133</v>
      </c>
      <c r="B496" s="7">
        <v>2</v>
      </c>
      <c r="C496" s="8" t="s">
        <v>178</v>
      </c>
      <c r="D496" s="7" t="s">
        <v>658</v>
      </c>
      <c r="E496" s="7" t="s">
        <v>488</v>
      </c>
      <c r="F496" s="8" t="s">
        <v>659</v>
      </c>
      <c r="G496" s="7" t="s">
        <v>30</v>
      </c>
      <c r="H496" s="9">
        <v>637.27279999999996</v>
      </c>
      <c r="I496" s="9">
        <v>1.8778999999999999</v>
      </c>
      <c r="J496" s="9">
        <v>1.8434999999999999</v>
      </c>
      <c r="K496" s="10">
        <v>0.98168166569039883</v>
      </c>
      <c r="L496" s="9">
        <v>22.76</v>
      </c>
      <c r="M496" s="19">
        <f>H496*INDEX('Pliegos Tarifarios (Santiago)'!$B:$B,MATCH($B496,'Pliegos Tarifarios (Santiago)'!$A:$A,0))</f>
        <v>75732.225006399996</v>
      </c>
      <c r="N496" s="19">
        <f>I496*INDEX('Pliegos Tarifarios (Santiago)'!$C:$C,MATCH($B496,'Pliegos Tarifarios (Santiago)'!$A:$A,0))</f>
        <v>6442.4758499</v>
      </c>
      <c r="O496" s="19">
        <f>J496*INDEX('Pliegos Tarifarios (Santiago)'!$D:$D,MATCH($B496,'Pliegos Tarifarios (Santiago)'!$A:$A,0))</f>
        <v>26034.231455999998</v>
      </c>
      <c r="P496" s="19">
        <f>H496*INDEX('Pliegos Tarifarios (Santiago)'!$E:$E,MATCH($B496,'Pliegos Tarifarios (Santiago)'!$A:$A,0))</f>
        <v>8241.2118496000003</v>
      </c>
      <c r="Q496" s="19" cm="1">
        <f t="array" ref="Q496">H496*_xlfn.IFS(H496&lt;=350,INDEX('Pliegos Tarifarios (Santiago)'!$F:$F,MATCH($B496,'Pliegos Tarifarios (Santiago)'!$A:$A,0)),H496&lt;=500,INDEX('Pliegos Tarifarios (Santiago)'!$G:$G,MATCH($B496,'Pliegos Tarifarios (Santiago)'!$A:$A,0)),H496&lt;=1000,INDEX('Pliegos Tarifarios (Santiago)'!$H:$H,MATCH($B496,'Pliegos Tarifarios (Santiago)'!$A:$A,0)),H496&lt;=5000,INDEX('Pliegos Tarifarios (Santiago)'!$I:$I,MATCH($B496,'Pliegos Tarifarios (Santiago)'!$A:$A,0)),H496&gt;5000,INDEX('Pliegos Tarifarios (Santiago)'!$J:$J,MATCH($B496,'Pliegos Tarifarios (Santiago)'!$A:$A,0)))/1.19</f>
        <v>1494.6457015126052</v>
      </c>
      <c r="R496" s="19">
        <f>INDEX('Pliegos Tarifarios (Santiago)'!$K:$K,MATCH($B496,'Pliegos Tarifarios (Santiago)'!$A:$A,0))</f>
        <v>709.36099999999999</v>
      </c>
      <c r="S496" s="21">
        <f t="shared" si="33"/>
        <v>118654.15086341261</v>
      </c>
      <c r="T496" s="21">
        <f t="shared" si="30"/>
        <v>22544.288664048396</v>
      </c>
      <c r="U496" s="19">
        <v>0</v>
      </c>
      <c r="V496" s="21">
        <f t="shared" si="31"/>
        <v>141198.43952746101</v>
      </c>
    </row>
    <row r="497" spans="1:22" x14ac:dyDescent="0.3">
      <c r="A497" s="7" t="s">
        <v>133</v>
      </c>
      <c r="B497" s="7">
        <v>2</v>
      </c>
      <c r="C497" s="8" t="s">
        <v>178</v>
      </c>
      <c r="D497" s="7" t="s">
        <v>660</v>
      </c>
      <c r="E497" s="7" t="s">
        <v>488</v>
      </c>
      <c r="F497" s="8" t="s">
        <v>661</v>
      </c>
      <c r="G497" s="7" t="s">
        <v>30</v>
      </c>
      <c r="H497" s="9">
        <v>640.28070000000002</v>
      </c>
      <c r="I497" s="9">
        <v>1.9258</v>
      </c>
      <c r="J497" s="9">
        <v>1.8569</v>
      </c>
      <c r="K497" s="10">
        <v>0.96422266071243123</v>
      </c>
      <c r="L497" s="9">
        <v>22.87</v>
      </c>
      <c r="M497" s="19">
        <f>H497*INDEX('Pliegos Tarifarios (Santiago)'!$B:$B,MATCH($B497,'Pliegos Tarifarios (Santiago)'!$A:$A,0))</f>
        <v>76089.677826600004</v>
      </c>
      <c r="N497" s="19">
        <f>I497*INDEX('Pliegos Tarifarios (Santiago)'!$C:$C,MATCH($B497,'Pliegos Tarifarios (Santiago)'!$A:$A,0))</f>
        <v>6606.8054697999996</v>
      </c>
      <c r="O497" s="19">
        <f>J497*INDEX('Pliegos Tarifarios (Santiago)'!$D:$D,MATCH($B497,'Pliegos Tarifarios (Santiago)'!$A:$A,0))</f>
        <v>26223.468614400001</v>
      </c>
      <c r="P497" s="19">
        <f>H497*INDEX('Pliegos Tarifarios (Santiago)'!$E:$E,MATCH($B497,'Pliegos Tarifarios (Santiago)'!$A:$A,0))</f>
        <v>8280.1100124000004</v>
      </c>
      <c r="Q497" s="19" cm="1">
        <f t="array" ref="Q497">H497*_xlfn.IFS(H497&lt;=350,INDEX('Pliegos Tarifarios (Santiago)'!$F:$F,MATCH($B497,'Pliegos Tarifarios (Santiago)'!$A:$A,0)),H497&lt;=500,INDEX('Pliegos Tarifarios (Santiago)'!$G:$G,MATCH($B497,'Pliegos Tarifarios (Santiago)'!$A:$A,0)),H497&lt;=1000,INDEX('Pliegos Tarifarios (Santiago)'!$H:$H,MATCH($B497,'Pliegos Tarifarios (Santiago)'!$A:$A,0)),H497&lt;=5000,INDEX('Pliegos Tarifarios (Santiago)'!$I:$I,MATCH($B497,'Pliegos Tarifarios (Santiago)'!$A:$A,0)),H497&gt;5000,INDEX('Pliegos Tarifarios (Santiago)'!$J:$J,MATCH($B497,'Pliegos Tarifarios (Santiago)'!$A:$A,0)))/1.19</f>
        <v>1501.700364453782</v>
      </c>
      <c r="R497" s="19">
        <f>INDEX('Pliegos Tarifarios (Santiago)'!$K:$K,MATCH($B497,'Pliegos Tarifarios (Santiago)'!$A:$A,0))</f>
        <v>709.36099999999999</v>
      </c>
      <c r="S497" s="21">
        <f t="shared" si="33"/>
        <v>119411.12328765378</v>
      </c>
      <c r="T497" s="21">
        <f t="shared" si="30"/>
        <v>22688.113424654221</v>
      </c>
      <c r="U497" s="19">
        <v>0</v>
      </c>
      <c r="V497" s="21">
        <f t="shared" si="31"/>
        <v>142099.23671230802</v>
      </c>
    </row>
    <row r="498" spans="1:22" x14ac:dyDescent="0.3">
      <c r="A498" s="7" t="s">
        <v>133</v>
      </c>
      <c r="B498" s="7">
        <v>2</v>
      </c>
      <c r="C498" s="8" t="s">
        <v>178</v>
      </c>
      <c r="D498" s="7" t="s">
        <v>662</v>
      </c>
      <c r="E498" s="7" t="s">
        <v>488</v>
      </c>
      <c r="F498" s="8" t="s">
        <v>663</v>
      </c>
      <c r="G498" s="7" t="s">
        <v>30</v>
      </c>
      <c r="H498" s="9">
        <v>636.82860000000005</v>
      </c>
      <c r="I498" s="9">
        <v>1.9315</v>
      </c>
      <c r="J498" s="9">
        <v>1.8835999999999999</v>
      </c>
      <c r="K498" s="10">
        <v>0.97520062127879881</v>
      </c>
      <c r="L498" s="9">
        <v>22.74</v>
      </c>
      <c r="M498" s="19">
        <f>H498*INDEX('Pliegos Tarifarios (Santiago)'!$B:$B,MATCH($B498,'Pliegos Tarifarios (Santiago)'!$A:$A,0))</f>
        <v>75679.437166800009</v>
      </c>
      <c r="N498" s="19">
        <f>I498*INDEX('Pliegos Tarifarios (Santiago)'!$C:$C,MATCH($B498,'Pliegos Tarifarios (Santiago)'!$A:$A,0))</f>
        <v>6626.3603515000004</v>
      </c>
      <c r="O498" s="19">
        <f>J498*INDEX('Pliegos Tarifarios (Santiago)'!$D:$D,MATCH($B498,'Pliegos Tarifarios (Santiago)'!$A:$A,0))</f>
        <v>26600.530713599997</v>
      </c>
      <c r="P498" s="19">
        <f>H498*INDEX('Pliegos Tarifarios (Santiago)'!$E:$E,MATCH($B498,'Pliegos Tarifarios (Santiago)'!$A:$A,0))</f>
        <v>8235.4674552000015</v>
      </c>
      <c r="Q498" s="19" cm="1">
        <f t="array" ref="Q498">H498*_xlfn.IFS(H498&lt;=350,INDEX('Pliegos Tarifarios (Santiago)'!$F:$F,MATCH($B498,'Pliegos Tarifarios (Santiago)'!$A:$A,0)),H498&lt;=500,INDEX('Pliegos Tarifarios (Santiago)'!$G:$G,MATCH($B498,'Pliegos Tarifarios (Santiago)'!$A:$A,0)),H498&lt;=1000,INDEX('Pliegos Tarifarios (Santiago)'!$H:$H,MATCH($B498,'Pliegos Tarifarios (Santiago)'!$A:$A,0)),H498&lt;=5000,INDEX('Pliegos Tarifarios (Santiago)'!$I:$I,MATCH($B498,'Pliegos Tarifarios (Santiago)'!$A:$A,0)),H498&gt;5000,INDEX('Pliegos Tarifarios (Santiago)'!$J:$J,MATCH($B498,'Pliegos Tarifarios (Santiago)'!$A:$A,0)))/1.19</f>
        <v>1493.6038845378155</v>
      </c>
      <c r="R498" s="19">
        <f>INDEX('Pliegos Tarifarios (Santiago)'!$K:$K,MATCH($B498,'Pliegos Tarifarios (Santiago)'!$A:$A,0))</f>
        <v>709.36099999999999</v>
      </c>
      <c r="S498" s="21">
        <f t="shared" si="33"/>
        <v>119344.76057163783</v>
      </c>
      <c r="T498" s="21">
        <f t="shared" si="30"/>
        <v>22675.50450861119</v>
      </c>
      <c r="U498" s="19">
        <v>0</v>
      </c>
      <c r="V498" s="21">
        <f t="shared" si="31"/>
        <v>142020.26508024902</v>
      </c>
    </row>
    <row r="499" spans="1:22" x14ac:dyDescent="0.3">
      <c r="A499" s="7" t="s">
        <v>133</v>
      </c>
      <c r="B499" s="7">
        <v>2</v>
      </c>
      <c r="C499" s="8" t="s">
        <v>178</v>
      </c>
      <c r="D499" s="7" t="s">
        <v>664</v>
      </c>
      <c r="E499" s="7" t="s">
        <v>488</v>
      </c>
      <c r="F499" s="8" t="s">
        <v>665</v>
      </c>
      <c r="G499" s="7" t="s">
        <v>30</v>
      </c>
      <c r="H499" s="9">
        <v>637.89269999999999</v>
      </c>
      <c r="I499" s="9">
        <v>1.8695999999999999</v>
      </c>
      <c r="J499" s="9">
        <v>1.8433999999999999</v>
      </c>
      <c r="K499" s="10">
        <v>0.98598630723149339</v>
      </c>
      <c r="L499" s="9">
        <v>22.78</v>
      </c>
      <c r="M499" s="19">
        <f>H499*INDEX('Pliegos Tarifarios (Santiago)'!$B:$B,MATCH($B499,'Pliegos Tarifarios (Santiago)'!$A:$A,0))</f>
        <v>75805.892682599995</v>
      </c>
      <c r="N499" s="19">
        <f>I499*INDEX('Pliegos Tarifarios (Santiago)'!$C:$C,MATCH($B499,'Pliegos Tarifarios (Santiago)'!$A:$A,0))</f>
        <v>6414.0011975999996</v>
      </c>
      <c r="O499" s="19">
        <f>J499*INDEX('Pliegos Tarifarios (Santiago)'!$D:$D,MATCH($B499,'Pliegos Tarifarios (Santiago)'!$A:$A,0))</f>
        <v>26032.819238399999</v>
      </c>
      <c r="P499" s="19">
        <f>H499*INDEX('Pliegos Tarifarios (Santiago)'!$E:$E,MATCH($B499,'Pliegos Tarifarios (Santiago)'!$A:$A,0))</f>
        <v>8249.2283963999998</v>
      </c>
      <c r="Q499" s="19" cm="1">
        <f t="array" ref="Q499">H499*_xlfn.IFS(H499&lt;=350,INDEX('Pliegos Tarifarios (Santiago)'!$F:$F,MATCH($B499,'Pliegos Tarifarios (Santiago)'!$A:$A,0)),H499&lt;=500,INDEX('Pliegos Tarifarios (Santiago)'!$G:$G,MATCH($B499,'Pliegos Tarifarios (Santiago)'!$A:$A,0)),H499&lt;=1000,INDEX('Pliegos Tarifarios (Santiago)'!$H:$H,MATCH($B499,'Pliegos Tarifarios (Santiago)'!$A:$A,0)),H499&lt;=5000,INDEX('Pliegos Tarifarios (Santiago)'!$I:$I,MATCH($B499,'Pliegos Tarifarios (Santiago)'!$A:$A,0)),H499&gt;5000,INDEX('Pliegos Tarifarios (Santiago)'!$J:$J,MATCH($B499,'Pliegos Tarifarios (Santiago)'!$A:$A,0)))/1.19</f>
        <v>1496.0996014285718</v>
      </c>
      <c r="R499" s="19">
        <f>INDEX('Pliegos Tarifarios (Santiago)'!$K:$K,MATCH($B499,'Pliegos Tarifarios (Santiago)'!$A:$A,0))</f>
        <v>709.36099999999999</v>
      </c>
      <c r="S499" s="21">
        <f t="shared" si="33"/>
        <v>118707.40211642857</v>
      </c>
      <c r="T499" s="21">
        <f t="shared" si="30"/>
        <v>22554.406402121429</v>
      </c>
      <c r="U499" s="19">
        <v>0</v>
      </c>
      <c r="V499" s="21">
        <f t="shared" si="31"/>
        <v>141261.80851855001</v>
      </c>
    </row>
    <row r="500" spans="1:22" x14ac:dyDescent="0.3">
      <c r="A500" s="7" t="s">
        <v>133</v>
      </c>
      <c r="B500" s="7">
        <v>2</v>
      </c>
      <c r="C500" s="8" t="s">
        <v>178</v>
      </c>
      <c r="D500" s="7" t="s">
        <v>666</v>
      </c>
      <c r="E500" s="7" t="s">
        <v>488</v>
      </c>
      <c r="F500" s="8" t="s">
        <v>667</v>
      </c>
      <c r="G500" s="7" t="s">
        <v>30</v>
      </c>
      <c r="H500" s="9">
        <v>636.86540000000002</v>
      </c>
      <c r="I500" s="9">
        <v>1.8983000000000001</v>
      </c>
      <c r="J500" s="9">
        <v>1.8740000000000001</v>
      </c>
      <c r="K500" s="10">
        <v>0.98719907285465947</v>
      </c>
      <c r="L500" s="9">
        <v>22.75</v>
      </c>
      <c r="M500" s="19">
        <f>H500*INDEX('Pliegos Tarifarios (Santiago)'!$B:$B,MATCH($B500,'Pliegos Tarifarios (Santiago)'!$A:$A,0))</f>
        <v>75683.810405199998</v>
      </c>
      <c r="N500" s="19">
        <f>I500*INDEX('Pliegos Tarifarios (Santiago)'!$C:$C,MATCH($B500,'Pliegos Tarifarios (Santiago)'!$A:$A,0))</f>
        <v>6512.4617423</v>
      </c>
      <c r="O500" s="19">
        <f>J500*INDEX('Pliegos Tarifarios (Santiago)'!$D:$D,MATCH($B500,'Pliegos Tarifarios (Santiago)'!$A:$A,0))</f>
        <v>26464.957824000001</v>
      </c>
      <c r="P500" s="19">
        <f>H500*INDEX('Pliegos Tarifarios (Santiago)'!$E:$E,MATCH($B500,'Pliegos Tarifarios (Santiago)'!$A:$A,0))</f>
        <v>8235.9433528000009</v>
      </c>
      <c r="Q500" s="19" cm="1">
        <f t="array" ref="Q500">H500*_xlfn.IFS(H500&lt;=350,INDEX('Pliegos Tarifarios (Santiago)'!$F:$F,MATCH($B500,'Pliegos Tarifarios (Santiago)'!$A:$A,0)),H500&lt;=500,INDEX('Pliegos Tarifarios (Santiago)'!$G:$G,MATCH($B500,'Pliegos Tarifarios (Santiago)'!$A:$A,0)),H500&lt;=1000,INDEX('Pliegos Tarifarios (Santiago)'!$H:$H,MATCH($B500,'Pliegos Tarifarios (Santiago)'!$A:$A,0)),H500&lt;=5000,INDEX('Pliegos Tarifarios (Santiago)'!$I:$I,MATCH($B500,'Pliegos Tarifarios (Santiago)'!$A:$A,0)),H500&gt;5000,INDEX('Pliegos Tarifarios (Santiago)'!$J:$J,MATCH($B500,'Pliegos Tarifarios (Santiago)'!$A:$A,0)))/1.19</f>
        <v>1493.6901944537817</v>
      </c>
      <c r="R500" s="19">
        <f>INDEX('Pliegos Tarifarios (Santiago)'!$K:$K,MATCH($B500,'Pliegos Tarifarios (Santiago)'!$A:$A,0))</f>
        <v>709.36099999999999</v>
      </c>
      <c r="S500" s="21">
        <f t="shared" si="33"/>
        <v>119100.22451875379</v>
      </c>
      <c r="T500" s="21">
        <f t="shared" si="30"/>
        <v>22629.042658563219</v>
      </c>
      <c r="U500" s="19">
        <v>0</v>
      </c>
      <c r="V500" s="21">
        <f t="shared" si="31"/>
        <v>141729.267177317</v>
      </c>
    </row>
    <row r="501" spans="1:22" x14ac:dyDescent="0.3">
      <c r="A501" s="7" t="s">
        <v>133</v>
      </c>
      <c r="B501" s="7">
        <v>2</v>
      </c>
      <c r="C501" s="8" t="s">
        <v>178</v>
      </c>
      <c r="D501" s="7" t="s">
        <v>668</v>
      </c>
      <c r="E501" s="7" t="s">
        <v>488</v>
      </c>
      <c r="F501" s="8" t="s">
        <v>669</v>
      </c>
      <c r="G501" s="7" t="s">
        <v>30</v>
      </c>
      <c r="H501" s="9">
        <v>637.38959999999997</v>
      </c>
      <c r="I501" s="9">
        <v>1.9077</v>
      </c>
      <c r="J501" s="9">
        <v>1.8695999999999999</v>
      </c>
      <c r="K501" s="10">
        <v>0.9800283063374744</v>
      </c>
      <c r="L501" s="9">
        <v>22.76</v>
      </c>
      <c r="M501" s="19">
        <f>H501*INDEX('Pliegos Tarifarios (Santiago)'!$B:$B,MATCH($B501,'Pliegos Tarifarios (Santiago)'!$A:$A,0))</f>
        <v>75746.105284799996</v>
      </c>
      <c r="N501" s="19">
        <f>I501*INDEX('Pliegos Tarifarios (Santiago)'!$C:$C,MATCH($B501,'Pliegos Tarifarios (Santiago)'!$A:$A,0))</f>
        <v>6544.7101437000001</v>
      </c>
      <c r="O501" s="19">
        <f>J501*INDEX('Pliegos Tarifarios (Santiago)'!$D:$D,MATCH($B501,'Pliegos Tarifarios (Santiago)'!$A:$A,0))</f>
        <v>26402.820249599998</v>
      </c>
      <c r="P501" s="19">
        <f>H501*INDEX('Pliegos Tarifarios (Santiago)'!$E:$E,MATCH($B501,'Pliegos Tarifarios (Santiago)'!$A:$A,0))</f>
        <v>8242.7223071999997</v>
      </c>
      <c r="Q501" s="19" cm="1">
        <f t="array" ref="Q501">H501*_xlfn.IFS(H501&lt;=350,INDEX('Pliegos Tarifarios (Santiago)'!$F:$F,MATCH($B501,'Pliegos Tarifarios (Santiago)'!$A:$A,0)),H501&lt;=500,INDEX('Pliegos Tarifarios (Santiago)'!$G:$G,MATCH($B501,'Pliegos Tarifarios (Santiago)'!$A:$A,0)),H501&lt;=1000,INDEX('Pliegos Tarifarios (Santiago)'!$H:$H,MATCH($B501,'Pliegos Tarifarios (Santiago)'!$A:$A,0)),H501&lt;=5000,INDEX('Pliegos Tarifarios (Santiago)'!$I:$I,MATCH($B501,'Pliegos Tarifarios (Santiago)'!$A:$A,0)),H501&gt;5000,INDEX('Pliegos Tarifarios (Santiago)'!$J:$J,MATCH($B501,'Pliegos Tarifarios (Santiago)'!$A:$A,0)))/1.19</f>
        <v>1494.9196416806724</v>
      </c>
      <c r="R501" s="19">
        <f>INDEX('Pliegos Tarifarios (Santiago)'!$K:$K,MATCH($B501,'Pliegos Tarifarios (Santiago)'!$A:$A,0))</f>
        <v>709.36099999999999</v>
      </c>
      <c r="S501" s="21">
        <f t="shared" si="33"/>
        <v>119140.63862698067</v>
      </c>
      <c r="T501" s="21">
        <f t="shared" si="30"/>
        <v>22636.721339126329</v>
      </c>
      <c r="U501" s="19">
        <v>0</v>
      </c>
      <c r="V501" s="21">
        <f t="shared" si="31"/>
        <v>141777.359966107</v>
      </c>
    </row>
    <row r="502" spans="1:22" x14ac:dyDescent="0.3">
      <c r="A502" s="7" t="s">
        <v>133</v>
      </c>
      <c r="B502" s="7">
        <v>2</v>
      </c>
      <c r="C502" s="8" t="s">
        <v>178</v>
      </c>
      <c r="D502" s="7" t="s">
        <v>670</v>
      </c>
      <c r="E502" s="7" t="s">
        <v>488</v>
      </c>
      <c r="F502" s="8" t="s">
        <v>671</v>
      </c>
      <c r="G502" s="7" t="s">
        <v>30</v>
      </c>
      <c r="H502" s="9">
        <v>636.63170000000002</v>
      </c>
      <c r="I502" s="9">
        <v>1.8894</v>
      </c>
      <c r="J502" s="9">
        <v>1.8480000000000001</v>
      </c>
      <c r="K502" s="10">
        <v>0.97808828199428399</v>
      </c>
      <c r="L502" s="9">
        <v>22.74</v>
      </c>
      <c r="M502" s="19">
        <f>H502*INDEX('Pliegos Tarifarios (Santiago)'!$B:$B,MATCH($B502,'Pliegos Tarifarios (Santiago)'!$A:$A,0))</f>
        <v>75656.037964599993</v>
      </c>
      <c r="N502" s="19">
        <f>I502*INDEX('Pliegos Tarifarios (Santiago)'!$C:$C,MATCH($B502,'Pliegos Tarifarios (Santiago)'!$A:$A,0))</f>
        <v>6481.9286813999997</v>
      </c>
      <c r="O502" s="19">
        <f>J502*INDEX('Pliegos Tarifarios (Santiago)'!$D:$D,MATCH($B502,'Pliegos Tarifarios (Santiago)'!$A:$A,0))</f>
        <v>26097.781247999999</v>
      </c>
      <c r="P502" s="19">
        <f>H502*INDEX('Pliegos Tarifarios (Santiago)'!$E:$E,MATCH($B502,'Pliegos Tarifarios (Santiago)'!$A:$A,0))</f>
        <v>8232.9211444000011</v>
      </c>
      <c r="Q502" s="19" cm="1">
        <f t="array" ref="Q502">H502*_xlfn.IFS(H502&lt;=350,INDEX('Pliegos Tarifarios (Santiago)'!$F:$F,MATCH($B502,'Pliegos Tarifarios (Santiago)'!$A:$A,0)),H502&lt;=500,INDEX('Pliegos Tarifarios (Santiago)'!$G:$G,MATCH($B502,'Pliegos Tarifarios (Santiago)'!$A:$A,0)),H502&lt;=1000,INDEX('Pliegos Tarifarios (Santiago)'!$H:$H,MATCH($B502,'Pliegos Tarifarios (Santiago)'!$A:$A,0)),H502&lt;=5000,INDEX('Pliegos Tarifarios (Santiago)'!$I:$I,MATCH($B502,'Pliegos Tarifarios (Santiago)'!$A:$A,0)),H502&gt;5000,INDEX('Pliegos Tarifarios (Santiago)'!$J:$J,MATCH($B502,'Pliegos Tarifarios (Santiago)'!$A:$A,0)))/1.19</f>
        <v>1493.1420795798322</v>
      </c>
      <c r="R502" s="19">
        <f>INDEX('Pliegos Tarifarios (Santiago)'!$K:$K,MATCH($B502,'Pliegos Tarifarios (Santiago)'!$A:$A,0))</f>
        <v>709.36099999999999</v>
      </c>
      <c r="S502" s="21">
        <f t="shared" si="33"/>
        <v>118671.17211797982</v>
      </c>
      <c r="T502" s="21">
        <f t="shared" si="30"/>
        <v>22547.522702416165</v>
      </c>
      <c r="U502" s="19">
        <v>0</v>
      </c>
      <c r="V502" s="21">
        <f t="shared" si="31"/>
        <v>141218.69482039599</v>
      </c>
    </row>
    <row r="503" spans="1:22" x14ac:dyDescent="0.3">
      <c r="A503" s="7" t="s">
        <v>133</v>
      </c>
      <c r="B503" s="7">
        <v>2</v>
      </c>
      <c r="C503" s="8" t="s">
        <v>178</v>
      </c>
      <c r="D503" s="7" t="s">
        <v>672</v>
      </c>
      <c r="E503" s="7" t="s">
        <v>488</v>
      </c>
      <c r="F503" s="8" t="s">
        <v>673</v>
      </c>
      <c r="G503" s="7" t="s">
        <v>30</v>
      </c>
      <c r="H503" s="9">
        <v>639.59169999999995</v>
      </c>
      <c r="I503" s="9">
        <v>1.9462999999999999</v>
      </c>
      <c r="J503" s="9">
        <v>1.8308</v>
      </c>
      <c r="K503" s="10">
        <v>0.94065663052972315</v>
      </c>
      <c r="L503" s="9">
        <v>22.84</v>
      </c>
      <c r="M503" s="19">
        <f>H503*INDEX('Pliegos Tarifarios (Santiago)'!$B:$B,MATCH($B503,'Pliegos Tarifarios (Santiago)'!$A:$A,0))</f>
        <v>76007.79844459999</v>
      </c>
      <c r="N503" s="19">
        <f>I503*INDEX('Pliegos Tarifarios (Santiago)'!$C:$C,MATCH($B503,'Pliegos Tarifarios (Santiago)'!$A:$A,0))</f>
        <v>6677.1344302999996</v>
      </c>
      <c r="O503" s="19">
        <f>J503*INDEX('Pliegos Tarifarios (Santiago)'!$D:$D,MATCH($B503,'Pliegos Tarifarios (Santiago)'!$A:$A,0))</f>
        <v>25854.879820799997</v>
      </c>
      <c r="P503" s="19">
        <f>H503*INDEX('Pliegos Tarifarios (Santiago)'!$E:$E,MATCH($B503,'Pliegos Tarifarios (Santiago)'!$A:$A,0))</f>
        <v>8271.1998643999996</v>
      </c>
      <c r="Q503" s="19" cm="1">
        <f t="array" ref="Q503">H503*_xlfn.IFS(H503&lt;=350,INDEX('Pliegos Tarifarios (Santiago)'!$F:$F,MATCH($B503,'Pliegos Tarifarios (Santiago)'!$A:$A,0)),H503&lt;=500,INDEX('Pliegos Tarifarios (Santiago)'!$G:$G,MATCH($B503,'Pliegos Tarifarios (Santiago)'!$A:$A,0)),H503&lt;=1000,INDEX('Pliegos Tarifarios (Santiago)'!$H:$H,MATCH($B503,'Pliegos Tarifarios (Santiago)'!$A:$A,0)),H503&lt;=5000,INDEX('Pliegos Tarifarios (Santiago)'!$I:$I,MATCH($B503,'Pliegos Tarifarios (Santiago)'!$A:$A,0)),H503&gt;5000,INDEX('Pliegos Tarifarios (Santiago)'!$J:$J,MATCH($B503,'Pliegos Tarifarios (Santiago)'!$A:$A,0)))/1.19</f>
        <v>1500.0843989075631</v>
      </c>
      <c r="R503" s="19">
        <f>INDEX('Pliegos Tarifarios (Santiago)'!$K:$K,MATCH($B503,'Pliegos Tarifarios (Santiago)'!$A:$A,0))</f>
        <v>709.36099999999999</v>
      </c>
      <c r="S503" s="21">
        <f t="shared" si="33"/>
        <v>119020.45795900754</v>
      </c>
      <c r="T503" s="21">
        <f t="shared" si="30"/>
        <v>22613.887012211435</v>
      </c>
      <c r="U503" s="19">
        <v>0</v>
      </c>
      <c r="V503" s="21">
        <f t="shared" si="31"/>
        <v>141634.34497121899</v>
      </c>
    </row>
    <row r="504" spans="1:22" x14ac:dyDescent="0.3">
      <c r="A504" s="7" t="s">
        <v>133</v>
      </c>
      <c r="B504" s="7">
        <v>2</v>
      </c>
      <c r="C504" s="8" t="s">
        <v>178</v>
      </c>
      <c r="D504" s="7" t="s">
        <v>674</v>
      </c>
      <c r="E504" s="7" t="s">
        <v>488</v>
      </c>
      <c r="F504" s="8" t="s">
        <v>675</v>
      </c>
      <c r="G504" s="7" t="s">
        <v>30</v>
      </c>
      <c r="H504" s="9">
        <v>639.02239999999995</v>
      </c>
      <c r="I504" s="9">
        <v>1.8954</v>
      </c>
      <c r="J504" s="9">
        <v>1.8902000000000001</v>
      </c>
      <c r="K504" s="10">
        <v>0.99725651577503438</v>
      </c>
      <c r="L504" s="9">
        <v>22.82</v>
      </c>
      <c r="M504" s="19">
        <f>H504*INDEX('Pliegos Tarifarios (Santiago)'!$B:$B,MATCH($B504,'Pliegos Tarifarios (Santiago)'!$A:$A,0))</f>
        <v>75940.143971199985</v>
      </c>
      <c r="N504" s="19">
        <f>I504*INDEX('Pliegos Tarifarios (Santiago)'!$C:$C,MATCH($B504,'Pliegos Tarifarios (Santiago)'!$A:$A,0))</f>
        <v>6502.5127673999996</v>
      </c>
      <c r="O504" s="19">
        <f>J504*INDEX('Pliegos Tarifarios (Santiago)'!$D:$D,MATCH($B504,'Pliegos Tarifarios (Santiago)'!$A:$A,0))</f>
        <v>26693.737075199999</v>
      </c>
      <c r="P504" s="19">
        <f>H504*INDEX('Pliegos Tarifarios (Santiago)'!$E:$E,MATCH($B504,'Pliegos Tarifarios (Santiago)'!$A:$A,0))</f>
        <v>8263.8376767999998</v>
      </c>
      <c r="Q504" s="19" cm="1">
        <f t="array" ref="Q504">H504*_xlfn.IFS(H504&lt;=350,INDEX('Pliegos Tarifarios (Santiago)'!$F:$F,MATCH($B504,'Pliegos Tarifarios (Santiago)'!$A:$A,0)),H504&lt;=500,INDEX('Pliegos Tarifarios (Santiago)'!$G:$G,MATCH($B504,'Pliegos Tarifarios (Santiago)'!$A:$A,0)),H504&lt;=1000,INDEX('Pliegos Tarifarios (Santiago)'!$H:$H,MATCH($B504,'Pliegos Tarifarios (Santiago)'!$A:$A,0)),H504&lt;=5000,INDEX('Pliegos Tarifarios (Santiago)'!$I:$I,MATCH($B504,'Pliegos Tarifarios (Santiago)'!$A:$A,0)),H504&gt;5000,INDEX('Pliegos Tarifarios (Santiago)'!$J:$J,MATCH($B504,'Pliegos Tarifarios (Santiago)'!$A:$A,0)))/1.19</f>
        <v>1498.7491751260507</v>
      </c>
      <c r="R504" s="19">
        <f>INDEX('Pliegos Tarifarios (Santiago)'!$K:$K,MATCH($B504,'Pliegos Tarifarios (Santiago)'!$A:$A,0))</f>
        <v>709.36099999999999</v>
      </c>
      <c r="S504" s="21">
        <f t="shared" si="33"/>
        <v>119608.34166572604</v>
      </c>
      <c r="T504" s="21">
        <f t="shared" si="30"/>
        <v>22725.584916487947</v>
      </c>
      <c r="U504" s="19">
        <v>0</v>
      </c>
      <c r="V504" s="21">
        <f t="shared" si="31"/>
        <v>142333.92658221399</v>
      </c>
    </row>
    <row r="505" spans="1:22" x14ac:dyDescent="0.3">
      <c r="A505" s="7" t="s">
        <v>133</v>
      </c>
      <c r="B505" s="7">
        <v>2</v>
      </c>
      <c r="C505" s="8" t="s">
        <v>178</v>
      </c>
      <c r="D505" s="7" t="s">
        <v>676</v>
      </c>
      <c r="E505" s="7" t="s">
        <v>488</v>
      </c>
      <c r="F505" s="8" t="s">
        <v>677</v>
      </c>
      <c r="G505" s="7" t="s">
        <v>30</v>
      </c>
      <c r="H505" s="9">
        <v>636.71119999999996</v>
      </c>
      <c r="I505" s="9">
        <v>1.9003000000000001</v>
      </c>
      <c r="J505" s="9">
        <v>1.873</v>
      </c>
      <c r="K505" s="10">
        <v>0.98563384728727033</v>
      </c>
      <c r="L505" s="9">
        <v>22.74</v>
      </c>
      <c r="M505" s="19">
        <f>H505*INDEX('Pliegos Tarifarios (Santiago)'!$B:$B,MATCH($B505,'Pliegos Tarifarios (Santiago)'!$A:$A,0))</f>
        <v>75665.485585599992</v>
      </c>
      <c r="N505" s="19">
        <f>I505*INDEX('Pliegos Tarifarios (Santiago)'!$C:$C,MATCH($B505,'Pliegos Tarifarios (Santiago)'!$A:$A,0))</f>
        <v>6519.3231043000005</v>
      </c>
      <c r="O505" s="19">
        <f>J505*INDEX('Pliegos Tarifarios (Santiago)'!$D:$D,MATCH($B505,'Pliegos Tarifarios (Santiago)'!$A:$A,0))</f>
        <v>26450.835648</v>
      </c>
      <c r="P505" s="19">
        <f>H505*INDEX('Pliegos Tarifarios (Santiago)'!$E:$E,MATCH($B505,'Pliegos Tarifarios (Santiago)'!$A:$A,0))</f>
        <v>8233.9492384000005</v>
      </c>
      <c r="Q505" s="19" cm="1">
        <f t="array" ref="Q505">H505*_xlfn.IFS(H505&lt;=350,INDEX('Pliegos Tarifarios (Santiago)'!$F:$F,MATCH($B505,'Pliegos Tarifarios (Santiago)'!$A:$A,0)),H505&lt;=500,INDEX('Pliegos Tarifarios (Santiago)'!$G:$G,MATCH($B505,'Pliegos Tarifarios (Santiago)'!$A:$A,0)),H505&lt;=1000,INDEX('Pliegos Tarifarios (Santiago)'!$H:$H,MATCH($B505,'Pliegos Tarifarios (Santiago)'!$A:$A,0)),H505&lt;=5000,INDEX('Pliegos Tarifarios (Santiago)'!$I:$I,MATCH($B505,'Pliegos Tarifarios (Santiago)'!$A:$A,0)),H505&gt;5000,INDEX('Pliegos Tarifarios (Santiago)'!$J:$J,MATCH($B505,'Pliegos Tarifarios (Santiago)'!$A:$A,0)))/1.19</f>
        <v>1493.3285371428572</v>
      </c>
      <c r="R505" s="19">
        <f>INDEX('Pliegos Tarifarios (Santiago)'!$K:$K,MATCH($B505,'Pliegos Tarifarios (Santiago)'!$A:$A,0))</f>
        <v>709.36099999999999</v>
      </c>
      <c r="S505" s="21">
        <f t="shared" si="33"/>
        <v>119072.28311344284</v>
      </c>
      <c r="T505" s="21">
        <f t="shared" si="30"/>
        <v>22623.733791554139</v>
      </c>
      <c r="U505" s="19">
        <v>0</v>
      </c>
      <c r="V505" s="21">
        <f t="shared" si="31"/>
        <v>141696.01690499697</v>
      </c>
    </row>
    <row r="506" spans="1:22" x14ac:dyDescent="0.3">
      <c r="A506" s="7" t="s">
        <v>133</v>
      </c>
      <c r="B506" s="7">
        <v>2</v>
      </c>
      <c r="C506" s="8" t="s">
        <v>178</v>
      </c>
      <c r="D506" s="7" t="s">
        <v>678</v>
      </c>
      <c r="E506" s="7" t="s">
        <v>488</v>
      </c>
      <c r="F506" s="8" t="s">
        <v>679</v>
      </c>
      <c r="G506" s="7" t="s">
        <v>30</v>
      </c>
      <c r="H506" s="9">
        <v>637.14859999999999</v>
      </c>
      <c r="I506" s="9">
        <v>1.9035</v>
      </c>
      <c r="J506" s="9">
        <v>1.9035</v>
      </c>
      <c r="K506" s="10">
        <v>1</v>
      </c>
      <c r="L506" s="9">
        <v>22.76</v>
      </c>
      <c r="M506" s="19">
        <f>H506*INDEX('Pliegos Tarifarios (Santiago)'!$B:$B,MATCH($B506,'Pliegos Tarifarios (Santiago)'!$A:$A,0))</f>
        <v>75717.465326799997</v>
      </c>
      <c r="N506" s="19">
        <f>I506*INDEX('Pliegos Tarifarios (Santiago)'!$C:$C,MATCH($B506,'Pliegos Tarifarios (Santiago)'!$A:$A,0))</f>
        <v>6530.3012835</v>
      </c>
      <c r="O506" s="19">
        <f>J506*INDEX('Pliegos Tarifarios (Santiago)'!$D:$D,MATCH($B506,'Pliegos Tarifarios (Santiago)'!$A:$A,0))</f>
        <v>26881.562016</v>
      </c>
      <c r="P506" s="19">
        <f>H506*INDEX('Pliegos Tarifarios (Santiago)'!$E:$E,MATCH($B506,'Pliegos Tarifarios (Santiago)'!$A:$A,0))</f>
        <v>8239.6056951999999</v>
      </c>
      <c r="Q506" s="19" cm="1">
        <f t="array" ref="Q506">H506*_xlfn.IFS(H506&lt;=350,INDEX('Pliegos Tarifarios (Santiago)'!$F:$F,MATCH($B506,'Pliegos Tarifarios (Santiago)'!$A:$A,0)),H506&lt;=500,INDEX('Pliegos Tarifarios (Santiago)'!$G:$G,MATCH($B506,'Pliegos Tarifarios (Santiago)'!$A:$A,0)),H506&lt;=1000,INDEX('Pliegos Tarifarios (Santiago)'!$H:$H,MATCH($B506,'Pliegos Tarifarios (Santiago)'!$A:$A,0)),H506&lt;=5000,INDEX('Pliegos Tarifarios (Santiago)'!$I:$I,MATCH($B506,'Pliegos Tarifarios (Santiago)'!$A:$A,0)),H506&gt;5000,INDEX('Pliegos Tarifarios (Santiago)'!$J:$J,MATCH($B506,'Pliegos Tarifarios (Santiago)'!$A:$A,0)))/1.19</f>
        <v>1494.3544055462187</v>
      </c>
      <c r="R506" s="19">
        <f>INDEX('Pliegos Tarifarios (Santiago)'!$K:$K,MATCH($B506,'Pliegos Tarifarios (Santiago)'!$A:$A,0))</f>
        <v>709.36099999999999</v>
      </c>
      <c r="S506" s="21">
        <f t="shared" si="33"/>
        <v>119572.6497270462</v>
      </c>
      <c r="T506" s="21">
        <f t="shared" si="30"/>
        <v>22718.803448138777</v>
      </c>
      <c r="U506" s="19">
        <v>0</v>
      </c>
      <c r="V506" s="21">
        <f t="shared" si="31"/>
        <v>142291.45317518499</v>
      </c>
    </row>
    <row r="507" spans="1:22" x14ac:dyDescent="0.3">
      <c r="A507" s="7" t="s">
        <v>133</v>
      </c>
      <c r="B507" s="7">
        <v>2</v>
      </c>
      <c r="C507" s="8" t="s">
        <v>178</v>
      </c>
      <c r="D507" s="7" t="s">
        <v>680</v>
      </c>
      <c r="E507" s="7" t="s">
        <v>488</v>
      </c>
      <c r="F507" s="8" t="s">
        <v>681</v>
      </c>
      <c r="G507" s="7" t="s">
        <v>30</v>
      </c>
      <c r="H507" s="9">
        <v>636.19569999999999</v>
      </c>
      <c r="I507" s="9">
        <v>1.9737</v>
      </c>
      <c r="J507" s="9">
        <v>1.8415999999999999</v>
      </c>
      <c r="K507" s="10">
        <v>0.93306986877438314</v>
      </c>
      <c r="L507" s="9">
        <v>22.72</v>
      </c>
      <c r="M507" s="19">
        <f>H507*INDEX('Pliegos Tarifarios (Santiago)'!$B:$B,MATCH($B507,'Pliegos Tarifarios (Santiago)'!$A:$A,0))</f>
        <v>75604.22459659999</v>
      </c>
      <c r="N507" s="19">
        <f>I507*INDEX('Pliegos Tarifarios (Santiago)'!$C:$C,MATCH($B507,'Pliegos Tarifarios (Santiago)'!$A:$A,0))</f>
        <v>6771.1350897000002</v>
      </c>
      <c r="O507" s="19">
        <f>J507*INDEX('Pliegos Tarifarios (Santiago)'!$D:$D,MATCH($B507,'Pliegos Tarifarios (Santiago)'!$A:$A,0))</f>
        <v>26007.399321599998</v>
      </c>
      <c r="P507" s="19">
        <f>H507*INDEX('Pliegos Tarifarios (Santiago)'!$E:$E,MATCH($B507,'Pliegos Tarifarios (Santiago)'!$A:$A,0))</f>
        <v>8227.2827923999994</v>
      </c>
      <c r="Q507" s="19" cm="1">
        <f t="array" ref="Q507">H507*_xlfn.IFS(H507&lt;=350,INDEX('Pliegos Tarifarios (Santiago)'!$F:$F,MATCH($B507,'Pliegos Tarifarios (Santiago)'!$A:$A,0)),H507&lt;=500,INDEX('Pliegos Tarifarios (Santiago)'!$G:$G,MATCH($B507,'Pliegos Tarifarios (Santiago)'!$A:$A,0)),H507&lt;=1000,INDEX('Pliegos Tarifarios (Santiago)'!$H:$H,MATCH($B507,'Pliegos Tarifarios (Santiago)'!$A:$A,0)),H507&lt;=5000,INDEX('Pliegos Tarifarios (Santiago)'!$I:$I,MATCH($B507,'Pliegos Tarifarios (Santiago)'!$A:$A,0)),H507&gt;5000,INDEX('Pliegos Tarifarios (Santiago)'!$J:$J,MATCH($B507,'Pliegos Tarifarios (Santiago)'!$A:$A,0)))/1.19</f>
        <v>1492.1194947058825</v>
      </c>
      <c r="R507" s="19">
        <f>INDEX('Pliegos Tarifarios (Santiago)'!$K:$K,MATCH($B507,'Pliegos Tarifarios (Santiago)'!$A:$A,0))</f>
        <v>709.36099999999999</v>
      </c>
      <c r="S507" s="21">
        <f t="shared" si="33"/>
        <v>118811.52229500587</v>
      </c>
      <c r="T507" s="21">
        <f t="shared" si="30"/>
        <v>22574.189236051116</v>
      </c>
      <c r="U507" s="19">
        <v>0</v>
      </c>
      <c r="V507" s="21">
        <f t="shared" si="31"/>
        <v>141385.71153105699</v>
      </c>
    </row>
    <row r="508" spans="1:22" x14ac:dyDescent="0.3">
      <c r="A508" s="7" t="s">
        <v>133</v>
      </c>
      <c r="B508" s="7">
        <v>2</v>
      </c>
      <c r="C508" s="8" t="s">
        <v>178</v>
      </c>
      <c r="D508" s="7" t="s">
        <v>682</v>
      </c>
      <c r="E508" s="7" t="s">
        <v>488</v>
      </c>
      <c r="F508" s="8" t="s">
        <v>683</v>
      </c>
      <c r="G508" s="7" t="s">
        <v>30</v>
      </c>
      <c r="H508" s="9">
        <v>635.38580000000002</v>
      </c>
      <c r="I508" s="9">
        <v>1.9941</v>
      </c>
      <c r="J508" s="9">
        <v>1.8125</v>
      </c>
      <c r="K508" s="10">
        <v>0.90893134747505144</v>
      </c>
      <c r="L508" s="9">
        <v>22.69</v>
      </c>
      <c r="M508" s="19">
        <f>H508*INDEX('Pliegos Tarifarios (Santiago)'!$B:$B,MATCH($B508,'Pliegos Tarifarios (Santiago)'!$A:$A,0))</f>
        <v>75507.977700399992</v>
      </c>
      <c r="N508" s="19">
        <f>I508*INDEX('Pliegos Tarifarios (Santiago)'!$C:$C,MATCH($B508,'Pliegos Tarifarios (Santiago)'!$A:$A,0))</f>
        <v>6841.1209821000002</v>
      </c>
      <c r="O508" s="19">
        <f>J508*INDEX('Pliegos Tarifarios (Santiago)'!$D:$D,MATCH($B508,'Pliegos Tarifarios (Santiago)'!$A:$A,0))</f>
        <v>25596.444</v>
      </c>
      <c r="P508" s="19">
        <f>H508*INDEX('Pliegos Tarifarios (Santiago)'!$E:$E,MATCH($B508,'Pliegos Tarifarios (Santiago)'!$A:$A,0))</f>
        <v>8216.8091655999997</v>
      </c>
      <c r="Q508" s="19" cm="1">
        <f t="array" ref="Q508">H508*_xlfn.IFS(H508&lt;=350,INDEX('Pliegos Tarifarios (Santiago)'!$F:$F,MATCH($B508,'Pliegos Tarifarios (Santiago)'!$A:$A,0)),H508&lt;=500,INDEX('Pliegos Tarifarios (Santiago)'!$G:$G,MATCH($B508,'Pliegos Tarifarios (Santiago)'!$A:$A,0)),H508&lt;=1000,INDEX('Pliegos Tarifarios (Santiago)'!$H:$H,MATCH($B508,'Pliegos Tarifarios (Santiago)'!$A:$A,0)),H508&lt;=5000,INDEX('Pliegos Tarifarios (Santiago)'!$I:$I,MATCH($B508,'Pliegos Tarifarios (Santiago)'!$A:$A,0)),H508&gt;5000,INDEX('Pliegos Tarifarios (Santiago)'!$J:$J,MATCH($B508,'Pliegos Tarifarios (Santiago)'!$A:$A,0)))/1.19</f>
        <v>1490.2199729411768</v>
      </c>
      <c r="R508" s="19">
        <f>INDEX('Pliegos Tarifarios (Santiago)'!$K:$K,MATCH($B508,'Pliegos Tarifarios (Santiago)'!$A:$A,0))</f>
        <v>709.36099999999999</v>
      </c>
      <c r="S508" s="21">
        <f t="shared" si="33"/>
        <v>118361.93282104118</v>
      </c>
      <c r="T508" s="21">
        <f t="shared" si="30"/>
        <v>22488.767235997824</v>
      </c>
      <c r="U508" s="19">
        <v>0</v>
      </c>
      <c r="V508" s="21">
        <f t="shared" si="31"/>
        <v>140850.70005703901</v>
      </c>
    </row>
    <row r="509" spans="1:22" x14ac:dyDescent="0.3">
      <c r="A509" s="7" t="s">
        <v>133</v>
      </c>
      <c r="B509" s="7">
        <v>2</v>
      </c>
      <c r="C509" s="8" t="s">
        <v>178</v>
      </c>
      <c r="D509" s="7" t="s">
        <v>684</v>
      </c>
      <c r="E509" s="7" t="s">
        <v>488</v>
      </c>
      <c r="F509" s="8" t="s">
        <v>685</v>
      </c>
      <c r="G509" s="7" t="s">
        <v>30</v>
      </c>
      <c r="H509" s="9">
        <v>638.11559999999997</v>
      </c>
      <c r="I509" s="9">
        <v>1.9055</v>
      </c>
      <c r="J509" s="9">
        <v>1.8704000000000001</v>
      </c>
      <c r="K509" s="10">
        <v>0.98157963789031755</v>
      </c>
      <c r="L509" s="9">
        <v>22.79</v>
      </c>
      <c r="M509" s="19">
        <f>H509*INDEX('Pliegos Tarifarios (Santiago)'!$B:$B,MATCH($B509,'Pliegos Tarifarios (Santiago)'!$A:$A,0))</f>
        <v>75832.381672799995</v>
      </c>
      <c r="N509" s="19">
        <f>I509*INDEX('Pliegos Tarifarios (Santiago)'!$C:$C,MATCH($B509,'Pliegos Tarifarios (Santiago)'!$A:$A,0))</f>
        <v>6537.1626454999996</v>
      </c>
      <c r="O509" s="19">
        <f>J509*INDEX('Pliegos Tarifarios (Santiago)'!$D:$D,MATCH($B509,'Pliegos Tarifarios (Santiago)'!$A:$A,0))</f>
        <v>26414.117990399998</v>
      </c>
      <c r="P509" s="19">
        <f>H509*INDEX('Pliegos Tarifarios (Santiago)'!$E:$E,MATCH($B509,'Pliegos Tarifarios (Santiago)'!$A:$A,0))</f>
        <v>8252.1109391999998</v>
      </c>
      <c r="Q509" s="19" cm="1">
        <f t="array" ref="Q509">H509*_xlfn.IFS(H509&lt;=350,INDEX('Pliegos Tarifarios (Santiago)'!$F:$F,MATCH($B509,'Pliegos Tarifarios (Santiago)'!$A:$A,0)),H509&lt;=500,INDEX('Pliegos Tarifarios (Santiago)'!$G:$G,MATCH($B509,'Pliegos Tarifarios (Santiago)'!$A:$A,0)),H509&lt;=1000,INDEX('Pliegos Tarifarios (Santiago)'!$H:$H,MATCH($B509,'Pliegos Tarifarios (Santiago)'!$A:$A,0)),H509&lt;=5000,INDEX('Pliegos Tarifarios (Santiago)'!$I:$I,MATCH($B509,'Pliegos Tarifarios (Santiago)'!$A:$A,0)),H509&gt;5000,INDEX('Pliegos Tarifarios (Santiago)'!$J:$J,MATCH($B509,'Pliegos Tarifarios (Santiago)'!$A:$A,0)))/1.19</f>
        <v>1496.6223862184875</v>
      </c>
      <c r="R509" s="19">
        <f>INDEX('Pliegos Tarifarios (Santiago)'!$K:$K,MATCH($B509,'Pliegos Tarifarios (Santiago)'!$A:$A,0))</f>
        <v>709.36099999999999</v>
      </c>
      <c r="S509" s="21">
        <f t="shared" si="33"/>
        <v>119241.75663411847</v>
      </c>
      <c r="T509" s="21">
        <f t="shared" si="30"/>
        <v>22655.933760482509</v>
      </c>
      <c r="U509" s="19">
        <v>0</v>
      </c>
      <c r="V509" s="21">
        <f t="shared" si="31"/>
        <v>141897.69039460097</v>
      </c>
    </row>
    <row r="510" spans="1:22" x14ac:dyDescent="0.3">
      <c r="A510" s="7" t="s">
        <v>133</v>
      </c>
      <c r="B510" s="7">
        <v>2</v>
      </c>
      <c r="C510" s="8" t="s">
        <v>178</v>
      </c>
      <c r="D510" s="7" t="s">
        <v>686</v>
      </c>
      <c r="E510" s="7" t="s">
        <v>488</v>
      </c>
      <c r="F510" s="8" t="s">
        <v>687</v>
      </c>
      <c r="G510" s="7" t="s">
        <v>30</v>
      </c>
      <c r="H510" s="9">
        <v>637.47249999999997</v>
      </c>
      <c r="I510" s="9">
        <v>1.8969</v>
      </c>
      <c r="J510" s="9">
        <v>1.8787</v>
      </c>
      <c r="K510" s="10">
        <v>0.9904053982814065</v>
      </c>
      <c r="L510" s="9">
        <v>22.77</v>
      </c>
      <c r="M510" s="19">
        <f>H510*INDEX('Pliegos Tarifarios (Santiago)'!$B:$B,MATCH($B510,'Pliegos Tarifarios (Santiago)'!$A:$A,0))</f>
        <v>75755.956954999987</v>
      </c>
      <c r="N510" s="19">
        <f>I510*INDEX('Pliegos Tarifarios (Santiago)'!$C:$C,MATCH($B510,'Pliegos Tarifarios (Santiago)'!$A:$A,0))</f>
        <v>6507.6587889000002</v>
      </c>
      <c r="O510" s="19">
        <f>J510*INDEX('Pliegos Tarifarios (Santiago)'!$D:$D,MATCH($B510,'Pliegos Tarifarios (Santiago)'!$A:$A,0))</f>
        <v>26531.332051199999</v>
      </c>
      <c r="P510" s="19">
        <f>H510*INDEX('Pliegos Tarifarios (Santiago)'!$E:$E,MATCH($B510,'Pliegos Tarifarios (Santiago)'!$A:$A,0))</f>
        <v>8243.7943699999996</v>
      </c>
      <c r="Q510" s="19" cm="1">
        <f t="array" ref="Q510">H510*_xlfn.IFS(H510&lt;=350,INDEX('Pliegos Tarifarios (Santiago)'!$F:$F,MATCH($B510,'Pliegos Tarifarios (Santiago)'!$A:$A,0)),H510&lt;=500,INDEX('Pliegos Tarifarios (Santiago)'!$G:$G,MATCH($B510,'Pliegos Tarifarios (Santiago)'!$A:$A,0)),H510&lt;=1000,INDEX('Pliegos Tarifarios (Santiago)'!$H:$H,MATCH($B510,'Pliegos Tarifarios (Santiago)'!$A:$A,0)),H510&lt;=5000,INDEX('Pliegos Tarifarios (Santiago)'!$I:$I,MATCH($B510,'Pliegos Tarifarios (Santiago)'!$A:$A,0)),H510&gt;5000,INDEX('Pliegos Tarifarios (Santiago)'!$J:$J,MATCH($B510,'Pliegos Tarifarios (Santiago)'!$A:$A,0)))/1.19</f>
        <v>1495.1140735294121</v>
      </c>
      <c r="R510" s="19">
        <f>INDEX('Pliegos Tarifarios (Santiago)'!$K:$K,MATCH($B510,'Pliegos Tarifarios (Santiago)'!$A:$A,0))</f>
        <v>709.36099999999999</v>
      </c>
      <c r="S510" s="21">
        <f t="shared" si="33"/>
        <v>119243.21723862941</v>
      </c>
      <c r="T510" s="21">
        <f t="shared" si="30"/>
        <v>22656.211275339589</v>
      </c>
      <c r="U510" s="19">
        <v>0</v>
      </c>
      <c r="V510" s="21">
        <f t="shared" si="31"/>
        <v>141899.428513969</v>
      </c>
    </row>
    <row r="511" spans="1:22" x14ac:dyDescent="0.3">
      <c r="A511" s="7" t="s">
        <v>133</v>
      </c>
      <c r="B511" s="7">
        <v>2</v>
      </c>
      <c r="C511" s="8" t="s">
        <v>178</v>
      </c>
      <c r="D511" s="7" t="s">
        <v>688</v>
      </c>
      <c r="E511" s="7" t="s">
        <v>488</v>
      </c>
      <c r="F511" s="8" t="s">
        <v>689</v>
      </c>
      <c r="G511" s="7" t="s">
        <v>30</v>
      </c>
      <c r="H511" s="9">
        <v>637.05499999999995</v>
      </c>
      <c r="I511" s="9">
        <v>1.8894</v>
      </c>
      <c r="J511" s="9">
        <v>1.863</v>
      </c>
      <c r="K511" s="10">
        <v>0.98602731025722457</v>
      </c>
      <c r="L511" s="9">
        <v>22.75</v>
      </c>
      <c r="M511" s="19">
        <f>H511*INDEX('Pliegos Tarifarios (Santiago)'!$B:$B,MATCH($B511,'Pliegos Tarifarios (Santiago)'!$A:$A,0))</f>
        <v>75706.342089999991</v>
      </c>
      <c r="N511" s="19">
        <f>I511*INDEX('Pliegos Tarifarios (Santiago)'!$C:$C,MATCH($B511,'Pliegos Tarifarios (Santiago)'!$A:$A,0))</f>
        <v>6481.9286813999997</v>
      </c>
      <c r="O511" s="19">
        <f>J511*INDEX('Pliegos Tarifarios (Santiago)'!$D:$D,MATCH($B511,'Pliegos Tarifarios (Santiago)'!$A:$A,0))</f>
        <v>26309.613888</v>
      </c>
      <c r="P511" s="19">
        <f>H511*INDEX('Pliegos Tarifarios (Santiago)'!$E:$E,MATCH($B511,'Pliegos Tarifarios (Santiago)'!$A:$A,0))</f>
        <v>8238.3952599999993</v>
      </c>
      <c r="Q511" s="19" cm="1">
        <f t="array" ref="Q511">H511*_xlfn.IFS(H511&lt;=350,INDEX('Pliegos Tarifarios (Santiago)'!$F:$F,MATCH($B511,'Pliegos Tarifarios (Santiago)'!$A:$A,0)),H511&lt;=500,INDEX('Pliegos Tarifarios (Santiago)'!$G:$G,MATCH($B511,'Pliegos Tarifarios (Santiago)'!$A:$A,0)),H511&lt;=1000,INDEX('Pliegos Tarifarios (Santiago)'!$H:$H,MATCH($B511,'Pliegos Tarifarios (Santiago)'!$A:$A,0)),H511&lt;=5000,INDEX('Pliegos Tarifarios (Santiago)'!$I:$I,MATCH($B511,'Pliegos Tarifarios (Santiago)'!$A:$A,0)),H511&gt;5000,INDEX('Pliegos Tarifarios (Santiago)'!$J:$J,MATCH($B511,'Pliegos Tarifarios (Santiago)'!$A:$A,0)))/1.19</f>
        <v>1494.1348781512606</v>
      </c>
      <c r="R511" s="19">
        <f>INDEX('Pliegos Tarifarios (Santiago)'!$K:$K,MATCH($B511,'Pliegos Tarifarios (Santiago)'!$A:$A,0))</f>
        <v>709.36099999999999</v>
      </c>
      <c r="S511" s="21">
        <f t="shared" si="33"/>
        <v>118939.77579755125</v>
      </c>
      <c r="T511" s="21">
        <f t="shared" si="30"/>
        <v>22598.557401534737</v>
      </c>
      <c r="U511" s="19">
        <v>0</v>
      </c>
      <c r="V511" s="21">
        <f t="shared" si="31"/>
        <v>141538.33319908599</v>
      </c>
    </row>
    <row r="512" spans="1:22" x14ac:dyDescent="0.3">
      <c r="A512" s="3" t="s">
        <v>134</v>
      </c>
      <c r="B512" s="3">
        <v>3</v>
      </c>
      <c r="C512" s="4" t="s">
        <v>178</v>
      </c>
      <c r="D512" s="3" t="s">
        <v>179</v>
      </c>
      <c r="E512" s="3" t="s">
        <v>14</v>
      </c>
      <c r="F512" s="4" t="s">
        <v>15</v>
      </c>
      <c r="G512" s="3" t="s">
        <v>16</v>
      </c>
      <c r="H512" s="5">
        <v>40399.135300000002</v>
      </c>
      <c r="I512" s="5">
        <v>107.7213</v>
      </c>
      <c r="J512" s="5">
        <v>107.7213</v>
      </c>
      <c r="K512" s="6">
        <v>1</v>
      </c>
      <c r="L512" s="5">
        <v>1442.83</v>
      </c>
      <c r="M512" s="19">
        <f>H512*INDEX('Pliegos Tarifarios (Santiago)'!$B:$B,MATCH($B512,'Pliegos Tarifarios (Santiago)'!$A:$A,0))</f>
        <v>4800952.4407813996</v>
      </c>
      <c r="N512" s="19">
        <f>I512*INDEX('Pliegos Tarifarios (Santiago)'!$C:$C,MATCH($B512,'Pliegos Tarifarios (Santiago)'!$A:$A,0))</f>
        <v>376191.75662969996</v>
      </c>
      <c r="O512" s="19">
        <f>J512*INDEX('Pliegos Tarifarios (Santiago)'!$D:$D,MATCH($B512,'Pliegos Tarifarios (Santiago)'!$A:$A,0))</f>
        <v>1528868.4824595</v>
      </c>
      <c r="P512" s="19">
        <f>H512*INDEX('Pliegos Tarifarios (Santiago)'!$E:$E,MATCH($B512,'Pliegos Tarifarios (Santiago)'!$A:$A,0))</f>
        <v>522441.61769960006</v>
      </c>
      <c r="Q512" s="19" cm="1">
        <f t="array" ref="Q512">H512*_xlfn.IFS(H512&lt;=350,INDEX('Pliegos Tarifarios (Santiago)'!$F:$F,MATCH($B512,'Pliegos Tarifarios (Santiago)'!$A:$A,0)),H512&lt;=500,INDEX('Pliegos Tarifarios (Santiago)'!$G:$G,MATCH($B512,'Pliegos Tarifarios (Santiago)'!$A:$A,0)),H512&lt;=1000,INDEX('Pliegos Tarifarios (Santiago)'!$H:$H,MATCH($B512,'Pliegos Tarifarios (Santiago)'!$A:$A,0)),H512&lt;=5000,INDEX('Pliegos Tarifarios (Santiago)'!$I:$I,MATCH($B512,'Pliegos Tarifarios (Santiago)'!$A:$A,0)),H512&gt;5000,INDEX('Pliegos Tarifarios (Santiago)'!$J:$J,MATCH($B512,'Pliegos Tarifarios (Santiago)'!$A:$A,0)))/1.19</f>
        <v>132570.27171974792</v>
      </c>
      <c r="R512" s="19">
        <f>INDEX('Pliegos Tarifarios (Santiago)'!$K:$K,MATCH($B512,'Pliegos Tarifarios (Santiago)'!$A:$A,0))</f>
        <v>716.899</v>
      </c>
      <c r="S512" s="21">
        <f t="shared" si="33"/>
        <v>7361741.4682899481</v>
      </c>
      <c r="T512" s="21">
        <f t="shared" si="30"/>
        <v>1398730.8789750901</v>
      </c>
      <c r="U512" s="19">
        <v>0</v>
      </c>
      <c r="V512" s="21">
        <f t="shared" si="31"/>
        <v>8760472.3472650386</v>
      </c>
    </row>
    <row r="513" spans="1:22" x14ac:dyDescent="0.3">
      <c r="A513" s="3" t="s">
        <v>134</v>
      </c>
      <c r="B513" s="3">
        <v>3</v>
      </c>
      <c r="C513" s="4" t="s">
        <v>178</v>
      </c>
      <c r="D513" s="3" t="s">
        <v>180</v>
      </c>
      <c r="E513" s="3" t="s">
        <v>18</v>
      </c>
      <c r="F513" s="4" t="s">
        <v>181</v>
      </c>
      <c r="G513" s="3" t="s">
        <v>16</v>
      </c>
      <c r="H513" s="5">
        <v>3218.3198000000002</v>
      </c>
      <c r="I513" s="5">
        <v>8.7495999999999992</v>
      </c>
      <c r="J513" s="5">
        <v>8.5297999999999998</v>
      </c>
      <c r="K513" s="6">
        <v>0.97487885160464482</v>
      </c>
      <c r="L513" s="5">
        <v>114.94</v>
      </c>
      <c r="M513" s="19">
        <f>H513*INDEX('Pliegos Tarifarios (Santiago)'!$B:$B,MATCH($B513,'Pliegos Tarifarios (Santiago)'!$A:$A,0))</f>
        <v>382458.68839239998</v>
      </c>
      <c r="N513" s="19">
        <f>I513*INDEX('Pliegos Tarifarios (Santiago)'!$C:$C,MATCH($B513,'Pliegos Tarifarios (Santiago)'!$A:$A,0))</f>
        <v>30555.956842399995</v>
      </c>
      <c r="O513" s="19">
        <f>J513*INDEX('Pliegos Tarifarios (Santiago)'!$D:$D,MATCH($B513,'Pliegos Tarifarios (Santiago)'!$A:$A,0))</f>
        <v>121061.873387</v>
      </c>
      <c r="P513" s="19">
        <f>H513*INDEX('Pliegos Tarifarios (Santiago)'!$E:$E,MATCH($B513,'Pliegos Tarifarios (Santiago)'!$A:$A,0))</f>
        <v>41619.311653600002</v>
      </c>
      <c r="Q513" s="19" cm="1">
        <f t="array" ref="Q513">H513*_xlfn.IFS(H513&lt;=350,INDEX('Pliegos Tarifarios (Santiago)'!$F:$F,MATCH($B513,'Pliegos Tarifarios (Santiago)'!$A:$A,0)),H513&lt;=500,INDEX('Pliegos Tarifarios (Santiago)'!$G:$G,MATCH($B513,'Pliegos Tarifarios (Santiago)'!$A:$A,0)),H513&lt;=1000,INDEX('Pliegos Tarifarios (Santiago)'!$H:$H,MATCH($B513,'Pliegos Tarifarios (Santiago)'!$A:$A,0)),H513&lt;=5000,INDEX('Pliegos Tarifarios (Santiago)'!$I:$I,MATCH($B513,'Pliegos Tarifarios (Santiago)'!$A:$A,0)),H513&gt;5000,INDEX('Pliegos Tarifarios (Santiago)'!$J:$J,MATCH($B513,'Pliegos Tarifarios (Santiago)'!$A:$A,0)))/1.19</f>
        <v>9657.6638704201687</v>
      </c>
      <c r="R513" s="19">
        <f>INDEX('Pliegos Tarifarios (Santiago)'!$K:$K,MATCH($B513,'Pliegos Tarifarios (Santiago)'!$A:$A,0))</f>
        <v>716.899</v>
      </c>
      <c r="S513" s="21">
        <f t="shared" si="33"/>
        <v>586070.39314582013</v>
      </c>
      <c r="T513" s="21">
        <f t="shared" si="30"/>
        <v>111353.37469770582</v>
      </c>
      <c r="U513" s="19">
        <v>0</v>
      </c>
      <c r="V513" s="21">
        <f t="shared" si="31"/>
        <v>697423.76784352597</v>
      </c>
    </row>
    <row r="514" spans="1:22" x14ac:dyDescent="0.3">
      <c r="A514" s="3" t="s">
        <v>134</v>
      </c>
      <c r="B514" s="3">
        <v>3</v>
      </c>
      <c r="C514" s="4" t="s">
        <v>178</v>
      </c>
      <c r="D514" s="3" t="s">
        <v>182</v>
      </c>
      <c r="E514" s="3" t="s">
        <v>18</v>
      </c>
      <c r="F514" s="4" t="s">
        <v>23</v>
      </c>
      <c r="G514" s="3" t="s">
        <v>16</v>
      </c>
      <c r="H514" s="5">
        <v>3218.509</v>
      </c>
      <c r="I514" s="5">
        <v>8.5924999999999994</v>
      </c>
      <c r="J514" s="5">
        <v>8.5344999999999995</v>
      </c>
      <c r="K514" s="6">
        <v>0.99324992726214723</v>
      </c>
      <c r="L514" s="5">
        <v>114.95</v>
      </c>
      <c r="M514" s="19">
        <f>H514*INDEX('Pliegos Tarifarios (Santiago)'!$B:$B,MATCH($B514,'Pliegos Tarifarios (Santiago)'!$A:$A,0))</f>
        <v>382481.17254199996</v>
      </c>
      <c r="N514" s="19">
        <f>I514*INDEX('Pliegos Tarifarios (Santiago)'!$C:$C,MATCH($B514,'Pliegos Tarifarios (Santiago)'!$A:$A,0))</f>
        <v>30007.321382499995</v>
      </c>
      <c r="O514" s="19">
        <f>J514*INDEX('Pliegos Tarifarios (Santiago)'!$D:$D,MATCH($B514,'Pliegos Tarifarios (Santiago)'!$A:$A,0))</f>
        <v>121128.5796175</v>
      </c>
      <c r="P514" s="19">
        <f>H514*INDEX('Pliegos Tarifarios (Santiago)'!$E:$E,MATCH($B514,'Pliegos Tarifarios (Santiago)'!$A:$A,0))</f>
        <v>41621.758388000002</v>
      </c>
      <c r="Q514" s="19" cm="1">
        <f t="array" ref="Q514">H514*_xlfn.IFS(H514&lt;=350,INDEX('Pliegos Tarifarios (Santiago)'!$F:$F,MATCH($B514,'Pliegos Tarifarios (Santiago)'!$A:$A,0)),H514&lt;=500,INDEX('Pliegos Tarifarios (Santiago)'!$G:$G,MATCH($B514,'Pliegos Tarifarios (Santiago)'!$A:$A,0)),H514&lt;=1000,INDEX('Pliegos Tarifarios (Santiago)'!$H:$H,MATCH($B514,'Pliegos Tarifarios (Santiago)'!$A:$A,0)),H514&lt;=5000,INDEX('Pliegos Tarifarios (Santiago)'!$I:$I,MATCH($B514,'Pliegos Tarifarios (Santiago)'!$A:$A,0)),H514&gt;5000,INDEX('Pliegos Tarifarios (Santiago)'!$J:$J,MATCH($B514,'Pliegos Tarifarios (Santiago)'!$A:$A,0)))/1.19</f>
        <v>9658.2316294117645</v>
      </c>
      <c r="R514" s="19">
        <f>INDEX('Pliegos Tarifarios (Santiago)'!$K:$K,MATCH($B514,'Pliegos Tarifarios (Santiago)'!$A:$A,0))</f>
        <v>716.899</v>
      </c>
      <c r="S514" s="21">
        <f t="shared" si="33"/>
        <v>585613.96255941165</v>
      </c>
      <c r="T514" s="21">
        <f t="shared" si="30"/>
        <v>111266.65288628821</v>
      </c>
      <c r="U514" s="19">
        <v>0</v>
      </c>
      <c r="V514" s="21">
        <f t="shared" si="31"/>
        <v>696880.61544569989</v>
      </c>
    </row>
    <row r="515" spans="1:22" x14ac:dyDescent="0.3">
      <c r="A515" s="3" t="s">
        <v>134</v>
      </c>
      <c r="B515" s="3">
        <v>3</v>
      </c>
      <c r="C515" s="4" t="s">
        <v>178</v>
      </c>
      <c r="D515" s="3" t="s">
        <v>183</v>
      </c>
      <c r="E515" s="3" t="s">
        <v>18</v>
      </c>
      <c r="F515" s="4" t="s">
        <v>25</v>
      </c>
      <c r="G515" s="3" t="s">
        <v>16</v>
      </c>
      <c r="H515" s="5">
        <v>2573.8018000000002</v>
      </c>
      <c r="I515" s="5">
        <v>6.9676999999999998</v>
      </c>
      <c r="J515" s="5">
        <v>6.7355</v>
      </c>
      <c r="K515" s="6">
        <v>0.96667479943166323</v>
      </c>
      <c r="L515" s="5">
        <v>91.92</v>
      </c>
      <c r="M515" s="19">
        <f>H515*INDEX('Pliegos Tarifarios (Santiago)'!$B:$B,MATCH($B515,'Pliegos Tarifarios (Santiago)'!$A:$A,0))</f>
        <v>305865.4583084</v>
      </c>
      <c r="N515" s="19">
        <f>I515*INDEX('Pliegos Tarifarios (Santiago)'!$C:$C,MATCH($B515,'Pliegos Tarifarios (Santiago)'!$A:$A,0))</f>
        <v>24333.082711299998</v>
      </c>
      <c r="O515" s="19">
        <f>J515*INDEX('Pliegos Tarifarios (Santiago)'!$D:$D,MATCH($B515,'Pliegos Tarifarios (Santiago)'!$A:$A,0))</f>
        <v>95595.705432500006</v>
      </c>
      <c r="P515" s="19">
        <f>H515*INDEX('Pliegos Tarifarios (Santiago)'!$E:$E,MATCH($B515,'Pliegos Tarifarios (Santiago)'!$A:$A,0))</f>
        <v>33284.404877600005</v>
      </c>
      <c r="Q515" s="19" cm="1">
        <f t="array" ref="Q515">H515*_xlfn.IFS(H515&lt;=350,INDEX('Pliegos Tarifarios (Santiago)'!$F:$F,MATCH($B515,'Pliegos Tarifarios (Santiago)'!$A:$A,0)),H515&lt;=500,INDEX('Pliegos Tarifarios (Santiago)'!$G:$G,MATCH($B515,'Pliegos Tarifarios (Santiago)'!$A:$A,0)),H515&lt;=1000,INDEX('Pliegos Tarifarios (Santiago)'!$H:$H,MATCH($B515,'Pliegos Tarifarios (Santiago)'!$A:$A,0)),H515&lt;=5000,INDEX('Pliegos Tarifarios (Santiago)'!$I:$I,MATCH($B515,'Pliegos Tarifarios (Santiago)'!$A:$A,0)),H515&gt;5000,INDEX('Pliegos Tarifarios (Santiago)'!$J:$J,MATCH($B515,'Pliegos Tarifarios (Santiago)'!$A:$A,0)))/1.19</f>
        <v>7723.5682586554622</v>
      </c>
      <c r="R515" s="19">
        <f>INDEX('Pliegos Tarifarios (Santiago)'!$K:$K,MATCH($B515,'Pliegos Tarifarios (Santiago)'!$A:$A,0))</f>
        <v>716.899</v>
      </c>
      <c r="S515" s="21">
        <f t="shared" si="33"/>
        <v>467519.11858845549</v>
      </c>
      <c r="T515" s="21">
        <f t="shared" si="30"/>
        <v>88828.63253180655</v>
      </c>
      <c r="U515" s="19">
        <v>0</v>
      </c>
      <c r="V515" s="21">
        <f t="shared" si="31"/>
        <v>556347.75112026208</v>
      </c>
    </row>
    <row r="516" spans="1:22" x14ac:dyDescent="0.3">
      <c r="A516" s="3" t="s">
        <v>134</v>
      </c>
      <c r="B516" s="3">
        <v>3</v>
      </c>
      <c r="C516" s="4" t="s">
        <v>178</v>
      </c>
      <c r="D516" s="3" t="s">
        <v>184</v>
      </c>
      <c r="E516" s="3" t="s">
        <v>19</v>
      </c>
      <c r="F516" s="4" t="s">
        <v>185</v>
      </c>
      <c r="G516" s="3" t="s">
        <v>16</v>
      </c>
      <c r="H516" s="5">
        <v>3855.0801999999999</v>
      </c>
      <c r="I516" s="5">
        <v>10.0954</v>
      </c>
      <c r="J516" s="5">
        <v>10.050800000000001</v>
      </c>
      <c r="K516" s="6">
        <v>0.9955821463240685</v>
      </c>
      <c r="L516" s="5">
        <v>137.68</v>
      </c>
      <c r="M516" s="19">
        <f>H516*INDEX('Pliegos Tarifarios (Santiago)'!$B:$B,MATCH($B516,'Pliegos Tarifarios (Santiago)'!$A:$A,0))</f>
        <v>458130.02080759994</v>
      </c>
      <c r="N516" s="19">
        <f>I516*INDEX('Pliegos Tarifarios (Santiago)'!$C:$C,MATCH($B516,'Pliegos Tarifarios (Santiago)'!$A:$A,0))</f>
        <v>35255.8524626</v>
      </c>
      <c r="O516" s="19">
        <f>J516*INDEX('Pliegos Tarifarios (Santiago)'!$D:$D,MATCH($B516,'Pliegos Tarifarios (Santiago)'!$A:$A,0))</f>
        <v>142649.145002</v>
      </c>
      <c r="P516" s="19">
        <f>H516*INDEX('Pliegos Tarifarios (Santiago)'!$E:$E,MATCH($B516,'Pliegos Tarifarios (Santiago)'!$A:$A,0))</f>
        <v>49853.897146399999</v>
      </c>
      <c r="Q516" s="19" cm="1">
        <f t="array" ref="Q516">H516*_xlfn.IFS(H516&lt;=350,INDEX('Pliegos Tarifarios (Santiago)'!$F:$F,MATCH($B516,'Pliegos Tarifarios (Santiago)'!$A:$A,0)),H516&lt;=500,INDEX('Pliegos Tarifarios (Santiago)'!$G:$G,MATCH($B516,'Pliegos Tarifarios (Santiago)'!$A:$A,0)),H516&lt;=1000,INDEX('Pliegos Tarifarios (Santiago)'!$H:$H,MATCH($B516,'Pliegos Tarifarios (Santiago)'!$A:$A,0)),H516&lt;=5000,INDEX('Pliegos Tarifarios (Santiago)'!$I:$I,MATCH($B516,'Pliegos Tarifarios (Santiago)'!$A:$A,0)),H516&gt;5000,INDEX('Pliegos Tarifarios (Santiago)'!$J:$J,MATCH($B516,'Pliegos Tarifarios (Santiago)'!$A:$A,0)))/1.19</f>
        <v>11568.480163193277</v>
      </c>
      <c r="R516" s="19">
        <f>INDEX('Pliegos Tarifarios (Santiago)'!$K:$K,MATCH($B516,'Pliegos Tarifarios (Santiago)'!$A:$A,0))</f>
        <v>716.899</v>
      </c>
      <c r="S516" s="21">
        <f t="shared" si="33"/>
        <v>698174.29458179313</v>
      </c>
      <c r="T516" s="21">
        <f t="shared" si="30"/>
        <v>132653.1159705407</v>
      </c>
      <c r="U516" s="19">
        <v>0</v>
      </c>
      <c r="V516" s="21">
        <f t="shared" si="31"/>
        <v>830827.41055233381</v>
      </c>
    </row>
    <row r="517" spans="1:22" x14ac:dyDescent="0.3">
      <c r="A517" s="3" t="s">
        <v>134</v>
      </c>
      <c r="B517" s="3">
        <v>3</v>
      </c>
      <c r="C517" s="4" t="s">
        <v>178</v>
      </c>
      <c r="D517" s="3" t="s">
        <v>186</v>
      </c>
      <c r="E517" s="3" t="s">
        <v>187</v>
      </c>
      <c r="F517" s="4" t="s">
        <v>188</v>
      </c>
      <c r="G517" s="3" t="s">
        <v>16</v>
      </c>
      <c r="H517" s="5">
        <v>3219.5522999999998</v>
      </c>
      <c r="I517" s="5">
        <v>8.5419999999999998</v>
      </c>
      <c r="J517" s="5">
        <v>8.5419999999999998</v>
      </c>
      <c r="K517" s="6">
        <v>1</v>
      </c>
      <c r="L517" s="5">
        <v>114.98</v>
      </c>
      <c r="M517" s="19">
        <f>H517*INDEX('Pliegos Tarifarios (Santiago)'!$B:$B,MATCH($B517,'Pliegos Tarifarios (Santiago)'!$A:$A,0))</f>
        <v>382605.15622739994</v>
      </c>
      <c r="N517" s="19">
        <f>I517*INDEX('Pliegos Tarifarios (Santiago)'!$C:$C,MATCH($B517,'Pliegos Tarifarios (Santiago)'!$A:$A,0))</f>
        <v>29830.961797999997</v>
      </c>
      <c r="O517" s="19">
        <f>J517*INDEX('Pliegos Tarifarios (Santiago)'!$D:$D,MATCH($B517,'Pliegos Tarifarios (Santiago)'!$A:$A,0))</f>
        <v>121235.02573000001</v>
      </c>
      <c r="P517" s="19">
        <f>H517*INDEX('Pliegos Tarifarios (Santiago)'!$E:$E,MATCH($B517,'Pliegos Tarifarios (Santiago)'!$A:$A,0))</f>
        <v>41635.250343599997</v>
      </c>
      <c r="Q517" s="19" cm="1">
        <f t="array" ref="Q517">H517*_xlfn.IFS(H517&lt;=350,INDEX('Pliegos Tarifarios (Santiago)'!$F:$F,MATCH($B517,'Pliegos Tarifarios (Santiago)'!$A:$A,0)),H517&lt;=500,INDEX('Pliegos Tarifarios (Santiago)'!$G:$G,MATCH($B517,'Pliegos Tarifarios (Santiago)'!$A:$A,0)),H517&lt;=1000,INDEX('Pliegos Tarifarios (Santiago)'!$H:$H,MATCH($B517,'Pliegos Tarifarios (Santiago)'!$A:$A,0)),H517&lt;=5000,INDEX('Pliegos Tarifarios (Santiago)'!$I:$I,MATCH($B517,'Pliegos Tarifarios (Santiago)'!$A:$A,0)),H517&gt;5000,INDEX('Pliegos Tarifarios (Santiago)'!$J:$J,MATCH($B517,'Pliegos Tarifarios (Santiago)'!$A:$A,0)))/1.19</f>
        <v>9661.3624061344544</v>
      </c>
      <c r="R517" s="19">
        <f>INDEX('Pliegos Tarifarios (Santiago)'!$K:$K,MATCH($B517,'Pliegos Tarifarios (Santiago)'!$A:$A,0))</f>
        <v>716.899</v>
      </c>
      <c r="S517" s="21">
        <f t="shared" si="33"/>
        <v>585684.65550513437</v>
      </c>
      <c r="T517" s="21">
        <f t="shared" si="30"/>
        <v>111280.08454597554</v>
      </c>
      <c r="U517" s="19">
        <v>0</v>
      </c>
      <c r="V517" s="21">
        <f t="shared" si="31"/>
        <v>696964.74005110993</v>
      </c>
    </row>
    <row r="518" spans="1:22" x14ac:dyDescent="0.3">
      <c r="A518" s="3" t="s">
        <v>134</v>
      </c>
      <c r="B518" s="3">
        <v>3</v>
      </c>
      <c r="C518" s="4" t="s">
        <v>178</v>
      </c>
      <c r="D518" s="3" t="s">
        <v>189</v>
      </c>
      <c r="E518" s="3" t="s">
        <v>190</v>
      </c>
      <c r="F518" s="4" t="s">
        <v>191</v>
      </c>
      <c r="G518" s="3" t="s">
        <v>16</v>
      </c>
      <c r="H518" s="5">
        <v>3213.5491000000002</v>
      </c>
      <c r="I518" s="5">
        <v>8.8584999999999994</v>
      </c>
      <c r="J518" s="5">
        <v>8.8584999999999994</v>
      </c>
      <c r="K518" s="6">
        <v>1</v>
      </c>
      <c r="L518" s="5">
        <v>114.77</v>
      </c>
      <c r="M518" s="19">
        <f>H518*INDEX('Pliegos Tarifarios (Santiago)'!$B:$B,MATCH($B518,'Pliegos Tarifarios (Santiago)'!$A:$A,0))</f>
        <v>381891.74794580002</v>
      </c>
      <c r="N518" s="19">
        <f>I518*INDEX('Pliegos Tarifarios (Santiago)'!$C:$C,MATCH($B518,'Pliegos Tarifarios (Santiago)'!$A:$A,0))</f>
        <v>30936.264936499996</v>
      </c>
      <c r="O518" s="19">
        <f>J518*INDEX('Pliegos Tarifarios (Santiago)'!$D:$D,MATCH($B518,'Pliegos Tarifarios (Santiago)'!$A:$A,0))</f>
        <v>125727.0516775</v>
      </c>
      <c r="P518" s="19">
        <f>H518*INDEX('Pliegos Tarifarios (Santiago)'!$E:$E,MATCH($B518,'Pliegos Tarifarios (Santiago)'!$A:$A,0))</f>
        <v>41557.616961200001</v>
      </c>
      <c r="Q518" s="19" cm="1">
        <f t="array" ref="Q518">H518*_xlfn.IFS(H518&lt;=350,INDEX('Pliegos Tarifarios (Santiago)'!$F:$F,MATCH($B518,'Pliegos Tarifarios (Santiago)'!$A:$A,0)),H518&lt;=500,INDEX('Pliegos Tarifarios (Santiago)'!$G:$G,MATCH($B518,'Pliegos Tarifarios (Santiago)'!$A:$A,0)),H518&lt;=1000,INDEX('Pliegos Tarifarios (Santiago)'!$H:$H,MATCH($B518,'Pliegos Tarifarios (Santiago)'!$A:$A,0)),H518&lt;=5000,INDEX('Pliegos Tarifarios (Santiago)'!$I:$I,MATCH($B518,'Pliegos Tarifarios (Santiago)'!$A:$A,0)),H518&gt;5000,INDEX('Pliegos Tarifarios (Santiago)'!$J:$J,MATCH($B518,'Pliegos Tarifarios (Santiago)'!$A:$A,0)))/1.19</f>
        <v>9643.347761428573</v>
      </c>
      <c r="R518" s="19">
        <f>INDEX('Pliegos Tarifarios (Santiago)'!$K:$K,MATCH($B518,'Pliegos Tarifarios (Santiago)'!$A:$A,0))</f>
        <v>716.899</v>
      </c>
      <c r="S518" s="21">
        <f t="shared" si="33"/>
        <v>590472.92828242853</v>
      </c>
      <c r="T518" s="21">
        <f t="shared" si="30"/>
        <v>112189.85637366142</v>
      </c>
      <c r="U518" s="19">
        <v>0</v>
      </c>
      <c r="V518" s="21">
        <f t="shared" si="31"/>
        <v>702662.78465608996</v>
      </c>
    </row>
    <row r="519" spans="1:22" x14ac:dyDescent="0.3">
      <c r="A519" s="3" t="s">
        <v>134</v>
      </c>
      <c r="B519" s="3">
        <v>3</v>
      </c>
      <c r="C519" s="4" t="s">
        <v>178</v>
      </c>
      <c r="D519" s="3" t="s">
        <v>192</v>
      </c>
      <c r="E519" s="3" t="s">
        <v>193</v>
      </c>
      <c r="F519" s="4" t="s">
        <v>194</v>
      </c>
      <c r="G519" s="3" t="s">
        <v>16</v>
      </c>
      <c r="H519" s="5">
        <v>1932.5035</v>
      </c>
      <c r="I519" s="5">
        <v>5.1359000000000004</v>
      </c>
      <c r="J519" s="5">
        <v>5.0696000000000003</v>
      </c>
      <c r="K519" s="6">
        <v>0.98709087014934094</v>
      </c>
      <c r="L519" s="5">
        <v>69.02</v>
      </c>
      <c r="M519" s="19">
        <f>H519*INDEX('Pliegos Tarifarios (Santiago)'!$B:$B,MATCH($B519,'Pliegos Tarifarios (Santiago)'!$A:$A,0))</f>
        <v>229654.85093299998</v>
      </c>
      <c r="N519" s="19">
        <f>I519*INDEX('Pliegos Tarifarios (Santiago)'!$C:$C,MATCH($B519,'Pliegos Tarifarios (Santiago)'!$A:$A,0))</f>
        <v>17935.944357100001</v>
      </c>
      <c r="O519" s="19">
        <f>J519*INDEX('Pliegos Tarifarios (Santiago)'!$D:$D,MATCH($B519,'Pliegos Tarifarios (Santiago)'!$A:$A,0))</f>
        <v>71951.894924000007</v>
      </c>
      <c r="P519" s="19">
        <f>H519*INDEX('Pliegos Tarifarios (Santiago)'!$E:$E,MATCH($B519,'Pliegos Tarifarios (Santiago)'!$A:$A,0))</f>
        <v>24991.135262</v>
      </c>
      <c r="Q519" s="19" cm="1">
        <f t="array" ref="Q519">H519*_xlfn.IFS(H519&lt;=350,INDEX('Pliegos Tarifarios (Santiago)'!$F:$F,MATCH($B519,'Pliegos Tarifarios (Santiago)'!$A:$A,0)),H519&lt;=500,INDEX('Pliegos Tarifarios (Santiago)'!$G:$G,MATCH($B519,'Pliegos Tarifarios (Santiago)'!$A:$A,0)),H519&lt;=1000,INDEX('Pliegos Tarifarios (Santiago)'!$H:$H,MATCH($B519,'Pliegos Tarifarios (Santiago)'!$A:$A,0)),H519&lt;=5000,INDEX('Pliegos Tarifarios (Santiago)'!$I:$I,MATCH($B519,'Pliegos Tarifarios (Santiago)'!$A:$A,0)),H519&gt;5000,INDEX('Pliegos Tarifarios (Santiago)'!$J:$J,MATCH($B519,'Pliegos Tarifarios (Santiago)'!$A:$A,0)))/1.19</f>
        <v>5799.1344525210088</v>
      </c>
      <c r="R519" s="19">
        <f>INDEX('Pliegos Tarifarios (Santiago)'!$K:$K,MATCH($B519,'Pliegos Tarifarios (Santiago)'!$A:$A,0))</f>
        <v>716.899</v>
      </c>
      <c r="S519" s="21">
        <f t="shared" si="33"/>
        <v>351049.85892862099</v>
      </c>
      <c r="T519" s="21">
        <f t="shared" si="30"/>
        <v>66699.47319643799</v>
      </c>
      <c r="U519" s="19">
        <v>0</v>
      </c>
      <c r="V519" s="21">
        <f t="shared" si="31"/>
        <v>417749.33212505898</v>
      </c>
    </row>
    <row r="520" spans="1:22" x14ac:dyDescent="0.3">
      <c r="A520" s="3" t="s">
        <v>134</v>
      </c>
      <c r="B520" s="3">
        <v>3</v>
      </c>
      <c r="C520" s="4" t="s">
        <v>178</v>
      </c>
      <c r="D520" s="3" t="s">
        <v>195</v>
      </c>
      <c r="E520" s="3" t="s">
        <v>196</v>
      </c>
      <c r="F520" s="4" t="s">
        <v>197</v>
      </c>
      <c r="G520" s="3" t="s">
        <v>16</v>
      </c>
      <c r="H520" s="5">
        <v>4493.5658000000003</v>
      </c>
      <c r="I520" s="5">
        <v>12.3963</v>
      </c>
      <c r="J520" s="5">
        <v>12.3963</v>
      </c>
      <c r="K520" s="6">
        <v>1</v>
      </c>
      <c r="L520" s="5">
        <v>160.47999999999999</v>
      </c>
      <c r="M520" s="19">
        <f>H520*INDEX('Pliegos Tarifarios (Santiago)'!$B:$B,MATCH($B520,'Pliegos Tarifarios (Santiago)'!$A:$A,0))</f>
        <v>534006.37254040001</v>
      </c>
      <c r="N520" s="19">
        <f>I520*INDEX('Pliegos Tarifarios (Santiago)'!$C:$C,MATCH($B520,'Pliegos Tarifarios (Santiago)'!$A:$A,0))</f>
        <v>43291.214204699994</v>
      </c>
      <c r="O520" s="19">
        <f>J520*INDEX('Pliegos Tarifarios (Santiago)'!$D:$D,MATCH($B520,'Pliegos Tarifarios (Santiago)'!$A:$A,0))</f>
        <v>175938.39258450002</v>
      </c>
      <c r="P520" s="19">
        <f>H520*INDEX('Pliegos Tarifarios (Santiago)'!$E:$E,MATCH($B520,'Pliegos Tarifarios (Santiago)'!$A:$A,0))</f>
        <v>58110.792925600006</v>
      </c>
      <c r="Q520" s="19" cm="1">
        <f t="array" ref="Q520">H520*_xlfn.IFS(H520&lt;=350,INDEX('Pliegos Tarifarios (Santiago)'!$F:$F,MATCH($B520,'Pliegos Tarifarios (Santiago)'!$A:$A,0)),H520&lt;=500,INDEX('Pliegos Tarifarios (Santiago)'!$G:$G,MATCH($B520,'Pliegos Tarifarios (Santiago)'!$A:$A,0)),H520&lt;=1000,INDEX('Pliegos Tarifarios (Santiago)'!$H:$H,MATCH($B520,'Pliegos Tarifarios (Santiago)'!$A:$A,0)),H520&lt;=5000,INDEX('Pliegos Tarifarios (Santiago)'!$I:$I,MATCH($B520,'Pliegos Tarifarios (Santiago)'!$A:$A,0)),H520&gt;5000,INDEX('Pliegos Tarifarios (Santiago)'!$J:$J,MATCH($B520,'Pliegos Tarifarios (Santiago)'!$A:$A,0)))/1.19</f>
        <v>13484.473505714286</v>
      </c>
      <c r="R520" s="19">
        <f>INDEX('Pliegos Tarifarios (Santiago)'!$K:$K,MATCH($B520,'Pliegos Tarifarios (Santiago)'!$A:$A,0))</f>
        <v>716.899</v>
      </c>
      <c r="S520" s="21">
        <f t="shared" si="33"/>
        <v>825548.14476091426</v>
      </c>
      <c r="T520" s="21">
        <f t="shared" si="30"/>
        <v>156854.14750457372</v>
      </c>
      <c r="U520" s="19">
        <v>0</v>
      </c>
      <c r="V520" s="21">
        <f t="shared" si="31"/>
        <v>982402.29226548795</v>
      </c>
    </row>
    <row r="521" spans="1:22" x14ac:dyDescent="0.3">
      <c r="A521" s="3" t="s">
        <v>134</v>
      </c>
      <c r="B521" s="3">
        <v>3</v>
      </c>
      <c r="C521" s="4" t="s">
        <v>178</v>
      </c>
      <c r="D521" s="3" t="s">
        <v>198</v>
      </c>
      <c r="E521" s="3" t="s">
        <v>199</v>
      </c>
      <c r="F521" s="4" t="s">
        <v>97</v>
      </c>
      <c r="G521" s="3" t="s">
        <v>16</v>
      </c>
      <c r="H521" s="5">
        <v>2571.3829000000001</v>
      </c>
      <c r="I521" s="5">
        <v>6.8348000000000004</v>
      </c>
      <c r="J521" s="5">
        <v>6.8348000000000004</v>
      </c>
      <c r="K521" s="6">
        <v>1</v>
      </c>
      <c r="L521" s="5">
        <v>91.84</v>
      </c>
      <c r="M521" s="19">
        <f>H521*INDEX('Pliegos Tarifarios (Santiago)'!$B:$B,MATCH($B521,'Pliegos Tarifarios (Santiago)'!$A:$A,0))</f>
        <v>305578.0010702</v>
      </c>
      <c r="N521" s="19">
        <f>I521*INDEX('Pliegos Tarifarios (Santiago)'!$C:$C,MATCH($B521,'Pliegos Tarifarios (Santiago)'!$A:$A,0))</f>
        <v>23868.960161200001</v>
      </c>
      <c r="O521" s="19">
        <f>J521*INDEX('Pliegos Tarifarios (Santiago)'!$D:$D,MATCH($B521,'Pliegos Tarifarios (Santiago)'!$A:$A,0))</f>
        <v>97005.051962000012</v>
      </c>
      <c r="P521" s="19">
        <f>H521*INDEX('Pliegos Tarifarios (Santiago)'!$E:$E,MATCH($B521,'Pliegos Tarifarios (Santiago)'!$A:$A,0))</f>
        <v>33253.123662800004</v>
      </c>
      <c r="Q521" s="19" cm="1">
        <f t="array" ref="Q521">H521*_xlfn.IFS(H521&lt;=350,INDEX('Pliegos Tarifarios (Santiago)'!$F:$F,MATCH($B521,'Pliegos Tarifarios (Santiago)'!$A:$A,0)),H521&lt;=500,INDEX('Pliegos Tarifarios (Santiago)'!$G:$G,MATCH($B521,'Pliegos Tarifarios (Santiago)'!$A:$A,0)),H521&lt;=1000,INDEX('Pliegos Tarifarios (Santiago)'!$H:$H,MATCH($B521,'Pliegos Tarifarios (Santiago)'!$A:$A,0)),H521&lt;=5000,INDEX('Pliegos Tarifarios (Santiago)'!$I:$I,MATCH($B521,'Pliegos Tarifarios (Santiago)'!$A:$A,0)),H521&gt;5000,INDEX('Pliegos Tarifarios (Santiago)'!$J:$J,MATCH($B521,'Pliegos Tarifarios (Santiago)'!$A:$A,0)))/1.19</f>
        <v>7716.3095259663869</v>
      </c>
      <c r="R521" s="19">
        <f>INDEX('Pliegos Tarifarios (Santiago)'!$K:$K,MATCH($B521,'Pliegos Tarifarios (Santiago)'!$A:$A,0))</f>
        <v>716.899</v>
      </c>
      <c r="S521" s="21">
        <f t="shared" si="33"/>
        <v>468138.34538216644</v>
      </c>
      <c r="T521" s="21">
        <f t="shared" si="30"/>
        <v>88946.285622611627</v>
      </c>
      <c r="U521" s="19">
        <v>0</v>
      </c>
      <c r="V521" s="21">
        <f t="shared" si="31"/>
        <v>557084.63100477809</v>
      </c>
    </row>
    <row r="522" spans="1:22" x14ac:dyDescent="0.3">
      <c r="A522" s="3" t="s">
        <v>134</v>
      </c>
      <c r="B522" s="3">
        <v>3</v>
      </c>
      <c r="C522" s="4" t="s">
        <v>178</v>
      </c>
      <c r="D522" s="3" t="s">
        <v>200</v>
      </c>
      <c r="E522" s="3" t="s">
        <v>34</v>
      </c>
      <c r="F522" s="4" t="s">
        <v>201</v>
      </c>
      <c r="G522" s="3" t="s">
        <v>16</v>
      </c>
      <c r="H522" s="5">
        <v>1287.0473999999999</v>
      </c>
      <c r="I522" s="5">
        <v>3.4904999999999999</v>
      </c>
      <c r="J522" s="5">
        <v>3.4904999999999999</v>
      </c>
      <c r="K522" s="6">
        <v>1</v>
      </c>
      <c r="L522" s="5">
        <v>45.97</v>
      </c>
      <c r="M522" s="19">
        <f>H522*INDEX('Pliegos Tarifarios (Santiago)'!$B:$B,MATCH($B522,'Pliegos Tarifarios (Santiago)'!$A:$A,0))</f>
        <v>152950.13892119998</v>
      </c>
      <c r="N522" s="19">
        <f>I522*INDEX('Pliegos Tarifarios (Santiago)'!$C:$C,MATCH($B522,'Pliegos Tarifarios (Santiago)'!$A:$A,0))</f>
        <v>12189.764944499999</v>
      </c>
      <c r="O522" s="19">
        <f>J522*INDEX('Pliegos Tarifarios (Santiago)'!$D:$D,MATCH($B522,'Pliegos Tarifarios (Santiago)'!$A:$A,0))</f>
        <v>49540.020757500002</v>
      </c>
      <c r="P522" s="19">
        <f>H522*INDEX('Pliegos Tarifarios (Santiago)'!$E:$E,MATCH($B522,'Pliegos Tarifarios (Santiago)'!$A:$A,0))</f>
        <v>16644.0969768</v>
      </c>
      <c r="Q522" s="19" cm="1">
        <f t="array" ref="Q522">H522*_xlfn.IFS(H522&lt;=350,INDEX('Pliegos Tarifarios (Santiago)'!$F:$F,MATCH($B522,'Pliegos Tarifarios (Santiago)'!$A:$A,0)),H522&lt;=500,INDEX('Pliegos Tarifarios (Santiago)'!$G:$G,MATCH($B522,'Pliegos Tarifarios (Santiago)'!$A:$A,0)),H522&lt;=1000,INDEX('Pliegos Tarifarios (Santiago)'!$H:$H,MATCH($B522,'Pliegos Tarifarios (Santiago)'!$A:$A,0)),H522&lt;=5000,INDEX('Pliegos Tarifarios (Santiago)'!$I:$I,MATCH($B522,'Pliegos Tarifarios (Santiago)'!$A:$A,0)),H522&gt;5000,INDEX('Pliegos Tarifarios (Santiago)'!$J:$J,MATCH($B522,'Pliegos Tarifarios (Santiago)'!$A:$A,0)))/1.19</f>
        <v>3862.2237524369743</v>
      </c>
      <c r="R522" s="19">
        <f>INDEX('Pliegos Tarifarios (Santiago)'!$K:$K,MATCH($B522,'Pliegos Tarifarios (Santiago)'!$A:$A,0))</f>
        <v>716.899</v>
      </c>
      <c r="S522" s="21">
        <f t="shared" si="33"/>
        <v>235903.14435243697</v>
      </c>
      <c r="T522" s="21">
        <f t="shared" ref="T522:T585" si="34">S522*0.19</f>
        <v>44821.597426963024</v>
      </c>
      <c r="U522" s="19">
        <v>0</v>
      </c>
      <c r="V522" s="21">
        <f t="shared" ref="V522:V585" si="35">SUM(S522:T522)</f>
        <v>280724.74177939998</v>
      </c>
    </row>
    <row r="523" spans="1:22" x14ac:dyDescent="0.3">
      <c r="A523" s="3" t="s">
        <v>134</v>
      </c>
      <c r="B523" s="3">
        <v>3</v>
      </c>
      <c r="C523" s="4" t="s">
        <v>178</v>
      </c>
      <c r="D523" s="3" t="s">
        <v>202</v>
      </c>
      <c r="E523" s="3" t="s">
        <v>34</v>
      </c>
      <c r="F523" s="4" t="s">
        <v>35</v>
      </c>
      <c r="G523" s="3" t="s">
        <v>16</v>
      </c>
      <c r="H523" s="5">
        <v>1290.414</v>
      </c>
      <c r="I523" s="5">
        <v>3.4735999999999998</v>
      </c>
      <c r="J523" s="5">
        <v>3.4712999999999998</v>
      </c>
      <c r="K523" s="6">
        <v>0.99933786273606628</v>
      </c>
      <c r="L523" s="5">
        <v>46.09</v>
      </c>
      <c r="M523" s="19">
        <f>H523*INDEX('Pliegos Tarifarios (Santiago)'!$B:$B,MATCH($B523,'Pliegos Tarifarios (Santiago)'!$A:$A,0))</f>
        <v>153350.21893199999</v>
      </c>
      <c r="N523" s="19">
        <f>I523*INDEX('Pliegos Tarifarios (Santiago)'!$C:$C,MATCH($B523,'Pliegos Tarifarios (Santiago)'!$A:$A,0))</f>
        <v>12130.745598399999</v>
      </c>
      <c r="O523" s="19">
        <f>J523*INDEX('Pliegos Tarifarios (Santiago)'!$D:$D,MATCH($B523,'Pliegos Tarifarios (Santiago)'!$A:$A,0))</f>
        <v>49267.5187095</v>
      </c>
      <c r="P523" s="19">
        <f>H523*INDEX('Pliegos Tarifarios (Santiago)'!$E:$E,MATCH($B523,'Pliegos Tarifarios (Santiago)'!$A:$A,0))</f>
        <v>16687.633848000001</v>
      </c>
      <c r="Q523" s="19" cm="1">
        <f t="array" ref="Q523">H523*_xlfn.IFS(H523&lt;=350,INDEX('Pliegos Tarifarios (Santiago)'!$F:$F,MATCH($B523,'Pliegos Tarifarios (Santiago)'!$A:$A,0)),H523&lt;=500,INDEX('Pliegos Tarifarios (Santiago)'!$G:$G,MATCH($B523,'Pliegos Tarifarios (Santiago)'!$A:$A,0)),H523&lt;=1000,INDEX('Pliegos Tarifarios (Santiago)'!$H:$H,MATCH($B523,'Pliegos Tarifarios (Santiago)'!$A:$A,0)),H523&lt;=5000,INDEX('Pliegos Tarifarios (Santiago)'!$I:$I,MATCH($B523,'Pliegos Tarifarios (Santiago)'!$A:$A,0)),H523&gt;5000,INDEX('Pliegos Tarifarios (Santiago)'!$J:$J,MATCH($B523,'Pliegos Tarifarios (Santiago)'!$A:$A,0)))/1.19</f>
        <v>3872.3263815126052</v>
      </c>
      <c r="R523" s="19">
        <f>INDEX('Pliegos Tarifarios (Santiago)'!$K:$K,MATCH($B523,'Pliegos Tarifarios (Santiago)'!$A:$A,0))</f>
        <v>716.899</v>
      </c>
      <c r="S523" s="21">
        <f t="shared" si="33"/>
        <v>236025.3424694126</v>
      </c>
      <c r="T523" s="21">
        <f t="shared" si="34"/>
        <v>44844.815069188393</v>
      </c>
      <c r="U523" s="19">
        <v>0</v>
      </c>
      <c r="V523" s="21">
        <f t="shared" si="35"/>
        <v>280870.15753860096</v>
      </c>
    </row>
    <row r="524" spans="1:22" x14ac:dyDescent="0.3">
      <c r="A524" s="3" t="s">
        <v>134</v>
      </c>
      <c r="B524" s="3">
        <v>3</v>
      </c>
      <c r="C524" s="4" t="s">
        <v>178</v>
      </c>
      <c r="D524" s="3" t="s">
        <v>203</v>
      </c>
      <c r="E524" s="3" t="s">
        <v>34</v>
      </c>
      <c r="F524" s="4" t="s">
        <v>204</v>
      </c>
      <c r="G524" s="3" t="s">
        <v>30</v>
      </c>
      <c r="H524" s="5">
        <v>643.09550000000002</v>
      </c>
      <c r="I524" s="5">
        <v>1.7549999999999999</v>
      </c>
      <c r="J524" s="5">
        <v>1.7335</v>
      </c>
      <c r="K524" s="6">
        <v>0.98774928774928783</v>
      </c>
      <c r="L524" s="5">
        <v>22.97</v>
      </c>
      <c r="M524" s="19">
        <f>H524*INDEX('Pliegos Tarifarios (Santiago)'!$B:$B,MATCH($B524,'Pliegos Tarifarios (Santiago)'!$A:$A,0))</f>
        <v>76424.183028999993</v>
      </c>
      <c r="N524" s="19">
        <f>I524*INDEX('Pliegos Tarifarios (Santiago)'!$C:$C,MATCH($B524,'Pliegos Tarifarios (Santiago)'!$A:$A,0))</f>
        <v>6128.9320949999992</v>
      </c>
      <c r="O524" s="19">
        <f>J524*INDEX('Pliegos Tarifarios (Santiago)'!$D:$D,MATCH($B524,'Pliegos Tarifarios (Santiago)'!$A:$A,0))</f>
        <v>24603.244802500001</v>
      </c>
      <c r="P524" s="19">
        <f>H524*INDEX('Pliegos Tarifarios (Santiago)'!$E:$E,MATCH($B524,'Pliegos Tarifarios (Santiago)'!$A:$A,0))</f>
        <v>8316.5110060000006</v>
      </c>
      <c r="Q524" s="19" cm="1">
        <f t="array" ref="Q524">H524*_xlfn.IFS(H524&lt;=350,INDEX('Pliegos Tarifarios (Santiago)'!$F:$F,MATCH($B524,'Pliegos Tarifarios (Santiago)'!$A:$A,0)),H524&lt;=500,INDEX('Pliegos Tarifarios (Santiago)'!$G:$G,MATCH($B524,'Pliegos Tarifarios (Santiago)'!$A:$A,0)),H524&lt;=1000,INDEX('Pliegos Tarifarios (Santiago)'!$H:$H,MATCH($B524,'Pliegos Tarifarios (Santiago)'!$A:$A,0)),H524&lt;=5000,INDEX('Pliegos Tarifarios (Santiago)'!$I:$I,MATCH($B524,'Pliegos Tarifarios (Santiago)'!$A:$A,0)),H524&gt;5000,INDEX('Pliegos Tarifarios (Santiago)'!$J:$J,MATCH($B524,'Pliegos Tarifarios (Santiago)'!$A:$A,0)))/1.19</f>
        <v>1508.3021348739499</v>
      </c>
      <c r="R524" s="19">
        <f>INDEX('Pliegos Tarifarios (Santiago)'!$K:$K,MATCH($B524,'Pliegos Tarifarios (Santiago)'!$A:$A,0))</f>
        <v>716.899</v>
      </c>
      <c r="S524" s="21">
        <f t="shared" si="33"/>
        <v>117698.07206737396</v>
      </c>
      <c r="T524" s="21">
        <f t="shared" si="34"/>
        <v>22362.633692801053</v>
      </c>
      <c r="U524" s="19">
        <v>0</v>
      </c>
      <c r="V524" s="21">
        <f t="shared" si="35"/>
        <v>140060.70576017501</v>
      </c>
    </row>
    <row r="525" spans="1:22" x14ac:dyDescent="0.3">
      <c r="A525" s="3" t="s">
        <v>134</v>
      </c>
      <c r="B525" s="3">
        <v>3</v>
      </c>
      <c r="C525" s="4" t="s">
        <v>178</v>
      </c>
      <c r="D525" s="3" t="s">
        <v>205</v>
      </c>
      <c r="E525" s="3" t="s">
        <v>34</v>
      </c>
      <c r="F525" s="4" t="s">
        <v>206</v>
      </c>
      <c r="G525" s="3" t="s">
        <v>30</v>
      </c>
      <c r="H525" s="5">
        <v>643.81659999999999</v>
      </c>
      <c r="I525" s="5">
        <v>1.7363999999999999</v>
      </c>
      <c r="J525" s="5">
        <v>1.6994</v>
      </c>
      <c r="K525" s="6">
        <v>0.97869154572679107</v>
      </c>
      <c r="L525" s="5">
        <v>22.99</v>
      </c>
      <c r="M525" s="19">
        <f>H525*INDEX('Pliegos Tarifarios (Santiago)'!$B:$B,MATCH($B525,'Pliegos Tarifarios (Santiago)'!$A:$A,0))</f>
        <v>76509.877110799993</v>
      </c>
      <c r="N525" s="19">
        <f>I525*INDEX('Pliegos Tarifarios (Santiago)'!$C:$C,MATCH($B525,'Pliegos Tarifarios (Santiago)'!$A:$A,0))</f>
        <v>6063.9758915999992</v>
      </c>
      <c r="O525" s="19">
        <f>J525*INDEX('Pliegos Tarifarios (Santiago)'!$D:$D,MATCH($B525,'Pliegos Tarifarios (Santiago)'!$A:$A,0))</f>
        <v>24119.269811000002</v>
      </c>
      <c r="P525" s="19">
        <f>H525*INDEX('Pliegos Tarifarios (Santiago)'!$E:$E,MATCH($B525,'Pliegos Tarifarios (Santiago)'!$A:$A,0))</f>
        <v>8325.8362711999998</v>
      </c>
      <c r="Q525" s="19" cm="1">
        <f t="array" ref="Q525">H525*_xlfn.IFS(H525&lt;=350,INDEX('Pliegos Tarifarios (Santiago)'!$F:$F,MATCH($B525,'Pliegos Tarifarios (Santiago)'!$A:$A,0)),H525&lt;=500,INDEX('Pliegos Tarifarios (Santiago)'!$G:$G,MATCH($B525,'Pliegos Tarifarios (Santiago)'!$A:$A,0)),H525&lt;=1000,INDEX('Pliegos Tarifarios (Santiago)'!$H:$H,MATCH($B525,'Pliegos Tarifarios (Santiago)'!$A:$A,0)),H525&lt;=5000,INDEX('Pliegos Tarifarios (Santiago)'!$I:$I,MATCH($B525,'Pliegos Tarifarios (Santiago)'!$A:$A,0)),H525&gt;5000,INDEX('Pliegos Tarifarios (Santiago)'!$J:$J,MATCH($B525,'Pliegos Tarifarios (Santiago)'!$A:$A,0)))/1.19</f>
        <v>1509.9933870588238</v>
      </c>
      <c r="R525" s="19">
        <f>INDEX('Pliegos Tarifarios (Santiago)'!$K:$K,MATCH($B525,'Pliegos Tarifarios (Santiago)'!$A:$A,0))</f>
        <v>716.899</v>
      </c>
      <c r="S525" s="21">
        <f t="shared" si="33"/>
        <v>117245.85147165883</v>
      </c>
      <c r="T525" s="21">
        <f t="shared" si="34"/>
        <v>22276.711779615176</v>
      </c>
      <c r="U525" s="19">
        <v>0</v>
      </c>
      <c r="V525" s="21">
        <f t="shared" si="35"/>
        <v>139522.563251274</v>
      </c>
    </row>
    <row r="526" spans="1:22" x14ac:dyDescent="0.3">
      <c r="A526" s="3" t="s">
        <v>134</v>
      </c>
      <c r="B526" s="3">
        <v>3</v>
      </c>
      <c r="C526" s="4" t="s">
        <v>178</v>
      </c>
      <c r="D526" s="3" t="s">
        <v>207</v>
      </c>
      <c r="E526" s="3" t="s">
        <v>34</v>
      </c>
      <c r="F526" s="4" t="s">
        <v>208</v>
      </c>
      <c r="G526" s="3" t="s">
        <v>30</v>
      </c>
      <c r="H526" s="5">
        <v>644.19399999999996</v>
      </c>
      <c r="I526" s="5">
        <v>1.7295</v>
      </c>
      <c r="J526" s="5">
        <v>1.7295</v>
      </c>
      <c r="K526" s="6">
        <v>1</v>
      </c>
      <c r="L526" s="5">
        <v>23.01</v>
      </c>
      <c r="M526" s="19">
        <f>H526*INDEX('Pliegos Tarifarios (Santiago)'!$B:$B,MATCH($B526,'Pliegos Tarifarios (Santiago)'!$A:$A,0))</f>
        <v>76554.726571999985</v>
      </c>
      <c r="N526" s="19">
        <f>I526*INDEX('Pliegos Tarifarios (Santiago)'!$C:$C,MATCH($B526,'Pliegos Tarifarios (Santiago)'!$A:$A,0))</f>
        <v>6039.8792354999996</v>
      </c>
      <c r="O526" s="19">
        <f>J526*INDEX('Pliegos Tarifarios (Santiago)'!$D:$D,MATCH($B526,'Pliegos Tarifarios (Santiago)'!$A:$A,0))</f>
        <v>24546.4735425</v>
      </c>
      <c r="P526" s="19">
        <f>H526*INDEX('Pliegos Tarifarios (Santiago)'!$E:$E,MATCH($B526,'Pliegos Tarifarios (Santiago)'!$A:$A,0))</f>
        <v>8330.7168079999992</v>
      </c>
      <c r="Q526" s="19" cm="1">
        <f t="array" ref="Q526">H526*_xlfn.IFS(H526&lt;=350,INDEX('Pliegos Tarifarios (Santiago)'!$F:$F,MATCH($B526,'Pliegos Tarifarios (Santiago)'!$A:$A,0)),H526&lt;=500,INDEX('Pliegos Tarifarios (Santiago)'!$G:$G,MATCH($B526,'Pliegos Tarifarios (Santiago)'!$A:$A,0)),H526&lt;=1000,INDEX('Pliegos Tarifarios (Santiago)'!$H:$H,MATCH($B526,'Pliegos Tarifarios (Santiago)'!$A:$A,0)),H526&lt;=5000,INDEX('Pliegos Tarifarios (Santiago)'!$I:$I,MATCH($B526,'Pliegos Tarifarios (Santiago)'!$A:$A,0)),H526&gt;5000,INDEX('Pliegos Tarifarios (Santiago)'!$J:$J,MATCH($B526,'Pliegos Tarifarios (Santiago)'!$A:$A,0)))/1.19</f>
        <v>1510.8785327731093</v>
      </c>
      <c r="R526" s="19">
        <f>INDEX('Pliegos Tarifarios (Santiago)'!$K:$K,MATCH($B526,'Pliegos Tarifarios (Santiago)'!$A:$A,0))</f>
        <v>716.899</v>
      </c>
      <c r="S526" s="21">
        <f t="shared" si="33"/>
        <v>117699.5736907731</v>
      </c>
      <c r="T526" s="21">
        <f t="shared" si="34"/>
        <v>22362.91900124689</v>
      </c>
      <c r="U526" s="19">
        <v>0</v>
      </c>
      <c r="V526" s="21">
        <f t="shared" si="35"/>
        <v>140062.49269201999</v>
      </c>
    </row>
    <row r="527" spans="1:22" x14ac:dyDescent="0.3">
      <c r="A527" s="3" t="s">
        <v>134</v>
      </c>
      <c r="B527" s="3">
        <v>3</v>
      </c>
      <c r="C527" s="4" t="s">
        <v>178</v>
      </c>
      <c r="D527" s="3" t="s">
        <v>209</v>
      </c>
      <c r="E527" s="3" t="s">
        <v>34</v>
      </c>
      <c r="F527" s="4" t="s">
        <v>210</v>
      </c>
      <c r="G527" s="3" t="s">
        <v>30</v>
      </c>
      <c r="H527" s="5">
        <v>643.54330000000004</v>
      </c>
      <c r="I527" s="5">
        <v>1.7579</v>
      </c>
      <c r="J527" s="5">
        <v>1.7439</v>
      </c>
      <c r="K527" s="6">
        <v>0.99203595198816774</v>
      </c>
      <c r="L527" s="5">
        <v>22.98</v>
      </c>
      <c r="M527" s="19">
        <f>H527*INDEX('Pliegos Tarifarios (Santiago)'!$B:$B,MATCH($B527,'Pliegos Tarifarios (Santiago)'!$A:$A,0))</f>
        <v>76477.398685399996</v>
      </c>
      <c r="N527" s="19">
        <f>I527*INDEX('Pliegos Tarifarios (Santiago)'!$C:$C,MATCH($B527,'Pliegos Tarifarios (Santiago)'!$A:$A,0))</f>
        <v>6139.0596750999994</v>
      </c>
      <c r="O527" s="19">
        <f>J527*INDEX('Pliegos Tarifarios (Santiago)'!$D:$D,MATCH($B527,'Pliegos Tarifarios (Santiago)'!$A:$A,0))</f>
        <v>24750.8500785</v>
      </c>
      <c r="P527" s="19">
        <f>H527*INDEX('Pliegos Tarifarios (Santiago)'!$E:$E,MATCH($B527,'Pliegos Tarifarios (Santiago)'!$A:$A,0))</f>
        <v>8322.3019555999999</v>
      </c>
      <c r="Q527" s="19" cm="1">
        <f t="array" ref="Q527">H527*_xlfn.IFS(H527&lt;=350,INDEX('Pliegos Tarifarios (Santiago)'!$F:$F,MATCH($B527,'Pliegos Tarifarios (Santiago)'!$A:$A,0)),H527&lt;=500,INDEX('Pliegos Tarifarios (Santiago)'!$G:$G,MATCH($B527,'Pliegos Tarifarios (Santiago)'!$A:$A,0)),H527&lt;=1000,INDEX('Pliegos Tarifarios (Santiago)'!$H:$H,MATCH($B527,'Pliegos Tarifarios (Santiago)'!$A:$A,0)),H527&lt;=5000,INDEX('Pliegos Tarifarios (Santiago)'!$I:$I,MATCH($B527,'Pliegos Tarifarios (Santiago)'!$A:$A,0)),H527&gt;5000,INDEX('Pliegos Tarifarios (Santiago)'!$J:$J,MATCH($B527,'Pliegos Tarifarios (Santiago)'!$A:$A,0)))/1.19</f>
        <v>1509.3523952100845</v>
      </c>
      <c r="R527" s="19">
        <f>INDEX('Pliegos Tarifarios (Santiago)'!$K:$K,MATCH($B527,'Pliegos Tarifarios (Santiago)'!$A:$A,0))</f>
        <v>716.899</v>
      </c>
      <c r="S527" s="21">
        <f t="shared" si="33"/>
        <v>117915.86178981008</v>
      </c>
      <c r="T527" s="21">
        <f t="shared" si="34"/>
        <v>22404.013740063914</v>
      </c>
      <c r="U527" s="19">
        <v>0</v>
      </c>
      <c r="V527" s="21">
        <f t="shared" si="35"/>
        <v>140319.875529874</v>
      </c>
    </row>
    <row r="528" spans="1:22" x14ac:dyDescent="0.3">
      <c r="A528" s="3" t="s">
        <v>134</v>
      </c>
      <c r="B528" s="3">
        <v>3</v>
      </c>
      <c r="C528" s="4" t="s">
        <v>178</v>
      </c>
      <c r="D528" s="3" t="s">
        <v>211</v>
      </c>
      <c r="E528" s="3" t="s">
        <v>34</v>
      </c>
      <c r="F528" s="4" t="s">
        <v>212</v>
      </c>
      <c r="G528" s="3" t="s">
        <v>16</v>
      </c>
      <c r="H528" s="5">
        <v>1286.6724999999999</v>
      </c>
      <c r="I528" s="5">
        <v>3.5427</v>
      </c>
      <c r="J528" s="5">
        <v>3.5427</v>
      </c>
      <c r="K528" s="6">
        <v>1</v>
      </c>
      <c r="L528" s="5">
        <v>45.95</v>
      </c>
      <c r="M528" s="19">
        <f>H528*INDEX('Pliegos Tarifarios (Santiago)'!$B:$B,MATCH($B528,'Pliegos Tarifarios (Santiago)'!$A:$A,0))</f>
        <v>152905.58655499999</v>
      </c>
      <c r="N528" s="19">
        <f>I528*INDEX('Pliegos Tarifarios (Santiago)'!$C:$C,MATCH($B528,'Pliegos Tarifarios (Santiago)'!$A:$A,0))</f>
        <v>12372.0613863</v>
      </c>
      <c r="O528" s="19">
        <f>J528*INDEX('Pliegos Tarifarios (Santiago)'!$D:$D,MATCH($B528,'Pliegos Tarifarios (Santiago)'!$A:$A,0))</f>
        <v>50280.885700500003</v>
      </c>
      <c r="P528" s="19">
        <f>H528*INDEX('Pliegos Tarifarios (Santiago)'!$E:$E,MATCH($B528,'Pliegos Tarifarios (Santiago)'!$A:$A,0))</f>
        <v>16639.248769999998</v>
      </c>
      <c r="Q528" s="19" cm="1">
        <f t="array" ref="Q528">H528*_xlfn.IFS(H528&lt;=350,INDEX('Pliegos Tarifarios (Santiago)'!$F:$F,MATCH($B528,'Pliegos Tarifarios (Santiago)'!$A:$A,0)),H528&lt;=500,INDEX('Pliegos Tarifarios (Santiago)'!$G:$G,MATCH($B528,'Pliegos Tarifarios (Santiago)'!$A:$A,0)),H528&lt;=1000,INDEX('Pliegos Tarifarios (Santiago)'!$H:$H,MATCH($B528,'Pliegos Tarifarios (Santiago)'!$A:$A,0)),H528&lt;=5000,INDEX('Pliegos Tarifarios (Santiago)'!$I:$I,MATCH($B528,'Pliegos Tarifarios (Santiago)'!$A:$A,0)),H528&gt;5000,INDEX('Pliegos Tarifarios (Santiago)'!$J:$J,MATCH($B528,'Pliegos Tarifarios (Santiago)'!$A:$A,0)))/1.19</f>
        <v>3861.0987373949579</v>
      </c>
      <c r="R528" s="19">
        <f>INDEX('Pliegos Tarifarios (Santiago)'!$K:$K,MATCH($B528,'Pliegos Tarifarios (Santiago)'!$A:$A,0))</f>
        <v>716.899</v>
      </c>
      <c r="S528" s="21">
        <f t="shared" si="33"/>
        <v>236775.78014919496</v>
      </c>
      <c r="T528" s="21">
        <f t="shared" si="34"/>
        <v>44987.398228347047</v>
      </c>
      <c r="U528" s="19">
        <v>0</v>
      </c>
      <c r="V528" s="21">
        <f t="shared" si="35"/>
        <v>281763.178377542</v>
      </c>
    </row>
    <row r="529" spans="1:22" x14ac:dyDescent="0.3">
      <c r="A529" s="3" t="s">
        <v>134</v>
      </c>
      <c r="B529" s="3">
        <v>3</v>
      </c>
      <c r="C529" s="4" t="s">
        <v>178</v>
      </c>
      <c r="D529" s="3" t="s">
        <v>213</v>
      </c>
      <c r="E529" s="3" t="s">
        <v>34</v>
      </c>
      <c r="F529" s="4" t="s">
        <v>214</v>
      </c>
      <c r="G529" s="3" t="s">
        <v>30</v>
      </c>
      <c r="H529" s="5">
        <v>386.0018</v>
      </c>
      <c r="I529" s="5">
        <v>1.0339</v>
      </c>
      <c r="J529" s="5">
        <v>1.0265</v>
      </c>
      <c r="K529" s="6">
        <v>0.99284263468420542</v>
      </c>
      <c r="L529" s="5">
        <v>13.79</v>
      </c>
      <c r="M529" s="19">
        <f>H529*INDEX('Pliegos Tarifarios (Santiago)'!$B:$B,MATCH($B529,'Pliegos Tarifarios (Santiago)'!$A:$A,0))</f>
        <v>45871.681908399994</v>
      </c>
      <c r="N529" s="19">
        <f>I529*INDEX('Pliegos Tarifarios (Santiago)'!$C:$C,MATCH($B529,'Pliegos Tarifarios (Santiago)'!$A:$A,0))</f>
        <v>3610.6569190999999</v>
      </c>
      <c r="O529" s="19">
        <f>J529*INDEX('Pliegos Tarifarios (Santiago)'!$D:$D,MATCH($B529,'Pliegos Tarifarios (Santiago)'!$A:$A,0))</f>
        <v>14568.924597499999</v>
      </c>
      <c r="P529" s="19">
        <f>H529*INDEX('Pliegos Tarifarios (Santiago)'!$E:$E,MATCH($B529,'Pliegos Tarifarios (Santiago)'!$A:$A,0))</f>
        <v>4991.7752775999998</v>
      </c>
      <c r="Q529" s="19" cm="1">
        <f t="array" ref="Q529">H529*_xlfn.IFS(H529&lt;=350,INDEX('Pliegos Tarifarios (Santiago)'!$F:$F,MATCH($B529,'Pliegos Tarifarios (Santiago)'!$A:$A,0)),H529&lt;=500,INDEX('Pliegos Tarifarios (Santiago)'!$G:$G,MATCH($B529,'Pliegos Tarifarios (Santiago)'!$A:$A,0)),H529&lt;=1000,INDEX('Pliegos Tarifarios (Santiago)'!$H:$H,MATCH($B529,'Pliegos Tarifarios (Santiago)'!$A:$A,0)),H529&lt;=5000,INDEX('Pliegos Tarifarios (Santiago)'!$I:$I,MATCH($B529,'Pliegos Tarifarios (Santiago)'!$A:$A,0)),H529&gt;5000,INDEX('Pliegos Tarifarios (Santiago)'!$J:$J,MATCH($B529,'Pliegos Tarifarios (Santiago)'!$A:$A,0)))/1.19</f>
        <v>543.64623260504209</v>
      </c>
      <c r="R529" s="19">
        <f>INDEX('Pliegos Tarifarios (Santiago)'!$K:$K,MATCH($B529,'Pliegos Tarifarios (Santiago)'!$A:$A,0))</f>
        <v>716.899</v>
      </c>
      <c r="S529" s="21">
        <f t="shared" ref="S529" si="36">SUM(M529:R529)</f>
        <v>70303.583935205039</v>
      </c>
      <c r="T529" s="21">
        <f t="shared" si="34"/>
        <v>13357.680947688958</v>
      </c>
      <c r="U529" s="19">
        <v>0</v>
      </c>
      <c r="V529" s="21">
        <f t="shared" si="35"/>
        <v>83661.264882894</v>
      </c>
    </row>
    <row r="530" spans="1:22" x14ac:dyDescent="0.3">
      <c r="A530" s="3" t="s">
        <v>134</v>
      </c>
      <c r="B530" s="3">
        <v>3</v>
      </c>
      <c r="C530" s="4" t="s">
        <v>178</v>
      </c>
      <c r="D530" s="3" t="s">
        <v>215</v>
      </c>
      <c r="E530" s="3" t="s">
        <v>34</v>
      </c>
      <c r="F530" s="4" t="s">
        <v>216</v>
      </c>
      <c r="G530" s="3" t="s">
        <v>30</v>
      </c>
      <c r="H530" s="5">
        <v>386.16449999999998</v>
      </c>
      <c r="I530" s="5">
        <v>1.0622</v>
      </c>
      <c r="J530" s="5">
        <v>1.0622</v>
      </c>
      <c r="K530" s="6">
        <v>1</v>
      </c>
      <c r="L530" s="5">
        <v>13.79</v>
      </c>
      <c r="M530" s="19">
        <f>H530*INDEX('Pliegos Tarifarios (Santiago)'!$B:$B,MATCH($B530,'Pliegos Tarifarios (Santiago)'!$A:$A,0))</f>
        <v>45891.016850999993</v>
      </c>
      <c r="N530" s="19">
        <f>I530*INDEX('Pliegos Tarifarios (Santiago)'!$C:$C,MATCH($B530,'Pliegos Tarifarios (Santiago)'!$A:$A,0))</f>
        <v>3709.4881317999998</v>
      </c>
      <c r="O530" s="19">
        <f>J530*INDEX('Pliegos Tarifarios (Santiago)'!$D:$D,MATCH($B530,'Pliegos Tarifarios (Santiago)'!$A:$A,0))</f>
        <v>15075.608093000001</v>
      </c>
      <c r="P530" s="19">
        <f>H530*INDEX('Pliegos Tarifarios (Santiago)'!$E:$E,MATCH($B530,'Pliegos Tarifarios (Santiago)'!$A:$A,0))</f>
        <v>4993.8793139999998</v>
      </c>
      <c r="Q530" s="19" cm="1">
        <f t="array" ref="Q530">H530*_xlfn.IFS(H530&lt;=350,INDEX('Pliegos Tarifarios (Santiago)'!$F:$F,MATCH($B530,'Pliegos Tarifarios (Santiago)'!$A:$A,0)),H530&lt;=500,INDEX('Pliegos Tarifarios (Santiago)'!$G:$G,MATCH($B530,'Pliegos Tarifarios (Santiago)'!$A:$A,0)),H530&lt;=1000,INDEX('Pliegos Tarifarios (Santiago)'!$H:$H,MATCH($B530,'Pliegos Tarifarios (Santiago)'!$A:$A,0)),H530&lt;=5000,INDEX('Pliegos Tarifarios (Santiago)'!$I:$I,MATCH($B530,'Pliegos Tarifarios (Santiago)'!$A:$A,0)),H530&gt;5000,INDEX('Pliegos Tarifarios (Santiago)'!$J:$J,MATCH($B530,'Pliegos Tarifarios (Santiago)'!$A:$A,0)))/1.19</f>
        <v>543.87537983193283</v>
      </c>
      <c r="R530" s="19">
        <f>INDEX('Pliegos Tarifarios (Santiago)'!$K:$K,MATCH($B530,'Pliegos Tarifarios (Santiago)'!$A:$A,0))</f>
        <v>716.899</v>
      </c>
      <c r="S530" s="21">
        <f t="shared" ref="S530:S593" si="37">SUM(M530:R530)</f>
        <v>70930.76676963194</v>
      </c>
      <c r="T530" s="21">
        <f t="shared" si="34"/>
        <v>13476.845686230068</v>
      </c>
      <c r="U530" s="19">
        <v>0</v>
      </c>
      <c r="V530" s="21">
        <f t="shared" si="35"/>
        <v>84407.612455862007</v>
      </c>
    </row>
    <row r="531" spans="1:22" x14ac:dyDescent="0.3">
      <c r="A531" s="3" t="s">
        <v>134</v>
      </c>
      <c r="B531" s="3">
        <v>3</v>
      </c>
      <c r="C531" s="4" t="s">
        <v>178</v>
      </c>
      <c r="D531" s="3" t="s">
        <v>217</v>
      </c>
      <c r="E531" s="3" t="s">
        <v>34</v>
      </c>
      <c r="F531" s="4" t="s">
        <v>218</v>
      </c>
      <c r="G531" s="3" t="s">
        <v>30</v>
      </c>
      <c r="H531" s="5">
        <v>385.3809</v>
      </c>
      <c r="I531" s="5">
        <v>1.0497000000000001</v>
      </c>
      <c r="J531" s="5">
        <v>1.0183</v>
      </c>
      <c r="K531" s="6">
        <v>0.97008669143564819</v>
      </c>
      <c r="L531" s="5">
        <v>13.76</v>
      </c>
      <c r="M531" s="19">
        <f>H531*INDEX('Pliegos Tarifarios (Santiago)'!$B:$B,MATCH($B531,'Pliegos Tarifarios (Santiago)'!$A:$A,0))</f>
        <v>45797.895394200001</v>
      </c>
      <c r="N531" s="19">
        <f>I531*INDEX('Pliegos Tarifarios (Santiago)'!$C:$C,MATCH($B531,'Pliegos Tarifarios (Santiago)'!$A:$A,0))</f>
        <v>3665.8347693000001</v>
      </c>
      <c r="O531" s="19">
        <f>J531*INDEX('Pliegos Tarifarios (Santiago)'!$D:$D,MATCH($B531,'Pliegos Tarifarios (Santiago)'!$A:$A,0))</f>
        <v>14452.543514500001</v>
      </c>
      <c r="P531" s="19">
        <f>H531*INDEX('Pliegos Tarifarios (Santiago)'!$E:$E,MATCH($B531,'Pliegos Tarifarios (Santiago)'!$A:$A,0))</f>
        <v>4983.7457988000006</v>
      </c>
      <c r="Q531" s="19" cm="1">
        <f t="array" ref="Q531">H531*_xlfn.IFS(H531&lt;=350,INDEX('Pliegos Tarifarios (Santiago)'!$F:$F,MATCH($B531,'Pliegos Tarifarios (Santiago)'!$A:$A,0)),H531&lt;=500,INDEX('Pliegos Tarifarios (Santiago)'!$G:$G,MATCH($B531,'Pliegos Tarifarios (Santiago)'!$A:$A,0)),H531&lt;=1000,INDEX('Pliegos Tarifarios (Santiago)'!$H:$H,MATCH($B531,'Pliegos Tarifarios (Santiago)'!$A:$A,0)),H531&lt;=5000,INDEX('Pliegos Tarifarios (Santiago)'!$I:$I,MATCH($B531,'Pliegos Tarifarios (Santiago)'!$A:$A,0)),H531&gt;5000,INDEX('Pliegos Tarifarios (Santiago)'!$J:$J,MATCH($B531,'Pliegos Tarifarios (Santiago)'!$A:$A,0)))/1.19</f>
        <v>542.77175495798326</v>
      </c>
      <c r="R531" s="19">
        <f>INDEX('Pliegos Tarifarios (Santiago)'!$K:$K,MATCH($B531,'Pliegos Tarifarios (Santiago)'!$A:$A,0))</f>
        <v>716.899</v>
      </c>
      <c r="S531" s="21">
        <f t="shared" si="37"/>
        <v>70159.690231757995</v>
      </c>
      <c r="T531" s="21">
        <f t="shared" si="34"/>
        <v>13330.341144034019</v>
      </c>
      <c r="U531" s="19">
        <v>0</v>
      </c>
      <c r="V531" s="21">
        <f t="shared" si="35"/>
        <v>83490.031375792008</v>
      </c>
    </row>
    <row r="532" spans="1:22" x14ac:dyDescent="0.3">
      <c r="A532" s="3" t="s">
        <v>134</v>
      </c>
      <c r="B532" s="3">
        <v>3</v>
      </c>
      <c r="C532" s="4" t="s">
        <v>178</v>
      </c>
      <c r="D532" s="3" t="s">
        <v>219</v>
      </c>
      <c r="E532" s="3" t="s">
        <v>34</v>
      </c>
      <c r="F532" s="4" t="s">
        <v>220</v>
      </c>
      <c r="G532" s="3" t="s">
        <v>30</v>
      </c>
      <c r="H532" s="5">
        <v>386.18430000000001</v>
      </c>
      <c r="I532" s="5">
        <v>1.0487</v>
      </c>
      <c r="J532" s="5">
        <v>1.0226999999999999</v>
      </c>
      <c r="K532" s="6">
        <v>0.97520739963764658</v>
      </c>
      <c r="L532" s="5">
        <v>13.79</v>
      </c>
      <c r="M532" s="19">
        <f>H532*INDEX('Pliegos Tarifarios (Santiago)'!$B:$B,MATCH($B532,'Pliegos Tarifarios (Santiago)'!$A:$A,0))</f>
        <v>45893.369843399996</v>
      </c>
      <c r="N532" s="19">
        <f>I532*INDEX('Pliegos Tarifarios (Santiago)'!$C:$C,MATCH($B532,'Pliegos Tarifarios (Santiago)'!$A:$A,0))</f>
        <v>3662.3425002999998</v>
      </c>
      <c r="O532" s="19">
        <f>J532*INDEX('Pliegos Tarifarios (Santiago)'!$D:$D,MATCH($B532,'Pliegos Tarifarios (Santiago)'!$A:$A,0))</f>
        <v>14514.991900499999</v>
      </c>
      <c r="P532" s="19">
        <f>H532*INDEX('Pliegos Tarifarios (Santiago)'!$E:$E,MATCH($B532,'Pliegos Tarifarios (Santiago)'!$A:$A,0))</f>
        <v>4994.1353675999999</v>
      </c>
      <c r="Q532" s="19" cm="1">
        <f t="array" ref="Q532">H532*_xlfn.IFS(H532&lt;=350,INDEX('Pliegos Tarifarios (Santiago)'!$F:$F,MATCH($B532,'Pliegos Tarifarios (Santiago)'!$A:$A,0)),H532&lt;=500,INDEX('Pliegos Tarifarios (Santiago)'!$G:$G,MATCH($B532,'Pliegos Tarifarios (Santiago)'!$A:$A,0)),H532&lt;=1000,INDEX('Pliegos Tarifarios (Santiago)'!$H:$H,MATCH($B532,'Pliegos Tarifarios (Santiago)'!$A:$A,0)),H532&lt;=5000,INDEX('Pliegos Tarifarios (Santiago)'!$I:$I,MATCH($B532,'Pliegos Tarifarios (Santiago)'!$A:$A,0)),H532&gt;5000,INDEX('Pliegos Tarifarios (Santiago)'!$J:$J,MATCH($B532,'Pliegos Tarifarios (Santiago)'!$A:$A,0)))/1.19</f>
        <v>543.90326621848749</v>
      </c>
      <c r="R532" s="19">
        <f>INDEX('Pliegos Tarifarios (Santiago)'!$K:$K,MATCH($B532,'Pliegos Tarifarios (Santiago)'!$A:$A,0))</f>
        <v>716.899</v>
      </c>
      <c r="S532" s="21">
        <f t="shared" si="37"/>
        <v>70325.64187801849</v>
      </c>
      <c r="T532" s="21">
        <f t="shared" si="34"/>
        <v>13361.871956823514</v>
      </c>
      <c r="U532" s="19">
        <v>0</v>
      </c>
      <c r="V532" s="21">
        <f t="shared" si="35"/>
        <v>83687.513834842001</v>
      </c>
    </row>
    <row r="533" spans="1:22" x14ac:dyDescent="0.3">
      <c r="A533" s="3" t="s">
        <v>134</v>
      </c>
      <c r="B533" s="3">
        <v>3</v>
      </c>
      <c r="C533" s="4" t="s">
        <v>178</v>
      </c>
      <c r="D533" s="3" t="s">
        <v>221</v>
      </c>
      <c r="E533" s="3" t="s">
        <v>34</v>
      </c>
      <c r="F533" s="4" t="s">
        <v>222</v>
      </c>
      <c r="G533" s="3" t="s">
        <v>30</v>
      </c>
      <c r="H533" s="5">
        <v>385.85039999999998</v>
      </c>
      <c r="I533" s="5">
        <v>1.0411999999999999</v>
      </c>
      <c r="J533" s="5">
        <v>1.0411999999999999</v>
      </c>
      <c r="K533" s="6">
        <v>1</v>
      </c>
      <c r="L533" s="5">
        <v>13.78</v>
      </c>
      <c r="M533" s="19">
        <f>H533*INDEX('Pliegos Tarifarios (Santiago)'!$B:$B,MATCH($B533,'Pliegos Tarifarios (Santiago)'!$A:$A,0))</f>
        <v>45853.689835199992</v>
      </c>
      <c r="N533" s="19">
        <f>I533*INDEX('Pliegos Tarifarios (Santiago)'!$C:$C,MATCH($B533,'Pliegos Tarifarios (Santiago)'!$A:$A,0))</f>
        <v>3636.1504827999993</v>
      </c>
      <c r="O533" s="19">
        <f>J533*INDEX('Pliegos Tarifarios (Santiago)'!$D:$D,MATCH($B533,'Pliegos Tarifarios (Santiago)'!$A:$A,0))</f>
        <v>14777.558977999999</v>
      </c>
      <c r="P533" s="19">
        <f>H533*INDEX('Pliegos Tarifarios (Santiago)'!$E:$E,MATCH($B533,'Pliegos Tarifarios (Santiago)'!$A:$A,0))</f>
        <v>4989.8173728000002</v>
      </c>
      <c r="Q533" s="19" cm="1">
        <f t="array" ref="Q533">H533*_xlfn.IFS(H533&lt;=350,INDEX('Pliegos Tarifarios (Santiago)'!$F:$F,MATCH($B533,'Pliegos Tarifarios (Santiago)'!$A:$A,0)),H533&lt;=500,INDEX('Pliegos Tarifarios (Santiago)'!$G:$G,MATCH($B533,'Pliegos Tarifarios (Santiago)'!$A:$A,0)),H533&lt;=1000,INDEX('Pliegos Tarifarios (Santiago)'!$H:$H,MATCH($B533,'Pliegos Tarifarios (Santiago)'!$A:$A,0)),H533&lt;=5000,INDEX('Pliegos Tarifarios (Santiago)'!$I:$I,MATCH($B533,'Pliegos Tarifarios (Santiago)'!$A:$A,0)),H533&gt;5000,INDEX('Pliegos Tarifarios (Santiago)'!$J:$J,MATCH($B533,'Pliegos Tarifarios (Santiago)'!$A:$A,0)))/1.19</f>
        <v>543.43300033613446</v>
      </c>
      <c r="R533" s="19">
        <f>INDEX('Pliegos Tarifarios (Santiago)'!$K:$K,MATCH($B533,'Pliegos Tarifarios (Santiago)'!$A:$A,0))</f>
        <v>716.899</v>
      </c>
      <c r="S533" s="21">
        <f t="shared" si="37"/>
        <v>70517.548669136129</v>
      </c>
      <c r="T533" s="21">
        <f t="shared" si="34"/>
        <v>13398.334247135865</v>
      </c>
      <c r="U533" s="19">
        <v>0</v>
      </c>
      <c r="V533" s="21">
        <f t="shared" si="35"/>
        <v>83915.882916271992</v>
      </c>
    </row>
    <row r="534" spans="1:22" x14ac:dyDescent="0.3">
      <c r="A534" s="3" t="s">
        <v>134</v>
      </c>
      <c r="B534" s="3">
        <v>3</v>
      </c>
      <c r="C534" s="4" t="s">
        <v>178</v>
      </c>
      <c r="D534" s="3" t="s">
        <v>223</v>
      </c>
      <c r="E534" s="3" t="s">
        <v>34</v>
      </c>
      <c r="F534" s="4" t="s">
        <v>224</v>
      </c>
      <c r="G534" s="3" t="s">
        <v>30</v>
      </c>
      <c r="H534" s="5">
        <v>386.5197</v>
      </c>
      <c r="I534" s="5">
        <v>1.0632999999999999</v>
      </c>
      <c r="J534" s="5">
        <v>1.0207999999999999</v>
      </c>
      <c r="K534" s="6">
        <v>0.96003009498730374</v>
      </c>
      <c r="L534" s="5">
        <v>13.8</v>
      </c>
      <c r="M534" s="19">
        <f>H534*INDEX('Pliegos Tarifarios (Santiago)'!$B:$B,MATCH($B534,'Pliegos Tarifarios (Santiago)'!$A:$A,0))</f>
        <v>45933.2281086</v>
      </c>
      <c r="N534" s="19">
        <f>I534*INDEX('Pliegos Tarifarios (Santiago)'!$C:$C,MATCH($B534,'Pliegos Tarifarios (Santiago)'!$A:$A,0))</f>
        <v>3713.3296276999995</v>
      </c>
      <c r="O534" s="19">
        <f>J534*INDEX('Pliegos Tarifarios (Santiago)'!$D:$D,MATCH($B534,'Pliegos Tarifarios (Santiago)'!$A:$A,0))</f>
        <v>14488.025551999999</v>
      </c>
      <c r="P534" s="19">
        <f>H534*INDEX('Pliegos Tarifarios (Santiago)'!$E:$E,MATCH($B534,'Pliegos Tarifarios (Santiago)'!$A:$A,0))</f>
        <v>4998.4727604</v>
      </c>
      <c r="Q534" s="19" cm="1">
        <f t="array" ref="Q534">H534*_xlfn.IFS(H534&lt;=350,INDEX('Pliegos Tarifarios (Santiago)'!$F:$F,MATCH($B534,'Pliegos Tarifarios (Santiago)'!$A:$A,0)),H534&lt;=500,INDEX('Pliegos Tarifarios (Santiago)'!$G:$G,MATCH($B534,'Pliegos Tarifarios (Santiago)'!$A:$A,0)),H534&lt;=1000,INDEX('Pliegos Tarifarios (Santiago)'!$H:$H,MATCH($B534,'Pliegos Tarifarios (Santiago)'!$A:$A,0)),H534&lt;=5000,INDEX('Pliegos Tarifarios (Santiago)'!$I:$I,MATCH($B534,'Pliegos Tarifarios (Santiago)'!$A:$A,0)),H534&gt;5000,INDEX('Pliegos Tarifarios (Santiago)'!$J:$J,MATCH($B534,'Pliegos Tarifarios (Santiago)'!$A:$A,0)))/1.19</f>
        <v>544.37564470588234</v>
      </c>
      <c r="R534" s="19">
        <f>INDEX('Pliegos Tarifarios (Santiago)'!$K:$K,MATCH($B534,'Pliegos Tarifarios (Santiago)'!$A:$A,0))</f>
        <v>716.899</v>
      </c>
      <c r="S534" s="21">
        <f t="shared" si="37"/>
        <v>70394.330693405893</v>
      </c>
      <c r="T534" s="21">
        <f t="shared" si="34"/>
        <v>13374.922831747121</v>
      </c>
      <c r="U534" s="19">
        <v>0</v>
      </c>
      <c r="V534" s="21">
        <f t="shared" si="35"/>
        <v>83769.253525153006</v>
      </c>
    </row>
    <row r="535" spans="1:22" x14ac:dyDescent="0.3">
      <c r="A535" s="3" t="s">
        <v>134</v>
      </c>
      <c r="B535" s="3">
        <v>3</v>
      </c>
      <c r="C535" s="4" t="s">
        <v>178</v>
      </c>
      <c r="D535" s="3" t="s">
        <v>225</v>
      </c>
      <c r="E535" s="3" t="s">
        <v>34</v>
      </c>
      <c r="F535" s="4" t="s">
        <v>226</v>
      </c>
      <c r="G535" s="3" t="s">
        <v>30</v>
      </c>
      <c r="H535" s="5">
        <v>385.74939999999998</v>
      </c>
      <c r="I535" s="5">
        <v>1.0423</v>
      </c>
      <c r="J535" s="5">
        <v>1.0306999999999999</v>
      </c>
      <c r="K535" s="6">
        <v>0.98887076657392303</v>
      </c>
      <c r="L535" s="5">
        <v>13.78</v>
      </c>
      <c r="M535" s="19">
        <f>H535*INDEX('Pliegos Tarifarios (Santiago)'!$B:$B,MATCH($B535,'Pliegos Tarifarios (Santiago)'!$A:$A,0))</f>
        <v>45841.687197199994</v>
      </c>
      <c r="N535" s="19">
        <f>I535*INDEX('Pliegos Tarifarios (Santiago)'!$C:$C,MATCH($B535,'Pliegos Tarifarios (Santiago)'!$A:$A,0))</f>
        <v>3639.9919786999999</v>
      </c>
      <c r="O535" s="19">
        <f>J535*INDEX('Pliegos Tarifarios (Santiago)'!$D:$D,MATCH($B535,'Pliegos Tarifarios (Santiago)'!$A:$A,0))</f>
        <v>14628.5344205</v>
      </c>
      <c r="P535" s="19">
        <f>H535*INDEX('Pliegos Tarifarios (Santiago)'!$E:$E,MATCH($B535,'Pliegos Tarifarios (Santiago)'!$A:$A,0))</f>
        <v>4988.5112407999995</v>
      </c>
      <c r="Q535" s="19" cm="1">
        <f t="array" ref="Q535">H535*_xlfn.IFS(H535&lt;=350,INDEX('Pliegos Tarifarios (Santiago)'!$F:$F,MATCH($B535,'Pliegos Tarifarios (Santiago)'!$A:$A,0)),H535&lt;=500,INDEX('Pliegos Tarifarios (Santiago)'!$G:$G,MATCH($B535,'Pliegos Tarifarios (Santiago)'!$A:$A,0)),H535&lt;=1000,INDEX('Pliegos Tarifarios (Santiago)'!$H:$H,MATCH($B535,'Pliegos Tarifarios (Santiago)'!$A:$A,0)),H535&lt;=5000,INDEX('Pliegos Tarifarios (Santiago)'!$I:$I,MATCH($B535,'Pliegos Tarifarios (Santiago)'!$A:$A,0)),H535&gt;5000,INDEX('Pliegos Tarifarios (Santiago)'!$J:$J,MATCH($B535,'Pliegos Tarifarios (Santiago)'!$A:$A,0)))/1.19</f>
        <v>543.29075159663876</v>
      </c>
      <c r="R535" s="19">
        <f>INDEX('Pliegos Tarifarios (Santiago)'!$K:$K,MATCH($B535,'Pliegos Tarifarios (Santiago)'!$A:$A,0))</f>
        <v>716.899</v>
      </c>
      <c r="S535" s="21">
        <f t="shared" si="37"/>
        <v>70358.91458879663</v>
      </c>
      <c r="T535" s="21">
        <f t="shared" si="34"/>
        <v>13368.19377187136</v>
      </c>
      <c r="U535" s="19">
        <v>0</v>
      </c>
      <c r="V535" s="21">
        <f t="shared" si="35"/>
        <v>83727.108360667989</v>
      </c>
    </row>
    <row r="536" spans="1:22" x14ac:dyDescent="0.3">
      <c r="A536" s="3" t="s">
        <v>134</v>
      </c>
      <c r="B536" s="3">
        <v>3</v>
      </c>
      <c r="C536" s="4" t="s">
        <v>178</v>
      </c>
      <c r="D536" s="3" t="s">
        <v>227</v>
      </c>
      <c r="E536" s="3" t="s">
        <v>34</v>
      </c>
      <c r="F536" s="4" t="s">
        <v>228</v>
      </c>
      <c r="G536" s="3" t="s">
        <v>30</v>
      </c>
      <c r="H536" s="5">
        <v>385.60090000000002</v>
      </c>
      <c r="I536" s="5">
        <v>1.0516000000000001</v>
      </c>
      <c r="J536" s="5">
        <v>1.0516000000000001</v>
      </c>
      <c r="K536" s="6">
        <v>1</v>
      </c>
      <c r="L536" s="5">
        <v>13.77</v>
      </c>
      <c r="M536" s="19">
        <f>H536*INDEX('Pliegos Tarifarios (Santiago)'!$B:$B,MATCH($B536,'Pliegos Tarifarios (Santiago)'!$A:$A,0))</f>
        <v>45824.039754199999</v>
      </c>
      <c r="N536" s="19">
        <f>I536*INDEX('Pliegos Tarifarios (Santiago)'!$C:$C,MATCH($B536,'Pliegos Tarifarios (Santiago)'!$A:$A,0))</f>
        <v>3672.4700803999999</v>
      </c>
      <c r="O536" s="19">
        <f>J536*INDEX('Pliegos Tarifarios (Santiago)'!$D:$D,MATCH($B536,'Pliegos Tarifarios (Santiago)'!$A:$A,0))</f>
        <v>14925.164254000001</v>
      </c>
      <c r="P536" s="19">
        <f>H536*INDEX('Pliegos Tarifarios (Santiago)'!$E:$E,MATCH($B536,'Pliegos Tarifarios (Santiago)'!$A:$A,0))</f>
        <v>4986.5908388000007</v>
      </c>
      <c r="Q536" s="19" cm="1">
        <f t="array" ref="Q536">H536*_xlfn.IFS(H536&lt;=350,INDEX('Pliegos Tarifarios (Santiago)'!$F:$F,MATCH($B536,'Pliegos Tarifarios (Santiago)'!$A:$A,0)),H536&lt;=500,INDEX('Pliegos Tarifarios (Santiago)'!$G:$G,MATCH($B536,'Pliegos Tarifarios (Santiago)'!$A:$A,0)),H536&lt;=1000,INDEX('Pliegos Tarifarios (Santiago)'!$H:$H,MATCH($B536,'Pliegos Tarifarios (Santiago)'!$A:$A,0)),H536&lt;=5000,INDEX('Pliegos Tarifarios (Santiago)'!$I:$I,MATCH($B536,'Pliegos Tarifarios (Santiago)'!$A:$A,0)),H536&gt;5000,INDEX('Pliegos Tarifarios (Santiago)'!$J:$J,MATCH($B536,'Pliegos Tarifarios (Santiago)'!$A:$A,0)))/1.19</f>
        <v>543.08160369747907</v>
      </c>
      <c r="R536" s="19">
        <f>INDEX('Pliegos Tarifarios (Santiago)'!$K:$K,MATCH($B536,'Pliegos Tarifarios (Santiago)'!$A:$A,0))</f>
        <v>716.899</v>
      </c>
      <c r="S536" s="21">
        <f t="shared" si="37"/>
        <v>70668.245531097476</v>
      </c>
      <c r="T536" s="21">
        <f t="shared" si="34"/>
        <v>13426.96665090852</v>
      </c>
      <c r="U536" s="19">
        <v>0</v>
      </c>
      <c r="V536" s="21">
        <f t="shared" si="35"/>
        <v>84095.212182005998</v>
      </c>
    </row>
    <row r="537" spans="1:22" x14ac:dyDescent="0.3">
      <c r="A537" s="3" t="s">
        <v>134</v>
      </c>
      <c r="B537" s="3">
        <v>3</v>
      </c>
      <c r="C537" s="4" t="s">
        <v>178</v>
      </c>
      <c r="D537" s="3" t="s">
        <v>229</v>
      </c>
      <c r="E537" s="3" t="s">
        <v>34</v>
      </c>
      <c r="F537" s="4" t="s">
        <v>230</v>
      </c>
      <c r="G537" s="3" t="s">
        <v>30</v>
      </c>
      <c r="H537" s="5">
        <v>386.81790000000001</v>
      </c>
      <c r="I537" s="5">
        <v>1.0412999999999999</v>
      </c>
      <c r="J537" s="5">
        <v>1.0201</v>
      </c>
      <c r="K537" s="6">
        <v>0.97964083357341791</v>
      </c>
      <c r="L537" s="5">
        <v>13.81</v>
      </c>
      <c r="M537" s="19">
        <f>H537*INDEX('Pliegos Tarifarios (Santiago)'!$B:$B,MATCH($B537,'Pliegos Tarifarios (Santiago)'!$A:$A,0))</f>
        <v>45968.665600200002</v>
      </c>
      <c r="N537" s="19">
        <f>I537*INDEX('Pliegos Tarifarios (Santiago)'!$C:$C,MATCH($B537,'Pliegos Tarifarios (Santiago)'!$A:$A,0))</f>
        <v>3636.4997096999996</v>
      </c>
      <c r="O537" s="19">
        <f>J537*INDEX('Pliegos Tarifarios (Santiago)'!$D:$D,MATCH($B537,'Pliegos Tarifarios (Santiago)'!$A:$A,0))</f>
        <v>14478.090581500001</v>
      </c>
      <c r="P537" s="19">
        <f>H537*INDEX('Pliegos Tarifarios (Santiago)'!$E:$E,MATCH($B537,'Pliegos Tarifarios (Santiago)'!$A:$A,0))</f>
        <v>5002.3290827999999</v>
      </c>
      <c r="Q537" s="19" cm="1">
        <f t="array" ref="Q537">H537*_xlfn.IFS(H537&lt;=350,INDEX('Pliegos Tarifarios (Santiago)'!$F:$F,MATCH($B537,'Pliegos Tarifarios (Santiago)'!$A:$A,0)),H537&lt;=500,INDEX('Pliegos Tarifarios (Santiago)'!$G:$G,MATCH($B537,'Pliegos Tarifarios (Santiago)'!$A:$A,0)),H537&lt;=1000,INDEX('Pliegos Tarifarios (Santiago)'!$H:$H,MATCH($B537,'Pliegos Tarifarios (Santiago)'!$A:$A,0)),H537&lt;=5000,INDEX('Pliegos Tarifarios (Santiago)'!$I:$I,MATCH($B537,'Pliegos Tarifarios (Santiago)'!$A:$A,0)),H537&gt;5000,INDEX('Pliegos Tarifarios (Santiago)'!$J:$J,MATCH($B537,'Pliegos Tarifarios (Santiago)'!$A:$A,0)))/1.19</f>
        <v>544.79563058823533</v>
      </c>
      <c r="R537" s="19">
        <f>INDEX('Pliegos Tarifarios (Santiago)'!$K:$K,MATCH($B537,'Pliegos Tarifarios (Santiago)'!$A:$A,0))</f>
        <v>716.899</v>
      </c>
      <c r="S537" s="21">
        <f t="shared" si="37"/>
        <v>70347.279604788244</v>
      </c>
      <c r="T537" s="21">
        <f t="shared" si="34"/>
        <v>13365.983124909766</v>
      </c>
      <c r="U537" s="19">
        <v>0</v>
      </c>
      <c r="V537" s="21">
        <f t="shared" si="35"/>
        <v>83713.262729698006</v>
      </c>
    </row>
    <row r="538" spans="1:22" x14ac:dyDescent="0.3">
      <c r="A538" s="3" t="s">
        <v>134</v>
      </c>
      <c r="B538" s="3">
        <v>3</v>
      </c>
      <c r="C538" s="4" t="s">
        <v>178</v>
      </c>
      <c r="D538" s="3" t="s">
        <v>231</v>
      </c>
      <c r="E538" s="3" t="s">
        <v>34</v>
      </c>
      <c r="F538" s="4" t="s">
        <v>232</v>
      </c>
      <c r="G538" s="3" t="s">
        <v>30</v>
      </c>
      <c r="H538" s="5">
        <v>386.02019999999999</v>
      </c>
      <c r="I538" s="5">
        <v>1.0458000000000001</v>
      </c>
      <c r="J538" s="5">
        <v>0.99929999999999997</v>
      </c>
      <c r="K538" s="6">
        <v>0.95553643144004585</v>
      </c>
      <c r="L538" s="5">
        <v>13.79</v>
      </c>
      <c r="M538" s="19">
        <f>H538*INDEX('Pliegos Tarifarios (Santiago)'!$B:$B,MATCH($B538,'Pliegos Tarifarios (Santiago)'!$A:$A,0))</f>
        <v>45873.868527599996</v>
      </c>
      <c r="N538" s="19">
        <f>I538*INDEX('Pliegos Tarifarios (Santiago)'!$C:$C,MATCH($B538,'Pliegos Tarifarios (Santiago)'!$A:$A,0))</f>
        <v>3652.2149202000001</v>
      </c>
      <c r="O538" s="19">
        <f>J538*INDEX('Pliegos Tarifarios (Santiago)'!$D:$D,MATCH($B538,'Pliegos Tarifarios (Santiago)'!$A:$A,0))</f>
        <v>14182.8800295</v>
      </c>
      <c r="P538" s="19">
        <f>H538*INDEX('Pliegos Tarifarios (Santiago)'!$E:$E,MATCH($B538,'Pliegos Tarifarios (Santiago)'!$A:$A,0))</f>
        <v>4992.0132264000003</v>
      </c>
      <c r="Q538" s="19" cm="1">
        <f t="array" ref="Q538">H538*_xlfn.IFS(H538&lt;=350,INDEX('Pliegos Tarifarios (Santiago)'!$F:$F,MATCH($B538,'Pliegos Tarifarios (Santiago)'!$A:$A,0)),H538&lt;=500,INDEX('Pliegos Tarifarios (Santiago)'!$G:$G,MATCH($B538,'Pliegos Tarifarios (Santiago)'!$A:$A,0)),H538&lt;=1000,INDEX('Pliegos Tarifarios (Santiago)'!$H:$H,MATCH($B538,'Pliegos Tarifarios (Santiago)'!$A:$A,0)),H538&lt;=5000,INDEX('Pliegos Tarifarios (Santiago)'!$I:$I,MATCH($B538,'Pliegos Tarifarios (Santiago)'!$A:$A,0)),H538&gt;5000,INDEX('Pliegos Tarifarios (Santiago)'!$J:$J,MATCH($B538,'Pliegos Tarifarios (Santiago)'!$A:$A,0)))/1.19</f>
        <v>543.67214722689084</v>
      </c>
      <c r="R538" s="19">
        <f>INDEX('Pliegos Tarifarios (Santiago)'!$K:$K,MATCH($B538,'Pliegos Tarifarios (Santiago)'!$A:$A,0))</f>
        <v>716.899</v>
      </c>
      <c r="S538" s="21">
        <f t="shared" si="37"/>
        <v>69961.547850926887</v>
      </c>
      <c r="T538" s="21">
        <f t="shared" si="34"/>
        <v>13292.694091676109</v>
      </c>
      <c r="U538" s="19">
        <v>0</v>
      </c>
      <c r="V538" s="21">
        <f t="shared" si="35"/>
        <v>83254.241942602996</v>
      </c>
    </row>
    <row r="539" spans="1:22" x14ac:dyDescent="0.3">
      <c r="A539" s="3" t="s">
        <v>134</v>
      </c>
      <c r="B539" s="3">
        <v>3</v>
      </c>
      <c r="C539" s="4" t="s">
        <v>178</v>
      </c>
      <c r="D539" s="3" t="s">
        <v>233</v>
      </c>
      <c r="E539" s="3" t="s">
        <v>34</v>
      </c>
      <c r="F539" s="4" t="s">
        <v>234</v>
      </c>
      <c r="G539" s="3" t="s">
        <v>30</v>
      </c>
      <c r="H539" s="5">
        <v>385.69009999999997</v>
      </c>
      <c r="I539" s="5">
        <v>1.0381</v>
      </c>
      <c r="J539" s="5">
        <v>1.0381</v>
      </c>
      <c r="K539" s="6">
        <v>1</v>
      </c>
      <c r="L539" s="5">
        <v>13.77</v>
      </c>
      <c r="M539" s="19">
        <f>H539*INDEX('Pliegos Tarifarios (Santiago)'!$B:$B,MATCH($B539,'Pliegos Tarifarios (Santiago)'!$A:$A,0))</f>
        <v>45834.640103799997</v>
      </c>
      <c r="N539" s="19">
        <f>I539*INDEX('Pliegos Tarifarios (Santiago)'!$C:$C,MATCH($B539,'Pliegos Tarifarios (Santiago)'!$A:$A,0))</f>
        <v>3625.3244488999999</v>
      </c>
      <c r="O539" s="19">
        <f>J539*INDEX('Pliegos Tarifarios (Santiago)'!$D:$D,MATCH($B539,'Pliegos Tarifarios (Santiago)'!$A:$A,0))</f>
        <v>14733.561251500001</v>
      </c>
      <c r="P539" s="19">
        <f>H539*INDEX('Pliegos Tarifarios (Santiago)'!$E:$E,MATCH($B539,'Pliegos Tarifarios (Santiago)'!$A:$A,0))</f>
        <v>4987.7443732000002</v>
      </c>
      <c r="Q539" s="19" cm="1">
        <f t="array" ref="Q539">H539*_xlfn.IFS(H539&lt;=350,INDEX('Pliegos Tarifarios (Santiago)'!$F:$F,MATCH($B539,'Pliegos Tarifarios (Santiago)'!$A:$A,0)),H539&lt;=500,INDEX('Pliegos Tarifarios (Santiago)'!$G:$G,MATCH($B539,'Pliegos Tarifarios (Santiago)'!$A:$A,0)),H539&lt;=1000,INDEX('Pliegos Tarifarios (Santiago)'!$H:$H,MATCH($B539,'Pliegos Tarifarios (Santiago)'!$A:$A,0)),H539&lt;=5000,INDEX('Pliegos Tarifarios (Santiago)'!$I:$I,MATCH($B539,'Pliegos Tarifarios (Santiago)'!$A:$A,0)),H539&gt;5000,INDEX('Pliegos Tarifarios (Santiago)'!$J:$J,MATCH($B539,'Pliegos Tarifarios (Santiago)'!$A:$A,0)))/1.19</f>
        <v>543.20723327731093</v>
      </c>
      <c r="R539" s="19">
        <f>INDEX('Pliegos Tarifarios (Santiago)'!$K:$K,MATCH($B539,'Pliegos Tarifarios (Santiago)'!$A:$A,0))</f>
        <v>716.899</v>
      </c>
      <c r="S539" s="21">
        <f t="shared" si="37"/>
        <v>70441.376410677316</v>
      </c>
      <c r="T539" s="21">
        <f t="shared" si="34"/>
        <v>13383.861518028691</v>
      </c>
      <c r="U539" s="19">
        <v>0</v>
      </c>
      <c r="V539" s="21">
        <f t="shared" si="35"/>
        <v>83825.237928706003</v>
      </c>
    </row>
    <row r="540" spans="1:22" x14ac:dyDescent="0.3">
      <c r="A540" s="3" t="s">
        <v>134</v>
      </c>
      <c r="B540" s="3">
        <v>3</v>
      </c>
      <c r="C540" s="4" t="s">
        <v>178</v>
      </c>
      <c r="D540" s="3" t="s">
        <v>235</v>
      </c>
      <c r="E540" s="3" t="s">
        <v>236</v>
      </c>
      <c r="F540" s="4" t="s">
        <v>39</v>
      </c>
      <c r="G540" s="3" t="s">
        <v>30</v>
      </c>
      <c r="H540" s="5">
        <v>644.30780000000004</v>
      </c>
      <c r="I540" s="5">
        <v>1.716</v>
      </c>
      <c r="J540" s="5">
        <v>1.7088000000000001</v>
      </c>
      <c r="K540" s="6">
        <v>0.99580419580419588</v>
      </c>
      <c r="L540" s="5">
        <v>23.01</v>
      </c>
      <c r="M540" s="19">
        <f>H540*INDEX('Pliegos Tarifarios (Santiago)'!$B:$B,MATCH($B540,'Pliegos Tarifarios (Santiago)'!$A:$A,0))</f>
        <v>76568.2503364</v>
      </c>
      <c r="N540" s="19">
        <f>I540*INDEX('Pliegos Tarifarios (Santiago)'!$C:$C,MATCH($B540,'Pliegos Tarifarios (Santiago)'!$A:$A,0))</f>
        <v>5992.7336039999991</v>
      </c>
      <c r="O540" s="19">
        <f>J540*INDEX('Pliegos Tarifarios (Santiago)'!$D:$D,MATCH($B540,'Pliegos Tarifarios (Santiago)'!$A:$A,0))</f>
        <v>24252.682272000002</v>
      </c>
      <c r="P540" s="19">
        <f>H540*INDEX('Pliegos Tarifarios (Santiago)'!$E:$E,MATCH($B540,'Pliegos Tarifarios (Santiago)'!$A:$A,0))</f>
        <v>8332.1884696000016</v>
      </c>
      <c r="Q540" s="19" cm="1">
        <f t="array" ref="Q540">H540*_xlfn.IFS(H540&lt;=350,INDEX('Pliegos Tarifarios (Santiago)'!$F:$F,MATCH($B540,'Pliegos Tarifarios (Santiago)'!$A:$A,0)),H540&lt;=500,INDEX('Pliegos Tarifarios (Santiago)'!$G:$G,MATCH($B540,'Pliegos Tarifarios (Santiago)'!$A:$A,0)),H540&lt;=1000,INDEX('Pliegos Tarifarios (Santiago)'!$H:$H,MATCH($B540,'Pliegos Tarifarios (Santiago)'!$A:$A,0)),H540&lt;=5000,INDEX('Pliegos Tarifarios (Santiago)'!$I:$I,MATCH($B540,'Pliegos Tarifarios (Santiago)'!$A:$A,0)),H540&gt;5000,INDEX('Pliegos Tarifarios (Santiago)'!$J:$J,MATCH($B540,'Pliegos Tarifarios (Santiago)'!$A:$A,0)))/1.19</f>
        <v>1511.145436806723</v>
      </c>
      <c r="R540" s="19">
        <f>INDEX('Pliegos Tarifarios (Santiago)'!$K:$K,MATCH($B540,'Pliegos Tarifarios (Santiago)'!$A:$A,0))</f>
        <v>716.899</v>
      </c>
      <c r="S540" s="21">
        <f t="shared" si="37"/>
        <v>117373.89911880673</v>
      </c>
      <c r="T540" s="21">
        <f t="shared" si="34"/>
        <v>22301.040832573279</v>
      </c>
      <c r="U540" s="19">
        <v>0</v>
      </c>
      <c r="V540" s="21">
        <f t="shared" si="35"/>
        <v>139674.93995138002</v>
      </c>
    </row>
    <row r="541" spans="1:22" x14ac:dyDescent="0.3">
      <c r="A541" s="3" t="s">
        <v>134</v>
      </c>
      <c r="B541" s="3">
        <v>3</v>
      </c>
      <c r="C541" s="4" t="s">
        <v>178</v>
      </c>
      <c r="D541" s="3" t="s">
        <v>237</v>
      </c>
      <c r="E541" s="3" t="s">
        <v>236</v>
      </c>
      <c r="F541" s="4" t="s">
        <v>37</v>
      </c>
      <c r="G541" s="3" t="s">
        <v>30</v>
      </c>
      <c r="H541" s="5">
        <v>643.67870000000005</v>
      </c>
      <c r="I541" s="5">
        <v>1.7342</v>
      </c>
      <c r="J541" s="5">
        <v>1.7342</v>
      </c>
      <c r="K541" s="6">
        <v>1</v>
      </c>
      <c r="L541" s="5">
        <v>22.99</v>
      </c>
      <c r="M541" s="19">
        <f>H541*INDEX('Pliegos Tarifarios (Santiago)'!$B:$B,MATCH($B541,'Pliegos Tarifarios (Santiago)'!$A:$A,0))</f>
        <v>76493.489350600008</v>
      </c>
      <c r="N541" s="19">
        <f>I541*INDEX('Pliegos Tarifarios (Santiago)'!$C:$C,MATCH($B541,'Pliegos Tarifarios (Santiago)'!$A:$A,0))</f>
        <v>6056.2928997999998</v>
      </c>
      <c r="O541" s="19">
        <f>J541*INDEX('Pliegos Tarifarios (Santiago)'!$D:$D,MATCH($B541,'Pliegos Tarifarios (Santiago)'!$A:$A,0))</f>
        <v>24613.179773</v>
      </c>
      <c r="P541" s="19">
        <f>H541*INDEX('Pliegos Tarifarios (Santiago)'!$E:$E,MATCH($B541,'Pliegos Tarifarios (Santiago)'!$A:$A,0))</f>
        <v>8324.0529484000017</v>
      </c>
      <c r="Q541" s="19" cm="1">
        <f t="array" ref="Q541">H541*_xlfn.IFS(H541&lt;=350,INDEX('Pliegos Tarifarios (Santiago)'!$F:$F,MATCH($B541,'Pliegos Tarifarios (Santiago)'!$A:$A,0)),H541&lt;=500,INDEX('Pliegos Tarifarios (Santiago)'!$G:$G,MATCH($B541,'Pliegos Tarifarios (Santiago)'!$A:$A,0)),H541&lt;=1000,INDEX('Pliegos Tarifarios (Santiago)'!$H:$H,MATCH($B541,'Pliegos Tarifarios (Santiago)'!$A:$A,0)),H541&lt;=5000,INDEX('Pliegos Tarifarios (Santiago)'!$I:$I,MATCH($B541,'Pliegos Tarifarios (Santiago)'!$A:$A,0)),H541&gt;5000,INDEX('Pliegos Tarifarios (Santiago)'!$J:$J,MATCH($B541,'Pliegos Tarifarios (Santiago)'!$A:$A,0)))/1.19</f>
        <v>1509.6699594117651</v>
      </c>
      <c r="R541" s="19">
        <f>INDEX('Pliegos Tarifarios (Santiago)'!$K:$K,MATCH($B541,'Pliegos Tarifarios (Santiago)'!$A:$A,0))</f>
        <v>716.899</v>
      </c>
      <c r="S541" s="21">
        <f t="shared" si="37"/>
        <v>117713.58393121178</v>
      </c>
      <c r="T541" s="21">
        <f t="shared" si="34"/>
        <v>22365.580946930237</v>
      </c>
      <c r="U541" s="19">
        <v>0</v>
      </c>
      <c r="V541" s="21">
        <f t="shared" si="35"/>
        <v>140079.16487814201</v>
      </c>
    </row>
    <row r="542" spans="1:22" x14ac:dyDescent="0.3">
      <c r="A542" s="3" t="s">
        <v>134</v>
      </c>
      <c r="B542" s="3">
        <v>3</v>
      </c>
      <c r="C542" s="4" t="s">
        <v>178</v>
      </c>
      <c r="D542" s="3" t="s">
        <v>238</v>
      </c>
      <c r="E542" s="3" t="s">
        <v>236</v>
      </c>
      <c r="F542" s="4" t="s">
        <v>239</v>
      </c>
      <c r="G542" s="3" t="s">
        <v>30</v>
      </c>
      <c r="H542" s="5">
        <v>643.76160000000004</v>
      </c>
      <c r="I542" s="5">
        <v>1.7324999999999999</v>
      </c>
      <c r="J542" s="5">
        <v>1.708</v>
      </c>
      <c r="K542" s="6">
        <v>0.98585858585858588</v>
      </c>
      <c r="L542" s="5">
        <v>22.99</v>
      </c>
      <c r="M542" s="19">
        <f>H542*INDEX('Pliegos Tarifarios (Santiago)'!$B:$B,MATCH($B542,'Pliegos Tarifarios (Santiago)'!$A:$A,0))</f>
        <v>76503.341020799999</v>
      </c>
      <c r="N542" s="19">
        <f>I542*INDEX('Pliegos Tarifarios (Santiago)'!$C:$C,MATCH($B542,'Pliegos Tarifarios (Santiago)'!$A:$A,0))</f>
        <v>6050.3560424999996</v>
      </c>
      <c r="O542" s="19">
        <f>J542*INDEX('Pliegos Tarifarios (Santiago)'!$D:$D,MATCH($B542,'Pliegos Tarifarios (Santiago)'!$A:$A,0))</f>
        <v>24241.328020000001</v>
      </c>
      <c r="P542" s="19">
        <f>H542*INDEX('Pliegos Tarifarios (Santiago)'!$E:$E,MATCH($B542,'Pliegos Tarifarios (Santiago)'!$A:$A,0))</f>
        <v>8325.1250112000016</v>
      </c>
      <c r="Q542" s="19" cm="1">
        <f t="array" ref="Q542">H542*_xlfn.IFS(H542&lt;=350,INDEX('Pliegos Tarifarios (Santiago)'!$F:$F,MATCH($B542,'Pliegos Tarifarios (Santiago)'!$A:$A,0)),H542&lt;=500,INDEX('Pliegos Tarifarios (Santiago)'!$G:$G,MATCH($B542,'Pliegos Tarifarios (Santiago)'!$A:$A,0)),H542&lt;=1000,INDEX('Pliegos Tarifarios (Santiago)'!$H:$H,MATCH($B542,'Pliegos Tarifarios (Santiago)'!$A:$A,0)),H542&lt;=5000,INDEX('Pliegos Tarifarios (Santiago)'!$I:$I,MATCH($B542,'Pliegos Tarifarios (Santiago)'!$A:$A,0)),H542&gt;5000,INDEX('Pliegos Tarifarios (Santiago)'!$J:$J,MATCH($B542,'Pliegos Tarifarios (Santiago)'!$A:$A,0)))/1.19</f>
        <v>1509.8643912605046</v>
      </c>
      <c r="R542" s="19">
        <f>INDEX('Pliegos Tarifarios (Santiago)'!$K:$K,MATCH($B542,'Pliegos Tarifarios (Santiago)'!$A:$A,0))</f>
        <v>716.899</v>
      </c>
      <c r="S542" s="21">
        <f t="shared" si="37"/>
        <v>117346.91348576051</v>
      </c>
      <c r="T542" s="21">
        <f t="shared" si="34"/>
        <v>22295.913562294496</v>
      </c>
      <c r="U542" s="19">
        <v>0</v>
      </c>
      <c r="V542" s="21">
        <f t="shared" si="35"/>
        <v>139642.82704805501</v>
      </c>
    </row>
    <row r="543" spans="1:22" x14ac:dyDescent="0.3">
      <c r="A543" s="3" t="s">
        <v>134</v>
      </c>
      <c r="B543" s="3">
        <v>3</v>
      </c>
      <c r="C543" s="4" t="s">
        <v>178</v>
      </c>
      <c r="D543" s="3" t="s">
        <v>240</v>
      </c>
      <c r="E543" s="3" t="s">
        <v>236</v>
      </c>
      <c r="F543" s="4" t="s">
        <v>241</v>
      </c>
      <c r="G543" s="3" t="s">
        <v>30</v>
      </c>
      <c r="H543" s="5">
        <v>642.94090000000006</v>
      </c>
      <c r="I543" s="5">
        <v>1.7239</v>
      </c>
      <c r="J543" s="5">
        <v>1.7239</v>
      </c>
      <c r="K543" s="6">
        <v>1</v>
      </c>
      <c r="L543" s="5">
        <v>22.96</v>
      </c>
      <c r="M543" s="19">
        <f>H543*INDEX('Pliegos Tarifarios (Santiago)'!$B:$B,MATCH($B543,'Pliegos Tarifarios (Santiago)'!$A:$A,0))</f>
        <v>76405.810674200009</v>
      </c>
      <c r="N543" s="19">
        <f>I543*INDEX('Pliegos Tarifarios (Santiago)'!$C:$C,MATCH($B543,'Pliegos Tarifarios (Santiago)'!$A:$A,0))</f>
        <v>6020.3225290999999</v>
      </c>
      <c r="O543" s="19">
        <f>J543*INDEX('Pliegos Tarifarios (Santiago)'!$D:$D,MATCH($B543,'Pliegos Tarifarios (Santiago)'!$A:$A,0))</f>
        <v>24466.9937785</v>
      </c>
      <c r="P543" s="19">
        <f>H543*INDEX('Pliegos Tarifarios (Santiago)'!$E:$E,MATCH($B543,'Pliegos Tarifarios (Santiago)'!$A:$A,0))</f>
        <v>8314.5117188000004</v>
      </c>
      <c r="Q543" s="19" cm="1">
        <f t="array" ref="Q543">H543*_xlfn.IFS(H543&lt;=350,INDEX('Pliegos Tarifarios (Santiago)'!$F:$F,MATCH($B543,'Pliegos Tarifarios (Santiago)'!$A:$A,0)),H543&lt;=500,INDEX('Pliegos Tarifarios (Santiago)'!$G:$G,MATCH($B543,'Pliegos Tarifarios (Santiago)'!$A:$A,0)),H543&lt;=1000,INDEX('Pliegos Tarifarios (Santiago)'!$H:$H,MATCH($B543,'Pliegos Tarifarios (Santiago)'!$A:$A,0)),H543&lt;=5000,INDEX('Pliegos Tarifarios (Santiago)'!$I:$I,MATCH($B543,'Pliegos Tarifarios (Santiago)'!$A:$A,0)),H543&gt;5000,INDEX('Pliegos Tarifarios (Santiago)'!$J:$J,MATCH($B543,'Pliegos Tarifarios (Santiago)'!$A:$A,0)))/1.19</f>
        <v>1507.9395394117651</v>
      </c>
      <c r="R543" s="19">
        <f>INDEX('Pliegos Tarifarios (Santiago)'!$K:$K,MATCH($B543,'Pliegos Tarifarios (Santiago)'!$A:$A,0))</f>
        <v>716.899</v>
      </c>
      <c r="S543" s="21">
        <f t="shared" si="37"/>
        <v>117432.47724001178</v>
      </c>
      <c r="T543" s="21">
        <f t="shared" si="34"/>
        <v>22312.170675602239</v>
      </c>
      <c r="U543" s="19">
        <v>0</v>
      </c>
      <c r="V543" s="21">
        <f t="shared" si="35"/>
        <v>139744.64791561401</v>
      </c>
    </row>
    <row r="544" spans="1:22" x14ac:dyDescent="0.3">
      <c r="A544" s="3" t="s">
        <v>134</v>
      </c>
      <c r="B544" s="3">
        <v>3</v>
      </c>
      <c r="C544" s="4" t="s">
        <v>178</v>
      </c>
      <c r="D544" s="3" t="s">
        <v>242</v>
      </c>
      <c r="E544" s="3" t="s">
        <v>236</v>
      </c>
      <c r="F544" s="4" t="s">
        <v>243</v>
      </c>
      <c r="G544" s="3" t="s">
        <v>30</v>
      </c>
      <c r="H544" s="5">
        <v>642.92870000000005</v>
      </c>
      <c r="I544" s="5">
        <v>1.7430000000000001</v>
      </c>
      <c r="J544" s="5">
        <v>1.7157</v>
      </c>
      <c r="K544" s="6">
        <v>0.98433734939759032</v>
      </c>
      <c r="L544" s="5">
        <v>22.96</v>
      </c>
      <c r="M544" s="19">
        <f>H544*INDEX('Pliegos Tarifarios (Santiago)'!$B:$B,MATCH($B544,'Pliegos Tarifarios (Santiago)'!$A:$A,0))</f>
        <v>76404.360850600002</v>
      </c>
      <c r="N544" s="19">
        <f>I544*INDEX('Pliegos Tarifarios (Santiago)'!$C:$C,MATCH($B544,'Pliegos Tarifarios (Santiago)'!$A:$A,0))</f>
        <v>6087.0248670000001</v>
      </c>
      <c r="O544" s="19">
        <f>J544*INDEX('Pliegos Tarifarios (Santiago)'!$D:$D,MATCH($B544,'Pliegos Tarifarios (Santiago)'!$A:$A,0))</f>
        <v>24350.6126955</v>
      </c>
      <c r="P544" s="19">
        <f>H544*INDEX('Pliegos Tarifarios (Santiago)'!$E:$E,MATCH($B544,'Pliegos Tarifarios (Santiago)'!$A:$A,0))</f>
        <v>8314.3539484000012</v>
      </c>
      <c r="Q544" s="19" cm="1">
        <f t="array" ref="Q544">H544*_xlfn.IFS(H544&lt;=350,INDEX('Pliegos Tarifarios (Santiago)'!$F:$F,MATCH($B544,'Pliegos Tarifarios (Santiago)'!$A:$A,0)),H544&lt;=500,INDEX('Pliegos Tarifarios (Santiago)'!$G:$G,MATCH($B544,'Pliegos Tarifarios (Santiago)'!$A:$A,0)),H544&lt;=1000,INDEX('Pliegos Tarifarios (Santiago)'!$H:$H,MATCH($B544,'Pliegos Tarifarios (Santiago)'!$A:$A,0)),H544&lt;=5000,INDEX('Pliegos Tarifarios (Santiago)'!$I:$I,MATCH($B544,'Pliegos Tarifarios (Santiago)'!$A:$A,0)),H544&gt;5000,INDEX('Pliegos Tarifarios (Santiago)'!$J:$J,MATCH($B544,'Pliegos Tarifarios (Santiago)'!$A:$A,0)))/1.19</f>
        <v>1507.9109257983198</v>
      </c>
      <c r="R544" s="19">
        <f>INDEX('Pliegos Tarifarios (Santiago)'!$K:$K,MATCH($B544,'Pliegos Tarifarios (Santiago)'!$A:$A,0))</f>
        <v>716.899</v>
      </c>
      <c r="S544" s="21">
        <f t="shared" si="37"/>
        <v>117381.16228729833</v>
      </c>
      <c r="T544" s="21">
        <f t="shared" si="34"/>
        <v>22302.420834586683</v>
      </c>
      <c r="U544" s="19">
        <v>0</v>
      </c>
      <c r="V544" s="21">
        <f t="shared" si="35"/>
        <v>139683.58312188502</v>
      </c>
    </row>
    <row r="545" spans="1:22" x14ac:dyDescent="0.3">
      <c r="A545" s="3" t="s">
        <v>134</v>
      </c>
      <c r="B545" s="3">
        <v>3</v>
      </c>
      <c r="C545" s="4" t="s">
        <v>178</v>
      </c>
      <c r="D545" s="3" t="s">
        <v>244</v>
      </c>
      <c r="E545" s="3" t="s">
        <v>51</v>
      </c>
      <c r="F545" s="4" t="s">
        <v>245</v>
      </c>
      <c r="G545" s="3" t="s">
        <v>30</v>
      </c>
      <c r="H545" s="5">
        <v>643.92989999999998</v>
      </c>
      <c r="I545" s="5">
        <v>1.7519</v>
      </c>
      <c r="J545" s="5">
        <v>1.7519</v>
      </c>
      <c r="K545" s="6">
        <v>1</v>
      </c>
      <c r="L545" s="5">
        <v>23</v>
      </c>
      <c r="M545" s="19">
        <f>H545*INDEX('Pliegos Tarifarios (Santiago)'!$B:$B,MATCH($B545,'Pliegos Tarifarios (Santiago)'!$A:$A,0))</f>
        <v>76523.341456199996</v>
      </c>
      <c r="N545" s="19">
        <f>I545*INDEX('Pliegos Tarifarios (Santiago)'!$C:$C,MATCH($B545,'Pliegos Tarifarios (Santiago)'!$A:$A,0))</f>
        <v>6118.1060610999994</v>
      </c>
      <c r="O545" s="19">
        <f>J545*INDEX('Pliegos Tarifarios (Santiago)'!$D:$D,MATCH($B545,'Pliegos Tarifarios (Santiago)'!$A:$A,0))</f>
        <v>24864.392598500002</v>
      </c>
      <c r="P545" s="19">
        <f>H545*INDEX('Pliegos Tarifarios (Santiago)'!$E:$E,MATCH($B545,'Pliegos Tarifarios (Santiago)'!$A:$A,0))</f>
        <v>8327.3014667999996</v>
      </c>
      <c r="Q545" s="19" cm="1">
        <f t="array" ref="Q545">H545*_xlfn.IFS(H545&lt;=350,INDEX('Pliegos Tarifarios (Santiago)'!$F:$F,MATCH($B545,'Pliegos Tarifarios (Santiago)'!$A:$A,0)),H545&lt;=500,INDEX('Pliegos Tarifarios (Santiago)'!$G:$G,MATCH($B545,'Pliegos Tarifarios (Santiago)'!$A:$A,0)),H545&lt;=1000,INDEX('Pliegos Tarifarios (Santiago)'!$H:$H,MATCH($B545,'Pliegos Tarifarios (Santiago)'!$A:$A,0)),H545&lt;=5000,INDEX('Pliegos Tarifarios (Santiago)'!$I:$I,MATCH($B545,'Pliegos Tarifarios (Santiago)'!$A:$A,0)),H545&gt;5000,INDEX('Pliegos Tarifarios (Santiago)'!$J:$J,MATCH($B545,'Pliegos Tarifarios (Santiago)'!$A:$A,0)))/1.19</f>
        <v>1510.2591184033615</v>
      </c>
      <c r="R545" s="19">
        <f>INDEX('Pliegos Tarifarios (Santiago)'!$K:$K,MATCH($B545,'Pliegos Tarifarios (Santiago)'!$A:$A,0))</f>
        <v>716.899</v>
      </c>
      <c r="S545" s="21">
        <f t="shared" si="37"/>
        <v>118060.29970100337</v>
      </c>
      <c r="T545" s="21">
        <f t="shared" si="34"/>
        <v>22431.456943190642</v>
      </c>
      <c r="U545" s="19">
        <v>0</v>
      </c>
      <c r="V545" s="21">
        <f t="shared" si="35"/>
        <v>140491.75664419401</v>
      </c>
    </row>
    <row r="546" spans="1:22" x14ac:dyDescent="0.3">
      <c r="A546" s="3" t="s">
        <v>134</v>
      </c>
      <c r="B546" s="3">
        <v>3</v>
      </c>
      <c r="C546" s="4" t="s">
        <v>178</v>
      </c>
      <c r="D546" s="3" t="s">
        <v>246</v>
      </c>
      <c r="E546" s="3" t="s">
        <v>247</v>
      </c>
      <c r="F546" s="4" t="s">
        <v>248</v>
      </c>
      <c r="G546" s="3" t="s">
        <v>30</v>
      </c>
      <c r="H546" s="5">
        <v>513.89059999999995</v>
      </c>
      <c r="I546" s="5">
        <v>1.3788</v>
      </c>
      <c r="J546" s="5">
        <v>1.3555999999999999</v>
      </c>
      <c r="K546" s="6">
        <v>0.98317377429648967</v>
      </c>
      <c r="L546" s="5">
        <v>18.350000000000001</v>
      </c>
      <c r="M546" s="19">
        <f>H546*INDEX('Pliegos Tarifarios (Santiago)'!$B:$B,MATCH($B546,'Pliegos Tarifarios (Santiago)'!$A:$A,0))</f>
        <v>61069.731122799989</v>
      </c>
      <c r="N546" s="19">
        <f>I546*INDEX('Pliegos Tarifarios (Santiago)'!$C:$C,MATCH($B546,'Pliegos Tarifarios (Santiago)'!$A:$A,0))</f>
        <v>4815.1404972</v>
      </c>
      <c r="O546" s="19">
        <f>J546*INDEX('Pliegos Tarifarios (Santiago)'!$D:$D,MATCH($B546,'Pliegos Tarifarios (Santiago)'!$A:$A,0))</f>
        <v>19239.780014</v>
      </c>
      <c r="P546" s="19">
        <f>H546*INDEX('Pliegos Tarifarios (Santiago)'!$E:$E,MATCH($B546,'Pliegos Tarifarios (Santiago)'!$A:$A,0))</f>
        <v>6645.6332391999995</v>
      </c>
      <c r="Q546" s="19" cm="1">
        <f t="array" ref="Q546">H546*_xlfn.IFS(H546&lt;=350,INDEX('Pliegos Tarifarios (Santiago)'!$F:$F,MATCH($B546,'Pliegos Tarifarios (Santiago)'!$A:$A,0)),H546&lt;=500,INDEX('Pliegos Tarifarios (Santiago)'!$G:$G,MATCH($B546,'Pliegos Tarifarios (Santiago)'!$A:$A,0)),H546&lt;=1000,INDEX('Pliegos Tarifarios (Santiago)'!$H:$H,MATCH($B546,'Pliegos Tarifarios (Santiago)'!$A:$A,0)),H546&lt;=5000,INDEX('Pliegos Tarifarios (Santiago)'!$I:$I,MATCH($B546,'Pliegos Tarifarios (Santiago)'!$A:$A,0)),H546&gt;5000,INDEX('Pliegos Tarifarios (Santiago)'!$J:$J,MATCH($B546,'Pliegos Tarifarios (Santiago)'!$A:$A,0)))/1.19</f>
        <v>1205.2677853781513</v>
      </c>
      <c r="R546" s="19">
        <f>INDEX('Pliegos Tarifarios (Santiago)'!$K:$K,MATCH($B546,'Pliegos Tarifarios (Santiago)'!$A:$A,0))</f>
        <v>716.899</v>
      </c>
      <c r="S546" s="21">
        <f t="shared" si="37"/>
        <v>93692.451658578153</v>
      </c>
      <c r="T546" s="21">
        <f t="shared" si="34"/>
        <v>17801.565815129848</v>
      </c>
      <c r="U546" s="19">
        <v>0</v>
      </c>
      <c r="V546" s="21">
        <f t="shared" si="35"/>
        <v>111494.01747370799</v>
      </c>
    </row>
    <row r="547" spans="1:22" x14ac:dyDescent="0.3">
      <c r="A547" s="3" t="s">
        <v>134</v>
      </c>
      <c r="B547" s="3">
        <v>3</v>
      </c>
      <c r="C547" s="4" t="s">
        <v>178</v>
      </c>
      <c r="D547" s="3" t="s">
        <v>249</v>
      </c>
      <c r="E547" s="3" t="s">
        <v>247</v>
      </c>
      <c r="F547" s="4" t="s">
        <v>250</v>
      </c>
      <c r="G547" s="3" t="s">
        <v>30</v>
      </c>
      <c r="H547" s="5">
        <v>514.702</v>
      </c>
      <c r="I547" s="5">
        <v>1.4065000000000001</v>
      </c>
      <c r="J547" s="5">
        <v>1.3895</v>
      </c>
      <c r="K547" s="6">
        <v>0.98791325986491285</v>
      </c>
      <c r="L547" s="5">
        <v>18.38</v>
      </c>
      <c r="M547" s="19">
        <f>H547*INDEX('Pliegos Tarifarios (Santiago)'!$B:$B,MATCH($B547,'Pliegos Tarifarios (Santiago)'!$A:$A,0))</f>
        <v>61166.156275999994</v>
      </c>
      <c r="N547" s="19">
        <f>I547*INDEX('Pliegos Tarifarios (Santiago)'!$C:$C,MATCH($B547,'Pliegos Tarifarios (Santiago)'!$A:$A,0))</f>
        <v>4911.8763484999999</v>
      </c>
      <c r="O547" s="19">
        <f>J547*INDEX('Pliegos Tarifarios (Santiago)'!$D:$D,MATCH($B547,'Pliegos Tarifarios (Santiago)'!$A:$A,0))</f>
        <v>19720.916442500002</v>
      </c>
      <c r="P547" s="19">
        <f>H547*INDEX('Pliegos Tarifarios (Santiago)'!$E:$E,MATCH($B547,'Pliegos Tarifarios (Santiago)'!$A:$A,0))</f>
        <v>6656.1262640000004</v>
      </c>
      <c r="Q547" s="19" cm="1">
        <f t="array" ref="Q547">H547*_xlfn.IFS(H547&lt;=350,INDEX('Pliegos Tarifarios (Santiago)'!$F:$F,MATCH($B547,'Pliegos Tarifarios (Santiago)'!$A:$A,0)),H547&lt;=500,INDEX('Pliegos Tarifarios (Santiago)'!$G:$G,MATCH($B547,'Pliegos Tarifarios (Santiago)'!$A:$A,0)),H547&lt;=1000,INDEX('Pliegos Tarifarios (Santiago)'!$H:$H,MATCH($B547,'Pliegos Tarifarios (Santiago)'!$A:$A,0)),H547&lt;=5000,INDEX('Pliegos Tarifarios (Santiago)'!$I:$I,MATCH($B547,'Pliegos Tarifarios (Santiago)'!$A:$A,0)),H547&gt;5000,INDEX('Pliegos Tarifarios (Santiago)'!$J:$J,MATCH($B547,'Pliegos Tarifarios (Santiago)'!$A:$A,0)))/1.19</f>
        <v>1207.1708252100841</v>
      </c>
      <c r="R547" s="19">
        <f>INDEX('Pliegos Tarifarios (Santiago)'!$K:$K,MATCH($B547,'Pliegos Tarifarios (Santiago)'!$A:$A,0))</f>
        <v>716.899</v>
      </c>
      <c r="S547" s="21">
        <f t="shared" si="37"/>
        <v>94379.145156210085</v>
      </c>
      <c r="T547" s="21">
        <f t="shared" si="34"/>
        <v>17932.037579679916</v>
      </c>
      <c r="U547" s="19">
        <v>0</v>
      </c>
      <c r="V547" s="21">
        <f t="shared" si="35"/>
        <v>112311.18273589</v>
      </c>
    </row>
    <row r="548" spans="1:22" x14ac:dyDescent="0.3">
      <c r="A548" s="3" t="s">
        <v>134</v>
      </c>
      <c r="B548" s="3">
        <v>3</v>
      </c>
      <c r="C548" s="4" t="s">
        <v>178</v>
      </c>
      <c r="D548" s="3" t="s">
        <v>251</v>
      </c>
      <c r="E548" s="3" t="s">
        <v>247</v>
      </c>
      <c r="F548" s="4" t="s">
        <v>252</v>
      </c>
      <c r="G548" s="3" t="s">
        <v>30</v>
      </c>
      <c r="H548" s="5">
        <v>515.14189999999996</v>
      </c>
      <c r="I548" s="5">
        <v>1.3958999999999999</v>
      </c>
      <c r="J548" s="5">
        <v>1.3958999999999999</v>
      </c>
      <c r="K548" s="6">
        <v>1</v>
      </c>
      <c r="L548" s="5">
        <v>18.399999999999999</v>
      </c>
      <c r="M548" s="19">
        <f>H548*INDEX('Pliegos Tarifarios (Santiago)'!$B:$B,MATCH($B548,'Pliegos Tarifarios (Santiago)'!$A:$A,0))</f>
        <v>61218.433112199993</v>
      </c>
      <c r="N548" s="19">
        <f>I548*INDEX('Pliegos Tarifarios (Santiago)'!$C:$C,MATCH($B548,'Pliegos Tarifarios (Santiago)'!$A:$A,0))</f>
        <v>4874.8582970999996</v>
      </c>
      <c r="O548" s="19">
        <f>J548*INDEX('Pliegos Tarifarios (Santiago)'!$D:$D,MATCH($B548,'Pliegos Tarifarios (Santiago)'!$A:$A,0))</f>
        <v>19811.750458499999</v>
      </c>
      <c r="P548" s="19">
        <f>H548*INDEX('Pliegos Tarifarios (Santiago)'!$E:$E,MATCH($B548,'Pliegos Tarifarios (Santiago)'!$A:$A,0))</f>
        <v>6661.8150507999999</v>
      </c>
      <c r="Q548" s="19" cm="1">
        <f t="array" ref="Q548">H548*_xlfn.IFS(H548&lt;=350,INDEX('Pliegos Tarifarios (Santiago)'!$F:$F,MATCH($B548,'Pliegos Tarifarios (Santiago)'!$A:$A,0)),H548&lt;=500,INDEX('Pliegos Tarifarios (Santiago)'!$G:$G,MATCH($B548,'Pliegos Tarifarios (Santiago)'!$A:$A,0)),H548&lt;=1000,INDEX('Pliegos Tarifarios (Santiago)'!$H:$H,MATCH($B548,'Pliegos Tarifarios (Santiago)'!$A:$A,0)),H548&lt;=5000,INDEX('Pliegos Tarifarios (Santiago)'!$I:$I,MATCH($B548,'Pliegos Tarifarios (Santiago)'!$A:$A,0)),H548&gt;5000,INDEX('Pliegos Tarifarios (Santiago)'!$J:$J,MATCH($B548,'Pliegos Tarifarios (Santiago)'!$A:$A,0)))/1.19</f>
        <v>1208.2025570588237</v>
      </c>
      <c r="R548" s="19">
        <f>INDEX('Pliegos Tarifarios (Santiago)'!$K:$K,MATCH($B548,'Pliegos Tarifarios (Santiago)'!$A:$A,0))</f>
        <v>716.899</v>
      </c>
      <c r="S548" s="21">
        <f t="shared" si="37"/>
        <v>94491.95847565883</v>
      </c>
      <c r="T548" s="21">
        <f t="shared" si="34"/>
        <v>17953.472110375176</v>
      </c>
      <c r="U548" s="19">
        <v>0</v>
      </c>
      <c r="V548" s="21">
        <f t="shared" si="35"/>
        <v>112445.43058603401</v>
      </c>
    </row>
    <row r="549" spans="1:22" x14ac:dyDescent="0.3">
      <c r="A549" s="3" t="s">
        <v>134</v>
      </c>
      <c r="B549" s="3">
        <v>3</v>
      </c>
      <c r="C549" s="4" t="s">
        <v>178</v>
      </c>
      <c r="D549" s="3" t="s">
        <v>253</v>
      </c>
      <c r="E549" s="3" t="s">
        <v>247</v>
      </c>
      <c r="F549" s="4" t="s">
        <v>254</v>
      </c>
      <c r="G549" s="3" t="s">
        <v>30</v>
      </c>
      <c r="H549" s="5">
        <v>514.9692</v>
      </c>
      <c r="I549" s="5">
        <v>1.4016999999999999</v>
      </c>
      <c r="J549" s="5">
        <v>1.3551</v>
      </c>
      <c r="K549" s="6">
        <v>0.96675465506171077</v>
      </c>
      <c r="L549" s="5">
        <v>18.39</v>
      </c>
      <c r="M549" s="19">
        <f>H549*INDEX('Pliegos Tarifarios (Santiago)'!$B:$B,MATCH($B549,'Pliegos Tarifarios (Santiago)'!$A:$A,0))</f>
        <v>61197.909789599995</v>
      </c>
      <c r="N549" s="19">
        <f>I549*INDEX('Pliegos Tarifarios (Santiago)'!$C:$C,MATCH($B549,'Pliegos Tarifarios (Santiago)'!$A:$A,0))</f>
        <v>4895.1134572999999</v>
      </c>
      <c r="O549" s="19">
        <f>J549*INDEX('Pliegos Tarifarios (Santiago)'!$D:$D,MATCH($B549,'Pliegos Tarifarios (Santiago)'!$A:$A,0))</f>
        <v>19232.683606499999</v>
      </c>
      <c r="P549" s="19">
        <f>H549*INDEX('Pliegos Tarifarios (Santiago)'!$E:$E,MATCH($B549,'Pliegos Tarifarios (Santiago)'!$A:$A,0))</f>
        <v>6659.5816943999998</v>
      </c>
      <c r="Q549" s="19" cm="1">
        <f t="array" ref="Q549">H549*_xlfn.IFS(H549&lt;=350,INDEX('Pliegos Tarifarios (Santiago)'!$F:$F,MATCH($B549,'Pliegos Tarifarios (Santiago)'!$A:$A,0)),H549&lt;=500,INDEX('Pliegos Tarifarios (Santiago)'!$G:$G,MATCH($B549,'Pliegos Tarifarios (Santiago)'!$A:$A,0)),H549&lt;=1000,INDEX('Pliegos Tarifarios (Santiago)'!$H:$H,MATCH($B549,'Pliegos Tarifarios (Santiago)'!$A:$A,0)),H549&lt;=5000,INDEX('Pliegos Tarifarios (Santiago)'!$I:$I,MATCH($B549,'Pliegos Tarifarios (Santiago)'!$A:$A,0)),H549&gt;5000,INDEX('Pliegos Tarifarios (Santiago)'!$J:$J,MATCH($B549,'Pliegos Tarifarios (Santiago)'!$A:$A,0)))/1.19</f>
        <v>1207.7975102521011</v>
      </c>
      <c r="R549" s="19">
        <f>INDEX('Pliegos Tarifarios (Santiago)'!$K:$K,MATCH($B549,'Pliegos Tarifarios (Santiago)'!$A:$A,0))</f>
        <v>716.899</v>
      </c>
      <c r="S549" s="21">
        <f t="shared" si="37"/>
        <v>93909.985058052087</v>
      </c>
      <c r="T549" s="21">
        <f t="shared" si="34"/>
        <v>17842.897161029898</v>
      </c>
      <c r="U549" s="19">
        <v>0</v>
      </c>
      <c r="V549" s="21">
        <f t="shared" si="35"/>
        <v>111752.88221908198</v>
      </c>
    </row>
    <row r="550" spans="1:22" x14ac:dyDescent="0.3">
      <c r="A550" s="3" t="s">
        <v>134</v>
      </c>
      <c r="B550" s="3">
        <v>3</v>
      </c>
      <c r="C550" s="4" t="s">
        <v>178</v>
      </c>
      <c r="D550" s="3" t="s">
        <v>255</v>
      </c>
      <c r="E550" s="3" t="s">
        <v>247</v>
      </c>
      <c r="F550" s="4" t="s">
        <v>256</v>
      </c>
      <c r="G550" s="3" t="s">
        <v>30</v>
      </c>
      <c r="H550" s="5">
        <v>514.75540000000001</v>
      </c>
      <c r="I550" s="5">
        <v>1.3708</v>
      </c>
      <c r="J550" s="5">
        <v>1.3708</v>
      </c>
      <c r="K550" s="6">
        <v>1</v>
      </c>
      <c r="L550" s="5">
        <v>18.38</v>
      </c>
      <c r="M550" s="19">
        <f>H550*INDEX('Pliegos Tarifarios (Santiago)'!$B:$B,MATCH($B550,'Pliegos Tarifarios (Santiago)'!$A:$A,0))</f>
        <v>61172.502225199998</v>
      </c>
      <c r="N550" s="19">
        <f>I550*INDEX('Pliegos Tarifarios (Santiago)'!$C:$C,MATCH($B550,'Pliegos Tarifarios (Santiago)'!$A:$A,0))</f>
        <v>4787.2023451999994</v>
      </c>
      <c r="O550" s="19">
        <f>J550*INDEX('Pliegos Tarifarios (Santiago)'!$D:$D,MATCH($B550,'Pliegos Tarifarios (Santiago)'!$A:$A,0))</f>
        <v>19455.510802000001</v>
      </c>
      <c r="P550" s="19">
        <f>H550*INDEX('Pliegos Tarifarios (Santiago)'!$E:$E,MATCH($B550,'Pliegos Tarifarios (Santiago)'!$A:$A,0))</f>
        <v>6656.8168328000002</v>
      </c>
      <c r="Q550" s="19" cm="1">
        <f t="array" ref="Q550">H550*_xlfn.IFS(H550&lt;=350,INDEX('Pliegos Tarifarios (Santiago)'!$F:$F,MATCH($B550,'Pliegos Tarifarios (Santiago)'!$A:$A,0)),H550&lt;=500,INDEX('Pliegos Tarifarios (Santiago)'!$G:$G,MATCH($B550,'Pliegos Tarifarios (Santiago)'!$A:$A,0)),H550&lt;=1000,INDEX('Pliegos Tarifarios (Santiago)'!$H:$H,MATCH($B550,'Pliegos Tarifarios (Santiago)'!$A:$A,0)),H550&lt;=5000,INDEX('Pliegos Tarifarios (Santiago)'!$I:$I,MATCH($B550,'Pliegos Tarifarios (Santiago)'!$A:$A,0)),H550&gt;5000,INDEX('Pliegos Tarifarios (Santiago)'!$J:$J,MATCH($B550,'Pliegos Tarifarios (Santiago)'!$A:$A,0)))/1.19</f>
        <v>1207.2960684033617</v>
      </c>
      <c r="R550" s="19">
        <f>INDEX('Pliegos Tarifarios (Santiago)'!$K:$K,MATCH($B550,'Pliegos Tarifarios (Santiago)'!$A:$A,0))</f>
        <v>716.899</v>
      </c>
      <c r="S550" s="21">
        <f t="shared" si="37"/>
        <v>93996.227273603377</v>
      </c>
      <c r="T550" s="21">
        <f t="shared" si="34"/>
        <v>17859.283181984643</v>
      </c>
      <c r="U550" s="19">
        <v>0</v>
      </c>
      <c r="V550" s="21">
        <f t="shared" si="35"/>
        <v>111855.51045558802</v>
      </c>
    </row>
    <row r="551" spans="1:22" x14ac:dyDescent="0.3">
      <c r="A551" s="3" t="s">
        <v>134</v>
      </c>
      <c r="B551" s="3">
        <v>3</v>
      </c>
      <c r="C551" s="4" t="s">
        <v>178</v>
      </c>
      <c r="D551" s="3" t="s">
        <v>257</v>
      </c>
      <c r="E551" s="3" t="s">
        <v>247</v>
      </c>
      <c r="F551" s="4" t="s">
        <v>258</v>
      </c>
      <c r="G551" s="3" t="s">
        <v>30</v>
      </c>
      <c r="H551" s="5">
        <v>514.71360000000004</v>
      </c>
      <c r="I551" s="5">
        <v>1.4007000000000001</v>
      </c>
      <c r="J551" s="5">
        <v>1.3504</v>
      </c>
      <c r="K551" s="6">
        <v>0.96408938387948884</v>
      </c>
      <c r="L551" s="5">
        <v>18.38</v>
      </c>
      <c r="M551" s="19">
        <f>H551*INDEX('Pliegos Tarifarios (Santiago)'!$B:$B,MATCH($B551,'Pliegos Tarifarios (Santiago)'!$A:$A,0))</f>
        <v>61167.534796799999</v>
      </c>
      <c r="N551" s="19">
        <f>I551*INDEX('Pliegos Tarifarios (Santiago)'!$C:$C,MATCH($B551,'Pliegos Tarifarios (Santiago)'!$A:$A,0))</f>
        <v>4891.6211882999996</v>
      </c>
      <c r="O551" s="19">
        <f>J551*INDEX('Pliegos Tarifarios (Santiago)'!$D:$D,MATCH($B551,'Pliegos Tarifarios (Santiago)'!$A:$A,0))</f>
        <v>19165.977376000003</v>
      </c>
      <c r="P551" s="19">
        <f>H551*INDEX('Pliegos Tarifarios (Santiago)'!$E:$E,MATCH($B551,'Pliegos Tarifarios (Santiago)'!$A:$A,0))</f>
        <v>6656.2762752000008</v>
      </c>
      <c r="Q551" s="19" cm="1">
        <f t="array" ref="Q551">H551*_xlfn.IFS(H551&lt;=350,INDEX('Pliegos Tarifarios (Santiago)'!$F:$F,MATCH($B551,'Pliegos Tarifarios (Santiago)'!$A:$A,0)),H551&lt;=500,INDEX('Pliegos Tarifarios (Santiago)'!$G:$G,MATCH($B551,'Pliegos Tarifarios (Santiago)'!$A:$A,0)),H551&lt;=1000,INDEX('Pliegos Tarifarios (Santiago)'!$H:$H,MATCH($B551,'Pliegos Tarifarios (Santiago)'!$A:$A,0)),H551&lt;=5000,INDEX('Pliegos Tarifarios (Santiago)'!$I:$I,MATCH($B551,'Pliegos Tarifarios (Santiago)'!$A:$A,0)),H551&gt;5000,INDEX('Pliegos Tarifarios (Santiago)'!$J:$J,MATCH($B551,'Pliegos Tarifarios (Santiago)'!$A:$A,0)))/1.19</f>
        <v>1207.1980315966391</v>
      </c>
      <c r="R551" s="19">
        <f>INDEX('Pliegos Tarifarios (Santiago)'!$K:$K,MATCH($B551,'Pliegos Tarifarios (Santiago)'!$A:$A,0))</f>
        <v>716.899</v>
      </c>
      <c r="S551" s="21">
        <f t="shared" si="37"/>
        <v>93805.506667896625</v>
      </c>
      <c r="T551" s="21">
        <f t="shared" si="34"/>
        <v>17823.046266900357</v>
      </c>
      <c r="U551" s="19">
        <v>0</v>
      </c>
      <c r="V551" s="21">
        <f t="shared" si="35"/>
        <v>111628.55293479699</v>
      </c>
    </row>
    <row r="552" spans="1:22" x14ac:dyDescent="0.3">
      <c r="A552" s="3" t="s">
        <v>134</v>
      </c>
      <c r="B552" s="3">
        <v>3</v>
      </c>
      <c r="C552" s="4" t="s">
        <v>178</v>
      </c>
      <c r="D552" s="3" t="s">
        <v>259</v>
      </c>
      <c r="E552" s="3" t="s">
        <v>247</v>
      </c>
      <c r="F552" s="4" t="s">
        <v>260</v>
      </c>
      <c r="G552" s="3" t="s">
        <v>30</v>
      </c>
      <c r="H552" s="5">
        <v>514.12030000000004</v>
      </c>
      <c r="I552" s="5">
        <v>1.3811</v>
      </c>
      <c r="J552" s="5">
        <v>1.3811</v>
      </c>
      <c r="K552" s="6">
        <v>1</v>
      </c>
      <c r="L552" s="5">
        <v>18.36</v>
      </c>
      <c r="M552" s="19">
        <f>H552*INDEX('Pliegos Tarifarios (Santiago)'!$B:$B,MATCH($B552,'Pliegos Tarifarios (Santiago)'!$A:$A,0))</f>
        <v>61097.0282114</v>
      </c>
      <c r="N552" s="19">
        <f>I552*INDEX('Pliegos Tarifarios (Santiago)'!$C:$C,MATCH($B552,'Pliegos Tarifarios (Santiago)'!$A:$A,0))</f>
        <v>4823.1727158999993</v>
      </c>
      <c r="O552" s="19">
        <f>J552*INDEX('Pliegos Tarifarios (Santiago)'!$D:$D,MATCH($B552,'Pliegos Tarifarios (Santiago)'!$A:$A,0))</f>
        <v>19601.6967965</v>
      </c>
      <c r="P552" s="19">
        <f>H552*INDEX('Pliegos Tarifarios (Santiago)'!$E:$E,MATCH($B552,'Pliegos Tarifarios (Santiago)'!$A:$A,0))</f>
        <v>6648.6037196000007</v>
      </c>
      <c r="Q552" s="19" cm="1">
        <f t="array" ref="Q552">H552*_xlfn.IFS(H552&lt;=350,INDEX('Pliegos Tarifarios (Santiago)'!$F:$F,MATCH($B552,'Pliegos Tarifarios (Santiago)'!$A:$A,0)),H552&lt;=500,INDEX('Pliegos Tarifarios (Santiago)'!$G:$G,MATCH($B552,'Pliegos Tarifarios (Santiago)'!$A:$A,0)),H552&lt;=1000,INDEX('Pliegos Tarifarios (Santiago)'!$H:$H,MATCH($B552,'Pliegos Tarifarios (Santiago)'!$A:$A,0)),H552&lt;=5000,INDEX('Pliegos Tarifarios (Santiago)'!$I:$I,MATCH($B552,'Pliegos Tarifarios (Santiago)'!$A:$A,0)),H552&gt;5000,INDEX('Pliegos Tarifarios (Santiago)'!$J:$J,MATCH($B552,'Pliegos Tarifarios (Santiago)'!$A:$A,0)))/1.19</f>
        <v>1205.8065187394961</v>
      </c>
      <c r="R552" s="19">
        <f>INDEX('Pliegos Tarifarios (Santiago)'!$K:$K,MATCH($B552,'Pliegos Tarifarios (Santiago)'!$A:$A,0))</f>
        <v>716.899</v>
      </c>
      <c r="S552" s="21">
        <f t="shared" si="37"/>
        <v>94093.206962139506</v>
      </c>
      <c r="T552" s="21">
        <f t="shared" si="34"/>
        <v>17877.709322806506</v>
      </c>
      <c r="U552" s="19">
        <v>0</v>
      </c>
      <c r="V552" s="21">
        <f t="shared" si="35"/>
        <v>111970.91628494601</v>
      </c>
    </row>
    <row r="553" spans="1:22" x14ac:dyDescent="0.3">
      <c r="A553" s="3" t="s">
        <v>134</v>
      </c>
      <c r="B553" s="3">
        <v>3</v>
      </c>
      <c r="C553" s="4" t="s">
        <v>178</v>
      </c>
      <c r="D553" s="3" t="s">
        <v>261</v>
      </c>
      <c r="E553" s="3" t="s">
        <v>247</v>
      </c>
      <c r="F553" s="4" t="s">
        <v>262</v>
      </c>
      <c r="G553" s="3" t="s">
        <v>30</v>
      </c>
      <c r="H553" s="5">
        <v>515.09190000000001</v>
      </c>
      <c r="I553" s="5">
        <v>1.3917999999999999</v>
      </c>
      <c r="J553" s="5">
        <v>1.367</v>
      </c>
      <c r="K553" s="6">
        <v>0.98218134789481248</v>
      </c>
      <c r="L553" s="5">
        <v>18.399999999999999</v>
      </c>
      <c r="M553" s="19">
        <f>H553*INDEX('Pliegos Tarifarios (Santiago)'!$B:$B,MATCH($B553,'Pliegos Tarifarios (Santiago)'!$A:$A,0))</f>
        <v>61212.491212199995</v>
      </c>
      <c r="N553" s="19">
        <f>I553*INDEX('Pliegos Tarifarios (Santiago)'!$C:$C,MATCH($B553,'Pliegos Tarifarios (Santiago)'!$A:$A,0))</f>
        <v>4860.5399941999995</v>
      </c>
      <c r="O553" s="19">
        <f>J553*INDEX('Pliegos Tarifarios (Santiago)'!$D:$D,MATCH($B553,'Pliegos Tarifarios (Santiago)'!$A:$A,0))</f>
        <v>19401.578105000001</v>
      </c>
      <c r="P553" s="19">
        <f>H553*INDEX('Pliegos Tarifarios (Santiago)'!$E:$E,MATCH($B553,'Pliegos Tarifarios (Santiago)'!$A:$A,0))</f>
        <v>6661.1684508000008</v>
      </c>
      <c r="Q553" s="19" cm="1">
        <f t="array" ref="Q553">H553*_xlfn.IFS(H553&lt;=350,INDEX('Pliegos Tarifarios (Santiago)'!$F:$F,MATCH($B553,'Pliegos Tarifarios (Santiago)'!$A:$A,0)),H553&lt;=500,INDEX('Pliegos Tarifarios (Santiago)'!$G:$G,MATCH($B553,'Pliegos Tarifarios (Santiago)'!$A:$A,0)),H553&lt;=1000,INDEX('Pliegos Tarifarios (Santiago)'!$H:$H,MATCH($B553,'Pliegos Tarifarios (Santiago)'!$A:$A,0)),H553&lt;=5000,INDEX('Pliegos Tarifarios (Santiago)'!$I:$I,MATCH($B553,'Pliegos Tarifarios (Santiago)'!$A:$A,0)),H553&gt;5000,INDEX('Pliegos Tarifarios (Santiago)'!$J:$J,MATCH($B553,'Pliegos Tarifarios (Santiago)'!$A:$A,0)))/1.19</f>
        <v>1208.0852881512608</v>
      </c>
      <c r="R553" s="19">
        <f>INDEX('Pliegos Tarifarios (Santiago)'!$K:$K,MATCH($B553,'Pliegos Tarifarios (Santiago)'!$A:$A,0))</f>
        <v>716.899</v>
      </c>
      <c r="S553" s="21">
        <f t="shared" si="37"/>
        <v>94060.762050351244</v>
      </c>
      <c r="T553" s="21">
        <f t="shared" si="34"/>
        <v>17871.544789566735</v>
      </c>
      <c r="U553" s="19">
        <v>0</v>
      </c>
      <c r="V553" s="21">
        <f t="shared" si="35"/>
        <v>111932.30683991798</v>
      </c>
    </row>
    <row r="554" spans="1:22" x14ac:dyDescent="0.3">
      <c r="A554" s="3" t="s">
        <v>134</v>
      </c>
      <c r="B554" s="3">
        <v>3</v>
      </c>
      <c r="C554" s="4" t="s">
        <v>178</v>
      </c>
      <c r="D554" s="3" t="s">
        <v>263</v>
      </c>
      <c r="E554" s="3" t="s">
        <v>247</v>
      </c>
      <c r="F554" s="4" t="s">
        <v>264</v>
      </c>
      <c r="G554" s="3" t="s">
        <v>30</v>
      </c>
      <c r="H554" s="5">
        <v>514.96159999999998</v>
      </c>
      <c r="I554" s="5">
        <v>1.3637999999999999</v>
      </c>
      <c r="J554" s="5">
        <v>1.3593999999999999</v>
      </c>
      <c r="K554" s="6">
        <v>0.99677372048687496</v>
      </c>
      <c r="L554" s="5">
        <v>18.39</v>
      </c>
      <c r="M554" s="19">
        <f>H554*INDEX('Pliegos Tarifarios (Santiago)'!$B:$B,MATCH($B554,'Pliegos Tarifarios (Santiago)'!$A:$A,0))</f>
        <v>61197.006620799992</v>
      </c>
      <c r="N554" s="19">
        <f>I554*INDEX('Pliegos Tarifarios (Santiago)'!$C:$C,MATCH($B554,'Pliegos Tarifarios (Santiago)'!$A:$A,0))</f>
        <v>4762.7564621999991</v>
      </c>
      <c r="O554" s="19">
        <f>J554*INDEX('Pliegos Tarifarios (Santiago)'!$D:$D,MATCH($B554,'Pliegos Tarifarios (Santiago)'!$A:$A,0))</f>
        <v>19293.712711</v>
      </c>
      <c r="P554" s="19">
        <f>H554*INDEX('Pliegos Tarifarios (Santiago)'!$E:$E,MATCH($B554,'Pliegos Tarifarios (Santiago)'!$A:$A,0))</f>
        <v>6659.4834111999999</v>
      </c>
      <c r="Q554" s="19" cm="1">
        <f t="array" ref="Q554">H554*_xlfn.IFS(H554&lt;=350,INDEX('Pliegos Tarifarios (Santiago)'!$F:$F,MATCH($B554,'Pliegos Tarifarios (Santiago)'!$A:$A,0)),H554&lt;=500,INDEX('Pliegos Tarifarios (Santiago)'!$G:$G,MATCH($B554,'Pliegos Tarifarios (Santiago)'!$A:$A,0)),H554&lt;=1000,INDEX('Pliegos Tarifarios (Santiago)'!$H:$H,MATCH($B554,'Pliegos Tarifarios (Santiago)'!$A:$A,0)),H554&lt;=5000,INDEX('Pliegos Tarifarios (Santiago)'!$I:$I,MATCH($B554,'Pliegos Tarifarios (Santiago)'!$A:$A,0)),H554&gt;5000,INDEX('Pliegos Tarifarios (Santiago)'!$J:$J,MATCH($B554,'Pliegos Tarifarios (Santiago)'!$A:$A,0)))/1.19</f>
        <v>1207.7796853781515</v>
      </c>
      <c r="R554" s="19">
        <f>INDEX('Pliegos Tarifarios (Santiago)'!$K:$K,MATCH($B554,'Pliegos Tarifarios (Santiago)'!$A:$A,0))</f>
        <v>716.899</v>
      </c>
      <c r="S554" s="21">
        <f t="shared" si="37"/>
        <v>93837.637890578146</v>
      </c>
      <c r="T554" s="21">
        <f t="shared" si="34"/>
        <v>17829.151199209849</v>
      </c>
      <c r="U554" s="19">
        <v>0</v>
      </c>
      <c r="V554" s="21">
        <f t="shared" si="35"/>
        <v>111666.789089788</v>
      </c>
    </row>
    <row r="555" spans="1:22" x14ac:dyDescent="0.3">
      <c r="A555" s="3" t="s">
        <v>134</v>
      </c>
      <c r="B555" s="3">
        <v>3</v>
      </c>
      <c r="C555" s="4" t="s">
        <v>178</v>
      </c>
      <c r="D555" s="3" t="s">
        <v>265</v>
      </c>
      <c r="E555" s="3" t="s">
        <v>247</v>
      </c>
      <c r="F555" s="4" t="s">
        <v>266</v>
      </c>
      <c r="G555" s="3" t="s">
        <v>30</v>
      </c>
      <c r="H555" s="5">
        <v>514.59469999999999</v>
      </c>
      <c r="I555" s="5">
        <v>1.4127000000000001</v>
      </c>
      <c r="J555" s="5">
        <v>1.3393999999999999</v>
      </c>
      <c r="K555" s="6">
        <v>0.9481135414454589</v>
      </c>
      <c r="L555" s="5">
        <v>18.38</v>
      </c>
      <c r="M555" s="19">
        <f>H555*INDEX('Pliegos Tarifarios (Santiago)'!$B:$B,MATCH($B555,'Pliegos Tarifarios (Santiago)'!$A:$A,0))</f>
        <v>61153.404958599996</v>
      </c>
      <c r="N555" s="19">
        <f>I555*INDEX('Pliegos Tarifarios (Santiago)'!$C:$C,MATCH($B555,'Pliegos Tarifarios (Santiago)'!$A:$A,0))</f>
        <v>4933.5284162999997</v>
      </c>
      <c r="O555" s="19">
        <f>J555*INDEX('Pliegos Tarifarios (Santiago)'!$D:$D,MATCH($B555,'Pliegos Tarifarios (Santiago)'!$A:$A,0))</f>
        <v>19009.856411000001</v>
      </c>
      <c r="P555" s="19">
        <f>H555*INDEX('Pliegos Tarifarios (Santiago)'!$E:$E,MATCH($B555,'Pliegos Tarifarios (Santiago)'!$A:$A,0))</f>
        <v>6654.7386604000003</v>
      </c>
      <c r="Q555" s="19" cm="1">
        <f t="array" ref="Q555">H555*_xlfn.IFS(H555&lt;=350,INDEX('Pliegos Tarifarios (Santiago)'!$F:$F,MATCH($B555,'Pliegos Tarifarios (Santiago)'!$A:$A,0)),H555&lt;=500,INDEX('Pliegos Tarifarios (Santiago)'!$G:$G,MATCH($B555,'Pliegos Tarifarios (Santiago)'!$A:$A,0)),H555&lt;=1000,INDEX('Pliegos Tarifarios (Santiago)'!$H:$H,MATCH($B555,'Pliegos Tarifarios (Santiago)'!$A:$A,0)),H555&lt;=5000,INDEX('Pliegos Tarifarios (Santiago)'!$I:$I,MATCH($B555,'Pliegos Tarifarios (Santiago)'!$A:$A,0)),H555&gt;5000,INDEX('Pliegos Tarifarios (Santiago)'!$J:$J,MATCH($B555,'Pliegos Tarifarios (Santiago)'!$A:$A,0)))/1.19</f>
        <v>1206.9191661344539</v>
      </c>
      <c r="R555" s="19">
        <f>INDEX('Pliegos Tarifarios (Santiago)'!$K:$K,MATCH($B555,'Pliegos Tarifarios (Santiago)'!$A:$A,0))</f>
        <v>716.899</v>
      </c>
      <c r="S555" s="21">
        <f t="shared" si="37"/>
        <v>93675.346612434456</v>
      </c>
      <c r="T555" s="21">
        <f t="shared" si="34"/>
        <v>17798.315856362547</v>
      </c>
      <c r="U555" s="19">
        <v>0</v>
      </c>
      <c r="V555" s="21">
        <f t="shared" si="35"/>
        <v>111473.662468797</v>
      </c>
    </row>
    <row r="556" spans="1:22" x14ac:dyDescent="0.3">
      <c r="A556" s="3" t="s">
        <v>134</v>
      </c>
      <c r="B556" s="3">
        <v>3</v>
      </c>
      <c r="C556" s="4" t="s">
        <v>178</v>
      </c>
      <c r="D556" s="3" t="s">
        <v>267</v>
      </c>
      <c r="E556" s="3" t="s">
        <v>247</v>
      </c>
      <c r="F556" s="4" t="s">
        <v>268</v>
      </c>
      <c r="G556" s="3" t="s">
        <v>30</v>
      </c>
      <c r="H556" s="5">
        <v>515.20339999999999</v>
      </c>
      <c r="I556" s="5">
        <v>1.3756999999999999</v>
      </c>
      <c r="J556" s="5">
        <v>1.3472999999999999</v>
      </c>
      <c r="K556" s="6">
        <v>0.97935596423638871</v>
      </c>
      <c r="L556" s="5">
        <v>18.399999999999999</v>
      </c>
      <c r="M556" s="19">
        <f>H556*INDEX('Pliegos Tarifarios (Santiago)'!$B:$B,MATCH($B556,'Pliegos Tarifarios (Santiago)'!$A:$A,0))</f>
        <v>61225.741649199997</v>
      </c>
      <c r="N556" s="19">
        <f>I556*INDEX('Pliegos Tarifarios (Santiago)'!$C:$C,MATCH($B556,'Pliegos Tarifarios (Santiago)'!$A:$A,0))</f>
        <v>4804.3144632999993</v>
      </c>
      <c r="O556" s="19">
        <f>J556*INDEX('Pliegos Tarifarios (Santiago)'!$D:$D,MATCH($B556,'Pliegos Tarifarios (Santiago)'!$A:$A,0))</f>
        <v>19121.979649500001</v>
      </c>
      <c r="P556" s="19">
        <f>H556*INDEX('Pliegos Tarifarios (Santiago)'!$E:$E,MATCH($B556,'Pliegos Tarifarios (Santiago)'!$A:$A,0))</f>
        <v>6662.6103688000003</v>
      </c>
      <c r="Q556" s="19" cm="1">
        <f t="array" ref="Q556">H556*_xlfn.IFS(H556&lt;=350,INDEX('Pliegos Tarifarios (Santiago)'!$F:$F,MATCH($B556,'Pliegos Tarifarios (Santiago)'!$A:$A,0)),H556&lt;=500,INDEX('Pliegos Tarifarios (Santiago)'!$G:$G,MATCH($B556,'Pliegos Tarifarios (Santiago)'!$A:$A,0)),H556&lt;=1000,INDEX('Pliegos Tarifarios (Santiago)'!$H:$H,MATCH($B556,'Pliegos Tarifarios (Santiago)'!$A:$A,0)),H556&lt;=5000,INDEX('Pliegos Tarifarios (Santiago)'!$I:$I,MATCH($B556,'Pliegos Tarifarios (Santiago)'!$A:$A,0)),H556&gt;5000,INDEX('Pliegos Tarifarios (Santiago)'!$J:$J,MATCH($B556,'Pliegos Tarifarios (Santiago)'!$A:$A,0)))/1.19</f>
        <v>1208.3467978151261</v>
      </c>
      <c r="R556" s="19">
        <f>INDEX('Pliegos Tarifarios (Santiago)'!$K:$K,MATCH($B556,'Pliegos Tarifarios (Santiago)'!$A:$A,0))</f>
        <v>716.899</v>
      </c>
      <c r="S556" s="21">
        <f t="shared" si="37"/>
        <v>93739.891928615136</v>
      </c>
      <c r="T556" s="21">
        <f t="shared" si="34"/>
        <v>17810.579466436877</v>
      </c>
      <c r="U556" s="19">
        <v>0</v>
      </c>
      <c r="V556" s="21">
        <f t="shared" si="35"/>
        <v>111550.47139505201</v>
      </c>
    </row>
    <row r="557" spans="1:22" x14ac:dyDescent="0.3">
      <c r="A557" s="3" t="s">
        <v>134</v>
      </c>
      <c r="B557" s="3">
        <v>3</v>
      </c>
      <c r="C557" s="4" t="s">
        <v>178</v>
      </c>
      <c r="D557" s="3" t="s">
        <v>269</v>
      </c>
      <c r="E557" s="3" t="s">
        <v>270</v>
      </c>
      <c r="F557" s="4" t="s">
        <v>271</v>
      </c>
      <c r="G557" s="3" t="s">
        <v>30</v>
      </c>
      <c r="H557" s="5">
        <v>257.27539999999999</v>
      </c>
      <c r="I557" s="5">
        <v>0.69320000000000004</v>
      </c>
      <c r="J557" s="5">
        <v>0.69230000000000003</v>
      </c>
      <c r="K557" s="6">
        <v>0.99870167339873051</v>
      </c>
      <c r="L557" s="5">
        <v>9.19</v>
      </c>
      <c r="M557" s="19">
        <f>H557*INDEX('Pliegos Tarifarios (Santiago)'!$B:$B,MATCH($B557,'Pliegos Tarifarios (Santiago)'!$A:$A,0))</f>
        <v>30574.093985199997</v>
      </c>
      <c r="N557" s="19">
        <f>I557*INDEX('Pliegos Tarifarios (Santiago)'!$C:$C,MATCH($B557,'Pliegos Tarifarios (Santiago)'!$A:$A,0))</f>
        <v>2420.8408708000002</v>
      </c>
      <c r="O557" s="19">
        <f>J557*INDEX('Pliegos Tarifarios (Santiago)'!$D:$D,MATCH($B557,'Pliegos Tarifarios (Santiago)'!$A:$A,0))</f>
        <v>9825.6858245000003</v>
      </c>
      <c r="P557" s="19">
        <f>H557*INDEX('Pliegos Tarifarios (Santiago)'!$E:$E,MATCH($B557,'Pliegos Tarifarios (Santiago)'!$A:$A,0))</f>
        <v>3327.0854727999999</v>
      </c>
      <c r="Q557" s="19" cm="1">
        <f t="array" ref="Q557">H557*_xlfn.IFS(H557&lt;=350,INDEX('Pliegos Tarifarios (Santiago)'!$F:$F,MATCH($B557,'Pliegos Tarifarios (Santiago)'!$A:$A,0)),H557&lt;=500,INDEX('Pliegos Tarifarios (Santiago)'!$G:$G,MATCH($B557,'Pliegos Tarifarios (Santiago)'!$A:$A,0)),H557&lt;=1000,INDEX('Pliegos Tarifarios (Santiago)'!$H:$H,MATCH($B557,'Pliegos Tarifarios (Santiago)'!$A:$A,0)),H557&lt;=5000,INDEX('Pliegos Tarifarios (Santiago)'!$I:$I,MATCH($B557,'Pliegos Tarifarios (Santiago)'!$A:$A,0)),H557&gt;5000,INDEX('Pliegos Tarifarios (Santiago)'!$J:$J,MATCH($B557,'Pliegos Tarifarios (Santiago)'!$A:$A,0)))/1.19</f>
        <v>169.49908705882353</v>
      </c>
      <c r="R557" s="19">
        <f>INDEX('Pliegos Tarifarios (Santiago)'!$K:$K,MATCH($B557,'Pliegos Tarifarios (Santiago)'!$A:$A,0))</f>
        <v>716.899</v>
      </c>
      <c r="S557" s="21">
        <f t="shared" si="37"/>
        <v>47034.104240358814</v>
      </c>
      <c r="T557" s="21">
        <f t="shared" si="34"/>
        <v>8936.4798056681757</v>
      </c>
      <c r="U557" s="19">
        <v>0</v>
      </c>
      <c r="V557" s="21">
        <f t="shared" si="35"/>
        <v>55970.58404602699</v>
      </c>
    </row>
    <row r="558" spans="1:22" x14ac:dyDescent="0.3">
      <c r="A558" s="3" t="s">
        <v>134</v>
      </c>
      <c r="B558" s="3">
        <v>3</v>
      </c>
      <c r="C558" s="4" t="s">
        <v>178</v>
      </c>
      <c r="D558" s="3" t="s">
        <v>272</v>
      </c>
      <c r="E558" s="3" t="s">
        <v>270</v>
      </c>
      <c r="F558" s="4" t="s">
        <v>273</v>
      </c>
      <c r="G558" s="3" t="s">
        <v>30</v>
      </c>
      <c r="H558" s="5">
        <v>257.6028</v>
      </c>
      <c r="I558" s="5">
        <v>0.68179999999999996</v>
      </c>
      <c r="J558" s="5">
        <v>0.67759999999999998</v>
      </c>
      <c r="K558" s="6">
        <v>0.99383983572895285</v>
      </c>
      <c r="L558" s="5">
        <v>9.1999999999999993</v>
      </c>
      <c r="M558" s="19">
        <f>H558*INDEX('Pliegos Tarifarios (Santiago)'!$B:$B,MATCH($B558,'Pliegos Tarifarios (Santiago)'!$A:$A,0))</f>
        <v>30613.001546399999</v>
      </c>
      <c r="N558" s="19">
        <f>I558*INDEX('Pliegos Tarifarios (Santiago)'!$C:$C,MATCH($B558,'Pliegos Tarifarios (Santiago)'!$A:$A,0))</f>
        <v>2381.0290041999997</v>
      </c>
      <c r="O558" s="19">
        <f>J558*INDEX('Pliegos Tarifarios (Santiago)'!$D:$D,MATCH($B558,'Pliegos Tarifarios (Santiago)'!$A:$A,0))</f>
        <v>9617.0514440000006</v>
      </c>
      <c r="P558" s="19">
        <f>H558*INDEX('Pliegos Tarifarios (Santiago)'!$E:$E,MATCH($B558,'Pliegos Tarifarios (Santiago)'!$A:$A,0))</f>
        <v>3331.3194096000002</v>
      </c>
      <c r="Q558" s="19" cm="1">
        <f t="array" ref="Q558">H558*_xlfn.IFS(H558&lt;=350,INDEX('Pliegos Tarifarios (Santiago)'!$F:$F,MATCH($B558,'Pliegos Tarifarios (Santiago)'!$A:$A,0)),H558&lt;=500,INDEX('Pliegos Tarifarios (Santiago)'!$G:$G,MATCH($B558,'Pliegos Tarifarios (Santiago)'!$A:$A,0)),H558&lt;=1000,INDEX('Pliegos Tarifarios (Santiago)'!$H:$H,MATCH($B558,'Pliegos Tarifarios (Santiago)'!$A:$A,0)),H558&lt;=5000,INDEX('Pliegos Tarifarios (Santiago)'!$I:$I,MATCH($B558,'Pliegos Tarifarios (Santiago)'!$A:$A,0)),H558&gt;5000,INDEX('Pliegos Tarifarios (Santiago)'!$J:$J,MATCH($B558,'Pliegos Tarifarios (Santiago)'!$A:$A,0)))/1.19</f>
        <v>169.71478588235294</v>
      </c>
      <c r="R558" s="19">
        <f>INDEX('Pliegos Tarifarios (Santiago)'!$K:$K,MATCH($B558,'Pliegos Tarifarios (Santiago)'!$A:$A,0))</f>
        <v>716.899</v>
      </c>
      <c r="S558" s="21">
        <f t="shared" si="37"/>
        <v>46829.015190082348</v>
      </c>
      <c r="T558" s="21">
        <f t="shared" si="34"/>
        <v>8897.5128861156463</v>
      </c>
      <c r="U558" s="19">
        <v>0</v>
      </c>
      <c r="V558" s="21">
        <f t="shared" si="35"/>
        <v>55726.528076197996</v>
      </c>
    </row>
    <row r="559" spans="1:22" x14ac:dyDescent="0.3">
      <c r="A559" s="3" t="s">
        <v>134</v>
      </c>
      <c r="B559" s="3">
        <v>3</v>
      </c>
      <c r="C559" s="4" t="s">
        <v>178</v>
      </c>
      <c r="D559" s="3" t="s">
        <v>274</v>
      </c>
      <c r="E559" s="3" t="s">
        <v>56</v>
      </c>
      <c r="F559" s="4" t="s">
        <v>275</v>
      </c>
      <c r="G559" s="3" t="s">
        <v>30</v>
      </c>
      <c r="H559" s="5">
        <v>257.08460000000002</v>
      </c>
      <c r="I559" s="5">
        <v>0.68489999999999995</v>
      </c>
      <c r="J559" s="5">
        <v>0.68469999999999998</v>
      </c>
      <c r="K559" s="6">
        <v>0.99970798656738213</v>
      </c>
      <c r="L559" s="5">
        <v>9.18</v>
      </c>
      <c r="M559" s="19">
        <f>H559*INDEX('Pliegos Tarifarios (Santiago)'!$B:$B,MATCH($B559,'Pliegos Tarifarios (Santiago)'!$A:$A,0))</f>
        <v>30551.419694800003</v>
      </c>
      <c r="N559" s="19">
        <f>I559*INDEX('Pliegos Tarifarios (Santiago)'!$C:$C,MATCH($B559,'Pliegos Tarifarios (Santiago)'!$A:$A,0))</f>
        <v>2391.8550380999995</v>
      </c>
      <c r="O559" s="19">
        <f>J559*INDEX('Pliegos Tarifarios (Santiago)'!$D:$D,MATCH($B559,'Pliegos Tarifarios (Santiago)'!$A:$A,0))</f>
        <v>9717.8204304999999</v>
      </c>
      <c r="P559" s="19">
        <f>H559*INDEX('Pliegos Tarifarios (Santiago)'!$E:$E,MATCH($B559,'Pliegos Tarifarios (Santiago)'!$A:$A,0))</f>
        <v>3324.6180472000005</v>
      </c>
      <c r="Q559" s="19" cm="1">
        <f t="array" ref="Q559">H559*_xlfn.IFS(H559&lt;=350,INDEX('Pliegos Tarifarios (Santiago)'!$F:$F,MATCH($B559,'Pliegos Tarifarios (Santiago)'!$A:$A,0)),H559&lt;=500,INDEX('Pliegos Tarifarios (Santiago)'!$G:$G,MATCH($B559,'Pliegos Tarifarios (Santiago)'!$A:$A,0)),H559&lt;=1000,INDEX('Pliegos Tarifarios (Santiago)'!$H:$H,MATCH($B559,'Pliegos Tarifarios (Santiago)'!$A:$A,0)),H559&lt;=5000,INDEX('Pliegos Tarifarios (Santiago)'!$I:$I,MATCH($B559,'Pliegos Tarifarios (Santiago)'!$A:$A,0)),H559&gt;5000,INDEX('Pliegos Tarifarios (Santiago)'!$J:$J,MATCH($B559,'Pliegos Tarifarios (Santiago)'!$A:$A,0)))/1.19</f>
        <v>169.3733835294118</v>
      </c>
      <c r="R559" s="19">
        <f>INDEX('Pliegos Tarifarios (Santiago)'!$K:$K,MATCH($B559,'Pliegos Tarifarios (Santiago)'!$A:$A,0))</f>
        <v>716.899</v>
      </c>
      <c r="S559" s="21">
        <f t="shared" si="37"/>
        <v>46871.985594129415</v>
      </c>
      <c r="T559" s="21">
        <f t="shared" si="34"/>
        <v>8905.6772628845883</v>
      </c>
      <c r="U559" s="19">
        <v>0</v>
      </c>
      <c r="V559" s="21">
        <f t="shared" si="35"/>
        <v>55777.662857014002</v>
      </c>
    </row>
    <row r="560" spans="1:22" x14ac:dyDescent="0.3">
      <c r="A560" s="3" t="s">
        <v>134</v>
      </c>
      <c r="B560" s="3">
        <v>3</v>
      </c>
      <c r="C560" s="4" t="s">
        <v>178</v>
      </c>
      <c r="D560" s="3" t="s">
        <v>276</v>
      </c>
      <c r="E560" s="3" t="s">
        <v>56</v>
      </c>
      <c r="F560" s="4" t="s">
        <v>277</v>
      </c>
      <c r="G560" s="3" t="s">
        <v>30</v>
      </c>
      <c r="H560" s="5">
        <v>257.76600000000002</v>
      </c>
      <c r="I560" s="5">
        <v>0.70220000000000005</v>
      </c>
      <c r="J560" s="5">
        <v>0.70220000000000005</v>
      </c>
      <c r="K560" s="6">
        <v>1</v>
      </c>
      <c r="L560" s="5">
        <v>9.2100000000000009</v>
      </c>
      <c r="M560" s="19">
        <f>H560*INDEX('Pliegos Tarifarios (Santiago)'!$B:$B,MATCH($B560,'Pliegos Tarifarios (Santiago)'!$A:$A,0))</f>
        <v>30632.395908000002</v>
      </c>
      <c r="N560" s="19">
        <f>I560*INDEX('Pliegos Tarifarios (Santiago)'!$C:$C,MATCH($B560,'Pliegos Tarifarios (Santiago)'!$A:$A,0))</f>
        <v>2452.2712918000002</v>
      </c>
      <c r="O560" s="19">
        <f>J560*INDEX('Pliegos Tarifarios (Santiago)'!$D:$D,MATCH($B560,'Pliegos Tarifarios (Santiago)'!$A:$A,0))</f>
        <v>9966.1946930000013</v>
      </c>
      <c r="P560" s="19">
        <f>H560*INDEX('Pliegos Tarifarios (Santiago)'!$E:$E,MATCH($B560,'Pliegos Tarifarios (Santiago)'!$A:$A,0))</f>
        <v>3333.4299120000005</v>
      </c>
      <c r="Q560" s="19" cm="1">
        <f t="array" ref="Q560">H560*_xlfn.IFS(H560&lt;=350,INDEX('Pliegos Tarifarios (Santiago)'!$F:$F,MATCH($B560,'Pliegos Tarifarios (Santiago)'!$A:$A,0)),H560&lt;=500,INDEX('Pliegos Tarifarios (Santiago)'!$G:$G,MATCH($B560,'Pliegos Tarifarios (Santiago)'!$A:$A,0)),H560&lt;=1000,INDEX('Pliegos Tarifarios (Santiago)'!$H:$H,MATCH($B560,'Pliegos Tarifarios (Santiago)'!$A:$A,0)),H560&lt;=5000,INDEX('Pliegos Tarifarios (Santiago)'!$I:$I,MATCH($B560,'Pliegos Tarifarios (Santiago)'!$A:$A,0)),H560&gt;5000,INDEX('Pliegos Tarifarios (Santiago)'!$J:$J,MATCH($B560,'Pliegos Tarifarios (Santiago)'!$A:$A,0)))/1.19</f>
        <v>169.82230588235296</v>
      </c>
      <c r="R560" s="19">
        <f>INDEX('Pliegos Tarifarios (Santiago)'!$K:$K,MATCH($B560,'Pliegos Tarifarios (Santiago)'!$A:$A,0))</f>
        <v>716.899</v>
      </c>
      <c r="S560" s="21">
        <f t="shared" si="37"/>
        <v>47271.013110682354</v>
      </c>
      <c r="T560" s="21">
        <f t="shared" si="34"/>
        <v>8981.4924910296468</v>
      </c>
      <c r="U560" s="19">
        <v>0</v>
      </c>
      <c r="V560" s="21">
        <f t="shared" si="35"/>
        <v>56252.505601712</v>
      </c>
    </row>
    <row r="561" spans="1:22" x14ac:dyDescent="0.3">
      <c r="A561" s="3" t="s">
        <v>134</v>
      </c>
      <c r="B561" s="3">
        <v>3</v>
      </c>
      <c r="C561" s="4" t="s">
        <v>178</v>
      </c>
      <c r="D561" s="3" t="s">
        <v>278</v>
      </c>
      <c r="E561" s="3" t="s">
        <v>279</v>
      </c>
      <c r="F561" s="4" t="s">
        <v>280</v>
      </c>
      <c r="G561" s="3" t="s">
        <v>30</v>
      </c>
      <c r="H561" s="5">
        <v>643.14700000000005</v>
      </c>
      <c r="I561" s="5">
        <v>1.7275</v>
      </c>
      <c r="J561" s="5">
        <v>1.7088000000000001</v>
      </c>
      <c r="K561" s="6">
        <v>0.98917510853835022</v>
      </c>
      <c r="L561" s="5">
        <v>22.97</v>
      </c>
      <c r="M561" s="19">
        <f>H561*INDEX('Pliegos Tarifarios (Santiago)'!$B:$B,MATCH($B561,'Pliegos Tarifarios (Santiago)'!$A:$A,0))</f>
        <v>76430.303186000005</v>
      </c>
      <c r="N561" s="19">
        <f>I561*INDEX('Pliegos Tarifarios (Santiago)'!$C:$C,MATCH($B561,'Pliegos Tarifarios (Santiago)'!$A:$A,0))</f>
        <v>6032.8946974999999</v>
      </c>
      <c r="O561" s="19">
        <f>J561*INDEX('Pliegos Tarifarios (Santiago)'!$D:$D,MATCH($B561,'Pliegos Tarifarios (Santiago)'!$A:$A,0))</f>
        <v>24252.682272000002</v>
      </c>
      <c r="P561" s="19">
        <f>H561*INDEX('Pliegos Tarifarios (Santiago)'!$E:$E,MATCH($B561,'Pliegos Tarifarios (Santiago)'!$A:$A,0))</f>
        <v>8317.177004000001</v>
      </c>
      <c r="Q561" s="19" cm="1">
        <f t="array" ref="Q561">H561*_xlfn.IFS(H561&lt;=350,INDEX('Pliegos Tarifarios (Santiago)'!$F:$F,MATCH($B561,'Pliegos Tarifarios (Santiago)'!$A:$A,0)),H561&lt;=500,INDEX('Pliegos Tarifarios (Santiago)'!$G:$G,MATCH($B561,'Pliegos Tarifarios (Santiago)'!$A:$A,0)),H561&lt;=1000,INDEX('Pliegos Tarifarios (Santiago)'!$H:$H,MATCH($B561,'Pliegos Tarifarios (Santiago)'!$A:$A,0)),H561&lt;=5000,INDEX('Pliegos Tarifarios (Santiago)'!$I:$I,MATCH($B561,'Pliegos Tarifarios (Santiago)'!$A:$A,0)),H561&gt;5000,INDEX('Pliegos Tarifarios (Santiago)'!$J:$J,MATCH($B561,'Pliegos Tarifarios (Santiago)'!$A:$A,0)))/1.19</f>
        <v>1508.4229218487399</v>
      </c>
      <c r="R561" s="19">
        <f>INDEX('Pliegos Tarifarios (Santiago)'!$K:$K,MATCH($B561,'Pliegos Tarifarios (Santiago)'!$A:$A,0))</f>
        <v>716.899</v>
      </c>
      <c r="S561" s="21">
        <f t="shared" si="37"/>
        <v>117258.37908134876</v>
      </c>
      <c r="T561" s="21">
        <f t="shared" si="34"/>
        <v>22279.092025456262</v>
      </c>
      <c r="U561" s="19">
        <v>0</v>
      </c>
      <c r="V561" s="21">
        <f t="shared" si="35"/>
        <v>139537.47110680502</v>
      </c>
    </row>
    <row r="562" spans="1:22" x14ac:dyDescent="0.3">
      <c r="A562" s="3" t="s">
        <v>134</v>
      </c>
      <c r="B562" s="3">
        <v>3</v>
      </c>
      <c r="C562" s="4" t="s">
        <v>178</v>
      </c>
      <c r="D562" s="3" t="s">
        <v>281</v>
      </c>
      <c r="E562" s="3" t="s">
        <v>279</v>
      </c>
      <c r="F562" s="4" t="s">
        <v>54</v>
      </c>
      <c r="G562" s="3" t="s">
        <v>30</v>
      </c>
      <c r="H562" s="5">
        <v>385.98750000000001</v>
      </c>
      <c r="I562" s="5">
        <v>1.0258</v>
      </c>
      <c r="J562" s="5">
        <v>1.0207999999999999</v>
      </c>
      <c r="K562" s="6">
        <v>0.99512575550789617</v>
      </c>
      <c r="L562" s="5">
        <v>13.79</v>
      </c>
      <c r="M562" s="19">
        <f>H562*INDEX('Pliegos Tarifarios (Santiago)'!$B:$B,MATCH($B562,'Pliegos Tarifarios (Santiago)'!$A:$A,0))</f>
        <v>45869.982524999999</v>
      </c>
      <c r="N562" s="19">
        <f>I562*INDEX('Pliegos Tarifarios (Santiago)'!$C:$C,MATCH($B562,'Pliegos Tarifarios (Santiago)'!$A:$A,0))</f>
        <v>3582.3695401999998</v>
      </c>
      <c r="O562" s="19">
        <f>J562*INDEX('Pliegos Tarifarios (Santiago)'!$D:$D,MATCH($B562,'Pliegos Tarifarios (Santiago)'!$A:$A,0))</f>
        <v>14488.025551999999</v>
      </c>
      <c r="P562" s="19">
        <f>H562*INDEX('Pliegos Tarifarios (Santiago)'!$E:$E,MATCH($B562,'Pliegos Tarifarios (Santiago)'!$A:$A,0))</f>
        <v>4991.5903500000004</v>
      </c>
      <c r="Q562" s="19" cm="1">
        <f t="array" ref="Q562">H562*_xlfn.IFS(H562&lt;=350,INDEX('Pliegos Tarifarios (Santiago)'!$F:$F,MATCH($B562,'Pliegos Tarifarios (Santiago)'!$A:$A,0)),H562&lt;=500,INDEX('Pliegos Tarifarios (Santiago)'!$G:$G,MATCH($B562,'Pliegos Tarifarios (Santiago)'!$A:$A,0)),H562&lt;=1000,INDEX('Pliegos Tarifarios (Santiago)'!$H:$H,MATCH($B562,'Pliegos Tarifarios (Santiago)'!$A:$A,0)),H562&lt;=5000,INDEX('Pliegos Tarifarios (Santiago)'!$I:$I,MATCH($B562,'Pliegos Tarifarios (Santiago)'!$A:$A,0)),H562&gt;5000,INDEX('Pliegos Tarifarios (Santiago)'!$J:$J,MATCH($B562,'Pliegos Tarifarios (Santiago)'!$A:$A,0)))/1.19</f>
        <v>543.62609243697489</v>
      </c>
      <c r="R562" s="19">
        <f>INDEX('Pliegos Tarifarios (Santiago)'!$K:$K,MATCH($B562,'Pliegos Tarifarios (Santiago)'!$A:$A,0))</f>
        <v>716.899</v>
      </c>
      <c r="S562" s="21">
        <f t="shared" si="37"/>
        <v>70192.493059636981</v>
      </c>
      <c r="T562" s="21">
        <f t="shared" si="34"/>
        <v>13336.573681331027</v>
      </c>
      <c r="U562" s="19">
        <v>0</v>
      </c>
      <c r="V562" s="21">
        <f t="shared" si="35"/>
        <v>83529.066740968003</v>
      </c>
    </row>
    <row r="563" spans="1:22" x14ac:dyDescent="0.3">
      <c r="A563" s="3" t="s">
        <v>134</v>
      </c>
      <c r="B563" s="3">
        <v>3</v>
      </c>
      <c r="C563" s="4" t="s">
        <v>178</v>
      </c>
      <c r="D563" s="3" t="s">
        <v>282</v>
      </c>
      <c r="E563" s="3" t="s">
        <v>283</v>
      </c>
      <c r="F563" s="4" t="s">
        <v>284</v>
      </c>
      <c r="G563" s="3" t="s">
        <v>30</v>
      </c>
      <c r="H563" s="5">
        <v>256.6857</v>
      </c>
      <c r="I563" s="5">
        <v>0.69430000000000003</v>
      </c>
      <c r="J563" s="5">
        <v>0.69430000000000003</v>
      </c>
      <c r="K563" s="6">
        <v>1</v>
      </c>
      <c r="L563" s="5">
        <v>9.17</v>
      </c>
      <c r="M563" s="19">
        <f>H563*INDEX('Pliegos Tarifarios (Santiago)'!$B:$B,MATCH($B563,'Pliegos Tarifarios (Santiago)'!$A:$A,0))</f>
        <v>30504.015216599997</v>
      </c>
      <c r="N563" s="19">
        <f>I563*INDEX('Pliegos Tarifarios (Santiago)'!$C:$C,MATCH($B563,'Pliegos Tarifarios (Santiago)'!$A:$A,0))</f>
        <v>2424.6823666999999</v>
      </c>
      <c r="O563" s="19">
        <f>J563*INDEX('Pliegos Tarifarios (Santiago)'!$D:$D,MATCH($B563,'Pliegos Tarifarios (Santiago)'!$A:$A,0))</f>
        <v>9854.071454500001</v>
      </c>
      <c r="P563" s="19">
        <f>H563*INDEX('Pliegos Tarifarios (Santiago)'!$E:$E,MATCH($B563,'Pliegos Tarifarios (Santiago)'!$A:$A,0))</f>
        <v>3319.4594723999999</v>
      </c>
      <c r="Q563" s="19" cm="1">
        <f t="array" ref="Q563">H563*_xlfn.IFS(H563&lt;=350,INDEX('Pliegos Tarifarios (Santiago)'!$F:$F,MATCH($B563,'Pliegos Tarifarios (Santiago)'!$A:$A,0)),H563&lt;=500,INDEX('Pliegos Tarifarios (Santiago)'!$G:$G,MATCH($B563,'Pliegos Tarifarios (Santiago)'!$A:$A,0)),H563&lt;=1000,INDEX('Pliegos Tarifarios (Santiago)'!$H:$H,MATCH($B563,'Pliegos Tarifarios (Santiago)'!$A:$A,0)),H563&lt;=5000,INDEX('Pliegos Tarifarios (Santiago)'!$I:$I,MATCH($B563,'Pliegos Tarifarios (Santiago)'!$A:$A,0)),H563&gt;5000,INDEX('Pliegos Tarifarios (Santiago)'!$J:$J,MATCH($B563,'Pliegos Tarifarios (Santiago)'!$A:$A,0)))/1.19</f>
        <v>169.11057882352944</v>
      </c>
      <c r="R563" s="19">
        <f>INDEX('Pliegos Tarifarios (Santiago)'!$K:$K,MATCH($B563,'Pliegos Tarifarios (Santiago)'!$A:$A,0))</f>
        <v>716.899</v>
      </c>
      <c r="S563" s="21">
        <f t="shared" si="37"/>
        <v>46988.238089023522</v>
      </c>
      <c r="T563" s="21">
        <f t="shared" si="34"/>
        <v>8927.7652369144689</v>
      </c>
      <c r="U563" s="19">
        <v>0</v>
      </c>
      <c r="V563" s="21">
        <f t="shared" si="35"/>
        <v>55916.003325937992</v>
      </c>
    </row>
    <row r="564" spans="1:22" x14ac:dyDescent="0.3">
      <c r="A564" s="3" t="s">
        <v>134</v>
      </c>
      <c r="B564" s="3">
        <v>3</v>
      </c>
      <c r="C564" s="4" t="s">
        <v>178</v>
      </c>
      <c r="D564" s="3" t="s">
        <v>285</v>
      </c>
      <c r="E564" s="3" t="s">
        <v>286</v>
      </c>
      <c r="F564" s="4" t="s">
        <v>287</v>
      </c>
      <c r="G564" s="3" t="s">
        <v>30</v>
      </c>
      <c r="H564" s="5">
        <v>257.03519999999997</v>
      </c>
      <c r="I564" s="5">
        <v>0.68810000000000004</v>
      </c>
      <c r="J564" s="5">
        <v>0.68810000000000004</v>
      </c>
      <c r="K564" s="6">
        <v>1</v>
      </c>
      <c r="L564" s="5">
        <v>9.18</v>
      </c>
      <c r="M564" s="19">
        <f>H564*INDEX('Pliegos Tarifarios (Santiago)'!$B:$B,MATCH($B564,'Pliegos Tarifarios (Santiago)'!$A:$A,0))</f>
        <v>30545.549097599996</v>
      </c>
      <c r="N564" s="19">
        <f>I564*INDEX('Pliegos Tarifarios (Santiago)'!$C:$C,MATCH($B564,'Pliegos Tarifarios (Santiago)'!$A:$A,0))</f>
        <v>2403.0302989000002</v>
      </c>
      <c r="O564" s="19">
        <f>J564*INDEX('Pliegos Tarifarios (Santiago)'!$D:$D,MATCH($B564,'Pliegos Tarifarios (Santiago)'!$A:$A,0))</f>
        <v>9766.0760015000014</v>
      </c>
      <c r="P564" s="19">
        <f>H564*INDEX('Pliegos Tarifarios (Santiago)'!$E:$E,MATCH($B564,'Pliegos Tarifarios (Santiago)'!$A:$A,0))</f>
        <v>3323.9792063999998</v>
      </c>
      <c r="Q564" s="19" cm="1">
        <f t="array" ref="Q564">H564*_xlfn.IFS(H564&lt;=350,INDEX('Pliegos Tarifarios (Santiago)'!$F:$F,MATCH($B564,'Pliegos Tarifarios (Santiago)'!$A:$A,0)),H564&lt;=500,INDEX('Pliegos Tarifarios (Santiago)'!$G:$G,MATCH($B564,'Pliegos Tarifarios (Santiago)'!$A:$A,0)),H564&lt;=1000,INDEX('Pliegos Tarifarios (Santiago)'!$H:$H,MATCH($B564,'Pliegos Tarifarios (Santiago)'!$A:$A,0)),H564&lt;=5000,INDEX('Pliegos Tarifarios (Santiago)'!$I:$I,MATCH($B564,'Pliegos Tarifarios (Santiago)'!$A:$A,0)),H564&gt;5000,INDEX('Pliegos Tarifarios (Santiago)'!$J:$J,MATCH($B564,'Pliegos Tarifarios (Santiago)'!$A:$A,0)))/1.19</f>
        <v>169.34083764705883</v>
      </c>
      <c r="R564" s="19">
        <f>INDEX('Pliegos Tarifarios (Santiago)'!$K:$K,MATCH($B564,'Pliegos Tarifarios (Santiago)'!$A:$A,0))</f>
        <v>716.899</v>
      </c>
      <c r="S564" s="21">
        <f t="shared" si="37"/>
        <v>46924.874442047061</v>
      </c>
      <c r="T564" s="21">
        <f t="shared" si="34"/>
        <v>8915.7261439889426</v>
      </c>
      <c r="U564" s="19">
        <v>0</v>
      </c>
      <c r="V564" s="21">
        <f t="shared" si="35"/>
        <v>55840.600586036002</v>
      </c>
    </row>
    <row r="565" spans="1:22" x14ac:dyDescent="0.3">
      <c r="A565" s="3" t="s">
        <v>134</v>
      </c>
      <c r="B565" s="3">
        <v>3</v>
      </c>
      <c r="C565" s="4" t="s">
        <v>178</v>
      </c>
      <c r="D565" s="3" t="s">
        <v>288</v>
      </c>
      <c r="E565" s="3" t="s">
        <v>99</v>
      </c>
      <c r="F565" s="4" t="s">
        <v>100</v>
      </c>
      <c r="G565" s="3" t="s">
        <v>30</v>
      </c>
      <c r="H565" s="5">
        <v>643.53489999999999</v>
      </c>
      <c r="I565" s="5">
        <v>1.7301</v>
      </c>
      <c r="J565" s="5">
        <v>1.7015</v>
      </c>
      <c r="K565" s="6">
        <v>0.98346916363215997</v>
      </c>
      <c r="L565" s="5">
        <v>22.98</v>
      </c>
      <c r="M565" s="19">
        <f>H565*INDEX('Pliegos Tarifarios (Santiago)'!$B:$B,MATCH($B565,'Pliegos Tarifarios (Santiago)'!$A:$A,0))</f>
        <v>76476.400446200001</v>
      </c>
      <c r="N565" s="19">
        <f>I565*INDEX('Pliegos Tarifarios (Santiago)'!$C:$C,MATCH($B565,'Pliegos Tarifarios (Santiago)'!$A:$A,0))</f>
        <v>6041.9745968999996</v>
      </c>
      <c r="O565" s="19">
        <f>J565*INDEX('Pliegos Tarifarios (Santiago)'!$D:$D,MATCH($B565,'Pliegos Tarifarios (Santiago)'!$A:$A,0))</f>
        <v>24149.074722500001</v>
      </c>
      <c r="P565" s="19">
        <f>H565*INDEX('Pliegos Tarifarios (Santiago)'!$E:$E,MATCH($B565,'Pliegos Tarifarios (Santiago)'!$A:$A,0))</f>
        <v>8322.1933267999993</v>
      </c>
      <c r="Q565" s="19" cm="1">
        <f t="array" ref="Q565">H565*_xlfn.IFS(H565&lt;=350,INDEX('Pliegos Tarifarios (Santiago)'!$F:$F,MATCH($B565,'Pliegos Tarifarios (Santiago)'!$A:$A,0)),H565&lt;=500,INDEX('Pliegos Tarifarios (Santiago)'!$G:$G,MATCH($B565,'Pliegos Tarifarios (Santiago)'!$A:$A,0)),H565&lt;=1000,INDEX('Pliegos Tarifarios (Santiago)'!$H:$H,MATCH($B565,'Pliegos Tarifarios (Santiago)'!$A:$A,0)),H565&lt;=5000,INDEX('Pliegos Tarifarios (Santiago)'!$I:$I,MATCH($B565,'Pliegos Tarifarios (Santiago)'!$A:$A,0)),H565&gt;5000,INDEX('Pliegos Tarifarios (Santiago)'!$J:$J,MATCH($B565,'Pliegos Tarifarios (Santiago)'!$A:$A,0)))/1.19</f>
        <v>1509.3326940336137</v>
      </c>
      <c r="R565" s="19">
        <f>INDEX('Pliegos Tarifarios (Santiago)'!$K:$K,MATCH($B565,'Pliegos Tarifarios (Santiago)'!$A:$A,0))</f>
        <v>716.899</v>
      </c>
      <c r="S565" s="21">
        <f t="shared" si="37"/>
        <v>117215.87478643362</v>
      </c>
      <c r="T565" s="21">
        <f t="shared" si="34"/>
        <v>22271.016209422389</v>
      </c>
      <c r="U565" s="19">
        <v>0</v>
      </c>
      <c r="V565" s="21">
        <f t="shared" si="35"/>
        <v>139486.890995856</v>
      </c>
    </row>
    <row r="566" spans="1:22" x14ac:dyDescent="0.3">
      <c r="A566" s="3" t="s">
        <v>134</v>
      </c>
      <c r="B566" s="3">
        <v>3</v>
      </c>
      <c r="C566" s="4" t="s">
        <v>178</v>
      </c>
      <c r="D566" s="3" t="s">
        <v>289</v>
      </c>
      <c r="E566" s="3" t="s">
        <v>99</v>
      </c>
      <c r="F566" s="4" t="s">
        <v>290</v>
      </c>
      <c r="G566" s="3" t="s">
        <v>30</v>
      </c>
      <c r="H566" s="5">
        <v>643.68449999999996</v>
      </c>
      <c r="I566" s="5">
        <v>1.7173</v>
      </c>
      <c r="J566" s="5">
        <v>1.7034</v>
      </c>
      <c r="K566" s="6">
        <v>0.99190589879461943</v>
      </c>
      <c r="L566" s="5">
        <v>22.99</v>
      </c>
      <c r="M566" s="19">
        <f>H566*INDEX('Pliegos Tarifarios (Santiago)'!$B:$B,MATCH($B566,'Pliegos Tarifarios (Santiago)'!$A:$A,0))</f>
        <v>76494.178610999996</v>
      </c>
      <c r="N566" s="19">
        <f>I566*INDEX('Pliegos Tarifarios (Santiago)'!$C:$C,MATCH($B566,'Pliegos Tarifarios (Santiago)'!$A:$A,0))</f>
        <v>5997.2735536999999</v>
      </c>
      <c r="O566" s="19">
        <f>J566*INDEX('Pliegos Tarifarios (Santiago)'!$D:$D,MATCH($B566,'Pliegos Tarifarios (Santiago)'!$A:$A,0))</f>
        <v>24176.041071</v>
      </c>
      <c r="P566" s="19">
        <f>H566*INDEX('Pliegos Tarifarios (Santiago)'!$E:$E,MATCH($B566,'Pliegos Tarifarios (Santiago)'!$A:$A,0))</f>
        <v>8324.1279539999996</v>
      </c>
      <c r="Q566" s="19" cm="1">
        <f t="array" ref="Q566">H566*_xlfn.IFS(H566&lt;=350,INDEX('Pliegos Tarifarios (Santiago)'!$F:$F,MATCH($B566,'Pliegos Tarifarios (Santiago)'!$A:$A,0)),H566&lt;=500,INDEX('Pliegos Tarifarios (Santiago)'!$G:$G,MATCH($B566,'Pliegos Tarifarios (Santiago)'!$A:$A,0)),H566&lt;=1000,INDEX('Pliegos Tarifarios (Santiago)'!$H:$H,MATCH($B566,'Pliegos Tarifarios (Santiago)'!$A:$A,0)),H566&lt;=5000,INDEX('Pliegos Tarifarios (Santiago)'!$I:$I,MATCH($B566,'Pliegos Tarifarios (Santiago)'!$A:$A,0)),H566&gt;5000,INDEX('Pliegos Tarifarios (Santiago)'!$J:$J,MATCH($B566,'Pliegos Tarifarios (Santiago)'!$A:$A,0)))/1.19</f>
        <v>1509.6835626050422</v>
      </c>
      <c r="R566" s="19">
        <f>INDEX('Pliegos Tarifarios (Santiago)'!$K:$K,MATCH($B566,'Pliegos Tarifarios (Santiago)'!$A:$A,0))</f>
        <v>716.899</v>
      </c>
      <c r="S566" s="21">
        <f t="shared" si="37"/>
        <v>117218.20375230504</v>
      </c>
      <c r="T566" s="21">
        <f t="shared" si="34"/>
        <v>22271.458712937958</v>
      </c>
      <c r="U566" s="19">
        <v>0</v>
      </c>
      <c r="V566" s="21">
        <f t="shared" si="35"/>
        <v>139489.66246524299</v>
      </c>
    </row>
    <row r="567" spans="1:22" x14ac:dyDescent="0.3">
      <c r="A567" s="3" t="s">
        <v>134</v>
      </c>
      <c r="B567" s="3">
        <v>3</v>
      </c>
      <c r="C567" s="4" t="s">
        <v>178</v>
      </c>
      <c r="D567" s="3" t="s">
        <v>291</v>
      </c>
      <c r="E567" s="3" t="s">
        <v>292</v>
      </c>
      <c r="F567" s="4" t="s">
        <v>293</v>
      </c>
      <c r="G567" s="3" t="s">
        <v>30</v>
      </c>
      <c r="H567" s="5">
        <v>384.52170000000001</v>
      </c>
      <c r="I567" s="5">
        <v>1.0398000000000001</v>
      </c>
      <c r="J567" s="5">
        <v>0.99570000000000003</v>
      </c>
      <c r="K567" s="6">
        <v>0.95758799769186376</v>
      </c>
      <c r="L567" s="5">
        <v>13.73</v>
      </c>
      <c r="M567" s="19">
        <f>H567*INDEX('Pliegos Tarifarios (Santiago)'!$B:$B,MATCH($B567,'Pliegos Tarifarios (Santiago)'!$A:$A,0))</f>
        <v>45695.789784599998</v>
      </c>
      <c r="N567" s="19">
        <f>I567*INDEX('Pliegos Tarifarios (Santiago)'!$C:$C,MATCH($B567,'Pliegos Tarifarios (Santiago)'!$A:$A,0))</f>
        <v>3631.2613062</v>
      </c>
      <c r="O567" s="19">
        <f>J567*INDEX('Pliegos Tarifarios (Santiago)'!$D:$D,MATCH($B567,'Pliegos Tarifarios (Santiago)'!$A:$A,0))</f>
        <v>14131.785895500001</v>
      </c>
      <c r="P567" s="19">
        <f>H567*INDEX('Pliegos Tarifarios (Santiago)'!$E:$E,MATCH($B567,'Pliegos Tarifarios (Santiago)'!$A:$A,0))</f>
        <v>4972.6346244000006</v>
      </c>
      <c r="Q567" s="19" cm="1">
        <f t="array" ref="Q567">H567*_xlfn.IFS(H567&lt;=350,INDEX('Pliegos Tarifarios (Santiago)'!$F:$F,MATCH($B567,'Pliegos Tarifarios (Santiago)'!$A:$A,0)),H567&lt;=500,INDEX('Pliegos Tarifarios (Santiago)'!$G:$G,MATCH($B567,'Pliegos Tarifarios (Santiago)'!$A:$A,0)),H567&lt;=1000,INDEX('Pliegos Tarifarios (Santiago)'!$H:$H,MATCH($B567,'Pliegos Tarifarios (Santiago)'!$A:$A,0)),H567&lt;=5000,INDEX('Pliegos Tarifarios (Santiago)'!$I:$I,MATCH($B567,'Pliegos Tarifarios (Santiago)'!$A:$A,0)),H567&gt;5000,INDEX('Pliegos Tarifarios (Santiago)'!$J:$J,MATCH($B567,'Pliegos Tarifarios (Santiago)'!$A:$A,0)))/1.19</f>
        <v>541.56165478991613</v>
      </c>
      <c r="R567" s="19">
        <f>INDEX('Pliegos Tarifarios (Santiago)'!$K:$K,MATCH($B567,'Pliegos Tarifarios (Santiago)'!$A:$A,0))</f>
        <v>716.899</v>
      </c>
      <c r="S567" s="21">
        <f t="shared" si="37"/>
        <v>69689.932265489915</v>
      </c>
      <c r="T567" s="21">
        <f t="shared" si="34"/>
        <v>13241.087130443084</v>
      </c>
      <c r="U567" s="19">
        <v>0</v>
      </c>
      <c r="V567" s="21">
        <f t="shared" si="35"/>
        <v>82931.019395932992</v>
      </c>
    </row>
    <row r="568" spans="1:22" x14ac:dyDescent="0.3">
      <c r="A568" s="3" t="s">
        <v>134</v>
      </c>
      <c r="B568" s="3">
        <v>3</v>
      </c>
      <c r="C568" s="4" t="s">
        <v>178</v>
      </c>
      <c r="D568" s="3" t="s">
        <v>294</v>
      </c>
      <c r="E568" s="3" t="s">
        <v>292</v>
      </c>
      <c r="F568" s="4" t="s">
        <v>295</v>
      </c>
      <c r="G568" s="3" t="s">
        <v>30</v>
      </c>
      <c r="H568" s="5">
        <v>386.05840000000001</v>
      </c>
      <c r="I568" s="5">
        <v>1.0256000000000001</v>
      </c>
      <c r="J568" s="5">
        <v>1.0094000000000001</v>
      </c>
      <c r="K568" s="6">
        <v>0.98420436817472701</v>
      </c>
      <c r="L568" s="5">
        <v>13.79</v>
      </c>
      <c r="M568" s="19">
        <f>H568*INDEX('Pliegos Tarifarios (Santiago)'!$B:$B,MATCH($B568,'Pliegos Tarifarios (Santiago)'!$A:$A,0))</f>
        <v>45878.408139200001</v>
      </c>
      <c r="N568" s="19">
        <f>I568*INDEX('Pliegos Tarifarios (Santiago)'!$C:$C,MATCH($B568,'Pliegos Tarifarios (Santiago)'!$A:$A,0))</f>
        <v>3581.6710864000001</v>
      </c>
      <c r="O568" s="19">
        <f>J568*INDEX('Pliegos Tarifarios (Santiago)'!$D:$D,MATCH($B568,'Pliegos Tarifarios (Santiago)'!$A:$A,0))</f>
        <v>14326.227461000002</v>
      </c>
      <c r="P568" s="19">
        <f>H568*INDEX('Pliegos Tarifarios (Santiago)'!$E:$E,MATCH($B568,'Pliegos Tarifarios (Santiago)'!$A:$A,0))</f>
        <v>4992.5072288000001</v>
      </c>
      <c r="Q568" s="19" cm="1">
        <f t="array" ref="Q568">H568*_xlfn.IFS(H568&lt;=350,INDEX('Pliegos Tarifarios (Santiago)'!$F:$F,MATCH($B568,'Pliegos Tarifarios (Santiago)'!$A:$A,0)),H568&lt;=500,INDEX('Pliegos Tarifarios (Santiago)'!$G:$G,MATCH($B568,'Pliegos Tarifarios (Santiago)'!$A:$A,0)),H568&lt;=1000,INDEX('Pliegos Tarifarios (Santiago)'!$H:$H,MATCH($B568,'Pliegos Tarifarios (Santiago)'!$A:$A,0)),H568&lt;=5000,INDEX('Pliegos Tarifarios (Santiago)'!$I:$I,MATCH($B568,'Pliegos Tarifarios (Santiago)'!$A:$A,0)),H568&gt;5000,INDEX('Pliegos Tarifarios (Santiago)'!$J:$J,MATCH($B568,'Pliegos Tarifarios (Santiago)'!$A:$A,0)))/1.19</f>
        <v>543.72594823529414</v>
      </c>
      <c r="R568" s="19">
        <f>INDEX('Pliegos Tarifarios (Santiago)'!$K:$K,MATCH($B568,'Pliegos Tarifarios (Santiago)'!$A:$A,0))</f>
        <v>716.899</v>
      </c>
      <c r="S568" s="21">
        <f t="shared" si="37"/>
        <v>70039.438863635296</v>
      </c>
      <c r="T568" s="21">
        <f t="shared" si="34"/>
        <v>13307.493384090707</v>
      </c>
      <c r="U568" s="19">
        <v>0</v>
      </c>
      <c r="V568" s="21">
        <f t="shared" si="35"/>
        <v>83346.932247725999</v>
      </c>
    </row>
    <row r="569" spans="1:22" x14ac:dyDescent="0.3">
      <c r="A569" s="3" t="s">
        <v>134</v>
      </c>
      <c r="B569" s="3">
        <v>3</v>
      </c>
      <c r="C569" s="4" t="s">
        <v>178</v>
      </c>
      <c r="D569" s="3" t="s">
        <v>296</v>
      </c>
      <c r="E569" s="3" t="s">
        <v>292</v>
      </c>
      <c r="F569" s="4" t="s">
        <v>297</v>
      </c>
      <c r="G569" s="3" t="s">
        <v>30</v>
      </c>
      <c r="H569" s="5">
        <v>386.17149999999998</v>
      </c>
      <c r="I569" s="5">
        <v>1.0334000000000001</v>
      </c>
      <c r="J569" s="5">
        <v>1.0194000000000001</v>
      </c>
      <c r="K569" s="6">
        <v>0.9864524869363267</v>
      </c>
      <c r="L569" s="5">
        <v>13.79</v>
      </c>
      <c r="M569" s="19">
        <f>H569*INDEX('Pliegos Tarifarios (Santiago)'!$B:$B,MATCH($B569,'Pliegos Tarifarios (Santiago)'!$A:$A,0))</f>
        <v>45891.848716999993</v>
      </c>
      <c r="N569" s="19">
        <f>I569*INDEX('Pliegos Tarifarios (Santiago)'!$C:$C,MATCH($B569,'Pliegos Tarifarios (Santiago)'!$A:$A,0))</f>
        <v>3608.9107846000002</v>
      </c>
      <c r="O569" s="19">
        <f>J569*INDEX('Pliegos Tarifarios (Santiago)'!$D:$D,MATCH($B569,'Pliegos Tarifarios (Santiago)'!$A:$A,0))</f>
        <v>14468.155611000002</v>
      </c>
      <c r="P569" s="19">
        <f>H569*INDEX('Pliegos Tarifarios (Santiago)'!$E:$E,MATCH($B569,'Pliegos Tarifarios (Santiago)'!$A:$A,0))</f>
        <v>4993.969838</v>
      </c>
      <c r="Q569" s="19" cm="1">
        <f t="array" ref="Q569">H569*_xlfn.IFS(H569&lt;=350,INDEX('Pliegos Tarifarios (Santiago)'!$F:$F,MATCH($B569,'Pliegos Tarifarios (Santiago)'!$A:$A,0)),H569&lt;=500,INDEX('Pliegos Tarifarios (Santiago)'!$G:$G,MATCH($B569,'Pliegos Tarifarios (Santiago)'!$A:$A,0)),H569&lt;=1000,INDEX('Pliegos Tarifarios (Santiago)'!$H:$H,MATCH($B569,'Pliegos Tarifarios (Santiago)'!$A:$A,0)),H569&lt;=5000,INDEX('Pliegos Tarifarios (Santiago)'!$I:$I,MATCH($B569,'Pliegos Tarifarios (Santiago)'!$A:$A,0)),H569&gt;5000,INDEX('Pliegos Tarifarios (Santiago)'!$J:$J,MATCH($B569,'Pliegos Tarifarios (Santiago)'!$A:$A,0)))/1.19</f>
        <v>543.88523865546222</v>
      </c>
      <c r="R569" s="19">
        <f>INDEX('Pliegos Tarifarios (Santiago)'!$K:$K,MATCH($B569,'Pliegos Tarifarios (Santiago)'!$A:$A,0))</f>
        <v>716.899</v>
      </c>
      <c r="S569" s="21">
        <f t="shared" si="37"/>
        <v>70223.669189255466</v>
      </c>
      <c r="T569" s="21">
        <f t="shared" si="34"/>
        <v>13342.497145958539</v>
      </c>
      <c r="U569" s="19">
        <v>0</v>
      </c>
      <c r="V569" s="21">
        <f t="shared" si="35"/>
        <v>83566.166335214002</v>
      </c>
    </row>
    <row r="570" spans="1:22" x14ac:dyDescent="0.3">
      <c r="A570" s="3" t="s">
        <v>134</v>
      </c>
      <c r="B570" s="3">
        <v>3</v>
      </c>
      <c r="C570" s="4" t="s">
        <v>178</v>
      </c>
      <c r="D570" s="3" t="s">
        <v>298</v>
      </c>
      <c r="E570" s="3" t="s">
        <v>292</v>
      </c>
      <c r="F570" s="4" t="s">
        <v>299</v>
      </c>
      <c r="G570" s="3" t="s">
        <v>30</v>
      </c>
      <c r="H570" s="5">
        <v>641.9203</v>
      </c>
      <c r="I570" s="5">
        <v>1.7366999999999999</v>
      </c>
      <c r="J570" s="5">
        <v>1.7043999999999999</v>
      </c>
      <c r="K570" s="6">
        <v>0.98140150860828013</v>
      </c>
      <c r="L570" s="5">
        <v>22.93</v>
      </c>
      <c r="M570" s="19">
        <f>H570*INDEX('Pliegos Tarifarios (Santiago)'!$B:$B,MATCH($B570,'Pliegos Tarifarios (Santiago)'!$A:$A,0))</f>
        <v>76284.524611399989</v>
      </c>
      <c r="N570" s="19">
        <f>I570*INDEX('Pliegos Tarifarios (Santiago)'!$C:$C,MATCH($B570,'Pliegos Tarifarios (Santiago)'!$A:$A,0))</f>
        <v>6065.0235722999996</v>
      </c>
      <c r="O570" s="19">
        <f>J570*INDEX('Pliegos Tarifarios (Santiago)'!$D:$D,MATCH($B570,'Pliegos Tarifarios (Santiago)'!$A:$A,0))</f>
        <v>24190.233885999998</v>
      </c>
      <c r="P570" s="19">
        <f>H570*INDEX('Pliegos Tarifarios (Santiago)'!$E:$E,MATCH($B570,'Pliegos Tarifarios (Santiago)'!$A:$A,0))</f>
        <v>8301.3133195999999</v>
      </c>
      <c r="Q570" s="19" cm="1">
        <f t="array" ref="Q570">H570*_xlfn.IFS(H570&lt;=350,INDEX('Pliegos Tarifarios (Santiago)'!$F:$F,MATCH($B570,'Pliegos Tarifarios (Santiago)'!$A:$A,0)),H570&lt;=500,INDEX('Pliegos Tarifarios (Santiago)'!$G:$G,MATCH($B570,'Pliegos Tarifarios (Santiago)'!$A:$A,0)),H570&lt;=1000,INDEX('Pliegos Tarifarios (Santiago)'!$H:$H,MATCH($B570,'Pliegos Tarifarios (Santiago)'!$A:$A,0)),H570&lt;=5000,INDEX('Pliegos Tarifarios (Santiago)'!$I:$I,MATCH($B570,'Pliegos Tarifarios (Santiago)'!$A:$A,0)),H570&gt;5000,INDEX('Pliegos Tarifarios (Santiago)'!$J:$J,MATCH($B570,'Pliegos Tarifarios (Santiago)'!$A:$A,0)))/1.19</f>
        <v>1505.5458464705885</v>
      </c>
      <c r="R570" s="19">
        <f>INDEX('Pliegos Tarifarios (Santiago)'!$K:$K,MATCH($B570,'Pliegos Tarifarios (Santiago)'!$A:$A,0))</f>
        <v>716.899</v>
      </c>
      <c r="S570" s="21">
        <f t="shared" si="37"/>
        <v>117063.54023577058</v>
      </c>
      <c r="T570" s="21">
        <f t="shared" si="34"/>
        <v>22242.072644796408</v>
      </c>
      <c r="U570" s="19">
        <v>0</v>
      </c>
      <c r="V570" s="21">
        <f t="shared" si="35"/>
        <v>139305.61288056697</v>
      </c>
    </row>
    <row r="571" spans="1:22" x14ac:dyDescent="0.3">
      <c r="A571" s="3" t="s">
        <v>134</v>
      </c>
      <c r="B571" s="3">
        <v>3</v>
      </c>
      <c r="C571" s="4" t="s">
        <v>178</v>
      </c>
      <c r="D571" s="3" t="s">
        <v>300</v>
      </c>
      <c r="E571" s="3" t="s">
        <v>292</v>
      </c>
      <c r="F571" s="4" t="s">
        <v>301</v>
      </c>
      <c r="G571" s="3" t="s">
        <v>30</v>
      </c>
      <c r="H571" s="5">
        <v>385.32780000000002</v>
      </c>
      <c r="I571" s="5">
        <v>1.0443</v>
      </c>
      <c r="J571" s="5">
        <v>1.0241</v>
      </c>
      <c r="K571" s="6">
        <v>0.98065689935842193</v>
      </c>
      <c r="L571" s="5">
        <v>13.76</v>
      </c>
      <c r="M571" s="19">
        <f>H571*INDEX('Pliegos Tarifarios (Santiago)'!$B:$B,MATCH($B571,'Pliegos Tarifarios (Santiago)'!$A:$A,0))</f>
        <v>45791.585096399998</v>
      </c>
      <c r="N571" s="19">
        <f>I571*INDEX('Pliegos Tarifarios (Santiago)'!$C:$C,MATCH($B571,'Pliegos Tarifarios (Santiago)'!$A:$A,0))</f>
        <v>3646.9765166999996</v>
      </c>
      <c r="O571" s="19">
        <f>J571*INDEX('Pliegos Tarifarios (Santiago)'!$D:$D,MATCH($B571,'Pliegos Tarifarios (Santiago)'!$A:$A,0))</f>
        <v>14534.8618415</v>
      </c>
      <c r="P571" s="19">
        <f>H571*INDEX('Pliegos Tarifarios (Santiago)'!$E:$E,MATCH($B571,'Pliegos Tarifarios (Santiago)'!$A:$A,0))</f>
        <v>4983.0591096000007</v>
      </c>
      <c r="Q571" s="19" cm="1">
        <f t="array" ref="Q571">H571*_xlfn.IFS(H571&lt;=350,INDEX('Pliegos Tarifarios (Santiago)'!$F:$F,MATCH($B571,'Pliegos Tarifarios (Santiago)'!$A:$A,0)),H571&lt;=500,INDEX('Pliegos Tarifarios (Santiago)'!$G:$G,MATCH($B571,'Pliegos Tarifarios (Santiago)'!$A:$A,0)),H571&lt;=1000,INDEX('Pliegos Tarifarios (Santiago)'!$H:$H,MATCH($B571,'Pliegos Tarifarios (Santiago)'!$A:$A,0)),H571&lt;=5000,INDEX('Pliegos Tarifarios (Santiago)'!$I:$I,MATCH($B571,'Pliegos Tarifarios (Santiago)'!$A:$A,0)),H571&gt;5000,INDEX('Pliegos Tarifarios (Santiago)'!$J:$J,MATCH($B571,'Pliegos Tarifarios (Santiago)'!$A:$A,0)))/1.19</f>
        <v>542.6969687394959</v>
      </c>
      <c r="R571" s="19">
        <f>INDEX('Pliegos Tarifarios (Santiago)'!$K:$K,MATCH($B571,'Pliegos Tarifarios (Santiago)'!$A:$A,0))</f>
        <v>716.899</v>
      </c>
      <c r="S571" s="21">
        <f t="shared" si="37"/>
        <v>70216.078532939515</v>
      </c>
      <c r="T571" s="21">
        <f t="shared" si="34"/>
        <v>13341.054921258508</v>
      </c>
      <c r="U571" s="19">
        <v>0</v>
      </c>
      <c r="V571" s="21">
        <f t="shared" si="35"/>
        <v>83557.133454198018</v>
      </c>
    </row>
    <row r="572" spans="1:22" x14ac:dyDescent="0.3">
      <c r="A572" s="3" t="s">
        <v>134</v>
      </c>
      <c r="B572" s="3">
        <v>3</v>
      </c>
      <c r="C572" s="4" t="s">
        <v>178</v>
      </c>
      <c r="D572" s="3" t="s">
        <v>302</v>
      </c>
      <c r="E572" s="3" t="s">
        <v>292</v>
      </c>
      <c r="F572" s="4" t="s">
        <v>303</v>
      </c>
      <c r="G572" s="3" t="s">
        <v>30</v>
      </c>
      <c r="H572" s="5">
        <v>385.5326</v>
      </c>
      <c r="I572" s="5">
        <v>1.0357000000000001</v>
      </c>
      <c r="J572" s="5">
        <v>1.0270999999999999</v>
      </c>
      <c r="K572" s="6">
        <v>0.99169643719223699</v>
      </c>
      <c r="L572" s="5">
        <v>13.77</v>
      </c>
      <c r="M572" s="19">
        <f>H572*INDEX('Pliegos Tarifarios (Santiago)'!$B:$B,MATCH($B572,'Pliegos Tarifarios (Santiago)'!$A:$A,0))</f>
        <v>45815.923118799998</v>
      </c>
      <c r="N572" s="19">
        <f>I572*INDEX('Pliegos Tarifarios (Santiago)'!$C:$C,MATCH($B572,'Pliegos Tarifarios (Santiago)'!$A:$A,0))</f>
        <v>3616.9430032999999</v>
      </c>
      <c r="O572" s="19">
        <f>J572*INDEX('Pliegos Tarifarios (Santiago)'!$D:$D,MATCH($B572,'Pliegos Tarifarios (Santiago)'!$A:$A,0))</f>
        <v>14577.440286499999</v>
      </c>
      <c r="P572" s="19">
        <f>H572*INDEX('Pliegos Tarifarios (Santiago)'!$E:$E,MATCH($B572,'Pliegos Tarifarios (Santiago)'!$A:$A,0))</f>
        <v>4985.7075832</v>
      </c>
      <c r="Q572" s="19" cm="1">
        <f t="array" ref="Q572">H572*_xlfn.IFS(H572&lt;=350,INDEX('Pliegos Tarifarios (Santiago)'!$F:$F,MATCH($B572,'Pliegos Tarifarios (Santiago)'!$A:$A,0)),H572&lt;=500,INDEX('Pliegos Tarifarios (Santiago)'!$G:$G,MATCH($B572,'Pliegos Tarifarios (Santiago)'!$A:$A,0)),H572&lt;=1000,INDEX('Pliegos Tarifarios (Santiago)'!$H:$H,MATCH($B572,'Pliegos Tarifarios (Santiago)'!$A:$A,0)),H572&lt;=5000,INDEX('Pliegos Tarifarios (Santiago)'!$I:$I,MATCH($B572,'Pliegos Tarifarios (Santiago)'!$A:$A,0)),H572&gt;5000,INDEX('Pliegos Tarifarios (Santiago)'!$J:$J,MATCH($B572,'Pliegos Tarifarios (Santiago)'!$A:$A,0)))/1.19</f>
        <v>542.98540974789921</v>
      </c>
      <c r="R572" s="19">
        <f>INDEX('Pliegos Tarifarios (Santiago)'!$K:$K,MATCH($B572,'Pliegos Tarifarios (Santiago)'!$A:$A,0))</f>
        <v>716.899</v>
      </c>
      <c r="S572" s="21">
        <f t="shared" si="37"/>
        <v>70255.898401547907</v>
      </c>
      <c r="T572" s="21">
        <f t="shared" si="34"/>
        <v>13348.620696294103</v>
      </c>
      <c r="U572" s="19">
        <v>0</v>
      </c>
      <c r="V572" s="21">
        <f t="shared" si="35"/>
        <v>83604.519097842014</v>
      </c>
    </row>
    <row r="573" spans="1:22" x14ac:dyDescent="0.3">
      <c r="A573" s="3" t="s">
        <v>134</v>
      </c>
      <c r="B573" s="3">
        <v>3</v>
      </c>
      <c r="C573" s="4" t="s">
        <v>178</v>
      </c>
      <c r="D573" s="3" t="s">
        <v>304</v>
      </c>
      <c r="E573" s="3" t="s">
        <v>305</v>
      </c>
      <c r="F573" s="4" t="s">
        <v>306</v>
      </c>
      <c r="G573" s="3" t="s">
        <v>30</v>
      </c>
      <c r="H573" s="5">
        <v>385.32389999999998</v>
      </c>
      <c r="I573" s="5">
        <v>1.0271999999999999</v>
      </c>
      <c r="J573" s="5">
        <v>0.997</v>
      </c>
      <c r="K573" s="6">
        <v>0.97059968847352029</v>
      </c>
      <c r="L573" s="5">
        <v>13.76</v>
      </c>
      <c r="M573" s="19">
        <f>H573*INDEX('Pliegos Tarifarios (Santiago)'!$B:$B,MATCH($B573,'Pliegos Tarifarios (Santiago)'!$A:$A,0))</f>
        <v>45791.121628199995</v>
      </c>
      <c r="N573" s="19">
        <f>I573*INDEX('Pliegos Tarifarios (Santiago)'!$C:$C,MATCH($B573,'Pliegos Tarifarios (Santiago)'!$A:$A,0))</f>
        <v>3587.2587167999995</v>
      </c>
      <c r="O573" s="19">
        <f>J573*INDEX('Pliegos Tarifarios (Santiago)'!$D:$D,MATCH($B573,'Pliegos Tarifarios (Santiago)'!$A:$A,0))</f>
        <v>14150.236555000001</v>
      </c>
      <c r="P573" s="19">
        <f>H573*INDEX('Pliegos Tarifarios (Santiago)'!$E:$E,MATCH($B573,'Pliegos Tarifarios (Santiago)'!$A:$A,0))</f>
        <v>4983.0086748000003</v>
      </c>
      <c r="Q573" s="19" cm="1">
        <f t="array" ref="Q573">H573*_xlfn.IFS(H573&lt;=350,INDEX('Pliegos Tarifarios (Santiago)'!$F:$F,MATCH($B573,'Pliegos Tarifarios (Santiago)'!$A:$A,0)),H573&lt;=500,INDEX('Pliegos Tarifarios (Santiago)'!$G:$G,MATCH($B573,'Pliegos Tarifarios (Santiago)'!$A:$A,0)),H573&lt;=1000,INDEX('Pliegos Tarifarios (Santiago)'!$H:$H,MATCH($B573,'Pliegos Tarifarios (Santiago)'!$A:$A,0)),H573&lt;=5000,INDEX('Pliegos Tarifarios (Santiago)'!$I:$I,MATCH($B573,'Pliegos Tarifarios (Santiago)'!$A:$A,0)),H573&gt;5000,INDEX('Pliegos Tarifarios (Santiago)'!$J:$J,MATCH($B573,'Pliegos Tarifarios (Santiago)'!$A:$A,0)))/1.19</f>
        <v>542.69147596638652</v>
      </c>
      <c r="R573" s="19">
        <f>INDEX('Pliegos Tarifarios (Santiago)'!$K:$K,MATCH($B573,'Pliegos Tarifarios (Santiago)'!$A:$A,0))</f>
        <v>716.899</v>
      </c>
      <c r="S573" s="21">
        <f t="shared" si="37"/>
        <v>69771.216050766394</v>
      </c>
      <c r="T573" s="21">
        <f t="shared" si="34"/>
        <v>13256.531049645615</v>
      </c>
      <c r="U573" s="19">
        <v>0</v>
      </c>
      <c r="V573" s="21">
        <f t="shared" si="35"/>
        <v>83027.747100412002</v>
      </c>
    </row>
    <row r="574" spans="1:22" x14ac:dyDescent="0.3">
      <c r="A574" s="3" t="s">
        <v>134</v>
      </c>
      <c r="B574" s="3">
        <v>3</v>
      </c>
      <c r="C574" s="4" t="s">
        <v>178</v>
      </c>
      <c r="D574" s="3" t="s">
        <v>307</v>
      </c>
      <c r="E574" s="3" t="s">
        <v>305</v>
      </c>
      <c r="F574" s="4" t="s">
        <v>308</v>
      </c>
      <c r="G574" s="3" t="s">
        <v>30</v>
      </c>
      <c r="H574" s="5">
        <v>385.92009999999999</v>
      </c>
      <c r="I574" s="5">
        <v>1.0408999999999999</v>
      </c>
      <c r="J574" s="5">
        <v>1.0256000000000001</v>
      </c>
      <c r="K574" s="6">
        <v>0.98530118166970904</v>
      </c>
      <c r="L574" s="5">
        <v>13.78</v>
      </c>
      <c r="M574" s="19">
        <f>H574*INDEX('Pliegos Tarifarios (Santiago)'!$B:$B,MATCH($B574,'Pliegos Tarifarios (Santiago)'!$A:$A,0))</f>
        <v>45861.972843799995</v>
      </c>
      <c r="N574" s="19">
        <f>I574*INDEX('Pliegos Tarifarios (Santiago)'!$C:$C,MATCH($B574,'Pliegos Tarifarios (Santiago)'!$A:$A,0))</f>
        <v>3635.1028020999997</v>
      </c>
      <c r="O574" s="19">
        <f>J574*INDEX('Pliegos Tarifarios (Santiago)'!$D:$D,MATCH($B574,'Pliegos Tarifarios (Santiago)'!$A:$A,0))</f>
        <v>14556.151064000001</v>
      </c>
      <c r="P574" s="19">
        <f>H574*INDEX('Pliegos Tarifarios (Santiago)'!$E:$E,MATCH($B574,'Pliegos Tarifarios (Santiago)'!$A:$A,0))</f>
        <v>4990.7187332000003</v>
      </c>
      <c r="Q574" s="19" cm="1">
        <f t="array" ref="Q574">H574*_xlfn.IFS(H574&lt;=350,INDEX('Pliegos Tarifarios (Santiago)'!$F:$F,MATCH($B574,'Pliegos Tarifarios (Santiago)'!$A:$A,0)),H574&lt;=500,INDEX('Pliegos Tarifarios (Santiago)'!$G:$G,MATCH($B574,'Pliegos Tarifarios (Santiago)'!$A:$A,0)),H574&lt;=1000,INDEX('Pliegos Tarifarios (Santiago)'!$H:$H,MATCH($B574,'Pliegos Tarifarios (Santiago)'!$A:$A,0)),H574&lt;=5000,INDEX('Pliegos Tarifarios (Santiago)'!$I:$I,MATCH($B574,'Pliegos Tarifarios (Santiago)'!$A:$A,0)),H574&gt;5000,INDEX('Pliegos Tarifarios (Santiago)'!$J:$J,MATCH($B574,'Pliegos Tarifarios (Santiago)'!$A:$A,0)))/1.19</f>
        <v>543.53116605042021</v>
      </c>
      <c r="R574" s="19">
        <f>INDEX('Pliegos Tarifarios (Santiago)'!$K:$K,MATCH($B574,'Pliegos Tarifarios (Santiago)'!$A:$A,0))</f>
        <v>716.899</v>
      </c>
      <c r="S574" s="21">
        <f t="shared" si="37"/>
        <v>70304.375609150433</v>
      </c>
      <c r="T574" s="21">
        <f t="shared" si="34"/>
        <v>13357.831365738582</v>
      </c>
      <c r="U574" s="19">
        <v>0</v>
      </c>
      <c r="V574" s="21">
        <f t="shared" si="35"/>
        <v>83662.206974889021</v>
      </c>
    </row>
    <row r="575" spans="1:22" x14ac:dyDescent="0.3">
      <c r="A575" s="3" t="s">
        <v>134</v>
      </c>
      <c r="B575" s="3">
        <v>3</v>
      </c>
      <c r="C575" s="4" t="s">
        <v>178</v>
      </c>
      <c r="D575" s="3" t="s">
        <v>309</v>
      </c>
      <c r="E575" s="3" t="s">
        <v>70</v>
      </c>
      <c r="F575" s="4" t="s">
        <v>71</v>
      </c>
      <c r="G575" s="3" t="s">
        <v>16</v>
      </c>
      <c r="H575" s="5">
        <v>1545.9208000000001</v>
      </c>
      <c r="I575" s="5">
        <v>4.1520000000000001</v>
      </c>
      <c r="J575" s="5">
        <v>4.0624000000000002</v>
      </c>
      <c r="K575" s="6">
        <v>0.97842003853564552</v>
      </c>
      <c r="L575" s="5">
        <v>55.21</v>
      </c>
      <c r="M575" s="19">
        <f>H575*INDEX('Pliegos Tarifarios (Santiago)'!$B:$B,MATCH($B575,'Pliegos Tarifarios (Santiago)'!$A:$A,0))</f>
        <v>183714.1360304</v>
      </c>
      <c r="N575" s="19">
        <f>I575*INDEX('Pliegos Tarifarios (Santiago)'!$C:$C,MATCH($B575,'Pliegos Tarifarios (Santiago)'!$A:$A,0))</f>
        <v>14499.900888</v>
      </c>
      <c r="O575" s="19">
        <f>J575*INDEX('Pliegos Tarifarios (Santiago)'!$D:$D,MATCH($B575,'Pliegos Tarifarios (Santiago)'!$A:$A,0))</f>
        <v>57656.891656000007</v>
      </c>
      <c r="P575" s="19">
        <f>H575*INDEX('Pliegos Tarifarios (Santiago)'!$E:$E,MATCH($B575,'Pliegos Tarifarios (Santiago)'!$A:$A,0))</f>
        <v>19991.847785600003</v>
      </c>
      <c r="Q575" s="19" cm="1">
        <f t="array" ref="Q575">H575*_xlfn.IFS(H575&lt;=350,INDEX('Pliegos Tarifarios (Santiago)'!$F:$F,MATCH($B575,'Pliegos Tarifarios (Santiago)'!$A:$A,0)),H575&lt;=500,INDEX('Pliegos Tarifarios (Santiago)'!$G:$G,MATCH($B575,'Pliegos Tarifarios (Santiago)'!$A:$A,0)),H575&lt;=1000,INDEX('Pliegos Tarifarios (Santiago)'!$H:$H,MATCH($B575,'Pliegos Tarifarios (Santiago)'!$A:$A,0)),H575&lt;=5000,INDEX('Pliegos Tarifarios (Santiago)'!$I:$I,MATCH($B575,'Pliegos Tarifarios (Santiago)'!$A:$A,0)),H575&gt;5000,INDEX('Pliegos Tarifarios (Santiago)'!$J:$J,MATCH($B575,'Pliegos Tarifarios (Santiago)'!$A:$A,0)))/1.19</f>
        <v>4639.0614931092441</v>
      </c>
      <c r="R575" s="19">
        <f>INDEX('Pliegos Tarifarios (Santiago)'!$K:$K,MATCH($B575,'Pliegos Tarifarios (Santiago)'!$A:$A,0))</f>
        <v>716.899</v>
      </c>
      <c r="S575" s="21">
        <f t="shared" si="37"/>
        <v>281218.73685310927</v>
      </c>
      <c r="T575" s="21">
        <f t="shared" si="34"/>
        <v>53431.560002090759</v>
      </c>
      <c r="U575" s="19">
        <v>0</v>
      </c>
      <c r="V575" s="21">
        <f t="shared" si="35"/>
        <v>334650.29685520002</v>
      </c>
    </row>
    <row r="576" spans="1:22" x14ac:dyDescent="0.3">
      <c r="A576" s="3" t="s">
        <v>134</v>
      </c>
      <c r="B576" s="3">
        <v>3</v>
      </c>
      <c r="C576" s="4" t="s">
        <v>178</v>
      </c>
      <c r="D576" s="3" t="s">
        <v>310</v>
      </c>
      <c r="E576" s="3" t="s">
        <v>70</v>
      </c>
      <c r="F576" s="4" t="s">
        <v>311</v>
      </c>
      <c r="G576" s="3" t="s">
        <v>16</v>
      </c>
      <c r="H576" s="5">
        <v>1285.4303</v>
      </c>
      <c r="I576" s="5">
        <v>3.4799000000000002</v>
      </c>
      <c r="J576" s="5">
        <v>3.4148000000000001</v>
      </c>
      <c r="K576" s="6">
        <v>0.9812925658783298</v>
      </c>
      <c r="L576" s="5">
        <v>45.91</v>
      </c>
      <c r="M576" s="19">
        <f>H576*INDEX('Pliegos Tarifarios (Santiago)'!$B:$B,MATCH($B576,'Pliegos Tarifarios (Santiago)'!$A:$A,0))</f>
        <v>152757.96599139998</v>
      </c>
      <c r="N576" s="19">
        <f>I576*INDEX('Pliegos Tarifarios (Santiago)'!$C:$C,MATCH($B576,'Pliegos Tarifarios (Santiago)'!$A:$A,0))</f>
        <v>12152.7468931</v>
      </c>
      <c r="O576" s="19">
        <f>J576*INDEX('Pliegos Tarifarios (Santiago)'!$D:$D,MATCH($B576,'Pliegos Tarifarios (Santiago)'!$A:$A,0))</f>
        <v>48465.624662000002</v>
      </c>
      <c r="P576" s="19">
        <f>H576*INDEX('Pliegos Tarifarios (Santiago)'!$E:$E,MATCH($B576,'Pliegos Tarifarios (Santiago)'!$A:$A,0))</f>
        <v>16623.1846396</v>
      </c>
      <c r="Q576" s="19" cm="1">
        <f t="array" ref="Q576">H576*_xlfn.IFS(H576&lt;=350,INDEX('Pliegos Tarifarios (Santiago)'!$F:$F,MATCH($B576,'Pliegos Tarifarios (Santiago)'!$A:$A,0)),H576&lt;=500,INDEX('Pliegos Tarifarios (Santiago)'!$G:$G,MATCH($B576,'Pliegos Tarifarios (Santiago)'!$A:$A,0)),H576&lt;=1000,INDEX('Pliegos Tarifarios (Santiago)'!$H:$H,MATCH($B576,'Pliegos Tarifarios (Santiago)'!$A:$A,0)),H576&lt;=5000,INDEX('Pliegos Tarifarios (Santiago)'!$I:$I,MATCH($B576,'Pliegos Tarifarios (Santiago)'!$A:$A,0)),H576&gt;5000,INDEX('Pliegos Tarifarios (Santiago)'!$J:$J,MATCH($B576,'Pliegos Tarifarios (Santiago)'!$A:$A,0)))/1.19</f>
        <v>3857.3710935294121</v>
      </c>
      <c r="R576" s="19">
        <f>INDEX('Pliegos Tarifarios (Santiago)'!$K:$K,MATCH($B576,'Pliegos Tarifarios (Santiago)'!$A:$A,0))</f>
        <v>716.899</v>
      </c>
      <c r="S576" s="21">
        <f t="shared" si="37"/>
        <v>234573.79227962939</v>
      </c>
      <c r="T576" s="21">
        <f t="shared" si="34"/>
        <v>44569.020533129587</v>
      </c>
      <c r="U576" s="19">
        <v>0</v>
      </c>
      <c r="V576" s="21">
        <f t="shared" si="35"/>
        <v>279142.81281275896</v>
      </c>
    </row>
    <row r="577" spans="1:22" x14ac:dyDescent="0.3">
      <c r="A577" s="3" t="s">
        <v>134</v>
      </c>
      <c r="B577" s="3">
        <v>3</v>
      </c>
      <c r="C577" s="4" t="s">
        <v>178</v>
      </c>
      <c r="D577" s="3" t="s">
        <v>312</v>
      </c>
      <c r="E577" s="3" t="s">
        <v>70</v>
      </c>
      <c r="F577" s="4" t="s">
        <v>313</v>
      </c>
      <c r="G577" s="3" t="s">
        <v>16</v>
      </c>
      <c r="H577" s="5">
        <v>1287.7601</v>
      </c>
      <c r="I577" s="5">
        <v>3.4355000000000002</v>
      </c>
      <c r="J577" s="5">
        <v>3.4115000000000002</v>
      </c>
      <c r="K577" s="6">
        <v>0.99301411730461364</v>
      </c>
      <c r="L577" s="5">
        <v>45.99</v>
      </c>
      <c r="M577" s="19">
        <f>H577*INDEX('Pliegos Tarifarios (Santiago)'!$B:$B,MATCH($B577,'Pliegos Tarifarios (Santiago)'!$A:$A,0))</f>
        <v>153034.8347638</v>
      </c>
      <c r="N577" s="19">
        <f>I577*INDEX('Pliegos Tarifarios (Santiago)'!$C:$C,MATCH($B577,'Pliegos Tarifarios (Santiago)'!$A:$A,0))</f>
        <v>11997.6901495</v>
      </c>
      <c r="O577" s="19">
        <f>J577*INDEX('Pliegos Tarifarios (Santiago)'!$D:$D,MATCH($B577,'Pliegos Tarifarios (Santiago)'!$A:$A,0))</f>
        <v>48418.788372500007</v>
      </c>
      <c r="P577" s="19">
        <f>H577*INDEX('Pliegos Tarifarios (Santiago)'!$E:$E,MATCH($B577,'Pliegos Tarifarios (Santiago)'!$A:$A,0))</f>
        <v>16653.3136132</v>
      </c>
      <c r="Q577" s="19" cm="1">
        <f t="array" ref="Q577">H577*_xlfn.IFS(H577&lt;=350,INDEX('Pliegos Tarifarios (Santiago)'!$F:$F,MATCH($B577,'Pliegos Tarifarios (Santiago)'!$A:$A,0)),H577&lt;=500,INDEX('Pliegos Tarifarios (Santiago)'!$G:$G,MATCH($B577,'Pliegos Tarifarios (Santiago)'!$A:$A,0)),H577&lt;=1000,INDEX('Pliegos Tarifarios (Santiago)'!$H:$H,MATCH($B577,'Pliegos Tarifarios (Santiago)'!$A:$A,0)),H577&lt;=5000,INDEX('Pliegos Tarifarios (Santiago)'!$I:$I,MATCH($B577,'Pliegos Tarifarios (Santiago)'!$A:$A,0)),H577&gt;5000,INDEX('Pliegos Tarifarios (Santiago)'!$J:$J,MATCH($B577,'Pliegos Tarifarios (Santiago)'!$A:$A,0)))/1.19</f>
        <v>3864.3624513445375</v>
      </c>
      <c r="R577" s="19">
        <f>INDEX('Pliegos Tarifarios (Santiago)'!$K:$K,MATCH($B577,'Pliegos Tarifarios (Santiago)'!$A:$A,0))</f>
        <v>716.899</v>
      </c>
      <c r="S577" s="21">
        <f t="shared" si="37"/>
        <v>234685.88835034455</v>
      </c>
      <c r="T577" s="21">
        <f t="shared" si="34"/>
        <v>44590.318786565469</v>
      </c>
      <c r="U577" s="19">
        <v>0</v>
      </c>
      <c r="V577" s="21">
        <f t="shared" si="35"/>
        <v>279276.20713691</v>
      </c>
    </row>
    <row r="578" spans="1:22" x14ac:dyDescent="0.3">
      <c r="A578" s="3" t="s">
        <v>134</v>
      </c>
      <c r="B578" s="3">
        <v>3</v>
      </c>
      <c r="C578" s="4" t="s">
        <v>178</v>
      </c>
      <c r="D578" s="3" t="s">
        <v>314</v>
      </c>
      <c r="E578" s="3" t="s">
        <v>70</v>
      </c>
      <c r="F578" s="4" t="s">
        <v>315</v>
      </c>
      <c r="G578" s="3" t="s">
        <v>16</v>
      </c>
      <c r="H578" s="5">
        <v>1029.4434000000001</v>
      </c>
      <c r="I578" s="5">
        <v>2.7372999999999998</v>
      </c>
      <c r="J578" s="5">
        <v>2.6983999999999999</v>
      </c>
      <c r="K578" s="6">
        <v>0.98578891608519348</v>
      </c>
      <c r="L578" s="5">
        <v>36.770000000000003</v>
      </c>
      <c r="M578" s="19">
        <f>H578*INDEX('Pliegos Tarifarios (Santiago)'!$B:$B,MATCH($B578,'Pliegos Tarifarios (Santiago)'!$A:$A,0))</f>
        <v>122336.99476920001</v>
      </c>
      <c r="N578" s="19">
        <f>I578*INDEX('Pliegos Tarifarios (Santiago)'!$C:$C,MATCH($B578,'Pliegos Tarifarios (Santiago)'!$A:$A,0))</f>
        <v>9559.387933699998</v>
      </c>
      <c r="O578" s="19">
        <f>J578*INDEX('Pliegos Tarifarios (Santiago)'!$D:$D,MATCH($B578,'Pliegos Tarifarios (Santiago)'!$A:$A,0))</f>
        <v>38297.891995999998</v>
      </c>
      <c r="P578" s="19">
        <f>H578*INDEX('Pliegos Tarifarios (Santiago)'!$E:$E,MATCH($B578,'Pliegos Tarifarios (Santiago)'!$A:$A,0))</f>
        <v>13312.762048800001</v>
      </c>
      <c r="Q578" s="19" cm="1">
        <f t="array" ref="Q578">H578*_xlfn.IFS(H578&lt;=350,INDEX('Pliegos Tarifarios (Santiago)'!$F:$F,MATCH($B578,'Pliegos Tarifarios (Santiago)'!$A:$A,0)),H578&lt;=500,INDEX('Pliegos Tarifarios (Santiago)'!$G:$G,MATCH($B578,'Pliegos Tarifarios (Santiago)'!$A:$A,0)),H578&lt;=1000,INDEX('Pliegos Tarifarios (Santiago)'!$H:$H,MATCH($B578,'Pliegos Tarifarios (Santiago)'!$A:$A,0)),H578&lt;=5000,INDEX('Pliegos Tarifarios (Santiago)'!$I:$I,MATCH($B578,'Pliegos Tarifarios (Santiago)'!$A:$A,0)),H578&gt;5000,INDEX('Pliegos Tarifarios (Santiago)'!$J:$J,MATCH($B578,'Pliegos Tarifarios (Santiago)'!$A:$A,0)))/1.19</f>
        <v>3089.1952784873952</v>
      </c>
      <c r="R578" s="19">
        <f>INDEX('Pliegos Tarifarios (Santiago)'!$K:$K,MATCH($B578,'Pliegos Tarifarios (Santiago)'!$A:$A,0))</f>
        <v>716.899</v>
      </c>
      <c r="S578" s="21">
        <f t="shared" si="37"/>
        <v>187313.13102618742</v>
      </c>
      <c r="T578" s="21">
        <f t="shared" si="34"/>
        <v>35589.494894975607</v>
      </c>
      <c r="U578" s="19">
        <v>0</v>
      </c>
      <c r="V578" s="21">
        <f t="shared" si="35"/>
        <v>222902.62592116301</v>
      </c>
    </row>
    <row r="579" spans="1:22" x14ac:dyDescent="0.3">
      <c r="A579" s="3" t="s">
        <v>134</v>
      </c>
      <c r="B579" s="3">
        <v>3</v>
      </c>
      <c r="C579" s="4" t="s">
        <v>178</v>
      </c>
      <c r="D579" s="3" t="s">
        <v>316</v>
      </c>
      <c r="E579" s="3" t="s">
        <v>90</v>
      </c>
      <c r="F579" s="4" t="s">
        <v>93</v>
      </c>
      <c r="G579" s="3" t="s">
        <v>30</v>
      </c>
      <c r="H579" s="5">
        <v>386.0761</v>
      </c>
      <c r="I579" s="5">
        <v>1.0495000000000001</v>
      </c>
      <c r="J579" s="5">
        <v>1.014</v>
      </c>
      <c r="K579" s="6">
        <v>0.96617436874702234</v>
      </c>
      <c r="L579" s="5">
        <v>13.79</v>
      </c>
      <c r="M579" s="19">
        <f>H579*INDEX('Pliegos Tarifarios (Santiago)'!$B:$B,MATCH($B579,'Pliegos Tarifarios (Santiago)'!$A:$A,0))</f>
        <v>45880.511571799994</v>
      </c>
      <c r="N579" s="19">
        <f>I579*INDEX('Pliegos Tarifarios (Santiago)'!$C:$C,MATCH($B579,'Pliegos Tarifarios (Santiago)'!$A:$A,0))</f>
        <v>3665.1363154999999</v>
      </c>
      <c r="O579" s="19">
        <f>J579*INDEX('Pliegos Tarifarios (Santiago)'!$D:$D,MATCH($B579,'Pliegos Tarifarios (Santiago)'!$A:$A,0))</f>
        <v>14391.514410000002</v>
      </c>
      <c r="P579" s="19">
        <f>H579*INDEX('Pliegos Tarifarios (Santiago)'!$E:$E,MATCH($B579,'Pliegos Tarifarios (Santiago)'!$A:$A,0))</f>
        <v>4992.7361252000001</v>
      </c>
      <c r="Q579" s="19" cm="1">
        <f t="array" ref="Q579">H579*_xlfn.IFS(H579&lt;=350,INDEX('Pliegos Tarifarios (Santiago)'!$F:$F,MATCH($B579,'Pliegos Tarifarios (Santiago)'!$A:$A,0)),H579&lt;=500,INDEX('Pliegos Tarifarios (Santiago)'!$G:$G,MATCH($B579,'Pliegos Tarifarios (Santiago)'!$A:$A,0)),H579&lt;=1000,INDEX('Pliegos Tarifarios (Santiago)'!$H:$H,MATCH($B579,'Pliegos Tarifarios (Santiago)'!$A:$A,0)),H579&lt;=5000,INDEX('Pliegos Tarifarios (Santiago)'!$I:$I,MATCH($B579,'Pliegos Tarifarios (Santiago)'!$A:$A,0)),H579&gt;5000,INDEX('Pliegos Tarifarios (Santiago)'!$J:$J,MATCH($B579,'Pliegos Tarifarios (Santiago)'!$A:$A,0)))/1.19</f>
        <v>543.75087697478989</v>
      </c>
      <c r="R579" s="19">
        <f>INDEX('Pliegos Tarifarios (Santiago)'!$K:$K,MATCH($B579,'Pliegos Tarifarios (Santiago)'!$A:$A,0))</f>
        <v>716.899</v>
      </c>
      <c r="S579" s="21">
        <f t="shared" si="37"/>
        <v>70190.548299474802</v>
      </c>
      <c r="T579" s="21">
        <f t="shared" si="34"/>
        <v>13336.204176900212</v>
      </c>
      <c r="U579" s="19">
        <v>0</v>
      </c>
      <c r="V579" s="21">
        <f t="shared" si="35"/>
        <v>83526.752476375012</v>
      </c>
    </row>
    <row r="580" spans="1:22" x14ac:dyDescent="0.3">
      <c r="A580" s="3" t="s">
        <v>134</v>
      </c>
      <c r="B580" s="3">
        <v>3</v>
      </c>
      <c r="C580" s="4" t="s">
        <v>178</v>
      </c>
      <c r="D580" s="3" t="s">
        <v>317</v>
      </c>
      <c r="E580" s="3" t="s">
        <v>90</v>
      </c>
      <c r="F580" s="4" t="s">
        <v>318</v>
      </c>
      <c r="G580" s="3" t="s">
        <v>30</v>
      </c>
      <c r="H580" s="5">
        <v>384.58229999999998</v>
      </c>
      <c r="I580" s="5">
        <v>1.0617000000000001</v>
      </c>
      <c r="J580" s="5">
        <v>1.0203</v>
      </c>
      <c r="K580" s="6">
        <v>0.96100593387962696</v>
      </c>
      <c r="L580" s="5">
        <v>13.74</v>
      </c>
      <c r="M580" s="19">
        <f>H580*INDEX('Pliegos Tarifarios (Santiago)'!$B:$B,MATCH($B580,'Pliegos Tarifarios (Santiago)'!$A:$A,0))</f>
        <v>45702.991367399998</v>
      </c>
      <c r="N580" s="19">
        <f>I580*INDEX('Pliegos Tarifarios (Santiago)'!$C:$C,MATCH($B580,'Pliegos Tarifarios (Santiago)'!$A:$A,0))</f>
        <v>3707.7419973000001</v>
      </c>
      <c r="O580" s="19">
        <f>J580*INDEX('Pliegos Tarifarios (Santiago)'!$D:$D,MATCH($B580,'Pliegos Tarifarios (Santiago)'!$A:$A,0))</f>
        <v>14480.9291445</v>
      </c>
      <c r="P580" s="19">
        <f>H580*INDEX('Pliegos Tarifarios (Santiago)'!$E:$E,MATCH($B580,'Pliegos Tarifarios (Santiago)'!$A:$A,0))</f>
        <v>4973.4183035999995</v>
      </c>
      <c r="Q580" s="19" cm="1">
        <f t="array" ref="Q580">H580*_xlfn.IFS(H580&lt;=350,INDEX('Pliegos Tarifarios (Santiago)'!$F:$F,MATCH($B580,'Pliegos Tarifarios (Santiago)'!$A:$A,0)),H580&lt;=500,INDEX('Pliegos Tarifarios (Santiago)'!$G:$G,MATCH($B580,'Pliegos Tarifarios (Santiago)'!$A:$A,0)),H580&lt;=1000,INDEX('Pliegos Tarifarios (Santiago)'!$H:$H,MATCH($B580,'Pliegos Tarifarios (Santiago)'!$A:$A,0)),H580&lt;=5000,INDEX('Pliegos Tarifarios (Santiago)'!$I:$I,MATCH($B580,'Pliegos Tarifarios (Santiago)'!$A:$A,0)),H580&gt;5000,INDEX('Pliegos Tarifarios (Santiago)'!$J:$J,MATCH($B580,'Pliegos Tarifarios (Santiago)'!$A:$A,0)))/1.19</f>
        <v>541.64700403361348</v>
      </c>
      <c r="R580" s="19">
        <f>INDEX('Pliegos Tarifarios (Santiago)'!$K:$K,MATCH($B580,'Pliegos Tarifarios (Santiago)'!$A:$A,0))</f>
        <v>716.899</v>
      </c>
      <c r="S580" s="21">
        <f t="shared" si="37"/>
        <v>70123.62681683361</v>
      </c>
      <c r="T580" s="21">
        <f t="shared" si="34"/>
        <v>13323.489095198385</v>
      </c>
      <c r="U580" s="19">
        <v>0</v>
      </c>
      <c r="V580" s="21">
        <f t="shared" si="35"/>
        <v>83447.115912031994</v>
      </c>
    </row>
    <row r="581" spans="1:22" x14ac:dyDescent="0.3">
      <c r="A581" s="3" t="s">
        <v>134</v>
      </c>
      <c r="B581" s="3">
        <v>3</v>
      </c>
      <c r="C581" s="4" t="s">
        <v>178</v>
      </c>
      <c r="D581" s="3" t="s">
        <v>319</v>
      </c>
      <c r="E581" s="3" t="s">
        <v>75</v>
      </c>
      <c r="F581" s="4" t="s">
        <v>320</v>
      </c>
      <c r="G581" s="3" t="s">
        <v>16</v>
      </c>
      <c r="H581" s="5">
        <v>3862.1309000000001</v>
      </c>
      <c r="I581" s="5">
        <v>10.4168</v>
      </c>
      <c r="J581" s="5">
        <v>10.4168</v>
      </c>
      <c r="K581" s="6">
        <v>1</v>
      </c>
      <c r="L581" s="5">
        <v>137.93</v>
      </c>
      <c r="M581" s="19">
        <f>H581*INDEX('Pliegos Tarifarios (Santiago)'!$B:$B,MATCH($B581,'Pliegos Tarifarios (Santiago)'!$A:$A,0))</f>
        <v>458967.91189419996</v>
      </c>
      <c r="N581" s="19">
        <f>I581*INDEX('Pliegos Tarifarios (Santiago)'!$C:$C,MATCH($B581,'Pliegos Tarifarios (Santiago)'!$A:$A,0))</f>
        <v>36378.267719199997</v>
      </c>
      <c r="O581" s="19">
        <f>J581*INDEX('Pliegos Tarifarios (Santiago)'!$D:$D,MATCH($B581,'Pliegos Tarifarios (Santiago)'!$A:$A,0))</f>
        <v>147843.71529200001</v>
      </c>
      <c r="P581" s="19">
        <f>H581*INDEX('Pliegos Tarifarios (Santiago)'!$E:$E,MATCH($B581,'Pliegos Tarifarios (Santiago)'!$A:$A,0))</f>
        <v>49945.076798800001</v>
      </c>
      <c r="Q581" s="19" cm="1">
        <f t="array" ref="Q581">H581*_xlfn.IFS(H581&lt;=350,INDEX('Pliegos Tarifarios (Santiago)'!$F:$F,MATCH($B581,'Pliegos Tarifarios (Santiago)'!$A:$A,0)),H581&lt;=500,INDEX('Pliegos Tarifarios (Santiago)'!$G:$G,MATCH($B581,'Pliegos Tarifarios (Santiago)'!$A:$A,0)),H581&lt;=1000,INDEX('Pliegos Tarifarios (Santiago)'!$H:$H,MATCH($B581,'Pliegos Tarifarios (Santiago)'!$A:$A,0)),H581&lt;=5000,INDEX('Pliegos Tarifarios (Santiago)'!$I:$I,MATCH($B581,'Pliegos Tarifarios (Santiago)'!$A:$A,0)),H581&gt;5000,INDEX('Pliegos Tarifarios (Santiago)'!$J:$J,MATCH($B581,'Pliegos Tarifarios (Santiago)'!$A:$A,0)))/1.19</f>
        <v>11589.638188151261</v>
      </c>
      <c r="R581" s="19">
        <f>INDEX('Pliegos Tarifarios (Santiago)'!$K:$K,MATCH($B581,'Pliegos Tarifarios (Santiago)'!$A:$A,0))</f>
        <v>716.899</v>
      </c>
      <c r="S581" s="21">
        <f t="shared" si="37"/>
        <v>705441.5088923513</v>
      </c>
      <c r="T581" s="21">
        <f t="shared" si="34"/>
        <v>134033.88668954675</v>
      </c>
      <c r="U581" s="19">
        <v>0</v>
      </c>
      <c r="V581" s="21">
        <f t="shared" si="35"/>
        <v>839475.39558189805</v>
      </c>
    </row>
    <row r="582" spans="1:22" x14ac:dyDescent="0.3">
      <c r="A582" s="3" t="s">
        <v>134</v>
      </c>
      <c r="B582" s="3">
        <v>3</v>
      </c>
      <c r="C582" s="4" t="s">
        <v>178</v>
      </c>
      <c r="D582" s="3" t="s">
        <v>321</v>
      </c>
      <c r="E582" s="3" t="s">
        <v>75</v>
      </c>
      <c r="F582" s="4" t="s">
        <v>84</v>
      </c>
      <c r="G582" s="3" t="s">
        <v>16</v>
      </c>
      <c r="H582" s="5">
        <v>3219.0093999999999</v>
      </c>
      <c r="I582" s="5">
        <v>8.7317999999999998</v>
      </c>
      <c r="J582" s="5">
        <v>8.7020999999999997</v>
      </c>
      <c r="K582" s="6">
        <v>0.99659863945578231</v>
      </c>
      <c r="L582" s="5">
        <v>114.96</v>
      </c>
      <c r="M582" s="19">
        <f>H582*INDEX('Pliegos Tarifarios (Santiago)'!$B:$B,MATCH($B582,'Pliegos Tarifarios (Santiago)'!$A:$A,0))</f>
        <v>382540.63907719997</v>
      </c>
      <c r="N582" s="19">
        <f>I582*INDEX('Pliegos Tarifarios (Santiago)'!$C:$C,MATCH($B582,'Pliegos Tarifarios (Santiago)'!$A:$A,0))</f>
        <v>30493.794454199997</v>
      </c>
      <c r="O582" s="19">
        <f>J582*INDEX('Pliegos Tarifarios (Santiago)'!$D:$D,MATCH($B582,'Pliegos Tarifarios (Santiago)'!$A:$A,0))</f>
        <v>123507.2954115</v>
      </c>
      <c r="P582" s="19">
        <f>H582*INDEX('Pliegos Tarifarios (Santiago)'!$E:$E,MATCH($B582,'Pliegos Tarifarios (Santiago)'!$A:$A,0))</f>
        <v>41628.229560799999</v>
      </c>
      <c r="Q582" s="19" cm="1">
        <f t="array" ref="Q582">H582*_xlfn.IFS(H582&lt;=350,INDEX('Pliegos Tarifarios (Santiago)'!$F:$F,MATCH($B582,'Pliegos Tarifarios (Santiago)'!$A:$A,0)),H582&lt;=500,INDEX('Pliegos Tarifarios (Santiago)'!$G:$G,MATCH($B582,'Pliegos Tarifarios (Santiago)'!$A:$A,0)),H582&lt;=1000,INDEX('Pliegos Tarifarios (Santiago)'!$H:$H,MATCH($B582,'Pliegos Tarifarios (Santiago)'!$A:$A,0)),H582&lt;=5000,INDEX('Pliegos Tarifarios (Santiago)'!$I:$I,MATCH($B582,'Pliegos Tarifarios (Santiago)'!$A:$A,0)),H582&gt;5000,INDEX('Pliegos Tarifarios (Santiago)'!$J:$J,MATCH($B582,'Pliegos Tarifarios (Santiago)'!$A:$A,0)))/1.19</f>
        <v>9659.7332499159656</v>
      </c>
      <c r="R582" s="19">
        <f>INDEX('Pliegos Tarifarios (Santiago)'!$K:$K,MATCH($B582,'Pliegos Tarifarios (Santiago)'!$A:$A,0))</f>
        <v>716.899</v>
      </c>
      <c r="S582" s="21">
        <f t="shared" si="37"/>
        <v>588546.59075361595</v>
      </c>
      <c r="T582" s="21">
        <f t="shared" si="34"/>
        <v>111823.85224318704</v>
      </c>
      <c r="U582" s="19">
        <v>0</v>
      </c>
      <c r="V582" s="21">
        <f t="shared" si="35"/>
        <v>700370.44299680297</v>
      </c>
    </row>
    <row r="583" spans="1:22" x14ac:dyDescent="0.3">
      <c r="A583" s="3" t="s">
        <v>134</v>
      </c>
      <c r="B583" s="3">
        <v>3</v>
      </c>
      <c r="C583" s="4" t="s">
        <v>178</v>
      </c>
      <c r="D583" s="3" t="s">
        <v>322</v>
      </c>
      <c r="E583" s="3" t="s">
        <v>75</v>
      </c>
      <c r="F583" s="4" t="s">
        <v>323</v>
      </c>
      <c r="G583" s="3" t="s">
        <v>16</v>
      </c>
      <c r="H583" s="5">
        <v>3214.9385000000002</v>
      </c>
      <c r="I583" s="5">
        <v>8.5548999999999999</v>
      </c>
      <c r="J583" s="5">
        <v>8.4794999999999998</v>
      </c>
      <c r="K583" s="6">
        <v>0.99118633765444364</v>
      </c>
      <c r="L583" s="5">
        <v>114.82</v>
      </c>
      <c r="M583" s="19">
        <f>H583*INDEX('Pliegos Tarifarios (Santiago)'!$B:$B,MATCH($B583,'Pliegos Tarifarios (Santiago)'!$A:$A,0))</f>
        <v>382056.86146300001</v>
      </c>
      <c r="N583" s="19">
        <f>I583*INDEX('Pliegos Tarifarios (Santiago)'!$C:$C,MATCH($B583,'Pliegos Tarifarios (Santiago)'!$A:$A,0))</f>
        <v>29876.012068099997</v>
      </c>
      <c r="O583" s="19">
        <f>J583*INDEX('Pliegos Tarifarios (Santiago)'!$D:$D,MATCH($B583,'Pliegos Tarifarios (Santiago)'!$A:$A,0))</f>
        <v>120347.9747925</v>
      </c>
      <c r="P583" s="19">
        <f>H583*INDEX('Pliegos Tarifarios (Santiago)'!$E:$E,MATCH($B583,'Pliegos Tarifarios (Santiago)'!$A:$A,0))</f>
        <v>41575.584682000001</v>
      </c>
      <c r="Q583" s="19" cm="1">
        <f t="array" ref="Q583">H583*_xlfn.IFS(H583&lt;=350,INDEX('Pliegos Tarifarios (Santiago)'!$F:$F,MATCH($B583,'Pliegos Tarifarios (Santiago)'!$A:$A,0)),H583&lt;=500,INDEX('Pliegos Tarifarios (Santiago)'!$G:$G,MATCH($B583,'Pliegos Tarifarios (Santiago)'!$A:$A,0)),H583&lt;=1000,INDEX('Pliegos Tarifarios (Santiago)'!$H:$H,MATCH($B583,'Pliegos Tarifarios (Santiago)'!$A:$A,0)),H583&lt;=5000,INDEX('Pliegos Tarifarios (Santiago)'!$I:$I,MATCH($B583,'Pliegos Tarifarios (Santiago)'!$A:$A,0)),H583&gt;5000,INDEX('Pliegos Tarifarios (Santiago)'!$J:$J,MATCH($B583,'Pliegos Tarifarios (Santiago)'!$A:$A,0)))/1.19</f>
        <v>9647.5171289915979</v>
      </c>
      <c r="R583" s="19">
        <f>INDEX('Pliegos Tarifarios (Santiago)'!$K:$K,MATCH($B583,'Pliegos Tarifarios (Santiago)'!$A:$A,0))</f>
        <v>716.899</v>
      </c>
      <c r="S583" s="21">
        <f t="shared" si="37"/>
        <v>584220.84913459152</v>
      </c>
      <c r="T583" s="21">
        <f t="shared" si="34"/>
        <v>111001.96133557238</v>
      </c>
      <c r="U583" s="19">
        <v>0</v>
      </c>
      <c r="V583" s="21">
        <f t="shared" si="35"/>
        <v>695222.81047016394</v>
      </c>
    </row>
    <row r="584" spans="1:22" x14ac:dyDescent="0.3">
      <c r="A584" s="3" t="s">
        <v>134</v>
      </c>
      <c r="B584" s="3">
        <v>3</v>
      </c>
      <c r="C584" s="4" t="s">
        <v>178</v>
      </c>
      <c r="D584" s="3" t="s">
        <v>324</v>
      </c>
      <c r="E584" s="3" t="s">
        <v>75</v>
      </c>
      <c r="F584" s="4" t="s">
        <v>325</v>
      </c>
      <c r="G584" s="3" t="s">
        <v>16</v>
      </c>
      <c r="H584" s="5">
        <v>1287.6737000000001</v>
      </c>
      <c r="I584" s="5">
        <v>3.5066999999999999</v>
      </c>
      <c r="J584" s="5">
        <v>3.4291999999999998</v>
      </c>
      <c r="K584" s="6">
        <v>0.97789944962500353</v>
      </c>
      <c r="L584" s="5">
        <v>45.99</v>
      </c>
      <c r="M584" s="19">
        <f>H584*INDEX('Pliegos Tarifarios (Santiago)'!$B:$B,MATCH($B584,'Pliegos Tarifarios (Santiago)'!$A:$A,0))</f>
        <v>153024.56716060001</v>
      </c>
      <c r="N584" s="19">
        <f>I584*INDEX('Pliegos Tarifarios (Santiago)'!$C:$C,MATCH($B584,'Pliegos Tarifarios (Santiago)'!$A:$A,0))</f>
        <v>12246.3397023</v>
      </c>
      <c r="O584" s="19">
        <f>J584*INDEX('Pliegos Tarifarios (Santiago)'!$D:$D,MATCH($B584,'Pliegos Tarifarios (Santiago)'!$A:$A,0))</f>
        <v>48670.001197999998</v>
      </c>
      <c r="P584" s="19">
        <f>H584*INDEX('Pliegos Tarifarios (Santiago)'!$E:$E,MATCH($B584,'Pliegos Tarifarios (Santiago)'!$A:$A,0))</f>
        <v>16652.196288400002</v>
      </c>
      <c r="Q584" s="19" cm="1">
        <f t="array" ref="Q584">H584*_xlfn.IFS(H584&lt;=350,INDEX('Pliegos Tarifarios (Santiago)'!$F:$F,MATCH($B584,'Pliegos Tarifarios (Santiago)'!$A:$A,0)),H584&lt;=500,INDEX('Pliegos Tarifarios (Santiago)'!$G:$G,MATCH($B584,'Pliegos Tarifarios (Santiago)'!$A:$A,0)),H584&lt;=1000,INDEX('Pliegos Tarifarios (Santiago)'!$H:$H,MATCH($B584,'Pliegos Tarifarios (Santiago)'!$A:$A,0)),H584&lt;=5000,INDEX('Pliegos Tarifarios (Santiago)'!$I:$I,MATCH($B584,'Pliegos Tarifarios (Santiago)'!$A:$A,0)),H584&gt;5000,INDEX('Pliegos Tarifarios (Santiago)'!$J:$J,MATCH($B584,'Pliegos Tarifarios (Santiago)'!$A:$A,0)))/1.19</f>
        <v>3864.1031787394959</v>
      </c>
      <c r="R584" s="19">
        <f>INDEX('Pliegos Tarifarios (Santiago)'!$K:$K,MATCH($B584,'Pliegos Tarifarios (Santiago)'!$A:$A,0))</f>
        <v>716.899</v>
      </c>
      <c r="S584" s="21">
        <f t="shared" si="37"/>
        <v>235174.1065280395</v>
      </c>
      <c r="T584" s="21">
        <f t="shared" si="34"/>
        <v>44683.080240327508</v>
      </c>
      <c r="U584" s="19">
        <v>0</v>
      </c>
      <c r="V584" s="21">
        <f t="shared" si="35"/>
        <v>279857.18676836701</v>
      </c>
    </row>
    <row r="585" spans="1:22" x14ac:dyDescent="0.3">
      <c r="A585" s="3" t="s">
        <v>134</v>
      </c>
      <c r="B585" s="3">
        <v>3</v>
      </c>
      <c r="C585" s="4" t="s">
        <v>178</v>
      </c>
      <c r="D585" s="3" t="s">
        <v>326</v>
      </c>
      <c r="E585" s="3" t="s">
        <v>327</v>
      </c>
      <c r="F585" s="4" t="s">
        <v>328</v>
      </c>
      <c r="G585" s="3" t="s">
        <v>16</v>
      </c>
      <c r="H585" s="5">
        <v>3214.4371000000001</v>
      </c>
      <c r="I585" s="5">
        <v>8.7163000000000004</v>
      </c>
      <c r="J585" s="5">
        <v>8.7163000000000004</v>
      </c>
      <c r="K585" s="6">
        <v>1</v>
      </c>
      <c r="L585" s="5">
        <v>114.8</v>
      </c>
      <c r="M585" s="19">
        <f>H585*INDEX('Pliegos Tarifarios (Santiago)'!$B:$B,MATCH($B585,'Pliegos Tarifarios (Santiago)'!$A:$A,0))</f>
        <v>381997.2760898</v>
      </c>
      <c r="N585" s="19">
        <f>I585*INDEX('Pliegos Tarifarios (Santiago)'!$C:$C,MATCH($B585,'Pliegos Tarifarios (Santiago)'!$A:$A,0))</f>
        <v>30439.6642847</v>
      </c>
      <c r="O585" s="19">
        <f>J585*INDEX('Pliegos Tarifarios (Santiago)'!$D:$D,MATCH($B585,'Pliegos Tarifarios (Santiago)'!$A:$A,0))</f>
        <v>123708.83338450002</v>
      </c>
      <c r="P585" s="19">
        <f>H585*INDEX('Pliegos Tarifarios (Santiago)'!$E:$E,MATCH($B585,'Pliegos Tarifarios (Santiago)'!$A:$A,0))</f>
        <v>41569.100577199999</v>
      </c>
      <c r="Q585" s="19" cm="1">
        <f t="array" ref="Q585">H585*_xlfn.IFS(H585&lt;=350,INDEX('Pliegos Tarifarios (Santiago)'!$F:$F,MATCH($B585,'Pliegos Tarifarios (Santiago)'!$A:$A,0)),H585&lt;=500,INDEX('Pliegos Tarifarios (Santiago)'!$G:$G,MATCH($B585,'Pliegos Tarifarios (Santiago)'!$A:$A,0)),H585&lt;=1000,INDEX('Pliegos Tarifarios (Santiago)'!$H:$H,MATCH($B585,'Pliegos Tarifarios (Santiago)'!$A:$A,0)),H585&lt;=5000,INDEX('Pliegos Tarifarios (Santiago)'!$I:$I,MATCH($B585,'Pliegos Tarifarios (Santiago)'!$A:$A,0)),H585&gt;5000,INDEX('Pliegos Tarifarios (Santiago)'!$J:$J,MATCH($B585,'Pliegos Tarifarios (Santiago)'!$A:$A,0)))/1.19</f>
        <v>9646.0125076470576</v>
      </c>
      <c r="R585" s="19">
        <f>INDEX('Pliegos Tarifarios (Santiago)'!$K:$K,MATCH($B585,'Pliegos Tarifarios (Santiago)'!$A:$A,0))</f>
        <v>716.899</v>
      </c>
      <c r="S585" s="21">
        <f t="shared" si="37"/>
        <v>588077.78584384697</v>
      </c>
      <c r="T585" s="21">
        <f t="shared" si="34"/>
        <v>111734.77931033092</v>
      </c>
      <c r="U585" s="19">
        <v>0</v>
      </c>
      <c r="V585" s="21">
        <f t="shared" si="35"/>
        <v>699812.56515417784</v>
      </c>
    </row>
    <row r="586" spans="1:22" x14ac:dyDescent="0.3">
      <c r="A586" s="3" t="s">
        <v>134</v>
      </c>
      <c r="B586" s="3">
        <v>3</v>
      </c>
      <c r="C586" s="4" t="s">
        <v>178</v>
      </c>
      <c r="D586" s="3" t="s">
        <v>329</v>
      </c>
      <c r="E586" s="3" t="s">
        <v>327</v>
      </c>
      <c r="F586" s="4" t="s">
        <v>330</v>
      </c>
      <c r="G586" s="3" t="s">
        <v>16</v>
      </c>
      <c r="H586" s="5">
        <v>2577.1936999999998</v>
      </c>
      <c r="I586" s="5">
        <v>6.9565000000000001</v>
      </c>
      <c r="J586" s="5">
        <v>6.8258000000000001</v>
      </c>
      <c r="K586" s="6">
        <v>0.98121181628692589</v>
      </c>
      <c r="L586" s="5">
        <v>92.04</v>
      </c>
      <c r="M586" s="19">
        <f>H586*INDEX('Pliegos Tarifarios (Santiago)'!$B:$B,MATCH($B586,'Pliegos Tarifarios (Santiago)'!$A:$A,0))</f>
        <v>306268.54492059996</v>
      </c>
      <c r="N586" s="19">
        <f>I586*INDEX('Pliegos Tarifarios (Santiago)'!$C:$C,MATCH($B586,'Pliegos Tarifarios (Santiago)'!$A:$A,0))</f>
        <v>24293.9692985</v>
      </c>
      <c r="O586" s="19">
        <f>J586*INDEX('Pliegos Tarifarios (Santiago)'!$D:$D,MATCH($B586,'Pliegos Tarifarios (Santiago)'!$A:$A,0))</f>
        <v>96877.316627000007</v>
      </c>
      <c r="P586" s="19">
        <f>H586*INDEX('Pliegos Tarifarios (Santiago)'!$E:$E,MATCH($B586,'Pliegos Tarifarios (Santiago)'!$A:$A,0))</f>
        <v>33328.268928400001</v>
      </c>
      <c r="Q586" s="19" cm="1">
        <f t="array" ref="Q586">H586*_xlfn.IFS(H586&lt;=350,INDEX('Pliegos Tarifarios (Santiago)'!$F:$F,MATCH($B586,'Pliegos Tarifarios (Santiago)'!$A:$A,0)),H586&lt;=500,INDEX('Pliegos Tarifarios (Santiago)'!$G:$G,MATCH($B586,'Pliegos Tarifarios (Santiago)'!$A:$A,0)),H586&lt;=1000,INDEX('Pliegos Tarifarios (Santiago)'!$H:$H,MATCH($B586,'Pliegos Tarifarios (Santiago)'!$A:$A,0)),H586&lt;=5000,INDEX('Pliegos Tarifarios (Santiago)'!$I:$I,MATCH($B586,'Pliegos Tarifarios (Santiago)'!$A:$A,0)),H586&gt;5000,INDEX('Pliegos Tarifarios (Santiago)'!$J:$J,MATCH($B586,'Pliegos Tarifarios (Santiago)'!$A:$A,0)))/1.19</f>
        <v>7733.7468089915956</v>
      </c>
      <c r="R586" s="19">
        <f>INDEX('Pliegos Tarifarios (Santiago)'!$K:$K,MATCH($B586,'Pliegos Tarifarios (Santiago)'!$A:$A,0))</f>
        <v>716.899</v>
      </c>
      <c r="S586" s="21">
        <f t="shared" si="37"/>
        <v>469218.74558349152</v>
      </c>
      <c r="T586" s="21">
        <f t="shared" ref="T586:T649" si="38">S586*0.19</f>
        <v>89151.561660863386</v>
      </c>
      <c r="U586" s="19">
        <v>0</v>
      </c>
      <c r="V586" s="21">
        <f t="shared" ref="V586:V649" si="39">SUM(S586:T586)</f>
        <v>558370.30724435486</v>
      </c>
    </row>
    <row r="587" spans="1:22" x14ac:dyDescent="0.3">
      <c r="A587" s="3" t="s">
        <v>134</v>
      </c>
      <c r="B587" s="3">
        <v>3</v>
      </c>
      <c r="C587" s="4" t="s">
        <v>178</v>
      </c>
      <c r="D587" s="3" t="s">
        <v>331</v>
      </c>
      <c r="E587" s="3" t="s">
        <v>327</v>
      </c>
      <c r="F587" s="4" t="s">
        <v>332</v>
      </c>
      <c r="G587" s="3" t="s">
        <v>16</v>
      </c>
      <c r="H587" s="5">
        <v>1927.7633000000001</v>
      </c>
      <c r="I587" s="5">
        <v>5.2355999999999998</v>
      </c>
      <c r="J587" s="5">
        <v>5.1421000000000001</v>
      </c>
      <c r="K587" s="6">
        <v>0.98214149285659724</v>
      </c>
      <c r="L587" s="5">
        <v>68.849999999999994</v>
      </c>
      <c r="M587" s="19">
        <f>H587*INDEX('Pliegos Tarifarios (Santiago)'!$B:$B,MATCH($B587,'Pliegos Tarifarios (Santiago)'!$A:$A,0))</f>
        <v>229091.5350454</v>
      </c>
      <c r="N587" s="19">
        <f>I587*INDEX('Pliegos Tarifarios (Santiago)'!$C:$C,MATCH($B587,'Pliegos Tarifarios (Santiago)'!$A:$A,0))</f>
        <v>18284.123576399998</v>
      </c>
      <c r="O587" s="19">
        <f>J587*INDEX('Pliegos Tarifarios (Santiago)'!$D:$D,MATCH($B587,'Pliegos Tarifarios (Santiago)'!$A:$A,0))</f>
        <v>72980.874011500011</v>
      </c>
      <c r="P587" s="19">
        <f>H587*INDEX('Pliegos Tarifarios (Santiago)'!$E:$E,MATCH($B587,'Pliegos Tarifarios (Santiago)'!$A:$A,0))</f>
        <v>24929.834995600002</v>
      </c>
      <c r="Q587" s="19" cm="1">
        <f t="array" ref="Q587">H587*_xlfn.IFS(H587&lt;=350,INDEX('Pliegos Tarifarios (Santiago)'!$F:$F,MATCH($B587,'Pliegos Tarifarios (Santiago)'!$A:$A,0)),H587&lt;=500,INDEX('Pliegos Tarifarios (Santiago)'!$G:$G,MATCH($B587,'Pliegos Tarifarios (Santiago)'!$A:$A,0)),H587&lt;=1000,INDEX('Pliegos Tarifarios (Santiago)'!$H:$H,MATCH($B587,'Pliegos Tarifarios (Santiago)'!$A:$A,0)),H587&lt;=5000,INDEX('Pliegos Tarifarios (Santiago)'!$I:$I,MATCH($B587,'Pliegos Tarifarios (Santiago)'!$A:$A,0)),H587&gt;5000,INDEX('Pliegos Tarifarios (Santiago)'!$J:$J,MATCH($B587,'Pliegos Tarifarios (Santiago)'!$A:$A,0)))/1.19</f>
        <v>5784.9098691596637</v>
      </c>
      <c r="R587" s="19">
        <f>INDEX('Pliegos Tarifarios (Santiago)'!$K:$K,MATCH($B587,'Pliegos Tarifarios (Santiago)'!$A:$A,0))</f>
        <v>716.899</v>
      </c>
      <c r="S587" s="21">
        <f t="shared" si="37"/>
        <v>351788.17649805965</v>
      </c>
      <c r="T587" s="21">
        <f t="shared" si="38"/>
        <v>66839.753534631338</v>
      </c>
      <c r="U587" s="19">
        <v>0</v>
      </c>
      <c r="V587" s="21">
        <f t="shared" si="39"/>
        <v>418627.93003269099</v>
      </c>
    </row>
    <row r="588" spans="1:22" x14ac:dyDescent="0.3">
      <c r="A588" s="3" t="s">
        <v>134</v>
      </c>
      <c r="B588" s="3">
        <v>3</v>
      </c>
      <c r="C588" s="4" t="s">
        <v>178</v>
      </c>
      <c r="D588" s="3" t="s">
        <v>333</v>
      </c>
      <c r="E588" s="3" t="s">
        <v>327</v>
      </c>
      <c r="F588" s="4" t="s">
        <v>334</v>
      </c>
      <c r="G588" s="3" t="s">
        <v>16</v>
      </c>
      <c r="H588" s="5">
        <v>2571.7312999999999</v>
      </c>
      <c r="I588" s="5">
        <v>6.9817999999999998</v>
      </c>
      <c r="J588" s="5">
        <v>6.7477999999999998</v>
      </c>
      <c r="K588" s="6">
        <v>0.96648428771949924</v>
      </c>
      <c r="L588" s="5">
        <v>91.85</v>
      </c>
      <c r="M588" s="19">
        <f>H588*INDEX('Pliegos Tarifarios (Santiago)'!$B:$B,MATCH($B588,'Pliegos Tarifarios (Santiago)'!$A:$A,0))</f>
        <v>305619.40422939998</v>
      </c>
      <c r="N588" s="19">
        <f>I588*INDEX('Pliegos Tarifarios (Santiago)'!$C:$C,MATCH($B588,'Pliegos Tarifarios (Santiago)'!$A:$A,0))</f>
        <v>24382.323704199996</v>
      </c>
      <c r="O588" s="19">
        <f>J588*INDEX('Pliegos Tarifarios (Santiago)'!$D:$D,MATCH($B588,'Pliegos Tarifarios (Santiago)'!$A:$A,0))</f>
        <v>95770.277056999999</v>
      </c>
      <c r="P588" s="19">
        <f>H588*INDEX('Pliegos Tarifarios (Santiago)'!$E:$E,MATCH($B588,'Pliegos Tarifarios (Santiago)'!$A:$A,0))</f>
        <v>33257.629171599998</v>
      </c>
      <c r="Q588" s="19" cm="1">
        <f t="array" ref="Q588">H588*_xlfn.IFS(H588&lt;=350,INDEX('Pliegos Tarifarios (Santiago)'!$F:$F,MATCH($B588,'Pliegos Tarifarios (Santiago)'!$A:$A,0)),H588&lt;=500,INDEX('Pliegos Tarifarios (Santiago)'!$G:$G,MATCH($B588,'Pliegos Tarifarios (Santiago)'!$A:$A,0)),H588&lt;=1000,INDEX('Pliegos Tarifarios (Santiago)'!$H:$H,MATCH($B588,'Pliegos Tarifarios (Santiago)'!$A:$A,0)),H588&lt;=5000,INDEX('Pliegos Tarifarios (Santiago)'!$I:$I,MATCH($B588,'Pliegos Tarifarios (Santiago)'!$A:$A,0)),H588&gt;5000,INDEX('Pliegos Tarifarios (Santiago)'!$J:$J,MATCH($B588,'Pliegos Tarifarios (Santiago)'!$A:$A,0)))/1.19</f>
        <v>7717.3550187394949</v>
      </c>
      <c r="R588" s="19">
        <f>INDEX('Pliegos Tarifarios (Santiago)'!$K:$K,MATCH($B588,'Pliegos Tarifarios (Santiago)'!$A:$A,0))</f>
        <v>716.899</v>
      </c>
      <c r="S588" s="21">
        <f t="shared" si="37"/>
        <v>467463.88818093936</v>
      </c>
      <c r="T588" s="21">
        <f t="shared" si="38"/>
        <v>88818.13875437848</v>
      </c>
      <c r="U588" s="19">
        <v>0</v>
      </c>
      <c r="V588" s="21">
        <f t="shared" si="39"/>
        <v>556282.02693531779</v>
      </c>
    </row>
    <row r="589" spans="1:22" x14ac:dyDescent="0.3">
      <c r="A589" s="3" t="s">
        <v>134</v>
      </c>
      <c r="B589" s="3">
        <v>3</v>
      </c>
      <c r="C589" s="4" t="s">
        <v>178</v>
      </c>
      <c r="D589" s="3" t="s">
        <v>335</v>
      </c>
      <c r="E589" s="3" t="s">
        <v>327</v>
      </c>
      <c r="F589" s="4" t="s">
        <v>336</v>
      </c>
      <c r="G589" s="3" t="s">
        <v>16</v>
      </c>
      <c r="H589" s="5">
        <v>2579.1732999999999</v>
      </c>
      <c r="I589" s="5">
        <v>6.9234</v>
      </c>
      <c r="J589" s="5">
        <v>6.8263999999999996</v>
      </c>
      <c r="K589" s="6">
        <v>0.98598954271022898</v>
      </c>
      <c r="L589" s="5">
        <v>92.11</v>
      </c>
      <c r="M589" s="19">
        <f>H589*INDEX('Pliegos Tarifarios (Santiago)'!$B:$B,MATCH($B589,'Pliegos Tarifarios (Santiago)'!$A:$A,0))</f>
        <v>306503.79662539996</v>
      </c>
      <c r="N589" s="19">
        <f>I589*INDEX('Pliegos Tarifarios (Santiago)'!$C:$C,MATCH($B589,'Pliegos Tarifarios (Santiago)'!$A:$A,0))</f>
        <v>24178.375194599997</v>
      </c>
      <c r="O589" s="19">
        <f>J589*INDEX('Pliegos Tarifarios (Santiago)'!$D:$D,MATCH($B589,'Pliegos Tarifarios (Santiago)'!$A:$A,0))</f>
        <v>96885.832316</v>
      </c>
      <c r="P589" s="19">
        <f>H589*INDEX('Pliegos Tarifarios (Santiago)'!$E:$E,MATCH($B589,'Pliegos Tarifarios (Santiago)'!$A:$A,0))</f>
        <v>33353.869115599999</v>
      </c>
      <c r="Q589" s="19" cm="1">
        <f t="array" ref="Q589">H589*_xlfn.IFS(H589&lt;=350,INDEX('Pliegos Tarifarios (Santiago)'!$F:$F,MATCH($B589,'Pliegos Tarifarios (Santiago)'!$A:$A,0)),H589&lt;=500,INDEX('Pliegos Tarifarios (Santiago)'!$G:$G,MATCH($B589,'Pliegos Tarifarios (Santiago)'!$A:$A,0)),H589&lt;=1000,INDEX('Pliegos Tarifarios (Santiago)'!$H:$H,MATCH($B589,'Pliegos Tarifarios (Santiago)'!$A:$A,0)),H589&lt;=5000,INDEX('Pliegos Tarifarios (Santiago)'!$I:$I,MATCH($B589,'Pliegos Tarifarios (Santiago)'!$A:$A,0)),H589&gt;5000,INDEX('Pliegos Tarifarios (Santiago)'!$J:$J,MATCH($B589,'Pliegos Tarifarios (Santiago)'!$A:$A,0)))/1.19</f>
        <v>7739.6872725210078</v>
      </c>
      <c r="R589" s="19">
        <f>INDEX('Pliegos Tarifarios (Santiago)'!$K:$K,MATCH($B589,'Pliegos Tarifarios (Santiago)'!$A:$A,0))</f>
        <v>716.899</v>
      </c>
      <c r="S589" s="21">
        <f t="shared" si="37"/>
        <v>469378.45952412096</v>
      </c>
      <c r="T589" s="21">
        <f t="shared" si="38"/>
        <v>89181.907309582981</v>
      </c>
      <c r="U589" s="19">
        <v>0</v>
      </c>
      <c r="V589" s="21">
        <f t="shared" si="39"/>
        <v>558560.36683370394</v>
      </c>
    </row>
    <row r="590" spans="1:22" x14ac:dyDescent="0.3">
      <c r="A590" s="3" t="s">
        <v>134</v>
      </c>
      <c r="B590" s="3">
        <v>3</v>
      </c>
      <c r="C590" s="4" t="s">
        <v>178</v>
      </c>
      <c r="D590" s="3" t="s">
        <v>337</v>
      </c>
      <c r="E590" s="3" t="s">
        <v>327</v>
      </c>
      <c r="F590" s="4" t="s">
        <v>338</v>
      </c>
      <c r="G590" s="3" t="s">
        <v>16</v>
      </c>
      <c r="H590" s="5">
        <v>1926.4988000000001</v>
      </c>
      <c r="I590" s="5">
        <v>5.1258999999999997</v>
      </c>
      <c r="J590" s="5">
        <v>5.0624000000000002</v>
      </c>
      <c r="K590" s="6">
        <v>0.98761193156323779</v>
      </c>
      <c r="L590" s="5">
        <v>68.8</v>
      </c>
      <c r="M590" s="19">
        <f>H590*INDEX('Pliegos Tarifarios (Santiago)'!$B:$B,MATCH($B590,'Pliegos Tarifarios (Santiago)'!$A:$A,0))</f>
        <v>228941.2643944</v>
      </c>
      <c r="N590" s="19">
        <f>I590*INDEX('Pliegos Tarifarios (Santiago)'!$C:$C,MATCH($B590,'Pliegos Tarifarios (Santiago)'!$A:$A,0))</f>
        <v>17901.021667099998</v>
      </c>
      <c r="O590" s="19">
        <f>J590*INDEX('Pliegos Tarifarios (Santiago)'!$D:$D,MATCH($B590,'Pliegos Tarifarios (Santiago)'!$A:$A,0))</f>
        <v>71849.706656000009</v>
      </c>
      <c r="P590" s="19">
        <f>H590*INDEX('Pliegos Tarifarios (Santiago)'!$E:$E,MATCH($B590,'Pliegos Tarifarios (Santiago)'!$A:$A,0))</f>
        <v>24913.4824816</v>
      </c>
      <c r="Q590" s="19" cm="1">
        <f t="array" ref="Q590">H590*_xlfn.IFS(H590&lt;=350,INDEX('Pliegos Tarifarios (Santiago)'!$F:$F,MATCH($B590,'Pliegos Tarifarios (Santiago)'!$A:$A,0)),H590&lt;=500,INDEX('Pliegos Tarifarios (Santiago)'!$G:$G,MATCH($B590,'Pliegos Tarifarios (Santiago)'!$A:$A,0)),H590&lt;=1000,INDEX('Pliegos Tarifarios (Santiago)'!$H:$H,MATCH($B590,'Pliegos Tarifarios (Santiago)'!$A:$A,0)),H590&lt;=5000,INDEX('Pliegos Tarifarios (Santiago)'!$I:$I,MATCH($B590,'Pliegos Tarifarios (Santiago)'!$A:$A,0)),H590&gt;5000,INDEX('Pliegos Tarifarios (Santiago)'!$J:$J,MATCH($B590,'Pliegos Tarifarios (Santiago)'!$A:$A,0)))/1.19</f>
        <v>5781.1153065546214</v>
      </c>
      <c r="R590" s="19">
        <f>INDEX('Pliegos Tarifarios (Santiago)'!$K:$K,MATCH($B590,'Pliegos Tarifarios (Santiago)'!$A:$A,0))</f>
        <v>716.899</v>
      </c>
      <c r="S590" s="21">
        <f t="shared" si="37"/>
        <v>350103.48950565461</v>
      </c>
      <c r="T590" s="21">
        <f t="shared" si="38"/>
        <v>66519.663006074377</v>
      </c>
      <c r="U590" s="19">
        <v>0</v>
      </c>
      <c r="V590" s="21">
        <f t="shared" si="39"/>
        <v>416623.15251172899</v>
      </c>
    </row>
    <row r="591" spans="1:22" x14ac:dyDescent="0.3">
      <c r="A591" s="3" t="s">
        <v>134</v>
      </c>
      <c r="B591" s="3">
        <v>3</v>
      </c>
      <c r="C591" s="4" t="s">
        <v>178</v>
      </c>
      <c r="D591" s="3" t="s">
        <v>339</v>
      </c>
      <c r="E591" s="3" t="s">
        <v>327</v>
      </c>
      <c r="F591" s="4" t="s">
        <v>340</v>
      </c>
      <c r="G591" s="3" t="s">
        <v>16</v>
      </c>
      <c r="H591" s="5">
        <v>1925.8014000000001</v>
      </c>
      <c r="I591" s="5">
        <v>5.149</v>
      </c>
      <c r="J591" s="5">
        <v>5.149</v>
      </c>
      <c r="K591" s="6">
        <v>1</v>
      </c>
      <c r="L591" s="5">
        <v>68.78</v>
      </c>
      <c r="M591" s="19">
        <f>H591*INDEX('Pliegos Tarifarios (Santiago)'!$B:$B,MATCH($B591,'Pliegos Tarifarios (Santiago)'!$A:$A,0))</f>
        <v>228858.38677320001</v>
      </c>
      <c r="N591" s="19">
        <f>I591*INDEX('Pliegos Tarifarios (Santiago)'!$C:$C,MATCH($B591,'Pliegos Tarifarios (Santiago)'!$A:$A,0))</f>
        <v>17981.693080999998</v>
      </c>
      <c r="O591" s="19">
        <f>J591*INDEX('Pliegos Tarifarios (Santiago)'!$D:$D,MATCH($B591,'Pliegos Tarifarios (Santiago)'!$A:$A,0))</f>
        <v>73078.804434999998</v>
      </c>
      <c r="P591" s="19">
        <f>H591*INDEX('Pliegos Tarifarios (Santiago)'!$E:$E,MATCH($B591,'Pliegos Tarifarios (Santiago)'!$A:$A,0))</f>
        <v>24904.4637048</v>
      </c>
      <c r="Q591" s="19" cm="1">
        <f t="array" ref="Q591">H591*_xlfn.IFS(H591&lt;=350,INDEX('Pliegos Tarifarios (Santiago)'!$F:$F,MATCH($B591,'Pliegos Tarifarios (Santiago)'!$A:$A,0)),H591&lt;=500,INDEX('Pliegos Tarifarios (Santiago)'!$G:$G,MATCH($B591,'Pliegos Tarifarios (Santiago)'!$A:$A,0)),H591&lt;=1000,INDEX('Pliegos Tarifarios (Santiago)'!$H:$H,MATCH($B591,'Pliegos Tarifarios (Santiago)'!$A:$A,0)),H591&lt;=5000,INDEX('Pliegos Tarifarios (Santiago)'!$I:$I,MATCH($B591,'Pliegos Tarifarios (Santiago)'!$A:$A,0)),H591&gt;5000,INDEX('Pliegos Tarifarios (Santiago)'!$J:$J,MATCH($B591,'Pliegos Tarifarios (Santiago)'!$A:$A,0)))/1.19</f>
        <v>5779.0225205042016</v>
      </c>
      <c r="R591" s="19">
        <f>INDEX('Pliegos Tarifarios (Santiago)'!$K:$K,MATCH($B591,'Pliegos Tarifarios (Santiago)'!$A:$A,0))</f>
        <v>716.899</v>
      </c>
      <c r="S591" s="21">
        <f t="shared" si="37"/>
        <v>351319.26951450418</v>
      </c>
      <c r="T591" s="21">
        <f t="shared" si="38"/>
        <v>66750.661207755795</v>
      </c>
      <c r="U591" s="19">
        <v>0</v>
      </c>
      <c r="V591" s="21">
        <f t="shared" si="39"/>
        <v>418069.93072225997</v>
      </c>
    </row>
    <row r="592" spans="1:22" x14ac:dyDescent="0.3">
      <c r="A592" s="3" t="s">
        <v>134</v>
      </c>
      <c r="B592" s="3">
        <v>3</v>
      </c>
      <c r="C592" s="4" t="s">
        <v>178</v>
      </c>
      <c r="D592" s="3" t="s">
        <v>341</v>
      </c>
      <c r="E592" s="3" t="s">
        <v>327</v>
      </c>
      <c r="F592" s="4" t="s">
        <v>342</v>
      </c>
      <c r="G592" s="3" t="s">
        <v>16</v>
      </c>
      <c r="H592" s="5">
        <v>2569.0619999999999</v>
      </c>
      <c r="I592" s="5">
        <v>6.9042000000000003</v>
      </c>
      <c r="J592" s="5">
        <v>6.9042000000000003</v>
      </c>
      <c r="K592" s="6">
        <v>1</v>
      </c>
      <c r="L592" s="5">
        <v>91.75</v>
      </c>
      <c r="M592" s="19">
        <f>H592*INDEX('Pliegos Tarifarios (Santiago)'!$B:$B,MATCH($B592,'Pliegos Tarifarios (Santiago)'!$A:$A,0))</f>
        <v>305302.18995599996</v>
      </c>
      <c r="N592" s="19">
        <f>I592*INDEX('Pliegos Tarifarios (Santiago)'!$C:$C,MATCH($B592,'Pliegos Tarifarios (Santiago)'!$A:$A,0))</f>
        <v>24111.323629800001</v>
      </c>
      <c r="O592" s="19">
        <f>J592*INDEX('Pliegos Tarifarios (Santiago)'!$D:$D,MATCH($B592,'Pliegos Tarifarios (Santiago)'!$A:$A,0))</f>
        <v>97990.033323000011</v>
      </c>
      <c r="P592" s="19">
        <f>H592*INDEX('Pliegos Tarifarios (Santiago)'!$E:$E,MATCH($B592,'Pliegos Tarifarios (Santiago)'!$A:$A,0))</f>
        <v>33223.109784</v>
      </c>
      <c r="Q592" s="19" cm="1">
        <f t="array" ref="Q592">H592*_xlfn.IFS(H592&lt;=350,INDEX('Pliegos Tarifarios (Santiago)'!$F:$F,MATCH($B592,'Pliegos Tarifarios (Santiago)'!$A:$A,0)),H592&lt;=500,INDEX('Pliegos Tarifarios (Santiago)'!$G:$G,MATCH($B592,'Pliegos Tarifarios (Santiago)'!$A:$A,0)),H592&lt;=1000,INDEX('Pliegos Tarifarios (Santiago)'!$H:$H,MATCH($B592,'Pliegos Tarifarios (Santiago)'!$A:$A,0)),H592&lt;=5000,INDEX('Pliegos Tarifarios (Santiago)'!$I:$I,MATCH($B592,'Pliegos Tarifarios (Santiago)'!$A:$A,0)),H592&gt;5000,INDEX('Pliegos Tarifarios (Santiago)'!$J:$J,MATCH($B592,'Pliegos Tarifarios (Santiago)'!$A:$A,0)))/1.19</f>
        <v>7709.3448756302514</v>
      </c>
      <c r="R592" s="19">
        <f>INDEX('Pliegos Tarifarios (Santiago)'!$K:$K,MATCH($B592,'Pliegos Tarifarios (Santiago)'!$A:$A,0))</f>
        <v>716.899</v>
      </c>
      <c r="S592" s="21">
        <f t="shared" si="37"/>
        <v>469052.9005684302</v>
      </c>
      <c r="T592" s="21">
        <f t="shared" si="38"/>
        <v>89120.051108001731</v>
      </c>
      <c r="U592" s="19">
        <v>0</v>
      </c>
      <c r="V592" s="21">
        <f t="shared" si="39"/>
        <v>558172.95167643193</v>
      </c>
    </row>
    <row r="593" spans="1:22" x14ac:dyDescent="0.3">
      <c r="A593" s="3" t="s">
        <v>134</v>
      </c>
      <c r="B593" s="3">
        <v>3</v>
      </c>
      <c r="C593" s="4" t="s">
        <v>178</v>
      </c>
      <c r="D593" s="3" t="s">
        <v>343</v>
      </c>
      <c r="E593" s="3" t="s">
        <v>327</v>
      </c>
      <c r="F593" s="4" t="s">
        <v>344</v>
      </c>
      <c r="G593" s="3" t="s">
        <v>16</v>
      </c>
      <c r="H593" s="5">
        <v>1929.1632</v>
      </c>
      <c r="I593" s="5">
        <v>5.1435000000000004</v>
      </c>
      <c r="J593" s="5">
        <v>5.1204000000000001</v>
      </c>
      <c r="K593" s="6">
        <v>0.99550889472149307</v>
      </c>
      <c r="L593" s="5">
        <v>68.900000000000006</v>
      </c>
      <c r="M593" s="19">
        <f>H593*INDEX('Pliegos Tarifarios (Santiago)'!$B:$B,MATCH($B593,'Pliegos Tarifarios (Santiago)'!$A:$A,0))</f>
        <v>229257.8963616</v>
      </c>
      <c r="N593" s="19">
        <f>I593*INDEX('Pliegos Tarifarios (Santiago)'!$C:$C,MATCH($B593,'Pliegos Tarifarios (Santiago)'!$A:$A,0))</f>
        <v>17962.4856015</v>
      </c>
      <c r="O593" s="19">
        <f>J593*INDEX('Pliegos Tarifarios (Santiago)'!$D:$D,MATCH($B593,'Pliegos Tarifarios (Santiago)'!$A:$A,0))</f>
        <v>72672.889926000003</v>
      </c>
      <c r="P593" s="19">
        <f>H593*INDEX('Pliegos Tarifarios (Santiago)'!$E:$E,MATCH($B593,'Pliegos Tarifarios (Santiago)'!$A:$A,0))</f>
        <v>24947.9385024</v>
      </c>
      <c r="Q593" s="19" cm="1">
        <f t="array" ref="Q593">H593*_xlfn.IFS(H593&lt;=350,INDEX('Pliegos Tarifarios (Santiago)'!$F:$F,MATCH($B593,'Pliegos Tarifarios (Santiago)'!$A:$A,0)),H593&lt;=500,INDEX('Pliegos Tarifarios (Santiago)'!$G:$G,MATCH($B593,'Pliegos Tarifarios (Santiago)'!$A:$A,0)),H593&lt;=1000,INDEX('Pliegos Tarifarios (Santiago)'!$H:$H,MATCH($B593,'Pliegos Tarifarios (Santiago)'!$A:$A,0)),H593&lt;=5000,INDEX('Pliegos Tarifarios (Santiago)'!$I:$I,MATCH($B593,'Pliegos Tarifarios (Santiago)'!$A:$A,0)),H593&gt;5000,INDEX('Pliegos Tarifarios (Santiago)'!$J:$J,MATCH($B593,'Pliegos Tarifarios (Santiago)'!$A:$A,0)))/1.19</f>
        <v>5789.1107455462179</v>
      </c>
      <c r="R593" s="19">
        <f>INDEX('Pliegos Tarifarios (Santiago)'!$K:$K,MATCH($B593,'Pliegos Tarifarios (Santiago)'!$A:$A,0))</f>
        <v>716.899</v>
      </c>
      <c r="S593" s="21">
        <f t="shared" si="37"/>
        <v>351347.22013704618</v>
      </c>
      <c r="T593" s="21">
        <f t="shared" si="38"/>
        <v>66755.971826038774</v>
      </c>
      <c r="U593" s="19">
        <v>0</v>
      </c>
      <c r="V593" s="21">
        <f t="shared" si="39"/>
        <v>418103.19196308497</v>
      </c>
    </row>
    <row r="594" spans="1:22" x14ac:dyDescent="0.3">
      <c r="A594" s="3" t="s">
        <v>134</v>
      </c>
      <c r="B594" s="3">
        <v>3</v>
      </c>
      <c r="C594" s="4" t="s">
        <v>178</v>
      </c>
      <c r="D594" s="3" t="s">
        <v>345</v>
      </c>
      <c r="E594" s="3" t="s">
        <v>59</v>
      </c>
      <c r="F594" s="4" t="s">
        <v>346</v>
      </c>
      <c r="G594" s="3" t="s">
        <v>30</v>
      </c>
      <c r="H594" s="5">
        <v>257.42669999999998</v>
      </c>
      <c r="I594" s="5">
        <v>0.70050000000000001</v>
      </c>
      <c r="J594" s="5">
        <v>0.68079999999999996</v>
      </c>
      <c r="K594" s="6">
        <v>0.9718772305496074</v>
      </c>
      <c r="L594" s="5">
        <v>9.19</v>
      </c>
      <c r="M594" s="19">
        <f>H594*INDEX('Pliegos Tarifarios (Santiago)'!$B:$B,MATCH($B594,'Pliegos Tarifarios (Santiago)'!$A:$A,0))</f>
        <v>30592.074174599995</v>
      </c>
      <c r="N594" s="19">
        <f>I594*INDEX('Pliegos Tarifarios (Santiago)'!$C:$C,MATCH($B594,'Pliegos Tarifarios (Santiago)'!$A:$A,0))</f>
        <v>2446.3344345</v>
      </c>
      <c r="O594" s="19">
        <f>J594*INDEX('Pliegos Tarifarios (Santiago)'!$D:$D,MATCH($B594,'Pliegos Tarifarios (Santiago)'!$A:$A,0))</f>
        <v>9662.4684519999992</v>
      </c>
      <c r="P594" s="19">
        <f>H594*INDEX('Pliegos Tarifarios (Santiago)'!$E:$E,MATCH($B594,'Pliegos Tarifarios (Santiago)'!$A:$A,0))</f>
        <v>3329.0420844</v>
      </c>
      <c r="Q594" s="19" cm="1">
        <f t="array" ref="Q594">H594*_xlfn.IFS(H594&lt;=350,INDEX('Pliegos Tarifarios (Santiago)'!$F:$F,MATCH($B594,'Pliegos Tarifarios (Santiago)'!$A:$A,0)),H594&lt;=500,INDEX('Pliegos Tarifarios (Santiago)'!$G:$G,MATCH($B594,'Pliegos Tarifarios (Santiago)'!$A:$A,0)),H594&lt;=1000,INDEX('Pliegos Tarifarios (Santiago)'!$H:$H,MATCH($B594,'Pliegos Tarifarios (Santiago)'!$A:$A,0)),H594&lt;=5000,INDEX('Pliegos Tarifarios (Santiago)'!$I:$I,MATCH($B594,'Pliegos Tarifarios (Santiago)'!$A:$A,0)),H594&gt;5000,INDEX('Pliegos Tarifarios (Santiago)'!$J:$J,MATCH($B594,'Pliegos Tarifarios (Santiago)'!$A:$A,0)))/1.19</f>
        <v>169.59876705882354</v>
      </c>
      <c r="R594" s="19">
        <f>INDEX('Pliegos Tarifarios (Santiago)'!$K:$K,MATCH($B594,'Pliegos Tarifarios (Santiago)'!$A:$A,0))</f>
        <v>716.899</v>
      </c>
      <c r="S594" s="21">
        <f t="shared" ref="S594" si="40">SUM(M594:R594)</f>
        <v>46916.416912558816</v>
      </c>
      <c r="T594" s="21">
        <f t="shared" si="38"/>
        <v>8914.119213386175</v>
      </c>
      <c r="U594" s="19">
        <v>0</v>
      </c>
      <c r="V594" s="21">
        <f t="shared" si="39"/>
        <v>55830.536125944993</v>
      </c>
    </row>
    <row r="595" spans="1:22" x14ac:dyDescent="0.3">
      <c r="A595" s="3" t="s">
        <v>134</v>
      </c>
      <c r="B595" s="3">
        <v>3</v>
      </c>
      <c r="C595" s="4" t="s">
        <v>178</v>
      </c>
      <c r="D595" s="3" t="s">
        <v>347</v>
      </c>
      <c r="E595" s="3" t="s">
        <v>59</v>
      </c>
      <c r="F595" s="4" t="s">
        <v>348</v>
      </c>
      <c r="G595" s="3" t="s">
        <v>30</v>
      </c>
      <c r="H595" s="5">
        <v>257.4785</v>
      </c>
      <c r="I595" s="5">
        <v>0.70379999999999998</v>
      </c>
      <c r="J595" s="5">
        <v>0.68259999999999998</v>
      </c>
      <c r="K595" s="6">
        <v>0.96987780619494179</v>
      </c>
      <c r="L595" s="5">
        <v>9.1999999999999993</v>
      </c>
      <c r="M595" s="19">
        <f>H595*INDEX('Pliegos Tarifarios (Santiago)'!$B:$B,MATCH($B595,'Pliegos Tarifarios (Santiago)'!$A:$A,0))</f>
        <v>30598.229982999997</v>
      </c>
      <c r="N595" s="19">
        <f>I595*INDEX('Pliegos Tarifarios (Santiago)'!$C:$C,MATCH($B595,'Pliegos Tarifarios (Santiago)'!$A:$A,0))</f>
        <v>2457.8589221999996</v>
      </c>
      <c r="O595" s="19">
        <f>J595*INDEX('Pliegos Tarifarios (Santiago)'!$D:$D,MATCH($B595,'Pliegos Tarifarios (Santiago)'!$A:$A,0))</f>
        <v>9688.0155190000005</v>
      </c>
      <c r="P595" s="19">
        <f>H595*INDEX('Pliegos Tarifarios (Santiago)'!$E:$E,MATCH($B595,'Pliegos Tarifarios (Santiago)'!$A:$A,0))</f>
        <v>3329.7119619999999</v>
      </c>
      <c r="Q595" s="19" cm="1">
        <f t="array" ref="Q595">H595*_xlfn.IFS(H595&lt;=350,INDEX('Pliegos Tarifarios (Santiago)'!$F:$F,MATCH($B595,'Pliegos Tarifarios (Santiago)'!$A:$A,0)),H595&lt;=500,INDEX('Pliegos Tarifarios (Santiago)'!$G:$G,MATCH($B595,'Pliegos Tarifarios (Santiago)'!$A:$A,0)),H595&lt;=1000,INDEX('Pliegos Tarifarios (Santiago)'!$H:$H,MATCH($B595,'Pliegos Tarifarios (Santiago)'!$A:$A,0)),H595&lt;=5000,INDEX('Pliegos Tarifarios (Santiago)'!$I:$I,MATCH($B595,'Pliegos Tarifarios (Santiago)'!$A:$A,0)),H595&gt;5000,INDEX('Pliegos Tarifarios (Santiago)'!$J:$J,MATCH($B595,'Pliegos Tarifarios (Santiago)'!$A:$A,0)))/1.19</f>
        <v>169.63289411764708</v>
      </c>
      <c r="R595" s="19">
        <f>INDEX('Pliegos Tarifarios (Santiago)'!$K:$K,MATCH($B595,'Pliegos Tarifarios (Santiago)'!$A:$A,0))</f>
        <v>716.899</v>
      </c>
      <c r="S595" s="21">
        <f t="shared" ref="S595:S658" si="41">SUM(M595:R595)</f>
        <v>46960.348280317645</v>
      </c>
      <c r="T595" s="21">
        <f t="shared" si="38"/>
        <v>8922.4661732603527</v>
      </c>
      <c r="U595" s="19">
        <v>0</v>
      </c>
      <c r="V595" s="21">
        <f t="shared" si="39"/>
        <v>55882.814453578001</v>
      </c>
    </row>
    <row r="596" spans="1:22" x14ac:dyDescent="0.3">
      <c r="A596" s="3" t="s">
        <v>134</v>
      </c>
      <c r="B596" s="3">
        <v>3</v>
      </c>
      <c r="C596" s="4" t="s">
        <v>178</v>
      </c>
      <c r="D596" s="3" t="s">
        <v>349</v>
      </c>
      <c r="E596" s="3" t="s">
        <v>59</v>
      </c>
      <c r="F596" s="4" t="s">
        <v>350</v>
      </c>
      <c r="G596" s="3" t="s">
        <v>30</v>
      </c>
      <c r="H596" s="5">
        <v>257.3503</v>
      </c>
      <c r="I596" s="5">
        <v>0.69720000000000004</v>
      </c>
      <c r="J596" s="5">
        <v>0.68669999999999998</v>
      </c>
      <c r="K596" s="6">
        <v>0.9849397590361445</v>
      </c>
      <c r="L596" s="5">
        <v>9.19</v>
      </c>
      <c r="M596" s="19">
        <f>H596*INDEX('Pliegos Tarifarios (Santiago)'!$B:$B,MATCH($B596,'Pliegos Tarifarios (Santiago)'!$A:$A,0))</f>
        <v>30582.9949514</v>
      </c>
      <c r="N596" s="19">
        <f>I596*INDEX('Pliegos Tarifarios (Santiago)'!$C:$C,MATCH($B596,'Pliegos Tarifarios (Santiago)'!$A:$A,0))</f>
        <v>2434.8099468</v>
      </c>
      <c r="O596" s="19">
        <f>J596*INDEX('Pliegos Tarifarios (Santiago)'!$D:$D,MATCH($B596,'Pliegos Tarifarios (Santiago)'!$A:$A,0))</f>
        <v>9746.2060605000006</v>
      </c>
      <c r="P596" s="19">
        <f>H596*INDEX('Pliegos Tarifarios (Santiago)'!$E:$E,MATCH($B596,'Pliegos Tarifarios (Santiago)'!$A:$A,0))</f>
        <v>3328.0540796</v>
      </c>
      <c r="Q596" s="19" cm="1">
        <f t="array" ref="Q596">H596*_xlfn.IFS(H596&lt;=350,INDEX('Pliegos Tarifarios (Santiago)'!$F:$F,MATCH($B596,'Pliegos Tarifarios (Santiago)'!$A:$A,0)),H596&lt;=500,INDEX('Pliegos Tarifarios (Santiago)'!$G:$G,MATCH($B596,'Pliegos Tarifarios (Santiago)'!$A:$A,0)),H596&lt;=1000,INDEX('Pliegos Tarifarios (Santiago)'!$H:$H,MATCH($B596,'Pliegos Tarifarios (Santiago)'!$A:$A,0)),H596&lt;=5000,INDEX('Pliegos Tarifarios (Santiago)'!$I:$I,MATCH($B596,'Pliegos Tarifarios (Santiago)'!$A:$A,0)),H596&gt;5000,INDEX('Pliegos Tarifarios (Santiago)'!$J:$J,MATCH($B596,'Pliegos Tarifarios (Santiago)'!$A:$A,0)))/1.19</f>
        <v>169.54843294117649</v>
      </c>
      <c r="R596" s="19">
        <f>INDEX('Pliegos Tarifarios (Santiago)'!$K:$K,MATCH($B596,'Pliegos Tarifarios (Santiago)'!$A:$A,0))</f>
        <v>716.899</v>
      </c>
      <c r="S596" s="21">
        <f t="shared" si="41"/>
        <v>46978.512471241178</v>
      </c>
      <c r="T596" s="21">
        <f t="shared" si="38"/>
        <v>8925.917369535824</v>
      </c>
      <c r="U596" s="19">
        <v>0</v>
      </c>
      <c r="V596" s="21">
        <f t="shared" si="39"/>
        <v>55904.429840777004</v>
      </c>
    </row>
    <row r="597" spans="1:22" x14ac:dyDescent="0.3">
      <c r="A597" s="3" t="s">
        <v>134</v>
      </c>
      <c r="B597" s="3">
        <v>3</v>
      </c>
      <c r="C597" s="4" t="s">
        <v>178</v>
      </c>
      <c r="D597" s="3" t="s">
        <v>351</v>
      </c>
      <c r="E597" s="3" t="s">
        <v>104</v>
      </c>
      <c r="F597" s="4" t="s">
        <v>352</v>
      </c>
      <c r="G597" s="3" t="s">
        <v>30</v>
      </c>
      <c r="H597" s="5">
        <v>385.85520000000002</v>
      </c>
      <c r="I597" s="5">
        <v>1.0562</v>
      </c>
      <c r="J597" s="5">
        <v>1.0145</v>
      </c>
      <c r="K597" s="6">
        <v>0.96051884112857411</v>
      </c>
      <c r="L597" s="5">
        <v>13.78</v>
      </c>
      <c r="M597" s="19">
        <f>H597*INDEX('Pliegos Tarifarios (Santiago)'!$B:$B,MATCH($B597,'Pliegos Tarifarios (Santiago)'!$A:$A,0))</f>
        <v>45854.260257599999</v>
      </c>
      <c r="N597" s="19">
        <f>I597*INDEX('Pliegos Tarifarios (Santiago)'!$C:$C,MATCH($B597,'Pliegos Tarifarios (Santiago)'!$A:$A,0))</f>
        <v>3688.5345177999998</v>
      </c>
      <c r="O597" s="19">
        <f>J597*INDEX('Pliegos Tarifarios (Santiago)'!$D:$D,MATCH($B597,'Pliegos Tarifarios (Santiago)'!$A:$A,0))</f>
        <v>14398.610817499999</v>
      </c>
      <c r="P597" s="19">
        <f>H597*INDEX('Pliegos Tarifarios (Santiago)'!$E:$E,MATCH($B597,'Pliegos Tarifarios (Santiago)'!$A:$A,0))</f>
        <v>4989.8794464000002</v>
      </c>
      <c r="Q597" s="19" cm="1">
        <f t="array" ref="Q597">H597*_xlfn.IFS(H597&lt;=350,INDEX('Pliegos Tarifarios (Santiago)'!$F:$F,MATCH($B597,'Pliegos Tarifarios (Santiago)'!$A:$A,0)),H597&lt;=500,INDEX('Pliegos Tarifarios (Santiago)'!$G:$G,MATCH($B597,'Pliegos Tarifarios (Santiago)'!$A:$A,0)),H597&lt;=1000,INDEX('Pliegos Tarifarios (Santiago)'!$H:$H,MATCH($B597,'Pliegos Tarifarios (Santiago)'!$A:$A,0)),H597&lt;=5000,INDEX('Pliegos Tarifarios (Santiago)'!$I:$I,MATCH($B597,'Pliegos Tarifarios (Santiago)'!$A:$A,0)),H597&gt;5000,INDEX('Pliegos Tarifarios (Santiago)'!$J:$J,MATCH($B597,'Pliegos Tarifarios (Santiago)'!$A:$A,0)))/1.19</f>
        <v>543.43976067226902</v>
      </c>
      <c r="R597" s="19">
        <f>INDEX('Pliegos Tarifarios (Santiago)'!$K:$K,MATCH($B597,'Pliegos Tarifarios (Santiago)'!$A:$A,0))</f>
        <v>716.899</v>
      </c>
      <c r="S597" s="21">
        <f t="shared" si="41"/>
        <v>70191.623799972265</v>
      </c>
      <c r="T597" s="21">
        <f t="shared" si="38"/>
        <v>13336.40852199473</v>
      </c>
      <c r="U597" s="19">
        <v>0</v>
      </c>
      <c r="V597" s="21">
        <f t="shared" si="39"/>
        <v>83528.032321966995</v>
      </c>
    </row>
    <row r="598" spans="1:22" x14ac:dyDescent="0.3">
      <c r="A598" s="3" t="s">
        <v>134</v>
      </c>
      <c r="B598" s="3">
        <v>3</v>
      </c>
      <c r="C598" s="4" t="s">
        <v>178</v>
      </c>
      <c r="D598" s="3" t="s">
        <v>353</v>
      </c>
      <c r="E598" s="3" t="s">
        <v>104</v>
      </c>
      <c r="F598" s="4" t="s">
        <v>354</v>
      </c>
      <c r="G598" s="3" t="s">
        <v>30</v>
      </c>
      <c r="H598" s="5">
        <v>386.2321</v>
      </c>
      <c r="I598" s="5">
        <v>1.0374000000000001</v>
      </c>
      <c r="J598" s="5">
        <v>1.0168999999999999</v>
      </c>
      <c r="K598" s="6">
        <v>0.9802390591864274</v>
      </c>
      <c r="L598" s="5">
        <v>13.79</v>
      </c>
      <c r="M598" s="19">
        <f>H598*INDEX('Pliegos Tarifarios (Santiago)'!$B:$B,MATCH($B598,'Pliegos Tarifarios (Santiago)'!$A:$A,0))</f>
        <v>45899.050299800001</v>
      </c>
      <c r="N598" s="19">
        <f>I598*INDEX('Pliegos Tarifarios (Santiago)'!$C:$C,MATCH($B598,'Pliegos Tarifarios (Santiago)'!$A:$A,0))</f>
        <v>3622.8798606</v>
      </c>
      <c r="O598" s="19">
        <f>J598*INDEX('Pliegos Tarifarios (Santiago)'!$D:$D,MATCH($B598,'Pliegos Tarifarios (Santiago)'!$A:$A,0))</f>
        <v>14432.6735735</v>
      </c>
      <c r="P598" s="19">
        <f>H598*INDEX('Pliegos Tarifarios (Santiago)'!$E:$E,MATCH($B598,'Pliegos Tarifarios (Santiago)'!$A:$A,0))</f>
        <v>4994.7535171999998</v>
      </c>
      <c r="Q598" s="19" cm="1">
        <f t="array" ref="Q598">H598*_xlfn.IFS(H598&lt;=350,INDEX('Pliegos Tarifarios (Santiago)'!$F:$F,MATCH($B598,'Pliegos Tarifarios (Santiago)'!$A:$A,0)),H598&lt;=500,INDEX('Pliegos Tarifarios (Santiago)'!$G:$G,MATCH($B598,'Pliegos Tarifarios (Santiago)'!$A:$A,0)),H598&lt;=1000,INDEX('Pliegos Tarifarios (Santiago)'!$H:$H,MATCH($B598,'Pliegos Tarifarios (Santiago)'!$A:$A,0)),H598&lt;=5000,INDEX('Pliegos Tarifarios (Santiago)'!$I:$I,MATCH($B598,'Pliegos Tarifarios (Santiago)'!$A:$A,0)),H598&gt;5000,INDEX('Pliegos Tarifarios (Santiago)'!$J:$J,MATCH($B598,'Pliegos Tarifarios (Santiago)'!$A:$A,0)))/1.19</f>
        <v>543.9705878991598</v>
      </c>
      <c r="R598" s="19">
        <f>INDEX('Pliegos Tarifarios (Santiago)'!$K:$K,MATCH($B598,'Pliegos Tarifarios (Santiago)'!$A:$A,0))</f>
        <v>716.899</v>
      </c>
      <c r="S598" s="21">
        <f t="shared" si="41"/>
        <v>70210.22683899918</v>
      </c>
      <c r="T598" s="21">
        <f t="shared" si="38"/>
        <v>13339.943099409844</v>
      </c>
      <c r="U598" s="19">
        <v>0</v>
      </c>
      <c r="V598" s="21">
        <f t="shared" si="39"/>
        <v>83550.169938409032</v>
      </c>
    </row>
    <row r="599" spans="1:22" x14ac:dyDescent="0.3">
      <c r="A599" s="3" t="s">
        <v>134</v>
      </c>
      <c r="B599" s="3">
        <v>3</v>
      </c>
      <c r="C599" s="4" t="s">
        <v>178</v>
      </c>
      <c r="D599" s="3" t="s">
        <v>355</v>
      </c>
      <c r="E599" s="3" t="s">
        <v>356</v>
      </c>
      <c r="F599" s="4" t="s">
        <v>357</v>
      </c>
      <c r="G599" s="3" t="s">
        <v>30</v>
      </c>
      <c r="H599" s="5">
        <v>384.57400000000001</v>
      </c>
      <c r="I599" s="5">
        <v>1.0214000000000001</v>
      </c>
      <c r="J599" s="5">
        <v>1.0214000000000001</v>
      </c>
      <c r="K599" s="6">
        <v>1</v>
      </c>
      <c r="L599" s="5">
        <v>13.73</v>
      </c>
      <c r="M599" s="19">
        <f>H599*INDEX('Pliegos Tarifarios (Santiago)'!$B:$B,MATCH($B599,'Pliegos Tarifarios (Santiago)'!$A:$A,0))</f>
        <v>45702.005012000001</v>
      </c>
      <c r="N599" s="19">
        <f>I599*INDEX('Pliegos Tarifarios (Santiago)'!$C:$C,MATCH($B599,'Pliegos Tarifarios (Santiago)'!$A:$A,0))</f>
        <v>3567.0035566000001</v>
      </c>
      <c r="O599" s="19">
        <f>J599*INDEX('Pliegos Tarifarios (Santiago)'!$D:$D,MATCH($B599,'Pliegos Tarifarios (Santiago)'!$A:$A,0))</f>
        <v>14496.541241000003</v>
      </c>
      <c r="P599" s="19">
        <f>H599*INDEX('Pliegos Tarifarios (Santiago)'!$E:$E,MATCH($B599,'Pliegos Tarifarios (Santiago)'!$A:$A,0))</f>
        <v>4973.3109680000007</v>
      </c>
      <c r="Q599" s="19" cm="1">
        <f t="array" ref="Q599">H599*_xlfn.IFS(H599&lt;=350,INDEX('Pliegos Tarifarios (Santiago)'!$F:$F,MATCH($B599,'Pliegos Tarifarios (Santiago)'!$A:$A,0)),H599&lt;=500,INDEX('Pliegos Tarifarios (Santiago)'!$G:$G,MATCH($B599,'Pliegos Tarifarios (Santiago)'!$A:$A,0)),H599&lt;=1000,INDEX('Pliegos Tarifarios (Santiago)'!$H:$H,MATCH($B599,'Pliegos Tarifarios (Santiago)'!$A:$A,0)),H599&lt;=5000,INDEX('Pliegos Tarifarios (Santiago)'!$I:$I,MATCH($B599,'Pliegos Tarifarios (Santiago)'!$A:$A,0)),H599&gt;5000,INDEX('Pliegos Tarifarios (Santiago)'!$J:$J,MATCH($B599,'Pliegos Tarifarios (Santiago)'!$A:$A,0)))/1.19</f>
        <v>541.63531428571434</v>
      </c>
      <c r="R599" s="19">
        <f>INDEX('Pliegos Tarifarios (Santiago)'!$K:$K,MATCH($B599,'Pliegos Tarifarios (Santiago)'!$A:$A,0))</f>
        <v>716.899</v>
      </c>
      <c r="S599" s="21">
        <f t="shared" si="41"/>
        <v>69997.39509188573</v>
      </c>
      <c r="T599" s="21">
        <f t="shared" si="38"/>
        <v>13299.505067458289</v>
      </c>
      <c r="U599" s="19">
        <v>0</v>
      </c>
      <c r="V599" s="21">
        <f t="shared" si="39"/>
        <v>83296.900159344019</v>
      </c>
    </row>
    <row r="600" spans="1:22" x14ac:dyDescent="0.3">
      <c r="A600" s="3" t="s">
        <v>134</v>
      </c>
      <c r="B600" s="3">
        <v>3</v>
      </c>
      <c r="C600" s="4" t="s">
        <v>178</v>
      </c>
      <c r="D600" s="3" t="s">
        <v>358</v>
      </c>
      <c r="E600" s="3" t="s">
        <v>356</v>
      </c>
      <c r="F600" s="4" t="s">
        <v>359</v>
      </c>
      <c r="G600" s="3" t="s">
        <v>30</v>
      </c>
      <c r="H600" s="5">
        <v>386.02850000000001</v>
      </c>
      <c r="I600" s="5">
        <v>1.0348999999999999</v>
      </c>
      <c r="J600" s="5">
        <v>1.0348999999999999</v>
      </c>
      <c r="K600" s="6">
        <v>1</v>
      </c>
      <c r="L600" s="5">
        <v>13.79</v>
      </c>
      <c r="M600" s="19">
        <f>H600*INDEX('Pliegos Tarifarios (Santiago)'!$B:$B,MATCH($B600,'Pliegos Tarifarios (Santiago)'!$A:$A,0))</f>
        <v>45874.854883</v>
      </c>
      <c r="N600" s="19">
        <f>I600*INDEX('Pliegos Tarifarios (Santiago)'!$C:$C,MATCH($B600,'Pliegos Tarifarios (Santiago)'!$A:$A,0))</f>
        <v>3614.1491880999997</v>
      </c>
      <c r="O600" s="19">
        <f>J600*INDEX('Pliegos Tarifarios (Santiago)'!$D:$D,MATCH($B600,'Pliegos Tarifarios (Santiago)'!$A:$A,0))</f>
        <v>14688.144243499999</v>
      </c>
      <c r="P600" s="19">
        <f>H600*INDEX('Pliegos Tarifarios (Santiago)'!$E:$E,MATCH($B600,'Pliegos Tarifarios (Santiago)'!$A:$A,0))</f>
        <v>4992.1205620000001</v>
      </c>
      <c r="Q600" s="19" cm="1">
        <f t="array" ref="Q600">H600*_xlfn.IFS(H600&lt;=350,INDEX('Pliegos Tarifarios (Santiago)'!$F:$F,MATCH($B600,'Pliegos Tarifarios (Santiago)'!$A:$A,0)),H600&lt;=500,INDEX('Pliegos Tarifarios (Santiago)'!$G:$G,MATCH($B600,'Pliegos Tarifarios (Santiago)'!$A:$A,0)),H600&lt;=1000,INDEX('Pliegos Tarifarios (Santiago)'!$H:$H,MATCH($B600,'Pliegos Tarifarios (Santiago)'!$A:$A,0)),H600&lt;=5000,INDEX('Pliegos Tarifarios (Santiago)'!$I:$I,MATCH($B600,'Pliegos Tarifarios (Santiago)'!$A:$A,0)),H600&gt;5000,INDEX('Pliegos Tarifarios (Santiago)'!$J:$J,MATCH($B600,'Pliegos Tarifarios (Santiago)'!$A:$A,0)))/1.19</f>
        <v>543.68383697478998</v>
      </c>
      <c r="R600" s="19">
        <f>INDEX('Pliegos Tarifarios (Santiago)'!$K:$K,MATCH($B600,'Pliegos Tarifarios (Santiago)'!$A:$A,0))</f>
        <v>716.899</v>
      </c>
      <c r="S600" s="21">
        <f t="shared" si="41"/>
        <v>70429.851713574782</v>
      </c>
      <c r="T600" s="21">
        <f t="shared" si="38"/>
        <v>13381.671825579209</v>
      </c>
      <c r="U600" s="19">
        <v>0</v>
      </c>
      <c r="V600" s="21">
        <f t="shared" si="39"/>
        <v>83811.52353915399</v>
      </c>
    </row>
    <row r="601" spans="1:22" x14ac:dyDescent="0.3">
      <c r="A601" s="3" t="s">
        <v>134</v>
      </c>
      <c r="B601" s="3">
        <v>3</v>
      </c>
      <c r="C601" s="4" t="s">
        <v>178</v>
      </c>
      <c r="D601" s="3" t="s">
        <v>360</v>
      </c>
      <c r="E601" s="3" t="s">
        <v>356</v>
      </c>
      <c r="F601" s="4" t="s">
        <v>361</v>
      </c>
      <c r="G601" s="3" t="s">
        <v>30</v>
      </c>
      <c r="H601" s="5">
        <v>387.04300000000001</v>
      </c>
      <c r="I601" s="5">
        <v>1.0488</v>
      </c>
      <c r="J601" s="5">
        <v>1.0269999999999999</v>
      </c>
      <c r="K601" s="6">
        <v>0.97921434019832188</v>
      </c>
      <c r="L601" s="5">
        <v>13.82</v>
      </c>
      <c r="M601" s="19">
        <f>H601*INDEX('Pliegos Tarifarios (Santiago)'!$B:$B,MATCH($B601,'Pliegos Tarifarios (Santiago)'!$A:$A,0))</f>
        <v>45995.416034000002</v>
      </c>
      <c r="N601" s="19">
        <f>I601*INDEX('Pliegos Tarifarios (Santiago)'!$C:$C,MATCH($B601,'Pliegos Tarifarios (Santiago)'!$A:$A,0))</f>
        <v>3662.6917271999996</v>
      </c>
      <c r="O601" s="19">
        <f>J601*INDEX('Pliegos Tarifarios (Santiago)'!$D:$D,MATCH($B601,'Pliegos Tarifarios (Santiago)'!$A:$A,0))</f>
        <v>14576.021004999999</v>
      </c>
      <c r="P601" s="19">
        <f>H601*INDEX('Pliegos Tarifarios (Santiago)'!$E:$E,MATCH($B601,'Pliegos Tarifarios (Santiago)'!$A:$A,0))</f>
        <v>5005.240076</v>
      </c>
      <c r="Q601" s="19" cm="1">
        <f t="array" ref="Q601">H601*_xlfn.IFS(H601&lt;=350,INDEX('Pliegos Tarifarios (Santiago)'!$F:$F,MATCH($B601,'Pliegos Tarifarios (Santiago)'!$A:$A,0)),H601&lt;=500,INDEX('Pliegos Tarifarios (Santiago)'!$G:$G,MATCH($B601,'Pliegos Tarifarios (Santiago)'!$A:$A,0)),H601&lt;=1000,INDEX('Pliegos Tarifarios (Santiago)'!$H:$H,MATCH($B601,'Pliegos Tarifarios (Santiago)'!$A:$A,0)),H601&lt;=5000,INDEX('Pliegos Tarifarios (Santiago)'!$I:$I,MATCH($B601,'Pliegos Tarifarios (Santiago)'!$A:$A,0)),H601&gt;5000,INDEX('Pliegos Tarifarios (Santiago)'!$J:$J,MATCH($B601,'Pliegos Tarifarios (Santiago)'!$A:$A,0)))/1.19</f>
        <v>545.11266218487401</v>
      </c>
      <c r="R601" s="19">
        <f>INDEX('Pliegos Tarifarios (Santiago)'!$K:$K,MATCH($B601,'Pliegos Tarifarios (Santiago)'!$A:$A,0))</f>
        <v>716.899</v>
      </c>
      <c r="S601" s="21">
        <f t="shared" si="41"/>
        <v>70501.38050438487</v>
      </c>
      <c r="T601" s="21">
        <f t="shared" si="38"/>
        <v>13395.262295833125</v>
      </c>
      <c r="U601" s="19">
        <v>0</v>
      </c>
      <c r="V601" s="21">
        <f t="shared" si="39"/>
        <v>83896.642800217989</v>
      </c>
    </row>
    <row r="602" spans="1:22" x14ac:dyDescent="0.3">
      <c r="A602" s="3" t="s">
        <v>134</v>
      </c>
      <c r="B602" s="3">
        <v>3</v>
      </c>
      <c r="C602" s="4" t="s">
        <v>178</v>
      </c>
      <c r="D602" s="3" t="s">
        <v>362</v>
      </c>
      <c r="E602" s="3" t="s">
        <v>356</v>
      </c>
      <c r="F602" s="4" t="s">
        <v>363</v>
      </c>
      <c r="G602" s="3" t="s">
        <v>30</v>
      </c>
      <c r="H602" s="5">
        <v>385.01</v>
      </c>
      <c r="I602" s="5">
        <v>1.0444</v>
      </c>
      <c r="J602" s="5">
        <v>1.0015000000000001</v>
      </c>
      <c r="K602" s="6">
        <v>0.95892378399080813</v>
      </c>
      <c r="L602" s="5">
        <v>13.75</v>
      </c>
      <c r="M602" s="19">
        <f>H602*INDEX('Pliegos Tarifarios (Santiago)'!$B:$B,MATCH($B602,'Pliegos Tarifarios (Santiago)'!$A:$A,0))</f>
        <v>45753.818379999997</v>
      </c>
      <c r="N602" s="19">
        <f>I602*INDEX('Pliegos Tarifarios (Santiago)'!$C:$C,MATCH($B602,'Pliegos Tarifarios (Santiago)'!$A:$A,0))</f>
        <v>3647.3257435999999</v>
      </c>
      <c r="O602" s="19">
        <f>J602*INDEX('Pliegos Tarifarios (Santiago)'!$D:$D,MATCH($B602,'Pliegos Tarifarios (Santiago)'!$A:$A,0))</f>
        <v>14214.104222500002</v>
      </c>
      <c r="P602" s="19">
        <f>H602*INDEX('Pliegos Tarifarios (Santiago)'!$E:$E,MATCH($B602,'Pliegos Tarifarios (Santiago)'!$A:$A,0))</f>
        <v>4978.9493199999997</v>
      </c>
      <c r="Q602" s="19" cm="1">
        <f t="array" ref="Q602">H602*_xlfn.IFS(H602&lt;=350,INDEX('Pliegos Tarifarios (Santiago)'!$F:$F,MATCH($B602,'Pliegos Tarifarios (Santiago)'!$A:$A,0)),H602&lt;=500,INDEX('Pliegos Tarifarios (Santiago)'!$G:$G,MATCH($B602,'Pliegos Tarifarios (Santiago)'!$A:$A,0)),H602&lt;=1000,INDEX('Pliegos Tarifarios (Santiago)'!$H:$H,MATCH($B602,'Pliegos Tarifarios (Santiago)'!$A:$A,0)),H602&lt;=5000,INDEX('Pliegos Tarifarios (Santiago)'!$I:$I,MATCH($B602,'Pliegos Tarifarios (Santiago)'!$A:$A,0)),H602&gt;5000,INDEX('Pliegos Tarifarios (Santiago)'!$J:$J,MATCH($B602,'Pliegos Tarifarios (Santiago)'!$A:$A,0)))/1.19</f>
        <v>542.24937815126054</v>
      </c>
      <c r="R602" s="19">
        <f>INDEX('Pliegos Tarifarios (Santiago)'!$K:$K,MATCH($B602,'Pliegos Tarifarios (Santiago)'!$A:$A,0))</f>
        <v>716.899</v>
      </c>
      <c r="S602" s="21">
        <f t="shared" si="41"/>
        <v>69853.346044251259</v>
      </c>
      <c r="T602" s="21">
        <f t="shared" si="38"/>
        <v>13272.13574840774</v>
      </c>
      <c r="U602" s="19">
        <v>0</v>
      </c>
      <c r="V602" s="21">
        <f t="shared" si="39"/>
        <v>83125.481792659004</v>
      </c>
    </row>
    <row r="603" spans="1:22" x14ac:dyDescent="0.3">
      <c r="A603" s="3" t="s">
        <v>134</v>
      </c>
      <c r="B603" s="3">
        <v>3</v>
      </c>
      <c r="C603" s="4" t="s">
        <v>178</v>
      </c>
      <c r="D603" s="3" t="s">
        <v>364</v>
      </c>
      <c r="E603" s="3" t="s">
        <v>356</v>
      </c>
      <c r="F603" s="4" t="s">
        <v>365</v>
      </c>
      <c r="G603" s="3" t="s">
        <v>30</v>
      </c>
      <c r="H603" s="5">
        <v>386.00220000000002</v>
      </c>
      <c r="I603" s="5">
        <v>1.0247999999999999</v>
      </c>
      <c r="J603" s="5">
        <v>1.0202</v>
      </c>
      <c r="K603" s="6">
        <v>0.99551131928181114</v>
      </c>
      <c r="L603" s="5">
        <v>13.79</v>
      </c>
      <c r="M603" s="19">
        <f>H603*INDEX('Pliegos Tarifarios (Santiago)'!$B:$B,MATCH($B603,'Pliegos Tarifarios (Santiago)'!$A:$A,0))</f>
        <v>45871.729443600001</v>
      </c>
      <c r="N603" s="19">
        <f>I603*INDEX('Pliegos Tarifarios (Santiago)'!$C:$C,MATCH($B603,'Pliegos Tarifarios (Santiago)'!$A:$A,0))</f>
        <v>3578.8772711999995</v>
      </c>
      <c r="O603" s="19">
        <f>J603*INDEX('Pliegos Tarifarios (Santiago)'!$D:$D,MATCH($B603,'Pliegos Tarifarios (Santiago)'!$A:$A,0))</f>
        <v>14479.509863000001</v>
      </c>
      <c r="P603" s="19">
        <f>H603*INDEX('Pliegos Tarifarios (Santiago)'!$E:$E,MATCH($B603,'Pliegos Tarifarios (Santiago)'!$A:$A,0))</f>
        <v>4991.7804504000005</v>
      </c>
      <c r="Q603" s="19" cm="1">
        <f t="array" ref="Q603">H603*_xlfn.IFS(H603&lt;=350,INDEX('Pliegos Tarifarios (Santiago)'!$F:$F,MATCH($B603,'Pliegos Tarifarios (Santiago)'!$A:$A,0)),H603&lt;=500,INDEX('Pliegos Tarifarios (Santiago)'!$G:$G,MATCH($B603,'Pliegos Tarifarios (Santiago)'!$A:$A,0)),H603&lt;=1000,INDEX('Pliegos Tarifarios (Santiago)'!$H:$H,MATCH($B603,'Pliegos Tarifarios (Santiago)'!$A:$A,0)),H603&lt;=5000,INDEX('Pliegos Tarifarios (Santiago)'!$I:$I,MATCH($B603,'Pliegos Tarifarios (Santiago)'!$A:$A,0)),H603&gt;5000,INDEX('Pliegos Tarifarios (Santiago)'!$J:$J,MATCH($B603,'Pliegos Tarifarios (Santiago)'!$A:$A,0)))/1.19</f>
        <v>543.64679596638666</v>
      </c>
      <c r="R603" s="19">
        <f>INDEX('Pliegos Tarifarios (Santiago)'!$K:$K,MATCH($B603,'Pliegos Tarifarios (Santiago)'!$A:$A,0))</f>
        <v>716.899</v>
      </c>
      <c r="S603" s="21">
        <f t="shared" si="41"/>
        <v>70182.442824166385</v>
      </c>
      <c r="T603" s="21">
        <f t="shared" si="38"/>
        <v>13334.664136591613</v>
      </c>
      <c r="U603" s="19">
        <v>0</v>
      </c>
      <c r="V603" s="21">
        <f t="shared" si="39"/>
        <v>83517.106960757999</v>
      </c>
    </row>
    <row r="604" spans="1:22" x14ac:dyDescent="0.3">
      <c r="A604" s="3" t="s">
        <v>134</v>
      </c>
      <c r="B604" s="3">
        <v>3</v>
      </c>
      <c r="C604" s="4" t="s">
        <v>178</v>
      </c>
      <c r="D604" s="3" t="s">
        <v>366</v>
      </c>
      <c r="E604" s="3" t="s">
        <v>356</v>
      </c>
      <c r="F604" s="4" t="s">
        <v>367</v>
      </c>
      <c r="G604" s="3" t="s">
        <v>30</v>
      </c>
      <c r="H604" s="5">
        <v>385.60199999999998</v>
      </c>
      <c r="I604" s="5">
        <v>1.0644</v>
      </c>
      <c r="J604" s="5">
        <v>1.0377000000000001</v>
      </c>
      <c r="K604" s="6">
        <v>0.97491544532130781</v>
      </c>
      <c r="L604" s="5">
        <v>13.77</v>
      </c>
      <c r="M604" s="19">
        <f>H604*INDEX('Pliegos Tarifarios (Santiago)'!$B:$B,MATCH($B604,'Pliegos Tarifarios (Santiago)'!$A:$A,0))</f>
        <v>45824.170475999992</v>
      </c>
      <c r="N604" s="19">
        <f>I604*INDEX('Pliegos Tarifarios (Santiago)'!$C:$C,MATCH($B604,'Pliegos Tarifarios (Santiago)'!$A:$A,0))</f>
        <v>3717.1711235999996</v>
      </c>
      <c r="O604" s="19">
        <f>J604*INDEX('Pliegos Tarifarios (Santiago)'!$D:$D,MATCH($B604,'Pliegos Tarifarios (Santiago)'!$A:$A,0))</f>
        <v>14727.884125500001</v>
      </c>
      <c r="P604" s="19">
        <f>H604*INDEX('Pliegos Tarifarios (Santiago)'!$E:$E,MATCH($B604,'Pliegos Tarifarios (Santiago)'!$A:$A,0))</f>
        <v>4986.6050639999994</v>
      </c>
      <c r="Q604" s="19" cm="1">
        <f t="array" ref="Q604">H604*_xlfn.IFS(H604&lt;=350,INDEX('Pliegos Tarifarios (Santiago)'!$F:$F,MATCH($B604,'Pliegos Tarifarios (Santiago)'!$A:$A,0)),H604&lt;=500,INDEX('Pliegos Tarifarios (Santiago)'!$G:$G,MATCH($B604,'Pliegos Tarifarios (Santiago)'!$A:$A,0)),H604&lt;=1000,INDEX('Pliegos Tarifarios (Santiago)'!$H:$H,MATCH($B604,'Pliegos Tarifarios (Santiago)'!$A:$A,0)),H604&lt;=5000,INDEX('Pliegos Tarifarios (Santiago)'!$I:$I,MATCH($B604,'Pliegos Tarifarios (Santiago)'!$A:$A,0)),H604&gt;5000,INDEX('Pliegos Tarifarios (Santiago)'!$J:$J,MATCH($B604,'Pliegos Tarifarios (Santiago)'!$A:$A,0)))/1.19</f>
        <v>543.08315294117654</v>
      </c>
      <c r="R604" s="19">
        <f>INDEX('Pliegos Tarifarios (Santiago)'!$K:$K,MATCH($B604,'Pliegos Tarifarios (Santiago)'!$A:$A,0))</f>
        <v>716.899</v>
      </c>
      <c r="S604" s="21">
        <f t="shared" si="41"/>
        <v>70515.812942041171</v>
      </c>
      <c r="T604" s="21">
        <f t="shared" si="38"/>
        <v>13398.004458987823</v>
      </c>
      <c r="U604" s="19">
        <v>0</v>
      </c>
      <c r="V604" s="21">
        <f t="shared" si="39"/>
        <v>83913.817401028995</v>
      </c>
    </row>
    <row r="605" spans="1:22" x14ac:dyDescent="0.3">
      <c r="A605" s="3" t="s">
        <v>134</v>
      </c>
      <c r="B605" s="3">
        <v>3</v>
      </c>
      <c r="C605" s="4" t="s">
        <v>178</v>
      </c>
      <c r="D605" s="3" t="s">
        <v>368</v>
      </c>
      <c r="E605" s="3" t="s">
        <v>356</v>
      </c>
      <c r="F605" s="4" t="s">
        <v>49</v>
      </c>
      <c r="G605" s="3" t="s">
        <v>30</v>
      </c>
      <c r="H605" s="5">
        <v>386.28280000000001</v>
      </c>
      <c r="I605" s="5">
        <v>1.0333000000000001</v>
      </c>
      <c r="J605" s="5">
        <v>1.0145999999999999</v>
      </c>
      <c r="K605" s="6">
        <v>0.9819026420207102</v>
      </c>
      <c r="L605" s="5">
        <v>13.8</v>
      </c>
      <c r="M605" s="19">
        <f>H605*INDEX('Pliegos Tarifarios (Santiago)'!$B:$B,MATCH($B605,'Pliegos Tarifarios (Santiago)'!$A:$A,0))</f>
        <v>45905.0753864</v>
      </c>
      <c r="N605" s="19">
        <f>I605*INDEX('Pliegos Tarifarios (Santiago)'!$C:$C,MATCH($B605,'Pliegos Tarifarios (Santiago)'!$A:$A,0))</f>
        <v>3608.5615577000003</v>
      </c>
      <c r="O605" s="19">
        <f>J605*INDEX('Pliegos Tarifarios (Santiago)'!$D:$D,MATCH($B605,'Pliegos Tarifarios (Santiago)'!$A:$A,0))</f>
        <v>14400.030099</v>
      </c>
      <c r="P605" s="19">
        <f>H605*INDEX('Pliegos Tarifarios (Santiago)'!$E:$E,MATCH($B605,'Pliegos Tarifarios (Santiago)'!$A:$A,0))</f>
        <v>4995.4091696000005</v>
      </c>
      <c r="Q605" s="19" cm="1">
        <f t="array" ref="Q605">H605*_xlfn.IFS(H605&lt;=350,INDEX('Pliegos Tarifarios (Santiago)'!$F:$F,MATCH($B605,'Pliegos Tarifarios (Santiago)'!$A:$A,0)),H605&lt;=500,INDEX('Pliegos Tarifarios (Santiago)'!$G:$G,MATCH($B605,'Pliegos Tarifarios (Santiago)'!$A:$A,0)),H605&lt;=1000,INDEX('Pliegos Tarifarios (Santiago)'!$H:$H,MATCH($B605,'Pliegos Tarifarios (Santiago)'!$A:$A,0)),H605&lt;=5000,INDEX('Pliegos Tarifarios (Santiago)'!$I:$I,MATCH($B605,'Pliegos Tarifarios (Santiago)'!$A:$A,0)),H605&gt;5000,INDEX('Pliegos Tarifarios (Santiago)'!$J:$J,MATCH($B605,'Pliegos Tarifarios (Santiago)'!$A:$A,0)))/1.19</f>
        <v>544.04199394957993</v>
      </c>
      <c r="R605" s="19">
        <f>INDEX('Pliegos Tarifarios (Santiago)'!$K:$K,MATCH($B605,'Pliegos Tarifarios (Santiago)'!$A:$A,0))</f>
        <v>716.899</v>
      </c>
      <c r="S605" s="21">
        <f t="shared" si="41"/>
        <v>70170.017206649572</v>
      </c>
      <c r="T605" s="21">
        <f t="shared" si="38"/>
        <v>13332.303269263419</v>
      </c>
      <c r="U605" s="19">
        <v>0</v>
      </c>
      <c r="V605" s="21">
        <f t="shared" si="39"/>
        <v>83502.320475912988</v>
      </c>
    </row>
    <row r="606" spans="1:22" x14ac:dyDescent="0.3">
      <c r="A606" s="3" t="s">
        <v>134</v>
      </c>
      <c r="B606" s="3">
        <v>3</v>
      </c>
      <c r="C606" s="4" t="s">
        <v>178</v>
      </c>
      <c r="D606" s="3" t="s">
        <v>369</v>
      </c>
      <c r="E606" s="3" t="s">
        <v>356</v>
      </c>
      <c r="F606" s="4" t="s">
        <v>370</v>
      </c>
      <c r="G606" s="3" t="s">
        <v>30</v>
      </c>
      <c r="H606" s="5">
        <v>385.83089999999999</v>
      </c>
      <c r="I606" s="5">
        <v>1.0341</v>
      </c>
      <c r="J606" s="5">
        <v>1.0027999999999999</v>
      </c>
      <c r="K606" s="6">
        <v>0.96973213422299576</v>
      </c>
      <c r="L606" s="5">
        <v>13.78</v>
      </c>
      <c r="M606" s="19">
        <f>H606*INDEX('Pliegos Tarifarios (Santiago)'!$B:$B,MATCH($B606,'Pliegos Tarifarios (Santiago)'!$A:$A,0))</f>
        <v>45851.372494199997</v>
      </c>
      <c r="N606" s="19">
        <f>I606*INDEX('Pliegos Tarifarios (Santiago)'!$C:$C,MATCH($B606,'Pliegos Tarifarios (Santiago)'!$A:$A,0))</f>
        <v>3611.3553729</v>
      </c>
      <c r="O606" s="19">
        <f>J606*INDEX('Pliegos Tarifarios (Santiago)'!$D:$D,MATCH($B606,'Pliegos Tarifarios (Santiago)'!$A:$A,0))</f>
        <v>14232.554881999999</v>
      </c>
      <c r="P606" s="19">
        <f>H606*INDEX('Pliegos Tarifarios (Santiago)'!$E:$E,MATCH($B606,'Pliegos Tarifarios (Santiago)'!$A:$A,0))</f>
        <v>4989.5651988</v>
      </c>
      <c r="Q606" s="19" cm="1">
        <f t="array" ref="Q606">H606*_xlfn.IFS(H606&lt;=350,INDEX('Pliegos Tarifarios (Santiago)'!$F:$F,MATCH($B606,'Pliegos Tarifarios (Santiago)'!$A:$A,0)),H606&lt;=500,INDEX('Pliegos Tarifarios (Santiago)'!$G:$G,MATCH($B606,'Pliegos Tarifarios (Santiago)'!$A:$A,0)),H606&lt;=1000,INDEX('Pliegos Tarifarios (Santiago)'!$H:$H,MATCH($B606,'Pliegos Tarifarios (Santiago)'!$A:$A,0)),H606&lt;=5000,INDEX('Pliegos Tarifarios (Santiago)'!$I:$I,MATCH($B606,'Pliegos Tarifarios (Santiago)'!$A:$A,0)),H606&gt;5000,INDEX('Pliegos Tarifarios (Santiago)'!$J:$J,MATCH($B606,'Pliegos Tarifarios (Santiago)'!$A:$A,0)))/1.19</f>
        <v>543.40553647058823</v>
      </c>
      <c r="R606" s="19">
        <f>INDEX('Pliegos Tarifarios (Santiago)'!$K:$K,MATCH($B606,'Pliegos Tarifarios (Santiago)'!$A:$A,0))</f>
        <v>716.899</v>
      </c>
      <c r="S606" s="21">
        <f t="shared" si="41"/>
        <v>69945.152484370585</v>
      </c>
      <c r="T606" s="21">
        <f t="shared" si="38"/>
        <v>13289.578972030411</v>
      </c>
      <c r="U606" s="19">
        <v>0</v>
      </c>
      <c r="V606" s="21">
        <f t="shared" si="39"/>
        <v>83234.731456401001</v>
      </c>
    </row>
    <row r="607" spans="1:22" x14ac:dyDescent="0.3">
      <c r="A607" s="3" t="s">
        <v>134</v>
      </c>
      <c r="B607" s="3">
        <v>3</v>
      </c>
      <c r="C607" s="4" t="s">
        <v>178</v>
      </c>
      <c r="D607" s="3" t="s">
        <v>371</v>
      </c>
      <c r="E607" s="3" t="s">
        <v>356</v>
      </c>
      <c r="F607" s="4" t="s">
        <v>372</v>
      </c>
      <c r="G607" s="3" t="s">
        <v>30</v>
      </c>
      <c r="H607" s="5">
        <v>385.9402</v>
      </c>
      <c r="I607" s="5">
        <v>1.0150999999999999</v>
      </c>
      <c r="J607" s="5">
        <v>1.0104</v>
      </c>
      <c r="K607" s="6">
        <v>0.99536991429415833</v>
      </c>
      <c r="L607" s="5">
        <v>13.78</v>
      </c>
      <c r="M607" s="19">
        <f>H607*INDEX('Pliegos Tarifarios (Santiago)'!$B:$B,MATCH($B607,'Pliegos Tarifarios (Santiago)'!$A:$A,0))</f>
        <v>45864.361487599999</v>
      </c>
      <c r="N607" s="19">
        <f>I607*INDEX('Pliegos Tarifarios (Santiago)'!$C:$C,MATCH($B607,'Pliegos Tarifarios (Santiago)'!$A:$A,0))</f>
        <v>3545.0022618999992</v>
      </c>
      <c r="O607" s="19">
        <f>J607*INDEX('Pliegos Tarifarios (Santiago)'!$D:$D,MATCH($B607,'Pliegos Tarifarios (Santiago)'!$A:$A,0))</f>
        <v>14340.420276000001</v>
      </c>
      <c r="P607" s="19">
        <f>H607*INDEX('Pliegos Tarifarios (Santiago)'!$E:$E,MATCH($B607,'Pliegos Tarifarios (Santiago)'!$A:$A,0))</f>
        <v>4990.9786664000003</v>
      </c>
      <c r="Q607" s="19" cm="1">
        <f t="array" ref="Q607">H607*_xlfn.IFS(H607&lt;=350,INDEX('Pliegos Tarifarios (Santiago)'!$F:$F,MATCH($B607,'Pliegos Tarifarios (Santiago)'!$A:$A,0)),H607&lt;=500,INDEX('Pliegos Tarifarios (Santiago)'!$G:$G,MATCH($B607,'Pliegos Tarifarios (Santiago)'!$A:$A,0)),H607&lt;=1000,INDEX('Pliegos Tarifarios (Santiago)'!$H:$H,MATCH($B607,'Pliegos Tarifarios (Santiago)'!$A:$A,0)),H607&lt;=5000,INDEX('Pliegos Tarifarios (Santiago)'!$I:$I,MATCH($B607,'Pliegos Tarifarios (Santiago)'!$A:$A,0)),H607&gt;5000,INDEX('Pliegos Tarifarios (Santiago)'!$J:$J,MATCH($B607,'Pliegos Tarifarios (Santiago)'!$A:$A,0)))/1.19</f>
        <v>543.5594749579833</v>
      </c>
      <c r="R607" s="19">
        <f>INDEX('Pliegos Tarifarios (Santiago)'!$K:$K,MATCH($B607,'Pliegos Tarifarios (Santiago)'!$A:$A,0))</f>
        <v>716.899</v>
      </c>
      <c r="S607" s="21">
        <f t="shared" si="41"/>
        <v>70001.221166857998</v>
      </c>
      <c r="T607" s="21">
        <f t="shared" si="38"/>
        <v>13300.232021703019</v>
      </c>
      <c r="U607" s="19">
        <v>0</v>
      </c>
      <c r="V607" s="21">
        <f t="shared" si="39"/>
        <v>83301.453188561019</v>
      </c>
    </row>
    <row r="608" spans="1:22" x14ac:dyDescent="0.3">
      <c r="A608" s="3" t="s">
        <v>134</v>
      </c>
      <c r="B608" s="3">
        <v>3</v>
      </c>
      <c r="C608" s="4" t="s">
        <v>178</v>
      </c>
      <c r="D608" s="3" t="s">
        <v>373</v>
      </c>
      <c r="E608" s="3" t="s">
        <v>356</v>
      </c>
      <c r="F608" s="4" t="s">
        <v>374</v>
      </c>
      <c r="G608" s="3" t="s">
        <v>30</v>
      </c>
      <c r="H608" s="5">
        <v>386.3098</v>
      </c>
      <c r="I608" s="5">
        <v>1.0508999999999999</v>
      </c>
      <c r="J608" s="5">
        <v>1.0065999999999999</v>
      </c>
      <c r="K608" s="6">
        <v>0.95784565610429151</v>
      </c>
      <c r="L608" s="5">
        <v>13.8</v>
      </c>
      <c r="M608" s="19">
        <f>H608*INDEX('Pliegos Tarifarios (Santiago)'!$B:$B,MATCH($B608,'Pliegos Tarifarios (Santiago)'!$A:$A,0))</f>
        <v>45908.284012399999</v>
      </c>
      <c r="N608" s="19">
        <f>I608*INDEX('Pliegos Tarifarios (Santiago)'!$C:$C,MATCH($B608,'Pliegos Tarifarios (Santiago)'!$A:$A,0))</f>
        <v>3670.0254920999996</v>
      </c>
      <c r="O608" s="19">
        <f>J608*INDEX('Pliegos Tarifarios (Santiago)'!$D:$D,MATCH($B608,'Pliegos Tarifarios (Santiago)'!$A:$A,0))</f>
        <v>14286.487579000001</v>
      </c>
      <c r="P608" s="19">
        <f>H608*INDEX('Pliegos Tarifarios (Santiago)'!$E:$E,MATCH($B608,'Pliegos Tarifarios (Santiago)'!$A:$A,0))</f>
        <v>4995.7583335999998</v>
      </c>
      <c r="Q608" s="19" cm="1">
        <f t="array" ref="Q608">H608*_xlfn.IFS(H608&lt;=350,INDEX('Pliegos Tarifarios (Santiago)'!$F:$F,MATCH($B608,'Pliegos Tarifarios (Santiago)'!$A:$A,0)),H608&lt;=500,INDEX('Pliegos Tarifarios (Santiago)'!$G:$G,MATCH($B608,'Pliegos Tarifarios (Santiago)'!$A:$A,0)),H608&lt;=1000,INDEX('Pliegos Tarifarios (Santiago)'!$H:$H,MATCH($B608,'Pliegos Tarifarios (Santiago)'!$A:$A,0)),H608&lt;=5000,INDEX('Pliegos Tarifarios (Santiago)'!$I:$I,MATCH($B608,'Pliegos Tarifarios (Santiago)'!$A:$A,0)),H608&gt;5000,INDEX('Pliegos Tarifarios (Santiago)'!$J:$J,MATCH($B608,'Pliegos Tarifarios (Santiago)'!$A:$A,0)))/1.19</f>
        <v>544.08002084033615</v>
      </c>
      <c r="R608" s="19">
        <f>INDEX('Pliegos Tarifarios (Santiago)'!$K:$K,MATCH($B608,'Pliegos Tarifarios (Santiago)'!$A:$A,0))</f>
        <v>716.899</v>
      </c>
      <c r="S608" s="21">
        <f t="shared" si="41"/>
        <v>70121.53443794034</v>
      </c>
      <c r="T608" s="21">
        <f t="shared" si="38"/>
        <v>13323.091543208664</v>
      </c>
      <c r="U608" s="19">
        <v>0</v>
      </c>
      <c r="V608" s="21">
        <f t="shared" si="39"/>
        <v>83444.625981149002</v>
      </c>
    </row>
    <row r="609" spans="1:22" x14ac:dyDescent="0.3">
      <c r="A609" s="3" t="s">
        <v>134</v>
      </c>
      <c r="B609" s="3">
        <v>3</v>
      </c>
      <c r="C609" s="4" t="s">
        <v>178</v>
      </c>
      <c r="D609" s="3" t="s">
        <v>375</v>
      </c>
      <c r="E609" s="3" t="s">
        <v>59</v>
      </c>
      <c r="F609" s="4" t="s">
        <v>376</v>
      </c>
      <c r="G609" s="3" t="s">
        <v>30</v>
      </c>
      <c r="H609" s="5">
        <v>257.47190000000001</v>
      </c>
      <c r="I609" s="5">
        <v>0.70130000000000003</v>
      </c>
      <c r="J609" s="5">
        <v>0.67120000000000002</v>
      </c>
      <c r="K609" s="6">
        <v>0.95707970911164975</v>
      </c>
      <c r="L609" s="5">
        <v>9.1999999999999993</v>
      </c>
      <c r="M609" s="19">
        <f>H609*INDEX('Pliegos Tarifarios (Santiago)'!$B:$B,MATCH($B609,'Pliegos Tarifarios (Santiago)'!$A:$A,0))</f>
        <v>30597.4456522</v>
      </c>
      <c r="N609" s="19">
        <f>I609*INDEX('Pliegos Tarifarios (Santiago)'!$C:$C,MATCH($B609,'Pliegos Tarifarios (Santiago)'!$A:$A,0))</f>
        <v>2449.1282496999997</v>
      </c>
      <c r="O609" s="19">
        <f>J609*INDEX('Pliegos Tarifarios (Santiago)'!$D:$D,MATCH($B609,'Pliegos Tarifarios (Santiago)'!$A:$A,0))</f>
        <v>9526.2174279999999</v>
      </c>
      <c r="P609" s="19">
        <f>H609*INDEX('Pliegos Tarifarios (Santiago)'!$E:$E,MATCH($B609,'Pliegos Tarifarios (Santiago)'!$A:$A,0))</f>
        <v>3329.6266108</v>
      </c>
      <c r="Q609" s="19" cm="1">
        <f t="array" ref="Q609">H609*_xlfn.IFS(H609&lt;=350,INDEX('Pliegos Tarifarios (Santiago)'!$F:$F,MATCH($B609,'Pliegos Tarifarios (Santiago)'!$A:$A,0)),H609&lt;=500,INDEX('Pliegos Tarifarios (Santiago)'!$G:$G,MATCH($B609,'Pliegos Tarifarios (Santiago)'!$A:$A,0)),H609&lt;=1000,INDEX('Pliegos Tarifarios (Santiago)'!$H:$H,MATCH($B609,'Pliegos Tarifarios (Santiago)'!$A:$A,0)),H609&lt;=5000,INDEX('Pliegos Tarifarios (Santiago)'!$I:$I,MATCH($B609,'Pliegos Tarifarios (Santiago)'!$A:$A,0)),H609&gt;5000,INDEX('Pliegos Tarifarios (Santiago)'!$J:$J,MATCH($B609,'Pliegos Tarifarios (Santiago)'!$A:$A,0)))/1.19</f>
        <v>169.62854588235297</v>
      </c>
      <c r="R609" s="19">
        <f>INDEX('Pliegos Tarifarios (Santiago)'!$K:$K,MATCH($B609,'Pliegos Tarifarios (Santiago)'!$A:$A,0))</f>
        <v>716.899</v>
      </c>
      <c r="S609" s="21">
        <f t="shared" si="41"/>
        <v>46788.945486582357</v>
      </c>
      <c r="T609" s="21">
        <f t="shared" si="38"/>
        <v>8889.8996424506477</v>
      </c>
      <c r="U609" s="19">
        <v>0</v>
      </c>
      <c r="V609" s="21">
        <f t="shared" si="39"/>
        <v>55678.845129033005</v>
      </c>
    </row>
    <row r="610" spans="1:22" x14ac:dyDescent="0.3">
      <c r="A610" s="3" t="s">
        <v>134</v>
      </c>
      <c r="B610" s="3">
        <v>3</v>
      </c>
      <c r="C610" s="4" t="s">
        <v>178</v>
      </c>
      <c r="D610" s="3" t="s">
        <v>377</v>
      </c>
      <c r="E610" s="3" t="s">
        <v>59</v>
      </c>
      <c r="F610" s="4" t="s">
        <v>378</v>
      </c>
      <c r="G610" s="3" t="s">
        <v>30</v>
      </c>
      <c r="H610" s="5">
        <v>257.49040000000002</v>
      </c>
      <c r="I610" s="5">
        <v>0.68810000000000004</v>
      </c>
      <c r="J610" s="5">
        <v>0.66669999999999996</v>
      </c>
      <c r="K610" s="6">
        <v>0.96889986920505733</v>
      </c>
      <c r="L610" s="5">
        <v>9.1999999999999993</v>
      </c>
      <c r="M610" s="19">
        <f>H610*INDEX('Pliegos Tarifarios (Santiago)'!$B:$B,MATCH($B610,'Pliegos Tarifarios (Santiago)'!$A:$A,0))</f>
        <v>30599.6441552</v>
      </c>
      <c r="N610" s="19">
        <f>I610*INDEX('Pliegos Tarifarios (Santiago)'!$C:$C,MATCH($B610,'Pliegos Tarifarios (Santiago)'!$A:$A,0))</f>
        <v>2403.0302989000002</v>
      </c>
      <c r="O610" s="19">
        <f>J610*INDEX('Pliegos Tarifarios (Santiago)'!$D:$D,MATCH($B610,'Pliegos Tarifarios (Santiago)'!$A:$A,0))</f>
        <v>9462.3497604999993</v>
      </c>
      <c r="P610" s="19">
        <f>H610*INDEX('Pliegos Tarifarios (Santiago)'!$E:$E,MATCH($B610,'Pliegos Tarifarios (Santiago)'!$A:$A,0))</f>
        <v>3329.8658528000005</v>
      </c>
      <c r="Q610" s="19" cm="1">
        <f t="array" ref="Q610">H610*_xlfn.IFS(H610&lt;=350,INDEX('Pliegos Tarifarios (Santiago)'!$F:$F,MATCH($B610,'Pliegos Tarifarios (Santiago)'!$A:$A,0)),H610&lt;=500,INDEX('Pliegos Tarifarios (Santiago)'!$G:$G,MATCH($B610,'Pliegos Tarifarios (Santiago)'!$A:$A,0)),H610&lt;=1000,INDEX('Pliegos Tarifarios (Santiago)'!$H:$H,MATCH($B610,'Pliegos Tarifarios (Santiago)'!$A:$A,0)),H610&lt;=5000,INDEX('Pliegos Tarifarios (Santiago)'!$I:$I,MATCH($B610,'Pliegos Tarifarios (Santiago)'!$A:$A,0)),H610&gt;5000,INDEX('Pliegos Tarifarios (Santiago)'!$J:$J,MATCH($B610,'Pliegos Tarifarios (Santiago)'!$A:$A,0)))/1.19</f>
        <v>169.6407341176471</v>
      </c>
      <c r="R610" s="19">
        <f>INDEX('Pliegos Tarifarios (Santiago)'!$K:$K,MATCH($B610,'Pliegos Tarifarios (Santiago)'!$A:$A,0))</f>
        <v>716.899</v>
      </c>
      <c r="S610" s="21">
        <f t="shared" si="41"/>
        <v>46681.429801517646</v>
      </c>
      <c r="T610" s="21">
        <f t="shared" si="38"/>
        <v>8869.4716622883534</v>
      </c>
      <c r="U610" s="19">
        <v>0</v>
      </c>
      <c r="V610" s="21">
        <f t="shared" si="39"/>
        <v>55550.901463806003</v>
      </c>
    </row>
    <row r="611" spans="1:22" x14ac:dyDescent="0.3">
      <c r="A611" s="3" t="s">
        <v>134</v>
      </c>
      <c r="B611" s="3">
        <v>3</v>
      </c>
      <c r="C611" s="4" t="s">
        <v>178</v>
      </c>
      <c r="D611" s="3" t="s">
        <v>379</v>
      </c>
      <c r="E611" s="3" t="s">
        <v>59</v>
      </c>
      <c r="F611" s="4" t="s">
        <v>380</v>
      </c>
      <c r="G611" s="3" t="s">
        <v>30</v>
      </c>
      <c r="H611" s="5">
        <v>257.1438</v>
      </c>
      <c r="I611" s="5">
        <v>0.70340000000000003</v>
      </c>
      <c r="J611" s="5">
        <v>0.68030000000000002</v>
      </c>
      <c r="K611" s="6">
        <v>0.96715951094682973</v>
      </c>
      <c r="L611" s="5">
        <v>9.18</v>
      </c>
      <c r="M611" s="19">
        <f>H611*INDEX('Pliegos Tarifarios (Santiago)'!$B:$B,MATCH($B611,'Pliegos Tarifarios (Santiago)'!$A:$A,0))</f>
        <v>30558.454904399998</v>
      </c>
      <c r="N611" s="19">
        <f>I611*INDEX('Pliegos Tarifarios (Santiago)'!$C:$C,MATCH($B611,'Pliegos Tarifarios (Santiago)'!$A:$A,0))</f>
        <v>2456.4620145999997</v>
      </c>
      <c r="O611" s="19">
        <f>J611*INDEX('Pliegos Tarifarios (Santiago)'!$D:$D,MATCH($B611,'Pliegos Tarifarios (Santiago)'!$A:$A,0))</f>
        <v>9655.3720444999999</v>
      </c>
      <c r="P611" s="19">
        <f>H611*INDEX('Pliegos Tarifarios (Santiago)'!$E:$E,MATCH($B611,'Pliegos Tarifarios (Santiago)'!$A:$A,0))</f>
        <v>3325.3836216</v>
      </c>
      <c r="Q611" s="19" cm="1">
        <f t="array" ref="Q611">H611*_xlfn.IFS(H611&lt;=350,INDEX('Pliegos Tarifarios (Santiago)'!$F:$F,MATCH($B611,'Pliegos Tarifarios (Santiago)'!$A:$A,0)),H611&lt;=500,INDEX('Pliegos Tarifarios (Santiago)'!$G:$G,MATCH($B611,'Pliegos Tarifarios (Santiago)'!$A:$A,0)),H611&lt;=1000,INDEX('Pliegos Tarifarios (Santiago)'!$H:$H,MATCH($B611,'Pliegos Tarifarios (Santiago)'!$A:$A,0)),H611&lt;=5000,INDEX('Pliegos Tarifarios (Santiago)'!$I:$I,MATCH($B611,'Pliegos Tarifarios (Santiago)'!$A:$A,0)),H611&gt;5000,INDEX('Pliegos Tarifarios (Santiago)'!$J:$J,MATCH($B611,'Pliegos Tarifarios (Santiago)'!$A:$A,0)))/1.19</f>
        <v>169.41238588235296</v>
      </c>
      <c r="R611" s="19">
        <f>INDEX('Pliegos Tarifarios (Santiago)'!$K:$K,MATCH($B611,'Pliegos Tarifarios (Santiago)'!$A:$A,0))</f>
        <v>716.899</v>
      </c>
      <c r="S611" s="21">
        <f t="shared" si="41"/>
        <v>46881.983970982343</v>
      </c>
      <c r="T611" s="21">
        <f t="shared" si="38"/>
        <v>8907.5769544866453</v>
      </c>
      <c r="U611" s="19">
        <v>0</v>
      </c>
      <c r="V611" s="21">
        <f t="shared" si="39"/>
        <v>55789.560925468992</v>
      </c>
    </row>
    <row r="612" spans="1:22" x14ac:dyDescent="0.3">
      <c r="A612" s="3" t="s">
        <v>134</v>
      </c>
      <c r="B612" s="3">
        <v>3</v>
      </c>
      <c r="C612" s="4" t="s">
        <v>178</v>
      </c>
      <c r="D612" s="3" t="s">
        <v>381</v>
      </c>
      <c r="E612" s="3" t="s">
        <v>59</v>
      </c>
      <c r="F612" s="4" t="s">
        <v>382</v>
      </c>
      <c r="G612" s="3" t="s">
        <v>30</v>
      </c>
      <c r="H612" s="5">
        <v>257.55790000000002</v>
      </c>
      <c r="I612" s="5">
        <v>0.69310000000000005</v>
      </c>
      <c r="J612" s="5">
        <v>0.69310000000000005</v>
      </c>
      <c r="K612" s="6">
        <v>1</v>
      </c>
      <c r="L612" s="5">
        <v>9.1999999999999993</v>
      </c>
      <c r="M612" s="19">
        <f>H612*INDEX('Pliegos Tarifarios (Santiago)'!$B:$B,MATCH($B612,'Pliegos Tarifarios (Santiago)'!$A:$A,0))</f>
        <v>30607.665720199999</v>
      </c>
      <c r="N612" s="19">
        <f>I612*INDEX('Pliegos Tarifarios (Santiago)'!$C:$C,MATCH($B612,'Pliegos Tarifarios (Santiago)'!$A:$A,0))</f>
        <v>2420.4916438999999</v>
      </c>
      <c r="O612" s="19">
        <f>J612*INDEX('Pliegos Tarifarios (Santiago)'!$D:$D,MATCH($B612,'Pliegos Tarifarios (Santiago)'!$A:$A,0))</f>
        <v>9837.0400765000013</v>
      </c>
      <c r="P612" s="19">
        <f>H612*INDEX('Pliegos Tarifarios (Santiago)'!$E:$E,MATCH($B612,'Pliegos Tarifarios (Santiago)'!$A:$A,0))</f>
        <v>3330.7387628000001</v>
      </c>
      <c r="Q612" s="19" cm="1">
        <f t="array" ref="Q612">H612*_xlfn.IFS(H612&lt;=350,INDEX('Pliegos Tarifarios (Santiago)'!$F:$F,MATCH($B612,'Pliegos Tarifarios (Santiago)'!$A:$A,0)),H612&lt;=500,INDEX('Pliegos Tarifarios (Santiago)'!$G:$G,MATCH($B612,'Pliegos Tarifarios (Santiago)'!$A:$A,0)),H612&lt;=1000,INDEX('Pliegos Tarifarios (Santiago)'!$H:$H,MATCH($B612,'Pliegos Tarifarios (Santiago)'!$A:$A,0)),H612&lt;=5000,INDEX('Pliegos Tarifarios (Santiago)'!$I:$I,MATCH($B612,'Pliegos Tarifarios (Santiago)'!$A:$A,0)),H612&gt;5000,INDEX('Pliegos Tarifarios (Santiago)'!$J:$J,MATCH($B612,'Pliegos Tarifarios (Santiago)'!$A:$A,0)))/1.19</f>
        <v>169.6852047058824</v>
      </c>
      <c r="R612" s="19">
        <f>INDEX('Pliegos Tarifarios (Santiago)'!$K:$K,MATCH($B612,'Pliegos Tarifarios (Santiago)'!$A:$A,0))</f>
        <v>716.899</v>
      </c>
      <c r="S612" s="21">
        <f t="shared" si="41"/>
        <v>47082.520408105884</v>
      </c>
      <c r="T612" s="21">
        <f t="shared" si="38"/>
        <v>8945.6788775401183</v>
      </c>
      <c r="U612" s="19">
        <v>0</v>
      </c>
      <c r="V612" s="21">
        <f t="shared" si="39"/>
        <v>56028.199285645998</v>
      </c>
    </row>
    <row r="613" spans="1:22" x14ac:dyDescent="0.3">
      <c r="A613" s="3" t="s">
        <v>134</v>
      </c>
      <c r="B613" s="3">
        <v>3</v>
      </c>
      <c r="C613" s="4" t="s">
        <v>178</v>
      </c>
      <c r="D613" s="3" t="s">
        <v>383</v>
      </c>
      <c r="E613" s="3" t="s">
        <v>59</v>
      </c>
      <c r="F613" s="4" t="s">
        <v>384</v>
      </c>
      <c r="G613" s="3" t="s">
        <v>30</v>
      </c>
      <c r="H613" s="5">
        <v>257.59019999999998</v>
      </c>
      <c r="I613" s="5">
        <v>0.6794</v>
      </c>
      <c r="J613" s="5">
        <v>0.67930000000000001</v>
      </c>
      <c r="K613" s="6">
        <v>0.99985281130409187</v>
      </c>
      <c r="L613" s="5">
        <v>9.1999999999999993</v>
      </c>
      <c r="M613" s="19">
        <f>H613*INDEX('Pliegos Tarifarios (Santiago)'!$B:$B,MATCH($B613,'Pliegos Tarifarios (Santiago)'!$A:$A,0))</f>
        <v>30611.504187599996</v>
      </c>
      <c r="N613" s="19">
        <f>I613*INDEX('Pliegos Tarifarios (Santiago)'!$C:$C,MATCH($B613,'Pliegos Tarifarios (Santiago)'!$A:$A,0))</f>
        <v>2372.6475585999997</v>
      </c>
      <c r="O613" s="19">
        <f>J613*INDEX('Pliegos Tarifarios (Santiago)'!$D:$D,MATCH($B613,'Pliegos Tarifarios (Santiago)'!$A:$A,0))</f>
        <v>9641.1792295000014</v>
      </c>
      <c r="P613" s="19">
        <f>H613*INDEX('Pliegos Tarifarios (Santiago)'!$E:$E,MATCH($B613,'Pliegos Tarifarios (Santiago)'!$A:$A,0))</f>
        <v>3331.1564663999998</v>
      </c>
      <c r="Q613" s="19" cm="1">
        <f t="array" ref="Q613">H613*_xlfn.IFS(H613&lt;=350,INDEX('Pliegos Tarifarios (Santiago)'!$F:$F,MATCH($B613,'Pliegos Tarifarios (Santiago)'!$A:$A,0)),H613&lt;=500,INDEX('Pliegos Tarifarios (Santiago)'!$G:$G,MATCH($B613,'Pliegos Tarifarios (Santiago)'!$A:$A,0)),H613&lt;=1000,INDEX('Pliegos Tarifarios (Santiago)'!$H:$H,MATCH($B613,'Pliegos Tarifarios (Santiago)'!$A:$A,0)),H613&lt;=5000,INDEX('Pliegos Tarifarios (Santiago)'!$I:$I,MATCH($B613,'Pliegos Tarifarios (Santiago)'!$A:$A,0)),H613&gt;5000,INDEX('Pliegos Tarifarios (Santiago)'!$J:$J,MATCH($B613,'Pliegos Tarifarios (Santiago)'!$A:$A,0)))/1.19</f>
        <v>169.70648470588233</v>
      </c>
      <c r="R613" s="19">
        <f>INDEX('Pliegos Tarifarios (Santiago)'!$K:$K,MATCH($B613,'Pliegos Tarifarios (Santiago)'!$A:$A,0))</f>
        <v>716.899</v>
      </c>
      <c r="S613" s="21">
        <f t="shared" si="41"/>
        <v>46843.092926805875</v>
      </c>
      <c r="T613" s="21">
        <f t="shared" si="38"/>
        <v>8900.1876560931159</v>
      </c>
      <c r="U613" s="19">
        <v>0</v>
      </c>
      <c r="V613" s="21">
        <f t="shared" si="39"/>
        <v>55743.280582898995</v>
      </c>
    </row>
    <row r="614" spans="1:22" x14ac:dyDescent="0.3">
      <c r="A614" s="3" t="s">
        <v>134</v>
      </c>
      <c r="B614" s="3">
        <v>3</v>
      </c>
      <c r="C614" s="4" t="s">
        <v>178</v>
      </c>
      <c r="D614" s="3" t="s">
        <v>385</v>
      </c>
      <c r="E614" s="3" t="s">
        <v>59</v>
      </c>
      <c r="F614" s="4" t="s">
        <v>386</v>
      </c>
      <c r="G614" s="3" t="s">
        <v>30</v>
      </c>
      <c r="H614" s="5">
        <v>386.35890000000001</v>
      </c>
      <c r="I614" s="5">
        <v>1.0740000000000001</v>
      </c>
      <c r="J614" s="5">
        <v>1.0740000000000001</v>
      </c>
      <c r="K614" s="6">
        <v>1</v>
      </c>
      <c r="L614" s="5">
        <v>13.8</v>
      </c>
      <c r="M614" s="19">
        <f>H614*INDEX('Pliegos Tarifarios (Santiago)'!$B:$B,MATCH($B614,'Pliegos Tarifarios (Santiago)'!$A:$A,0))</f>
        <v>45914.118958200001</v>
      </c>
      <c r="N614" s="19">
        <f>I614*INDEX('Pliegos Tarifarios (Santiago)'!$C:$C,MATCH($B614,'Pliegos Tarifarios (Santiago)'!$A:$A,0))</f>
        <v>3750.6969060000001</v>
      </c>
      <c r="O614" s="19">
        <f>J614*INDEX('Pliegos Tarifarios (Santiago)'!$D:$D,MATCH($B614,'Pliegos Tarifarios (Santiago)'!$A:$A,0))</f>
        <v>15243.083310000002</v>
      </c>
      <c r="P614" s="19">
        <f>H614*INDEX('Pliegos Tarifarios (Santiago)'!$E:$E,MATCH($B614,'Pliegos Tarifarios (Santiago)'!$A:$A,0))</f>
        <v>4996.3932948000001</v>
      </c>
      <c r="Q614" s="19" cm="1">
        <f t="array" ref="Q614">H614*_xlfn.IFS(H614&lt;=350,INDEX('Pliegos Tarifarios (Santiago)'!$F:$F,MATCH($B614,'Pliegos Tarifarios (Santiago)'!$A:$A,0)),H614&lt;=500,INDEX('Pliegos Tarifarios (Santiago)'!$G:$G,MATCH($B614,'Pliegos Tarifarios (Santiago)'!$A:$A,0)),H614&lt;=1000,INDEX('Pliegos Tarifarios (Santiago)'!$H:$H,MATCH($B614,'Pliegos Tarifarios (Santiago)'!$A:$A,0)),H614&lt;=5000,INDEX('Pliegos Tarifarios (Santiago)'!$I:$I,MATCH($B614,'Pliegos Tarifarios (Santiago)'!$A:$A,0)),H614&gt;5000,INDEX('Pliegos Tarifarios (Santiago)'!$J:$J,MATCH($B614,'Pliegos Tarifarios (Santiago)'!$A:$A,0)))/1.19</f>
        <v>544.14917344537821</v>
      </c>
      <c r="R614" s="19">
        <f>INDEX('Pliegos Tarifarios (Santiago)'!$K:$K,MATCH($B614,'Pliegos Tarifarios (Santiago)'!$A:$A,0))</f>
        <v>716.899</v>
      </c>
      <c r="S614" s="21">
        <f t="shared" si="41"/>
        <v>71165.340642445386</v>
      </c>
      <c r="T614" s="21">
        <f t="shared" si="38"/>
        <v>13521.414722064623</v>
      </c>
      <c r="U614" s="19">
        <v>0</v>
      </c>
      <c r="V614" s="21">
        <f t="shared" si="39"/>
        <v>84686.755364510012</v>
      </c>
    </row>
    <row r="615" spans="1:22" x14ac:dyDescent="0.3">
      <c r="A615" s="3" t="s">
        <v>134</v>
      </c>
      <c r="B615" s="3">
        <v>3</v>
      </c>
      <c r="C615" s="4" t="s">
        <v>178</v>
      </c>
      <c r="D615" s="3" t="s">
        <v>387</v>
      </c>
      <c r="E615" s="3" t="s">
        <v>388</v>
      </c>
      <c r="F615" s="4" t="s">
        <v>389</v>
      </c>
      <c r="G615" s="3" t="s">
        <v>30</v>
      </c>
      <c r="H615" s="5">
        <v>385.43990000000002</v>
      </c>
      <c r="I615" s="5">
        <v>1.0184</v>
      </c>
      <c r="J615" s="5">
        <v>1.0184</v>
      </c>
      <c r="K615" s="6">
        <v>1</v>
      </c>
      <c r="L615" s="5">
        <v>13.77</v>
      </c>
      <c r="M615" s="19">
        <f>H615*INDEX('Pliegos Tarifarios (Santiago)'!$B:$B,MATCH($B615,'Pliegos Tarifarios (Santiago)'!$A:$A,0))</f>
        <v>45804.906836200003</v>
      </c>
      <c r="N615" s="19">
        <f>I615*INDEX('Pliegos Tarifarios (Santiago)'!$C:$C,MATCH($B615,'Pliegos Tarifarios (Santiago)'!$A:$A,0))</f>
        <v>3556.5267495999997</v>
      </c>
      <c r="O615" s="19">
        <f>J615*INDEX('Pliegos Tarifarios (Santiago)'!$D:$D,MATCH($B615,'Pliegos Tarifarios (Santiago)'!$A:$A,0))</f>
        <v>14453.962796</v>
      </c>
      <c r="P615" s="19">
        <f>H615*INDEX('Pliegos Tarifarios (Santiago)'!$E:$E,MATCH($B615,'Pliegos Tarifarios (Santiago)'!$A:$A,0))</f>
        <v>4984.5087868000001</v>
      </c>
      <c r="Q615" s="19" cm="1">
        <f t="array" ref="Q615">H615*_xlfn.IFS(H615&lt;=350,INDEX('Pliegos Tarifarios (Santiago)'!$F:$F,MATCH($B615,'Pliegos Tarifarios (Santiago)'!$A:$A,0)),H615&lt;=500,INDEX('Pliegos Tarifarios (Santiago)'!$G:$G,MATCH($B615,'Pliegos Tarifarios (Santiago)'!$A:$A,0)),H615&lt;=1000,INDEX('Pliegos Tarifarios (Santiago)'!$H:$H,MATCH($B615,'Pliegos Tarifarios (Santiago)'!$A:$A,0)),H615&lt;=5000,INDEX('Pliegos Tarifarios (Santiago)'!$I:$I,MATCH($B615,'Pliegos Tarifarios (Santiago)'!$A:$A,0)),H615&gt;5000,INDEX('Pliegos Tarifarios (Santiago)'!$J:$J,MATCH($B615,'Pliegos Tarifarios (Santiago)'!$A:$A,0)))/1.19</f>
        <v>542.85485075630254</v>
      </c>
      <c r="R615" s="19">
        <f>INDEX('Pliegos Tarifarios (Santiago)'!$K:$K,MATCH($B615,'Pliegos Tarifarios (Santiago)'!$A:$A,0))</f>
        <v>716.899</v>
      </c>
      <c r="S615" s="21">
        <f t="shared" si="41"/>
        <v>70059.659019356302</v>
      </c>
      <c r="T615" s="21">
        <f t="shared" si="38"/>
        <v>13311.335213677698</v>
      </c>
      <c r="U615" s="19">
        <v>0</v>
      </c>
      <c r="V615" s="21">
        <f t="shared" si="39"/>
        <v>83370.994233033998</v>
      </c>
    </row>
    <row r="616" spans="1:22" x14ac:dyDescent="0.3">
      <c r="A616" s="3" t="s">
        <v>134</v>
      </c>
      <c r="B616" s="3">
        <v>3</v>
      </c>
      <c r="C616" s="4" t="s">
        <v>178</v>
      </c>
      <c r="D616" s="3" t="s">
        <v>390</v>
      </c>
      <c r="E616" s="3" t="s">
        <v>388</v>
      </c>
      <c r="F616" s="4" t="s">
        <v>391</v>
      </c>
      <c r="G616" s="3" t="s">
        <v>30</v>
      </c>
      <c r="H616" s="5">
        <v>386.43939999999998</v>
      </c>
      <c r="I616" s="5">
        <v>1.0605</v>
      </c>
      <c r="J616" s="5">
        <v>1.0605</v>
      </c>
      <c r="K616" s="6">
        <v>1</v>
      </c>
      <c r="L616" s="5">
        <v>13.8</v>
      </c>
      <c r="M616" s="19">
        <f>H616*INDEX('Pliegos Tarifarios (Santiago)'!$B:$B,MATCH($B616,'Pliegos Tarifarios (Santiago)'!$A:$A,0))</f>
        <v>45923.685417199995</v>
      </c>
      <c r="N616" s="19">
        <f>I616*INDEX('Pliegos Tarifarios (Santiago)'!$C:$C,MATCH($B616,'Pliegos Tarifarios (Santiago)'!$A:$A,0))</f>
        <v>3703.5512744999996</v>
      </c>
      <c r="O616" s="19">
        <f>J616*INDEX('Pliegos Tarifarios (Santiago)'!$D:$D,MATCH($B616,'Pliegos Tarifarios (Santiago)'!$A:$A,0))</f>
        <v>15051.4803075</v>
      </c>
      <c r="P616" s="19">
        <f>H616*INDEX('Pliegos Tarifarios (Santiago)'!$E:$E,MATCH($B616,'Pliegos Tarifarios (Santiago)'!$A:$A,0))</f>
        <v>4997.4343208</v>
      </c>
      <c r="Q616" s="19" cm="1">
        <f t="array" ref="Q616">H616*_xlfn.IFS(H616&lt;=350,INDEX('Pliegos Tarifarios (Santiago)'!$F:$F,MATCH($B616,'Pliegos Tarifarios (Santiago)'!$A:$A,0)),H616&lt;=500,INDEX('Pliegos Tarifarios (Santiago)'!$G:$G,MATCH($B616,'Pliegos Tarifarios (Santiago)'!$A:$A,0)),H616&lt;=1000,INDEX('Pliegos Tarifarios (Santiago)'!$H:$H,MATCH($B616,'Pliegos Tarifarios (Santiago)'!$A:$A,0)),H616&lt;=5000,INDEX('Pliegos Tarifarios (Santiago)'!$I:$I,MATCH($B616,'Pliegos Tarifarios (Santiago)'!$A:$A,0)),H616&gt;5000,INDEX('Pliegos Tarifarios (Santiago)'!$J:$J,MATCH($B616,'Pliegos Tarifarios (Santiago)'!$A:$A,0)))/1.19</f>
        <v>544.26254991596647</v>
      </c>
      <c r="R616" s="19">
        <f>INDEX('Pliegos Tarifarios (Santiago)'!$K:$K,MATCH($B616,'Pliegos Tarifarios (Santiago)'!$A:$A,0))</f>
        <v>716.899</v>
      </c>
      <c r="S616" s="21">
        <f t="shared" si="41"/>
        <v>70937.312869915972</v>
      </c>
      <c r="T616" s="21">
        <f t="shared" si="38"/>
        <v>13478.089445284035</v>
      </c>
      <c r="U616" s="19">
        <v>0</v>
      </c>
      <c r="V616" s="21">
        <f t="shared" si="39"/>
        <v>84415.402315200001</v>
      </c>
    </row>
    <row r="617" spans="1:22" x14ac:dyDescent="0.3">
      <c r="A617" s="3" t="s">
        <v>134</v>
      </c>
      <c r="B617" s="3">
        <v>3</v>
      </c>
      <c r="C617" s="4" t="s">
        <v>178</v>
      </c>
      <c r="D617" s="3" t="s">
        <v>392</v>
      </c>
      <c r="E617" s="3" t="s">
        <v>388</v>
      </c>
      <c r="F617" s="4" t="s">
        <v>393</v>
      </c>
      <c r="G617" s="3" t="s">
        <v>30</v>
      </c>
      <c r="H617" s="5">
        <v>386.07150000000001</v>
      </c>
      <c r="I617" s="5">
        <v>1.0564</v>
      </c>
      <c r="J617" s="5">
        <v>1.0564</v>
      </c>
      <c r="K617" s="6">
        <v>1</v>
      </c>
      <c r="L617" s="5">
        <v>13.79</v>
      </c>
      <c r="M617" s="19">
        <f>H617*INDEX('Pliegos Tarifarios (Santiago)'!$B:$B,MATCH($B617,'Pliegos Tarifarios (Santiago)'!$A:$A,0))</f>
        <v>45879.964916999998</v>
      </c>
      <c r="N617" s="19">
        <f>I617*INDEX('Pliegos Tarifarios (Santiago)'!$C:$C,MATCH($B617,'Pliegos Tarifarios (Santiago)'!$A:$A,0))</f>
        <v>3689.2329715999999</v>
      </c>
      <c r="O617" s="19">
        <f>J617*INDEX('Pliegos Tarifarios (Santiago)'!$D:$D,MATCH($B617,'Pliegos Tarifarios (Santiago)'!$A:$A,0))</f>
        <v>14993.289766</v>
      </c>
      <c r="P617" s="19">
        <f>H617*INDEX('Pliegos Tarifarios (Santiago)'!$E:$E,MATCH($B617,'Pliegos Tarifarios (Santiago)'!$A:$A,0))</f>
        <v>4992.6766379999999</v>
      </c>
      <c r="Q617" s="19" cm="1">
        <f t="array" ref="Q617">H617*_xlfn.IFS(H617&lt;=350,INDEX('Pliegos Tarifarios (Santiago)'!$F:$F,MATCH($B617,'Pliegos Tarifarios (Santiago)'!$A:$A,0)),H617&lt;=500,INDEX('Pliegos Tarifarios (Santiago)'!$G:$G,MATCH($B617,'Pliegos Tarifarios (Santiago)'!$A:$A,0)),H617&lt;=1000,INDEX('Pliegos Tarifarios (Santiago)'!$H:$H,MATCH($B617,'Pliegos Tarifarios (Santiago)'!$A:$A,0)),H617&lt;=5000,INDEX('Pliegos Tarifarios (Santiago)'!$I:$I,MATCH($B617,'Pliegos Tarifarios (Santiago)'!$A:$A,0)),H617&gt;5000,INDEX('Pliegos Tarifarios (Santiago)'!$J:$J,MATCH($B617,'Pliegos Tarifarios (Santiago)'!$A:$A,0)))/1.19</f>
        <v>543.74439831932784</v>
      </c>
      <c r="R617" s="19">
        <f>INDEX('Pliegos Tarifarios (Santiago)'!$K:$K,MATCH($B617,'Pliegos Tarifarios (Santiago)'!$A:$A,0))</f>
        <v>716.899</v>
      </c>
      <c r="S617" s="21">
        <f t="shared" si="41"/>
        <v>70815.807690919333</v>
      </c>
      <c r="T617" s="21">
        <f t="shared" si="38"/>
        <v>13455.003461274673</v>
      </c>
      <c r="U617" s="19">
        <v>0</v>
      </c>
      <c r="V617" s="21">
        <f t="shared" si="39"/>
        <v>84270.811152194001</v>
      </c>
    </row>
    <row r="618" spans="1:22" x14ac:dyDescent="0.3">
      <c r="A618" s="3" t="s">
        <v>134</v>
      </c>
      <c r="B618" s="3">
        <v>3</v>
      </c>
      <c r="C618" s="4" t="s">
        <v>178</v>
      </c>
      <c r="D618" s="3" t="s">
        <v>394</v>
      </c>
      <c r="E618" s="3" t="s">
        <v>388</v>
      </c>
      <c r="F618" s="4" t="s">
        <v>395</v>
      </c>
      <c r="G618" s="3" t="s">
        <v>30</v>
      </c>
      <c r="H618" s="5">
        <v>643.25360000000001</v>
      </c>
      <c r="I618" s="5">
        <v>1.7153</v>
      </c>
      <c r="J618" s="5">
        <v>1.6988000000000001</v>
      </c>
      <c r="K618" s="6">
        <v>0.99038069142424068</v>
      </c>
      <c r="L618" s="5">
        <v>22.97</v>
      </c>
      <c r="M618" s="19">
        <f>H618*INDEX('Pliegos Tarifarios (Santiago)'!$B:$B,MATCH($B618,'Pliegos Tarifarios (Santiago)'!$A:$A,0))</f>
        <v>76442.971316800002</v>
      </c>
      <c r="N618" s="19">
        <f>I618*INDEX('Pliegos Tarifarios (Santiago)'!$C:$C,MATCH($B618,'Pliegos Tarifarios (Santiago)'!$A:$A,0))</f>
        <v>5990.2890157000002</v>
      </c>
      <c r="O618" s="19">
        <f>J618*INDEX('Pliegos Tarifarios (Santiago)'!$D:$D,MATCH($B618,'Pliegos Tarifarios (Santiago)'!$A:$A,0))</f>
        <v>24110.754122000002</v>
      </c>
      <c r="P618" s="19">
        <f>H618*INDEX('Pliegos Tarifarios (Santiago)'!$E:$E,MATCH($B618,'Pliegos Tarifarios (Santiago)'!$A:$A,0))</f>
        <v>8318.5555552000005</v>
      </c>
      <c r="Q618" s="19" cm="1">
        <f t="array" ref="Q618">H618*_xlfn.IFS(H618&lt;=350,INDEX('Pliegos Tarifarios (Santiago)'!$F:$F,MATCH($B618,'Pliegos Tarifarios (Santiago)'!$A:$A,0)),H618&lt;=500,INDEX('Pliegos Tarifarios (Santiago)'!$G:$G,MATCH($B618,'Pliegos Tarifarios (Santiago)'!$A:$A,0)),H618&lt;=1000,INDEX('Pliegos Tarifarios (Santiago)'!$H:$H,MATCH($B618,'Pliegos Tarifarios (Santiago)'!$A:$A,0)),H618&lt;=5000,INDEX('Pliegos Tarifarios (Santiago)'!$I:$I,MATCH($B618,'Pliegos Tarifarios (Santiago)'!$A:$A,0)),H618&gt;5000,INDEX('Pliegos Tarifarios (Santiago)'!$J:$J,MATCH($B618,'Pliegos Tarifarios (Santiago)'!$A:$A,0)))/1.19</f>
        <v>1508.6729391596641</v>
      </c>
      <c r="R618" s="19">
        <f>INDEX('Pliegos Tarifarios (Santiago)'!$K:$K,MATCH($B618,'Pliegos Tarifarios (Santiago)'!$A:$A,0))</f>
        <v>716.899</v>
      </c>
      <c r="S618" s="21">
        <f t="shared" si="41"/>
        <v>117088.14194885967</v>
      </c>
      <c r="T618" s="21">
        <f t="shared" si="38"/>
        <v>22246.746970283337</v>
      </c>
      <c r="U618" s="19">
        <v>0</v>
      </c>
      <c r="V618" s="21">
        <f t="shared" si="39"/>
        <v>139334.88891914301</v>
      </c>
    </row>
    <row r="619" spans="1:22" x14ac:dyDescent="0.3">
      <c r="A619" s="3" t="s">
        <v>134</v>
      </c>
      <c r="B619" s="3">
        <v>3</v>
      </c>
      <c r="C619" s="4" t="s">
        <v>178</v>
      </c>
      <c r="D619" s="3" t="s">
        <v>396</v>
      </c>
      <c r="E619" s="3" t="s">
        <v>388</v>
      </c>
      <c r="F619" s="4" t="s">
        <v>397</v>
      </c>
      <c r="G619" s="3" t="s">
        <v>16</v>
      </c>
      <c r="H619" s="5">
        <v>1286.4168</v>
      </c>
      <c r="I619" s="5">
        <v>3.4973999999999998</v>
      </c>
      <c r="J619" s="5">
        <v>3.3965000000000001</v>
      </c>
      <c r="K619" s="6">
        <v>0.97114999714073313</v>
      </c>
      <c r="L619" s="5">
        <v>45.94</v>
      </c>
      <c r="M619" s="19">
        <f>H619*INDEX('Pliegos Tarifarios (Santiago)'!$B:$B,MATCH($B619,'Pliegos Tarifarios (Santiago)'!$A:$A,0))</f>
        <v>152875.19967839998</v>
      </c>
      <c r="N619" s="19">
        <f>I619*INDEX('Pliegos Tarifarios (Santiago)'!$C:$C,MATCH($B619,'Pliegos Tarifarios (Santiago)'!$A:$A,0))</f>
        <v>12213.861600599999</v>
      </c>
      <c r="O619" s="19">
        <f>J619*INDEX('Pliegos Tarifarios (Santiago)'!$D:$D,MATCH($B619,'Pliegos Tarifarios (Santiago)'!$A:$A,0))</f>
        <v>48205.896147500003</v>
      </c>
      <c r="P619" s="19">
        <f>H619*INDEX('Pliegos Tarifarios (Santiago)'!$E:$E,MATCH($B619,'Pliegos Tarifarios (Santiago)'!$A:$A,0))</f>
        <v>16635.942057600001</v>
      </c>
      <c r="Q619" s="19" cm="1">
        <f t="array" ref="Q619">H619*_xlfn.IFS(H619&lt;=350,INDEX('Pliegos Tarifarios (Santiago)'!$F:$F,MATCH($B619,'Pliegos Tarifarios (Santiago)'!$A:$A,0)),H619&lt;=500,INDEX('Pliegos Tarifarios (Santiago)'!$G:$G,MATCH($B619,'Pliegos Tarifarios (Santiago)'!$A:$A,0)),H619&lt;=1000,INDEX('Pliegos Tarifarios (Santiago)'!$H:$H,MATCH($B619,'Pliegos Tarifarios (Santiago)'!$A:$A,0)),H619&lt;=5000,INDEX('Pliegos Tarifarios (Santiago)'!$I:$I,MATCH($B619,'Pliegos Tarifarios (Santiago)'!$A:$A,0)),H619&gt;5000,INDEX('Pliegos Tarifarios (Santiago)'!$J:$J,MATCH($B619,'Pliegos Tarifarios (Santiago)'!$A:$A,0)))/1.19</f>
        <v>3860.3314225210083</v>
      </c>
      <c r="R619" s="19">
        <f>INDEX('Pliegos Tarifarios (Santiago)'!$K:$K,MATCH($B619,'Pliegos Tarifarios (Santiago)'!$A:$A,0))</f>
        <v>716.899</v>
      </c>
      <c r="S619" s="21">
        <f t="shared" si="41"/>
        <v>234508.129906621</v>
      </c>
      <c r="T619" s="21">
        <f t="shared" si="38"/>
        <v>44556.544682257991</v>
      </c>
      <c r="U619" s="19">
        <v>0</v>
      </c>
      <c r="V619" s="21">
        <f t="shared" si="39"/>
        <v>279064.67458887899</v>
      </c>
    </row>
    <row r="620" spans="1:22" x14ac:dyDescent="0.3">
      <c r="A620" s="3" t="s">
        <v>134</v>
      </c>
      <c r="B620" s="3">
        <v>3</v>
      </c>
      <c r="C620" s="4" t="s">
        <v>178</v>
      </c>
      <c r="D620" s="3" t="s">
        <v>398</v>
      </c>
      <c r="E620" s="3" t="s">
        <v>107</v>
      </c>
      <c r="F620" s="4" t="s">
        <v>399</v>
      </c>
      <c r="G620" s="3" t="s">
        <v>30</v>
      </c>
      <c r="H620" s="5">
        <v>386.0591</v>
      </c>
      <c r="I620" s="5">
        <v>1.0288999999999999</v>
      </c>
      <c r="J620" s="5">
        <v>1.0288999999999999</v>
      </c>
      <c r="K620" s="6">
        <v>1</v>
      </c>
      <c r="L620" s="5">
        <v>13.79</v>
      </c>
      <c r="M620" s="19">
        <f>H620*INDEX('Pliegos Tarifarios (Santiago)'!$B:$B,MATCH($B620,'Pliegos Tarifarios (Santiago)'!$A:$A,0))</f>
        <v>45878.491325799994</v>
      </c>
      <c r="N620" s="19">
        <f>I620*INDEX('Pliegos Tarifarios (Santiago)'!$C:$C,MATCH($B620,'Pliegos Tarifarios (Santiago)'!$A:$A,0))</f>
        <v>3593.1955740999997</v>
      </c>
      <c r="O620" s="19">
        <f>J620*INDEX('Pliegos Tarifarios (Santiago)'!$D:$D,MATCH($B620,'Pliegos Tarifarios (Santiago)'!$A:$A,0))</f>
        <v>14602.987353499999</v>
      </c>
      <c r="P620" s="19">
        <f>H620*INDEX('Pliegos Tarifarios (Santiago)'!$E:$E,MATCH($B620,'Pliegos Tarifarios (Santiago)'!$A:$A,0))</f>
        <v>4992.5162811999999</v>
      </c>
      <c r="Q620" s="19" cm="1">
        <f t="array" ref="Q620">H620*_xlfn.IFS(H620&lt;=350,INDEX('Pliegos Tarifarios (Santiago)'!$F:$F,MATCH($B620,'Pliegos Tarifarios (Santiago)'!$A:$A,0)),H620&lt;=500,INDEX('Pliegos Tarifarios (Santiago)'!$G:$G,MATCH($B620,'Pliegos Tarifarios (Santiago)'!$A:$A,0)),H620&lt;=1000,INDEX('Pliegos Tarifarios (Santiago)'!$H:$H,MATCH($B620,'Pliegos Tarifarios (Santiago)'!$A:$A,0)),H620&lt;=5000,INDEX('Pliegos Tarifarios (Santiago)'!$I:$I,MATCH($B620,'Pliegos Tarifarios (Santiago)'!$A:$A,0)),H620&gt;5000,INDEX('Pliegos Tarifarios (Santiago)'!$J:$J,MATCH($B620,'Pliegos Tarifarios (Santiago)'!$A:$A,0)))/1.19</f>
        <v>543.72693411764715</v>
      </c>
      <c r="R620" s="19">
        <f>INDEX('Pliegos Tarifarios (Santiago)'!$K:$K,MATCH($B620,'Pliegos Tarifarios (Santiago)'!$A:$A,0))</f>
        <v>716.899</v>
      </c>
      <c r="S620" s="21">
        <f t="shared" si="41"/>
        <v>70327.816468717647</v>
      </c>
      <c r="T620" s="21">
        <f t="shared" si="38"/>
        <v>13362.285129056352</v>
      </c>
      <c r="U620" s="19">
        <v>0</v>
      </c>
      <c r="V620" s="21">
        <f t="shared" si="39"/>
        <v>83690.101597774003</v>
      </c>
    </row>
    <row r="621" spans="1:22" x14ac:dyDescent="0.3">
      <c r="A621" s="3" t="s">
        <v>134</v>
      </c>
      <c r="B621" s="3">
        <v>3</v>
      </c>
      <c r="C621" s="4" t="s">
        <v>178</v>
      </c>
      <c r="D621" s="3" t="s">
        <v>400</v>
      </c>
      <c r="E621" s="3" t="s">
        <v>107</v>
      </c>
      <c r="F621" s="4" t="s">
        <v>108</v>
      </c>
      <c r="G621" s="3" t="s">
        <v>30</v>
      </c>
      <c r="H621" s="5">
        <v>385.55189999999999</v>
      </c>
      <c r="I621" s="5">
        <v>1.0387999999999999</v>
      </c>
      <c r="J621" s="5">
        <v>1.0387999999999999</v>
      </c>
      <c r="K621" s="6">
        <v>1</v>
      </c>
      <c r="L621" s="5">
        <v>13.77</v>
      </c>
      <c r="M621" s="19">
        <f>H621*INDEX('Pliegos Tarifarios (Santiago)'!$B:$B,MATCH($B621,'Pliegos Tarifarios (Santiago)'!$A:$A,0))</f>
        <v>45818.216692199996</v>
      </c>
      <c r="N621" s="19">
        <f>I621*INDEX('Pliegos Tarifarios (Santiago)'!$C:$C,MATCH($B621,'Pliegos Tarifarios (Santiago)'!$A:$A,0))</f>
        <v>3627.7690371999997</v>
      </c>
      <c r="O621" s="19">
        <f>J621*INDEX('Pliegos Tarifarios (Santiago)'!$D:$D,MATCH($B621,'Pliegos Tarifarios (Santiago)'!$A:$A,0))</f>
        <v>14743.496222</v>
      </c>
      <c r="P621" s="19">
        <f>H621*INDEX('Pliegos Tarifarios (Santiago)'!$E:$E,MATCH($B621,'Pliegos Tarifarios (Santiago)'!$A:$A,0))</f>
        <v>4985.9571708000003</v>
      </c>
      <c r="Q621" s="19" cm="1">
        <f t="array" ref="Q621">H621*_xlfn.IFS(H621&lt;=350,INDEX('Pliegos Tarifarios (Santiago)'!$F:$F,MATCH($B621,'Pliegos Tarifarios (Santiago)'!$A:$A,0)),H621&lt;=500,INDEX('Pliegos Tarifarios (Santiago)'!$G:$G,MATCH($B621,'Pliegos Tarifarios (Santiago)'!$A:$A,0)),H621&lt;=1000,INDEX('Pliegos Tarifarios (Santiago)'!$H:$H,MATCH($B621,'Pliegos Tarifarios (Santiago)'!$A:$A,0)),H621&lt;=5000,INDEX('Pliegos Tarifarios (Santiago)'!$I:$I,MATCH($B621,'Pliegos Tarifarios (Santiago)'!$A:$A,0)),H621&gt;5000,INDEX('Pliegos Tarifarios (Santiago)'!$J:$J,MATCH($B621,'Pliegos Tarifarios (Santiago)'!$A:$A,0)))/1.19</f>
        <v>543.01259193277315</v>
      </c>
      <c r="R621" s="19">
        <f>INDEX('Pliegos Tarifarios (Santiago)'!$K:$K,MATCH($B621,'Pliegos Tarifarios (Santiago)'!$A:$A,0))</f>
        <v>716.899</v>
      </c>
      <c r="S621" s="21">
        <f t="shared" si="41"/>
        <v>70435.350714132772</v>
      </c>
      <c r="T621" s="21">
        <f t="shared" si="38"/>
        <v>13382.716635685227</v>
      </c>
      <c r="U621" s="19">
        <v>0</v>
      </c>
      <c r="V621" s="21">
        <f t="shared" si="39"/>
        <v>83818.067349817997</v>
      </c>
    </row>
    <row r="622" spans="1:22" x14ac:dyDescent="0.3">
      <c r="A622" s="3" t="s">
        <v>134</v>
      </c>
      <c r="B622" s="3">
        <v>3</v>
      </c>
      <c r="C622" s="4" t="s">
        <v>178</v>
      </c>
      <c r="D622" s="3" t="s">
        <v>401</v>
      </c>
      <c r="E622" s="3" t="s">
        <v>292</v>
      </c>
      <c r="F622" s="4" t="s">
        <v>402</v>
      </c>
      <c r="G622" s="3" t="s">
        <v>30</v>
      </c>
      <c r="H622" s="5">
        <v>642.45929999999998</v>
      </c>
      <c r="I622" s="5">
        <v>1.7144999999999999</v>
      </c>
      <c r="J622" s="5">
        <v>1.708</v>
      </c>
      <c r="K622" s="6">
        <v>0.99620880723242933</v>
      </c>
      <c r="L622" s="5">
        <v>22.94</v>
      </c>
      <c r="M622" s="19">
        <f>H622*INDEX('Pliegos Tarifarios (Santiago)'!$B:$B,MATCH($B622,'Pliegos Tarifarios (Santiago)'!$A:$A,0))</f>
        <v>76348.578293399987</v>
      </c>
      <c r="N622" s="19">
        <f>I622*INDEX('Pliegos Tarifarios (Santiago)'!$C:$C,MATCH($B622,'Pliegos Tarifarios (Santiago)'!$A:$A,0))</f>
        <v>5987.4952004999996</v>
      </c>
      <c r="O622" s="19">
        <f>J622*INDEX('Pliegos Tarifarios (Santiago)'!$D:$D,MATCH($B622,'Pliegos Tarifarios (Santiago)'!$A:$A,0))</f>
        <v>24241.328020000001</v>
      </c>
      <c r="P622" s="19">
        <f>H622*INDEX('Pliegos Tarifarios (Santiago)'!$E:$E,MATCH($B622,'Pliegos Tarifarios (Santiago)'!$A:$A,0))</f>
        <v>8308.2836676000006</v>
      </c>
      <c r="Q622" s="19" cm="1">
        <f t="array" ref="Q622">H622*_xlfn.IFS(H622&lt;=350,INDEX('Pliegos Tarifarios (Santiago)'!$F:$F,MATCH($B622,'Pliegos Tarifarios (Santiago)'!$A:$A,0)),H622&lt;=500,INDEX('Pliegos Tarifarios (Santiago)'!$G:$G,MATCH($B622,'Pliegos Tarifarios (Santiago)'!$A:$A,0)),H622&lt;=1000,INDEX('Pliegos Tarifarios (Santiago)'!$H:$H,MATCH($B622,'Pliegos Tarifarios (Santiago)'!$A:$A,0)),H622&lt;=5000,INDEX('Pliegos Tarifarios (Santiago)'!$I:$I,MATCH($B622,'Pliegos Tarifarios (Santiago)'!$A:$A,0)),H622&gt;5000,INDEX('Pliegos Tarifarios (Santiago)'!$J:$J,MATCH($B622,'Pliegos Tarifarios (Santiago)'!$A:$A,0)))/1.19</f>
        <v>1506.8100052941179</v>
      </c>
      <c r="R622" s="19">
        <f>INDEX('Pliegos Tarifarios (Santiago)'!$K:$K,MATCH($B622,'Pliegos Tarifarios (Santiago)'!$A:$A,0))</f>
        <v>716.899</v>
      </c>
      <c r="S622" s="21">
        <f t="shared" si="41"/>
        <v>117109.3941867941</v>
      </c>
      <c r="T622" s="21">
        <f t="shared" si="38"/>
        <v>22250.78489549088</v>
      </c>
      <c r="U622" s="19">
        <v>0</v>
      </c>
      <c r="V622" s="21">
        <f t="shared" si="39"/>
        <v>139360.17908228497</v>
      </c>
    </row>
    <row r="623" spans="1:22" x14ac:dyDescent="0.3">
      <c r="A623" s="3" t="s">
        <v>134</v>
      </c>
      <c r="B623" s="3">
        <v>3</v>
      </c>
      <c r="C623" s="4" t="s">
        <v>178</v>
      </c>
      <c r="D623" s="3" t="s">
        <v>403</v>
      </c>
      <c r="E623" s="3" t="s">
        <v>292</v>
      </c>
      <c r="F623" s="4" t="s">
        <v>404</v>
      </c>
      <c r="G623" s="3" t="s">
        <v>30</v>
      </c>
      <c r="H623" s="5">
        <v>385.8886</v>
      </c>
      <c r="I623" s="5">
        <v>1.0343</v>
      </c>
      <c r="J623" s="5">
        <v>1.0271999999999999</v>
      </c>
      <c r="K623" s="6">
        <v>0.9931354539301942</v>
      </c>
      <c r="L623" s="5">
        <v>13.78</v>
      </c>
      <c r="M623" s="19">
        <f>H623*INDEX('Pliegos Tarifarios (Santiago)'!$B:$B,MATCH($B623,'Pliegos Tarifarios (Santiago)'!$A:$A,0))</f>
        <v>45858.229446799996</v>
      </c>
      <c r="N623" s="19">
        <f>I623*INDEX('Pliegos Tarifarios (Santiago)'!$C:$C,MATCH($B623,'Pliegos Tarifarios (Santiago)'!$A:$A,0))</f>
        <v>3612.0538266999997</v>
      </c>
      <c r="O623" s="19">
        <f>J623*INDEX('Pliegos Tarifarios (Santiago)'!$D:$D,MATCH($B623,'Pliegos Tarifarios (Santiago)'!$A:$A,0))</f>
        <v>14578.859568</v>
      </c>
      <c r="P623" s="19">
        <f>H623*INDEX('Pliegos Tarifarios (Santiago)'!$E:$E,MATCH($B623,'Pliegos Tarifarios (Santiago)'!$A:$A,0))</f>
        <v>4990.3113751999999</v>
      </c>
      <c r="Q623" s="19" cm="1">
        <f t="array" ref="Q623">H623*_xlfn.IFS(H623&lt;=350,INDEX('Pliegos Tarifarios (Santiago)'!$F:$F,MATCH($B623,'Pliegos Tarifarios (Santiago)'!$A:$A,0)),H623&lt;=500,INDEX('Pliegos Tarifarios (Santiago)'!$G:$G,MATCH($B623,'Pliegos Tarifarios (Santiago)'!$A:$A,0)),H623&lt;=1000,INDEX('Pliegos Tarifarios (Santiago)'!$H:$H,MATCH($B623,'Pliegos Tarifarios (Santiago)'!$A:$A,0)),H623&lt;=5000,INDEX('Pliegos Tarifarios (Santiago)'!$I:$I,MATCH($B623,'Pliegos Tarifarios (Santiago)'!$A:$A,0)),H623&gt;5000,INDEX('Pliegos Tarifarios (Santiago)'!$J:$J,MATCH($B623,'Pliegos Tarifarios (Santiago)'!$A:$A,0)))/1.19</f>
        <v>543.48680134453798</v>
      </c>
      <c r="R623" s="19">
        <f>INDEX('Pliegos Tarifarios (Santiago)'!$K:$K,MATCH($B623,'Pliegos Tarifarios (Santiago)'!$A:$A,0))</f>
        <v>716.899</v>
      </c>
      <c r="S623" s="21">
        <f t="shared" si="41"/>
        <v>70299.840018044546</v>
      </c>
      <c r="T623" s="21">
        <f t="shared" si="38"/>
        <v>13356.969603428464</v>
      </c>
      <c r="U623" s="19">
        <v>0</v>
      </c>
      <c r="V623" s="21">
        <f t="shared" si="39"/>
        <v>83656.809621473018</v>
      </c>
    </row>
    <row r="624" spans="1:22" x14ac:dyDescent="0.3">
      <c r="A624" s="3" t="s">
        <v>134</v>
      </c>
      <c r="B624" s="3">
        <v>3</v>
      </c>
      <c r="C624" s="4" t="s">
        <v>178</v>
      </c>
      <c r="D624" s="3" t="s">
        <v>405</v>
      </c>
      <c r="E624" s="3" t="s">
        <v>292</v>
      </c>
      <c r="F624" s="4" t="s">
        <v>406</v>
      </c>
      <c r="G624" s="3" t="s">
        <v>30</v>
      </c>
      <c r="H624" s="5">
        <v>385.63220000000001</v>
      </c>
      <c r="I624" s="5">
        <v>1.0278</v>
      </c>
      <c r="J624" s="5">
        <v>1.0258</v>
      </c>
      <c r="K624" s="6">
        <v>0.99805409612765128</v>
      </c>
      <c r="L624" s="5">
        <v>13.77</v>
      </c>
      <c r="M624" s="19">
        <f>H624*INDEX('Pliegos Tarifarios (Santiago)'!$B:$B,MATCH($B624,'Pliegos Tarifarios (Santiago)'!$A:$A,0))</f>
        <v>45827.759383600001</v>
      </c>
      <c r="N624" s="19">
        <f>I624*INDEX('Pliegos Tarifarios (Santiago)'!$C:$C,MATCH($B624,'Pliegos Tarifarios (Santiago)'!$A:$A,0))</f>
        <v>3589.3540782</v>
      </c>
      <c r="O624" s="19">
        <f>J624*INDEX('Pliegos Tarifarios (Santiago)'!$D:$D,MATCH($B624,'Pliegos Tarifarios (Santiago)'!$A:$A,0))</f>
        <v>14558.989627000001</v>
      </c>
      <c r="P624" s="19">
        <f>H624*INDEX('Pliegos Tarifarios (Santiago)'!$E:$E,MATCH($B624,'Pliegos Tarifarios (Santiago)'!$A:$A,0))</f>
        <v>4986.9956104000003</v>
      </c>
      <c r="Q624" s="19" cm="1">
        <f t="array" ref="Q624">H624*_xlfn.IFS(H624&lt;=350,INDEX('Pliegos Tarifarios (Santiago)'!$F:$F,MATCH($B624,'Pliegos Tarifarios (Santiago)'!$A:$A,0)),H624&lt;=500,INDEX('Pliegos Tarifarios (Santiago)'!$G:$G,MATCH($B624,'Pliegos Tarifarios (Santiago)'!$A:$A,0)),H624&lt;=1000,INDEX('Pliegos Tarifarios (Santiago)'!$H:$H,MATCH($B624,'Pliegos Tarifarios (Santiago)'!$A:$A,0)),H624&lt;=5000,INDEX('Pliegos Tarifarios (Santiago)'!$I:$I,MATCH($B624,'Pliegos Tarifarios (Santiago)'!$A:$A,0)),H624&gt;5000,INDEX('Pliegos Tarifarios (Santiago)'!$J:$J,MATCH($B624,'Pliegos Tarifarios (Santiago)'!$A:$A,0)))/1.19</f>
        <v>543.12568672268912</v>
      </c>
      <c r="R624" s="19">
        <f>INDEX('Pliegos Tarifarios (Santiago)'!$K:$K,MATCH($B624,'Pliegos Tarifarios (Santiago)'!$A:$A,0))</f>
        <v>716.899</v>
      </c>
      <c r="S624" s="21">
        <f t="shared" si="41"/>
        <v>70223.123385922692</v>
      </c>
      <c r="T624" s="21">
        <f t="shared" si="38"/>
        <v>13342.393443325313</v>
      </c>
      <c r="U624" s="19">
        <v>0</v>
      </c>
      <c r="V624" s="21">
        <f t="shared" si="39"/>
        <v>83565.516829248008</v>
      </c>
    </row>
    <row r="625" spans="1:22" x14ac:dyDescent="0.3">
      <c r="A625" s="3" t="s">
        <v>134</v>
      </c>
      <c r="B625" s="3">
        <v>3</v>
      </c>
      <c r="C625" s="4" t="s">
        <v>178</v>
      </c>
      <c r="D625" s="3" t="s">
        <v>407</v>
      </c>
      <c r="E625" s="3" t="s">
        <v>408</v>
      </c>
      <c r="F625" s="4" t="s">
        <v>409</v>
      </c>
      <c r="G625" s="3" t="s">
        <v>30</v>
      </c>
      <c r="H625" s="5">
        <v>385.91890000000001</v>
      </c>
      <c r="I625" s="5">
        <v>1.0236000000000001</v>
      </c>
      <c r="J625" s="5">
        <v>1.0195000000000001</v>
      </c>
      <c r="K625" s="6">
        <v>0.99599452911293473</v>
      </c>
      <c r="L625" s="5">
        <v>13.78</v>
      </c>
      <c r="M625" s="19">
        <f>H625*INDEX('Pliegos Tarifarios (Santiago)'!$B:$B,MATCH($B625,'Pliegos Tarifarios (Santiago)'!$A:$A,0))</f>
        <v>45861.830238199997</v>
      </c>
      <c r="N625" s="19">
        <f>I625*INDEX('Pliegos Tarifarios (Santiago)'!$C:$C,MATCH($B625,'Pliegos Tarifarios (Santiago)'!$A:$A,0))</f>
        <v>3574.6865484</v>
      </c>
      <c r="O625" s="19">
        <f>J625*INDEX('Pliegos Tarifarios (Santiago)'!$D:$D,MATCH($B625,'Pliegos Tarifarios (Santiago)'!$A:$A,0))</f>
        <v>14469.574892500001</v>
      </c>
      <c r="P625" s="19">
        <f>H625*INDEX('Pliegos Tarifarios (Santiago)'!$E:$E,MATCH($B625,'Pliegos Tarifarios (Santiago)'!$A:$A,0))</f>
        <v>4990.7032147999998</v>
      </c>
      <c r="Q625" s="19" cm="1">
        <f t="array" ref="Q625">H625*_xlfn.IFS(H625&lt;=350,INDEX('Pliegos Tarifarios (Santiago)'!$F:$F,MATCH($B625,'Pliegos Tarifarios (Santiago)'!$A:$A,0)),H625&lt;=500,INDEX('Pliegos Tarifarios (Santiago)'!$G:$G,MATCH($B625,'Pliegos Tarifarios (Santiago)'!$A:$A,0)),H625&lt;=1000,INDEX('Pliegos Tarifarios (Santiago)'!$H:$H,MATCH($B625,'Pliegos Tarifarios (Santiago)'!$A:$A,0)),H625&lt;=5000,INDEX('Pliegos Tarifarios (Santiago)'!$I:$I,MATCH($B625,'Pliegos Tarifarios (Santiago)'!$A:$A,0)),H625&gt;5000,INDEX('Pliegos Tarifarios (Santiago)'!$J:$J,MATCH($B625,'Pliegos Tarifarios (Santiago)'!$A:$A,0)))/1.19</f>
        <v>543.5294759663866</v>
      </c>
      <c r="R625" s="19">
        <f>INDEX('Pliegos Tarifarios (Santiago)'!$K:$K,MATCH($B625,'Pliegos Tarifarios (Santiago)'!$A:$A,0))</f>
        <v>716.899</v>
      </c>
      <c r="S625" s="21">
        <f t="shared" si="41"/>
        <v>70157.223369866377</v>
      </c>
      <c r="T625" s="21">
        <f t="shared" si="38"/>
        <v>13329.872440274612</v>
      </c>
      <c r="U625" s="19">
        <v>0</v>
      </c>
      <c r="V625" s="21">
        <f t="shared" si="39"/>
        <v>83487.095810140992</v>
      </c>
    </row>
    <row r="626" spans="1:22" x14ac:dyDescent="0.3">
      <c r="A626" s="3" t="s">
        <v>134</v>
      </c>
      <c r="B626" s="3">
        <v>3</v>
      </c>
      <c r="C626" s="4" t="s">
        <v>178</v>
      </c>
      <c r="D626" s="3" t="s">
        <v>410</v>
      </c>
      <c r="E626" s="3" t="s">
        <v>408</v>
      </c>
      <c r="F626" s="4" t="s">
        <v>411</v>
      </c>
      <c r="G626" s="3" t="s">
        <v>30</v>
      </c>
      <c r="H626" s="5">
        <v>385.51560000000001</v>
      </c>
      <c r="I626" s="5">
        <v>1.0557000000000001</v>
      </c>
      <c r="J626" s="5">
        <v>1.0074000000000001</v>
      </c>
      <c r="K626" s="6">
        <v>0.95424836601307184</v>
      </c>
      <c r="L626" s="5">
        <v>13.77</v>
      </c>
      <c r="M626" s="19">
        <f>H626*INDEX('Pliegos Tarifarios (Santiago)'!$B:$B,MATCH($B626,'Pliegos Tarifarios (Santiago)'!$A:$A,0))</f>
        <v>45813.902872799998</v>
      </c>
      <c r="N626" s="19">
        <f>I626*INDEX('Pliegos Tarifarios (Santiago)'!$C:$C,MATCH($B626,'Pliegos Tarifarios (Santiago)'!$A:$A,0))</f>
        <v>3686.7883833000001</v>
      </c>
      <c r="O626" s="19">
        <f>J626*INDEX('Pliegos Tarifarios (Santiago)'!$D:$D,MATCH($B626,'Pliegos Tarifarios (Santiago)'!$A:$A,0))</f>
        <v>14297.841831000002</v>
      </c>
      <c r="P626" s="19">
        <f>H626*INDEX('Pliegos Tarifarios (Santiago)'!$E:$E,MATCH($B626,'Pliegos Tarifarios (Santiago)'!$A:$A,0))</f>
        <v>4985.4877391999999</v>
      </c>
      <c r="Q626" s="19" cm="1">
        <f t="array" ref="Q626">H626*_xlfn.IFS(H626&lt;=350,INDEX('Pliegos Tarifarios (Santiago)'!$F:$F,MATCH($B626,'Pliegos Tarifarios (Santiago)'!$A:$A,0)),H626&lt;=500,INDEX('Pliegos Tarifarios (Santiago)'!$G:$G,MATCH($B626,'Pliegos Tarifarios (Santiago)'!$A:$A,0)),H626&lt;=1000,INDEX('Pliegos Tarifarios (Santiago)'!$H:$H,MATCH($B626,'Pliegos Tarifarios (Santiago)'!$A:$A,0)),H626&lt;=5000,INDEX('Pliegos Tarifarios (Santiago)'!$I:$I,MATCH($B626,'Pliegos Tarifarios (Santiago)'!$A:$A,0)),H626&gt;5000,INDEX('Pliegos Tarifarios (Santiago)'!$J:$J,MATCH($B626,'Pliegos Tarifarios (Santiago)'!$A:$A,0)))/1.19</f>
        <v>542.96146689075636</v>
      </c>
      <c r="R626" s="19">
        <f>INDEX('Pliegos Tarifarios (Santiago)'!$K:$K,MATCH($B626,'Pliegos Tarifarios (Santiago)'!$A:$A,0))</f>
        <v>716.899</v>
      </c>
      <c r="S626" s="21">
        <f t="shared" si="41"/>
        <v>70043.881293190774</v>
      </c>
      <c r="T626" s="21">
        <f t="shared" si="38"/>
        <v>13308.337445706247</v>
      </c>
      <c r="U626" s="19">
        <v>0</v>
      </c>
      <c r="V626" s="21">
        <f t="shared" si="39"/>
        <v>83352.21873889702</v>
      </c>
    </row>
    <row r="627" spans="1:22" x14ac:dyDescent="0.3">
      <c r="A627" s="3" t="s">
        <v>134</v>
      </c>
      <c r="B627" s="3">
        <v>3</v>
      </c>
      <c r="C627" s="4" t="s">
        <v>178</v>
      </c>
      <c r="D627" s="3" t="s">
        <v>412</v>
      </c>
      <c r="E627" s="3" t="s">
        <v>104</v>
      </c>
      <c r="F627" s="4" t="s">
        <v>413</v>
      </c>
      <c r="G627" s="3" t="s">
        <v>30</v>
      </c>
      <c r="H627" s="5">
        <v>386.48450000000003</v>
      </c>
      <c r="I627" s="5">
        <v>1.0356000000000001</v>
      </c>
      <c r="J627" s="5">
        <v>1.0356000000000001</v>
      </c>
      <c r="K627" s="6">
        <v>1</v>
      </c>
      <c r="L627" s="5">
        <v>13.8</v>
      </c>
      <c r="M627" s="19">
        <f>H627*INDEX('Pliegos Tarifarios (Santiago)'!$B:$B,MATCH($B627,'Pliegos Tarifarios (Santiago)'!$A:$A,0))</f>
        <v>45929.045011000002</v>
      </c>
      <c r="N627" s="19">
        <f>I627*INDEX('Pliegos Tarifarios (Santiago)'!$C:$C,MATCH($B627,'Pliegos Tarifarios (Santiago)'!$A:$A,0))</f>
        <v>3616.5937764</v>
      </c>
      <c r="O627" s="19">
        <f>J627*INDEX('Pliegos Tarifarios (Santiago)'!$D:$D,MATCH($B627,'Pliegos Tarifarios (Santiago)'!$A:$A,0))</f>
        <v>14698.079214000001</v>
      </c>
      <c r="P627" s="19">
        <f>H627*INDEX('Pliegos Tarifarios (Santiago)'!$E:$E,MATCH($B627,'Pliegos Tarifarios (Santiago)'!$A:$A,0))</f>
        <v>4998.0175540000009</v>
      </c>
      <c r="Q627" s="19" cm="1">
        <f t="array" ref="Q627">H627*_xlfn.IFS(H627&lt;=350,INDEX('Pliegos Tarifarios (Santiago)'!$F:$F,MATCH($B627,'Pliegos Tarifarios (Santiago)'!$A:$A,0)),H627&lt;=500,INDEX('Pliegos Tarifarios (Santiago)'!$G:$G,MATCH($B627,'Pliegos Tarifarios (Santiago)'!$A:$A,0)),H627&lt;=1000,INDEX('Pliegos Tarifarios (Santiago)'!$H:$H,MATCH($B627,'Pliegos Tarifarios (Santiago)'!$A:$A,0)),H627&lt;=5000,INDEX('Pliegos Tarifarios (Santiago)'!$I:$I,MATCH($B627,'Pliegos Tarifarios (Santiago)'!$A:$A,0)),H627&gt;5000,INDEX('Pliegos Tarifarios (Santiago)'!$J:$J,MATCH($B627,'Pliegos Tarifarios (Santiago)'!$A:$A,0)))/1.19</f>
        <v>544.32606890756313</v>
      </c>
      <c r="R627" s="19">
        <f>INDEX('Pliegos Tarifarios (Santiago)'!$K:$K,MATCH($B627,'Pliegos Tarifarios (Santiago)'!$A:$A,0))</f>
        <v>716.899</v>
      </c>
      <c r="S627" s="21">
        <f t="shared" si="41"/>
        <v>70502.960624307583</v>
      </c>
      <c r="T627" s="21">
        <f t="shared" si="38"/>
        <v>13395.562518618441</v>
      </c>
      <c r="U627" s="19">
        <v>0</v>
      </c>
      <c r="V627" s="21">
        <f t="shared" si="39"/>
        <v>83898.523142926017</v>
      </c>
    </row>
    <row r="628" spans="1:22" x14ac:dyDescent="0.3">
      <c r="A628" s="3" t="s">
        <v>134</v>
      </c>
      <c r="B628" s="3">
        <v>3</v>
      </c>
      <c r="C628" s="4" t="s">
        <v>178</v>
      </c>
      <c r="D628" s="3" t="s">
        <v>414</v>
      </c>
      <c r="E628" s="3" t="s">
        <v>104</v>
      </c>
      <c r="F628" s="4" t="s">
        <v>415</v>
      </c>
      <c r="G628" s="3" t="s">
        <v>30</v>
      </c>
      <c r="H628" s="5">
        <v>385.64499999999998</v>
      </c>
      <c r="I628" s="5">
        <v>1.07</v>
      </c>
      <c r="J628" s="5">
        <v>1.07</v>
      </c>
      <c r="K628" s="6">
        <v>1</v>
      </c>
      <c r="L628" s="5">
        <v>13.77</v>
      </c>
      <c r="M628" s="19">
        <f>H628*INDEX('Pliegos Tarifarios (Santiago)'!$B:$B,MATCH($B628,'Pliegos Tarifarios (Santiago)'!$A:$A,0))</f>
        <v>45829.280509999997</v>
      </c>
      <c r="N628" s="19">
        <f>I628*INDEX('Pliegos Tarifarios (Santiago)'!$C:$C,MATCH($B628,'Pliegos Tarifarios (Santiago)'!$A:$A,0))</f>
        <v>3736.7278299999998</v>
      </c>
      <c r="O628" s="19">
        <f>J628*INDEX('Pliegos Tarifarios (Santiago)'!$D:$D,MATCH($B628,'Pliegos Tarifarios (Santiago)'!$A:$A,0))</f>
        <v>15186.312050000002</v>
      </c>
      <c r="P628" s="19">
        <f>H628*INDEX('Pliegos Tarifarios (Santiago)'!$E:$E,MATCH($B628,'Pliegos Tarifarios (Santiago)'!$A:$A,0))</f>
        <v>4987.1611400000002</v>
      </c>
      <c r="Q628" s="19" cm="1">
        <f t="array" ref="Q628">H628*_xlfn.IFS(H628&lt;=350,INDEX('Pliegos Tarifarios (Santiago)'!$F:$F,MATCH($B628,'Pliegos Tarifarios (Santiago)'!$A:$A,0)),H628&lt;=500,INDEX('Pliegos Tarifarios (Santiago)'!$G:$G,MATCH($B628,'Pliegos Tarifarios (Santiago)'!$A:$A,0)),H628&lt;=1000,INDEX('Pliegos Tarifarios (Santiago)'!$H:$H,MATCH($B628,'Pliegos Tarifarios (Santiago)'!$A:$A,0)),H628&lt;=5000,INDEX('Pliegos Tarifarios (Santiago)'!$I:$I,MATCH($B628,'Pliegos Tarifarios (Santiago)'!$A:$A,0)),H628&gt;5000,INDEX('Pliegos Tarifarios (Santiago)'!$J:$J,MATCH($B628,'Pliegos Tarifarios (Santiago)'!$A:$A,0)))/1.19</f>
        <v>543.1437142857144</v>
      </c>
      <c r="R628" s="19">
        <f>INDEX('Pliegos Tarifarios (Santiago)'!$K:$K,MATCH($B628,'Pliegos Tarifarios (Santiago)'!$A:$A,0))</f>
        <v>716.899</v>
      </c>
      <c r="S628" s="21">
        <f t="shared" si="41"/>
        <v>70999.524244285727</v>
      </c>
      <c r="T628" s="21">
        <f t="shared" si="38"/>
        <v>13489.909606414289</v>
      </c>
      <c r="U628" s="19">
        <v>0</v>
      </c>
      <c r="V628" s="21">
        <f t="shared" si="39"/>
        <v>84489.433850700021</v>
      </c>
    </row>
    <row r="629" spans="1:22" x14ac:dyDescent="0.3">
      <c r="A629" s="3" t="s">
        <v>134</v>
      </c>
      <c r="B629" s="3">
        <v>3</v>
      </c>
      <c r="C629" s="4" t="s">
        <v>178</v>
      </c>
      <c r="D629" s="3" t="s">
        <v>416</v>
      </c>
      <c r="E629" s="3" t="s">
        <v>104</v>
      </c>
      <c r="F629" s="4" t="s">
        <v>417</v>
      </c>
      <c r="G629" s="3" t="s">
        <v>30</v>
      </c>
      <c r="H629" s="5">
        <v>386.08890000000002</v>
      </c>
      <c r="I629" s="5">
        <v>1.0462</v>
      </c>
      <c r="J629" s="5">
        <v>1.0462</v>
      </c>
      <c r="K629" s="6">
        <v>1</v>
      </c>
      <c r="L629" s="5">
        <v>13.79</v>
      </c>
      <c r="M629" s="19">
        <f>H629*INDEX('Pliegos Tarifarios (Santiago)'!$B:$B,MATCH($B629,'Pliegos Tarifarios (Santiago)'!$A:$A,0))</f>
        <v>45882.032698199997</v>
      </c>
      <c r="N629" s="19">
        <f>I629*INDEX('Pliegos Tarifarios (Santiago)'!$C:$C,MATCH($B629,'Pliegos Tarifarios (Santiago)'!$A:$A,0))</f>
        <v>3653.6118277999999</v>
      </c>
      <c r="O629" s="19">
        <f>J629*INDEX('Pliegos Tarifarios (Santiago)'!$D:$D,MATCH($B629,'Pliegos Tarifarios (Santiago)'!$A:$A,0))</f>
        <v>14848.523053000001</v>
      </c>
      <c r="P629" s="19">
        <f>H629*INDEX('Pliegos Tarifarios (Santiago)'!$E:$E,MATCH($B629,'Pliegos Tarifarios (Santiago)'!$A:$A,0))</f>
        <v>4992.9016548000009</v>
      </c>
      <c r="Q629" s="19" cm="1">
        <f t="array" ref="Q629">H629*_xlfn.IFS(H629&lt;=350,INDEX('Pliegos Tarifarios (Santiago)'!$F:$F,MATCH($B629,'Pliegos Tarifarios (Santiago)'!$A:$A,0)),H629&lt;=500,INDEX('Pliegos Tarifarios (Santiago)'!$G:$G,MATCH($B629,'Pliegos Tarifarios (Santiago)'!$A:$A,0)),H629&lt;=1000,INDEX('Pliegos Tarifarios (Santiago)'!$H:$H,MATCH($B629,'Pliegos Tarifarios (Santiago)'!$A:$A,0)),H629&lt;=5000,INDEX('Pliegos Tarifarios (Santiago)'!$I:$I,MATCH($B629,'Pliegos Tarifarios (Santiago)'!$A:$A,0)),H629&gt;5000,INDEX('Pliegos Tarifarios (Santiago)'!$J:$J,MATCH($B629,'Pliegos Tarifarios (Santiago)'!$A:$A,0)))/1.19</f>
        <v>543.76890453781527</v>
      </c>
      <c r="R629" s="19">
        <f>INDEX('Pliegos Tarifarios (Santiago)'!$K:$K,MATCH($B629,'Pliegos Tarifarios (Santiago)'!$A:$A,0))</f>
        <v>716.899</v>
      </c>
      <c r="S629" s="21">
        <f t="shared" si="41"/>
        <v>70637.737138337834</v>
      </c>
      <c r="T629" s="21">
        <f t="shared" si="38"/>
        <v>13421.170056284189</v>
      </c>
      <c r="U629" s="19">
        <v>0</v>
      </c>
      <c r="V629" s="21">
        <f t="shared" si="39"/>
        <v>84058.907194622021</v>
      </c>
    </row>
    <row r="630" spans="1:22" x14ac:dyDescent="0.3">
      <c r="A630" s="3" t="s">
        <v>134</v>
      </c>
      <c r="B630" s="3">
        <v>3</v>
      </c>
      <c r="C630" s="4" t="s">
        <v>178</v>
      </c>
      <c r="D630" s="3" t="s">
        <v>418</v>
      </c>
      <c r="E630" s="3" t="s">
        <v>56</v>
      </c>
      <c r="F630" s="4" t="s">
        <v>419</v>
      </c>
      <c r="G630" s="3" t="s">
        <v>30</v>
      </c>
      <c r="H630" s="5">
        <v>257.20850000000002</v>
      </c>
      <c r="I630" s="5">
        <v>0.69089999999999996</v>
      </c>
      <c r="J630" s="5">
        <v>0.69089999999999996</v>
      </c>
      <c r="K630" s="6">
        <v>1</v>
      </c>
      <c r="L630" s="5">
        <v>9.19</v>
      </c>
      <c r="M630" s="19">
        <f>H630*INDEX('Pliegos Tarifarios (Santiago)'!$B:$B,MATCH($B630,'Pliegos Tarifarios (Santiago)'!$A:$A,0))</f>
        <v>30566.143723000001</v>
      </c>
      <c r="N630" s="19">
        <f>I630*INDEX('Pliegos Tarifarios (Santiago)'!$C:$C,MATCH($B630,'Pliegos Tarifarios (Santiago)'!$A:$A,0))</f>
        <v>2412.8086520999996</v>
      </c>
      <c r="O630" s="19">
        <f>J630*INDEX('Pliegos Tarifarios (Santiago)'!$D:$D,MATCH($B630,'Pliegos Tarifarios (Santiago)'!$A:$A,0))</f>
        <v>9805.8158834999995</v>
      </c>
      <c r="P630" s="19">
        <f>H630*INDEX('Pliegos Tarifarios (Santiago)'!$E:$E,MATCH($B630,'Pliegos Tarifarios (Santiago)'!$A:$A,0))</f>
        <v>3326.2203220000001</v>
      </c>
      <c r="Q630" s="19" cm="1">
        <f t="array" ref="Q630">H630*_xlfn.IFS(H630&lt;=350,INDEX('Pliegos Tarifarios (Santiago)'!$F:$F,MATCH($B630,'Pliegos Tarifarios (Santiago)'!$A:$A,0)),H630&lt;=500,INDEX('Pliegos Tarifarios (Santiago)'!$G:$G,MATCH($B630,'Pliegos Tarifarios (Santiago)'!$A:$A,0)),H630&lt;=1000,INDEX('Pliegos Tarifarios (Santiago)'!$H:$H,MATCH($B630,'Pliegos Tarifarios (Santiago)'!$A:$A,0)),H630&lt;=5000,INDEX('Pliegos Tarifarios (Santiago)'!$I:$I,MATCH($B630,'Pliegos Tarifarios (Santiago)'!$A:$A,0)),H630&gt;5000,INDEX('Pliegos Tarifarios (Santiago)'!$J:$J,MATCH($B630,'Pliegos Tarifarios (Santiago)'!$A:$A,0)))/1.19</f>
        <v>169.45501176470592</v>
      </c>
      <c r="R630" s="19">
        <f>INDEX('Pliegos Tarifarios (Santiago)'!$K:$K,MATCH($B630,'Pliegos Tarifarios (Santiago)'!$A:$A,0))</f>
        <v>716.899</v>
      </c>
      <c r="S630" s="21">
        <f t="shared" si="41"/>
        <v>46997.342592364708</v>
      </c>
      <c r="T630" s="21">
        <f t="shared" si="38"/>
        <v>8929.495092549294</v>
      </c>
      <c r="U630" s="19">
        <v>0</v>
      </c>
      <c r="V630" s="21">
        <f t="shared" si="39"/>
        <v>55926.837684914004</v>
      </c>
    </row>
    <row r="631" spans="1:22" x14ac:dyDescent="0.3">
      <c r="A631" s="3" t="s">
        <v>134</v>
      </c>
      <c r="B631" s="3">
        <v>3</v>
      </c>
      <c r="C631" s="4" t="s">
        <v>178</v>
      </c>
      <c r="D631" s="3" t="s">
        <v>420</v>
      </c>
      <c r="E631" s="3" t="s">
        <v>56</v>
      </c>
      <c r="F631" s="4" t="s">
        <v>421</v>
      </c>
      <c r="G631" s="3" t="s">
        <v>30</v>
      </c>
      <c r="H631" s="5">
        <v>256.81700000000001</v>
      </c>
      <c r="I631" s="5">
        <v>0.68779999999999997</v>
      </c>
      <c r="J631" s="5">
        <v>0.68779999999999997</v>
      </c>
      <c r="K631" s="6">
        <v>1</v>
      </c>
      <c r="L631" s="5">
        <v>9.17</v>
      </c>
      <c r="M631" s="19">
        <f>H631*INDEX('Pliegos Tarifarios (Santiago)'!$B:$B,MATCH($B631,'Pliegos Tarifarios (Santiago)'!$A:$A,0))</f>
        <v>30519.618645999999</v>
      </c>
      <c r="N631" s="19">
        <f>I631*INDEX('Pliegos Tarifarios (Santiago)'!$C:$C,MATCH($B631,'Pliegos Tarifarios (Santiago)'!$A:$A,0))</f>
        <v>2401.9826181999997</v>
      </c>
      <c r="O631" s="19">
        <f>J631*INDEX('Pliegos Tarifarios (Santiago)'!$D:$D,MATCH($B631,'Pliegos Tarifarios (Santiago)'!$A:$A,0))</f>
        <v>9761.8181569999997</v>
      </c>
      <c r="P631" s="19">
        <f>H631*INDEX('Pliegos Tarifarios (Santiago)'!$E:$E,MATCH($B631,'Pliegos Tarifarios (Santiago)'!$A:$A,0))</f>
        <v>3321.1574440000004</v>
      </c>
      <c r="Q631" s="19" cm="1">
        <f t="array" ref="Q631">H631*_xlfn.IFS(H631&lt;=350,INDEX('Pliegos Tarifarios (Santiago)'!$F:$F,MATCH($B631,'Pliegos Tarifarios (Santiago)'!$A:$A,0)),H631&lt;=500,INDEX('Pliegos Tarifarios (Santiago)'!$G:$G,MATCH($B631,'Pliegos Tarifarios (Santiago)'!$A:$A,0)),H631&lt;=1000,INDEX('Pliegos Tarifarios (Santiago)'!$H:$H,MATCH($B631,'Pliegos Tarifarios (Santiago)'!$A:$A,0)),H631&lt;=5000,INDEX('Pliegos Tarifarios (Santiago)'!$I:$I,MATCH($B631,'Pliegos Tarifarios (Santiago)'!$A:$A,0)),H631&gt;5000,INDEX('Pliegos Tarifarios (Santiago)'!$J:$J,MATCH($B631,'Pliegos Tarifarios (Santiago)'!$A:$A,0)))/1.19</f>
        <v>169.19708235294121</v>
      </c>
      <c r="R631" s="19">
        <f>INDEX('Pliegos Tarifarios (Santiago)'!$K:$K,MATCH($B631,'Pliegos Tarifarios (Santiago)'!$A:$A,0))</f>
        <v>716.899</v>
      </c>
      <c r="S631" s="21">
        <f t="shared" si="41"/>
        <v>46890.672947552936</v>
      </c>
      <c r="T631" s="21">
        <f t="shared" si="38"/>
        <v>8909.2278600350583</v>
      </c>
      <c r="U631" s="19">
        <v>0</v>
      </c>
      <c r="V631" s="21">
        <f t="shared" si="39"/>
        <v>55799.900807587997</v>
      </c>
    </row>
    <row r="632" spans="1:22" x14ac:dyDescent="0.3">
      <c r="A632" s="3" t="s">
        <v>134</v>
      </c>
      <c r="B632" s="3">
        <v>3</v>
      </c>
      <c r="C632" s="4" t="s">
        <v>178</v>
      </c>
      <c r="D632" s="3" t="s">
        <v>422</v>
      </c>
      <c r="E632" s="3" t="s">
        <v>56</v>
      </c>
      <c r="F632" s="4" t="s">
        <v>423</v>
      </c>
      <c r="G632" s="3" t="s">
        <v>30</v>
      </c>
      <c r="H632" s="5">
        <v>257.2903</v>
      </c>
      <c r="I632" s="5">
        <v>0.69089999999999996</v>
      </c>
      <c r="J632" s="5">
        <v>0.69010000000000005</v>
      </c>
      <c r="K632" s="6">
        <v>0.99884209002750046</v>
      </c>
      <c r="L632" s="5">
        <v>9.19</v>
      </c>
      <c r="M632" s="19">
        <f>H632*INDEX('Pliegos Tarifarios (Santiago)'!$B:$B,MATCH($B632,'Pliegos Tarifarios (Santiago)'!$A:$A,0))</f>
        <v>30575.864671399999</v>
      </c>
      <c r="N632" s="19">
        <f>I632*INDEX('Pliegos Tarifarios (Santiago)'!$C:$C,MATCH($B632,'Pliegos Tarifarios (Santiago)'!$A:$A,0))</f>
        <v>2412.8086520999996</v>
      </c>
      <c r="O632" s="19">
        <f>J632*INDEX('Pliegos Tarifarios (Santiago)'!$D:$D,MATCH($B632,'Pliegos Tarifarios (Santiago)'!$A:$A,0))</f>
        <v>9794.4616315000003</v>
      </c>
      <c r="P632" s="19">
        <f>H632*INDEX('Pliegos Tarifarios (Santiago)'!$E:$E,MATCH($B632,'Pliegos Tarifarios (Santiago)'!$A:$A,0))</f>
        <v>3327.2781596</v>
      </c>
      <c r="Q632" s="19" cm="1">
        <f t="array" ref="Q632">H632*_xlfn.IFS(H632&lt;=350,INDEX('Pliegos Tarifarios (Santiago)'!$F:$F,MATCH($B632,'Pliegos Tarifarios (Santiago)'!$A:$A,0)),H632&lt;=500,INDEX('Pliegos Tarifarios (Santiago)'!$G:$G,MATCH($B632,'Pliegos Tarifarios (Santiago)'!$A:$A,0)),H632&lt;=1000,INDEX('Pliegos Tarifarios (Santiago)'!$H:$H,MATCH($B632,'Pliegos Tarifarios (Santiago)'!$A:$A,0)),H632&lt;=5000,INDEX('Pliegos Tarifarios (Santiago)'!$I:$I,MATCH($B632,'Pliegos Tarifarios (Santiago)'!$A:$A,0)),H632&gt;5000,INDEX('Pliegos Tarifarios (Santiago)'!$J:$J,MATCH($B632,'Pliegos Tarifarios (Santiago)'!$A:$A,0)))/1.19</f>
        <v>169.50890352941178</v>
      </c>
      <c r="R632" s="19">
        <f>INDEX('Pliegos Tarifarios (Santiago)'!$K:$K,MATCH($B632,'Pliegos Tarifarios (Santiago)'!$A:$A,0))</f>
        <v>716.899</v>
      </c>
      <c r="S632" s="21">
        <f t="shared" si="41"/>
        <v>46996.821018129413</v>
      </c>
      <c r="T632" s="21">
        <f t="shared" si="38"/>
        <v>8929.3959934445884</v>
      </c>
      <c r="U632" s="19">
        <v>0</v>
      </c>
      <c r="V632" s="21">
        <f t="shared" si="39"/>
        <v>55926.217011574001</v>
      </c>
    </row>
    <row r="633" spans="1:22" x14ac:dyDescent="0.3">
      <c r="A633" s="3" t="s">
        <v>134</v>
      </c>
      <c r="B633" s="3">
        <v>3</v>
      </c>
      <c r="C633" s="4" t="s">
        <v>178</v>
      </c>
      <c r="D633" s="3" t="s">
        <v>424</v>
      </c>
      <c r="E633" s="3" t="s">
        <v>56</v>
      </c>
      <c r="F633" s="4" t="s">
        <v>425</v>
      </c>
      <c r="G633" s="3" t="s">
        <v>30</v>
      </c>
      <c r="H633" s="5">
        <v>257.40519999999998</v>
      </c>
      <c r="I633" s="5">
        <v>0.69410000000000005</v>
      </c>
      <c r="J633" s="5">
        <v>0.69410000000000005</v>
      </c>
      <c r="K633" s="6">
        <v>1</v>
      </c>
      <c r="L633" s="5">
        <v>9.19</v>
      </c>
      <c r="M633" s="19">
        <f>H633*INDEX('Pliegos Tarifarios (Santiago)'!$B:$B,MATCH($B633,'Pliegos Tarifarios (Santiago)'!$A:$A,0))</f>
        <v>30589.519157599996</v>
      </c>
      <c r="N633" s="19">
        <f>I633*INDEX('Pliegos Tarifarios (Santiago)'!$C:$C,MATCH($B633,'Pliegos Tarifarios (Santiago)'!$A:$A,0))</f>
        <v>2423.9839129000002</v>
      </c>
      <c r="O633" s="19">
        <f>J633*INDEX('Pliegos Tarifarios (Santiago)'!$D:$D,MATCH($B633,'Pliegos Tarifarios (Santiago)'!$A:$A,0))</f>
        <v>9851.2328915000016</v>
      </c>
      <c r="P633" s="19">
        <f>H633*INDEX('Pliegos Tarifarios (Santiago)'!$E:$E,MATCH($B633,'Pliegos Tarifarios (Santiago)'!$A:$A,0))</f>
        <v>3328.7640463999996</v>
      </c>
      <c r="Q633" s="19" cm="1">
        <f t="array" ref="Q633">H633*_xlfn.IFS(H633&lt;=350,INDEX('Pliegos Tarifarios (Santiago)'!$F:$F,MATCH($B633,'Pliegos Tarifarios (Santiago)'!$A:$A,0)),H633&lt;=500,INDEX('Pliegos Tarifarios (Santiago)'!$G:$G,MATCH($B633,'Pliegos Tarifarios (Santiago)'!$A:$A,0)),H633&lt;=1000,INDEX('Pliegos Tarifarios (Santiago)'!$H:$H,MATCH($B633,'Pliegos Tarifarios (Santiago)'!$A:$A,0)),H633&lt;=5000,INDEX('Pliegos Tarifarios (Santiago)'!$I:$I,MATCH($B633,'Pliegos Tarifarios (Santiago)'!$A:$A,0)),H633&gt;5000,INDEX('Pliegos Tarifarios (Santiago)'!$J:$J,MATCH($B633,'Pliegos Tarifarios (Santiago)'!$A:$A,0)))/1.19</f>
        <v>169.58460235294118</v>
      </c>
      <c r="R633" s="19">
        <f>INDEX('Pliegos Tarifarios (Santiago)'!$K:$K,MATCH($B633,'Pliegos Tarifarios (Santiago)'!$A:$A,0))</f>
        <v>716.899</v>
      </c>
      <c r="S633" s="21">
        <f t="shared" si="41"/>
        <v>47079.983610752941</v>
      </c>
      <c r="T633" s="21">
        <f t="shared" si="38"/>
        <v>8945.1968860430588</v>
      </c>
      <c r="U633" s="19">
        <v>0</v>
      </c>
      <c r="V633" s="21">
        <f t="shared" si="39"/>
        <v>56025.180496795998</v>
      </c>
    </row>
    <row r="634" spans="1:22" x14ac:dyDescent="0.3">
      <c r="A634" s="3" t="s">
        <v>134</v>
      </c>
      <c r="B634" s="3">
        <v>3</v>
      </c>
      <c r="C634" s="4" t="s">
        <v>178</v>
      </c>
      <c r="D634" s="3" t="s">
        <v>426</v>
      </c>
      <c r="E634" s="3" t="s">
        <v>279</v>
      </c>
      <c r="F634" s="4" t="s">
        <v>427</v>
      </c>
      <c r="G634" s="3" t="s">
        <v>30</v>
      </c>
      <c r="H634" s="5">
        <v>385.96679999999998</v>
      </c>
      <c r="I634" s="5">
        <v>1.0804</v>
      </c>
      <c r="J634" s="5">
        <v>1.0804</v>
      </c>
      <c r="K634" s="6">
        <v>1</v>
      </c>
      <c r="L634" s="5">
        <v>13.78</v>
      </c>
      <c r="M634" s="19">
        <f>H634*INDEX('Pliegos Tarifarios (Santiago)'!$B:$B,MATCH($B634,'Pliegos Tarifarios (Santiago)'!$A:$A,0))</f>
        <v>45867.522578399992</v>
      </c>
      <c r="N634" s="19">
        <f>I634*INDEX('Pliegos Tarifarios (Santiago)'!$C:$C,MATCH($B634,'Pliegos Tarifarios (Santiago)'!$A:$A,0))</f>
        <v>3773.0474276</v>
      </c>
      <c r="O634" s="19">
        <f>J634*INDEX('Pliegos Tarifarios (Santiago)'!$D:$D,MATCH($B634,'Pliegos Tarifarios (Santiago)'!$A:$A,0))</f>
        <v>15333.917326000001</v>
      </c>
      <c r="P634" s="19">
        <f>H634*INDEX('Pliegos Tarifarios (Santiago)'!$E:$E,MATCH($B634,'Pliegos Tarifarios (Santiago)'!$A:$A,0))</f>
        <v>4991.3226575999997</v>
      </c>
      <c r="Q634" s="19" cm="1">
        <f t="array" ref="Q634">H634*_xlfn.IFS(H634&lt;=350,INDEX('Pliegos Tarifarios (Santiago)'!$F:$F,MATCH($B634,'Pliegos Tarifarios (Santiago)'!$A:$A,0)),H634&lt;=500,INDEX('Pliegos Tarifarios (Santiago)'!$G:$G,MATCH($B634,'Pliegos Tarifarios (Santiago)'!$A:$A,0)),H634&lt;=1000,INDEX('Pliegos Tarifarios (Santiago)'!$H:$H,MATCH($B634,'Pliegos Tarifarios (Santiago)'!$A:$A,0)),H634&lt;=5000,INDEX('Pliegos Tarifarios (Santiago)'!$I:$I,MATCH($B634,'Pliegos Tarifarios (Santiago)'!$A:$A,0)),H634&gt;5000,INDEX('Pliegos Tarifarios (Santiago)'!$J:$J,MATCH($B634,'Pliegos Tarifarios (Santiago)'!$A:$A,0)))/1.19</f>
        <v>543.59693848739505</v>
      </c>
      <c r="R634" s="19">
        <f>INDEX('Pliegos Tarifarios (Santiago)'!$K:$K,MATCH($B634,'Pliegos Tarifarios (Santiago)'!$A:$A,0))</f>
        <v>716.899</v>
      </c>
      <c r="S634" s="21">
        <f t="shared" si="41"/>
        <v>71226.305928087386</v>
      </c>
      <c r="T634" s="21">
        <f t="shared" si="38"/>
        <v>13532.998126336603</v>
      </c>
      <c r="U634" s="19">
        <v>0</v>
      </c>
      <c r="V634" s="21">
        <f t="shared" si="39"/>
        <v>84759.304054423992</v>
      </c>
    </row>
    <row r="635" spans="1:22" x14ac:dyDescent="0.3">
      <c r="A635" s="3" t="s">
        <v>134</v>
      </c>
      <c r="B635" s="3">
        <v>3</v>
      </c>
      <c r="C635" s="4" t="s">
        <v>178</v>
      </c>
      <c r="D635" s="3" t="s">
        <v>428</v>
      </c>
      <c r="E635" s="3" t="s">
        <v>279</v>
      </c>
      <c r="F635" s="4" t="s">
        <v>429</v>
      </c>
      <c r="G635" s="3" t="s">
        <v>30</v>
      </c>
      <c r="H635" s="5">
        <v>386.2124</v>
      </c>
      <c r="I635" s="5">
        <v>1.0498000000000001</v>
      </c>
      <c r="J635" s="5">
        <v>1.0419</v>
      </c>
      <c r="K635" s="6">
        <v>0.99247475709658983</v>
      </c>
      <c r="L635" s="5">
        <v>13.79</v>
      </c>
      <c r="M635" s="19">
        <f>H635*INDEX('Pliegos Tarifarios (Santiago)'!$B:$B,MATCH($B635,'Pliegos Tarifarios (Santiago)'!$A:$A,0))</f>
        <v>45896.709191199996</v>
      </c>
      <c r="N635" s="19">
        <f>I635*INDEX('Pliegos Tarifarios (Santiago)'!$C:$C,MATCH($B635,'Pliegos Tarifarios (Santiago)'!$A:$A,0))</f>
        <v>3666.1839961999999</v>
      </c>
      <c r="O635" s="19">
        <f>J635*INDEX('Pliegos Tarifarios (Santiago)'!$D:$D,MATCH($B635,'Pliegos Tarifarios (Santiago)'!$A:$A,0))</f>
        <v>14787.493948500001</v>
      </c>
      <c r="P635" s="19">
        <f>H635*INDEX('Pliegos Tarifarios (Santiago)'!$E:$E,MATCH($B635,'Pliegos Tarifarios (Santiago)'!$A:$A,0))</f>
        <v>4994.4987568000006</v>
      </c>
      <c r="Q635" s="19" cm="1">
        <f t="array" ref="Q635">H635*_xlfn.IFS(H635&lt;=350,INDEX('Pliegos Tarifarios (Santiago)'!$F:$F,MATCH($B635,'Pliegos Tarifarios (Santiago)'!$A:$A,0)),H635&lt;=500,INDEX('Pliegos Tarifarios (Santiago)'!$G:$G,MATCH($B635,'Pliegos Tarifarios (Santiago)'!$A:$A,0)),H635&lt;=1000,INDEX('Pliegos Tarifarios (Santiago)'!$H:$H,MATCH($B635,'Pliegos Tarifarios (Santiago)'!$A:$A,0)),H635&lt;=5000,INDEX('Pliegos Tarifarios (Santiago)'!$I:$I,MATCH($B635,'Pliegos Tarifarios (Santiago)'!$A:$A,0)),H635&gt;5000,INDEX('Pliegos Tarifarios (Santiago)'!$J:$J,MATCH($B635,'Pliegos Tarifarios (Santiago)'!$A:$A,0)))/1.19</f>
        <v>543.94284235294128</v>
      </c>
      <c r="R635" s="19">
        <f>INDEX('Pliegos Tarifarios (Santiago)'!$K:$K,MATCH($B635,'Pliegos Tarifarios (Santiago)'!$A:$A,0))</f>
        <v>716.899</v>
      </c>
      <c r="S635" s="21">
        <f t="shared" si="41"/>
        <v>70605.727735052948</v>
      </c>
      <c r="T635" s="21">
        <f t="shared" si="38"/>
        <v>13415.08826966006</v>
      </c>
      <c r="U635" s="19">
        <v>0</v>
      </c>
      <c r="V635" s="21">
        <f t="shared" si="39"/>
        <v>84020.816004713008</v>
      </c>
    </row>
    <row r="636" spans="1:22" x14ac:dyDescent="0.3">
      <c r="A636" s="3" t="s">
        <v>134</v>
      </c>
      <c r="B636" s="3">
        <v>3</v>
      </c>
      <c r="C636" s="4" t="s">
        <v>178</v>
      </c>
      <c r="D636" s="3" t="s">
        <v>430</v>
      </c>
      <c r="E636" s="3" t="s">
        <v>279</v>
      </c>
      <c r="F636" s="4" t="s">
        <v>431</v>
      </c>
      <c r="G636" s="3" t="s">
        <v>30</v>
      </c>
      <c r="H636" s="5">
        <v>384.95269999999999</v>
      </c>
      <c r="I636" s="5">
        <v>1.0297000000000001</v>
      </c>
      <c r="J636" s="5">
        <v>1.0048999999999999</v>
      </c>
      <c r="K636" s="6">
        <v>0.97591531514033203</v>
      </c>
      <c r="L636" s="5">
        <v>13.75</v>
      </c>
      <c r="M636" s="19">
        <f>H636*INDEX('Pliegos Tarifarios (Santiago)'!$B:$B,MATCH($B636,'Pliegos Tarifarios (Santiago)'!$A:$A,0))</f>
        <v>45747.008962599997</v>
      </c>
      <c r="N636" s="19">
        <f>I636*INDEX('Pliegos Tarifarios (Santiago)'!$C:$C,MATCH($B636,'Pliegos Tarifarios (Santiago)'!$A:$A,0))</f>
        <v>3595.9893892999999</v>
      </c>
      <c r="O636" s="19">
        <f>J636*INDEX('Pliegos Tarifarios (Santiago)'!$D:$D,MATCH($B636,'Pliegos Tarifarios (Santiago)'!$A:$A,0))</f>
        <v>14262.3597935</v>
      </c>
      <c r="P636" s="19">
        <f>H636*INDEX('Pliegos Tarifarios (Santiago)'!$E:$E,MATCH($B636,'Pliegos Tarifarios (Santiago)'!$A:$A,0))</f>
        <v>4978.2083163999996</v>
      </c>
      <c r="Q636" s="19" cm="1">
        <f t="array" ref="Q636">H636*_xlfn.IFS(H636&lt;=350,INDEX('Pliegos Tarifarios (Santiago)'!$F:$F,MATCH($B636,'Pliegos Tarifarios (Santiago)'!$A:$A,0)),H636&lt;=500,INDEX('Pliegos Tarifarios (Santiago)'!$G:$G,MATCH($B636,'Pliegos Tarifarios (Santiago)'!$A:$A,0)),H636&lt;=1000,INDEX('Pliegos Tarifarios (Santiago)'!$H:$H,MATCH($B636,'Pliegos Tarifarios (Santiago)'!$A:$A,0)),H636&lt;=5000,INDEX('Pliegos Tarifarios (Santiago)'!$I:$I,MATCH($B636,'Pliegos Tarifarios (Santiago)'!$A:$A,0)),H636&gt;5000,INDEX('Pliegos Tarifarios (Santiago)'!$J:$J,MATCH($B636,'Pliegos Tarifarios (Santiago)'!$A:$A,0)))/1.19</f>
        <v>542.1686766386556</v>
      </c>
      <c r="R636" s="19">
        <f>INDEX('Pliegos Tarifarios (Santiago)'!$K:$K,MATCH($B636,'Pliegos Tarifarios (Santiago)'!$A:$A,0))</f>
        <v>716.899</v>
      </c>
      <c r="S636" s="21">
        <f t="shared" si="41"/>
        <v>69842.634138438647</v>
      </c>
      <c r="T636" s="21">
        <f t="shared" si="38"/>
        <v>13270.100486303343</v>
      </c>
      <c r="U636" s="19">
        <v>0</v>
      </c>
      <c r="V636" s="21">
        <f t="shared" si="39"/>
        <v>83112.734624741992</v>
      </c>
    </row>
    <row r="637" spans="1:22" x14ac:dyDescent="0.3">
      <c r="A637" s="3" t="s">
        <v>134</v>
      </c>
      <c r="B637" s="3">
        <v>3</v>
      </c>
      <c r="C637" s="4" t="s">
        <v>178</v>
      </c>
      <c r="D637" s="3" t="s">
        <v>432</v>
      </c>
      <c r="E637" s="3" t="s">
        <v>279</v>
      </c>
      <c r="F637" s="4" t="s">
        <v>433</v>
      </c>
      <c r="G637" s="3" t="s">
        <v>30</v>
      </c>
      <c r="H637" s="5">
        <v>386.66359999999997</v>
      </c>
      <c r="I637" s="5">
        <v>1.0249999999999999</v>
      </c>
      <c r="J637" s="5">
        <v>1.0175000000000001</v>
      </c>
      <c r="K637" s="6">
        <v>0.9926829268292684</v>
      </c>
      <c r="L637" s="5">
        <v>13.81</v>
      </c>
      <c r="M637" s="19">
        <f>H637*INDEX('Pliegos Tarifarios (Santiago)'!$B:$B,MATCH($B637,'Pliegos Tarifarios (Santiago)'!$A:$A,0))</f>
        <v>45950.328896799998</v>
      </c>
      <c r="N637" s="19">
        <f>I637*INDEX('Pliegos Tarifarios (Santiago)'!$C:$C,MATCH($B637,'Pliegos Tarifarios (Santiago)'!$A:$A,0))</f>
        <v>3579.5757249999992</v>
      </c>
      <c r="O637" s="19">
        <f>J637*INDEX('Pliegos Tarifarios (Santiago)'!$D:$D,MATCH($B637,'Pliegos Tarifarios (Santiago)'!$A:$A,0))</f>
        <v>14441.189262500002</v>
      </c>
      <c r="P637" s="19">
        <f>H637*INDEX('Pliegos Tarifarios (Santiago)'!$E:$E,MATCH($B637,'Pliegos Tarifarios (Santiago)'!$A:$A,0))</f>
        <v>5000.3336751999996</v>
      </c>
      <c r="Q637" s="19" cm="1">
        <f t="array" ref="Q637">H637*_xlfn.IFS(H637&lt;=350,INDEX('Pliegos Tarifarios (Santiago)'!$F:$F,MATCH($B637,'Pliegos Tarifarios (Santiago)'!$A:$A,0)),H637&lt;=500,INDEX('Pliegos Tarifarios (Santiago)'!$G:$G,MATCH($B637,'Pliegos Tarifarios (Santiago)'!$A:$A,0)),H637&lt;=1000,INDEX('Pliegos Tarifarios (Santiago)'!$H:$H,MATCH($B637,'Pliegos Tarifarios (Santiago)'!$A:$A,0)),H637&lt;=5000,INDEX('Pliegos Tarifarios (Santiago)'!$I:$I,MATCH($B637,'Pliegos Tarifarios (Santiago)'!$A:$A,0)),H637&gt;5000,INDEX('Pliegos Tarifarios (Santiago)'!$J:$J,MATCH($B637,'Pliegos Tarifarios (Santiago)'!$A:$A,0)))/1.19</f>
        <v>544.57831394957987</v>
      </c>
      <c r="R637" s="19">
        <f>INDEX('Pliegos Tarifarios (Santiago)'!$K:$K,MATCH($B637,'Pliegos Tarifarios (Santiago)'!$A:$A,0))</f>
        <v>716.899</v>
      </c>
      <c r="S637" s="21">
        <f t="shared" si="41"/>
        <v>70232.904873449588</v>
      </c>
      <c r="T637" s="21">
        <f t="shared" si="38"/>
        <v>13344.251925955421</v>
      </c>
      <c r="U637" s="19">
        <v>0</v>
      </c>
      <c r="V637" s="21">
        <f t="shared" si="39"/>
        <v>83577.156799405013</v>
      </c>
    </row>
    <row r="638" spans="1:22" x14ac:dyDescent="0.3">
      <c r="A638" s="3" t="s">
        <v>134</v>
      </c>
      <c r="B638" s="3">
        <v>3</v>
      </c>
      <c r="C638" s="4" t="s">
        <v>178</v>
      </c>
      <c r="D638" s="3" t="s">
        <v>434</v>
      </c>
      <c r="E638" s="3" t="s">
        <v>279</v>
      </c>
      <c r="F638" s="4" t="s">
        <v>435</v>
      </c>
      <c r="G638" s="3" t="s">
        <v>30</v>
      </c>
      <c r="H638" s="5">
        <v>385.8734</v>
      </c>
      <c r="I638" s="5">
        <v>1.0366</v>
      </c>
      <c r="J638" s="5">
        <v>1.0037</v>
      </c>
      <c r="K638" s="6">
        <v>0.96826162454177123</v>
      </c>
      <c r="L638" s="5">
        <v>13.78</v>
      </c>
      <c r="M638" s="19">
        <f>H638*INDEX('Pliegos Tarifarios (Santiago)'!$B:$B,MATCH($B638,'Pliegos Tarifarios (Santiago)'!$A:$A,0))</f>
        <v>45856.423109199997</v>
      </c>
      <c r="N638" s="19">
        <f>I638*INDEX('Pliegos Tarifarios (Santiago)'!$C:$C,MATCH($B638,'Pliegos Tarifarios (Santiago)'!$A:$A,0))</f>
        <v>3620.0860453999999</v>
      </c>
      <c r="O638" s="19">
        <f>J638*INDEX('Pliegos Tarifarios (Santiago)'!$D:$D,MATCH($B638,'Pliegos Tarifarios (Santiago)'!$A:$A,0))</f>
        <v>14245.328415500002</v>
      </c>
      <c r="P638" s="19">
        <f>H638*INDEX('Pliegos Tarifarios (Santiago)'!$E:$E,MATCH($B638,'Pliegos Tarifarios (Santiago)'!$A:$A,0))</f>
        <v>4990.1148088</v>
      </c>
      <c r="Q638" s="19" cm="1">
        <f t="array" ref="Q638">H638*_xlfn.IFS(H638&lt;=350,INDEX('Pliegos Tarifarios (Santiago)'!$F:$F,MATCH($B638,'Pliegos Tarifarios (Santiago)'!$A:$A,0)),H638&lt;=500,INDEX('Pliegos Tarifarios (Santiago)'!$G:$G,MATCH($B638,'Pliegos Tarifarios (Santiago)'!$A:$A,0)),H638&lt;=1000,INDEX('Pliegos Tarifarios (Santiago)'!$H:$H,MATCH($B638,'Pliegos Tarifarios (Santiago)'!$A:$A,0)),H638&lt;=5000,INDEX('Pliegos Tarifarios (Santiago)'!$I:$I,MATCH($B638,'Pliegos Tarifarios (Santiago)'!$A:$A,0)),H638&gt;5000,INDEX('Pliegos Tarifarios (Santiago)'!$J:$J,MATCH($B638,'Pliegos Tarifarios (Santiago)'!$A:$A,0)))/1.19</f>
        <v>543.46539361344537</v>
      </c>
      <c r="R638" s="19">
        <f>INDEX('Pliegos Tarifarios (Santiago)'!$K:$K,MATCH($B638,'Pliegos Tarifarios (Santiago)'!$A:$A,0))</f>
        <v>716.899</v>
      </c>
      <c r="S638" s="21">
        <f t="shared" si="41"/>
        <v>69972.316772513441</v>
      </c>
      <c r="T638" s="21">
        <f t="shared" si="38"/>
        <v>13294.740186777553</v>
      </c>
      <c r="U638" s="19">
        <v>0</v>
      </c>
      <c r="V638" s="21">
        <f t="shared" si="39"/>
        <v>83267.056959290989</v>
      </c>
    </row>
    <row r="639" spans="1:22" x14ac:dyDescent="0.3">
      <c r="A639" s="3" t="s">
        <v>134</v>
      </c>
      <c r="B639" s="3">
        <v>3</v>
      </c>
      <c r="C639" s="4" t="s">
        <v>178</v>
      </c>
      <c r="D639" s="3" t="s">
        <v>436</v>
      </c>
      <c r="E639" s="3" t="s">
        <v>437</v>
      </c>
      <c r="F639" s="4" t="s">
        <v>438</v>
      </c>
      <c r="G639" s="3" t="s">
        <v>16</v>
      </c>
      <c r="H639" s="5">
        <v>1032.1969999999999</v>
      </c>
      <c r="I639" s="5">
        <v>2.8308</v>
      </c>
      <c r="J639" s="5">
        <v>2.7722000000000002</v>
      </c>
      <c r="K639" s="6">
        <v>0.9792991380528473</v>
      </c>
      <c r="L639" s="5">
        <v>36.86</v>
      </c>
      <c r="M639" s="19">
        <f>H639*INDEX('Pliegos Tarifarios (Santiago)'!$B:$B,MATCH($B639,'Pliegos Tarifarios (Santiago)'!$A:$A,0))</f>
        <v>122664.22708599998</v>
      </c>
      <c r="N639" s="19">
        <f>I639*INDEX('Pliegos Tarifarios (Santiago)'!$C:$C,MATCH($B639,'Pliegos Tarifarios (Santiago)'!$A:$A,0))</f>
        <v>9885.9150851999984</v>
      </c>
      <c r="O639" s="19">
        <f>J639*INDEX('Pliegos Tarifarios (Santiago)'!$D:$D,MATCH($B639,'Pliegos Tarifarios (Santiago)'!$A:$A,0))</f>
        <v>39345.321743000008</v>
      </c>
      <c r="P639" s="19">
        <f>H639*INDEX('Pliegos Tarifarios (Santiago)'!$E:$E,MATCH($B639,'Pliegos Tarifarios (Santiago)'!$A:$A,0))</f>
        <v>13348.371603999998</v>
      </c>
      <c r="Q639" s="19" cm="1">
        <f t="array" ref="Q639">H639*_xlfn.IFS(H639&lt;=350,INDEX('Pliegos Tarifarios (Santiago)'!$F:$F,MATCH($B639,'Pliegos Tarifarios (Santiago)'!$A:$A,0)),H639&lt;=500,INDEX('Pliegos Tarifarios (Santiago)'!$G:$G,MATCH($B639,'Pliegos Tarifarios (Santiago)'!$A:$A,0)),H639&lt;=1000,INDEX('Pliegos Tarifarios (Santiago)'!$H:$H,MATCH($B639,'Pliegos Tarifarios (Santiago)'!$A:$A,0)),H639&lt;=5000,INDEX('Pliegos Tarifarios (Santiago)'!$I:$I,MATCH($B639,'Pliegos Tarifarios (Santiago)'!$A:$A,0)),H639&gt;5000,INDEX('Pliegos Tarifarios (Santiago)'!$J:$J,MATCH($B639,'Pliegos Tarifarios (Santiago)'!$A:$A,0)))/1.19</f>
        <v>3097.4583924369745</v>
      </c>
      <c r="R639" s="19">
        <f>INDEX('Pliegos Tarifarios (Santiago)'!$K:$K,MATCH($B639,'Pliegos Tarifarios (Santiago)'!$A:$A,0))</f>
        <v>716.899</v>
      </c>
      <c r="S639" s="21">
        <f t="shared" si="41"/>
        <v>189058.19291063695</v>
      </c>
      <c r="T639" s="21">
        <f t="shared" si="38"/>
        <v>35921.05665302102</v>
      </c>
      <c r="U639" s="19">
        <v>0</v>
      </c>
      <c r="V639" s="21">
        <f t="shared" si="39"/>
        <v>224979.24956365797</v>
      </c>
    </row>
    <row r="640" spans="1:22" x14ac:dyDescent="0.3">
      <c r="A640" s="3" t="s">
        <v>134</v>
      </c>
      <c r="B640" s="3">
        <v>3</v>
      </c>
      <c r="C640" s="4" t="s">
        <v>178</v>
      </c>
      <c r="D640" s="3" t="s">
        <v>439</v>
      </c>
      <c r="E640" s="3" t="s">
        <v>437</v>
      </c>
      <c r="F640" s="4" t="s">
        <v>440</v>
      </c>
      <c r="G640" s="3" t="s">
        <v>16</v>
      </c>
      <c r="H640" s="5">
        <v>1030.2983999999999</v>
      </c>
      <c r="I640" s="5">
        <v>2.7299000000000002</v>
      </c>
      <c r="J640" s="5">
        <v>2.7290999999999999</v>
      </c>
      <c r="K640" s="6">
        <v>0.99970694897248968</v>
      </c>
      <c r="L640" s="5">
        <v>36.799999999999997</v>
      </c>
      <c r="M640" s="19">
        <f>H640*INDEX('Pliegos Tarifarios (Santiago)'!$B:$B,MATCH($B640,'Pliegos Tarifarios (Santiago)'!$A:$A,0))</f>
        <v>122438.60125919998</v>
      </c>
      <c r="N640" s="19">
        <f>I640*INDEX('Pliegos Tarifarios (Santiago)'!$C:$C,MATCH($B640,'Pliegos Tarifarios (Santiago)'!$A:$A,0))</f>
        <v>9533.5451431000001</v>
      </c>
      <c r="O640" s="19">
        <f>J640*INDEX('Pliegos Tarifarios (Santiago)'!$D:$D,MATCH($B640,'Pliegos Tarifarios (Santiago)'!$A:$A,0))</f>
        <v>38733.611416499996</v>
      </c>
      <c r="P640" s="19">
        <f>H640*INDEX('Pliegos Tarifarios (Santiago)'!$E:$E,MATCH($B640,'Pliegos Tarifarios (Santiago)'!$A:$A,0))</f>
        <v>13323.8189088</v>
      </c>
      <c r="Q640" s="19" cm="1">
        <f t="array" ref="Q640">H640*_xlfn.IFS(H640&lt;=350,INDEX('Pliegos Tarifarios (Santiago)'!$F:$F,MATCH($B640,'Pliegos Tarifarios (Santiago)'!$A:$A,0)),H640&lt;=500,INDEX('Pliegos Tarifarios (Santiago)'!$G:$G,MATCH($B640,'Pliegos Tarifarios (Santiago)'!$A:$A,0)),H640&lt;=1000,INDEX('Pliegos Tarifarios (Santiago)'!$H:$H,MATCH($B640,'Pliegos Tarifarios (Santiago)'!$A:$A,0)),H640&lt;=5000,INDEX('Pliegos Tarifarios (Santiago)'!$I:$I,MATCH($B640,'Pliegos Tarifarios (Santiago)'!$A:$A,0)),H640&gt;5000,INDEX('Pliegos Tarifarios (Santiago)'!$J:$J,MATCH($B640,'Pliegos Tarifarios (Santiago)'!$A:$A,0)))/1.19</f>
        <v>3091.7609969747896</v>
      </c>
      <c r="R640" s="19">
        <f>INDEX('Pliegos Tarifarios (Santiago)'!$K:$K,MATCH($B640,'Pliegos Tarifarios (Santiago)'!$A:$A,0))</f>
        <v>716.899</v>
      </c>
      <c r="S640" s="21">
        <f t="shared" si="41"/>
        <v>187838.23672457479</v>
      </c>
      <c r="T640" s="21">
        <f t="shared" si="38"/>
        <v>35689.264977669212</v>
      </c>
      <c r="U640" s="19">
        <v>0</v>
      </c>
      <c r="V640" s="21">
        <f t="shared" si="39"/>
        <v>223527.50170224399</v>
      </c>
    </row>
    <row r="641" spans="1:22" x14ac:dyDescent="0.3">
      <c r="A641" s="3" t="s">
        <v>134</v>
      </c>
      <c r="B641" s="3">
        <v>3</v>
      </c>
      <c r="C641" s="4" t="s">
        <v>178</v>
      </c>
      <c r="D641" s="3" t="s">
        <v>441</v>
      </c>
      <c r="E641" s="3" t="s">
        <v>437</v>
      </c>
      <c r="F641" s="4" t="s">
        <v>442</v>
      </c>
      <c r="G641" s="3" t="s">
        <v>30</v>
      </c>
      <c r="H641" s="5">
        <v>386.22210000000001</v>
      </c>
      <c r="I641" s="5">
        <v>1.0381</v>
      </c>
      <c r="J641" s="5">
        <v>1.0206999999999999</v>
      </c>
      <c r="K641" s="6">
        <v>0.98323860899720639</v>
      </c>
      <c r="L641" s="5">
        <v>13.79</v>
      </c>
      <c r="M641" s="19">
        <f>H641*INDEX('Pliegos Tarifarios (Santiago)'!$B:$B,MATCH($B641,'Pliegos Tarifarios (Santiago)'!$A:$A,0))</f>
        <v>45897.861919800001</v>
      </c>
      <c r="N641" s="19">
        <f>I641*INDEX('Pliegos Tarifarios (Santiago)'!$C:$C,MATCH($B641,'Pliegos Tarifarios (Santiago)'!$A:$A,0))</f>
        <v>3625.3244488999999</v>
      </c>
      <c r="O641" s="19">
        <f>J641*INDEX('Pliegos Tarifarios (Santiago)'!$D:$D,MATCH($B641,'Pliegos Tarifarios (Santiago)'!$A:$A,0))</f>
        <v>14486.6062705</v>
      </c>
      <c r="P641" s="19">
        <f>H641*INDEX('Pliegos Tarifarios (Santiago)'!$E:$E,MATCH($B641,'Pliegos Tarifarios (Santiago)'!$A:$A,0))</f>
        <v>4994.6241972000007</v>
      </c>
      <c r="Q641" s="19" cm="1">
        <f t="array" ref="Q641">H641*_xlfn.IFS(H641&lt;=350,INDEX('Pliegos Tarifarios (Santiago)'!$F:$F,MATCH($B641,'Pliegos Tarifarios (Santiago)'!$A:$A,0)),H641&lt;=500,INDEX('Pliegos Tarifarios (Santiago)'!$G:$G,MATCH($B641,'Pliegos Tarifarios (Santiago)'!$A:$A,0)),H641&lt;=1000,INDEX('Pliegos Tarifarios (Santiago)'!$H:$H,MATCH($B641,'Pliegos Tarifarios (Santiago)'!$A:$A,0)),H641&lt;=5000,INDEX('Pliegos Tarifarios (Santiago)'!$I:$I,MATCH($B641,'Pliegos Tarifarios (Santiago)'!$A:$A,0)),H641&gt;5000,INDEX('Pliegos Tarifarios (Santiago)'!$J:$J,MATCH($B641,'Pliegos Tarifarios (Santiago)'!$A:$A,0)))/1.19</f>
        <v>543.95650386554632</v>
      </c>
      <c r="R641" s="19">
        <f>INDEX('Pliegos Tarifarios (Santiago)'!$K:$K,MATCH($B641,'Pliegos Tarifarios (Santiago)'!$A:$A,0))</f>
        <v>716.899</v>
      </c>
      <c r="S641" s="21">
        <f t="shared" si="41"/>
        <v>70265.272340265554</v>
      </c>
      <c r="T641" s="21">
        <f t="shared" si="38"/>
        <v>13350.401744650455</v>
      </c>
      <c r="U641" s="19">
        <v>0</v>
      </c>
      <c r="V641" s="21">
        <f t="shared" si="39"/>
        <v>83615.674084916012</v>
      </c>
    </row>
    <row r="642" spans="1:22" x14ac:dyDescent="0.3">
      <c r="A642" s="3" t="s">
        <v>134</v>
      </c>
      <c r="B642" s="3">
        <v>3</v>
      </c>
      <c r="C642" s="4" t="s">
        <v>178</v>
      </c>
      <c r="D642" s="3" t="s">
        <v>443</v>
      </c>
      <c r="E642" s="3" t="s">
        <v>444</v>
      </c>
      <c r="F642" s="4" t="s">
        <v>445</v>
      </c>
      <c r="G642" s="3" t="s">
        <v>16</v>
      </c>
      <c r="H642" s="5">
        <v>1932.8012000000001</v>
      </c>
      <c r="I642" s="5">
        <v>5.2046999999999999</v>
      </c>
      <c r="J642" s="5">
        <v>5.2046999999999999</v>
      </c>
      <c r="K642" s="6">
        <v>1</v>
      </c>
      <c r="L642" s="5">
        <v>69.03</v>
      </c>
      <c r="M642" s="19">
        <f>H642*INDEX('Pliegos Tarifarios (Santiago)'!$B:$B,MATCH($B642,'Pliegos Tarifarios (Santiago)'!$A:$A,0))</f>
        <v>229690.22900560001</v>
      </c>
      <c r="N642" s="19">
        <f>I642*INDEX('Pliegos Tarifarios (Santiago)'!$C:$C,MATCH($B642,'Pliegos Tarifarios (Santiago)'!$A:$A,0))</f>
        <v>18176.212464299999</v>
      </c>
      <c r="O642" s="19">
        <f>J642*INDEX('Pliegos Tarifarios (Santiago)'!$D:$D,MATCH($B642,'Pliegos Tarifarios (Santiago)'!$A:$A,0))</f>
        <v>73869.344230500006</v>
      </c>
      <c r="P642" s="19">
        <f>H642*INDEX('Pliegos Tarifarios (Santiago)'!$E:$E,MATCH($B642,'Pliegos Tarifarios (Santiago)'!$A:$A,0))</f>
        <v>24994.985118400004</v>
      </c>
      <c r="Q642" s="19" cm="1">
        <f t="array" ref="Q642">H642*_xlfn.IFS(H642&lt;=350,INDEX('Pliegos Tarifarios (Santiago)'!$F:$F,MATCH($B642,'Pliegos Tarifarios (Santiago)'!$A:$A,0)),H642&lt;=500,INDEX('Pliegos Tarifarios (Santiago)'!$G:$G,MATCH($B642,'Pliegos Tarifarios (Santiago)'!$A:$A,0)),H642&lt;=1000,INDEX('Pliegos Tarifarios (Santiago)'!$H:$H,MATCH($B642,'Pliegos Tarifarios (Santiago)'!$A:$A,0)),H642&lt;=5000,INDEX('Pliegos Tarifarios (Santiago)'!$I:$I,MATCH($B642,'Pliegos Tarifarios (Santiago)'!$A:$A,0)),H642&gt;5000,INDEX('Pliegos Tarifarios (Santiago)'!$J:$J,MATCH($B642,'Pliegos Tarifarios (Santiago)'!$A:$A,0)))/1.19</f>
        <v>5800.0278026890755</v>
      </c>
      <c r="R642" s="19">
        <f>INDEX('Pliegos Tarifarios (Santiago)'!$K:$K,MATCH($B642,'Pliegos Tarifarios (Santiago)'!$A:$A,0))</f>
        <v>716.899</v>
      </c>
      <c r="S642" s="21">
        <f t="shared" si="41"/>
        <v>353247.69762148906</v>
      </c>
      <c r="T642" s="21">
        <f t="shared" si="38"/>
        <v>67117.062548082919</v>
      </c>
      <c r="U642" s="19">
        <v>0</v>
      </c>
      <c r="V642" s="21">
        <f t="shared" si="39"/>
        <v>420364.76016957196</v>
      </c>
    </row>
    <row r="643" spans="1:22" x14ac:dyDescent="0.3">
      <c r="A643" s="3" t="s">
        <v>134</v>
      </c>
      <c r="B643" s="3">
        <v>3</v>
      </c>
      <c r="C643" s="4" t="s">
        <v>178</v>
      </c>
      <c r="D643" s="3" t="s">
        <v>446</v>
      </c>
      <c r="E643" s="3" t="s">
        <v>444</v>
      </c>
      <c r="F643" s="4" t="s">
        <v>447</v>
      </c>
      <c r="G643" s="3" t="s">
        <v>16</v>
      </c>
      <c r="H643" s="5">
        <v>1547.81</v>
      </c>
      <c r="I643" s="5">
        <v>4.0860000000000003</v>
      </c>
      <c r="J643" s="5">
        <v>4.0663</v>
      </c>
      <c r="K643" s="6">
        <v>0.99517865883504641</v>
      </c>
      <c r="L643" s="5">
        <v>55.28</v>
      </c>
      <c r="M643" s="19">
        <f>H643*INDEX('Pliegos Tarifarios (Santiago)'!$B:$B,MATCH($B643,'Pliegos Tarifarios (Santiago)'!$A:$A,0))</f>
        <v>183938.64477999997</v>
      </c>
      <c r="N643" s="19">
        <f>I643*INDEX('Pliegos Tarifarios (Santiago)'!$C:$C,MATCH($B643,'Pliegos Tarifarios (Santiago)'!$A:$A,0))</f>
        <v>14269.411134</v>
      </c>
      <c r="O643" s="19">
        <f>J643*INDEX('Pliegos Tarifarios (Santiago)'!$D:$D,MATCH($B643,'Pliegos Tarifarios (Santiago)'!$A:$A,0))</f>
        <v>57712.243634500002</v>
      </c>
      <c r="P643" s="19">
        <f>H643*INDEX('Pliegos Tarifarios (Santiago)'!$E:$E,MATCH($B643,'Pliegos Tarifarios (Santiago)'!$A:$A,0))</f>
        <v>20016.278920000001</v>
      </c>
      <c r="Q643" s="19" cm="1">
        <f t="array" ref="Q643">H643*_xlfn.IFS(H643&lt;=350,INDEX('Pliegos Tarifarios (Santiago)'!$F:$F,MATCH($B643,'Pliegos Tarifarios (Santiago)'!$A:$A,0)),H643&lt;=500,INDEX('Pliegos Tarifarios (Santiago)'!$G:$G,MATCH($B643,'Pliegos Tarifarios (Santiago)'!$A:$A,0)),H643&lt;=1000,INDEX('Pliegos Tarifarios (Santiago)'!$H:$H,MATCH($B643,'Pliegos Tarifarios (Santiago)'!$A:$A,0)),H643&lt;=5000,INDEX('Pliegos Tarifarios (Santiago)'!$I:$I,MATCH($B643,'Pliegos Tarifarios (Santiago)'!$A:$A,0)),H643&gt;5000,INDEX('Pliegos Tarifarios (Santiago)'!$J:$J,MATCH($B643,'Pliegos Tarifarios (Santiago)'!$A:$A,0)))/1.19</f>
        <v>4644.7306806722681</v>
      </c>
      <c r="R643" s="19">
        <f>INDEX('Pliegos Tarifarios (Santiago)'!$K:$K,MATCH($B643,'Pliegos Tarifarios (Santiago)'!$A:$A,0))</f>
        <v>716.899</v>
      </c>
      <c r="S643" s="21">
        <f t="shared" si="41"/>
        <v>281298.20814917225</v>
      </c>
      <c r="T643" s="21">
        <f t="shared" si="38"/>
        <v>53446.65954834273</v>
      </c>
      <c r="U643" s="19">
        <v>0</v>
      </c>
      <c r="V643" s="21">
        <f t="shared" si="39"/>
        <v>334744.867697515</v>
      </c>
    </row>
    <row r="644" spans="1:22" x14ac:dyDescent="0.3">
      <c r="A644" s="3" t="s">
        <v>134</v>
      </c>
      <c r="B644" s="3">
        <v>3</v>
      </c>
      <c r="C644" s="4" t="s">
        <v>178</v>
      </c>
      <c r="D644" s="3" t="s">
        <v>448</v>
      </c>
      <c r="E644" s="3" t="s">
        <v>327</v>
      </c>
      <c r="F644" s="4" t="s">
        <v>449</v>
      </c>
      <c r="G644" s="3" t="s">
        <v>16</v>
      </c>
      <c r="H644" s="5">
        <v>3221.2402000000002</v>
      </c>
      <c r="I644" s="5">
        <v>8.5319000000000003</v>
      </c>
      <c r="J644" s="5">
        <v>8.3991000000000007</v>
      </c>
      <c r="K644" s="6">
        <v>0.98443488554718184</v>
      </c>
      <c r="L644" s="5">
        <v>115.04</v>
      </c>
      <c r="M644" s="19">
        <f>H644*INDEX('Pliegos Tarifarios (Santiago)'!$B:$B,MATCH($B644,'Pliegos Tarifarios (Santiago)'!$A:$A,0))</f>
        <v>382805.74288759998</v>
      </c>
      <c r="N644" s="19">
        <f>I644*INDEX('Pliegos Tarifarios (Santiago)'!$C:$C,MATCH($B644,'Pliegos Tarifarios (Santiago)'!$A:$A,0))</f>
        <v>29795.689881099999</v>
      </c>
      <c r="O644" s="19">
        <f>J644*INDEX('Pliegos Tarifarios (Santiago)'!$D:$D,MATCH($B644,'Pliegos Tarifarios (Santiago)'!$A:$A,0))</f>
        <v>119206.87246650002</v>
      </c>
      <c r="P644" s="19">
        <f>H644*INDEX('Pliegos Tarifarios (Santiago)'!$E:$E,MATCH($B644,'Pliegos Tarifarios (Santiago)'!$A:$A,0))</f>
        <v>41657.078266400007</v>
      </c>
      <c r="Q644" s="19" cm="1">
        <f t="array" ref="Q644">H644*_xlfn.IFS(H644&lt;=350,INDEX('Pliegos Tarifarios (Santiago)'!$F:$F,MATCH($B644,'Pliegos Tarifarios (Santiago)'!$A:$A,0)),H644&lt;=500,INDEX('Pliegos Tarifarios (Santiago)'!$G:$G,MATCH($B644,'Pliegos Tarifarios (Santiago)'!$A:$A,0)),H644&lt;=1000,INDEX('Pliegos Tarifarios (Santiago)'!$H:$H,MATCH($B644,'Pliegos Tarifarios (Santiago)'!$A:$A,0)),H644&lt;=5000,INDEX('Pliegos Tarifarios (Santiago)'!$I:$I,MATCH($B644,'Pliegos Tarifarios (Santiago)'!$A:$A,0)),H644&gt;5000,INDEX('Pliegos Tarifarios (Santiago)'!$J:$J,MATCH($B644,'Pliegos Tarifarios (Santiago)'!$A:$A,0)))/1.19</f>
        <v>9666.427524537814</v>
      </c>
      <c r="R644" s="19">
        <f>INDEX('Pliegos Tarifarios (Santiago)'!$K:$K,MATCH($B644,'Pliegos Tarifarios (Santiago)'!$A:$A,0))</f>
        <v>716.899</v>
      </c>
      <c r="S644" s="21">
        <f t="shared" si="41"/>
        <v>583848.71002613776</v>
      </c>
      <c r="T644" s="21">
        <f t="shared" si="38"/>
        <v>110931.25490496618</v>
      </c>
      <c r="U644" s="19">
        <v>0</v>
      </c>
      <c r="V644" s="21">
        <f t="shared" si="39"/>
        <v>694779.96493110398</v>
      </c>
    </row>
    <row r="645" spans="1:22" x14ac:dyDescent="0.3">
      <c r="A645" s="3" t="s">
        <v>134</v>
      </c>
      <c r="B645" s="3">
        <v>3</v>
      </c>
      <c r="C645" s="4" t="s">
        <v>178</v>
      </c>
      <c r="D645" s="3" t="s">
        <v>450</v>
      </c>
      <c r="E645" s="3" t="s">
        <v>327</v>
      </c>
      <c r="F645" s="4" t="s">
        <v>451</v>
      </c>
      <c r="G645" s="3" t="s">
        <v>16</v>
      </c>
      <c r="H645" s="5">
        <v>2573.7864</v>
      </c>
      <c r="I645" s="5">
        <v>6.8761000000000001</v>
      </c>
      <c r="J645" s="5">
        <v>6.7047999999999996</v>
      </c>
      <c r="K645" s="6">
        <v>0.97508762234406121</v>
      </c>
      <c r="L645" s="5">
        <v>91.92</v>
      </c>
      <c r="M645" s="19">
        <f>H645*INDEX('Pliegos Tarifarios (Santiago)'!$B:$B,MATCH($B645,'Pliegos Tarifarios (Santiago)'!$A:$A,0))</f>
        <v>305863.6282032</v>
      </c>
      <c r="N645" s="19">
        <f>I645*INDEX('Pliegos Tarifarios (Santiago)'!$C:$C,MATCH($B645,'Pliegos Tarifarios (Santiago)'!$A:$A,0))</f>
        <v>24013.190870899998</v>
      </c>
      <c r="O645" s="19">
        <f>J645*INDEX('Pliegos Tarifarios (Santiago)'!$D:$D,MATCH($B645,'Pliegos Tarifarios (Santiago)'!$A:$A,0))</f>
        <v>95159.986011999994</v>
      </c>
      <c r="P645" s="19">
        <f>H645*INDEX('Pliegos Tarifarios (Santiago)'!$E:$E,MATCH($B645,'Pliegos Tarifarios (Santiago)'!$A:$A,0))</f>
        <v>33284.205724799998</v>
      </c>
      <c r="Q645" s="19" cm="1">
        <f t="array" ref="Q645">H645*_xlfn.IFS(H645&lt;=350,INDEX('Pliegos Tarifarios (Santiago)'!$F:$F,MATCH($B645,'Pliegos Tarifarios (Santiago)'!$A:$A,0)),H645&lt;=500,INDEX('Pliegos Tarifarios (Santiago)'!$G:$G,MATCH($B645,'Pliegos Tarifarios (Santiago)'!$A:$A,0)),H645&lt;=1000,INDEX('Pliegos Tarifarios (Santiago)'!$H:$H,MATCH($B645,'Pliegos Tarifarios (Santiago)'!$A:$A,0)),H645&lt;=5000,INDEX('Pliegos Tarifarios (Santiago)'!$I:$I,MATCH($B645,'Pliegos Tarifarios (Santiago)'!$A:$A,0)),H645&gt;5000,INDEX('Pliegos Tarifarios (Santiago)'!$J:$J,MATCH($B645,'Pliegos Tarifarios (Santiago)'!$A:$A,0)))/1.19</f>
        <v>7723.522045714285</v>
      </c>
      <c r="R645" s="19">
        <f>INDEX('Pliegos Tarifarios (Santiago)'!$K:$K,MATCH($B645,'Pliegos Tarifarios (Santiago)'!$A:$A,0))</f>
        <v>716.899</v>
      </c>
      <c r="S645" s="21">
        <f t="shared" si="41"/>
        <v>466761.43185661425</v>
      </c>
      <c r="T645" s="21">
        <f t="shared" si="38"/>
        <v>88684.672052756709</v>
      </c>
      <c r="U645" s="19">
        <v>0</v>
      </c>
      <c r="V645" s="21">
        <f t="shared" si="39"/>
        <v>555446.10390937096</v>
      </c>
    </row>
    <row r="646" spans="1:22" x14ac:dyDescent="0.3">
      <c r="A646" s="3" t="s">
        <v>134</v>
      </c>
      <c r="B646" s="3">
        <v>3</v>
      </c>
      <c r="C646" s="4" t="s">
        <v>178</v>
      </c>
      <c r="D646" s="3" t="s">
        <v>452</v>
      </c>
      <c r="E646" s="3" t="s">
        <v>327</v>
      </c>
      <c r="F646" s="4" t="s">
        <v>453</v>
      </c>
      <c r="G646" s="3" t="s">
        <v>16</v>
      </c>
      <c r="H646" s="5">
        <v>1929.921</v>
      </c>
      <c r="I646" s="5">
        <v>5.2576000000000001</v>
      </c>
      <c r="J646" s="5">
        <v>5.1204999999999998</v>
      </c>
      <c r="K646" s="6">
        <v>0.97392346317711498</v>
      </c>
      <c r="L646" s="5">
        <v>68.930000000000007</v>
      </c>
      <c r="M646" s="19">
        <f>H646*INDEX('Pliegos Tarifarios (Santiago)'!$B:$B,MATCH($B646,'Pliegos Tarifarios (Santiago)'!$A:$A,0))</f>
        <v>229347.95179799999</v>
      </c>
      <c r="N646" s="19">
        <f>I646*INDEX('Pliegos Tarifarios (Santiago)'!$C:$C,MATCH($B646,'Pliegos Tarifarios (Santiago)'!$A:$A,0))</f>
        <v>18360.953494400001</v>
      </c>
      <c r="O646" s="19">
        <f>J646*INDEX('Pliegos Tarifarios (Santiago)'!$D:$D,MATCH($B646,'Pliegos Tarifarios (Santiago)'!$A:$A,0))</f>
        <v>72674.309207500002</v>
      </c>
      <c r="P646" s="19">
        <f>H646*INDEX('Pliegos Tarifarios (Santiago)'!$E:$E,MATCH($B646,'Pliegos Tarifarios (Santiago)'!$A:$A,0))</f>
        <v>24957.738372</v>
      </c>
      <c r="Q646" s="19" cm="1">
        <f t="array" ref="Q646">H646*_xlfn.IFS(H646&lt;=350,INDEX('Pliegos Tarifarios (Santiago)'!$F:$F,MATCH($B646,'Pliegos Tarifarios (Santiago)'!$A:$A,0)),H646&lt;=500,INDEX('Pliegos Tarifarios (Santiago)'!$G:$G,MATCH($B646,'Pliegos Tarifarios (Santiago)'!$A:$A,0)),H646&lt;=1000,INDEX('Pliegos Tarifarios (Santiago)'!$H:$H,MATCH($B646,'Pliegos Tarifarios (Santiago)'!$A:$A,0)),H646&lt;=5000,INDEX('Pliegos Tarifarios (Santiago)'!$I:$I,MATCH($B646,'Pliegos Tarifarios (Santiago)'!$A:$A,0)),H646&gt;5000,INDEX('Pliegos Tarifarios (Santiago)'!$J:$J,MATCH($B646,'Pliegos Tarifarios (Santiago)'!$A:$A,0)))/1.19</f>
        <v>5791.3847823529413</v>
      </c>
      <c r="R646" s="19">
        <f>INDEX('Pliegos Tarifarios (Santiago)'!$K:$K,MATCH($B646,'Pliegos Tarifarios (Santiago)'!$A:$A,0))</f>
        <v>716.899</v>
      </c>
      <c r="S646" s="21">
        <f t="shared" si="41"/>
        <v>351849.23665425292</v>
      </c>
      <c r="T646" s="21">
        <f t="shared" si="38"/>
        <v>66851.354964308062</v>
      </c>
      <c r="U646" s="19">
        <v>0</v>
      </c>
      <c r="V646" s="21">
        <f t="shared" si="39"/>
        <v>418700.59161856095</v>
      </c>
    </row>
    <row r="647" spans="1:22" x14ac:dyDescent="0.3">
      <c r="A647" s="3" t="s">
        <v>134</v>
      </c>
      <c r="B647" s="3">
        <v>3</v>
      </c>
      <c r="C647" s="4" t="s">
        <v>178</v>
      </c>
      <c r="D647" s="3" t="s">
        <v>454</v>
      </c>
      <c r="E647" s="3" t="s">
        <v>327</v>
      </c>
      <c r="F647" s="4" t="s">
        <v>455</v>
      </c>
      <c r="G647" s="3" t="s">
        <v>16</v>
      </c>
      <c r="H647" s="5">
        <v>1932.5053</v>
      </c>
      <c r="I647" s="5">
        <v>5.1253000000000002</v>
      </c>
      <c r="J647" s="5">
        <v>5.0506000000000002</v>
      </c>
      <c r="K647" s="6">
        <v>0.98542524340038629</v>
      </c>
      <c r="L647" s="5">
        <v>69.02</v>
      </c>
      <c r="M647" s="19">
        <f>H647*INDEX('Pliegos Tarifarios (Santiago)'!$B:$B,MATCH($B647,'Pliegos Tarifarios (Santiago)'!$A:$A,0))</f>
        <v>229655.06484139999</v>
      </c>
      <c r="N647" s="19">
        <f>I647*INDEX('Pliegos Tarifarios (Santiago)'!$C:$C,MATCH($B647,'Pliegos Tarifarios (Santiago)'!$A:$A,0))</f>
        <v>17898.926305699999</v>
      </c>
      <c r="O647" s="19">
        <f>J647*INDEX('Pliegos Tarifarios (Santiago)'!$D:$D,MATCH($B647,'Pliegos Tarifarios (Santiago)'!$A:$A,0))</f>
        <v>71682.23143900001</v>
      </c>
      <c r="P647" s="19">
        <f>H647*INDEX('Pliegos Tarifarios (Santiago)'!$E:$E,MATCH($B647,'Pliegos Tarifarios (Santiago)'!$A:$A,0))</f>
        <v>24991.158539600001</v>
      </c>
      <c r="Q647" s="19" cm="1">
        <f t="array" ref="Q647">H647*_xlfn.IFS(H647&lt;=350,INDEX('Pliegos Tarifarios (Santiago)'!$F:$F,MATCH($B647,'Pliegos Tarifarios (Santiago)'!$A:$A,0)),H647&lt;=500,INDEX('Pliegos Tarifarios (Santiago)'!$G:$G,MATCH($B647,'Pliegos Tarifarios (Santiago)'!$A:$A,0)),H647&lt;=1000,INDEX('Pliegos Tarifarios (Santiago)'!$H:$H,MATCH($B647,'Pliegos Tarifarios (Santiago)'!$A:$A,0)),H647&lt;=5000,INDEX('Pliegos Tarifarios (Santiago)'!$I:$I,MATCH($B647,'Pliegos Tarifarios (Santiago)'!$A:$A,0)),H647&gt;5000,INDEX('Pliegos Tarifarios (Santiago)'!$J:$J,MATCH($B647,'Pliegos Tarifarios (Santiago)'!$A:$A,0)))/1.19</f>
        <v>5799.1398540336131</v>
      </c>
      <c r="R647" s="19">
        <f>INDEX('Pliegos Tarifarios (Santiago)'!$K:$K,MATCH($B647,'Pliegos Tarifarios (Santiago)'!$A:$A,0))</f>
        <v>716.899</v>
      </c>
      <c r="S647" s="21">
        <f t="shared" si="41"/>
        <v>350743.41997973353</v>
      </c>
      <c r="T647" s="21">
        <f t="shared" si="38"/>
        <v>66641.249796149365</v>
      </c>
      <c r="U647" s="19">
        <v>0</v>
      </c>
      <c r="V647" s="21">
        <f t="shared" si="39"/>
        <v>417384.66977588291</v>
      </c>
    </row>
    <row r="648" spans="1:22" x14ac:dyDescent="0.3">
      <c r="A648" s="3" t="s">
        <v>134</v>
      </c>
      <c r="B648" s="3">
        <v>3</v>
      </c>
      <c r="C648" s="4" t="s">
        <v>178</v>
      </c>
      <c r="D648" s="3" t="s">
        <v>456</v>
      </c>
      <c r="E648" s="3" t="s">
        <v>327</v>
      </c>
      <c r="F648" s="4" t="s">
        <v>457</v>
      </c>
      <c r="G648" s="3" t="s">
        <v>16</v>
      </c>
      <c r="H648" s="5">
        <v>1930.2766999999999</v>
      </c>
      <c r="I648" s="5">
        <v>5.3255999999999997</v>
      </c>
      <c r="J648" s="5">
        <v>5.1181000000000001</v>
      </c>
      <c r="K648" s="6">
        <v>0.96103725401832663</v>
      </c>
      <c r="L648" s="5">
        <v>68.94</v>
      </c>
      <c r="M648" s="19">
        <f>H648*INDEX('Pliegos Tarifarios (Santiago)'!$B:$B,MATCH($B648,'Pliegos Tarifarios (Santiago)'!$A:$A,0))</f>
        <v>229390.22247459998</v>
      </c>
      <c r="N648" s="19">
        <f>I648*INDEX('Pliegos Tarifarios (Santiago)'!$C:$C,MATCH($B648,'Pliegos Tarifarios (Santiago)'!$A:$A,0))</f>
        <v>18598.427786399996</v>
      </c>
      <c r="O648" s="19">
        <f>J648*INDEX('Pliegos Tarifarios (Santiago)'!$D:$D,MATCH($B648,'Pliegos Tarifarios (Santiago)'!$A:$A,0))</f>
        <v>72640.246451500003</v>
      </c>
      <c r="P648" s="19">
        <f>H648*INDEX('Pliegos Tarifarios (Santiago)'!$E:$E,MATCH($B648,'Pliegos Tarifarios (Santiago)'!$A:$A,0))</f>
        <v>24962.338284400001</v>
      </c>
      <c r="Q648" s="19" cm="1">
        <f t="array" ref="Q648">H648*_xlfn.IFS(H648&lt;=350,INDEX('Pliegos Tarifarios (Santiago)'!$F:$F,MATCH($B648,'Pliegos Tarifarios (Santiago)'!$A:$A,0)),H648&lt;=500,INDEX('Pliegos Tarifarios (Santiago)'!$G:$G,MATCH($B648,'Pliegos Tarifarios (Santiago)'!$A:$A,0)),H648&lt;=1000,INDEX('Pliegos Tarifarios (Santiago)'!$H:$H,MATCH($B648,'Pliegos Tarifarios (Santiago)'!$A:$A,0)),H648&lt;=5000,INDEX('Pliegos Tarifarios (Santiago)'!$I:$I,MATCH($B648,'Pliegos Tarifarios (Santiago)'!$A:$A,0)),H648&gt;5000,INDEX('Pliegos Tarifarios (Santiago)'!$J:$J,MATCH($B648,'Pliegos Tarifarios (Santiago)'!$A:$A,0)))/1.19</f>
        <v>5792.4521812605035</v>
      </c>
      <c r="R648" s="19">
        <f>INDEX('Pliegos Tarifarios (Santiago)'!$K:$K,MATCH($B648,'Pliegos Tarifarios (Santiago)'!$A:$A,0))</f>
        <v>716.899</v>
      </c>
      <c r="S648" s="21">
        <f t="shared" si="41"/>
        <v>352100.58617816045</v>
      </c>
      <c r="T648" s="21">
        <f t="shared" si="38"/>
        <v>66899.111373850479</v>
      </c>
      <c r="U648" s="19">
        <v>0</v>
      </c>
      <c r="V648" s="21">
        <f t="shared" si="39"/>
        <v>418999.69755201094</v>
      </c>
    </row>
    <row r="649" spans="1:22" x14ac:dyDescent="0.3">
      <c r="A649" s="3" t="s">
        <v>134</v>
      </c>
      <c r="B649" s="3">
        <v>3</v>
      </c>
      <c r="C649" s="4" t="s">
        <v>178</v>
      </c>
      <c r="D649" s="3" t="s">
        <v>458</v>
      </c>
      <c r="E649" s="3" t="s">
        <v>327</v>
      </c>
      <c r="F649" s="4" t="s">
        <v>459</v>
      </c>
      <c r="G649" s="3" t="s">
        <v>16</v>
      </c>
      <c r="H649" s="5">
        <v>1934.9097999999999</v>
      </c>
      <c r="I649" s="5">
        <v>5.3235000000000001</v>
      </c>
      <c r="J649" s="5">
        <v>5.0121000000000002</v>
      </c>
      <c r="K649" s="6">
        <v>0.94150464919695687</v>
      </c>
      <c r="L649" s="5">
        <v>69.099999999999994</v>
      </c>
      <c r="M649" s="19">
        <f>H649*INDEX('Pliegos Tarifarios (Santiago)'!$B:$B,MATCH($B649,'Pliegos Tarifarios (Santiago)'!$A:$A,0))</f>
        <v>229940.81081239998</v>
      </c>
      <c r="N649" s="19">
        <f>I649*INDEX('Pliegos Tarifarios (Santiago)'!$C:$C,MATCH($B649,'Pliegos Tarifarios (Santiago)'!$A:$A,0))</f>
        <v>18591.094021500001</v>
      </c>
      <c r="O649" s="19">
        <f>J649*INDEX('Pliegos Tarifarios (Santiago)'!$D:$D,MATCH($B649,'Pliegos Tarifarios (Santiago)'!$A:$A,0))</f>
        <v>71135.808061500007</v>
      </c>
      <c r="P649" s="19">
        <f>H649*INDEX('Pliegos Tarifarios (Santiago)'!$E:$E,MATCH($B649,'Pliegos Tarifarios (Santiago)'!$A:$A,0))</f>
        <v>25022.2535336</v>
      </c>
      <c r="Q649" s="19" cm="1">
        <f t="array" ref="Q649">H649*_xlfn.IFS(H649&lt;=350,INDEX('Pliegos Tarifarios (Santiago)'!$F:$F,MATCH($B649,'Pliegos Tarifarios (Santiago)'!$A:$A,0)),H649&lt;=500,INDEX('Pliegos Tarifarios (Santiago)'!$G:$G,MATCH($B649,'Pliegos Tarifarios (Santiago)'!$A:$A,0)),H649&lt;=1000,INDEX('Pliegos Tarifarios (Santiago)'!$H:$H,MATCH($B649,'Pliegos Tarifarios (Santiago)'!$A:$A,0)),H649&lt;=5000,INDEX('Pliegos Tarifarios (Santiago)'!$I:$I,MATCH($B649,'Pliegos Tarifarios (Santiago)'!$A:$A,0)),H649&gt;5000,INDEX('Pliegos Tarifarios (Santiago)'!$J:$J,MATCH($B649,'Pliegos Tarifarios (Santiago)'!$A:$A,0)))/1.19</f>
        <v>5806.3553746218477</v>
      </c>
      <c r="R649" s="19">
        <f>INDEX('Pliegos Tarifarios (Santiago)'!$K:$K,MATCH($B649,'Pliegos Tarifarios (Santiago)'!$A:$A,0))</f>
        <v>716.899</v>
      </c>
      <c r="S649" s="21">
        <f t="shared" si="41"/>
        <v>351213.22080362187</v>
      </c>
      <c r="T649" s="21">
        <f t="shared" si="38"/>
        <v>66730.511952688161</v>
      </c>
      <c r="U649" s="19">
        <v>0</v>
      </c>
      <c r="V649" s="21">
        <f t="shared" si="39"/>
        <v>417943.73275631003</v>
      </c>
    </row>
    <row r="650" spans="1:22" x14ac:dyDescent="0.3">
      <c r="A650" s="3" t="s">
        <v>134</v>
      </c>
      <c r="B650" s="3">
        <v>3</v>
      </c>
      <c r="C650" s="4" t="s">
        <v>178</v>
      </c>
      <c r="D650" s="3" t="s">
        <v>460</v>
      </c>
      <c r="E650" s="3" t="s">
        <v>327</v>
      </c>
      <c r="F650" s="4" t="s">
        <v>461</v>
      </c>
      <c r="G650" s="3" t="s">
        <v>16</v>
      </c>
      <c r="H650" s="5">
        <v>1929.4067</v>
      </c>
      <c r="I650" s="5">
        <v>5.1212999999999997</v>
      </c>
      <c r="J650" s="5">
        <v>5.0923999999999996</v>
      </c>
      <c r="K650" s="6">
        <v>0.99435690156796119</v>
      </c>
      <c r="L650" s="5">
        <v>68.91</v>
      </c>
      <c r="M650" s="19">
        <f>H650*INDEX('Pliegos Tarifarios (Santiago)'!$B:$B,MATCH($B650,'Pliegos Tarifarios (Santiago)'!$A:$A,0))</f>
        <v>229286.8334146</v>
      </c>
      <c r="N650" s="19">
        <f>I650*INDEX('Pliegos Tarifarios (Santiago)'!$C:$C,MATCH($B650,'Pliegos Tarifarios (Santiago)'!$A:$A,0))</f>
        <v>17884.957229699998</v>
      </c>
      <c r="O650" s="19">
        <f>J650*INDEX('Pliegos Tarifarios (Santiago)'!$D:$D,MATCH($B650,'Pliegos Tarifarios (Santiago)'!$A:$A,0))</f>
        <v>72275.491106000001</v>
      </c>
      <c r="P650" s="19">
        <f>H650*INDEX('Pliegos Tarifarios (Santiago)'!$E:$E,MATCH($B650,'Pliegos Tarifarios (Santiago)'!$A:$A,0))</f>
        <v>24951.0874444</v>
      </c>
      <c r="Q650" s="19" cm="1">
        <f t="array" ref="Q650">H650*_xlfn.IFS(H650&lt;=350,INDEX('Pliegos Tarifarios (Santiago)'!$F:$F,MATCH($B650,'Pliegos Tarifarios (Santiago)'!$A:$A,0)),H650&lt;=500,INDEX('Pliegos Tarifarios (Santiago)'!$G:$G,MATCH($B650,'Pliegos Tarifarios (Santiago)'!$A:$A,0)),H650&lt;=1000,INDEX('Pliegos Tarifarios (Santiago)'!$H:$H,MATCH($B650,'Pliegos Tarifarios (Santiago)'!$A:$A,0)),H650&lt;=5000,INDEX('Pliegos Tarifarios (Santiago)'!$I:$I,MATCH($B650,'Pliegos Tarifarios (Santiago)'!$A:$A,0)),H650&gt;5000,INDEX('Pliegos Tarifarios (Santiago)'!$J:$J,MATCH($B650,'Pliegos Tarifarios (Santiago)'!$A:$A,0)))/1.19</f>
        <v>5789.8414501680672</v>
      </c>
      <c r="R650" s="19">
        <f>INDEX('Pliegos Tarifarios (Santiago)'!$K:$K,MATCH($B650,'Pliegos Tarifarios (Santiago)'!$A:$A,0))</f>
        <v>716.899</v>
      </c>
      <c r="S650" s="21">
        <f t="shared" si="41"/>
        <v>350905.109644868</v>
      </c>
      <c r="T650" s="21">
        <f t="shared" ref="T650:T713" si="42">S650*0.19</f>
        <v>66671.970832524923</v>
      </c>
      <c r="U650" s="19">
        <v>0</v>
      </c>
      <c r="V650" s="21">
        <f t="shared" ref="V650:V713" si="43">SUM(S650:T650)</f>
        <v>417577.08047739294</v>
      </c>
    </row>
    <row r="651" spans="1:22" x14ac:dyDescent="0.3">
      <c r="A651" s="3" t="s">
        <v>134</v>
      </c>
      <c r="B651" s="3">
        <v>3</v>
      </c>
      <c r="C651" s="4" t="s">
        <v>178</v>
      </c>
      <c r="D651" s="3" t="s">
        <v>462</v>
      </c>
      <c r="E651" s="3" t="s">
        <v>327</v>
      </c>
      <c r="F651" s="4" t="s">
        <v>76</v>
      </c>
      <c r="G651" s="3" t="s">
        <v>16</v>
      </c>
      <c r="H651" s="5">
        <v>2572.2898</v>
      </c>
      <c r="I651" s="5">
        <v>7.0823999999999998</v>
      </c>
      <c r="J651" s="5">
        <v>6.7777000000000003</v>
      </c>
      <c r="K651" s="6">
        <v>0.9569778606122219</v>
      </c>
      <c r="L651" s="5">
        <v>91.87</v>
      </c>
      <c r="M651" s="19">
        <f>H651*INDEX('Pliegos Tarifarios (Santiago)'!$B:$B,MATCH($B651,'Pliegos Tarifarios (Santiago)'!$A:$A,0))</f>
        <v>305685.77525239997</v>
      </c>
      <c r="N651" s="19">
        <f>I651*INDEX('Pliegos Tarifarios (Santiago)'!$C:$C,MATCH($B651,'Pliegos Tarifarios (Santiago)'!$A:$A,0))</f>
        <v>24733.645965599997</v>
      </c>
      <c r="O651" s="19">
        <f>J651*INDEX('Pliegos Tarifarios (Santiago)'!$D:$D,MATCH($B651,'Pliegos Tarifarios (Santiago)'!$A:$A,0))</f>
        <v>96194.642225500007</v>
      </c>
      <c r="P651" s="19">
        <f>H651*INDEX('Pliegos Tarifarios (Santiago)'!$E:$E,MATCH($B651,'Pliegos Tarifarios (Santiago)'!$A:$A,0))</f>
        <v>33264.851693600001</v>
      </c>
      <c r="Q651" s="19" cm="1">
        <f t="array" ref="Q651">H651*_xlfn.IFS(H651&lt;=350,INDEX('Pliegos Tarifarios (Santiago)'!$F:$F,MATCH($B651,'Pliegos Tarifarios (Santiago)'!$A:$A,0)),H651&lt;=500,INDEX('Pliegos Tarifarios (Santiago)'!$G:$G,MATCH($B651,'Pliegos Tarifarios (Santiago)'!$A:$A,0)),H651&lt;=1000,INDEX('Pliegos Tarifarios (Santiago)'!$H:$H,MATCH($B651,'Pliegos Tarifarios (Santiago)'!$A:$A,0)),H651&lt;=5000,INDEX('Pliegos Tarifarios (Santiago)'!$I:$I,MATCH($B651,'Pliegos Tarifarios (Santiago)'!$A:$A,0)),H651&gt;5000,INDEX('Pliegos Tarifarios (Santiago)'!$J:$J,MATCH($B651,'Pliegos Tarifarios (Santiago)'!$A:$A,0)))/1.19</f>
        <v>7719.0309880672266</v>
      </c>
      <c r="R651" s="19">
        <f>INDEX('Pliegos Tarifarios (Santiago)'!$K:$K,MATCH($B651,'Pliegos Tarifarios (Santiago)'!$A:$A,0))</f>
        <v>716.899</v>
      </c>
      <c r="S651" s="21">
        <f t="shared" si="41"/>
        <v>468314.84512516716</v>
      </c>
      <c r="T651" s="21">
        <f t="shared" si="42"/>
        <v>88979.820573781763</v>
      </c>
      <c r="U651" s="19">
        <v>0</v>
      </c>
      <c r="V651" s="21">
        <f t="shared" si="43"/>
        <v>557294.6656989489</v>
      </c>
    </row>
    <row r="652" spans="1:22" x14ac:dyDescent="0.3">
      <c r="A652" s="3" t="s">
        <v>134</v>
      </c>
      <c r="B652" s="3">
        <v>3</v>
      </c>
      <c r="C652" s="4" t="s">
        <v>178</v>
      </c>
      <c r="D652" s="3" t="s">
        <v>463</v>
      </c>
      <c r="E652" s="3" t="s">
        <v>327</v>
      </c>
      <c r="F652" s="4" t="s">
        <v>464</v>
      </c>
      <c r="G652" s="3" t="s">
        <v>16</v>
      </c>
      <c r="H652" s="5">
        <v>2573.2842000000001</v>
      </c>
      <c r="I652" s="5">
        <v>6.9508000000000001</v>
      </c>
      <c r="J652" s="5">
        <v>6.9508000000000001</v>
      </c>
      <c r="K652" s="6">
        <v>1</v>
      </c>
      <c r="L652" s="5">
        <v>91.9</v>
      </c>
      <c r="M652" s="19">
        <f>H652*INDEX('Pliegos Tarifarios (Santiago)'!$B:$B,MATCH($B652,'Pliegos Tarifarios (Santiago)'!$A:$A,0))</f>
        <v>305803.94775960001</v>
      </c>
      <c r="N652" s="19">
        <f>I652*INDEX('Pliegos Tarifarios (Santiago)'!$C:$C,MATCH($B652,'Pliegos Tarifarios (Santiago)'!$A:$A,0))</f>
        <v>24274.0633652</v>
      </c>
      <c r="O652" s="19">
        <f>J652*INDEX('Pliegos Tarifarios (Santiago)'!$D:$D,MATCH($B652,'Pliegos Tarifarios (Santiago)'!$A:$A,0))</f>
        <v>98651.418502</v>
      </c>
      <c r="P652" s="19">
        <f>H652*INDEX('Pliegos Tarifarios (Santiago)'!$E:$E,MATCH($B652,'Pliegos Tarifarios (Santiago)'!$A:$A,0))</f>
        <v>33277.711274400004</v>
      </c>
      <c r="Q652" s="19" cm="1">
        <f t="array" ref="Q652">H652*_xlfn.IFS(H652&lt;=350,INDEX('Pliegos Tarifarios (Santiago)'!$F:$F,MATCH($B652,'Pliegos Tarifarios (Santiago)'!$A:$A,0)),H652&lt;=500,INDEX('Pliegos Tarifarios (Santiago)'!$G:$G,MATCH($B652,'Pliegos Tarifarios (Santiago)'!$A:$A,0)),H652&lt;=1000,INDEX('Pliegos Tarifarios (Santiago)'!$H:$H,MATCH($B652,'Pliegos Tarifarios (Santiago)'!$A:$A,0)),H652&lt;=5000,INDEX('Pliegos Tarifarios (Santiago)'!$I:$I,MATCH($B652,'Pliegos Tarifarios (Santiago)'!$A:$A,0)),H652&gt;5000,INDEX('Pliegos Tarifarios (Santiago)'!$J:$J,MATCH($B652,'Pliegos Tarifarios (Santiago)'!$A:$A,0)))/1.19</f>
        <v>7722.0150236974787</v>
      </c>
      <c r="R652" s="19">
        <f>INDEX('Pliegos Tarifarios (Santiago)'!$K:$K,MATCH($B652,'Pliegos Tarifarios (Santiago)'!$A:$A,0))</f>
        <v>716.899</v>
      </c>
      <c r="S652" s="21">
        <f t="shared" si="41"/>
        <v>470446.05492489744</v>
      </c>
      <c r="T652" s="21">
        <f t="shared" si="42"/>
        <v>89384.750435730515</v>
      </c>
      <c r="U652" s="19">
        <v>0</v>
      </c>
      <c r="V652" s="21">
        <f t="shared" si="43"/>
        <v>559830.80536062794</v>
      </c>
    </row>
    <row r="653" spans="1:22" x14ac:dyDescent="0.3">
      <c r="A653" s="3" t="s">
        <v>134</v>
      </c>
      <c r="B653" s="3">
        <v>3</v>
      </c>
      <c r="C653" s="4" t="s">
        <v>178</v>
      </c>
      <c r="D653" s="3" t="s">
        <v>465</v>
      </c>
      <c r="E653" s="3" t="s">
        <v>75</v>
      </c>
      <c r="F653" s="4" t="s">
        <v>82</v>
      </c>
      <c r="G653" s="3" t="s">
        <v>16</v>
      </c>
      <c r="H653" s="5">
        <v>1927.3223</v>
      </c>
      <c r="I653" s="5">
        <v>5.2180999999999997</v>
      </c>
      <c r="J653" s="5">
        <v>5.1573000000000002</v>
      </c>
      <c r="K653" s="6">
        <v>0.98834824936279497</v>
      </c>
      <c r="L653" s="5">
        <v>68.83</v>
      </c>
      <c r="M653" s="19">
        <f>H653*INDEX('Pliegos Tarifarios (Santiago)'!$B:$B,MATCH($B653,'Pliegos Tarifarios (Santiago)'!$A:$A,0))</f>
        <v>229039.12748739999</v>
      </c>
      <c r="N653" s="19">
        <f>I653*INDEX('Pliegos Tarifarios (Santiago)'!$C:$C,MATCH($B653,'Pliegos Tarifarios (Santiago)'!$A:$A,0))</f>
        <v>18223.008868899997</v>
      </c>
      <c r="O653" s="19">
        <f>J653*INDEX('Pliegos Tarifarios (Santiago)'!$D:$D,MATCH($B653,'Pliegos Tarifarios (Santiago)'!$A:$A,0))</f>
        <v>73196.604799500012</v>
      </c>
      <c r="P653" s="19">
        <f>H653*INDEX('Pliegos Tarifarios (Santiago)'!$E:$E,MATCH($B653,'Pliegos Tarifarios (Santiago)'!$A:$A,0))</f>
        <v>24924.1319836</v>
      </c>
      <c r="Q653" s="19" cm="1">
        <f t="array" ref="Q653">H653*_xlfn.IFS(H653&lt;=350,INDEX('Pliegos Tarifarios (Santiago)'!$F:$F,MATCH($B653,'Pliegos Tarifarios (Santiago)'!$A:$A,0)),H653&lt;=500,INDEX('Pliegos Tarifarios (Santiago)'!$G:$G,MATCH($B653,'Pliegos Tarifarios (Santiago)'!$A:$A,0)),H653&lt;=1000,INDEX('Pliegos Tarifarios (Santiago)'!$H:$H,MATCH($B653,'Pliegos Tarifarios (Santiago)'!$A:$A,0)),H653&lt;=5000,INDEX('Pliegos Tarifarios (Santiago)'!$I:$I,MATCH($B653,'Pliegos Tarifarios (Santiago)'!$A:$A,0)),H653&gt;5000,INDEX('Pliegos Tarifarios (Santiago)'!$J:$J,MATCH($B653,'Pliegos Tarifarios (Santiago)'!$A:$A,0)))/1.19</f>
        <v>5783.5864985714288</v>
      </c>
      <c r="R653" s="19">
        <f>INDEX('Pliegos Tarifarios (Santiago)'!$K:$K,MATCH($B653,'Pliegos Tarifarios (Santiago)'!$A:$A,0))</f>
        <v>716.899</v>
      </c>
      <c r="S653" s="21">
        <f t="shared" si="41"/>
        <v>351883.3586379714</v>
      </c>
      <c r="T653" s="21">
        <f t="shared" si="42"/>
        <v>66857.838141214568</v>
      </c>
      <c r="U653" s="19">
        <v>0</v>
      </c>
      <c r="V653" s="21">
        <f t="shared" si="43"/>
        <v>418741.19677918596</v>
      </c>
    </row>
    <row r="654" spans="1:22" x14ac:dyDescent="0.3">
      <c r="A654" s="3" t="s">
        <v>134</v>
      </c>
      <c r="B654" s="3">
        <v>3</v>
      </c>
      <c r="C654" s="4" t="s">
        <v>178</v>
      </c>
      <c r="D654" s="3" t="s">
        <v>466</v>
      </c>
      <c r="E654" s="3" t="s">
        <v>75</v>
      </c>
      <c r="F654" s="4" t="s">
        <v>88</v>
      </c>
      <c r="G654" s="3" t="s">
        <v>16</v>
      </c>
      <c r="H654" s="5">
        <v>1542.6051</v>
      </c>
      <c r="I654" s="5">
        <v>4.1002000000000001</v>
      </c>
      <c r="J654" s="5">
        <v>4.1002000000000001</v>
      </c>
      <c r="K654" s="6">
        <v>1</v>
      </c>
      <c r="L654" s="5">
        <v>55.09</v>
      </c>
      <c r="M654" s="19">
        <f>H654*INDEX('Pliegos Tarifarios (Santiago)'!$B:$B,MATCH($B654,'Pliegos Tarifarios (Santiago)'!$A:$A,0))</f>
        <v>183320.10487379998</v>
      </c>
      <c r="N654" s="19">
        <f>I654*INDEX('Pliegos Tarifarios (Santiago)'!$C:$C,MATCH($B654,'Pliegos Tarifarios (Santiago)'!$A:$A,0))</f>
        <v>14319.001353799998</v>
      </c>
      <c r="O654" s="19">
        <f>J654*INDEX('Pliegos Tarifarios (Santiago)'!$D:$D,MATCH($B654,'Pliegos Tarifarios (Santiago)'!$A:$A,0))</f>
        <v>58193.380063000004</v>
      </c>
      <c r="P654" s="19">
        <f>H654*INDEX('Pliegos Tarifarios (Santiago)'!$E:$E,MATCH($B654,'Pliegos Tarifarios (Santiago)'!$A:$A,0))</f>
        <v>19948.9691532</v>
      </c>
      <c r="Q654" s="19" cm="1">
        <f t="array" ref="Q654">H654*_xlfn.IFS(H654&lt;=350,INDEX('Pliegos Tarifarios (Santiago)'!$F:$F,MATCH($B654,'Pliegos Tarifarios (Santiago)'!$A:$A,0)),H654&lt;=500,INDEX('Pliegos Tarifarios (Santiago)'!$G:$G,MATCH($B654,'Pliegos Tarifarios (Santiago)'!$A:$A,0)),H654&lt;=1000,INDEX('Pliegos Tarifarios (Santiago)'!$H:$H,MATCH($B654,'Pliegos Tarifarios (Santiago)'!$A:$A,0)),H654&lt;=5000,INDEX('Pliegos Tarifarios (Santiago)'!$I:$I,MATCH($B654,'Pliegos Tarifarios (Santiago)'!$A:$A,0)),H654&gt;5000,INDEX('Pliegos Tarifarios (Santiago)'!$J:$J,MATCH($B654,'Pliegos Tarifarios (Santiago)'!$A:$A,0)))/1.19</f>
        <v>4629.1116068067231</v>
      </c>
      <c r="R654" s="19">
        <f>INDEX('Pliegos Tarifarios (Santiago)'!$K:$K,MATCH($B654,'Pliegos Tarifarios (Santiago)'!$A:$A,0))</f>
        <v>716.899</v>
      </c>
      <c r="S654" s="21">
        <f t="shared" si="41"/>
        <v>281127.46605060669</v>
      </c>
      <c r="T654" s="21">
        <f t="shared" si="42"/>
        <v>53414.218549615274</v>
      </c>
      <c r="U654" s="19">
        <v>0</v>
      </c>
      <c r="V654" s="21">
        <f t="shared" si="43"/>
        <v>334541.68460022198</v>
      </c>
    </row>
    <row r="655" spans="1:22" x14ac:dyDescent="0.3">
      <c r="A655" s="3" t="s">
        <v>134</v>
      </c>
      <c r="B655" s="3">
        <v>3</v>
      </c>
      <c r="C655" s="4" t="s">
        <v>178</v>
      </c>
      <c r="D655" s="3" t="s">
        <v>467</v>
      </c>
      <c r="E655" s="3" t="s">
        <v>75</v>
      </c>
      <c r="F655" s="4" t="s">
        <v>468</v>
      </c>
      <c r="G655" s="3" t="s">
        <v>16</v>
      </c>
      <c r="H655" s="5">
        <v>1544.3827000000001</v>
      </c>
      <c r="I655" s="5">
        <v>4.1395</v>
      </c>
      <c r="J655" s="5">
        <v>4.1395</v>
      </c>
      <c r="K655" s="6">
        <v>1</v>
      </c>
      <c r="L655" s="5">
        <v>55.16</v>
      </c>
      <c r="M655" s="19">
        <f>H655*INDEX('Pliegos Tarifarios (Santiago)'!$B:$B,MATCH($B655,'Pliegos Tarifarios (Santiago)'!$A:$A,0))</f>
        <v>183531.3513026</v>
      </c>
      <c r="N655" s="19">
        <f>I655*INDEX('Pliegos Tarifarios (Santiago)'!$C:$C,MATCH($B655,'Pliegos Tarifarios (Santiago)'!$A:$A,0))</f>
        <v>14456.247525499999</v>
      </c>
      <c r="O655" s="19">
        <f>J655*INDEX('Pliegos Tarifarios (Santiago)'!$D:$D,MATCH($B655,'Pliegos Tarifarios (Santiago)'!$A:$A,0))</f>
        <v>58751.157692500004</v>
      </c>
      <c r="P655" s="19">
        <f>H655*INDEX('Pliegos Tarifarios (Santiago)'!$E:$E,MATCH($B655,'Pliegos Tarifarios (Santiago)'!$A:$A,0))</f>
        <v>19971.957076400002</v>
      </c>
      <c r="Q655" s="19" cm="1">
        <f t="array" ref="Q655">H655*_xlfn.IFS(H655&lt;=350,INDEX('Pliegos Tarifarios (Santiago)'!$F:$F,MATCH($B655,'Pliegos Tarifarios (Santiago)'!$A:$A,0)),H655&lt;=500,INDEX('Pliegos Tarifarios (Santiago)'!$G:$G,MATCH($B655,'Pliegos Tarifarios (Santiago)'!$A:$A,0)),H655&lt;=1000,INDEX('Pliegos Tarifarios (Santiago)'!$H:$H,MATCH($B655,'Pliegos Tarifarios (Santiago)'!$A:$A,0)),H655&lt;=5000,INDEX('Pliegos Tarifarios (Santiago)'!$I:$I,MATCH($B655,'Pliegos Tarifarios (Santiago)'!$A:$A,0)),H655&gt;5000,INDEX('Pliegos Tarifarios (Santiago)'!$J:$J,MATCH($B655,'Pliegos Tarifarios (Santiago)'!$A:$A,0)))/1.19</f>
        <v>4634.4459005882354</v>
      </c>
      <c r="R655" s="19">
        <f>INDEX('Pliegos Tarifarios (Santiago)'!$K:$K,MATCH($B655,'Pliegos Tarifarios (Santiago)'!$A:$A,0))</f>
        <v>716.899</v>
      </c>
      <c r="S655" s="21">
        <f t="shared" si="41"/>
        <v>282062.05849758821</v>
      </c>
      <c r="T655" s="21">
        <f t="shared" si="42"/>
        <v>53591.79111454176</v>
      </c>
      <c r="U655" s="19">
        <v>0</v>
      </c>
      <c r="V655" s="21">
        <f t="shared" si="43"/>
        <v>335653.84961212997</v>
      </c>
    </row>
    <row r="656" spans="1:22" x14ac:dyDescent="0.3">
      <c r="A656" s="3" t="s">
        <v>134</v>
      </c>
      <c r="B656" s="3">
        <v>3</v>
      </c>
      <c r="C656" s="4" t="s">
        <v>178</v>
      </c>
      <c r="D656" s="3" t="s">
        <v>469</v>
      </c>
      <c r="E656" s="3" t="s">
        <v>75</v>
      </c>
      <c r="F656" s="4" t="s">
        <v>470</v>
      </c>
      <c r="G656" s="3" t="s">
        <v>16</v>
      </c>
      <c r="H656" s="5">
        <v>1545.4391000000001</v>
      </c>
      <c r="I656" s="5">
        <v>4.1759000000000004</v>
      </c>
      <c r="J656" s="5">
        <v>4.1759000000000004</v>
      </c>
      <c r="K656" s="6">
        <v>1</v>
      </c>
      <c r="L656" s="5">
        <v>55.19</v>
      </c>
      <c r="M656" s="19">
        <f>H656*INDEX('Pliegos Tarifarios (Santiago)'!$B:$B,MATCH($B656,'Pliegos Tarifarios (Santiago)'!$A:$A,0))</f>
        <v>183656.89176579998</v>
      </c>
      <c r="N656" s="19">
        <f>I656*INDEX('Pliegos Tarifarios (Santiago)'!$C:$C,MATCH($B656,'Pliegos Tarifarios (Santiago)'!$A:$A,0))</f>
        <v>14583.3661171</v>
      </c>
      <c r="O656" s="19">
        <f>J656*INDEX('Pliegos Tarifarios (Santiago)'!$D:$D,MATCH($B656,'Pliegos Tarifarios (Santiago)'!$A:$A,0))</f>
        <v>59267.776158500004</v>
      </c>
      <c r="P656" s="19">
        <f>H656*INDEX('Pliegos Tarifarios (Santiago)'!$E:$E,MATCH($B656,'Pliegos Tarifarios (Santiago)'!$A:$A,0))</f>
        <v>19985.6184412</v>
      </c>
      <c r="Q656" s="19" cm="1">
        <f t="array" ref="Q656">H656*_xlfn.IFS(H656&lt;=350,INDEX('Pliegos Tarifarios (Santiago)'!$F:$F,MATCH($B656,'Pliegos Tarifarios (Santiago)'!$A:$A,0)),H656&lt;=500,INDEX('Pliegos Tarifarios (Santiago)'!$G:$G,MATCH($B656,'Pliegos Tarifarios (Santiago)'!$A:$A,0)),H656&lt;=1000,INDEX('Pliegos Tarifarios (Santiago)'!$H:$H,MATCH($B656,'Pliegos Tarifarios (Santiago)'!$A:$A,0)),H656&lt;=5000,INDEX('Pliegos Tarifarios (Santiago)'!$I:$I,MATCH($B656,'Pliegos Tarifarios (Santiago)'!$A:$A,0)),H656&gt;5000,INDEX('Pliegos Tarifarios (Santiago)'!$J:$J,MATCH($B656,'Pliegos Tarifarios (Santiago)'!$A:$A,0)))/1.19</f>
        <v>4637.6159883193277</v>
      </c>
      <c r="R656" s="19">
        <f>INDEX('Pliegos Tarifarios (Santiago)'!$K:$K,MATCH($B656,'Pliegos Tarifarios (Santiago)'!$A:$A,0))</f>
        <v>716.899</v>
      </c>
      <c r="S656" s="21">
        <f t="shared" si="41"/>
        <v>282848.16747091926</v>
      </c>
      <c r="T656" s="21">
        <f t="shared" si="42"/>
        <v>53741.15181947466</v>
      </c>
      <c r="U656" s="19">
        <v>0</v>
      </c>
      <c r="V656" s="21">
        <f t="shared" si="43"/>
        <v>336589.31929039391</v>
      </c>
    </row>
    <row r="657" spans="1:22" x14ac:dyDescent="0.3">
      <c r="A657" s="3" t="s">
        <v>134</v>
      </c>
      <c r="B657" s="3">
        <v>3</v>
      </c>
      <c r="C657" s="4" t="s">
        <v>178</v>
      </c>
      <c r="D657" s="3" t="s">
        <v>471</v>
      </c>
      <c r="E657" s="3" t="s">
        <v>90</v>
      </c>
      <c r="F657" s="4" t="s">
        <v>472</v>
      </c>
      <c r="G657" s="3" t="s">
        <v>30</v>
      </c>
      <c r="H657" s="5">
        <v>385.9314</v>
      </c>
      <c r="I657" s="5">
        <v>1.0383</v>
      </c>
      <c r="J657" s="5">
        <v>1.0327</v>
      </c>
      <c r="K657" s="6">
        <v>0.99460656842916306</v>
      </c>
      <c r="L657" s="5">
        <v>13.78</v>
      </c>
      <c r="M657" s="19">
        <f>H657*INDEX('Pliegos Tarifarios (Santiago)'!$B:$B,MATCH($B657,'Pliegos Tarifarios (Santiago)'!$A:$A,0))</f>
        <v>45863.315713199998</v>
      </c>
      <c r="N657" s="19">
        <f>I657*INDEX('Pliegos Tarifarios (Santiago)'!$C:$C,MATCH($B657,'Pliegos Tarifarios (Santiago)'!$A:$A,0))</f>
        <v>3626.0229026999996</v>
      </c>
      <c r="O657" s="19">
        <f>J657*INDEX('Pliegos Tarifarios (Santiago)'!$D:$D,MATCH($B657,'Pliegos Tarifarios (Santiago)'!$A:$A,0))</f>
        <v>14656.920050499999</v>
      </c>
      <c r="P657" s="19">
        <f>H657*INDEX('Pliegos Tarifarios (Santiago)'!$E:$E,MATCH($B657,'Pliegos Tarifarios (Santiago)'!$A:$A,0))</f>
        <v>4990.8648647999999</v>
      </c>
      <c r="Q657" s="19" cm="1">
        <f t="array" ref="Q657">H657*_xlfn.IFS(H657&lt;=350,INDEX('Pliegos Tarifarios (Santiago)'!$F:$F,MATCH($B657,'Pliegos Tarifarios (Santiago)'!$A:$A,0)),H657&lt;=500,INDEX('Pliegos Tarifarios (Santiago)'!$G:$G,MATCH($B657,'Pliegos Tarifarios (Santiago)'!$A:$A,0)),H657&lt;=1000,INDEX('Pliegos Tarifarios (Santiago)'!$H:$H,MATCH($B657,'Pliegos Tarifarios (Santiago)'!$A:$A,0)),H657&lt;=5000,INDEX('Pliegos Tarifarios (Santiago)'!$I:$I,MATCH($B657,'Pliegos Tarifarios (Santiago)'!$A:$A,0)),H657&gt;5000,INDEX('Pliegos Tarifarios (Santiago)'!$J:$J,MATCH($B657,'Pliegos Tarifarios (Santiago)'!$A:$A,0)))/1.19</f>
        <v>543.54708100840344</v>
      </c>
      <c r="R657" s="19">
        <f>INDEX('Pliegos Tarifarios (Santiago)'!$K:$K,MATCH($B657,'Pliegos Tarifarios (Santiago)'!$A:$A,0))</f>
        <v>716.899</v>
      </c>
      <c r="S657" s="21">
        <f t="shared" si="41"/>
        <v>70397.569612208405</v>
      </c>
      <c r="T657" s="21">
        <f t="shared" si="42"/>
        <v>13375.538226319597</v>
      </c>
      <c r="U657" s="19">
        <v>0</v>
      </c>
      <c r="V657" s="21">
        <f t="shared" si="43"/>
        <v>83773.107838527998</v>
      </c>
    </row>
    <row r="658" spans="1:22" x14ac:dyDescent="0.3">
      <c r="A658" s="3" t="s">
        <v>134</v>
      </c>
      <c r="B658" s="3">
        <v>3</v>
      </c>
      <c r="C658" s="4" t="s">
        <v>178</v>
      </c>
      <c r="D658" s="3" t="s">
        <v>473</v>
      </c>
      <c r="E658" s="3" t="s">
        <v>90</v>
      </c>
      <c r="F658" s="4" t="s">
        <v>91</v>
      </c>
      <c r="G658" s="3" t="s">
        <v>30</v>
      </c>
      <c r="H658" s="5">
        <v>385.68279999999999</v>
      </c>
      <c r="I658" s="5">
        <v>1.0481</v>
      </c>
      <c r="J658" s="5">
        <v>1.0294000000000001</v>
      </c>
      <c r="K658" s="6">
        <v>0.98215819101230806</v>
      </c>
      <c r="L658" s="5">
        <v>13.77</v>
      </c>
      <c r="M658" s="19">
        <f>H658*INDEX('Pliegos Tarifarios (Santiago)'!$B:$B,MATCH($B658,'Pliegos Tarifarios (Santiago)'!$A:$A,0))</f>
        <v>45833.772586399995</v>
      </c>
      <c r="N658" s="19">
        <f>I658*INDEX('Pliegos Tarifarios (Santiago)'!$C:$C,MATCH($B658,'Pliegos Tarifarios (Santiago)'!$A:$A,0))</f>
        <v>3660.2471388999998</v>
      </c>
      <c r="O658" s="19">
        <f>J658*INDEX('Pliegos Tarifarios (Santiago)'!$D:$D,MATCH($B658,'Pliegos Tarifarios (Santiago)'!$A:$A,0))</f>
        <v>14610.083761000002</v>
      </c>
      <c r="P658" s="19">
        <f>H658*INDEX('Pliegos Tarifarios (Santiago)'!$E:$E,MATCH($B658,'Pliegos Tarifarios (Santiago)'!$A:$A,0))</f>
        <v>4987.6499696000001</v>
      </c>
      <c r="Q658" s="19" cm="1">
        <f t="array" ref="Q658">H658*_xlfn.IFS(H658&lt;=350,INDEX('Pliegos Tarifarios (Santiago)'!$F:$F,MATCH($B658,'Pliegos Tarifarios (Santiago)'!$A:$A,0)),H658&lt;=500,INDEX('Pliegos Tarifarios (Santiago)'!$G:$G,MATCH($B658,'Pliegos Tarifarios (Santiago)'!$A:$A,0)),H658&lt;=1000,INDEX('Pliegos Tarifarios (Santiago)'!$H:$H,MATCH($B658,'Pliegos Tarifarios (Santiago)'!$A:$A,0)),H658&lt;=5000,INDEX('Pliegos Tarifarios (Santiago)'!$I:$I,MATCH($B658,'Pliegos Tarifarios (Santiago)'!$A:$A,0)),H658&gt;5000,INDEX('Pliegos Tarifarios (Santiago)'!$J:$J,MATCH($B658,'Pliegos Tarifarios (Santiago)'!$A:$A,0)))/1.19</f>
        <v>543.19695193277312</v>
      </c>
      <c r="R658" s="19">
        <f>INDEX('Pliegos Tarifarios (Santiago)'!$K:$K,MATCH($B658,'Pliegos Tarifarios (Santiago)'!$A:$A,0))</f>
        <v>716.899</v>
      </c>
      <c r="S658" s="21">
        <f t="shared" si="41"/>
        <v>70351.849407832764</v>
      </c>
      <c r="T658" s="21">
        <f t="shared" si="42"/>
        <v>13366.851387488225</v>
      </c>
      <c r="U658" s="19">
        <v>0</v>
      </c>
      <c r="V658" s="21">
        <f t="shared" si="43"/>
        <v>83718.700795320983</v>
      </c>
    </row>
    <row r="659" spans="1:22" x14ac:dyDescent="0.3">
      <c r="A659" s="3" t="s">
        <v>134</v>
      </c>
      <c r="B659" s="3">
        <v>3</v>
      </c>
      <c r="C659" s="4" t="s">
        <v>178</v>
      </c>
      <c r="D659" s="3" t="s">
        <v>474</v>
      </c>
      <c r="E659" s="3" t="s">
        <v>70</v>
      </c>
      <c r="F659" s="4" t="s">
        <v>475</v>
      </c>
      <c r="G659" s="3" t="s">
        <v>16</v>
      </c>
      <c r="H659" s="5">
        <v>1286.1757</v>
      </c>
      <c r="I659" s="5">
        <v>3.4209999999999998</v>
      </c>
      <c r="J659" s="5">
        <v>3.4209999999999998</v>
      </c>
      <c r="K659" s="6">
        <v>1</v>
      </c>
      <c r="L659" s="5">
        <v>45.93</v>
      </c>
      <c r="M659" s="19">
        <f>H659*INDEX('Pliegos Tarifarios (Santiago)'!$B:$B,MATCH($B659,'Pliegos Tarifarios (Santiago)'!$A:$A,0))</f>
        <v>152846.54783659999</v>
      </c>
      <c r="N659" s="19">
        <f>I659*INDEX('Pliegos Tarifarios (Santiago)'!$C:$C,MATCH($B659,'Pliegos Tarifarios (Santiago)'!$A:$A,0))</f>
        <v>11947.052248999998</v>
      </c>
      <c r="O659" s="19">
        <f>J659*INDEX('Pliegos Tarifarios (Santiago)'!$D:$D,MATCH($B659,'Pliegos Tarifarios (Santiago)'!$A:$A,0))</f>
        <v>48553.620114999998</v>
      </c>
      <c r="P659" s="19">
        <f>H659*INDEX('Pliegos Tarifarios (Santiago)'!$E:$E,MATCH($B659,'Pliegos Tarifarios (Santiago)'!$A:$A,0))</f>
        <v>16632.8241524</v>
      </c>
      <c r="Q659" s="19" cm="1">
        <f t="array" ref="Q659">H659*_xlfn.IFS(H659&lt;=350,INDEX('Pliegos Tarifarios (Santiago)'!$F:$F,MATCH($B659,'Pliegos Tarifarios (Santiago)'!$A:$A,0)),H659&lt;=500,INDEX('Pliegos Tarifarios (Santiago)'!$G:$G,MATCH($B659,'Pliegos Tarifarios (Santiago)'!$A:$A,0)),H659&lt;=1000,INDEX('Pliegos Tarifarios (Santiago)'!$H:$H,MATCH($B659,'Pliegos Tarifarios (Santiago)'!$A:$A,0)),H659&lt;=5000,INDEX('Pliegos Tarifarios (Santiago)'!$I:$I,MATCH($B659,'Pliegos Tarifarios (Santiago)'!$A:$A,0)),H659&gt;5000,INDEX('Pliegos Tarifarios (Santiago)'!$J:$J,MATCH($B659,'Pliegos Tarifarios (Santiago)'!$A:$A,0)))/1.19</f>
        <v>3859.6079199159662</v>
      </c>
      <c r="R659" s="19">
        <f>INDEX('Pliegos Tarifarios (Santiago)'!$K:$K,MATCH($B659,'Pliegos Tarifarios (Santiago)'!$A:$A,0))</f>
        <v>716.899</v>
      </c>
      <c r="S659" s="21">
        <f t="shared" ref="S659:S709" si="44">SUM(M659:R659)</f>
        <v>234556.55127291594</v>
      </c>
      <c r="T659" s="21">
        <f t="shared" si="42"/>
        <v>44565.744741854032</v>
      </c>
      <c r="U659" s="19">
        <v>0</v>
      </c>
      <c r="V659" s="21">
        <f t="shared" si="43"/>
        <v>279122.29601476999</v>
      </c>
    </row>
    <row r="660" spans="1:22" x14ac:dyDescent="0.3">
      <c r="A660" s="3" t="s">
        <v>134</v>
      </c>
      <c r="B660" s="3">
        <v>3</v>
      </c>
      <c r="C660" s="4" t="s">
        <v>178</v>
      </c>
      <c r="D660" s="3" t="s">
        <v>476</v>
      </c>
      <c r="E660" s="3" t="s">
        <v>70</v>
      </c>
      <c r="F660" s="4" t="s">
        <v>477</v>
      </c>
      <c r="G660" s="3" t="s">
        <v>16</v>
      </c>
      <c r="H660" s="5">
        <v>1029.3996999999999</v>
      </c>
      <c r="I660" s="5">
        <v>2.7728999999999999</v>
      </c>
      <c r="J660" s="5">
        <v>2.7425000000000002</v>
      </c>
      <c r="K660" s="6">
        <v>0.98903674853041945</v>
      </c>
      <c r="L660" s="5">
        <v>36.76</v>
      </c>
      <c r="M660" s="19">
        <f>H660*INDEX('Pliegos Tarifarios (Santiago)'!$B:$B,MATCH($B660,'Pliegos Tarifarios (Santiago)'!$A:$A,0))</f>
        <v>122331.80154859999</v>
      </c>
      <c r="N660" s="19">
        <f>I660*INDEX('Pliegos Tarifarios (Santiago)'!$C:$C,MATCH($B660,'Pliegos Tarifarios (Santiago)'!$A:$A,0))</f>
        <v>9683.7127100999987</v>
      </c>
      <c r="O660" s="19">
        <f>J660*INDEX('Pliegos Tarifarios (Santiago)'!$D:$D,MATCH($B660,'Pliegos Tarifarios (Santiago)'!$A:$A,0))</f>
        <v>38923.795137500005</v>
      </c>
      <c r="P660" s="19">
        <f>H660*INDEX('Pliegos Tarifarios (Santiago)'!$E:$E,MATCH($B660,'Pliegos Tarifarios (Santiago)'!$A:$A,0))</f>
        <v>13312.1969204</v>
      </c>
      <c r="Q660" s="19" cm="1">
        <f t="array" ref="Q660">H660*_xlfn.IFS(H660&lt;=350,INDEX('Pliegos Tarifarios (Santiago)'!$F:$F,MATCH($B660,'Pliegos Tarifarios (Santiago)'!$A:$A,0)),H660&lt;=500,INDEX('Pliegos Tarifarios (Santiago)'!$G:$G,MATCH($B660,'Pliegos Tarifarios (Santiago)'!$A:$A,0)),H660&lt;=1000,INDEX('Pliegos Tarifarios (Santiago)'!$H:$H,MATCH($B660,'Pliegos Tarifarios (Santiago)'!$A:$A,0)),H660&lt;=5000,INDEX('Pliegos Tarifarios (Santiago)'!$I:$I,MATCH($B660,'Pliegos Tarifarios (Santiago)'!$A:$A,0)),H660&gt;5000,INDEX('Pliegos Tarifarios (Santiago)'!$J:$J,MATCH($B660,'Pliegos Tarifarios (Santiago)'!$A:$A,0)))/1.19</f>
        <v>3089.0641417647057</v>
      </c>
      <c r="R660" s="19">
        <f>INDEX('Pliegos Tarifarios (Santiago)'!$K:$K,MATCH($B660,'Pliegos Tarifarios (Santiago)'!$A:$A,0))</f>
        <v>716.899</v>
      </c>
      <c r="S660" s="21">
        <f t="shared" si="44"/>
        <v>188057.46945836471</v>
      </c>
      <c r="T660" s="21">
        <f t="shared" si="42"/>
        <v>35730.919197089293</v>
      </c>
      <c r="U660" s="19">
        <v>0</v>
      </c>
      <c r="V660" s="21">
        <f t="shared" si="43"/>
        <v>223788.38865545401</v>
      </c>
    </row>
    <row r="661" spans="1:22" x14ac:dyDescent="0.3">
      <c r="A661" s="3" t="s">
        <v>134</v>
      </c>
      <c r="B661" s="3">
        <v>3</v>
      </c>
      <c r="C661" s="4" t="s">
        <v>178</v>
      </c>
      <c r="D661" s="3" t="s">
        <v>478</v>
      </c>
      <c r="E661" s="3" t="s">
        <v>70</v>
      </c>
      <c r="F661" s="4" t="s">
        <v>479</v>
      </c>
      <c r="G661" s="3" t="s">
        <v>16</v>
      </c>
      <c r="H661" s="5">
        <v>1029.3326</v>
      </c>
      <c r="I661" s="5">
        <v>2.8111000000000002</v>
      </c>
      <c r="J661" s="5">
        <v>2.8111000000000002</v>
      </c>
      <c r="K661" s="6">
        <v>1</v>
      </c>
      <c r="L661" s="5">
        <v>36.76</v>
      </c>
      <c r="M661" s="19">
        <f>H661*INDEX('Pliegos Tarifarios (Santiago)'!$B:$B,MATCH($B661,'Pliegos Tarifarios (Santiago)'!$A:$A,0))</f>
        <v>122323.82751879998</v>
      </c>
      <c r="N661" s="19">
        <f>I661*INDEX('Pliegos Tarifarios (Santiago)'!$C:$C,MATCH($B661,'Pliegos Tarifarios (Santiago)'!$A:$A,0))</f>
        <v>9817.1173858999991</v>
      </c>
      <c r="O661" s="19">
        <f>J661*INDEX('Pliegos Tarifarios (Santiago)'!$D:$D,MATCH($B661,'Pliegos Tarifarios (Santiago)'!$A:$A,0))</f>
        <v>39897.422246500006</v>
      </c>
      <c r="P661" s="19">
        <f>H661*INDEX('Pliegos Tarifarios (Santiago)'!$E:$E,MATCH($B661,'Pliegos Tarifarios (Santiago)'!$A:$A,0))</f>
        <v>13311.3291832</v>
      </c>
      <c r="Q661" s="19" cm="1">
        <f t="array" ref="Q661">H661*_xlfn.IFS(H661&lt;=350,INDEX('Pliegos Tarifarios (Santiago)'!$F:$F,MATCH($B661,'Pliegos Tarifarios (Santiago)'!$A:$A,0)),H661&lt;=500,INDEX('Pliegos Tarifarios (Santiago)'!$G:$G,MATCH($B661,'Pliegos Tarifarios (Santiago)'!$A:$A,0)),H661&lt;=1000,INDEX('Pliegos Tarifarios (Santiago)'!$H:$H,MATCH($B661,'Pliegos Tarifarios (Santiago)'!$A:$A,0)),H661&lt;=5000,INDEX('Pliegos Tarifarios (Santiago)'!$I:$I,MATCH($B661,'Pliegos Tarifarios (Santiago)'!$A:$A,0)),H661&gt;5000,INDEX('Pliegos Tarifarios (Santiago)'!$J:$J,MATCH($B661,'Pliegos Tarifarios (Santiago)'!$A:$A,0)))/1.19</f>
        <v>3088.8627853781509</v>
      </c>
      <c r="R661" s="19">
        <f>INDEX('Pliegos Tarifarios (Santiago)'!$K:$K,MATCH($B661,'Pliegos Tarifarios (Santiago)'!$A:$A,0))</f>
        <v>716.899</v>
      </c>
      <c r="S661" s="21">
        <f t="shared" si="44"/>
        <v>189155.45811977814</v>
      </c>
      <c r="T661" s="21">
        <f t="shared" si="42"/>
        <v>35939.537042757845</v>
      </c>
      <c r="U661" s="19">
        <v>0</v>
      </c>
      <c r="V661" s="21">
        <f t="shared" si="43"/>
        <v>225094.99516253598</v>
      </c>
    </row>
    <row r="662" spans="1:22" x14ac:dyDescent="0.3">
      <c r="A662" s="3" t="s">
        <v>134</v>
      </c>
      <c r="B662" s="3">
        <v>3</v>
      </c>
      <c r="C662" s="4" t="s">
        <v>178</v>
      </c>
      <c r="D662" s="3" t="s">
        <v>480</v>
      </c>
      <c r="E662" s="3" t="s">
        <v>481</v>
      </c>
      <c r="F662" s="4" t="s">
        <v>482</v>
      </c>
      <c r="G662" s="3" t="s">
        <v>16</v>
      </c>
      <c r="H662" s="5">
        <v>2575.8081000000002</v>
      </c>
      <c r="I662" s="5">
        <v>6.9954999999999998</v>
      </c>
      <c r="J662" s="5">
        <v>6.6368</v>
      </c>
      <c r="K662" s="6">
        <v>0.94872417982989066</v>
      </c>
      <c r="L662" s="5">
        <v>91.99</v>
      </c>
      <c r="M662" s="19">
        <f>H662*INDEX('Pliegos Tarifarios (Santiago)'!$B:$B,MATCH($B662,'Pliegos Tarifarios (Santiago)'!$A:$A,0))</f>
        <v>306103.8829878</v>
      </c>
      <c r="N662" s="19">
        <f>I662*INDEX('Pliegos Tarifarios (Santiago)'!$C:$C,MATCH($B662,'Pliegos Tarifarios (Santiago)'!$A:$A,0))</f>
        <v>24430.167789499999</v>
      </c>
      <c r="O662" s="19">
        <f>J662*INDEX('Pliegos Tarifarios (Santiago)'!$D:$D,MATCH($B662,'Pliegos Tarifarios (Santiago)'!$A:$A,0))</f>
        <v>94194.874592000007</v>
      </c>
      <c r="P662" s="19">
        <f>H662*INDEX('Pliegos Tarifarios (Santiago)'!$E:$E,MATCH($B662,'Pliegos Tarifarios (Santiago)'!$A:$A,0))</f>
        <v>33310.350349200002</v>
      </c>
      <c r="Q662" s="19" cm="1">
        <f t="array" ref="Q662">H662*_xlfn.IFS(H662&lt;=350,INDEX('Pliegos Tarifarios (Santiago)'!$F:$F,MATCH($B662,'Pliegos Tarifarios (Santiago)'!$A:$A,0)),H662&lt;=500,INDEX('Pliegos Tarifarios (Santiago)'!$G:$G,MATCH($B662,'Pliegos Tarifarios (Santiago)'!$A:$A,0)),H662&lt;=1000,INDEX('Pliegos Tarifarios (Santiago)'!$H:$H,MATCH($B662,'Pliegos Tarifarios (Santiago)'!$A:$A,0)),H662&lt;=5000,INDEX('Pliegos Tarifarios (Santiago)'!$I:$I,MATCH($B662,'Pliegos Tarifarios (Santiago)'!$A:$A,0)),H662&gt;5000,INDEX('Pliegos Tarifarios (Santiago)'!$J:$J,MATCH($B662,'Pliegos Tarifarios (Santiago)'!$A:$A,0)))/1.19</f>
        <v>7729.5888446218487</v>
      </c>
      <c r="R662" s="19">
        <f>INDEX('Pliegos Tarifarios (Santiago)'!$K:$K,MATCH($B662,'Pliegos Tarifarios (Santiago)'!$A:$A,0))</f>
        <v>716.899</v>
      </c>
      <c r="S662" s="21">
        <f t="shared" si="44"/>
        <v>466485.76356312179</v>
      </c>
      <c r="T662" s="21">
        <f t="shared" si="42"/>
        <v>88632.295076993134</v>
      </c>
      <c r="U662" s="19">
        <v>0</v>
      </c>
      <c r="V662" s="21">
        <f t="shared" si="43"/>
        <v>555118.05864011496</v>
      </c>
    </row>
    <row r="663" spans="1:22" x14ac:dyDescent="0.3">
      <c r="A663" s="3" t="s">
        <v>134</v>
      </c>
      <c r="B663" s="3">
        <v>3</v>
      </c>
      <c r="C663" s="4" t="s">
        <v>178</v>
      </c>
      <c r="D663" s="3" t="s">
        <v>483</v>
      </c>
      <c r="E663" s="3" t="s">
        <v>481</v>
      </c>
      <c r="F663" s="4" t="s">
        <v>484</v>
      </c>
      <c r="G663" s="3" t="s">
        <v>16</v>
      </c>
      <c r="H663" s="5">
        <v>1928.8227999999999</v>
      </c>
      <c r="I663" s="5">
        <v>5.1753</v>
      </c>
      <c r="J663" s="5">
        <v>5.1753</v>
      </c>
      <c r="K663" s="6">
        <v>1</v>
      </c>
      <c r="L663" s="5">
        <v>68.89</v>
      </c>
      <c r="M663" s="19">
        <f>H663*INDEX('Pliegos Tarifarios (Santiago)'!$B:$B,MATCH($B663,'Pliegos Tarifarios (Santiago)'!$A:$A,0))</f>
        <v>229217.44390639997</v>
      </c>
      <c r="N663" s="19">
        <f>I663*INDEX('Pliegos Tarifarios (Santiago)'!$C:$C,MATCH($B663,'Pliegos Tarifarios (Santiago)'!$A:$A,0))</f>
        <v>18073.5397557</v>
      </c>
      <c r="O663" s="19">
        <f>J663*INDEX('Pliegos Tarifarios (Santiago)'!$D:$D,MATCH($B663,'Pliegos Tarifarios (Santiago)'!$A:$A,0))</f>
        <v>73452.075469500007</v>
      </c>
      <c r="P663" s="19">
        <f>H663*INDEX('Pliegos Tarifarios (Santiago)'!$E:$E,MATCH($B663,'Pliegos Tarifarios (Santiago)'!$A:$A,0))</f>
        <v>24943.5364496</v>
      </c>
      <c r="Q663" s="19" cm="1">
        <f t="array" ref="Q663">H663*_xlfn.IFS(H663&lt;=350,INDEX('Pliegos Tarifarios (Santiago)'!$F:$F,MATCH($B663,'Pliegos Tarifarios (Santiago)'!$A:$A,0)),H663&lt;=500,INDEX('Pliegos Tarifarios (Santiago)'!$G:$G,MATCH($B663,'Pliegos Tarifarios (Santiago)'!$A:$A,0)),H663&lt;=1000,INDEX('Pliegos Tarifarios (Santiago)'!$H:$H,MATCH($B663,'Pliegos Tarifarios (Santiago)'!$A:$A,0)),H663&lt;=5000,INDEX('Pliegos Tarifarios (Santiago)'!$I:$I,MATCH($B663,'Pliegos Tarifarios (Santiago)'!$A:$A,0)),H663&gt;5000,INDEX('Pliegos Tarifarios (Santiago)'!$J:$J,MATCH($B663,'Pliegos Tarifarios (Santiago)'!$A:$A,0)))/1.19</f>
        <v>5788.0892594957977</v>
      </c>
      <c r="R663" s="19">
        <f>INDEX('Pliegos Tarifarios (Santiago)'!$K:$K,MATCH($B663,'Pliegos Tarifarios (Santiago)'!$A:$A,0))</f>
        <v>716.899</v>
      </c>
      <c r="S663" s="21">
        <f t="shared" si="44"/>
        <v>352191.58384069573</v>
      </c>
      <c r="T663" s="21">
        <f t="shared" si="42"/>
        <v>66916.40092973219</v>
      </c>
      <c r="U663" s="19">
        <v>0</v>
      </c>
      <c r="V663" s="21">
        <f t="shared" si="43"/>
        <v>419107.98477042792</v>
      </c>
    </row>
    <row r="664" spans="1:22" x14ac:dyDescent="0.3">
      <c r="A664" s="3" t="s">
        <v>134</v>
      </c>
      <c r="B664" s="3">
        <v>3</v>
      </c>
      <c r="C664" s="4" t="s">
        <v>178</v>
      </c>
      <c r="D664" s="3" t="s">
        <v>485</v>
      </c>
      <c r="E664" s="3" t="s">
        <v>481</v>
      </c>
      <c r="F664" s="4" t="s">
        <v>486</v>
      </c>
      <c r="G664" s="3" t="s">
        <v>16</v>
      </c>
      <c r="H664" s="5">
        <v>1933.4725000000001</v>
      </c>
      <c r="I664" s="5">
        <v>5.3879000000000001</v>
      </c>
      <c r="J664" s="5">
        <v>5.3879000000000001</v>
      </c>
      <c r="K664" s="6">
        <v>1</v>
      </c>
      <c r="L664" s="5">
        <v>69.05</v>
      </c>
      <c r="M664" s="19">
        <f>H664*INDEX('Pliegos Tarifarios (Santiago)'!$B:$B,MATCH($B664,'Pliegos Tarifarios (Santiago)'!$A:$A,0))</f>
        <v>229770.00495500001</v>
      </c>
      <c r="N664" s="19">
        <f>I664*INDEX('Pliegos Tarifarios (Santiago)'!$C:$C,MATCH($B664,'Pliegos Tarifarios (Santiago)'!$A:$A,0))</f>
        <v>18815.996145099998</v>
      </c>
      <c r="O664" s="19">
        <f>J664*INDEX('Pliegos Tarifarios (Santiago)'!$D:$D,MATCH($B664,'Pliegos Tarifarios (Santiago)'!$A:$A,0))</f>
        <v>76469.467938500005</v>
      </c>
      <c r="P664" s="19">
        <f>H664*INDEX('Pliegos Tarifarios (Santiago)'!$E:$E,MATCH($B664,'Pliegos Tarifarios (Santiago)'!$A:$A,0))</f>
        <v>25003.666370000003</v>
      </c>
      <c r="Q664" s="19" cm="1">
        <f t="array" ref="Q664">H664*_xlfn.IFS(H664&lt;=350,INDEX('Pliegos Tarifarios (Santiago)'!$F:$F,MATCH($B664,'Pliegos Tarifarios (Santiago)'!$A:$A,0)),H664&lt;=500,INDEX('Pliegos Tarifarios (Santiago)'!$G:$G,MATCH($B664,'Pliegos Tarifarios (Santiago)'!$A:$A,0)),H664&lt;=1000,INDEX('Pliegos Tarifarios (Santiago)'!$H:$H,MATCH($B664,'Pliegos Tarifarios (Santiago)'!$A:$A,0)),H664&lt;=5000,INDEX('Pliegos Tarifarios (Santiago)'!$I:$I,MATCH($B664,'Pliegos Tarifarios (Santiago)'!$A:$A,0)),H664&gt;5000,INDEX('Pliegos Tarifarios (Santiago)'!$J:$J,MATCH($B664,'Pliegos Tarifarios (Santiago)'!$A:$A,0)))/1.19</f>
        <v>5802.0422668067231</v>
      </c>
      <c r="R664" s="19">
        <f>INDEX('Pliegos Tarifarios (Santiago)'!$K:$K,MATCH($B664,'Pliegos Tarifarios (Santiago)'!$A:$A,0))</f>
        <v>716.899</v>
      </c>
      <c r="S664" s="21">
        <f t="shared" si="44"/>
        <v>356578.07667540666</v>
      </c>
      <c r="T664" s="21">
        <f t="shared" si="42"/>
        <v>67749.834568327264</v>
      </c>
      <c r="U664" s="19">
        <v>0</v>
      </c>
      <c r="V664" s="21">
        <f t="shared" si="43"/>
        <v>424327.91124373395</v>
      </c>
    </row>
    <row r="665" spans="1:22" x14ac:dyDescent="0.3">
      <c r="A665" s="3" t="s">
        <v>134</v>
      </c>
      <c r="B665" s="3">
        <v>3</v>
      </c>
      <c r="C665" s="4" t="s">
        <v>178</v>
      </c>
      <c r="D665" s="3" t="s">
        <v>487</v>
      </c>
      <c r="E665" s="3" t="s">
        <v>488</v>
      </c>
      <c r="F665" s="4" t="s">
        <v>489</v>
      </c>
      <c r="G665" s="3" t="s">
        <v>16</v>
      </c>
      <c r="H665" s="5">
        <v>725.73360000000002</v>
      </c>
      <c r="I665" s="5">
        <v>1.9655</v>
      </c>
      <c r="J665" s="5">
        <v>1.9635</v>
      </c>
      <c r="K665" s="6">
        <v>0.99898244721444929</v>
      </c>
      <c r="L665" s="5">
        <v>25.92</v>
      </c>
      <c r="M665" s="19">
        <f>H665*INDEX('Pliegos Tarifarios (Santiago)'!$B:$B,MATCH($B665,'Pliegos Tarifarios (Santiago)'!$A:$A,0))</f>
        <v>86244.729556799997</v>
      </c>
      <c r="N665" s="19">
        <f>I665*INDEX('Pliegos Tarifarios (Santiago)'!$C:$C,MATCH($B665,'Pliegos Tarifarios (Santiago)'!$A:$A,0))</f>
        <v>6864.0547194999999</v>
      </c>
      <c r="O665" s="19">
        <f>J665*INDEX('Pliegos Tarifarios (Santiago)'!$D:$D,MATCH($B665,'Pliegos Tarifarios (Santiago)'!$A:$A,0))</f>
        <v>27867.592252500002</v>
      </c>
      <c r="P665" s="19">
        <f>H665*INDEX('Pliegos Tarifarios (Santiago)'!$E:$E,MATCH($B665,'Pliegos Tarifarios (Santiago)'!$A:$A,0))</f>
        <v>9385.1869151999999</v>
      </c>
      <c r="Q665" s="19" cm="1">
        <f t="array" ref="Q665">H665*_xlfn.IFS(H665&lt;=350,INDEX('Pliegos Tarifarios (Santiago)'!$F:$F,MATCH($B665,'Pliegos Tarifarios (Santiago)'!$A:$A,0)),H665&lt;=500,INDEX('Pliegos Tarifarios (Santiago)'!$G:$G,MATCH($B665,'Pliegos Tarifarios (Santiago)'!$A:$A,0)),H665&lt;=1000,INDEX('Pliegos Tarifarios (Santiago)'!$H:$H,MATCH($B665,'Pliegos Tarifarios (Santiago)'!$A:$A,0)),H665&lt;=5000,INDEX('Pliegos Tarifarios (Santiago)'!$I:$I,MATCH($B665,'Pliegos Tarifarios (Santiago)'!$A:$A,0)),H665&gt;5000,INDEX('Pliegos Tarifarios (Santiago)'!$J:$J,MATCH($B665,'Pliegos Tarifarios (Santiago)'!$A:$A,0)))/1.19</f>
        <v>1702.1197290756306</v>
      </c>
      <c r="R665" s="19">
        <f>INDEX('Pliegos Tarifarios (Santiago)'!$K:$K,MATCH($B665,'Pliegos Tarifarios (Santiago)'!$A:$A,0))</f>
        <v>716.899</v>
      </c>
      <c r="S665" s="21">
        <f t="shared" si="44"/>
        <v>132780.58217307564</v>
      </c>
      <c r="T665" s="21">
        <f t="shared" si="42"/>
        <v>25228.310612884372</v>
      </c>
      <c r="U665" s="19">
        <v>0</v>
      </c>
      <c r="V665" s="21">
        <f t="shared" si="43"/>
        <v>158008.89278596002</v>
      </c>
    </row>
    <row r="666" spans="1:22" x14ac:dyDescent="0.3">
      <c r="A666" s="3" t="s">
        <v>134</v>
      </c>
      <c r="B666" s="3">
        <v>3</v>
      </c>
      <c r="C666" s="4" t="s">
        <v>178</v>
      </c>
      <c r="D666" s="3" t="s">
        <v>490</v>
      </c>
      <c r="E666" s="3" t="s">
        <v>488</v>
      </c>
      <c r="F666" s="4" t="s">
        <v>491</v>
      </c>
      <c r="G666" s="3" t="s">
        <v>16</v>
      </c>
      <c r="H666" s="5">
        <v>722.78639999999996</v>
      </c>
      <c r="I666" s="5">
        <v>1.9663999999999999</v>
      </c>
      <c r="J666" s="5">
        <v>1.9663999999999999</v>
      </c>
      <c r="K666" s="6">
        <v>1</v>
      </c>
      <c r="L666" s="5">
        <v>25.81</v>
      </c>
      <c r="M666" s="19">
        <f>H666*INDEX('Pliegos Tarifarios (Santiago)'!$B:$B,MATCH($B666,'Pliegos Tarifarios (Santiago)'!$A:$A,0))</f>
        <v>85894.490203199995</v>
      </c>
      <c r="N666" s="19">
        <f>I666*INDEX('Pliegos Tarifarios (Santiago)'!$C:$C,MATCH($B666,'Pliegos Tarifarios (Santiago)'!$A:$A,0))</f>
        <v>6867.1977615999995</v>
      </c>
      <c r="O666" s="19">
        <f>J666*INDEX('Pliegos Tarifarios (Santiago)'!$D:$D,MATCH($B666,'Pliegos Tarifarios (Santiago)'!$A:$A,0))</f>
        <v>27908.751415999999</v>
      </c>
      <c r="P666" s="19">
        <f>H666*INDEX('Pliegos Tarifarios (Santiago)'!$E:$E,MATCH($B666,'Pliegos Tarifarios (Santiago)'!$A:$A,0))</f>
        <v>9347.0737248000005</v>
      </c>
      <c r="Q666" s="19" cm="1">
        <f t="array" ref="Q666">H666*_xlfn.IFS(H666&lt;=350,INDEX('Pliegos Tarifarios (Santiago)'!$F:$F,MATCH($B666,'Pliegos Tarifarios (Santiago)'!$A:$A,0)),H666&lt;=500,INDEX('Pliegos Tarifarios (Santiago)'!$G:$G,MATCH($B666,'Pliegos Tarifarios (Santiago)'!$A:$A,0)),H666&lt;=1000,INDEX('Pliegos Tarifarios (Santiago)'!$H:$H,MATCH($B666,'Pliegos Tarifarios (Santiago)'!$A:$A,0)),H666&lt;=5000,INDEX('Pliegos Tarifarios (Santiago)'!$I:$I,MATCH($B666,'Pliegos Tarifarios (Santiago)'!$A:$A,0)),H666&gt;5000,INDEX('Pliegos Tarifarios (Santiago)'!$J:$J,MATCH($B666,'Pliegos Tarifarios (Santiago)'!$A:$A,0)))/1.19</f>
        <v>1695.2074305882354</v>
      </c>
      <c r="R666" s="19">
        <f>INDEX('Pliegos Tarifarios (Santiago)'!$K:$K,MATCH($B666,'Pliegos Tarifarios (Santiago)'!$A:$A,0))</f>
        <v>716.899</v>
      </c>
      <c r="S666" s="21">
        <f t="shared" si="44"/>
        <v>132429.61953618823</v>
      </c>
      <c r="T666" s="21">
        <f t="shared" si="42"/>
        <v>25161.627711875764</v>
      </c>
      <c r="U666" s="19">
        <v>0</v>
      </c>
      <c r="V666" s="21">
        <f t="shared" si="43"/>
        <v>157591.247248064</v>
      </c>
    </row>
    <row r="667" spans="1:22" x14ac:dyDescent="0.3">
      <c r="A667" s="3" t="s">
        <v>134</v>
      </c>
      <c r="B667" s="3">
        <v>3</v>
      </c>
      <c r="C667" s="4" t="s">
        <v>178</v>
      </c>
      <c r="D667" s="3" t="s">
        <v>492</v>
      </c>
      <c r="E667" s="3" t="s">
        <v>488</v>
      </c>
      <c r="F667" s="4" t="s">
        <v>493</v>
      </c>
      <c r="G667" s="3" t="s">
        <v>16</v>
      </c>
      <c r="H667" s="5">
        <v>725.69569999999999</v>
      </c>
      <c r="I667" s="5">
        <v>1.9646999999999999</v>
      </c>
      <c r="J667" s="5">
        <v>1.9394</v>
      </c>
      <c r="K667" s="6">
        <v>0.98712271593627532</v>
      </c>
      <c r="L667" s="5">
        <v>25.92</v>
      </c>
      <c r="M667" s="19">
        <f>H667*INDEX('Pliegos Tarifarios (Santiago)'!$B:$B,MATCH($B667,'Pliegos Tarifarios (Santiago)'!$A:$A,0))</f>
        <v>86240.225596599994</v>
      </c>
      <c r="N667" s="19">
        <f>I667*INDEX('Pliegos Tarifarios (Santiago)'!$C:$C,MATCH($B667,'Pliegos Tarifarios (Santiago)'!$A:$A,0))</f>
        <v>6861.2609042999993</v>
      </c>
      <c r="O667" s="19">
        <f>J667*INDEX('Pliegos Tarifarios (Santiago)'!$D:$D,MATCH($B667,'Pliegos Tarifarios (Santiago)'!$A:$A,0))</f>
        <v>27525.545411000003</v>
      </c>
      <c r="P667" s="19">
        <f>H667*INDEX('Pliegos Tarifarios (Santiago)'!$E:$E,MATCH($B667,'Pliegos Tarifarios (Santiago)'!$A:$A,0))</f>
        <v>9384.6967924</v>
      </c>
      <c r="Q667" s="19" cm="1">
        <f t="array" ref="Q667">H667*_xlfn.IFS(H667&lt;=350,INDEX('Pliegos Tarifarios (Santiago)'!$F:$F,MATCH($B667,'Pliegos Tarifarios (Santiago)'!$A:$A,0)),H667&lt;=500,INDEX('Pliegos Tarifarios (Santiago)'!$G:$G,MATCH($B667,'Pliegos Tarifarios (Santiago)'!$A:$A,0)),H667&lt;=1000,INDEX('Pliegos Tarifarios (Santiago)'!$H:$H,MATCH($B667,'Pliegos Tarifarios (Santiago)'!$A:$A,0)),H667&lt;=5000,INDEX('Pliegos Tarifarios (Santiago)'!$I:$I,MATCH($B667,'Pliegos Tarifarios (Santiago)'!$A:$A,0)),H667&gt;5000,INDEX('Pliegos Tarifarios (Santiago)'!$J:$J,MATCH($B667,'Pliegos Tarifarios (Santiago)'!$A:$A,0)))/1.19</f>
        <v>1702.0308392436978</v>
      </c>
      <c r="R667" s="19">
        <f>INDEX('Pliegos Tarifarios (Santiago)'!$K:$K,MATCH($B667,'Pliegos Tarifarios (Santiago)'!$A:$A,0))</f>
        <v>716.899</v>
      </c>
      <c r="S667" s="21">
        <f t="shared" si="44"/>
        <v>132430.65854354369</v>
      </c>
      <c r="T667" s="21">
        <f t="shared" si="42"/>
        <v>25161.825123273302</v>
      </c>
      <c r="U667" s="19">
        <v>0</v>
      </c>
      <c r="V667" s="21">
        <f t="shared" si="43"/>
        <v>157592.48366681699</v>
      </c>
    </row>
    <row r="668" spans="1:22" x14ac:dyDescent="0.3">
      <c r="A668" s="3" t="s">
        <v>134</v>
      </c>
      <c r="B668" s="3">
        <v>3</v>
      </c>
      <c r="C668" s="4" t="s">
        <v>178</v>
      </c>
      <c r="D668" s="3" t="s">
        <v>494</v>
      </c>
      <c r="E668" s="3" t="s">
        <v>488</v>
      </c>
      <c r="F668" s="4" t="s">
        <v>495</v>
      </c>
      <c r="G668" s="3" t="s">
        <v>16</v>
      </c>
      <c r="H668" s="5">
        <v>723.70640000000003</v>
      </c>
      <c r="I668" s="5">
        <v>1.9919</v>
      </c>
      <c r="J668" s="5">
        <v>1.9139999999999999</v>
      </c>
      <c r="K668" s="6">
        <v>0.96089161102464982</v>
      </c>
      <c r="L668" s="5">
        <v>25.85</v>
      </c>
      <c r="M668" s="19">
        <f>H668*INDEX('Pliegos Tarifarios (Santiago)'!$B:$B,MATCH($B668,'Pliegos Tarifarios (Santiago)'!$A:$A,0))</f>
        <v>86003.821163200002</v>
      </c>
      <c r="N668" s="19">
        <f>I668*INDEX('Pliegos Tarifarios (Santiago)'!$C:$C,MATCH($B668,'Pliegos Tarifarios (Santiago)'!$A:$A,0))</f>
        <v>6956.2506211</v>
      </c>
      <c r="O668" s="19">
        <f>J668*INDEX('Pliegos Tarifarios (Santiago)'!$D:$D,MATCH($B668,'Pliegos Tarifarios (Santiago)'!$A:$A,0))</f>
        <v>27165.047910000001</v>
      </c>
      <c r="P668" s="19">
        <f>H668*INDEX('Pliegos Tarifarios (Santiago)'!$E:$E,MATCH($B668,'Pliegos Tarifarios (Santiago)'!$A:$A,0))</f>
        <v>9358.9711648000011</v>
      </c>
      <c r="Q668" s="19" cm="1">
        <f t="array" ref="Q668">H668*_xlfn.IFS(H668&lt;=350,INDEX('Pliegos Tarifarios (Santiago)'!$F:$F,MATCH($B668,'Pliegos Tarifarios (Santiago)'!$A:$A,0)),H668&lt;=500,INDEX('Pliegos Tarifarios (Santiago)'!$G:$G,MATCH($B668,'Pliegos Tarifarios (Santiago)'!$A:$A,0)),H668&lt;=1000,INDEX('Pliegos Tarifarios (Santiago)'!$H:$H,MATCH($B668,'Pliegos Tarifarios (Santiago)'!$A:$A,0)),H668&lt;=5000,INDEX('Pliegos Tarifarios (Santiago)'!$I:$I,MATCH($B668,'Pliegos Tarifarios (Santiago)'!$A:$A,0)),H668&gt;5000,INDEX('Pliegos Tarifarios (Santiago)'!$J:$J,MATCH($B668,'Pliegos Tarifarios (Santiago)'!$A:$A,0)))/1.19</f>
        <v>1697.3651784873953</v>
      </c>
      <c r="R668" s="19">
        <f>INDEX('Pliegos Tarifarios (Santiago)'!$K:$K,MATCH($B668,'Pliegos Tarifarios (Santiago)'!$A:$A,0))</f>
        <v>716.899</v>
      </c>
      <c r="S668" s="21">
        <f t="shared" si="44"/>
        <v>131898.3550375874</v>
      </c>
      <c r="T668" s="21">
        <f t="shared" si="42"/>
        <v>25060.687457141608</v>
      </c>
      <c r="U668" s="19">
        <v>0</v>
      </c>
      <c r="V668" s="21">
        <f t="shared" si="43"/>
        <v>156959.04249472902</v>
      </c>
    </row>
    <row r="669" spans="1:22" x14ac:dyDescent="0.3">
      <c r="A669" s="3" t="s">
        <v>134</v>
      </c>
      <c r="B669" s="3">
        <v>3</v>
      </c>
      <c r="C669" s="4" t="s">
        <v>178</v>
      </c>
      <c r="D669" s="3" t="s">
        <v>496</v>
      </c>
      <c r="E669" s="3" t="s">
        <v>488</v>
      </c>
      <c r="F669" s="4" t="s">
        <v>497</v>
      </c>
      <c r="G669" s="3" t="s">
        <v>16</v>
      </c>
      <c r="H669" s="5">
        <v>724.05150000000003</v>
      </c>
      <c r="I669" s="5">
        <v>1.9096</v>
      </c>
      <c r="J669" s="5">
        <v>1.9096</v>
      </c>
      <c r="K669" s="6">
        <v>1</v>
      </c>
      <c r="L669" s="5">
        <v>25.86</v>
      </c>
      <c r="M669" s="19">
        <f>H669*INDEX('Pliegos Tarifarios (Santiago)'!$B:$B,MATCH($B669,'Pliegos Tarifarios (Santiago)'!$A:$A,0))</f>
        <v>86044.832156999997</v>
      </c>
      <c r="N669" s="19">
        <f>I669*INDEX('Pliegos Tarifarios (Santiago)'!$C:$C,MATCH($B669,'Pliegos Tarifarios (Santiago)'!$A:$A,0))</f>
        <v>6668.836882399999</v>
      </c>
      <c r="O669" s="19">
        <f>J669*INDEX('Pliegos Tarifarios (Santiago)'!$D:$D,MATCH($B669,'Pliegos Tarifarios (Santiago)'!$A:$A,0))</f>
        <v>27102.599524000001</v>
      </c>
      <c r="P669" s="19">
        <f>H669*INDEX('Pliegos Tarifarios (Santiago)'!$E:$E,MATCH($B669,'Pliegos Tarifarios (Santiago)'!$A:$A,0))</f>
        <v>9363.4339980000004</v>
      </c>
      <c r="Q669" s="19" cm="1">
        <f t="array" ref="Q669">H669*_xlfn.IFS(H669&lt;=350,INDEX('Pliegos Tarifarios (Santiago)'!$F:$F,MATCH($B669,'Pliegos Tarifarios (Santiago)'!$A:$A,0)),H669&lt;=500,INDEX('Pliegos Tarifarios (Santiago)'!$G:$G,MATCH($B669,'Pliegos Tarifarios (Santiago)'!$A:$A,0)),H669&lt;=1000,INDEX('Pliegos Tarifarios (Santiago)'!$H:$H,MATCH($B669,'Pliegos Tarifarios (Santiago)'!$A:$A,0)),H669&lt;=5000,INDEX('Pliegos Tarifarios (Santiago)'!$I:$I,MATCH($B669,'Pliegos Tarifarios (Santiago)'!$A:$A,0)),H669&gt;5000,INDEX('Pliegos Tarifarios (Santiago)'!$J:$J,MATCH($B669,'Pliegos Tarifarios (Santiago)'!$A:$A,0)))/1.19</f>
        <v>1698.1745684873954</v>
      </c>
      <c r="R669" s="19">
        <f>INDEX('Pliegos Tarifarios (Santiago)'!$K:$K,MATCH($B669,'Pliegos Tarifarios (Santiago)'!$A:$A,0))</f>
        <v>716.899</v>
      </c>
      <c r="S669" s="21">
        <f t="shared" si="44"/>
        <v>131594.77612988741</v>
      </c>
      <c r="T669" s="21">
        <f t="shared" si="42"/>
        <v>25003.007464678609</v>
      </c>
      <c r="U669" s="19">
        <v>0</v>
      </c>
      <c r="V669" s="21">
        <f t="shared" si="43"/>
        <v>156597.78359456602</v>
      </c>
    </row>
    <row r="670" spans="1:22" x14ac:dyDescent="0.3">
      <c r="A670" s="3" t="s">
        <v>134</v>
      </c>
      <c r="B670" s="3">
        <v>3</v>
      </c>
      <c r="C670" s="4" t="s">
        <v>178</v>
      </c>
      <c r="D670" s="3" t="s">
        <v>498</v>
      </c>
      <c r="E670" s="3" t="s">
        <v>488</v>
      </c>
      <c r="F670" s="4" t="s">
        <v>499</v>
      </c>
      <c r="G670" s="3" t="s">
        <v>16</v>
      </c>
      <c r="H670" s="5">
        <v>724.08169999999996</v>
      </c>
      <c r="I670" s="5">
        <v>1.9413</v>
      </c>
      <c r="J670" s="5">
        <v>1.9201999999999999</v>
      </c>
      <c r="K670" s="6">
        <v>0.98913099469427701</v>
      </c>
      <c r="L670" s="5">
        <v>25.86</v>
      </c>
      <c r="M670" s="19">
        <f>H670*INDEX('Pliegos Tarifarios (Santiago)'!$B:$B,MATCH($B670,'Pliegos Tarifarios (Santiago)'!$A:$A,0))</f>
        <v>86048.421064599985</v>
      </c>
      <c r="N670" s="19">
        <f>I670*INDEX('Pliegos Tarifarios (Santiago)'!$C:$C,MATCH($B670,'Pliegos Tarifarios (Santiago)'!$A:$A,0))</f>
        <v>6779.5418096999992</v>
      </c>
      <c r="O670" s="19">
        <f>J670*INDEX('Pliegos Tarifarios (Santiago)'!$D:$D,MATCH($B670,'Pliegos Tarifarios (Santiago)'!$A:$A,0))</f>
        <v>27253.043363000001</v>
      </c>
      <c r="P670" s="19">
        <f>H670*INDEX('Pliegos Tarifarios (Santiago)'!$E:$E,MATCH($B670,'Pliegos Tarifarios (Santiago)'!$A:$A,0))</f>
        <v>9363.8245444000004</v>
      </c>
      <c r="Q670" s="19" cm="1">
        <f t="array" ref="Q670">H670*_xlfn.IFS(H670&lt;=350,INDEX('Pliegos Tarifarios (Santiago)'!$F:$F,MATCH($B670,'Pliegos Tarifarios (Santiago)'!$A:$A,0)),H670&lt;=500,INDEX('Pliegos Tarifarios (Santiago)'!$G:$G,MATCH($B670,'Pliegos Tarifarios (Santiago)'!$A:$A,0)),H670&lt;=1000,INDEX('Pliegos Tarifarios (Santiago)'!$H:$H,MATCH($B670,'Pliegos Tarifarios (Santiago)'!$A:$A,0)),H670&lt;=5000,INDEX('Pliegos Tarifarios (Santiago)'!$I:$I,MATCH($B670,'Pliegos Tarifarios (Santiago)'!$A:$A,0)),H670&gt;5000,INDEX('Pliegos Tarifarios (Santiago)'!$J:$J,MATCH($B670,'Pliegos Tarifarios (Santiago)'!$A:$A,0)))/1.19</f>
        <v>1698.2453989075632</v>
      </c>
      <c r="R670" s="19">
        <f>INDEX('Pliegos Tarifarios (Santiago)'!$K:$K,MATCH($B670,'Pliegos Tarifarios (Santiago)'!$A:$A,0))</f>
        <v>716.899</v>
      </c>
      <c r="S670" s="21">
        <f t="shared" si="44"/>
        <v>131859.97518060755</v>
      </c>
      <c r="T670" s="21">
        <f t="shared" si="42"/>
        <v>25053.395284315437</v>
      </c>
      <c r="U670" s="19">
        <v>0</v>
      </c>
      <c r="V670" s="21">
        <f t="shared" si="43"/>
        <v>156913.37046492298</v>
      </c>
    </row>
    <row r="671" spans="1:22" x14ac:dyDescent="0.3">
      <c r="A671" s="3" t="s">
        <v>134</v>
      </c>
      <c r="B671" s="3">
        <v>3</v>
      </c>
      <c r="C671" s="4" t="s">
        <v>178</v>
      </c>
      <c r="D671" s="3" t="s">
        <v>500</v>
      </c>
      <c r="E671" s="3" t="s">
        <v>488</v>
      </c>
      <c r="F671" s="4" t="s">
        <v>501</v>
      </c>
      <c r="G671" s="3" t="s">
        <v>16</v>
      </c>
      <c r="H671" s="5">
        <v>725.71640000000002</v>
      </c>
      <c r="I671" s="5">
        <v>1.9318</v>
      </c>
      <c r="J671" s="5">
        <v>1.9318</v>
      </c>
      <c r="K671" s="6">
        <v>1</v>
      </c>
      <c r="L671" s="5">
        <v>25.92</v>
      </c>
      <c r="M671" s="19">
        <f>H671*INDEX('Pliegos Tarifarios (Santiago)'!$B:$B,MATCH($B671,'Pliegos Tarifarios (Santiago)'!$A:$A,0))</f>
        <v>86242.685543200001</v>
      </c>
      <c r="N671" s="19">
        <f>I671*INDEX('Pliegos Tarifarios (Santiago)'!$C:$C,MATCH($B671,'Pliegos Tarifarios (Santiago)'!$A:$A,0))</f>
        <v>6746.3652541999991</v>
      </c>
      <c r="O671" s="19">
        <f>J671*INDEX('Pliegos Tarifarios (Santiago)'!$D:$D,MATCH($B671,'Pliegos Tarifarios (Santiago)'!$A:$A,0))</f>
        <v>27417.680016999999</v>
      </c>
      <c r="P671" s="19">
        <f>H671*INDEX('Pliegos Tarifarios (Santiago)'!$E:$E,MATCH($B671,'Pliegos Tarifarios (Santiago)'!$A:$A,0))</f>
        <v>9384.9644848000007</v>
      </c>
      <c r="Q671" s="19" cm="1">
        <f t="array" ref="Q671">H671*_xlfn.IFS(H671&lt;=350,INDEX('Pliegos Tarifarios (Santiago)'!$F:$F,MATCH($B671,'Pliegos Tarifarios (Santiago)'!$A:$A,0)),H671&lt;=500,INDEX('Pliegos Tarifarios (Santiago)'!$G:$G,MATCH($B671,'Pliegos Tarifarios (Santiago)'!$A:$A,0)),H671&lt;=1000,INDEX('Pliegos Tarifarios (Santiago)'!$H:$H,MATCH($B671,'Pliegos Tarifarios (Santiago)'!$A:$A,0)),H671&lt;=5000,INDEX('Pliegos Tarifarios (Santiago)'!$I:$I,MATCH($B671,'Pliegos Tarifarios (Santiago)'!$A:$A,0)),H671&gt;5000,INDEX('Pliegos Tarifarios (Santiago)'!$J:$J,MATCH($B671,'Pliegos Tarifarios (Santiago)'!$A:$A,0)))/1.19</f>
        <v>1702.079388571429</v>
      </c>
      <c r="R671" s="19">
        <f>INDEX('Pliegos Tarifarios (Santiago)'!$K:$K,MATCH($B671,'Pliegos Tarifarios (Santiago)'!$A:$A,0))</f>
        <v>716.899</v>
      </c>
      <c r="S671" s="21">
        <f t="shared" si="44"/>
        <v>132210.67368777146</v>
      </c>
      <c r="T671" s="21">
        <f t="shared" si="42"/>
        <v>25120.028000676579</v>
      </c>
      <c r="U671" s="19">
        <v>0</v>
      </c>
      <c r="V671" s="21">
        <f t="shared" si="43"/>
        <v>157330.70168844803</v>
      </c>
    </row>
    <row r="672" spans="1:22" x14ac:dyDescent="0.3">
      <c r="A672" s="3" t="s">
        <v>134</v>
      </c>
      <c r="B672" s="3">
        <v>3</v>
      </c>
      <c r="C672" s="4" t="s">
        <v>178</v>
      </c>
      <c r="D672" s="3" t="s">
        <v>502</v>
      </c>
      <c r="E672" s="3" t="s">
        <v>488</v>
      </c>
      <c r="F672" s="4" t="s">
        <v>503</v>
      </c>
      <c r="G672" s="3" t="s">
        <v>16</v>
      </c>
      <c r="H672" s="5">
        <v>723.62249999999995</v>
      </c>
      <c r="I672" s="5">
        <v>1.9639</v>
      </c>
      <c r="J672" s="5">
        <v>1.9639</v>
      </c>
      <c r="K672" s="6">
        <v>1</v>
      </c>
      <c r="L672" s="5">
        <v>25.84</v>
      </c>
      <c r="M672" s="19">
        <f>H672*INDEX('Pliegos Tarifarios (Santiago)'!$B:$B,MATCH($B672,'Pliegos Tarifarios (Santiago)'!$A:$A,0))</f>
        <v>85993.850654999987</v>
      </c>
      <c r="N672" s="19">
        <f>I672*INDEX('Pliegos Tarifarios (Santiago)'!$C:$C,MATCH($B672,'Pliegos Tarifarios (Santiago)'!$A:$A,0))</f>
        <v>6858.4670890999996</v>
      </c>
      <c r="O672" s="19">
        <f>J672*INDEX('Pliegos Tarifarios (Santiago)'!$D:$D,MATCH($B672,'Pliegos Tarifarios (Santiago)'!$A:$A,0))</f>
        <v>27873.269378500001</v>
      </c>
      <c r="P672" s="19">
        <f>H672*INDEX('Pliegos Tarifarios (Santiago)'!$E:$E,MATCH($B672,'Pliegos Tarifarios (Santiago)'!$A:$A,0))</f>
        <v>9357.8861699999998</v>
      </c>
      <c r="Q672" s="19" cm="1">
        <f t="array" ref="Q672">H672*_xlfn.IFS(H672&lt;=350,INDEX('Pliegos Tarifarios (Santiago)'!$F:$F,MATCH($B672,'Pliegos Tarifarios (Santiago)'!$A:$A,0)),H672&lt;=500,INDEX('Pliegos Tarifarios (Santiago)'!$G:$G,MATCH($B672,'Pliegos Tarifarios (Santiago)'!$A:$A,0)),H672&lt;=1000,INDEX('Pliegos Tarifarios (Santiago)'!$H:$H,MATCH($B672,'Pliegos Tarifarios (Santiago)'!$A:$A,0)),H672&lt;=5000,INDEX('Pliegos Tarifarios (Santiago)'!$I:$I,MATCH($B672,'Pliegos Tarifarios (Santiago)'!$A:$A,0)),H672&gt;5000,INDEX('Pliegos Tarifarios (Santiago)'!$J:$J,MATCH($B672,'Pliegos Tarifarios (Santiago)'!$A:$A,0)))/1.19</f>
        <v>1697.1684012605044</v>
      </c>
      <c r="R672" s="19">
        <f>INDEX('Pliegos Tarifarios (Santiago)'!$K:$K,MATCH($B672,'Pliegos Tarifarios (Santiago)'!$A:$A,0))</f>
        <v>716.899</v>
      </c>
      <c r="S672" s="21">
        <f t="shared" si="44"/>
        <v>132497.5406938605</v>
      </c>
      <c r="T672" s="21">
        <f t="shared" si="42"/>
        <v>25174.532731833497</v>
      </c>
      <c r="U672" s="19">
        <v>0</v>
      </c>
      <c r="V672" s="21">
        <f t="shared" si="43"/>
        <v>157672.07342569399</v>
      </c>
    </row>
    <row r="673" spans="1:22" x14ac:dyDescent="0.3">
      <c r="A673" s="3" t="s">
        <v>134</v>
      </c>
      <c r="B673" s="3">
        <v>3</v>
      </c>
      <c r="C673" s="4" t="s">
        <v>178</v>
      </c>
      <c r="D673" s="3" t="s">
        <v>504</v>
      </c>
      <c r="E673" s="3" t="s">
        <v>488</v>
      </c>
      <c r="F673" s="4" t="s">
        <v>505</v>
      </c>
      <c r="G673" s="3" t="s">
        <v>16</v>
      </c>
      <c r="H673" s="5">
        <v>725.37419999999997</v>
      </c>
      <c r="I673" s="5">
        <v>1.9484999999999999</v>
      </c>
      <c r="J673" s="5">
        <v>1.9317</v>
      </c>
      <c r="K673" s="6">
        <v>0.99137798306389535</v>
      </c>
      <c r="L673" s="5">
        <v>25.91</v>
      </c>
      <c r="M673" s="19">
        <f>H673*INDEX('Pliegos Tarifarios (Santiago)'!$B:$B,MATCH($B673,'Pliegos Tarifarios (Santiago)'!$A:$A,0))</f>
        <v>86202.019179599985</v>
      </c>
      <c r="N673" s="19">
        <f>I673*INDEX('Pliegos Tarifarios (Santiago)'!$C:$C,MATCH($B673,'Pliegos Tarifarios (Santiago)'!$A:$A,0))</f>
        <v>6804.6861464999993</v>
      </c>
      <c r="O673" s="19">
        <f>J673*INDEX('Pliegos Tarifarios (Santiago)'!$D:$D,MATCH($B673,'Pliegos Tarifarios (Santiago)'!$A:$A,0))</f>
        <v>27416.2607355</v>
      </c>
      <c r="P673" s="19">
        <f>H673*INDEX('Pliegos Tarifarios (Santiago)'!$E:$E,MATCH($B673,'Pliegos Tarifarios (Santiago)'!$A:$A,0))</f>
        <v>9380.5391543999995</v>
      </c>
      <c r="Q673" s="19" cm="1">
        <f t="array" ref="Q673">H673*_xlfn.IFS(H673&lt;=350,INDEX('Pliegos Tarifarios (Santiago)'!$F:$F,MATCH($B673,'Pliegos Tarifarios (Santiago)'!$A:$A,0)),H673&lt;=500,INDEX('Pliegos Tarifarios (Santiago)'!$G:$G,MATCH($B673,'Pliegos Tarifarios (Santiago)'!$A:$A,0)),H673&lt;=1000,INDEX('Pliegos Tarifarios (Santiago)'!$H:$H,MATCH($B673,'Pliegos Tarifarios (Santiago)'!$A:$A,0)),H673&lt;=5000,INDEX('Pliegos Tarifarios (Santiago)'!$I:$I,MATCH($B673,'Pliegos Tarifarios (Santiago)'!$A:$A,0)),H673&gt;5000,INDEX('Pliegos Tarifarios (Santiago)'!$J:$J,MATCH($B673,'Pliegos Tarifarios (Santiago)'!$A:$A,0)))/1.19</f>
        <v>1701.2768001680674</v>
      </c>
      <c r="R673" s="19">
        <f>INDEX('Pliegos Tarifarios (Santiago)'!$K:$K,MATCH($B673,'Pliegos Tarifarios (Santiago)'!$A:$A,0))</f>
        <v>716.899</v>
      </c>
      <c r="S673" s="21">
        <f t="shared" si="44"/>
        <v>132221.68101616806</v>
      </c>
      <c r="T673" s="21">
        <f t="shared" si="42"/>
        <v>25122.119393071931</v>
      </c>
      <c r="U673" s="19">
        <v>0</v>
      </c>
      <c r="V673" s="21">
        <f t="shared" si="43"/>
        <v>157343.80040924001</v>
      </c>
    </row>
    <row r="674" spans="1:22" x14ac:dyDescent="0.3">
      <c r="A674" s="3" t="s">
        <v>134</v>
      </c>
      <c r="B674" s="3">
        <v>3</v>
      </c>
      <c r="C674" s="4" t="s">
        <v>178</v>
      </c>
      <c r="D674" s="3" t="s">
        <v>506</v>
      </c>
      <c r="E674" s="3" t="s">
        <v>488</v>
      </c>
      <c r="F674" s="4" t="s">
        <v>507</v>
      </c>
      <c r="G674" s="3" t="s">
        <v>16</v>
      </c>
      <c r="H674" s="5">
        <v>723.22280000000001</v>
      </c>
      <c r="I674" s="5">
        <v>1.9588000000000001</v>
      </c>
      <c r="J674" s="5">
        <v>1.9456</v>
      </c>
      <c r="K674" s="6">
        <v>0.99326118031447819</v>
      </c>
      <c r="L674" s="5">
        <v>25.83</v>
      </c>
      <c r="M674" s="19">
        <f>H674*INDEX('Pliegos Tarifarios (Santiago)'!$B:$B,MATCH($B674,'Pliegos Tarifarios (Santiago)'!$A:$A,0))</f>
        <v>85946.35110639999</v>
      </c>
      <c r="N674" s="19">
        <f>I674*INDEX('Pliegos Tarifarios (Santiago)'!$C:$C,MATCH($B674,'Pliegos Tarifarios (Santiago)'!$A:$A,0))</f>
        <v>6840.6565172000001</v>
      </c>
      <c r="O674" s="19">
        <f>J674*INDEX('Pliegos Tarifarios (Santiago)'!$D:$D,MATCH($B674,'Pliegos Tarifarios (Santiago)'!$A:$A,0))</f>
        <v>27613.540864000002</v>
      </c>
      <c r="P674" s="19">
        <f>H674*INDEX('Pliegos Tarifarios (Santiago)'!$E:$E,MATCH($B674,'Pliegos Tarifarios (Santiago)'!$A:$A,0))</f>
        <v>9352.7172496000003</v>
      </c>
      <c r="Q674" s="19" cm="1">
        <f t="array" ref="Q674">H674*_xlfn.IFS(H674&lt;=350,INDEX('Pliegos Tarifarios (Santiago)'!$F:$F,MATCH($B674,'Pliegos Tarifarios (Santiago)'!$A:$A,0)),H674&lt;=500,INDEX('Pliegos Tarifarios (Santiago)'!$G:$G,MATCH($B674,'Pliegos Tarifarios (Santiago)'!$A:$A,0)),H674&lt;=1000,INDEX('Pliegos Tarifarios (Santiago)'!$H:$H,MATCH($B674,'Pliegos Tarifarios (Santiago)'!$A:$A,0)),H674&lt;=5000,INDEX('Pliegos Tarifarios (Santiago)'!$I:$I,MATCH($B674,'Pliegos Tarifarios (Santiago)'!$A:$A,0)),H674&gt;5000,INDEX('Pliegos Tarifarios (Santiago)'!$J:$J,MATCH($B674,'Pliegos Tarifarios (Santiago)'!$A:$A,0)))/1.19</f>
        <v>1696.2309536134458</v>
      </c>
      <c r="R674" s="19">
        <f>INDEX('Pliegos Tarifarios (Santiago)'!$K:$K,MATCH($B674,'Pliegos Tarifarios (Santiago)'!$A:$A,0))</f>
        <v>716.899</v>
      </c>
      <c r="S674" s="21">
        <f t="shared" si="44"/>
        <v>132166.39569081346</v>
      </c>
      <c r="T674" s="21">
        <f t="shared" si="42"/>
        <v>25111.615181254558</v>
      </c>
      <c r="U674" s="19">
        <v>0</v>
      </c>
      <c r="V674" s="21">
        <f t="shared" si="43"/>
        <v>157278.010872068</v>
      </c>
    </row>
    <row r="675" spans="1:22" x14ac:dyDescent="0.3">
      <c r="A675" s="3" t="s">
        <v>134</v>
      </c>
      <c r="B675" s="3">
        <v>3</v>
      </c>
      <c r="C675" s="4" t="s">
        <v>178</v>
      </c>
      <c r="D675" s="3" t="s">
        <v>508</v>
      </c>
      <c r="E675" s="3" t="s">
        <v>488</v>
      </c>
      <c r="F675" s="4" t="s">
        <v>509</v>
      </c>
      <c r="G675" s="3" t="s">
        <v>16</v>
      </c>
      <c r="H675" s="5">
        <v>723.71460000000002</v>
      </c>
      <c r="I675" s="5">
        <v>1.9398</v>
      </c>
      <c r="J675" s="5">
        <v>1.9398</v>
      </c>
      <c r="K675" s="6">
        <v>1</v>
      </c>
      <c r="L675" s="5">
        <v>25.85</v>
      </c>
      <c r="M675" s="19">
        <f>H675*INDEX('Pliegos Tarifarios (Santiago)'!$B:$B,MATCH($B675,'Pliegos Tarifarios (Santiago)'!$A:$A,0))</f>
        <v>86004.795634800001</v>
      </c>
      <c r="N675" s="19">
        <f>I675*INDEX('Pliegos Tarifarios (Santiago)'!$C:$C,MATCH($B675,'Pliegos Tarifarios (Santiago)'!$A:$A,0))</f>
        <v>6774.3034061999997</v>
      </c>
      <c r="O675" s="19">
        <f>J675*INDEX('Pliegos Tarifarios (Santiago)'!$D:$D,MATCH($B675,'Pliegos Tarifarios (Santiago)'!$A:$A,0))</f>
        <v>27531.222537000001</v>
      </c>
      <c r="P675" s="19">
        <f>H675*INDEX('Pliegos Tarifarios (Santiago)'!$E:$E,MATCH($B675,'Pliegos Tarifarios (Santiago)'!$A:$A,0))</f>
        <v>9359.0772072</v>
      </c>
      <c r="Q675" s="19" cm="1">
        <f t="array" ref="Q675">H675*_xlfn.IFS(H675&lt;=350,INDEX('Pliegos Tarifarios (Santiago)'!$F:$F,MATCH($B675,'Pliegos Tarifarios (Santiago)'!$A:$A,0)),H675&lt;=500,INDEX('Pliegos Tarifarios (Santiago)'!$G:$G,MATCH($B675,'Pliegos Tarifarios (Santiago)'!$A:$A,0)),H675&lt;=1000,INDEX('Pliegos Tarifarios (Santiago)'!$H:$H,MATCH($B675,'Pliegos Tarifarios (Santiago)'!$A:$A,0)),H675&lt;=5000,INDEX('Pliegos Tarifarios (Santiago)'!$I:$I,MATCH($B675,'Pliegos Tarifarios (Santiago)'!$A:$A,0)),H675&gt;5000,INDEX('Pliegos Tarifarios (Santiago)'!$J:$J,MATCH($B675,'Pliegos Tarifarios (Santiago)'!$A:$A,0)))/1.19</f>
        <v>1697.3844105882358</v>
      </c>
      <c r="R675" s="19">
        <f>INDEX('Pliegos Tarifarios (Santiago)'!$K:$K,MATCH($B675,'Pliegos Tarifarios (Santiago)'!$A:$A,0))</f>
        <v>716.899</v>
      </c>
      <c r="S675" s="21">
        <f t="shared" si="44"/>
        <v>132083.68219578825</v>
      </c>
      <c r="T675" s="21">
        <f t="shared" si="42"/>
        <v>25095.899617199768</v>
      </c>
      <c r="U675" s="19">
        <v>0</v>
      </c>
      <c r="V675" s="21">
        <f t="shared" si="43"/>
        <v>157179.58181298801</v>
      </c>
    </row>
    <row r="676" spans="1:22" x14ac:dyDescent="0.3">
      <c r="A676" s="3" t="s">
        <v>134</v>
      </c>
      <c r="B676" s="3">
        <v>3</v>
      </c>
      <c r="C676" s="4" t="s">
        <v>178</v>
      </c>
      <c r="D676" s="3" t="s">
        <v>510</v>
      </c>
      <c r="E676" s="3" t="s">
        <v>488</v>
      </c>
      <c r="F676" s="4" t="s">
        <v>511</v>
      </c>
      <c r="G676" s="3" t="s">
        <v>16</v>
      </c>
      <c r="H676" s="5">
        <v>724.78340000000003</v>
      </c>
      <c r="I676" s="5">
        <v>2.0144000000000002</v>
      </c>
      <c r="J676" s="5">
        <v>2.0144000000000002</v>
      </c>
      <c r="K676" s="6">
        <v>1</v>
      </c>
      <c r="L676" s="5">
        <v>25.89</v>
      </c>
      <c r="M676" s="19">
        <f>H676*INDEX('Pliegos Tarifarios (Santiago)'!$B:$B,MATCH($B676,'Pliegos Tarifarios (Santiago)'!$A:$A,0))</f>
        <v>86131.809689200003</v>
      </c>
      <c r="N676" s="19">
        <f>I676*INDEX('Pliegos Tarifarios (Santiago)'!$C:$C,MATCH($B676,'Pliegos Tarifarios (Santiago)'!$A:$A,0))</f>
        <v>7034.8266736000005</v>
      </c>
      <c r="O676" s="19">
        <f>J676*INDEX('Pliegos Tarifarios (Santiago)'!$D:$D,MATCH($B676,'Pliegos Tarifarios (Santiago)'!$A:$A,0))</f>
        <v>28590.006536000004</v>
      </c>
      <c r="P676" s="19">
        <f>H676*INDEX('Pliegos Tarifarios (Santiago)'!$E:$E,MATCH($B676,'Pliegos Tarifarios (Santiago)'!$A:$A,0))</f>
        <v>9372.8989288000012</v>
      </c>
      <c r="Q676" s="19" cm="1">
        <f t="array" ref="Q676">H676*_xlfn.IFS(H676&lt;=350,INDEX('Pliegos Tarifarios (Santiago)'!$F:$F,MATCH($B676,'Pliegos Tarifarios (Santiago)'!$A:$A,0)),H676&lt;=500,INDEX('Pliegos Tarifarios (Santiago)'!$G:$G,MATCH($B676,'Pliegos Tarifarios (Santiago)'!$A:$A,0)),H676&lt;=1000,INDEX('Pliegos Tarifarios (Santiago)'!$H:$H,MATCH($B676,'Pliegos Tarifarios (Santiago)'!$A:$A,0)),H676&lt;=5000,INDEX('Pliegos Tarifarios (Santiago)'!$I:$I,MATCH($B676,'Pliegos Tarifarios (Santiago)'!$A:$A,0)),H676&gt;5000,INDEX('Pliegos Tarifarios (Santiago)'!$J:$J,MATCH($B676,'Pliegos Tarifarios (Santiago)'!$A:$A,0)))/1.19</f>
        <v>1699.8911507563027</v>
      </c>
      <c r="R676" s="19">
        <f>INDEX('Pliegos Tarifarios (Santiago)'!$K:$K,MATCH($B676,'Pliegos Tarifarios (Santiago)'!$A:$A,0))</f>
        <v>716.899</v>
      </c>
      <c r="S676" s="21">
        <f t="shared" si="44"/>
        <v>133546.33197835629</v>
      </c>
      <c r="T676" s="21">
        <f t="shared" si="42"/>
        <v>25373.803075887696</v>
      </c>
      <c r="U676" s="19">
        <v>0</v>
      </c>
      <c r="V676" s="21">
        <f t="shared" si="43"/>
        <v>158920.13505424399</v>
      </c>
    </row>
    <row r="677" spans="1:22" x14ac:dyDescent="0.3">
      <c r="A677" s="3" t="s">
        <v>134</v>
      </c>
      <c r="B677" s="3">
        <v>3</v>
      </c>
      <c r="C677" s="4" t="s">
        <v>178</v>
      </c>
      <c r="D677" s="3" t="s">
        <v>512</v>
      </c>
      <c r="E677" s="3" t="s">
        <v>488</v>
      </c>
      <c r="F677" s="4" t="s">
        <v>513</v>
      </c>
      <c r="G677" s="3" t="s">
        <v>16</v>
      </c>
      <c r="H677" s="5">
        <v>723.55790000000002</v>
      </c>
      <c r="I677" s="5">
        <v>1.9681999999999999</v>
      </c>
      <c r="J677" s="5">
        <v>1.8895</v>
      </c>
      <c r="K677" s="6">
        <v>0.96001422619652477</v>
      </c>
      <c r="L677" s="5">
        <v>25.84</v>
      </c>
      <c r="M677" s="19">
        <f>H677*INDEX('Pliegos Tarifarios (Santiago)'!$B:$B,MATCH($B677,'Pliegos Tarifarios (Santiago)'!$A:$A,0))</f>
        <v>85986.173720199993</v>
      </c>
      <c r="N677" s="19">
        <f>I677*INDEX('Pliegos Tarifarios (Santiago)'!$C:$C,MATCH($B677,'Pliegos Tarifarios (Santiago)'!$A:$A,0))</f>
        <v>6873.4838457999995</v>
      </c>
      <c r="O677" s="19">
        <f>J677*INDEX('Pliegos Tarifarios (Santiago)'!$D:$D,MATCH($B677,'Pliegos Tarifarios (Santiago)'!$A:$A,0))</f>
        <v>26817.323942499999</v>
      </c>
      <c r="P677" s="19">
        <f>H677*INDEX('Pliegos Tarifarios (Santiago)'!$E:$E,MATCH($B677,'Pliegos Tarifarios (Santiago)'!$A:$A,0))</f>
        <v>9357.0507628000014</v>
      </c>
      <c r="Q677" s="19" cm="1">
        <f t="array" ref="Q677">H677*_xlfn.IFS(H677&lt;=350,INDEX('Pliegos Tarifarios (Santiago)'!$F:$F,MATCH($B677,'Pliegos Tarifarios (Santiago)'!$A:$A,0)),H677&lt;=500,INDEX('Pliegos Tarifarios (Santiago)'!$G:$G,MATCH($B677,'Pliegos Tarifarios (Santiago)'!$A:$A,0)),H677&lt;=1000,INDEX('Pliegos Tarifarios (Santiago)'!$H:$H,MATCH($B677,'Pliegos Tarifarios (Santiago)'!$A:$A,0)),H677&lt;=5000,INDEX('Pliegos Tarifarios (Santiago)'!$I:$I,MATCH($B677,'Pliegos Tarifarios (Santiago)'!$A:$A,0)),H677&gt;5000,INDEX('Pliegos Tarifarios (Santiago)'!$J:$J,MATCH($B677,'Pliegos Tarifarios (Santiago)'!$A:$A,0)))/1.19</f>
        <v>1697.016889831933</v>
      </c>
      <c r="R677" s="19">
        <f>INDEX('Pliegos Tarifarios (Santiago)'!$K:$K,MATCH($B677,'Pliegos Tarifarios (Santiago)'!$A:$A,0))</f>
        <v>716.899</v>
      </c>
      <c r="S677" s="21">
        <f t="shared" si="44"/>
        <v>131447.94816113194</v>
      </c>
      <c r="T677" s="21">
        <f t="shared" si="42"/>
        <v>24975.110150615066</v>
      </c>
      <c r="U677" s="19">
        <v>0</v>
      </c>
      <c r="V677" s="21">
        <f t="shared" si="43"/>
        <v>156423.05831174701</v>
      </c>
    </row>
    <row r="678" spans="1:22" x14ac:dyDescent="0.3">
      <c r="A678" s="3" t="s">
        <v>134</v>
      </c>
      <c r="B678" s="3">
        <v>3</v>
      </c>
      <c r="C678" s="4" t="s">
        <v>178</v>
      </c>
      <c r="D678" s="3" t="s">
        <v>514</v>
      </c>
      <c r="E678" s="3" t="s">
        <v>488</v>
      </c>
      <c r="F678" s="4" t="s">
        <v>515</v>
      </c>
      <c r="G678" s="3" t="s">
        <v>16</v>
      </c>
      <c r="H678" s="5">
        <v>724.26909999999998</v>
      </c>
      <c r="I678" s="5">
        <v>2.0236999999999998</v>
      </c>
      <c r="J678" s="5">
        <v>1.9297</v>
      </c>
      <c r="K678" s="6">
        <v>0.95355042743489649</v>
      </c>
      <c r="L678" s="5">
        <v>25.87</v>
      </c>
      <c r="M678" s="19">
        <f>H678*INDEX('Pliegos Tarifarios (Santiago)'!$B:$B,MATCH($B678,'Pliegos Tarifarios (Santiago)'!$A:$A,0))</f>
        <v>86070.691305799992</v>
      </c>
      <c r="N678" s="19">
        <f>I678*INDEX('Pliegos Tarifarios (Santiago)'!$C:$C,MATCH($B678,'Pliegos Tarifarios (Santiago)'!$A:$A,0))</f>
        <v>7067.3047752999992</v>
      </c>
      <c r="O678" s="19">
        <f>J678*INDEX('Pliegos Tarifarios (Santiago)'!$D:$D,MATCH($B678,'Pliegos Tarifarios (Santiago)'!$A:$A,0))</f>
        <v>27387.875105499999</v>
      </c>
      <c r="P678" s="19">
        <f>H678*INDEX('Pliegos Tarifarios (Santiago)'!$E:$E,MATCH($B678,'Pliegos Tarifarios (Santiago)'!$A:$A,0))</f>
        <v>9366.2480011999996</v>
      </c>
      <c r="Q678" s="19" cm="1">
        <f t="array" ref="Q678">H678*_xlfn.IFS(H678&lt;=350,INDEX('Pliegos Tarifarios (Santiago)'!$F:$F,MATCH($B678,'Pliegos Tarifarios (Santiago)'!$A:$A,0)),H678&lt;=500,INDEX('Pliegos Tarifarios (Santiago)'!$G:$G,MATCH($B678,'Pliegos Tarifarios (Santiago)'!$A:$A,0)),H678&lt;=1000,INDEX('Pliegos Tarifarios (Santiago)'!$H:$H,MATCH($B678,'Pliegos Tarifarios (Santiago)'!$A:$A,0)),H678&lt;=5000,INDEX('Pliegos Tarifarios (Santiago)'!$I:$I,MATCH($B678,'Pliegos Tarifarios (Santiago)'!$A:$A,0)),H678&gt;5000,INDEX('Pliegos Tarifarios (Santiago)'!$J:$J,MATCH($B678,'Pliegos Tarifarios (Santiago)'!$A:$A,0)))/1.19</f>
        <v>1698.6849227731095</v>
      </c>
      <c r="R678" s="19">
        <f>INDEX('Pliegos Tarifarios (Santiago)'!$K:$K,MATCH($B678,'Pliegos Tarifarios (Santiago)'!$A:$A,0))</f>
        <v>716.899</v>
      </c>
      <c r="S678" s="21">
        <f t="shared" si="44"/>
        <v>132307.70311057311</v>
      </c>
      <c r="T678" s="21">
        <f t="shared" si="42"/>
        <v>25138.463591008891</v>
      </c>
      <c r="U678" s="19">
        <v>0</v>
      </c>
      <c r="V678" s="21">
        <f t="shared" si="43"/>
        <v>157446.166701582</v>
      </c>
    </row>
    <row r="679" spans="1:22" x14ac:dyDescent="0.3">
      <c r="A679" s="3" t="s">
        <v>134</v>
      </c>
      <c r="B679" s="3">
        <v>3</v>
      </c>
      <c r="C679" s="4" t="s">
        <v>178</v>
      </c>
      <c r="D679" s="3" t="s">
        <v>516</v>
      </c>
      <c r="E679" s="3" t="s">
        <v>488</v>
      </c>
      <c r="F679" s="4" t="s">
        <v>517</v>
      </c>
      <c r="G679" s="3" t="s">
        <v>16</v>
      </c>
      <c r="H679" s="5">
        <v>725.85820000000001</v>
      </c>
      <c r="I679" s="5">
        <v>1.9673</v>
      </c>
      <c r="J679" s="5">
        <v>1.905</v>
      </c>
      <c r="K679" s="6">
        <v>0.96833223199308693</v>
      </c>
      <c r="L679" s="5">
        <v>25.92</v>
      </c>
      <c r="M679" s="19">
        <f>H679*INDEX('Pliegos Tarifarios (Santiago)'!$B:$B,MATCH($B679,'Pliegos Tarifarios (Santiago)'!$A:$A,0))</f>
        <v>86259.536771600004</v>
      </c>
      <c r="N679" s="19">
        <f>I679*INDEX('Pliegos Tarifarios (Santiago)'!$C:$C,MATCH($B679,'Pliegos Tarifarios (Santiago)'!$A:$A,0))</f>
        <v>6870.3408036999999</v>
      </c>
      <c r="O679" s="19">
        <f>J679*INDEX('Pliegos Tarifarios (Santiago)'!$D:$D,MATCH($B679,'Pliegos Tarifarios (Santiago)'!$A:$A,0))</f>
        <v>27037.312575</v>
      </c>
      <c r="P679" s="19">
        <f>H679*INDEX('Pliegos Tarifarios (Santiago)'!$E:$E,MATCH($B679,'Pliegos Tarifarios (Santiago)'!$A:$A,0))</f>
        <v>9386.7982424000002</v>
      </c>
      <c r="Q679" s="19" cm="1">
        <f t="array" ref="Q679">H679*_xlfn.IFS(H679&lt;=350,INDEX('Pliegos Tarifarios (Santiago)'!$F:$F,MATCH($B679,'Pliegos Tarifarios (Santiago)'!$A:$A,0)),H679&lt;=500,INDEX('Pliegos Tarifarios (Santiago)'!$G:$G,MATCH($B679,'Pliegos Tarifarios (Santiago)'!$A:$A,0)),H679&lt;=1000,INDEX('Pliegos Tarifarios (Santiago)'!$H:$H,MATCH($B679,'Pliegos Tarifarios (Santiago)'!$A:$A,0)),H679&lt;=5000,INDEX('Pliegos Tarifarios (Santiago)'!$I:$I,MATCH($B679,'Pliegos Tarifarios (Santiago)'!$A:$A,0)),H679&gt;5000,INDEX('Pliegos Tarifarios (Santiago)'!$J:$J,MATCH($B679,'Pliegos Tarifarios (Santiago)'!$A:$A,0)))/1.19</f>
        <v>1702.4119631932776</v>
      </c>
      <c r="R679" s="19">
        <f>INDEX('Pliegos Tarifarios (Santiago)'!$K:$K,MATCH($B679,'Pliegos Tarifarios (Santiago)'!$A:$A,0))</f>
        <v>716.899</v>
      </c>
      <c r="S679" s="21">
        <f t="shared" si="44"/>
        <v>131973.29935589328</v>
      </c>
      <c r="T679" s="21">
        <f t="shared" si="42"/>
        <v>25074.926877619724</v>
      </c>
      <c r="U679" s="19">
        <v>0</v>
      </c>
      <c r="V679" s="21">
        <f t="shared" si="43"/>
        <v>157048.22623351301</v>
      </c>
    </row>
    <row r="680" spans="1:22" x14ac:dyDescent="0.3">
      <c r="A680" s="3" t="s">
        <v>134</v>
      </c>
      <c r="B680" s="3">
        <v>3</v>
      </c>
      <c r="C680" s="4" t="s">
        <v>178</v>
      </c>
      <c r="D680" s="3" t="s">
        <v>518</v>
      </c>
      <c r="E680" s="3" t="s">
        <v>488</v>
      </c>
      <c r="F680" s="4" t="s">
        <v>519</v>
      </c>
      <c r="G680" s="3" t="s">
        <v>16</v>
      </c>
      <c r="H680" s="5">
        <v>724.84780000000001</v>
      </c>
      <c r="I680" s="5">
        <v>1.9320999999999999</v>
      </c>
      <c r="J680" s="5">
        <v>1.8900999999999999</v>
      </c>
      <c r="K680" s="6">
        <v>0.97826199472077013</v>
      </c>
      <c r="L680" s="5">
        <v>25.89</v>
      </c>
      <c r="M680" s="19">
        <f>H680*INDEX('Pliegos Tarifarios (Santiago)'!$B:$B,MATCH($B680,'Pliegos Tarifarios (Santiago)'!$A:$A,0))</f>
        <v>86139.462856400001</v>
      </c>
      <c r="N680" s="19">
        <f>I680*INDEX('Pliegos Tarifarios (Santiago)'!$C:$C,MATCH($B680,'Pliegos Tarifarios (Santiago)'!$A:$A,0))</f>
        <v>6747.4129348999995</v>
      </c>
      <c r="O680" s="19">
        <f>J680*INDEX('Pliegos Tarifarios (Santiago)'!$D:$D,MATCH($B680,'Pliegos Tarifarios (Santiago)'!$A:$A,0))</f>
        <v>26825.839631499999</v>
      </c>
      <c r="P680" s="19">
        <f>H680*INDEX('Pliegos Tarifarios (Santiago)'!$E:$E,MATCH($B680,'Pliegos Tarifarios (Santiago)'!$A:$A,0))</f>
        <v>9373.7317495999996</v>
      </c>
      <c r="Q680" s="19" cm="1">
        <f t="array" ref="Q680">H680*_xlfn.IFS(H680&lt;=350,INDEX('Pliegos Tarifarios (Santiago)'!$F:$F,MATCH($B680,'Pliegos Tarifarios (Santiago)'!$A:$A,0)),H680&lt;=500,INDEX('Pliegos Tarifarios (Santiago)'!$G:$G,MATCH($B680,'Pliegos Tarifarios (Santiago)'!$A:$A,0)),H680&lt;=1000,INDEX('Pliegos Tarifarios (Santiago)'!$H:$H,MATCH($B680,'Pliegos Tarifarios (Santiago)'!$A:$A,0)),H680&lt;=5000,INDEX('Pliegos Tarifarios (Santiago)'!$I:$I,MATCH($B680,'Pliegos Tarifarios (Santiago)'!$A:$A,0)),H680&gt;5000,INDEX('Pliegos Tarifarios (Santiago)'!$J:$J,MATCH($B680,'Pliegos Tarifarios (Santiago)'!$A:$A,0)))/1.19</f>
        <v>1700.042193109244</v>
      </c>
      <c r="R680" s="19">
        <f>INDEX('Pliegos Tarifarios (Santiago)'!$K:$K,MATCH($B680,'Pliegos Tarifarios (Santiago)'!$A:$A,0))</f>
        <v>716.899</v>
      </c>
      <c r="S680" s="21">
        <f t="shared" si="44"/>
        <v>131503.38836550925</v>
      </c>
      <c r="T680" s="21">
        <f t="shared" si="42"/>
        <v>24985.643789446756</v>
      </c>
      <c r="U680" s="19">
        <v>0</v>
      </c>
      <c r="V680" s="21">
        <f t="shared" si="43"/>
        <v>156489.03215495602</v>
      </c>
    </row>
    <row r="681" spans="1:22" x14ac:dyDescent="0.3">
      <c r="A681" s="3" t="s">
        <v>134</v>
      </c>
      <c r="B681" s="3">
        <v>3</v>
      </c>
      <c r="C681" s="4" t="s">
        <v>178</v>
      </c>
      <c r="D681" s="3" t="s">
        <v>520</v>
      </c>
      <c r="E681" s="3" t="s">
        <v>488</v>
      </c>
      <c r="F681" s="4" t="s">
        <v>521</v>
      </c>
      <c r="G681" s="3" t="s">
        <v>16</v>
      </c>
      <c r="H681" s="5">
        <v>724.71199999999999</v>
      </c>
      <c r="I681" s="5">
        <v>1.9559</v>
      </c>
      <c r="J681" s="5">
        <v>1.93</v>
      </c>
      <c r="K681" s="6">
        <v>0.98675801421340559</v>
      </c>
      <c r="L681" s="5">
        <v>25.88</v>
      </c>
      <c r="M681" s="19">
        <f>H681*INDEX('Pliegos Tarifarios (Santiago)'!$B:$B,MATCH($B681,'Pliegos Tarifarios (Santiago)'!$A:$A,0))</f>
        <v>86123.324655999997</v>
      </c>
      <c r="N681" s="19">
        <f>I681*INDEX('Pliegos Tarifarios (Santiago)'!$C:$C,MATCH($B681,'Pliegos Tarifarios (Santiago)'!$A:$A,0))</f>
        <v>6830.5289370999999</v>
      </c>
      <c r="O681" s="19">
        <f>J681*INDEX('Pliegos Tarifarios (Santiago)'!$D:$D,MATCH($B681,'Pliegos Tarifarios (Santiago)'!$A:$A,0))</f>
        <v>27392.132949999999</v>
      </c>
      <c r="P681" s="19">
        <f>H681*INDEX('Pliegos Tarifarios (Santiago)'!$E:$E,MATCH($B681,'Pliegos Tarifarios (Santiago)'!$A:$A,0))</f>
        <v>9371.9755839999998</v>
      </c>
      <c r="Q681" s="19" cm="1">
        <f t="array" ref="Q681">H681*_xlfn.IFS(H681&lt;=350,INDEX('Pliegos Tarifarios (Santiago)'!$F:$F,MATCH($B681,'Pliegos Tarifarios (Santiago)'!$A:$A,0)),H681&lt;=500,INDEX('Pliegos Tarifarios (Santiago)'!$G:$G,MATCH($B681,'Pliegos Tarifarios (Santiago)'!$A:$A,0)),H681&lt;=1000,INDEX('Pliegos Tarifarios (Santiago)'!$H:$H,MATCH($B681,'Pliegos Tarifarios (Santiago)'!$A:$A,0)),H681&lt;=5000,INDEX('Pliegos Tarifarios (Santiago)'!$I:$I,MATCH($B681,'Pliegos Tarifarios (Santiago)'!$A:$A,0)),H681&gt;5000,INDEX('Pliegos Tarifarios (Santiago)'!$J:$J,MATCH($B681,'Pliegos Tarifarios (Santiago)'!$A:$A,0)))/1.19</f>
        <v>1699.7236907563029</v>
      </c>
      <c r="R681" s="19">
        <f>INDEX('Pliegos Tarifarios (Santiago)'!$K:$K,MATCH($B681,'Pliegos Tarifarios (Santiago)'!$A:$A,0))</f>
        <v>716.899</v>
      </c>
      <c r="S681" s="21">
        <f t="shared" si="44"/>
        <v>132134.58481785629</v>
      </c>
      <c r="T681" s="21">
        <f t="shared" si="42"/>
        <v>25105.571115392697</v>
      </c>
      <c r="U681" s="19">
        <v>0</v>
      </c>
      <c r="V681" s="21">
        <f t="shared" si="43"/>
        <v>157240.15593324899</v>
      </c>
    </row>
    <row r="682" spans="1:22" x14ac:dyDescent="0.3">
      <c r="A682" s="3" t="s">
        <v>134</v>
      </c>
      <c r="B682" s="3">
        <v>3</v>
      </c>
      <c r="C682" s="4" t="s">
        <v>178</v>
      </c>
      <c r="D682" s="3" t="s">
        <v>522</v>
      </c>
      <c r="E682" s="3" t="s">
        <v>488</v>
      </c>
      <c r="F682" s="4" t="s">
        <v>523</v>
      </c>
      <c r="G682" s="3" t="s">
        <v>16</v>
      </c>
      <c r="H682" s="5">
        <v>722.99559999999997</v>
      </c>
      <c r="I682" s="5">
        <v>1.9587000000000001</v>
      </c>
      <c r="J682" s="5">
        <v>1.9067000000000001</v>
      </c>
      <c r="K682" s="6">
        <v>0.97345177924133353</v>
      </c>
      <c r="L682" s="5">
        <v>25.82</v>
      </c>
      <c r="M682" s="19">
        <f>H682*INDEX('Pliegos Tarifarios (Santiago)'!$B:$B,MATCH($B682,'Pliegos Tarifarios (Santiago)'!$A:$A,0))</f>
        <v>85919.351112799995</v>
      </c>
      <c r="N682" s="19">
        <f>I682*INDEX('Pliegos Tarifarios (Santiago)'!$C:$C,MATCH($B682,'Pliegos Tarifarios (Santiago)'!$A:$A,0))</f>
        <v>6840.3072903000002</v>
      </c>
      <c r="O682" s="19">
        <f>J682*INDEX('Pliegos Tarifarios (Santiago)'!$D:$D,MATCH($B682,'Pliegos Tarifarios (Santiago)'!$A:$A,0))</f>
        <v>27061.440360500001</v>
      </c>
      <c r="P682" s="19">
        <f>H682*INDEX('Pliegos Tarifarios (Santiago)'!$E:$E,MATCH($B682,'Pliegos Tarifarios (Santiago)'!$A:$A,0))</f>
        <v>9349.7790991999991</v>
      </c>
      <c r="Q682" s="19" cm="1">
        <f t="array" ref="Q682">H682*_xlfn.IFS(H682&lt;=350,INDEX('Pliegos Tarifarios (Santiago)'!$F:$F,MATCH($B682,'Pliegos Tarifarios (Santiago)'!$A:$A,0)),H682&lt;=500,INDEX('Pliegos Tarifarios (Santiago)'!$G:$G,MATCH($B682,'Pliegos Tarifarios (Santiago)'!$A:$A,0)),H682&lt;=1000,INDEX('Pliegos Tarifarios (Santiago)'!$H:$H,MATCH($B682,'Pliegos Tarifarios (Santiago)'!$A:$A,0)),H682&lt;=5000,INDEX('Pliegos Tarifarios (Santiago)'!$I:$I,MATCH($B682,'Pliegos Tarifarios (Santiago)'!$A:$A,0)),H682&gt;5000,INDEX('Pliegos Tarifarios (Santiago)'!$J:$J,MATCH($B682,'Pliegos Tarifarios (Santiago)'!$A:$A,0)))/1.19</f>
        <v>1695.6980836974792</v>
      </c>
      <c r="R682" s="19">
        <f>INDEX('Pliegos Tarifarios (Santiago)'!$K:$K,MATCH($B682,'Pliegos Tarifarios (Santiago)'!$A:$A,0))</f>
        <v>716.899</v>
      </c>
      <c r="S682" s="21">
        <f t="shared" si="44"/>
        <v>131583.47494649747</v>
      </c>
      <c r="T682" s="21">
        <f t="shared" si="42"/>
        <v>25000.860239834521</v>
      </c>
      <c r="U682" s="19">
        <v>0</v>
      </c>
      <c r="V682" s="21">
        <f t="shared" si="43"/>
        <v>156584.335186332</v>
      </c>
    </row>
    <row r="683" spans="1:22" x14ac:dyDescent="0.3">
      <c r="A683" s="3" t="s">
        <v>134</v>
      </c>
      <c r="B683" s="3">
        <v>3</v>
      </c>
      <c r="C683" s="4" t="s">
        <v>178</v>
      </c>
      <c r="D683" s="3" t="s">
        <v>524</v>
      </c>
      <c r="E683" s="3" t="s">
        <v>488</v>
      </c>
      <c r="F683" s="4" t="s">
        <v>525</v>
      </c>
      <c r="G683" s="3" t="s">
        <v>16</v>
      </c>
      <c r="H683" s="5">
        <v>723.6078</v>
      </c>
      <c r="I683" s="5">
        <v>1.9718</v>
      </c>
      <c r="J683" s="5">
        <v>1.9718</v>
      </c>
      <c r="K683" s="6">
        <v>1</v>
      </c>
      <c r="L683" s="5">
        <v>25.84</v>
      </c>
      <c r="M683" s="19">
        <f>H683*INDEX('Pliegos Tarifarios (Santiago)'!$B:$B,MATCH($B683,'Pliegos Tarifarios (Santiago)'!$A:$A,0))</f>
        <v>85992.103736399993</v>
      </c>
      <c r="N683" s="19">
        <f>I683*INDEX('Pliegos Tarifarios (Santiago)'!$C:$C,MATCH($B683,'Pliegos Tarifarios (Santiago)'!$A:$A,0))</f>
        <v>6886.0560141999995</v>
      </c>
      <c r="O683" s="19">
        <f>J683*INDEX('Pliegos Tarifarios (Santiago)'!$D:$D,MATCH($B683,'Pliegos Tarifarios (Santiago)'!$A:$A,0))</f>
        <v>27985.392617000001</v>
      </c>
      <c r="P683" s="19">
        <f>H683*INDEX('Pliegos Tarifarios (Santiago)'!$E:$E,MATCH($B683,'Pliegos Tarifarios (Santiago)'!$A:$A,0))</f>
        <v>9357.6960696000006</v>
      </c>
      <c r="Q683" s="19" cm="1">
        <f t="array" ref="Q683">H683*_xlfn.IFS(H683&lt;=350,INDEX('Pliegos Tarifarios (Santiago)'!$F:$F,MATCH($B683,'Pliegos Tarifarios (Santiago)'!$A:$A,0)),H683&lt;=500,INDEX('Pliegos Tarifarios (Santiago)'!$G:$G,MATCH($B683,'Pliegos Tarifarios (Santiago)'!$A:$A,0)),H683&lt;=1000,INDEX('Pliegos Tarifarios (Santiago)'!$H:$H,MATCH($B683,'Pliegos Tarifarios (Santiago)'!$A:$A,0)),H683&lt;=5000,INDEX('Pliegos Tarifarios (Santiago)'!$I:$I,MATCH($B683,'Pliegos Tarifarios (Santiago)'!$A:$A,0)),H683&gt;5000,INDEX('Pliegos Tarifarios (Santiago)'!$J:$J,MATCH($B683,'Pliegos Tarifarios (Santiago)'!$A:$A,0)))/1.19</f>
        <v>1697.1339242016809</v>
      </c>
      <c r="R683" s="19">
        <f>INDEX('Pliegos Tarifarios (Santiago)'!$K:$K,MATCH($B683,'Pliegos Tarifarios (Santiago)'!$A:$A,0))</f>
        <v>716.899</v>
      </c>
      <c r="S683" s="21">
        <f t="shared" si="44"/>
        <v>132635.28136140169</v>
      </c>
      <c r="T683" s="21">
        <f t="shared" si="42"/>
        <v>25200.703458666321</v>
      </c>
      <c r="U683" s="19">
        <v>0</v>
      </c>
      <c r="V683" s="21">
        <f t="shared" si="43"/>
        <v>157835.984820068</v>
      </c>
    </row>
    <row r="684" spans="1:22" x14ac:dyDescent="0.3">
      <c r="A684" s="3" t="s">
        <v>134</v>
      </c>
      <c r="B684" s="3">
        <v>3</v>
      </c>
      <c r="C684" s="4" t="s">
        <v>178</v>
      </c>
      <c r="D684" s="3" t="s">
        <v>526</v>
      </c>
      <c r="E684" s="3" t="s">
        <v>488</v>
      </c>
      <c r="F684" s="4" t="s">
        <v>527</v>
      </c>
      <c r="G684" s="3" t="s">
        <v>16</v>
      </c>
      <c r="H684" s="5">
        <v>724.8193</v>
      </c>
      <c r="I684" s="5">
        <v>1.9540999999999999</v>
      </c>
      <c r="J684" s="5">
        <v>1.9540999999999999</v>
      </c>
      <c r="K684" s="6">
        <v>1</v>
      </c>
      <c r="L684" s="5">
        <v>25.89</v>
      </c>
      <c r="M684" s="19">
        <f>H684*INDEX('Pliegos Tarifarios (Santiago)'!$B:$B,MATCH($B684,'Pliegos Tarifarios (Santiago)'!$A:$A,0))</f>
        <v>86136.075973400002</v>
      </c>
      <c r="N684" s="19">
        <f>I684*INDEX('Pliegos Tarifarios (Santiago)'!$C:$C,MATCH($B684,'Pliegos Tarifarios (Santiago)'!$A:$A,0))</f>
        <v>6824.242852899999</v>
      </c>
      <c r="O684" s="19">
        <f>J684*INDEX('Pliegos Tarifarios (Santiago)'!$D:$D,MATCH($B684,'Pliegos Tarifarios (Santiago)'!$A:$A,0))</f>
        <v>27734.179791499999</v>
      </c>
      <c r="P684" s="19">
        <f>H684*INDEX('Pliegos Tarifarios (Santiago)'!$E:$E,MATCH($B684,'Pliegos Tarifarios (Santiago)'!$A:$A,0))</f>
        <v>9373.3631875999999</v>
      </c>
      <c r="Q684" s="19" cm="1">
        <f t="array" ref="Q684">H684*_xlfn.IFS(H684&lt;=350,INDEX('Pliegos Tarifarios (Santiago)'!$F:$F,MATCH($B684,'Pliegos Tarifarios (Santiago)'!$A:$A,0)),H684&lt;=500,INDEX('Pliegos Tarifarios (Santiago)'!$G:$G,MATCH($B684,'Pliegos Tarifarios (Santiago)'!$A:$A,0)),H684&lt;=1000,INDEX('Pliegos Tarifarios (Santiago)'!$H:$H,MATCH($B684,'Pliegos Tarifarios (Santiago)'!$A:$A,0)),H684&lt;=5000,INDEX('Pliegos Tarifarios (Santiago)'!$I:$I,MATCH($B684,'Pliegos Tarifarios (Santiago)'!$A:$A,0)),H684&gt;5000,INDEX('Pliegos Tarifarios (Santiago)'!$J:$J,MATCH($B684,'Pliegos Tarifarios (Santiago)'!$A:$A,0)))/1.19</f>
        <v>1699.975349831933</v>
      </c>
      <c r="R684" s="19">
        <f>INDEX('Pliegos Tarifarios (Santiago)'!$K:$K,MATCH($B684,'Pliegos Tarifarios (Santiago)'!$A:$A,0))</f>
        <v>716.899</v>
      </c>
      <c r="S684" s="21">
        <f t="shared" si="44"/>
        <v>132484.73615523195</v>
      </c>
      <c r="T684" s="21">
        <f t="shared" si="42"/>
        <v>25172.099869494072</v>
      </c>
      <c r="U684" s="19">
        <v>0</v>
      </c>
      <c r="V684" s="21">
        <f t="shared" si="43"/>
        <v>157656.83602472601</v>
      </c>
    </row>
    <row r="685" spans="1:22" x14ac:dyDescent="0.3">
      <c r="A685" s="3" t="s">
        <v>134</v>
      </c>
      <c r="B685" s="3">
        <v>3</v>
      </c>
      <c r="C685" s="4" t="s">
        <v>178</v>
      </c>
      <c r="D685" s="3" t="s">
        <v>528</v>
      </c>
      <c r="E685" s="3" t="s">
        <v>488</v>
      </c>
      <c r="F685" s="4" t="s">
        <v>529</v>
      </c>
      <c r="G685" s="3" t="s">
        <v>16</v>
      </c>
      <c r="H685" s="5">
        <v>723.60929999999996</v>
      </c>
      <c r="I685" s="5">
        <v>1.94</v>
      </c>
      <c r="J685" s="5">
        <v>1.9171</v>
      </c>
      <c r="K685" s="6">
        <v>0.98819587628865979</v>
      </c>
      <c r="L685" s="5">
        <v>25.84</v>
      </c>
      <c r="M685" s="19">
        <f>H685*INDEX('Pliegos Tarifarios (Santiago)'!$B:$B,MATCH($B685,'Pliegos Tarifarios (Santiago)'!$A:$A,0))</f>
        <v>85992.281993399985</v>
      </c>
      <c r="N685" s="19">
        <f>I685*INDEX('Pliegos Tarifarios (Santiago)'!$C:$C,MATCH($B685,'Pliegos Tarifarios (Santiago)'!$A:$A,0))</f>
        <v>6775.0018599999994</v>
      </c>
      <c r="O685" s="19">
        <f>J685*INDEX('Pliegos Tarifarios (Santiago)'!$D:$D,MATCH($B685,'Pliegos Tarifarios (Santiago)'!$A:$A,0))</f>
        <v>27209.045636500003</v>
      </c>
      <c r="P685" s="19">
        <f>H685*INDEX('Pliegos Tarifarios (Santiago)'!$E:$E,MATCH($B685,'Pliegos Tarifarios (Santiago)'!$A:$A,0))</f>
        <v>9357.7154675999991</v>
      </c>
      <c r="Q685" s="19" cm="1">
        <f t="array" ref="Q685">H685*_xlfn.IFS(H685&lt;=350,INDEX('Pliegos Tarifarios (Santiago)'!$F:$F,MATCH($B685,'Pliegos Tarifarios (Santiago)'!$A:$A,0)),H685&lt;=500,INDEX('Pliegos Tarifarios (Santiago)'!$G:$G,MATCH($B685,'Pliegos Tarifarios (Santiago)'!$A:$A,0)),H685&lt;=1000,INDEX('Pliegos Tarifarios (Santiago)'!$H:$H,MATCH($B685,'Pliegos Tarifarios (Santiago)'!$A:$A,0)),H685&lt;=5000,INDEX('Pliegos Tarifarios (Santiago)'!$I:$I,MATCH($B685,'Pliegos Tarifarios (Santiago)'!$A:$A,0)),H685&gt;5000,INDEX('Pliegos Tarifarios (Santiago)'!$J:$J,MATCH($B685,'Pliegos Tarifarios (Santiago)'!$A:$A,0)))/1.19</f>
        <v>1697.1374422689078</v>
      </c>
      <c r="R685" s="19">
        <f>INDEX('Pliegos Tarifarios (Santiago)'!$K:$K,MATCH($B685,'Pliegos Tarifarios (Santiago)'!$A:$A,0))</f>
        <v>716.899</v>
      </c>
      <c r="S685" s="21">
        <f t="shared" si="44"/>
        <v>131748.08139976888</v>
      </c>
      <c r="T685" s="21">
        <f t="shared" si="42"/>
        <v>25032.135465956089</v>
      </c>
      <c r="U685" s="19">
        <v>0</v>
      </c>
      <c r="V685" s="21">
        <f t="shared" si="43"/>
        <v>156780.21686572497</v>
      </c>
    </row>
    <row r="686" spans="1:22" x14ac:dyDescent="0.3">
      <c r="A686" s="3" t="s">
        <v>134</v>
      </c>
      <c r="B686" s="3">
        <v>3</v>
      </c>
      <c r="C686" s="4" t="s">
        <v>178</v>
      </c>
      <c r="D686" s="3" t="s">
        <v>530</v>
      </c>
      <c r="E686" s="3" t="s">
        <v>488</v>
      </c>
      <c r="F686" s="4" t="s">
        <v>531</v>
      </c>
      <c r="G686" s="3" t="s">
        <v>16</v>
      </c>
      <c r="H686" s="5">
        <v>724.76890000000003</v>
      </c>
      <c r="I686" s="5">
        <v>1.9126000000000001</v>
      </c>
      <c r="J686" s="5">
        <v>1.8997999999999999</v>
      </c>
      <c r="K686" s="6">
        <v>0.99330753947506001</v>
      </c>
      <c r="L686" s="5">
        <v>25.88</v>
      </c>
      <c r="M686" s="19">
        <f>H686*INDEX('Pliegos Tarifarios (Santiago)'!$B:$B,MATCH($B686,'Pliegos Tarifarios (Santiago)'!$A:$A,0))</f>
        <v>86130.086538200005</v>
      </c>
      <c r="N686" s="19">
        <f>I686*INDEX('Pliegos Tarifarios (Santiago)'!$C:$C,MATCH($B686,'Pliegos Tarifarios (Santiago)'!$A:$A,0))</f>
        <v>6679.3136893999999</v>
      </c>
      <c r="O686" s="19">
        <f>J686*INDEX('Pliegos Tarifarios (Santiago)'!$D:$D,MATCH($B686,'Pliegos Tarifarios (Santiago)'!$A:$A,0))</f>
        <v>26963.509936999999</v>
      </c>
      <c r="P686" s="19">
        <f>H686*INDEX('Pliegos Tarifarios (Santiago)'!$E:$E,MATCH($B686,'Pliegos Tarifarios (Santiago)'!$A:$A,0))</f>
        <v>9372.7114148000001</v>
      </c>
      <c r="Q686" s="19" cm="1">
        <f t="array" ref="Q686">H686*_xlfn.IFS(H686&lt;=350,INDEX('Pliegos Tarifarios (Santiago)'!$F:$F,MATCH($B686,'Pliegos Tarifarios (Santiago)'!$A:$A,0)),H686&lt;=500,INDEX('Pliegos Tarifarios (Santiago)'!$G:$G,MATCH($B686,'Pliegos Tarifarios (Santiago)'!$A:$A,0)),H686&lt;=1000,INDEX('Pliegos Tarifarios (Santiago)'!$H:$H,MATCH($B686,'Pliegos Tarifarios (Santiago)'!$A:$A,0)),H686&lt;=5000,INDEX('Pliegos Tarifarios (Santiago)'!$I:$I,MATCH($B686,'Pliegos Tarifarios (Santiago)'!$A:$A,0)),H686&gt;5000,INDEX('Pliegos Tarifarios (Santiago)'!$J:$J,MATCH($B686,'Pliegos Tarifarios (Santiago)'!$A:$A,0)))/1.19</f>
        <v>1699.8571427731097</v>
      </c>
      <c r="R686" s="19">
        <f>INDEX('Pliegos Tarifarios (Santiago)'!$K:$K,MATCH($B686,'Pliegos Tarifarios (Santiago)'!$A:$A,0))</f>
        <v>716.899</v>
      </c>
      <c r="S686" s="21">
        <f t="shared" si="44"/>
        <v>131562.37772217311</v>
      </c>
      <c r="T686" s="21">
        <f t="shared" si="42"/>
        <v>24996.851767212891</v>
      </c>
      <c r="U686" s="19">
        <v>0</v>
      </c>
      <c r="V686" s="21">
        <f t="shared" si="43"/>
        <v>156559.22948938599</v>
      </c>
    </row>
    <row r="687" spans="1:22" x14ac:dyDescent="0.3">
      <c r="A687" s="3" t="s">
        <v>134</v>
      </c>
      <c r="B687" s="3">
        <v>3</v>
      </c>
      <c r="C687" s="4" t="s">
        <v>178</v>
      </c>
      <c r="D687" s="3" t="s">
        <v>532</v>
      </c>
      <c r="E687" s="3" t="s">
        <v>488</v>
      </c>
      <c r="F687" s="4" t="s">
        <v>533</v>
      </c>
      <c r="G687" s="3" t="s">
        <v>16</v>
      </c>
      <c r="H687" s="5">
        <v>725.2559</v>
      </c>
      <c r="I687" s="5">
        <v>1.9476</v>
      </c>
      <c r="J687" s="5">
        <v>1.9476</v>
      </c>
      <c r="K687" s="6">
        <v>1</v>
      </c>
      <c r="L687" s="5">
        <v>25.9</v>
      </c>
      <c r="M687" s="19">
        <f>H687*INDEX('Pliegos Tarifarios (Santiago)'!$B:$B,MATCH($B687,'Pliegos Tarifarios (Santiago)'!$A:$A,0))</f>
        <v>86187.960644199993</v>
      </c>
      <c r="N687" s="19">
        <f>I687*INDEX('Pliegos Tarifarios (Santiago)'!$C:$C,MATCH($B687,'Pliegos Tarifarios (Santiago)'!$A:$A,0))</f>
        <v>6801.5431043999997</v>
      </c>
      <c r="O687" s="19">
        <f>J687*INDEX('Pliegos Tarifarios (Santiago)'!$D:$D,MATCH($B687,'Pliegos Tarifarios (Santiago)'!$A:$A,0))</f>
        <v>27641.926493999999</v>
      </c>
      <c r="P687" s="19">
        <f>H687*INDEX('Pliegos Tarifarios (Santiago)'!$E:$E,MATCH($B687,'Pliegos Tarifarios (Santiago)'!$A:$A,0))</f>
        <v>9379.0092987999997</v>
      </c>
      <c r="Q687" s="19" cm="1">
        <f t="array" ref="Q687">H687*_xlfn.IFS(H687&lt;=350,INDEX('Pliegos Tarifarios (Santiago)'!$F:$F,MATCH($B687,'Pliegos Tarifarios (Santiago)'!$A:$A,0)),H687&lt;=500,INDEX('Pliegos Tarifarios (Santiago)'!$G:$G,MATCH($B687,'Pliegos Tarifarios (Santiago)'!$A:$A,0)),H687&lt;=1000,INDEX('Pliegos Tarifarios (Santiago)'!$H:$H,MATCH($B687,'Pliegos Tarifarios (Santiago)'!$A:$A,0)),H687&lt;=5000,INDEX('Pliegos Tarifarios (Santiago)'!$I:$I,MATCH($B687,'Pliegos Tarifarios (Santiago)'!$A:$A,0)),H687&gt;5000,INDEX('Pliegos Tarifarios (Santiago)'!$J:$J,MATCH($B687,'Pliegos Tarifarios (Santiago)'!$A:$A,0)))/1.19</f>
        <v>1700.9993419327734</v>
      </c>
      <c r="R687" s="19">
        <f>INDEX('Pliegos Tarifarios (Santiago)'!$K:$K,MATCH($B687,'Pliegos Tarifarios (Santiago)'!$A:$A,0))</f>
        <v>716.899</v>
      </c>
      <c r="S687" s="21">
        <f t="shared" si="44"/>
        <v>132428.33788333277</v>
      </c>
      <c r="T687" s="21">
        <f t="shared" si="42"/>
        <v>25161.384197833228</v>
      </c>
      <c r="U687" s="19">
        <v>0</v>
      </c>
      <c r="V687" s="21">
        <f t="shared" si="43"/>
        <v>157589.72208116599</v>
      </c>
    </row>
    <row r="688" spans="1:22" x14ac:dyDescent="0.3">
      <c r="A688" s="3" t="s">
        <v>134</v>
      </c>
      <c r="B688" s="3">
        <v>3</v>
      </c>
      <c r="C688" s="4" t="s">
        <v>178</v>
      </c>
      <c r="D688" s="3" t="s">
        <v>534</v>
      </c>
      <c r="E688" s="3" t="s">
        <v>488</v>
      </c>
      <c r="F688" s="4" t="s">
        <v>535</v>
      </c>
      <c r="G688" s="3" t="s">
        <v>16</v>
      </c>
      <c r="H688" s="5">
        <v>724.56359999999995</v>
      </c>
      <c r="I688" s="5">
        <v>2.0531000000000001</v>
      </c>
      <c r="J688" s="5">
        <v>2.0531000000000001</v>
      </c>
      <c r="K688" s="6">
        <v>1</v>
      </c>
      <c r="L688" s="5">
        <v>25.88</v>
      </c>
      <c r="M688" s="19">
        <f>H688*INDEX('Pliegos Tarifarios (Santiago)'!$B:$B,MATCH($B688,'Pliegos Tarifarios (Santiago)'!$A:$A,0))</f>
        <v>86105.689096799993</v>
      </c>
      <c r="N688" s="19">
        <f>I688*INDEX('Pliegos Tarifarios (Santiago)'!$C:$C,MATCH($B688,'Pliegos Tarifarios (Santiago)'!$A:$A,0))</f>
        <v>7169.9774839000002</v>
      </c>
      <c r="O688" s="19">
        <f>J688*INDEX('Pliegos Tarifarios (Santiago)'!$D:$D,MATCH($B688,'Pliegos Tarifarios (Santiago)'!$A:$A,0))</f>
        <v>29139.268476500005</v>
      </c>
      <c r="P688" s="19">
        <f>H688*INDEX('Pliegos Tarifarios (Santiago)'!$E:$E,MATCH($B688,'Pliegos Tarifarios (Santiago)'!$A:$A,0))</f>
        <v>9370.0564751999991</v>
      </c>
      <c r="Q688" s="19" cm="1">
        <f t="array" ref="Q688">H688*_xlfn.IFS(H688&lt;=350,INDEX('Pliegos Tarifarios (Santiago)'!$F:$F,MATCH($B688,'Pliegos Tarifarios (Santiago)'!$A:$A,0)),H688&lt;=500,INDEX('Pliegos Tarifarios (Santiago)'!$G:$G,MATCH($B688,'Pliegos Tarifarios (Santiago)'!$A:$A,0)),H688&lt;=1000,INDEX('Pliegos Tarifarios (Santiago)'!$H:$H,MATCH($B688,'Pliegos Tarifarios (Santiago)'!$A:$A,0)),H688&lt;=5000,INDEX('Pliegos Tarifarios (Santiago)'!$I:$I,MATCH($B688,'Pliegos Tarifarios (Santiago)'!$A:$A,0)),H688&gt;5000,INDEX('Pliegos Tarifarios (Santiago)'!$J:$J,MATCH($B688,'Pliegos Tarifarios (Santiago)'!$A:$A,0)))/1.19</f>
        <v>1699.3756366386556</v>
      </c>
      <c r="R688" s="19">
        <f>INDEX('Pliegos Tarifarios (Santiago)'!$K:$K,MATCH($B688,'Pliegos Tarifarios (Santiago)'!$A:$A,0))</f>
        <v>716.899</v>
      </c>
      <c r="S688" s="21">
        <f t="shared" si="44"/>
        <v>134201.26616903866</v>
      </c>
      <c r="T688" s="21">
        <f t="shared" si="42"/>
        <v>25498.240572117345</v>
      </c>
      <c r="U688" s="19">
        <v>0</v>
      </c>
      <c r="V688" s="21">
        <f t="shared" si="43"/>
        <v>159699.50674115602</v>
      </c>
    </row>
    <row r="689" spans="1:22" x14ac:dyDescent="0.3">
      <c r="A689" s="3" t="s">
        <v>134</v>
      </c>
      <c r="B689" s="3">
        <v>3</v>
      </c>
      <c r="C689" s="4" t="s">
        <v>178</v>
      </c>
      <c r="D689" s="3" t="s">
        <v>536</v>
      </c>
      <c r="E689" s="3" t="s">
        <v>488</v>
      </c>
      <c r="F689" s="4" t="s">
        <v>537</v>
      </c>
      <c r="G689" s="3" t="s">
        <v>30</v>
      </c>
      <c r="H689" s="5">
        <v>724.73310000000004</v>
      </c>
      <c r="I689" s="5">
        <v>1.9509000000000001</v>
      </c>
      <c r="J689" s="5">
        <v>1.9483999999999999</v>
      </c>
      <c r="K689" s="6">
        <v>0.9987185401609513</v>
      </c>
      <c r="L689" s="5">
        <v>25.88</v>
      </c>
      <c r="M689" s="19">
        <f>H689*INDEX('Pliegos Tarifarios (Santiago)'!$B:$B,MATCH($B689,'Pliegos Tarifarios (Santiago)'!$A:$A,0))</f>
        <v>86125.832137799996</v>
      </c>
      <c r="N689" s="19">
        <f>I689*INDEX('Pliegos Tarifarios (Santiago)'!$C:$C,MATCH($B689,'Pliegos Tarifarios (Santiago)'!$A:$A,0))</f>
        <v>6813.0675921000002</v>
      </c>
      <c r="O689" s="19">
        <f>J689*INDEX('Pliegos Tarifarios (Santiago)'!$D:$D,MATCH($B689,'Pliegos Tarifarios (Santiago)'!$A:$A,0))</f>
        <v>27653.280746</v>
      </c>
      <c r="P689" s="19">
        <f>H689*INDEX('Pliegos Tarifarios (Santiago)'!$E:$E,MATCH($B689,'Pliegos Tarifarios (Santiago)'!$A:$A,0))</f>
        <v>9372.2484492000003</v>
      </c>
      <c r="Q689" s="19" cm="1">
        <f t="array" ref="Q689">H689*_xlfn.IFS(H689&lt;=350,INDEX('Pliegos Tarifarios (Santiago)'!$F:$F,MATCH($B689,'Pliegos Tarifarios (Santiago)'!$A:$A,0)),H689&lt;=500,INDEX('Pliegos Tarifarios (Santiago)'!$G:$G,MATCH($B689,'Pliegos Tarifarios (Santiago)'!$A:$A,0)),H689&lt;=1000,INDEX('Pliegos Tarifarios (Santiago)'!$H:$H,MATCH($B689,'Pliegos Tarifarios (Santiago)'!$A:$A,0)),H689&lt;=5000,INDEX('Pliegos Tarifarios (Santiago)'!$I:$I,MATCH($B689,'Pliegos Tarifarios (Santiago)'!$A:$A,0)),H689&gt;5000,INDEX('Pliegos Tarifarios (Santiago)'!$J:$J,MATCH($B689,'Pliegos Tarifarios (Santiago)'!$A:$A,0)))/1.19</f>
        <v>1699.7731782352944</v>
      </c>
      <c r="R689" s="19">
        <f>INDEX('Pliegos Tarifarios (Santiago)'!$K:$K,MATCH($B689,'Pliegos Tarifarios (Santiago)'!$A:$A,0))</f>
        <v>716.899</v>
      </c>
      <c r="S689" s="21">
        <f t="shared" si="44"/>
        <v>132381.10110333533</v>
      </c>
      <c r="T689" s="21">
        <f t="shared" si="42"/>
        <v>25152.409209633712</v>
      </c>
      <c r="U689" s="19">
        <v>0</v>
      </c>
      <c r="V689" s="21">
        <f t="shared" si="43"/>
        <v>157533.51031296904</v>
      </c>
    </row>
    <row r="690" spans="1:22" x14ac:dyDescent="0.3">
      <c r="A690" s="3" t="s">
        <v>134</v>
      </c>
      <c r="B690" s="3">
        <v>3</v>
      </c>
      <c r="C690" s="4" t="s">
        <v>178</v>
      </c>
      <c r="D690" s="3" t="s">
        <v>538</v>
      </c>
      <c r="E690" s="3" t="s">
        <v>488</v>
      </c>
      <c r="F690" s="4" t="s">
        <v>539</v>
      </c>
      <c r="G690" s="3" t="s">
        <v>30</v>
      </c>
      <c r="H690" s="5">
        <v>724.28819999999996</v>
      </c>
      <c r="I690" s="5">
        <v>1.9769000000000001</v>
      </c>
      <c r="J690" s="5">
        <v>1.9441999999999999</v>
      </c>
      <c r="K690" s="6">
        <v>0.98345895088269508</v>
      </c>
      <c r="L690" s="5">
        <v>25.87</v>
      </c>
      <c r="M690" s="19">
        <f>H690*INDEX('Pliegos Tarifarios (Santiago)'!$B:$B,MATCH($B690,'Pliegos Tarifarios (Santiago)'!$A:$A,0))</f>
        <v>86072.961111599987</v>
      </c>
      <c r="N690" s="19">
        <f>I690*INDEX('Pliegos Tarifarios (Santiago)'!$C:$C,MATCH($B690,'Pliegos Tarifarios (Santiago)'!$A:$A,0))</f>
        <v>6903.8665860999999</v>
      </c>
      <c r="O690" s="19">
        <f>J690*INDEX('Pliegos Tarifarios (Santiago)'!$D:$D,MATCH($B690,'Pliegos Tarifarios (Santiago)'!$A:$A,0))</f>
        <v>27593.670923000001</v>
      </c>
      <c r="P690" s="19">
        <f>H690*INDEX('Pliegos Tarifarios (Santiago)'!$E:$E,MATCH($B690,'Pliegos Tarifarios (Santiago)'!$A:$A,0))</f>
        <v>9366.4950023999991</v>
      </c>
      <c r="Q690" s="19" cm="1">
        <f t="array" ref="Q690">H690*_xlfn.IFS(H690&lt;=350,INDEX('Pliegos Tarifarios (Santiago)'!$F:$F,MATCH($B690,'Pliegos Tarifarios (Santiago)'!$A:$A,0)),H690&lt;=500,INDEX('Pliegos Tarifarios (Santiago)'!$G:$G,MATCH($B690,'Pliegos Tarifarios (Santiago)'!$A:$A,0)),H690&lt;=1000,INDEX('Pliegos Tarifarios (Santiago)'!$H:$H,MATCH($B690,'Pliegos Tarifarios (Santiago)'!$A:$A,0)),H690&lt;=5000,INDEX('Pliegos Tarifarios (Santiago)'!$I:$I,MATCH($B690,'Pliegos Tarifarios (Santiago)'!$A:$A,0)),H690&gt;5000,INDEX('Pliegos Tarifarios (Santiago)'!$J:$J,MATCH($B690,'Pliegos Tarifarios (Santiago)'!$A:$A,0)))/1.19</f>
        <v>1698.7297194957985</v>
      </c>
      <c r="R690" s="19">
        <f>INDEX('Pliegos Tarifarios (Santiago)'!$K:$K,MATCH($B690,'Pliegos Tarifarios (Santiago)'!$A:$A,0))</f>
        <v>716.899</v>
      </c>
      <c r="S690" s="21">
        <f t="shared" si="44"/>
        <v>132352.6223425958</v>
      </c>
      <c r="T690" s="21">
        <f t="shared" si="42"/>
        <v>25146.998245093204</v>
      </c>
      <c r="U690" s="19">
        <v>0</v>
      </c>
      <c r="V690" s="21">
        <f t="shared" si="43"/>
        <v>157499.62058768902</v>
      </c>
    </row>
    <row r="691" spans="1:22" x14ac:dyDescent="0.3">
      <c r="A691" s="3" t="s">
        <v>134</v>
      </c>
      <c r="B691" s="3">
        <v>3</v>
      </c>
      <c r="C691" s="4" t="s">
        <v>178</v>
      </c>
      <c r="D691" s="3" t="s">
        <v>540</v>
      </c>
      <c r="E691" s="3" t="s">
        <v>488</v>
      </c>
      <c r="F691" s="4" t="s">
        <v>541</v>
      </c>
      <c r="G691" s="3" t="s">
        <v>30</v>
      </c>
      <c r="H691" s="5">
        <v>724.66679999999997</v>
      </c>
      <c r="I691" s="5">
        <v>1.9534</v>
      </c>
      <c r="J691" s="5">
        <v>1.8926000000000001</v>
      </c>
      <c r="K691" s="6">
        <v>0.96887478243063374</v>
      </c>
      <c r="L691" s="5">
        <v>25.88</v>
      </c>
      <c r="M691" s="19">
        <f>H691*INDEX('Pliegos Tarifarios (Santiago)'!$B:$B,MATCH($B691,'Pliegos Tarifarios (Santiago)'!$A:$A,0))</f>
        <v>86117.953178399985</v>
      </c>
      <c r="N691" s="19">
        <f>I691*INDEX('Pliegos Tarifarios (Santiago)'!$C:$C,MATCH($B691,'Pliegos Tarifarios (Santiago)'!$A:$A,0))</f>
        <v>6821.7982646</v>
      </c>
      <c r="O691" s="19">
        <f>J691*INDEX('Pliegos Tarifarios (Santiago)'!$D:$D,MATCH($B691,'Pliegos Tarifarios (Santiago)'!$A:$A,0))</f>
        <v>26861.321669000001</v>
      </c>
      <c r="P691" s="19">
        <f>H691*INDEX('Pliegos Tarifarios (Santiago)'!$E:$E,MATCH($B691,'Pliegos Tarifarios (Santiago)'!$A:$A,0))</f>
        <v>9371.3910575999998</v>
      </c>
      <c r="Q691" s="19" cm="1">
        <f t="array" ref="Q691">H691*_xlfn.IFS(H691&lt;=350,INDEX('Pliegos Tarifarios (Santiago)'!$F:$F,MATCH($B691,'Pliegos Tarifarios (Santiago)'!$A:$A,0)),H691&lt;=500,INDEX('Pliegos Tarifarios (Santiago)'!$G:$G,MATCH($B691,'Pliegos Tarifarios (Santiago)'!$A:$A,0)),H691&lt;=1000,INDEX('Pliegos Tarifarios (Santiago)'!$H:$H,MATCH($B691,'Pliegos Tarifarios (Santiago)'!$A:$A,0)),H691&lt;=5000,INDEX('Pliegos Tarifarios (Santiago)'!$I:$I,MATCH($B691,'Pliegos Tarifarios (Santiago)'!$A:$A,0)),H691&gt;5000,INDEX('Pliegos Tarifarios (Santiago)'!$J:$J,MATCH($B691,'Pliegos Tarifarios (Santiago)'!$A:$A,0)))/1.19</f>
        <v>1699.6176796638658</v>
      </c>
      <c r="R691" s="19">
        <f>INDEX('Pliegos Tarifarios (Santiago)'!$K:$K,MATCH($B691,'Pliegos Tarifarios (Santiago)'!$A:$A,0))</f>
        <v>716.899</v>
      </c>
      <c r="S691" s="21">
        <f t="shared" si="44"/>
        <v>131588.98084926384</v>
      </c>
      <c r="T691" s="21">
        <f t="shared" si="42"/>
        <v>25001.906361360128</v>
      </c>
      <c r="U691" s="19">
        <v>0</v>
      </c>
      <c r="V691" s="21">
        <f t="shared" si="43"/>
        <v>156590.88721062397</v>
      </c>
    </row>
    <row r="692" spans="1:22" x14ac:dyDescent="0.3">
      <c r="A692" s="3" t="s">
        <v>134</v>
      </c>
      <c r="B692" s="3">
        <v>3</v>
      </c>
      <c r="C692" s="4" t="s">
        <v>178</v>
      </c>
      <c r="D692" s="3" t="s">
        <v>542</v>
      </c>
      <c r="E692" s="3" t="s">
        <v>488</v>
      </c>
      <c r="F692" s="4" t="s">
        <v>543</v>
      </c>
      <c r="G692" s="3" t="s">
        <v>30</v>
      </c>
      <c r="H692" s="5">
        <v>725.37929999999994</v>
      </c>
      <c r="I692" s="5">
        <v>1.9387000000000001</v>
      </c>
      <c r="J692" s="5">
        <v>1.9387000000000001</v>
      </c>
      <c r="K692" s="6">
        <v>1</v>
      </c>
      <c r="L692" s="5">
        <v>25.91</v>
      </c>
      <c r="M692" s="19">
        <f>H692*INDEX('Pliegos Tarifarios (Santiago)'!$B:$B,MATCH($B692,'Pliegos Tarifarios (Santiago)'!$A:$A,0))</f>
        <v>86202.625253399994</v>
      </c>
      <c r="N692" s="19">
        <f>I692*INDEX('Pliegos Tarifarios (Santiago)'!$C:$C,MATCH($B692,'Pliegos Tarifarios (Santiago)'!$A:$A,0))</f>
        <v>6770.4619102999995</v>
      </c>
      <c r="O692" s="19">
        <f>J692*INDEX('Pliegos Tarifarios (Santiago)'!$D:$D,MATCH($B692,'Pliegos Tarifarios (Santiago)'!$A:$A,0))</f>
        <v>27515.610440500001</v>
      </c>
      <c r="P692" s="19">
        <f>H692*INDEX('Pliegos Tarifarios (Santiago)'!$E:$E,MATCH($B692,'Pliegos Tarifarios (Santiago)'!$A:$A,0))</f>
        <v>9380.6051076000003</v>
      </c>
      <c r="Q692" s="19" cm="1">
        <f t="array" ref="Q692">H692*_xlfn.IFS(H692&lt;=350,INDEX('Pliegos Tarifarios (Santiago)'!$F:$F,MATCH($B692,'Pliegos Tarifarios (Santiago)'!$A:$A,0)),H692&lt;=500,INDEX('Pliegos Tarifarios (Santiago)'!$G:$G,MATCH($B692,'Pliegos Tarifarios (Santiago)'!$A:$A,0)),H692&lt;=1000,INDEX('Pliegos Tarifarios (Santiago)'!$H:$H,MATCH($B692,'Pliegos Tarifarios (Santiago)'!$A:$A,0)),H692&lt;=5000,INDEX('Pliegos Tarifarios (Santiago)'!$I:$I,MATCH($B692,'Pliegos Tarifarios (Santiago)'!$A:$A,0)),H692&gt;5000,INDEX('Pliegos Tarifarios (Santiago)'!$J:$J,MATCH($B692,'Pliegos Tarifarios (Santiago)'!$A:$A,0)))/1.19</f>
        <v>1701.2887615966388</v>
      </c>
      <c r="R692" s="19">
        <f>INDEX('Pliegos Tarifarios (Santiago)'!$K:$K,MATCH($B692,'Pliegos Tarifarios (Santiago)'!$A:$A,0))</f>
        <v>716.899</v>
      </c>
      <c r="S692" s="21">
        <f t="shared" si="44"/>
        <v>132287.49047339664</v>
      </c>
      <c r="T692" s="21">
        <f t="shared" si="42"/>
        <v>25134.623189945363</v>
      </c>
      <c r="U692" s="19">
        <v>0</v>
      </c>
      <c r="V692" s="21">
        <f t="shared" si="43"/>
        <v>157422.113663342</v>
      </c>
    </row>
    <row r="693" spans="1:22" x14ac:dyDescent="0.3">
      <c r="A693" s="3" t="s">
        <v>134</v>
      </c>
      <c r="B693" s="3">
        <v>3</v>
      </c>
      <c r="C693" s="4" t="s">
        <v>178</v>
      </c>
      <c r="D693" s="3" t="s">
        <v>544</v>
      </c>
      <c r="E693" s="3" t="s">
        <v>488</v>
      </c>
      <c r="F693" s="4" t="s">
        <v>545</v>
      </c>
      <c r="G693" s="3" t="s">
        <v>30</v>
      </c>
      <c r="H693" s="5">
        <v>724.86329999999998</v>
      </c>
      <c r="I693" s="5">
        <v>1.9582999999999999</v>
      </c>
      <c r="J693" s="5">
        <v>1.9582999999999999</v>
      </c>
      <c r="K693" s="6">
        <v>1</v>
      </c>
      <c r="L693" s="5">
        <v>25.89</v>
      </c>
      <c r="M693" s="19">
        <f>H693*INDEX('Pliegos Tarifarios (Santiago)'!$B:$B,MATCH($B693,'Pliegos Tarifarios (Santiago)'!$A:$A,0))</f>
        <v>86141.304845399995</v>
      </c>
      <c r="N693" s="19">
        <f>I693*INDEX('Pliegos Tarifarios (Santiago)'!$C:$C,MATCH($B693,'Pliegos Tarifarios (Santiago)'!$A:$A,0))</f>
        <v>6838.910382699999</v>
      </c>
      <c r="O693" s="19">
        <f>J693*INDEX('Pliegos Tarifarios (Santiago)'!$D:$D,MATCH($B693,'Pliegos Tarifarios (Santiago)'!$A:$A,0))</f>
        <v>27793.789614500001</v>
      </c>
      <c r="P693" s="19">
        <f>H693*INDEX('Pliegos Tarifarios (Santiago)'!$E:$E,MATCH($B693,'Pliegos Tarifarios (Santiago)'!$A:$A,0))</f>
        <v>9373.9321956000003</v>
      </c>
      <c r="Q693" s="19" cm="1">
        <f t="array" ref="Q693">H693*_xlfn.IFS(H693&lt;=350,INDEX('Pliegos Tarifarios (Santiago)'!$F:$F,MATCH($B693,'Pliegos Tarifarios (Santiago)'!$A:$A,0)),H693&lt;=500,INDEX('Pliegos Tarifarios (Santiago)'!$G:$G,MATCH($B693,'Pliegos Tarifarios (Santiago)'!$A:$A,0)),H693&lt;=1000,INDEX('Pliegos Tarifarios (Santiago)'!$H:$H,MATCH($B693,'Pliegos Tarifarios (Santiago)'!$A:$A,0)),H693&lt;=5000,INDEX('Pliegos Tarifarios (Santiago)'!$I:$I,MATCH($B693,'Pliegos Tarifarios (Santiago)'!$A:$A,0)),H693&gt;5000,INDEX('Pliegos Tarifarios (Santiago)'!$J:$J,MATCH($B693,'Pliegos Tarifarios (Santiago)'!$A:$A,0)))/1.19</f>
        <v>1700.0785464705884</v>
      </c>
      <c r="R693" s="19">
        <f>INDEX('Pliegos Tarifarios (Santiago)'!$K:$K,MATCH($B693,'Pliegos Tarifarios (Santiago)'!$A:$A,0))</f>
        <v>716.899</v>
      </c>
      <c r="S693" s="21">
        <f t="shared" si="44"/>
        <v>132564.91458467059</v>
      </c>
      <c r="T693" s="21">
        <f t="shared" si="42"/>
        <v>25187.333771087415</v>
      </c>
      <c r="U693" s="19">
        <v>0</v>
      </c>
      <c r="V693" s="21">
        <f t="shared" si="43"/>
        <v>157752.248355758</v>
      </c>
    </row>
    <row r="694" spans="1:22" x14ac:dyDescent="0.3">
      <c r="A694" s="3" t="s">
        <v>134</v>
      </c>
      <c r="B694" s="3">
        <v>3</v>
      </c>
      <c r="C694" s="4" t="s">
        <v>178</v>
      </c>
      <c r="D694" s="3" t="s">
        <v>546</v>
      </c>
      <c r="E694" s="3" t="s">
        <v>488</v>
      </c>
      <c r="F694" s="4" t="s">
        <v>547</v>
      </c>
      <c r="G694" s="3" t="s">
        <v>30</v>
      </c>
      <c r="H694" s="5">
        <v>725.21500000000003</v>
      </c>
      <c r="I694" s="5">
        <v>1.9366000000000001</v>
      </c>
      <c r="J694" s="5">
        <v>1.9366000000000001</v>
      </c>
      <c r="K694" s="6">
        <v>1</v>
      </c>
      <c r="L694" s="5">
        <v>25.9</v>
      </c>
      <c r="M694" s="19">
        <f>H694*INDEX('Pliegos Tarifarios (Santiago)'!$B:$B,MATCH($B694,'Pliegos Tarifarios (Santiago)'!$A:$A,0))</f>
        <v>86183.100170000005</v>
      </c>
      <c r="N694" s="19">
        <f>I694*INDEX('Pliegos Tarifarios (Santiago)'!$C:$C,MATCH($B694,'Pliegos Tarifarios (Santiago)'!$A:$A,0))</f>
        <v>6763.1281454</v>
      </c>
      <c r="O694" s="19">
        <f>J694*INDEX('Pliegos Tarifarios (Santiago)'!$D:$D,MATCH($B694,'Pliegos Tarifarios (Santiago)'!$A:$A,0))</f>
        <v>27485.805529000001</v>
      </c>
      <c r="P694" s="19">
        <f>H694*INDEX('Pliegos Tarifarios (Santiago)'!$E:$E,MATCH($B694,'Pliegos Tarifarios (Santiago)'!$A:$A,0))</f>
        <v>9378.4803800000009</v>
      </c>
      <c r="Q694" s="19" cm="1">
        <f t="array" ref="Q694">H694*_xlfn.IFS(H694&lt;=350,INDEX('Pliegos Tarifarios (Santiago)'!$F:$F,MATCH($B694,'Pliegos Tarifarios (Santiago)'!$A:$A,0)),H694&lt;=500,INDEX('Pliegos Tarifarios (Santiago)'!$G:$G,MATCH($B694,'Pliegos Tarifarios (Santiago)'!$A:$A,0)),H694&lt;=1000,INDEX('Pliegos Tarifarios (Santiago)'!$H:$H,MATCH($B694,'Pliegos Tarifarios (Santiago)'!$A:$A,0)),H694&lt;=5000,INDEX('Pliegos Tarifarios (Santiago)'!$I:$I,MATCH($B694,'Pliegos Tarifarios (Santiago)'!$A:$A,0)),H694&gt;5000,INDEX('Pliegos Tarifarios (Santiago)'!$J:$J,MATCH($B694,'Pliegos Tarifarios (Santiago)'!$A:$A,0)))/1.19</f>
        <v>1700.903415966387</v>
      </c>
      <c r="R694" s="19">
        <f>INDEX('Pliegos Tarifarios (Santiago)'!$K:$K,MATCH($B694,'Pliegos Tarifarios (Santiago)'!$A:$A,0))</f>
        <v>716.899</v>
      </c>
      <c r="S694" s="21">
        <f t="shared" si="44"/>
        <v>132228.31664036642</v>
      </c>
      <c r="T694" s="21">
        <f t="shared" si="42"/>
        <v>25123.380161669622</v>
      </c>
      <c r="U694" s="19">
        <v>0</v>
      </c>
      <c r="V694" s="21">
        <f t="shared" si="43"/>
        <v>157351.69680203605</v>
      </c>
    </row>
    <row r="695" spans="1:22" x14ac:dyDescent="0.3">
      <c r="A695" s="3" t="s">
        <v>134</v>
      </c>
      <c r="B695" s="3">
        <v>3</v>
      </c>
      <c r="C695" s="4" t="s">
        <v>178</v>
      </c>
      <c r="D695" s="3" t="s">
        <v>548</v>
      </c>
      <c r="E695" s="3" t="s">
        <v>488</v>
      </c>
      <c r="F695" s="4" t="s">
        <v>549</v>
      </c>
      <c r="G695" s="3" t="s">
        <v>30</v>
      </c>
      <c r="H695" s="5">
        <v>723.92349999999999</v>
      </c>
      <c r="I695" s="5">
        <v>1.9361999999999999</v>
      </c>
      <c r="J695" s="5">
        <v>1.8912</v>
      </c>
      <c r="K695" s="6">
        <v>0.97675859931825226</v>
      </c>
      <c r="L695" s="5">
        <v>25.85</v>
      </c>
      <c r="M695" s="19">
        <f>H695*INDEX('Pliegos Tarifarios (Santiago)'!$B:$B,MATCH($B695,'Pliegos Tarifarios (Santiago)'!$A:$A,0))</f>
        <v>86029.620892999999</v>
      </c>
      <c r="N695" s="19">
        <f>I695*INDEX('Pliegos Tarifarios (Santiago)'!$C:$C,MATCH($B695,'Pliegos Tarifarios (Santiago)'!$A:$A,0))</f>
        <v>6761.7312377999997</v>
      </c>
      <c r="O695" s="19">
        <f>J695*INDEX('Pliegos Tarifarios (Santiago)'!$D:$D,MATCH($B695,'Pliegos Tarifarios (Santiago)'!$A:$A,0))</f>
        <v>26841.451728</v>
      </c>
      <c r="P695" s="19">
        <f>H695*INDEX('Pliegos Tarifarios (Santiago)'!$E:$E,MATCH($B695,'Pliegos Tarifarios (Santiago)'!$A:$A,0))</f>
        <v>9361.7787019999996</v>
      </c>
      <c r="Q695" s="19" cm="1">
        <f t="array" ref="Q695">H695*_xlfn.IFS(H695&lt;=350,INDEX('Pliegos Tarifarios (Santiago)'!$F:$F,MATCH($B695,'Pliegos Tarifarios (Santiago)'!$A:$A,0)),H695&lt;=500,INDEX('Pliegos Tarifarios (Santiago)'!$G:$G,MATCH($B695,'Pliegos Tarifarios (Santiago)'!$A:$A,0)),H695&lt;=1000,INDEX('Pliegos Tarifarios (Santiago)'!$H:$H,MATCH($B695,'Pliegos Tarifarios (Santiago)'!$A:$A,0)),H695&lt;=5000,INDEX('Pliegos Tarifarios (Santiago)'!$I:$I,MATCH($B695,'Pliegos Tarifarios (Santiago)'!$A:$A,0)),H695&gt;5000,INDEX('Pliegos Tarifarios (Santiago)'!$J:$J,MATCH($B695,'Pliegos Tarifarios (Santiago)'!$A:$A,0)))/1.19</f>
        <v>1697.8743600840339</v>
      </c>
      <c r="R695" s="19">
        <f>INDEX('Pliegos Tarifarios (Santiago)'!$K:$K,MATCH($B695,'Pliegos Tarifarios (Santiago)'!$A:$A,0))</f>
        <v>716.899</v>
      </c>
      <c r="S695" s="21">
        <f t="shared" si="44"/>
        <v>131409.35592088403</v>
      </c>
      <c r="T695" s="21">
        <f t="shared" si="42"/>
        <v>24967.777624967966</v>
      </c>
      <c r="U695" s="19">
        <v>0</v>
      </c>
      <c r="V695" s="21">
        <f t="shared" si="43"/>
        <v>156377.133545852</v>
      </c>
    </row>
    <row r="696" spans="1:22" x14ac:dyDescent="0.3">
      <c r="A696" s="3" t="s">
        <v>134</v>
      </c>
      <c r="B696" s="3">
        <v>3</v>
      </c>
      <c r="C696" s="4" t="s">
        <v>178</v>
      </c>
      <c r="D696" s="3" t="s">
        <v>550</v>
      </c>
      <c r="E696" s="3" t="s">
        <v>488</v>
      </c>
      <c r="F696" s="4" t="s">
        <v>551</v>
      </c>
      <c r="G696" s="3" t="s">
        <v>30</v>
      </c>
      <c r="H696" s="5">
        <v>724.31619999999998</v>
      </c>
      <c r="I696" s="5">
        <v>1.9914000000000001</v>
      </c>
      <c r="J696" s="5">
        <v>1.9458</v>
      </c>
      <c r="K696" s="6">
        <v>0.97710153660741184</v>
      </c>
      <c r="L696" s="5">
        <v>25.87</v>
      </c>
      <c r="M696" s="19">
        <f>H696*INDEX('Pliegos Tarifarios (Santiago)'!$B:$B,MATCH($B696,'Pliegos Tarifarios (Santiago)'!$A:$A,0))</f>
        <v>86076.288575599989</v>
      </c>
      <c r="N696" s="19">
        <f>I696*INDEX('Pliegos Tarifarios (Santiago)'!$C:$C,MATCH($B696,'Pliegos Tarifarios (Santiago)'!$A:$A,0))</f>
        <v>6954.5044865999998</v>
      </c>
      <c r="O696" s="19">
        <f>J696*INDEX('Pliegos Tarifarios (Santiago)'!$D:$D,MATCH($B696,'Pliegos Tarifarios (Santiago)'!$A:$A,0))</f>
        <v>27616.379427</v>
      </c>
      <c r="P696" s="19">
        <f>H696*INDEX('Pliegos Tarifarios (Santiago)'!$E:$E,MATCH($B696,'Pliegos Tarifarios (Santiago)'!$A:$A,0))</f>
        <v>9366.8570983999998</v>
      </c>
      <c r="Q696" s="19" cm="1">
        <f t="array" ref="Q696">H696*_xlfn.IFS(H696&lt;=350,INDEX('Pliegos Tarifarios (Santiago)'!$F:$F,MATCH($B696,'Pliegos Tarifarios (Santiago)'!$A:$A,0)),H696&lt;=500,INDEX('Pliegos Tarifarios (Santiago)'!$G:$G,MATCH($B696,'Pliegos Tarifarios (Santiago)'!$A:$A,0)),H696&lt;=1000,INDEX('Pliegos Tarifarios (Santiago)'!$H:$H,MATCH($B696,'Pliegos Tarifarios (Santiago)'!$A:$A,0)),H696&lt;=5000,INDEX('Pliegos Tarifarios (Santiago)'!$I:$I,MATCH($B696,'Pliegos Tarifarios (Santiago)'!$A:$A,0)),H696&gt;5000,INDEX('Pliegos Tarifarios (Santiago)'!$J:$J,MATCH($B696,'Pliegos Tarifarios (Santiago)'!$A:$A,0)))/1.19</f>
        <v>1698.7953900840339</v>
      </c>
      <c r="R696" s="19">
        <f>INDEX('Pliegos Tarifarios (Santiago)'!$K:$K,MATCH($B696,'Pliegos Tarifarios (Santiago)'!$A:$A,0))</f>
        <v>716.899</v>
      </c>
      <c r="S696" s="21">
        <f t="shared" si="44"/>
        <v>132429.72397768401</v>
      </c>
      <c r="T696" s="21">
        <f t="shared" si="42"/>
        <v>25161.647555759962</v>
      </c>
      <c r="U696" s="19">
        <v>0</v>
      </c>
      <c r="V696" s="21">
        <f t="shared" si="43"/>
        <v>157591.37153344398</v>
      </c>
    </row>
    <row r="697" spans="1:22" x14ac:dyDescent="0.3">
      <c r="A697" s="3" t="s">
        <v>134</v>
      </c>
      <c r="B697" s="3">
        <v>3</v>
      </c>
      <c r="C697" s="4" t="s">
        <v>178</v>
      </c>
      <c r="D697" s="3" t="s">
        <v>552</v>
      </c>
      <c r="E697" s="3" t="s">
        <v>488</v>
      </c>
      <c r="F697" s="4" t="s">
        <v>553</v>
      </c>
      <c r="G697" s="3" t="s">
        <v>30</v>
      </c>
      <c r="H697" s="5">
        <v>723.89610000000005</v>
      </c>
      <c r="I697" s="5">
        <v>1.9379</v>
      </c>
      <c r="J697" s="5">
        <v>1.9329000000000001</v>
      </c>
      <c r="K697" s="6">
        <v>0.99741988750709532</v>
      </c>
      <c r="L697" s="5">
        <v>25.85</v>
      </c>
      <c r="M697" s="19">
        <f>H697*INDEX('Pliegos Tarifarios (Santiago)'!$B:$B,MATCH($B697,'Pliegos Tarifarios (Santiago)'!$A:$A,0))</f>
        <v>86026.3647318</v>
      </c>
      <c r="N697" s="19">
        <f>I697*INDEX('Pliegos Tarifarios (Santiago)'!$C:$C,MATCH($B697,'Pliegos Tarifarios (Santiago)'!$A:$A,0))</f>
        <v>6767.6680950999998</v>
      </c>
      <c r="O697" s="19">
        <f>J697*INDEX('Pliegos Tarifarios (Santiago)'!$D:$D,MATCH($B697,'Pliegos Tarifarios (Santiago)'!$A:$A,0))</f>
        <v>27433.292113500003</v>
      </c>
      <c r="P697" s="19">
        <f>H697*INDEX('Pliegos Tarifarios (Santiago)'!$E:$E,MATCH($B697,'Pliegos Tarifarios (Santiago)'!$A:$A,0))</f>
        <v>9361.4243652000005</v>
      </c>
      <c r="Q697" s="19" cm="1">
        <f t="array" ref="Q697">H697*_xlfn.IFS(H697&lt;=350,INDEX('Pliegos Tarifarios (Santiago)'!$F:$F,MATCH($B697,'Pliegos Tarifarios (Santiago)'!$A:$A,0)),H697&lt;=500,INDEX('Pliegos Tarifarios (Santiago)'!$G:$G,MATCH($B697,'Pliegos Tarifarios (Santiago)'!$A:$A,0)),H697&lt;=1000,INDEX('Pliegos Tarifarios (Santiago)'!$H:$H,MATCH($B697,'Pliegos Tarifarios (Santiago)'!$A:$A,0)),H697&lt;=5000,INDEX('Pliegos Tarifarios (Santiago)'!$I:$I,MATCH($B697,'Pliegos Tarifarios (Santiago)'!$A:$A,0)),H697&gt;5000,INDEX('Pliegos Tarifarios (Santiago)'!$J:$J,MATCH($B697,'Pliegos Tarifarios (Santiago)'!$A:$A,0)))/1.19</f>
        <v>1697.8100967226894</v>
      </c>
      <c r="R697" s="19">
        <f>INDEX('Pliegos Tarifarios (Santiago)'!$K:$K,MATCH($B697,'Pliegos Tarifarios (Santiago)'!$A:$A,0))</f>
        <v>716.899</v>
      </c>
      <c r="S697" s="21">
        <f t="shared" si="44"/>
        <v>132003.45840232269</v>
      </c>
      <c r="T697" s="21">
        <f t="shared" si="42"/>
        <v>25080.657096441311</v>
      </c>
      <c r="U697" s="19">
        <v>0</v>
      </c>
      <c r="V697" s="21">
        <f t="shared" si="43"/>
        <v>157084.115498764</v>
      </c>
    </row>
    <row r="698" spans="1:22" x14ac:dyDescent="0.3">
      <c r="A698" s="3" t="s">
        <v>134</v>
      </c>
      <c r="B698" s="3">
        <v>3</v>
      </c>
      <c r="C698" s="4" t="s">
        <v>178</v>
      </c>
      <c r="D698" s="3" t="s">
        <v>554</v>
      </c>
      <c r="E698" s="3" t="s">
        <v>488</v>
      </c>
      <c r="F698" s="4" t="s">
        <v>555</v>
      </c>
      <c r="G698" s="3" t="s">
        <v>30</v>
      </c>
      <c r="H698" s="5">
        <v>723.09760000000006</v>
      </c>
      <c r="I698" s="5">
        <v>1.9992000000000001</v>
      </c>
      <c r="J698" s="5">
        <v>1.9992000000000001</v>
      </c>
      <c r="K698" s="6">
        <v>1</v>
      </c>
      <c r="L698" s="5">
        <v>25.82</v>
      </c>
      <c r="M698" s="19">
        <f>H698*INDEX('Pliegos Tarifarios (Santiago)'!$B:$B,MATCH($B698,'Pliegos Tarifarios (Santiago)'!$A:$A,0))</f>
        <v>85931.472588799996</v>
      </c>
      <c r="N698" s="19">
        <f>I698*INDEX('Pliegos Tarifarios (Santiago)'!$C:$C,MATCH($B698,'Pliegos Tarifarios (Santiago)'!$A:$A,0))</f>
        <v>6981.7441847999999</v>
      </c>
      <c r="O698" s="19">
        <f>J698*INDEX('Pliegos Tarifarios (Santiago)'!$D:$D,MATCH($B698,'Pliegos Tarifarios (Santiago)'!$A:$A,0))</f>
        <v>28374.275748000004</v>
      </c>
      <c r="P698" s="19">
        <f>H698*INDEX('Pliegos Tarifarios (Santiago)'!$E:$E,MATCH($B698,'Pliegos Tarifarios (Santiago)'!$A:$A,0))</f>
        <v>9351.0981632000003</v>
      </c>
      <c r="Q698" s="19" cm="1">
        <f t="array" ref="Q698">H698*_xlfn.IFS(H698&lt;=350,INDEX('Pliegos Tarifarios (Santiago)'!$F:$F,MATCH($B698,'Pliegos Tarifarios (Santiago)'!$A:$A,0)),H698&lt;=500,INDEX('Pliegos Tarifarios (Santiago)'!$G:$G,MATCH($B698,'Pliegos Tarifarios (Santiago)'!$A:$A,0)),H698&lt;=1000,INDEX('Pliegos Tarifarios (Santiago)'!$H:$H,MATCH($B698,'Pliegos Tarifarios (Santiago)'!$A:$A,0)),H698&lt;=5000,INDEX('Pliegos Tarifarios (Santiago)'!$I:$I,MATCH($B698,'Pliegos Tarifarios (Santiago)'!$A:$A,0)),H698&gt;5000,INDEX('Pliegos Tarifarios (Santiago)'!$J:$J,MATCH($B698,'Pliegos Tarifarios (Santiago)'!$A:$A,0)))/1.19</f>
        <v>1695.937312268908</v>
      </c>
      <c r="R698" s="19">
        <f>INDEX('Pliegos Tarifarios (Santiago)'!$K:$K,MATCH($B698,'Pliegos Tarifarios (Santiago)'!$A:$A,0))</f>
        <v>716.899</v>
      </c>
      <c r="S698" s="21">
        <f t="shared" si="44"/>
        <v>133051.42699706892</v>
      </c>
      <c r="T698" s="21">
        <f t="shared" si="42"/>
        <v>25279.771129443096</v>
      </c>
      <c r="U698" s="19">
        <v>0</v>
      </c>
      <c r="V698" s="21">
        <f t="shared" si="43"/>
        <v>158331.19812651203</v>
      </c>
    </row>
    <row r="699" spans="1:22" x14ac:dyDescent="0.3">
      <c r="A699" s="3" t="s">
        <v>134</v>
      </c>
      <c r="B699" s="3">
        <v>3</v>
      </c>
      <c r="C699" s="4" t="s">
        <v>178</v>
      </c>
      <c r="D699" s="3" t="s">
        <v>556</v>
      </c>
      <c r="E699" s="3" t="s">
        <v>488</v>
      </c>
      <c r="F699" s="4" t="s">
        <v>557</v>
      </c>
      <c r="G699" s="3" t="s">
        <v>30</v>
      </c>
      <c r="H699" s="5">
        <v>722.90390000000002</v>
      </c>
      <c r="I699" s="5">
        <v>1.9786999999999999</v>
      </c>
      <c r="J699" s="5">
        <v>1.9786999999999999</v>
      </c>
      <c r="K699" s="6">
        <v>1</v>
      </c>
      <c r="L699" s="5">
        <v>25.82</v>
      </c>
      <c r="M699" s="19">
        <f>H699*INDEX('Pliegos Tarifarios (Santiago)'!$B:$B,MATCH($B699,'Pliegos Tarifarios (Santiago)'!$A:$A,0))</f>
        <v>85908.453668200003</v>
      </c>
      <c r="N699" s="19">
        <f>I699*INDEX('Pliegos Tarifarios (Santiago)'!$C:$C,MATCH($B699,'Pliegos Tarifarios (Santiago)'!$A:$A,0))</f>
        <v>6910.152670299999</v>
      </c>
      <c r="O699" s="19">
        <f>J699*INDEX('Pliegos Tarifarios (Santiago)'!$D:$D,MATCH($B699,'Pliegos Tarifarios (Santiago)'!$A:$A,0))</f>
        <v>28083.323040499999</v>
      </c>
      <c r="P699" s="19">
        <f>H699*INDEX('Pliegos Tarifarios (Santiago)'!$E:$E,MATCH($B699,'Pliegos Tarifarios (Santiago)'!$A:$A,0))</f>
        <v>9348.5932348000006</v>
      </c>
      <c r="Q699" s="19" cm="1">
        <f t="array" ref="Q699">H699*_xlfn.IFS(H699&lt;=350,INDEX('Pliegos Tarifarios (Santiago)'!$F:$F,MATCH($B699,'Pliegos Tarifarios (Santiago)'!$A:$A,0)),H699&lt;=500,INDEX('Pliegos Tarifarios (Santiago)'!$G:$G,MATCH($B699,'Pliegos Tarifarios (Santiago)'!$A:$A,0)),H699&lt;=1000,INDEX('Pliegos Tarifarios (Santiago)'!$H:$H,MATCH($B699,'Pliegos Tarifarios (Santiago)'!$A:$A,0)),H699&lt;=5000,INDEX('Pliegos Tarifarios (Santiago)'!$I:$I,MATCH($B699,'Pliegos Tarifarios (Santiago)'!$A:$A,0)),H699&gt;5000,INDEX('Pliegos Tarifarios (Santiago)'!$J:$J,MATCH($B699,'Pliegos Tarifarios (Santiago)'!$A:$A,0)))/1.19</f>
        <v>1695.4830125210087</v>
      </c>
      <c r="R699" s="19">
        <f>INDEX('Pliegos Tarifarios (Santiago)'!$K:$K,MATCH($B699,'Pliegos Tarifarios (Santiago)'!$A:$A,0))</f>
        <v>716.899</v>
      </c>
      <c r="S699" s="21">
        <f t="shared" si="44"/>
        <v>132662.90462632102</v>
      </c>
      <c r="T699" s="21">
        <f t="shared" si="42"/>
        <v>25205.951879000993</v>
      </c>
      <c r="U699" s="19">
        <v>0</v>
      </c>
      <c r="V699" s="21">
        <f t="shared" si="43"/>
        <v>157868.85650532201</v>
      </c>
    </row>
    <row r="700" spans="1:22" x14ac:dyDescent="0.3">
      <c r="A700" s="3" t="s">
        <v>134</v>
      </c>
      <c r="B700" s="3">
        <v>3</v>
      </c>
      <c r="C700" s="4" t="s">
        <v>178</v>
      </c>
      <c r="D700" s="3" t="s">
        <v>558</v>
      </c>
      <c r="E700" s="3" t="s">
        <v>488</v>
      </c>
      <c r="F700" s="4" t="s">
        <v>559</v>
      </c>
      <c r="G700" s="3" t="s">
        <v>30</v>
      </c>
      <c r="H700" s="5">
        <v>724.1925</v>
      </c>
      <c r="I700" s="5">
        <v>1.9610000000000001</v>
      </c>
      <c r="J700" s="5">
        <v>1.8954</v>
      </c>
      <c r="K700" s="6">
        <v>0.96654767975522693</v>
      </c>
      <c r="L700" s="5">
        <v>25.86</v>
      </c>
      <c r="M700" s="19">
        <f>H700*INDEX('Pliegos Tarifarios (Santiago)'!$B:$B,MATCH($B700,'Pliegos Tarifarios (Santiago)'!$A:$A,0))</f>
        <v>86061.588315000001</v>
      </c>
      <c r="N700" s="19">
        <f>I700*INDEX('Pliegos Tarifarios (Santiago)'!$C:$C,MATCH($B700,'Pliegos Tarifarios (Santiago)'!$A:$A,0))</f>
        <v>6848.3395089999995</v>
      </c>
      <c r="O700" s="19">
        <f>J700*INDEX('Pliegos Tarifarios (Santiago)'!$D:$D,MATCH($B700,'Pliegos Tarifarios (Santiago)'!$A:$A,0))</f>
        <v>26901.061550999999</v>
      </c>
      <c r="P700" s="19">
        <f>H700*INDEX('Pliegos Tarifarios (Santiago)'!$E:$E,MATCH($B700,'Pliegos Tarifarios (Santiago)'!$A:$A,0))</f>
        <v>9365.2574100000002</v>
      </c>
      <c r="Q700" s="19" cm="1">
        <f t="array" ref="Q700">H700*_xlfn.IFS(H700&lt;=350,INDEX('Pliegos Tarifarios (Santiago)'!$F:$F,MATCH($B700,'Pliegos Tarifarios (Santiago)'!$A:$A,0)),H700&lt;=500,INDEX('Pliegos Tarifarios (Santiago)'!$G:$G,MATCH($B700,'Pliegos Tarifarios (Santiago)'!$A:$A,0)),H700&lt;=1000,INDEX('Pliegos Tarifarios (Santiago)'!$H:$H,MATCH($B700,'Pliegos Tarifarios (Santiago)'!$A:$A,0)),H700&lt;=5000,INDEX('Pliegos Tarifarios (Santiago)'!$I:$I,MATCH($B700,'Pliegos Tarifarios (Santiago)'!$A:$A,0)),H700&gt;5000,INDEX('Pliegos Tarifarios (Santiago)'!$J:$J,MATCH($B700,'Pliegos Tarifarios (Santiago)'!$A:$A,0)))/1.19</f>
        <v>1698.5052668067231</v>
      </c>
      <c r="R700" s="19">
        <f>INDEX('Pliegos Tarifarios (Santiago)'!$K:$K,MATCH($B700,'Pliegos Tarifarios (Santiago)'!$A:$A,0))</f>
        <v>716.899</v>
      </c>
      <c r="S700" s="21">
        <f t="shared" si="44"/>
        <v>131591.65105180672</v>
      </c>
      <c r="T700" s="21">
        <f t="shared" si="42"/>
        <v>25002.413699843277</v>
      </c>
      <c r="U700" s="19">
        <v>0</v>
      </c>
      <c r="V700" s="21">
        <f t="shared" si="43"/>
        <v>156594.06475165</v>
      </c>
    </row>
    <row r="701" spans="1:22" x14ac:dyDescent="0.3">
      <c r="A701" s="3" t="s">
        <v>134</v>
      </c>
      <c r="B701" s="3">
        <v>3</v>
      </c>
      <c r="C701" s="4" t="s">
        <v>178</v>
      </c>
      <c r="D701" s="3" t="s">
        <v>560</v>
      </c>
      <c r="E701" s="3" t="s">
        <v>488</v>
      </c>
      <c r="F701" s="4" t="s">
        <v>561</v>
      </c>
      <c r="G701" s="3" t="s">
        <v>30</v>
      </c>
      <c r="H701" s="5">
        <v>724.83540000000005</v>
      </c>
      <c r="I701" s="5">
        <v>1.9487000000000001</v>
      </c>
      <c r="J701" s="5">
        <v>1.9165000000000001</v>
      </c>
      <c r="K701" s="6">
        <v>0.98347616359624368</v>
      </c>
      <c r="L701" s="5">
        <v>25.89</v>
      </c>
      <c r="M701" s="19">
        <f>H701*INDEX('Pliegos Tarifarios (Santiago)'!$B:$B,MATCH($B701,'Pliegos Tarifarios (Santiago)'!$A:$A,0))</f>
        <v>86137.989265199998</v>
      </c>
      <c r="N701" s="19">
        <f>I701*INDEX('Pliegos Tarifarios (Santiago)'!$C:$C,MATCH($B701,'Pliegos Tarifarios (Santiago)'!$A:$A,0))</f>
        <v>6805.3846002999999</v>
      </c>
      <c r="O701" s="19">
        <f>J701*INDEX('Pliegos Tarifarios (Santiago)'!$D:$D,MATCH($B701,'Pliegos Tarifarios (Santiago)'!$A:$A,0))</f>
        <v>27200.529947500003</v>
      </c>
      <c r="P701" s="19">
        <f>H701*INDEX('Pliegos Tarifarios (Santiago)'!$E:$E,MATCH($B701,'Pliegos Tarifarios (Santiago)'!$A:$A,0))</f>
        <v>9373.5713928000005</v>
      </c>
      <c r="Q701" s="19" cm="1">
        <f t="array" ref="Q701">H701*_xlfn.IFS(H701&lt;=350,INDEX('Pliegos Tarifarios (Santiago)'!$F:$F,MATCH($B701,'Pliegos Tarifarios (Santiago)'!$A:$A,0)),H701&lt;=500,INDEX('Pliegos Tarifarios (Santiago)'!$G:$G,MATCH($B701,'Pliegos Tarifarios (Santiago)'!$A:$A,0)),H701&lt;=1000,INDEX('Pliegos Tarifarios (Santiago)'!$H:$H,MATCH($B701,'Pliegos Tarifarios (Santiago)'!$A:$A,0)),H701&lt;=5000,INDEX('Pliegos Tarifarios (Santiago)'!$I:$I,MATCH($B701,'Pliegos Tarifarios (Santiago)'!$A:$A,0)),H701&gt;5000,INDEX('Pliegos Tarifarios (Santiago)'!$J:$J,MATCH($B701,'Pliegos Tarifarios (Santiago)'!$A:$A,0)))/1.19</f>
        <v>1700.0131104201685</v>
      </c>
      <c r="R701" s="19">
        <f>INDEX('Pliegos Tarifarios (Santiago)'!$K:$K,MATCH($B701,'Pliegos Tarifarios (Santiago)'!$A:$A,0))</f>
        <v>716.899</v>
      </c>
      <c r="S701" s="21">
        <f t="shared" si="44"/>
        <v>131934.38731622018</v>
      </c>
      <c r="T701" s="21">
        <f t="shared" si="42"/>
        <v>25067.533590081835</v>
      </c>
      <c r="U701" s="19">
        <v>0</v>
      </c>
      <c r="V701" s="21">
        <f t="shared" si="43"/>
        <v>157001.92090630202</v>
      </c>
    </row>
    <row r="702" spans="1:22" x14ac:dyDescent="0.3">
      <c r="A702" s="3" t="s">
        <v>134</v>
      </c>
      <c r="B702" s="3">
        <v>3</v>
      </c>
      <c r="C702" s="4" t="s">
        <v>178</v>
      </c>
      <c r="D702" s="3" t="s">
        <v>562</v>
      </c>
      <c r="E702" s="3" t="s">
        <v>488</v>
      </c>
      <c r="F702" s="4" t="s">
        <v>563</v>
      </c>
      <c r="G702" s="3" t="s">
        <v>30</v>
      </c>
      <c r="H702" s="5">
        <v>726.08870000000002</v>
      </c>
      <c r="I702" s="5">
        <v>1.9670000000000001</v>
      </c>
      <c r="J702" s="5">
        <v>1.9503999999999999</v>
      </c>
      <c r="K702" s="6">
        <v>0.99156075241484487</v>
      </c>
      <c r="L702" s="5">
        <v>25.93</v>
      </c>
      <c r="M702" s="19">
        <f>H702*INDEX('Pliegos Tarifarios (Santiago)'!$B:$B,MATCH($B702,'Pliegos Tarifarios (Santiago)'!$A:$A,0))</f>
        <v>86286.928930599999</v>
      </c>
      <c r="N702" s="19">
        <f>I702*INDEX('Pliegos Tarifarios (Santiago)'!$C:$C,MATCH($B702,'Pliegos Tarifarios (Santiago)'!$A:$A,0))</f>
        <v>6869.2931229999995</v>
      </c>
      <c r="O702" s="19">
        <f>J702*INDEX('Pliegos Tarifarios (Santiago)'!$D:$D,MATCH($B702,'Pliegos Tarifarios (Santiago)'!$A:$A,0))</f>
        <v>27681.666376000001</v>
      </c>
      <c r="P702" s="19">
        <f>H702*INDEX('Pliegos Tarifarios (Santiago)'!$E:$E,MATCH($B702,'Pliegos Tarifarios (Santiago)'!$A:$A,0))</f>
        <v>9389.7790684000011</v>
      </c>
      <c r="Q702" s="19" cm="1">
        <f t="array" ref="Q702">H702*_xlfn.IFS(H702&lt;=350,INDEX('Pliegos Tarifarios (Santiago)'!$F:$F,MATCH($B702,'Pliegos Tarifarios (Santiago)'!$A:$A,0)),H702&lt;=500,INDEX('Pliegos Tarifarios (Santiago)'!$G:$G,MATCH($B702,'Pliegos Tarifarios (Santiago)'!$A:$A,0)),H702&lt;=1000,INDEX('Pliegos Tarifarios (Santiago)'!$H:$H,MATCH($B702,'Pliegos Tarifarios (Santiago)'!$A:$A,0)),H702&lt;=5000,INDEX('Pliegos Tarifarios (Santiago)'!$I:$I,MATCH($B702,'Pliegos Tarifarios (Santiago)'!$A:$A,0)),H702&gt;5000,INDEX('Pliegos Tarifarios (Santiago)'!$J:$J,MATCH($B702,'Pliegos Tarifarios (Santiago)'!$A:$A,0)))/1.19</f>
        <v>1702.9525728571432</v>
      </c>
      <c r="R702" s="19">
        <f>INDEX('Pliegos Tarifarios (Santiago)'!$K:$K,MATCH($B702,'Pliegos Tarifarios (Santiago)'!$A:$A,0))</f>
        <v>716.899</v>
      </c>
      <c r="S702" s="21">
        <f t="shared" si="44"/>
        <v>132647.51907085715</v>
      </c>
      <c r="T702" s="21">
        <f t="shared" si="42"/>
        <v>25203.028623462858</v>
      </c>
      <c r="U702" s="19">
        <v>0</v>
      </c>
      <c r="V702" s="21">
        <f t="shared" si="43"/>
        <v>157850.54769432</v>
      </c>
    </row>
    <row r="703" spans="1:22" x14ac:dyDescent="0.3">
      <c r="A703" s="3" t="s">
        <v>134</v>
      </c>
      <c r="B703" s="3">
        <v>3</v>
      </c>
      <c r="C703" s="4" t="s">
        <v>178</v>
      </c>
      <c r="D703" s="3" t="s">
        <v>564</v>
      </c>
      <c r="E703" s="3" t="s">
        <v>488</v>
      </c>
      <c r="F703" s="4" t="s">
        <v>565</v>
      </c>
      <c r="G703" s="3" t="s">
        <v>30</v>
      </c>
      <c r="H703" s="5">
        <v>724.67819999999995</v>
      </c>
      <c r="I703" s="5">
        <v>1.9361999999999999</v>
      </c>
      <c r="J703" s="5">
        <v>1.9330000000000001</v>
      </c>
      <c r="K703" s="6">
        <v>0.99834727817374247</v>
      </c>
      <c r="L703" s="5">
        <v>25.88</v>
      </c>
      <c r="M703" s="19">
        <f>H703*INDEX('Pliegos Tarifarios (Santiago)'!$B:$B,MATCH($B703,'Pliegos Tarifarios (Santiago)'!$A:$A,0))</f>
        <v>86119.307931599993</v>
      </c>
      <c r="N703" s="19">
        <f>I703*INDEX('Pliegos Tarifarios (Santiago)'!$C:$C,MATCH($B703,'Pliegos Tarifarios (Santiago)'!$A:$A,0))</f>
        <v>6761.7312377999997</v>
      </c>
      <c r="O703" s="19">
        <f>J703*INDEX('Pliegos Tarifarios (Santiago)'!$D:$D,MATCH($B703,'Pliegos Tarifarios (Santiago)'!$A:$A,0))</f>
        <v>27434.711395000002</v>
      </c>
      <c r="P703" s="19">
        <f>H703*INDEX('Pliegos Tarifarios (Santiago)'!$E:$E,MATCH($B703,'Pliegos Tarifarios (Santiago)'!$A:$A,0))</f>
        <v>9371.5384823999993</v>
      </c>
      <c r="Q703" s="19" cm="1">
        <f t="array" ref="Q703">H703*_xlfn.IFS(H703&lt;=350,INDEX('Pliegos Tarifarios (Santiago)'!$F:$F,MATCH($B703,'Pliegos Tarifarios (Santiago)'!$A:$A,0)),H703&lt;=500,INDEX('Pliegos Tarifarios (Santiago)'!$G:$G,MATCH($B703,'Pliegos Tarifarios (Santiago)'!$A:$A,0)),H703&lt;=1000,INDEX('Pliegos Tarifarios (Santiago)'!$H:$H,MATCH($B703,'Pliegos Tarifarios (Santiago)'!$A:$A,0)),H703&lt;=5000,INDEX('Pliegos Tarifarios (Santiago)'!$I:$I,MATCH($B703,'Pliegos Tarifarios (Santiago)'!$A:$A,0)),H703&gt;5000,INDEX('Pliegos Tarifarios (Santiago)'!$J:$J,MATCH($B703,'Pliegos Tarifarios (Santiago)'!$A:$A,0)))/1.19</f>
        <v>1699.6444169747901</v>
      </c>
      <c r="R703" s="19">
        <f>INDEX('Pliegos Tarifarios (Santiago)'!$K:$K,MATCH($B703,'Pliegos Tarifarios (Santiago)'!$A:$A,0))</f>
        <v>716.899</v>
      </c>
      <c r="S703" s="21">
        <f t="shared" si="44"/>
        <v>132103.8324637748</v>
      </c>
      <c r="T703" s="21">
        <f t="shared" si="42"/>
        <v>25099.728168117213</v>
      </c>
      <c r="U703" s="19">
        <v>0</v>
      </c>
      <c r="V703" s="21">
        <f t="shared" si="43"/>
        <v>157203.560631892</v>
      </c>
    </row>
    <row r="704" spans="1:22" x14ac:dyDescent="0.3">
      <c r="A704" s="3" t="s">
        <v>134</v>
      </c>
      <c r="B704" s="3">
        <v>3</v>
      </c>
      <c r="C704" s="4" t="s">
        <v>178</v>
      </c>
      <c r="D704" s="3" t="s">
        <v>566</v>
      </c>
      <c r="E704" s="3" t="s">
        <v>488</v>
      </c>
      <c r="F704" s="4" t="s">
        <v>567</v>
      </c>
      <c r="G704" s="3" t="s">
        <v>30</v>
      </c>
      <c r="H704" s="5">
        <v>724.21579999999994</v>
      </c>
      <c r="I704" s="5">
        <v>1.9874000000000001</v>
      </c>
      <c r="J704" s="5">
        <v>1.9039999999999999</v>
      </c>
      <c r="K704" s="6">
        <v>0.95803562443393375</v>
      </c>
      <c r="L704" s="5">
        <v>25.86</v>
      </c>
      <c r="M704" s="19">
        <f>H704*INDEX('Pliegos Tarifarios (Santiago)'!$B:$B,MATCH($B704,'Pliegos Tarifarios (Santiago)'!$A:$A,0))</f>
        <v>86064.357240399986</v>
      </c>
      <c r="N704" s="19">
        <f>I704*INDEX('Pliegos Tarifarios (Santiago)'!$C:$C,MATCH($B704,'Pliegos Tarifarios (Santiago)'!$A:$A,0))</f>
        <v>6940.5354105999995</v>
      </c>
      <c r="O704" s="19">
        <f>J704*INDEX('Pliegos Tarifarios (Santiago)'!$D:$D,MATCH($B704,'Pliegos Tarifarios (Santiago)'!$A:$A,0))</f>
        <v>27023.119760000001</v>
      </c>
      <c r="P704" s="19">
        <f>H704*INDEX('Pliegos Tarifarios (Santiago)'!$E:$E,MATCH($B704,'Pliegos Tarifarios (Santiago)'!$A:$A,0))</f>
        <v>9365.5587255999999</v>
      </c>
      <c r="Q704" s="19" cm="1">
        <f t="array" ref="Q704">H704*_xlfn.IFS(H704&lt;=350,INDEX('Pliegos Tarifarios (Santiago)'!$F:$F,MATCH($B704,'Pliegos Tarifarios (Santiago)'!$A:$A,0)),H704&lt;=500,INDEX('Pliegos Tarifarios (Santiago)'!$G:$G,MATCH($B704,'Pliegos Tarifarios (Santiago)'!$A:$A,0)),H704&lt;=1000,INDEX('Pliegos Tarifarios (Santiago)'!$H:$H,MATCH($B704,'Pliegos Tarifarios (Santiago)'!$A:$A,0)),H704&lt;=5000,INDEX('Pliegos Tarifarios (Santiago)'!$I:$I,MATCH($B704,'Pliegos Tarifarios (Santiago)'!$A:$A,0)),H704&gt;5000,INDEX('Pliegos Tarifarios (Santiago)'!$J:$J,MATCH($B704,'Pliegos Tarifarios (Santiago)'!$A:$A,0)))/1.19</f>
        <v>1698.5599141176472</v>
      </c>
      <c r="R704" s="19">
        <f>INDEX('Pliegos Tarifarios (Santiago)'!$K:$K,MATCH($B704,'Pliegos Tarifarios (Santiago)'!$A:$A,0))</f>
        <v>716.899</v>
      </c>
      <c r="S704" s="21">
        <f t="shared" si="44"/>
        <v>131809.03005071764</v>
      </c>
      <c r="T704" s="21">
        <f t="shared" si="42"/>
        <v>25043.715709636352</v>
      </c>
      <c r="U704" s="19">
        <v>0</v>
      </c>
      <c r="V704" s="21">
        <f t="shared" si="43"/>
        <v>156852.74576035398</v>
      </c>
    </row>
    <row r="705" spans="1:22" x14ac:dyDescent="0.3">
      <c r="A705" s="3" t="s">
        <v>134</v>
      </c>
      <c r="B705" s="3">
        <v>3</v>
      </c>
      <c r="C705" s="4" t="s">
        <v>178</v>
      </c>
      <c r="D705" s="3" t="s">
        <v>568</v>
      </c>
      <c r="E705" s="3" t="s">
        <v>488</v>
      </c>
      <c r="F705" s="4" t="s">
        <v>569</v>
      </c>
      <c r="G705" s="3" t="s">
        <v>30</v>
      </c>
      <c r="H705" s="5">
        <v>724.48659999999995</v>
      </c>
      <c r="I705" s="5">
        <v>1.9681999999999999</v>
      </c>
      <c r="J705" s="5">
        <v>1.9681999999999999</v>
      </c>
      <c r="K705" s="6">
        <v>1</v>
      </c>
      <c r="L705" s="5">
        <v>25.87</v>
      </c>
      <c r="M705" s="19">
        <f>H705*INDEX('Pliegos Tarifarios (Santiago)'!$B:$B,MATCH($B705,'Pliegos Tarifarios (Santiago)'!$A:$A,0))</f>
        <v>86096.538570799996</v>
      </c>
      <c r="N705" s="19">
        <f>I705*INDEX('Pliegos Tarifarios (Santiago)'!$C:$C,MATCH($B705,'Pliegos Tarifarios (Santiago)'!$A:$A,0))</f>
        <v>6873.4838457999995</v>
      </c>
      <c r="O705" s="19">
        <f>J705*INDEX('Pliegos Tarifarios (Santiago)'!$D:$D,MATCH($B705,'Pliegos Tarifarios (Santiago)'!$A:$A,0))</f>
        <v>27934.298482999999</v>
      </c>
      <c r="P705" s="19">
        <f>H705*INDEX('Pliegos Tarifarios (Santiago)'!$E:$E,MATCH($B705,'Pliegos Tarifarios (Santiago)'!$A:$A,0))</f>
        <v>9369.0607111999998</v>
      </c>
      <c r="Q705" s="19" cm="1">
        <f t="array" ref="Q705">H705*_xlfn.IFS(H705&lt;=350,INDEX('Pliegos Tarifarios (Santiago)'!$F:$F,MATCH($B705,'Pliegos Tarifarios (Santiago)'!$A:$A,0)),H705&lt;=500,INDEX('Pliegos Tarifarios (Santiago)'!$G:$G,MATCH($B705,'Pliegos Tarifarios (Santiago)'!$A:$A,0)),H705&lt;=1000,INDEX('Pliegos Tarifarios (Santiago)'!$H:$H,MATCH($B705,'Pliegos Tarifarios (Santiago)'!$A:$A,0)),H705&lt;=5000,INDEX('Pliegos Tarifarios (Santiago)'!$I:$I,MATCH($B705,'Pliegos Tarifarios (Santiago)'!$A:$A,0)),H705&gt;5000,INDEX('Pliegos Tarifarios (Santiago)'!$J:$J,MATCH($B705,'Pliegos Tarifarios (Santiago)'!$A:$A,0)))/1.19</f>
        <v>1699.1950425210086</v>
      </c>
      <c r="R705" s="19">
        <f>INDEX('Pliegos Tarifarios (Santiago)'!$K:$K,MATCH($B705,'Pliegos Tarifarios (Santiago)'!$A:$A,0))</f>
        <v>716.899</v>
      </c>
      <c r="S705" s="21">
        <f t="shared" si="44"/>
        <v>132689.47565332099</v>
      </c>
      <c r="T705" s="21">
        <f t="shared" si="42"/>
        <v>25211.000374130988</v>
      </c>
      <c r="U705" s="19">
        <v>0</v>
      </c>
      <c r="V705" s="21">
        <f t="shared" si="43"/>
        <v>157900.47602745198</v>
      </c>
    </row>
    <row r="706" spans="1:22" x14ac:dyDescent="0.3">
      <c r="A706" s="3" t="s">
        <v>134</v>
      </c>
      <c r="B706" s="3">
        <v>3</v>
      </c>
      <c r="C706" s="4" t="s">
        <v>178</v>
      </c>
      <c r="D706" s="3" t="s">
        <v>570</v>
      </c>
      <c r="E706" s="3" t="s">
        <v>488</v>
      </c>
      <c r="F706" s="4" t="s">
        <v>571</v>
      </c>
      <c r="G706" s="3" t="s">
        <v>30</v>
      </c>
      <c r="H706" s="5">
        <v>725.02499999999998</v>
      </c>
      <c r="I706" s="5">
        <v>1.9903</v>
      </c>
      <c r="J706" s="5">
        <v>1.9274</v>
      </c>
      <c r="K706" s="6">
        <v>0.968396724111943</v>
      </c>
      <c r="L706" s="5">
        <v>25.89</v>
      </c>
      <c r="M706" s="19">
        <f>H706*INDEX('Pliegos Tarifarios (Santiago)'!$B:$B,MATCH($B706,'Pliegos Tarifarios (Santiago)'!$A:$A,0))</f>
        <v>86160.520949999991</v>
      </c>
      <c r="N706" s="19">
        <f>I706*INDEX('Pliegos Tarifarios (Santiago)'!$C:$C,MATCH($B706,'Pliegos Tarifarios (Santiago)'!$A:$A,0))</f>
        <v>6950.6629906999997</v>
      </c>
      <c r="O706" s="19">
        <f>J706*INDEX('Pliegos Tarifarios (Santiago)'!$D:$D,MATCH($B706,'Pliegos Tarifarios (Santiago)'!$A:$A,0))</f>
        <v>27355.231631000002</v>
      </c>
      <c r="P706" s="19">
        <f>H706*INDEX('Pliegos Tarifarios (Santiago)'!$E:$E,MATCH($B706,'Pliegos Tarifarios (Santiago)'!$A:$A,0))</f>
        <v>9376.0233000000007</v>
      </c>
      <c r="Q706" s="19" cm="1">
        <f t="array" ref="Q706">H706*_xlfn.IFS(H706&lt;=350,INDEX('Pliegos Tarifarios (Santiago)'!$F:$F,MATCH($B706,'Pliegos Tarifarios (Santiago)'!$A:$A,0)),H706&lt;=500,INDEX('Pliegos Tarifarios (Santiago)'!$G:$G,MATCH($B706,'Pliegos Tarifarios (Santiago)'!$A:$A,0)),H706&lt;=1000,INDEX('Pliegos Tarifarios (Santiago)'!$H:$H,MATCH($B706,'Pliegos Tarifarios (Santiago)'!$A:$A,0)),H706&lt;=5000,INDEX('Pliegos Tarifarios (Santiago)'!$I:$I,MATCH($B706,'Pliegos Tarifarios (Santiago)'!$A:$A,0)),H706&gt;5000,INDEX('Pliegos Tarifarios (Santiago)'!$J:$J,MATCH($B706,'Pliegos Tarifarios (Santiago)'!$A:$A,0)))/1.19</f>
        <v>1700.4577941176474</v>
      </c>
      <c r="R706" s="19">
        <f>INDEX('Pliegos Tarifarios (Santiago)'!$K:$K,MATCH($B706,'Pliegos Tarifarios (Santiago)'!$A:$A,0))</f>
        <v>716.899</v>
      </c>
      <c r="S706" s="21">
        <f t="shared" si="44"/>
        <v>132259.79566581766</v>
      </c>
      <c r="T706" s="21">
        <f t="shared" si="42"/>
        <v>25129.361176505354</v>
      </c>
      <c r="U706" s="19">
        <v>0</v>
      </c>
      <c r="V706" s="21">
        <f t="shared" si="43"/>
        <v>157389.15684232302</v>
      </c>
    </row>
    <row r="707" spans="1:22" x14ac:dyDescent="0.3">
      <c r="A707" s="3" t="s">
        <v>134</v>
      </c>
      <c r="B707" s="3">
        <v>3</v>
      </c>
      <c r="C707" s="4" t="s">
        <v>178</v>
      </c>
      <c r="D707" s="3" t="s">
        <v>572</v>
      </c>
      <c r="E707" s="3" t="s">
        <v>488</v>
      </c>
      <c r="F707" s="4" t="s">
        <v>573</v>
      </c>
      <c r="G707" s="3" t="s">
        <v>30</v>
      </c>
      <c r="H707" s="5">
        <v>726.49339999999995</v>
      </c>
      <c r="I707" s="5">
        <v>1.9470000000000001</v>
      </c>
      <c r="J707" s="5">
        <v>1.9164000000000001</v>
      </c>
      <c r="K707" s="6">
        <v>0.9842835130970724</v>
      </c>
      <c r="L707" s="5">
        <v>25.95</v>
      </c>
      <c r="M707" s="19">
        <f>H707*INDEX('Pliegos Tarifarios (Santiago)'!$B:$B,MATCH($B707,'Pliegos Tarifarios (Santiago)'!$A:$A,0))</f>
        <v>86335.022669199985</v>
      </c>
      <c r="N707" s="19">
        <f>I707*INDEX('Pliegos Tarifarios (Santiago)'!$C:$C,MATCH($B707,'Pliegos Tarifarios (Santiago)'!$A:$A,0))</f>
        <v>6799.4477429999997</v>
      </c>
      <c r="O707" s="19">
        <f>J707*INDEX('Pliegos Tarifarios (Santiago)'!$D:$D,MATCH($B707,'Pliegos Tarifarios (Santiago)'!$A:$A,0))</f>
        <v>27199.110666000004</v>
      </c>
      <c r="P707" s="19">
        <f>H707*INDEX('Pliegos Tarifarios (Santiago)'!$E:$E,MATCH($B707,'Pliegos Tarifarios (Santiago)'!$A:$A,0))</f>
        <v>9395.0126488000005</v>
      </c>
      <c r="Q707" s="19" cm="1">
        <f t="array" ref="Q707">H707*_xlfn.IFS(H707&lt;=350,INDEX('Pliegos Tarifarios (Santiago)'!$F:$F,MATCH($B707,'Pliegos Tarifarios (Santiago)'!$A:$A,0)),H707&lt;=500,INDEX('Pliegos Tarifarios (Santiago)'!$G:$G,MATCH($B707,'Pliegos Tarifarios (Santiago)'!$A:$A,0)),H707&lt;=1000,INDEX('Pliegos Tarifarios (Santiago)'!$H:$H,MATCH($B707,'Pliegos Tarifarios (Santiago)'!$A:$A,0)),H707&lt;=5000,INDEX('Pliegos Tarifarios (Santiago)'!$I:$I,MATCH($B707,'Pliegos Tarifarios (Santiago)'!$A:$A,0)),H707&gt;5000,INDEX('Pliegos Tarifarios (Santiago)'!$J:$J,MATCH($B707,'Pliegos Tarifarios (Santiago)'!$A:$A,0)))/1.19</f>
        <v>1703.9017473949582</v>
      </c>
      <c r="R707" s="19">
        <f>INDEX('Pliegos Tarifarios (Santiago)'!$K:$K,MATCH($B707,'Pliegos Tarifarios (Santiago)'!$A:$A,0))</f>
        <v>716.899</v>
      </c>
      <c r="S707" s="21">
        <f t="shared" si="44"/>
        <v>132149.39447439494</v>
      </c>
      <c r="T707" s="21">
        <f t="shared" si="42"/>
        <v>25108.384950135038</v>
      </c>
      <c r="U707" s="19">
        <v>0</v>
      </c>
      <c r="V707" s="21">
        <f t="shared" si="43"/>
        <v>157257.77942452999</v>
      </c>
    </row>
    <row r="708" spans="1:22" x14ac:dyDescent="0.3">
      <c r="A708" s="3" t="s">
        <v>134</v>
      </c>
      <c r="B708" s="3">
        <v>3</v>
      </c>
      <c r="C708" s="4" t="s">
        <v>178</v>
      </c>
      <c r="D708" s="3" t="s">
        <v>574</v>
      </c>
      <c r="E708" s="3" t="s">
        <v>488</v>
      </c>
      <c r="F708" s="4" t="s">
        <v>575</v>
      </c>
      <c r="G708" s="3" t="s">
        <v>30</v>
      </c>
      <c r="H708" s="5">
        <v>724.24</v>
      </c>
      <c r="I708" s="5">
        <v>1.9327000000000001</v>
      </c>
      <c r="J708" s="5">
        <v>1.8989</v>
      </c>
      <c r="K708" s="6">
        <v>0.98251151239199042</v>
      </c>
      <c r="L708" s="5">
        <v>25.87</v>
      </c>
      <c r="M708" s="19">
        <f>H708*INDEX('Pliegos Tarifarios (Santiago)'!$B:$B,MATCH($B708,'Pliegos Tarifarios (Santiago)'!$A:$A,0))</f>
        <v>86067.23311999999</v>
      </c>
      <c r="N708" s="19">
        <f>I708*INDEX('Pliegos Tarifarios (Santiago)'!$C:$C,MATCH($B708,'Pliegos Tarifarios (Santiago)'!$A:$A,0))</f>
        <v>6749.5082962999995</v>
      </c>
      <c r="O708" s="19">
        <f>J708*INDEX('Pliegos Tarifarios (Santiago)'!$D:$D,MATCH($B708,'Pliegos Tarifarios (Santiago)'!$A:$A,0))</f>
        <v>26950.736403500003</v>
      </c>
      <c r="P708" s="19">
        <f>H708*INDEX('Pliegos Tarifarios (Santiago)'!$E:$E,MATCH($B708,'Pliegos Tarifarios (Santiago)'!$A:$A,0))</f>
        <v>9365.8716800000002</v>
      </c>
      <c r="Q708" s="19" cm="1">
        <f t="array" ref="Q708">H708*_xlfn.IFS(H708&lt;=350,INDEX('Pliegos Tarifarios (Santiago)'!$F:$F,MATCH($B708,'Pliegos Tarifarios (Santiago)'!$A:$A,0)),H708&lt;=500,INDEX('Pliegos Tarifarios (Santiago)'!$G:$G,MATCH($B708,'Pliegos Tarifarios (Santiago)'!$A:$A,0)),H708&lt;=1000,INDEX('Pliegos Tarifarios (Santiago)'!$H:$H,MATCH($B708,'Pliegos Tarifarios (Santiago)'!$A:$A,0)),H708&lt;=5000,INDEX('Pliegos Tarifarios (Santiago)'!$I:$I,MATCH($B708,'Pliegos Tarifarios (Santiago)'!$A:$A,0)),H708&gt;5000,INDEX('Pliegos Tarifarios (Santiago)'!$J:$J,MATCH($B708,'Pliegos Tarifarios (Santiago)'!$A:$A,0)))/1.19</f>
        <v>1698.6166722689079</v>
      </c>
      <c r="R708" s="19">
        <f>INDEX('Pliegos Tarifarios (Santiago)'!$K:$K,MATCH($B708,'Pliegos Tarifarios (Santiago)'!$A:$A,0))</f>
        <v>716.899</v>
      </c>
      <c r="S708" s="21">
        <f t="shared" si="44"/>
        <v>131548.86517206891</v>
      </c>
      <c r="T708" s="21">
        <f t="shared" si="42"/>
        <v>24994.284382693091</v>
      </c>
      <c r="U708" s="19">
        <v>0</v>
      </c>
      <c r="V708" s="21">
        <f t="shared" si="43"/>
        <v>156543.149554762</v>
      </c>
    </row>
    <row r="709" spans="1:22" x14ac:dyDescent="0.3">
      <c r="A709" s="3" t="s">
        <v>134</v>
      </c>
      <c r="B709" s="3">
        <v>3</v>
      </c>
      <c r="C709" s="4" t="s">
        <v>178</v>
      </c>
      <c r="D709" s="3" t="s">
        <v>576</v>
      </c>
      <c r="E709" s="3" t="s">
        <v>488</v>
      </c>
      <c r="F709" s="4" t="s">
        <v>577</v>
      </c>
      <c r="G709" s="3" t="s">
        <v>30</v>
      </c>
      <c r="H709" s="5">
        <v>725.33759999999995</v>
      </c>
      <c r="I709" s="5">
        <v>1.9245000000000001</v>
      </c>
      <c r="J709" s="5">
        <v>1.8998999999999999</v>
      </c>
      <c r="K709" s="6">
        <v>0.98721745908028047</v>
      </c>
      <c r="L709" s="5">
        <v>25.9</v>
      </c>
      <c r="M709" s="19">
        <f>H709*INDEX('Pliegos Tarifarios (Santiago)'!$B:$B,MATCH($B709,'Pliegos Tarifarios (Santiago)'!$A:$A,0))</f>
        <v>86197.669708799993</v>
      </c>
      <c r="N709" s="19">
        <f>I709*INDEX('Pliegos Tarifarios (Santiago)'!$C:$C,MATCH($B709,'Pliegos Tarifarios (Santiago)'!$A:$A,0))</f>
        <v>6720.8716905000001</v>
      </c>
      <c r="O709" s="19">
        <f>J709*INDEX('Pliegos Tarifarios (Santiago)'!$D:$D,MATCH($B709,'Pliegos Tarifarios (Santiago)'!$A:$A,0))</f>
        <v>26964.929218500001</v>
      </c>
      <c r="P709" s="19">
        <f>H709*INDEX('Pliegos Tarifarios (Santiago)'!$E:$E,MATCH($B709,'Pliegos Tarifarios (Santiago)'!$A:$A,0))</f>
        <v>9380.0658432</v>
      </c>
      <c r="Q709" s="19" cm="1">
        <f t="array" ref="Q709">H709*_xlfn.IFS(H709&lt;=350,INDEX('Pliegos Tarifarios (Santiago)'!$F:$F,MATCH($B709,'Pliegos Tarifarios (Santiago)'!$A:$A,0)),H709&lt;=500,INDEX('Pliegos Tarifarios (Santiago)'!$G:$G,MATCH($B709,'Pliegos Tarifarios (Santiago)'!$A:$A,0)),H709&lt;=1000,INDEX('Pliegos Tarifarios (Santiago)'!$H:$H,MATCH($B709,'Pliegos Tarifarios (Santiago)'!$A:$A,0)),H709&lt;=5000,INDEX('Pliegos Tarifarios (Santiago)'!$I:$I,MATCH($B709,'Pliegos Tarifarios (Santiago)'!$A:$A,0)),H709&gt;5000,INDEX('Pliegos Tarifarios (Santiago)'!$J:$J,MATCH($B709,'Pliegos Tarifarios (Santiago)'!$A:$A,0)))/1.19</f>
        <v>1701.1909593277312</v>
      </c>
      <c r="R709" s="19">
        <f>INDEX('Pliegos Tarifarios (Santiago)'!$K:$K,MATCH($B709,'Pliegos Tarifarios (Santiago)'!$A:$A,0))</f>
        <v>716.899</v>
      </c>
      <c r="S709" s="21">
        <f t="shared" si="44"/>
        <v>131681.62642032772</v>
      </c>
      <c r="T709" s="21">
        <f t="shared" si="42"/>
        <v>25019.509019862267</v>
      </c>
      <c r="U709" s="19">
        <v>0</v>
      </c>
      <c r="V709" s="21">
        <f t="shared" si="43"/>
        <v>156701.13544019</v>
      </c>
    </row>
    <row r="710" spans="1:22" x14ac:dyDescent="0.3">
      <c r="A710" s="3" t="s">
        <v>134</v>
      </c>
      <c r="B710" s="3">
        <v>3</v>
      </c>
      <c r="C710" s="4" t="s">
        <v>178</v>
      </c>
      <c r="D710" s="3" t="s">
        <v>578</v>
      </c>
      <c r="E710" s="3" t="s">
        <v>488</v>
      </c>
      <c r="F710" s="4" t="s">
        <v>579</v>
      </c>
      <c r="G710" s="3" t="s">
        <v>30</v>
      </c>
      <c r="H710" s="5">
        <v>725.68089999999995</v>
      </c>
      <c r="I710" s="5">
        <v>1.9854000000000001</v>
      </c>
      <c r="J710" s="5">
        <v>1.9198</v>
      </c>
      <c r="K710" s="6">
        <v>0.96695879923441119</v>
      </c>
      <c r="L710" s="5">
        <v>25.92</v>
      </c>
      <c r="M710" s="19">
        <f>H710*INDEX('Pliegos Tarifarios (Santiago)'!$B:$B,MATCH($B710,'Pliegos Tarifarios (Santiago)'!$A:$A,0))</f>
        <v>86238.466794199994</v>
      </c>
      <c r="N710" s="19">
        <f>I710*INDEX('Pliegos Tarifarios (Santiago)'!$C:$C,MATCH($B710,'Pliegos Tarifarios (Santiago)'!$A:$A,0))</f>
        <v>6933.5508725999998</v>
      </c>
      <c r="O710" s="19">
        <f>J710*INDEX('Pliegos Tarifarios (Santiago)'!$D:$D,MATCH($B710,'Pliegos Tarifarios (Santiago)'!$A:$A,0))</f>
        <v>27247.366237000002</v>
      </c>
      <c r="P710" s="19">
        <f>H710*INDEX('Pliegos Tarifarios (Santiago)'!$E:$E,MATCH($B710,'Pliegos Tarifarios (Santiago)'!$A:$A,0))</f>
        <v>9384.5053988</v>
      </c>
      <c r="Q710" s="19" cm="1">
        <f t="array" ref="Q710">H710*_xlfn.IFS(H710&lt;=350,INDEX('Pliegos Tarifarios (Santiago)'!$F:$F,MATCH($B710,'Pliegos Tarifarios (Santiago)'!$A:$A,0)),H710&lt;=500,INDEX('Pliegos Tarifarios (Santiago)'!$G:$G,MATCH($B710,'Pliegos Tarifarios (Santiago)'!$A:$A,0)),H710&lt;=1000,INDEX('Pliegos Tarifarios (Santiago)'!$H:$H,MATCH($B710,'Pliegos Tarifarios (Santiago)'!$A:$A,0)),H710&lt;=5000,INDEX('Pliegos Tarifarios (Santiago)'!$I:$I,MATCH($B710,'Pliegos Tarifarios (Santiago)'!$A:$A,0)),H710&gt;5000,INDEX('Pliegos Tarifarios (Santiago)'!$J:$J,MATCH($B710,'Pliegos Tarifarios (Santiago)'!$A:$A,0)))/1.19</f>
        <v>1701.996127647059</v>
      </c>
      <c r="R710" s="19">
        <f>INDEX('Pliegos Tarifarios (Santiago)'!$K:$K,MATCH($B710,'Pliegos Tarifarios (Santiago)'!$A:$A,0))</f>
        <v>716.899</v>
      </c>
      <c r="S710" s="21">
        <f t="shared" ref="S710" si="45">SUM(M710:R710)</f>
        <v>132222.78443024706</v>
      </c>
      <c r="T710" s="21">
        <f t="shared" si="42"/>
        <v>25122.329041746943</v>
      </c>
      <c r="U710" s="19">
        <v>0</v>
      </c>
      <c r="V710" s="21">
        <f t="shared" si="43"/>
        <v>157345.113471994</v>
      </c>
    </row>
    <row r="711" spans="1:22" x14ac:dyDescent="0.3">
      <c r="A711" s="3" t="s">
        <v>134</v>
      </c>
      <c r="B711" s="3">
        <v>3</v>
      </c>
      <c r="C711" s="4" t="s">
        <v>178</v>
      </c>
      <c r="D711" s="3" t="s">
        <v>580</v>
      </c>
      <c r="E711" s="3" t="s">
        <v>488</v>
      </c>
      <c r="F711" s="4" t="s">
        <v>581</v>
      </c>
      <c r="G711" s="3" t="s">
        <v>30</v>
      </c>
      <c r="H711" s="5">
        <v>724.18970000000002</v>
      </c>
      <c r="I711" s="5">
        <v>1.9180999999999999</v>
      </c>
      <c r="J711" s="5">
        <v>1.8821000000000001</v>
      </c>
      <c r="K711" s="6">
        <v>0.98123142693290244</v>
      </c>
      <c r="L711" s="5">
        <v>25.86</v>
      </c>
      <c r="M711" s="19">
        <f>H711*INDEX('Pliegos Tarifarios (Santiago)'!$B:$B,MATCH($B711,'Pliegos Tarifarios (Santiago)'!$A:$A,0))</f>
        <v>86061.255568599998</v>
      </c>
      <c r="N711" s="19">
        <f>I711*INDEX('Pliegos Tarifarios (Santiago)'!$C:$C,MATCH($B711,'Pliegos Tarifarios (Santiago)'!$A:$A,0))</f>
        <v>6698.5211688999989</v>
      </c>
      <c r="O711" s="19">
        <f>J711*INDEX('Pliegos Tarifarios (Santiago)'!$D:$D,MATCH($B711,'Pliegos Tarifarios (Santiago)'!$A:$A,0))</f>
        <v>26712.297111500004</v>
      </c>
      <c r="P711" s="19">
        <f>H711*INDEX('Pliegos Tarifarios (Santiago)'!$E:$E,MATCH($B711,'Pliegos Tarifarios (Santiago)'!$A:$A,0))</f>
        <v>9365.2212004000012</v>
      </c>
      <c r="Q711" s="19" cm="1">
        <f t="array" ref="Q711">H711*_xlfn.IFS(H711&lt;=350,INDEX('Pliegos Tarifarios (Santiago)'!$F:$F,MATCH($B711,'Pliegos Tarifarios (Santiago)'!$A:$A,0)),H711&lt;=500,INDEX('Pliegos Tarifarios (Santiago)'!$G:$G,MATCH($B711,'Pliegos Tarifarios (Santiago)'!$A:$A,0)),H711&lt;=1000,INDEX('Pliegos Tarifarios (Santiago)'!$H:$H,MATCH($B711,'Pliegos Tarifarios (Santiago)'!$A:$A,0)),H711&lt;=5000,INDEX('Pliegos Tarifarios (Santiago)'!$I:$I,MATCH($B711,'Pliegos Tarifarios (Santiago)'!$A:$A,0)),H711&gt;5000,INDEX('Pliegos Tarifarios (Santiago)'!$J:$J,MATCH($B711,'Pliegos Tarifarios (Santiago)'!$A:$A,0)))/1.19</f>
        <v>1698.4986997478995</v>
      </c>
      <c r="R711" s="19">
        <f>INDEX('Pliegos Tarifarios (Santiago)'!$K:$K,MATCH($B711,'Pliegos Tarifarios (Santiago)'!$A:$A,0))</f>
        <v>716.899</v>
      </c>
      <c r="S711" s="21">
        <f t="shared" ref="S711:S774" si="46">SUM(M711:R711)</f>
        <v>131252.69274914791</v>
      </c>
      <c r="T711" s="21">
        <f t="shared" si="42"/>
        <v>24938.011622338105</v>
      </c>
      <c r="U711" s="19">
        <v>0</v>
      </c>
      <c r="V711" s="21">
        <f t="shared" si="43"/>
        <v>156190.70437148603</v>
      </c>
    </row>
    <row r="712" spans="1:22" x14ac:dyDescent="0.3">
      <c r="A712" s="3" t="s">
        <v>134</v>
      </c>
      <c r="B712" s="3">
        <v>3</v>
      </c>
      <c r="C712" s="4" t="s">
        <v>178</v>
      </c>
      <c r="D712" s="3" t="s">
        <v>582</v>
      </c>
      <c r="E712" s="3" t="s">
        <v>488</v>
      </c>
      <c r="F712" s="4" t="s">
        <v>583</v>
      </c>
      <c r="G712" s="3" t="s">
        <v>30</v>
      </c>
      <c r="H712" s="5">
        <v>724.32510000000002</v>
      </c>
      <c r="I712" s="5">
        <v>1.9649000000000001</v>
      </c>
      <c r="J712" s="5">
        <v>1.8825000000000001</v>
      </c>
      <c r="K712" s="6">
        <v>0.95806402361443332</v>
      </c>
      <c r="L712" s="5">
        <v>25.87</v>
      </c>
      <c r="M712" s="19">
        <f>H712*INDEX('Pliegos Tarifarios (Santiago)'!$B:$B,MATCH($B712,'Pliegos Tarifarios (Santiago)'!$A:$A,0))</f>
        <v>86077.346233799995</v>
      </c>
      <c r="N712" s="19">
        <f>I712*INDEX('Pliegos Tarifarios (Santiago)'!$C:$C,MATCH($B712,'Pliegos Tarifarios (Santiago)'!$A:$A,0))</f>
        <v>6861.9593580999999</v>
      </c>
      <c r="O712" s="19">
        <f>J712*INDEX('Pliegos Tarifarios (Santiago)'!$D:$D,MATCH($B712,'Pliegos Tarifarios (Santiago)'!$A:$A,0))</f>
        <v>26717.974237500002</v>
      </c>
      <c r="P712" s="19">
        <f>H712*INDEX('Pliegos Tarifarios (Santiago)'!$E:$E,MATCH($B712,'Pliegos Tarifarios (Santiago)'!$A:$A,0))</f>
        <v>9366.9721932000011</v>
      </c>
      <c r="Q712" s="19" cm="1">
        <f t="array" ref="Q712">H712*_xlfn.IFS(H712&lt;=350,INDEX('Pliegos Tarifarios (Santiago)'!$F:$F,MATCH($B712,'Pliegos Tarifarios (Santiago)'!$A:$A,0)),H712&lt;=500,INDEX('Pliegos Tarifarios (Santiago)'!$G:$G,MATCH($B712,'Pliegos Tarifarios (Santiago)'!$A:$A,0)),H712&lt;=1000,INDEX('Pliegos Tarifarios (Santiago)'!$H:$H,MATCH($B712,'Pliegos Tarifarios (Santiago)'!$A:$A,0)),H712&lt;=5000,INDEX('Pliegos Tarifarios (Santiago)'!$I:$I,MATCH($B712,'Pliegos Tarifarios (Santiago)'!$A:$A,0)),H712&gt;5000,INDEX('Pliegos Tarifarios (Santiago)'!$J:$J,MATCH($B712,'Pliegos Tarifarios (Santiago)'!$A:$A,0)))/1.19</f>
        <v>1698.8162639495802</v>
      </c>
      <c r="R712" s="19">
        <f>INDEX('Pliegos Tarifarios (Santiago)'!$K:$K,MATCH($B712,'Pliegos Tarifarios (Santiago)'!$A:$A,0))</f>
        <v>716.899</v>
      </c>
      <c r="S712" s="21">
        <f t="shared" si="46"/>
        <v>131439.96728654957</v>
      </c>
      <c r="T712" s="21">
        <f t="shared" si="42"/>
        <v>24973.59378444442</v>
      </c>
      <c r="U712" s="19">
        <v>0</v>
      </c>
      <c r="V712" s="21">
        <f t="shared" si="43"/>
        <v>156413.56107099398</v>
      </c>
    </row>
    <row r="713" spans="1:22" x14ac:dyDescent="0.3">
      <c r="A713" s="3" t="s">
        <v>134</v>
      </c>
      <c r="B713" s="3">
        <v>3</v>
      </c>
      <c r="C713" s="4" t="s">
        <v>178</v>
      </c>
      <c r="D713" s="3" t="s">
        <v>584</v>
      </c>
      <c r="E713" s="3" t="s">
        <v>488</v>
      </c>
      <c r="F713" s="4" t="s">
        <v>585</v>
      </c>
      <c r="G713" s="3" t="s">
        <v>30</v>
      </c>
      <c r="H713" s="5">
        <v>723.35170000000005</v>
      </c>
      <c r="I713" s="5">
        <v>1.9774</v>
      </c>
      <c r="J713" s="5">
        <v>1.9193</v>
      </c>
      <c r="K713" s="6">
        <v>0.97061798321027615</v>
      </c>
      <c r="L713" s="5">
        <v>25.83</v>
      </c>
      <c r="M713" s="19">
        <f>H713*INDEX('Pliegos Tarifarios (Santiago)'!$B:$B,MATCH($B713,'Pliegos Tarifarios (Santiago)'!$A:$A,0))</f>
        <v>85961.669324600007</v>
      </c>
      <c r="N713" s="19">
        <f>I713*INDEX('Pliegos Tarifarios (Santiago)'!$C:$C,MATCH($B713,'Pliegos Tarifarios (Santiago)'!$A:$A,0))</f>
        <v>6905.6127206000001</v>
      </c>
      <c r="O713" s="19">
        <f>J713*INDEX('Pliegos Tarifarios (Santiago)'!$D:$D,MATCH($B713,'Pliegos Tarifarios (Santiago)'!$A:$A,0))</f>
        <v>27240.269829500001</v>
      </c>
      <c r="P713" s="19">
        <f>H713*INDEX('Pliegos Tarifarios (Santiago)'!$E:$E,MATCH($B713,'Pliegos Tarifarios (Santiago)'!$A:$A,0))</f>
        <v>9354.3841844000017</v>
      </c>
      <c r="Q713" s="19" cm="1">
        <f t="array" ref="Q713">H713*_xlfn.IFS(H713&lt;=350,INDEX('Pliegos Tarifarios (Santiago)'!$F:$F,MATCH($B713,'Pliegos Tarifarios (Santiago)'!$A:$A,0)),H713&lt;=500,INDEX('Pliegos Tarifarios (Santiago)'!$G:$G,MATCH($B713,'Pliegos Tarifarios (Santiago)'!$A:$A,0)),H713&lt;=1000,INDEX('Pliegos Tarifarios (Santiago)'!$H:$H,MATCH($B713,'Pliegos Tarifarios (Santiago)'!$A:$A,0)),H713&lt;=5000,INDEX('Pliegos Tarifarios (Santiago)'!$I:$I,MATCH($B713,'Pliegos Tarifarios (Santiago)'!$A:$A,0)),H713&gt;5000,INDEX('Pliegos Tarifarios (Santiago)'!$J:$J,MATCH($B713,'Pliegos Tarifarios (Santiago)'!$A:$A,0)))/1.19</f>
        <v>1696.5332728571434</v>
      </c>
      <c r="R713" s="19">
        <f>INDEX('Pliegos Tarifarios (Santiago)'!$K:$K,MATCH($B713,'Pliegos Tarifarios (Santiago)'!$A:$A,0))</f>
        <v>716.899</v>
      </c>
      <c r="S713" s="21">
        <f t="shared" si="46"/>
        <v>131875.36833195714</v>
      </c>
      <c r="T713" s="21">
        <f t="shared" si="42"/>
        <v>25056.319983071859</v>
      </c>
      <c r="U713" s="19">
        <v>0</v>
      </c>
      <c r="V713" s="21">
        <f t="shared" si="43"/>
        <v>156931.68831502899</v>
      </c>
    </row>
    <row r="714" spans="1:22" x14ac:dyDescent="0.3">
      <c r="A714" s="3" t="s">
        <v>134</v>
      </c>
      <c r="B714" s="3">
        <v>3</v>
      </c>
      <c r="C714" s="4" t="s">
        <v>178</v>
      </c>
      <c r="D714" s="3" t="s">
        <v>586</v>
      </c>
      <c r="E714" s="3" t="s">
        <v>488</v>
      </c>
      <c r="F714" s="4" t="s">
        <v>587</v>
      </c>
      <c r="G714" s="3" t="s">
        <v>30</v>
      </c>
      <c r="H714" s="5">
        <v>723.14679999999998</v>
      </c>
      <c r="I714" s="5">
        <v>1.9560999999999999</v>
      </c>
      <c r="J714" s="5">
        <v>1.8724000000000001</v>
      </c>
      <c r="K714" s="6">
        <v>0.95721077654516651</v>
      </c>
      <c r="L714" s="5">
        <v>25.83</v>
      </c>
      <c r="M714" s="19">
        <f>H714*INDEX('Pliegos Tarifarios (Santiago)'!$B:$B,MATCH($B714,'Pliegos Tarifarios (Santiago)'!$A:$A,0))</f>
        <v>85937.319418399988</v>
      </c>
      <c r="N714" s="19">
        <f>I714*INDEX('Pliegos Tarifarios (Santiago)'!$C:$C,MATCH($B714,'Pliegos Tarifarios (Santiago)'!$A:$A,0))</f>
        <v>6831.2273908999996</v>
      </c>
      <c r="O714" s="19">
        <f>J714*INDEX('Pliegos Tarifarios (Santiago)'!$D:$D,MATCH($B714,'Pliegos Tarifarios (Santiago)'!$A:$A,0))</f>
        <v>26574.626806</v>
      </c>
      <c r="P714" s="19">
        <f>H714*INDEX('Pliegos Tarifarios (Santiago)'!$E:$E,MATCH($B714,'Pliegos Tarifarios (Santiago)'!$A:$A,0))</f>
        <v>9351.7344176000006</v>
      </c>
      <c r="Q714" s="19" cm="1">
        <f t="array" ref="Q714">H714*_xlfn.IFS(H714&lt;=350,INDEX('Pliegos Tarifarios (Santiago)'!$F:$F,MATCH($B714,'Pliegos Tarifarios (Santiago)'!$A:$A,0)),H714&lt;=500,INDEX('Pliegos Tarifarios (Santiago)'!$G:$G,MATCH($B714,'Pliegos Tarifarios (Santiago)'!$A:$A,0)),H714&lt;=1000,INDEX('Pliegos Tarifarios (Santiago)'!$H:$H,MATCH($B714,'Pliegos Tarifarios (Santiago)'!$A:$A,0)),H714&lt;=5000,INDEX('Pliegos Tarifarios (Santiago)'!$I:$I,MATCH($B714,'Pliegos Tarifarios (Santiago)'!$A:$A,0)),H714&gt;5000,INDEX('Pliegos Tarifarios (Santiago)'!$J:$J,MATCH($B714,'Pliegos Tarifarios (Santiago)'!$A:$A,0)))/1.19</f>
        <v>1696.05270487395</v>
      </c>
      <c r="R714" s="19">
        <f>INDEX('Pliegos Tarifarios (Santiago)'!$K:$K,MATCH($B714,'Pliegos Tarifarios (Santiago)'!$A:$A,0))</f>
        <v>716.899</v>
      </c>
      <c r="S714" s="21">
        <f t="shared" si="46"/>
        <v>131107.85973777395</v>
      </c>
      <c r="T714" s="21">
        <f t="shared" ref="T714:T777" si="47">S714*0.19</f>
        <v>24910.49335017705</v>
      </c>
      <c r="U714" s="19">
        <v>0</v>
      </c>
      <c r="V714" s="21">
        <f t="shared" ref="V714:V777" si="48">SUM(S714:T714)</f>
        <v>156018.35308795099</v>
      </c>
    </row>
    <row r="715" spans="1:22" x14ac:dyDescent="0.3">
      <c r="A715" s="3" t="s">
        <v>134</v>
      </c>
      <c r="B715" s="3">
        <v>3</v>
      </c>
      <c r="C715" s="4" t="s">
        <v>178</v>
      </c>
      <c r="D715" s="3" t="s">
        <v>588</v>
      </c>
      <c r="E715" s="3" t="s">
        <v>488</v>
      </c>
      <c r="F715" s="4" t="s">
        <v>589</v>
      </c>
      <c r="G715" s="3" t="s">
        <v>30</v>
      </c>
      <c r="H715" s="5">
        <v>722.5675</v>
      </c>
      <c r="I715" s="5">
        <v>2.0164</v>
      </c>
      <c r="J715" s="5">
        <v>2.0164</v>
      </c>
      <c r="K715" s="6">
        <v>1</v>
      </c>
      <c r="L715" s="5">
        <v>25.81</v>
      </c>
      <c r="M715" s="19">
        <f>H715*INDEX('Pliegos Tarifarios (Santiago)'!$B:$B,MATCH($B715,'Pliegos Tarifarios (Santiago)'!$A:$A,0))</f>
        <v>85868.47656499999</v>
      </c>
      <c r="N715" s="19">
        <f>I715*INDEX('Pliegos Tarifarios (Santiago)'!$C:$C,MATCH($B715,'Pliegos Tarifarios (Santiago)'!$A:$A,0))</f>
        <v>7041.8112115999993</v>
      </c>
      <c r="O715" s="19">
        <f>J715*INDEX('Pliegos Tarifarios (Santiago)'!$D:$D,MATCH($B715,'Pliegos Tarifarios (Santiago)'!$A:$A,0))</f>
        <v>28618.392166000001</v>
      </c>
      <c r="P715" s="19">
        <f>H715*INDEX('Pliegos Tarifarios (Santiago)'!$E:$E,MATCH($B715,'Pliegos Tarifarios (Santiago)'!$A:$A,0))</f>
        <v>9344.2429100000008</v>
      </c>
      <c r="Q715" s="19" cm="1">
        <f t="array" ref="Q715">H715*_xlfn.IFS(H715&lt;=350,INDEX('Pliegos Tarifarios (Santiago)'!$F:$F,MATCH($B715,'Pliegos Tarifarios (Santiago)'!$A:$A,0)),H715&lt;=500,INDEX('Pliegos Tarifarios (Santiago)'!$G:$G,MATCH($B715,'Pliegos Tarifarios (Santiago)'!$A:$A,0)),H715&lt;=1000,INDEX('Pliegos Tarifarios (Santiago)'!$H:$H,MATCH($B715,'Pliegos Tarifarios (Santiago)'!$A:$A,0)),H715&lt;=5000,INDEX('Pliegos Tarifarios (Santiago)'!$I:$I,MATCH($B715,'Pliegos Tarifarios (Santiago)'!$A:$A,0)),H715&gt;5000,INDEX('Pliegos Tarifarios (Santiago)'!$J:$J,MATCH($B715,'Pliegos Tarifarios (Santiago)'!$A:$A,0)))/1.19</f>
        <v>1694.6940273109246</v>
      </c>
      <c r="R715" s="19">
        <f>INDEX('Pliegos Tarifarios (Santiago)'!$K:$K,MATCH($B715,'Pliegos Tarifarios (Santiago)'!$A:$A,0))</f>
        <v>716.899</v>
      </c>
      <c r="S715" s="21">
        <f t="shared" si="46"/>
        <v>133284.51587991093</v>
      </c>
      <c r="T715" s="21">
        <f t="shared" si="47"/>
        <v>25324.058017183077</v>
      </c>
      <c r="U715" s="19">
        <v>0</v>
      </c>
      <c r="V715" s="21">
        <f t="shared" si="48"/>
        <v>158608.573897094</v>
      </c>
    </row>
    <row r="716" spans="1:22" x14ac:dyDescent="0.3">
      <c r="A716" s="3" t="s">
        <v>134</v>
      </c>
      <c r="B716" s="3">
        <v>3</v>
      </c>
      <c r="C716" s="4" t="s">
        <v>178</v>
      </c>
      <c r="D716" s="3" t="s">
        <v>590</v>
      </c>
      <c r="E716" s="3" t="s">
        <v>488</v>
      </c>
      <c r="F716" s="4" t="s">
        <v>591</v>
      </c>
      <c r="G716" s="3" t="s">
        <v>30</v>
      </c>
      <c r="H716" s="5">
        <v>723.89459999999997</v>
      </c>
      <c r="I716" s="5">
        <v>1.9318</v>
      </c>
      <c r="J716" s="5">
        <v>1.9105000000000001</v>
      </c>
      <c r="K716" s="6">
        <v>0.98897401387307182</v>
      </c>
      <c r="L716" s="5">
        <v>25.85</v>
      </c>
      <c r="M716" s="19">
        <f>H716*INDEX('Pliegos Tarifarios (Santiago)'!$B:$B,MATCH($B716,'Pliegos Tarifarios (Santiago)'!$A:$A,0))</f>
        <v>86026.186474799993</v>
      </c>
      <c r="N716" s="19">
        <f>I716*INDEX('Pliegos Tarifarios (Santiago)'!$C:$C,MATCH($B716,'Pliegos Tarifarios (Santiago)'!$A:$A,0))</f>
        <v>6746.3652541999991</v>
      </c>
      <c r="O716" s="19">
        <f>J716*INDEX('Pliegos Tarifarios (Santiago)'!$D:$D,MATCH($B716,'Pliegos Tarifarios (Santiago)'!$A:$A,0))</f>
        <v>27115.373057500001</v>
      </c>
      <c r="P716" s="19">
        <f>H716*INDEX('Pliegos Tarifarios (Santiago)'!$E:$E,MATCH($B716,'Pliegos Tarifarios (Santiago)'!$A:$A,0))</f>
        <v>9361.4049672000001</v>
      </c>
      <c r="Q716" s="19" cm="1">
        <f t="array" ref="Q716">H716*_xlfn.IFS(H716&lt;=350,INDEX('Pliegos Tarifarios (Santiago)'!$F:$F,MATCH($B716,'Pliegos Tarifarios (Santiago)'!$A:$A,0)),H716&lt;=500,INDEX('Pliegos Tarifarios (Santiago)'!$G:$G,MATCH($B716,'Pliegos Tarifarios (Santiago)'!$A:$A,0)),H716&lt;=1000,INDEX('Pliegos Tarifarios (Santiago)'!$H:$H,MATCH($B716,'Pliegos Tarifarios (Santiago)'!$A:$A,0)),H716&lt;=5000,INDEX('Pliegos Tarifarios (Santiago)'!$I:$I,MATCH($B716,'Pliegos Tarifarios (Santiago)'!$A:$A,0)),H716&gt;5000,INDEX('Pliegos Tarifarios (Santiago)'!$J:$J,MATCH($B716,'Pliegos Tarifarios (Santiago)'!$A:$A,0)))/1.19</f>
        <v>1697.8065786554623</v>
      </c>
      <c r="R716" s="19">
        <f>INDEX('Pliegos Tarifarios (Santiago)'!$K:$K,MATCH($B716,'Pliegos Tarifarios (Santiago)'!$A:$A,0))</f>
        <v>716.899</v>
      </c>
      <c r="S716" s="21">
        <f t="shared" si="46"/>
        <v>131664.03533235544</v>
      </c>
      <c r="T716" s="21">
        <f t="shared" si="47"/>
        <v>25016.166713147533</v>
      </c>
      <c r="U716" s="19">
        <v>0</v>
      </c>
      <c r="V716" s="21">
        <f t="shared" si="48"/>
        <v>156680.20204550299</v>
      </c>
    </row>
    <row r="717" spans="1:22" x14ac:dyDescent="0.3">
      <c r="A717" s="3" t="s">
        <v>134</v>
      </c>
      <c r="B717" s="3">
        <v>3</v>
      </c>
      <c r="C717" s="4" t="s">
        <v>178</v>
      </c>
      <c r="D717" s="3" t="s">
        <v>592</v>
      </c>
      <c r="E717" s="3" t="s">
        <v>488</v>
      </c>
      <c r="F717" s="4" t="s">
        <v>593</v>
      </c>
      <c r="G717" s="3" t="s">
        <v>30</v>
      </c>
      <c r="H717" s="5">
        <v>721.7921</v>
      </c>
      <c r="I717" s="5">
        <v>1.9280999999999999</v>
      </c>
      <c r="J717" s="5">
        <v>1.8688</v>
      </c>
      <c r="K717" s="6">
        <v>0.9692443338001141</v>
      </c>
      <c r="L717" s="5">
        <v>25.78</v>
      </c>
      <c r="M717" s="19">
        <f>H717*INDEX('Pliegos Tarifarios (Santiago)'!$B:$B,MATCH($B717,'Pliegos Tarifarios (Santiago)'!$A:$A,0))</f>
        <v>85776.329579799989</v>
      </c>
      <c r="N717" s="19">
        <f>I717*INDEX('Pliegos Tarifarios (Santiago)'!$C:$C,MATCH($B717,'Pliegos Tarifarios (Santiago)'!$A:$A,0))</f>
        <v>6733.4438588999992</v>
      </c>
      <c r="O717" s="19">
        <f>J717*INDEX('Pliegos Tarifarios (Santiago)'!$D:$D,MATCH($B717,'Pliegos Tarifarios (Santiago)'!$A:$A,0))</f>
        <v>26523.532672000001</v>
      </c>
      <c r="P717" s="19">
        <f>H717*INDEX('Pliegos Tarifarios (Santiago)'!$E:$E,MATCH($B717,'Pliegos Tarifarios (Santiago)'!$A:$A,0))</f>
        <v>9334.2154372000005</v>
      </c>
      <c r="Q717" s="19" cm="1">
        <f t="array" ref="Q717">H717*_xlfn.IFS(H717&lt;=350,INDEX('Pliegos Tarifarios (Santiago)'!$F:$F,MATCH($B717,'Pliegos Tarifarios (Santiago)'!$A:$A,0)),H717&lt;=500,INDEX('Pliegos Tarifarios (Santiago)'!$G:$G,MATCH($B717,'Pliegos Tarifarios (Santiago)'!$A:$A,0)),H717&lt;=1000,INDEX('Pliegos Tarifarios (Santiago)'!$H:$H,MATCH($B717,'Pliegos Tarifarios (Santiago)'!$A:$A,0)),H717&lt;=5000,INDEX('Pliegos Tarifarios (Santiago)'!$I:$I,MATCH($B717,'Pliegos Tarifarios (Santiago)'!$A:$A,0)),H717&gt;5000,INDEX('Pliegos Tarifarios (Santiago)'!$J:$J,MATCH($B717,'Pliegos Tarifarios (Santiago)'!$A:$A,0)))/1.19</f>
        <v>1692.8754210924374</v>
      </c>
      <c r="R717" s="19">
        <f>INDEX('Pliegos Tarifarios (Santiago)'!$K:$K,MATCH($B717,'Pliegos Tarifarios (Santiago)'!$A:$A,0))</f>
        <v>716.899</v>
      </c>
      <c r="S717" s="21">
        <f t="shared" si="46"/>
        <v>130777.29596899243</v>
      </c>
      <c r="T717" s="21">
        <f t="shared" si="47"/>
        <v>24847.686234108562</v>
      </c>
      <c r="U717" s="19">
        <v>0</v>
      </c>
      <c r="V717" s="21">
        <f t="shared" si="48"/>
        <v>155624.98220310098</v>
      </c>
    </row>
    <row r="718" spans="1:22" x14ac:dyDescent="0.3">
      <c r="A718" s="3" t="s">
        <v>134</v>
      </c>
      <c r="B718" s="3">
        <v>3</v>
      </c>
      <c r="C718" s="4" t="s">
        <v>178</v>
      </c>
      <c r="D718" s="3" t="s">
        <v>594</v>
      </c>
      <c r="E718" s="3" t="s">
        <v>488</v>
      </c>
      <c r="F718" s="4" t="s">
        <v>595</v>
      </c>
      <c r="G718" s="3" t="s">
        <v>30</v>
      </c>
      <c r="H718" s="5">
        <v>725.21450000000004</v>
      </c>
      <c r="I718" s="5">
        <v>1.9302999999999999</v>
      </c>
      <c r="J718" s="5">
        <v>1.9138999999999999</v>
      </c>
      <c r="K718" s="6">
        <v>0.99150391130912297</v>
      </c>
      <c r="L718" s="5">
        <v>25.9</v>
      </c>
      <c r="M718" s="19">
        <f>H718*INDEX('Pliegos Tarifarios (Santiago)'!$B:$B,MATCH($B718,'Pliegos Tarifarios (Santiago)'!$A:$A,0))</f>
        <v>86183.040751000008</v>
      </c>
      <c r="N718" s="19">
        <f>I718*INDEX('Pliegos Tarifarios (Santiago)'!$C:$C,MATCH($B718,'Pliegos Tarifarios (Santiago)'!$A:$A,0))</f>
        <v>6741.1268506999995</v>
      </c>
      <c r="O718" s="19">
        <f>J718*INDEX('Pliegos Tarifarios (Santiago)'!$D:$D,MATCH($B718,'Pliegos Tarifarios (Santiago)'!$A:$A,0))</f>
        <v>27163.628628499999</v>
      </c>
      <c r="P718" s="19">
        <f>H718*INDEX('Pliegos Tarifarios (Santiago)'!$E:$E,MATCH($B718,'Pliegos Tarifarios (Santiago)'!$A:$A,0))</f>
        <v>9378.4739140000001</v>
      </c>
      <c r="Q718" s="19" cm="1">
        <f t="array" ref="Q718">H718*_xlfn.IFS(H718&lt;=350,INDEX('Pliegos Tarifarios (Santiago)'!$F:$F,MATCH($B718,'Pliegos Tarifarios (Santiago)'!$A:$A,0)),H718&lt;=500,INDEX('Pliegos Tarifarios (Santiago)'!$G:$G,MATCH($B718,'Pliegos Tarifarios (Santiago)'!$A:$A,0)),H718&lt;=1000,INDEX('Pliegos Tarifarios (Santiago)'!$H:$H,MATCH($B718,'Pliegos Tarifarios (Santiago)'!$A:$A,0)),H718&lt;=5000,INDEX('Pliegos Tarifarios (Santiago)'!$I:$I,MATCH($B718,'Pliegos Tarifarios (Santiago)'!$A:$A,0)),H718&gt;5000,INDEX('Pliegos Tarifarios (Santiago)'!$J:$J,MATCH($B718,'Pliegos Tarifarios (Santiago)'!$A:$A,0)))/1.19</f>
        <v>1700.9022432773113</v>
      </c>
      <c r="R718" s="19">
        <f>INDEX('Pliegos Tarifarios (Santiago)'!$K:$K,MATCH($B718,'Pliegos Tarifarios (Santiago)'!$A:$A,0))</f>
        <v>716.899</v>
      </c>
      <c r="S718" s="21">
        <f t="shared" si="46"/>
        <v>131884.07138747734</v>
      </c>
      <c r="T718" s="21">
        <f t="shared" si="47"/>
        <v>25057.973563620693</v>
      </c>
      <c r="U718" s="19">
        <v>0</v>
      </c>
      <c r="V718" s="21">
        <f t="shared" si="48"/>
        <v>156942.04495109804</v>
      </c>
    </row>
    <row r="719" spans="1:22" x14ac:dyDescent="0.3">
      <c r="A719" s="3" t="s">
        <v>134</v>
      </c>
      <c r="B719" s="3">
        <v>3</v>
      </c>
      <c r="C719" s="4" t="s">
        <v>178</v>
      </c>
      <c r="D719" s="3" t="s">
        <v>596</v>
      </c>
      <c r="E719" s="3" t="s">
        <v>488</v>
      </c>
      <c r="F719" s="4" t="s">
        <v>597</v>
      </c>
      <c r="G719" s="3" t="s">
        <v>30</v>
      </c>
      <c r="H719" s="5">
        <v>724.57309999999995</v>
      </c>
      <c r="I719" s="5">
        <v>1.9137</v>
      </c>
      <c r="J719" s="5">
        <v>1.9117</v>
      </c>
      <c r="K719" s="6">
        <v>0.99895490411245236</v>
      </c>
      <c r="L719" s="5">
        <v>25.88</v>
      </c>
      <c r="M719" s="19">
        <f>H719*INDEX('Pliegos Tarifarios (Santiago)'!$B:$B,MATCH($B719,'Pliegos Tarifarios (Santiago)'!$A:$A,0))</f>
        <v>86106.818057799988</v>
      </c>
      <c r="N719" s="19">
        <f>I719*INDEX('Pliegos Tarifarios (Santiago)'!$C:$C,MATCH($B719,'Pliegos Tarifarios (Santiago)'!$A:$A,0))</f>
        <v>6683.1551852999992</v>
      </c>
      <c r="O719" s="19">
        <f>J719*INDEX('Pliegos Tarifarios (Santiago)'!$D:$D,MATCH($B719,'Pliegos Tarifarios (Santiago)'!$A:$A,0))</f>
        <v>27132.404435500001</v>
      </c>
      <c r="P719" s="19">
        <f>H719*INDEX('Pliegos Tarifarios (Santiago)'!$E:$E,MATCH($B719,'Pliegos Tarifarios (Santiago)'!$A:$A,0))</f>
        <v>9370.1793292000002</v>
      </c>
      <c r="Q719" s="19" cm="1">
        <f t="array" ref="Q719">H719*_xlfn.IFS(H719&lt;=350,INDEX('Pliegos Tarifarios (Santiago)'!$F:$F,MATCH($B719,'Pliegos Tarifarios (Santiago)'!$A:$A,0)),H719&lt;=500,INDEX('Pliegos Tarifarios (Santiago)'!$G:$G,MATCH($B719,'Pliegos Tarifarios (Santiago)'!$A:$A,0)),H719&lt;=1000,INDEX('Pliegos Tarifarios (Santiago)'!$H:$H,MATCH($B719,'Pliegos Tarifarios (Santiago)'!$A:$A,0)),H719&lt;=5000,INDEX('Pliegos Tarifarios (Santiago)'!$I:$I,MATCH($B719,'Pliegos Tarifarios (Santiago)'!$A:$A,0)),H719&gt;5000,INDEX('Pliegos Tarifarios (Santiago)'!$J:$J,MATCH($B719,'Pliegos Tarifarios (Santiago)'!$A:$A,0)))/1.19</f>
        <v>1699.3979177310925</v>
      </c>
      <c r="R719" s="19">
        <f>INDEX('Pliegos Tarifarios (Santiago)'!$K:$K,MATCH($B719,'Pliegos Tarifarios (Santiago)'!$A:$A,0))</f>
        <v>716.899</v>
      </c>
      <c r="S719" s="21">
        <f t="shared" si="46"/>
        <v>131708.85392553109</v>
      </c>
      <c r="T719" s="21">
        <f t="shared" si="47"/>
        <v>25024.682245850909</v>
      </c>
      <c r="U719" s="19">
        <v>0</v>
      </c>
      <c r="V719" s="21">
        <f t="shared" si="48"/>
        <v>156733.536171382</v>
      </c>
    </row>
    <row r="720" spans="1:22" x14ac:dyDescent="0.3">
      <c r="A720" s="3" t="s">
        <v>134</v>
      </c>
      <c r="B720" s="3">
        <v>3</v>
      </c>
      <c r="C720" s="4" t="s">
        <v>178</v>
      </c>
      <c r="D720" s="3" t="s">
        <v>598</v>
      </c>
      <c r="E720" s="3" t="s">
        <v>488</v>
      </c>
      <c r="F720" s="4" t="s">
        <v>599</v>
      </c>
      <c r="G720" s="3" t="s">
        <v>30</v>
      </c>
      <c r="H720" s="5">
        <v>725.48820000000001</v>
      </c>
      <c r="I720" s="5">
        <v>1.9152</v>
      </c>
      <c r="J720" s="5">
        <v>1.9152</v>
      </c>
      <c r="K720" s="6">
        <v>1</v>
      </c>
      <c r="L720" s="5">
        <v>25.91</v>
      </c>
      <c r="M720" s="19">
        <f>H720*INDEX('Pliegos Tarifarios (Santiago)'!$B:$B,MATCH($B720,'Pliegos Tarifarios (Santiago)'!$A:$A,0))</f>
        <v>86215.566711599997</v>
      </c>
      <c r="N720" s="19">
        <f>I720*INDEX('Pliegos Tarifarios (Santiago)'!$C:$C,MATCH($B720,'Pliegos Tarifarios (Santiago)'!$A:$A,0))</f>
        <v>6688.3935887999996</v>
      </c>
      <c r="O720" s="19">
        <f>J720*INDEX('Pliegos Tarifarios (Santiago)'!$D:$D,MATCH($B720,'Pliegos Tarifarios (Santiago)'!$A:$A,0))</f>
        <v>27182.079288000001</v>
      </c>
      <c r="P720" s="19">
        <f>H720*INDEX('Pliegos Tarifarios (Santiago)'!$E:$E,MATCH($B720,'Pliegos Tarifarios (Santiago)'!$A:$A,0))</f>
        <v>9382.0134023999999</v>
      </c>
      <c r="Q720" s="19" cm="1">
        <f t="array" ref="Q720">H720*_xlfn.IFS(H720&lt;=350,INDEX('Pliegos Tarifarios (Santiago)'!$F:$F,MATCH($B720,'Pliegos Tarifarios (Santiago)'!$A:$A,0)),H720&lt;=500,INDEX('Pliegos Tarifarios (Santiago)'!$G:$G,MATCH($B720,'Pliegos Tarifarios (Santiago)'!$A:$A,0)),H720&lt;=1000,INDEX('Pliegos Tarifarios (Santiago)'!$H:$H,MATCH($B720,'Pliegos Tarifarios (Santiago)'!$A:$A,0)),H720&lt;=5000,INDEX('Pliegos Tarifarios (Santiago)'!$I:$I,MATCH($B720,'Pliegos Tarifarios (Santiago)'!$A:$A,0)),H720&gt;5000,INDEX('Pliegos Tarifarios (Santiago)'!$J:$J,MATCH($B720,'Pliegos Tarifarios (Santiago)'!$A:$A,0)))/1.19</f>
        <v>1701.5441732773113</v>
      </c>
      <c r="R720" s="19">
        <f>INDEX('Pliegos Tarifarios (Santiago)'!$K:$K,MATCH($B720,'Pliegos Tarifarios (Santiago)'!$A:$A,0))</f>
        <v>716.899</v>
      </c>
      <c r="S720" s="21">
        <f t="shared" si="46"/>
        <v>131886.49616407731</v>
      </c>
      <c r="T720" s="21">
        <f t="shared" si="47"/>
        <v>25058.43427117469</v>
      </c>
      <c r="U720" s="19">
        <v>0</v>
      </c>
      <c r="V720" s="21">
        <f t="shared" si="48"/>
        <v>156944.930435252</v>
      </c>
    </row>
    <row r="721" spans="1:22" x14ac:dyDescent="0.3">
      <c r="A721" s="3" t="s">
        <v>134</v>
      </c>
      <c r="B721" s="3">
        <v>3</v>
      </c>
      <c r="C721" s="4" t="s">
        <v>178</v>
      </c>
      <c r="D721" s="3" t="s">
        <v>600</v>
      </c>
      <c r="E721" s="3" t="s">
        <v>488</v>
      </c>
      <c r="F721" s="4" t="s">
        <v>601</v>
      </c>
      <c r="G721" s="3" t="s">
        <v>30</v>
      </c>
      <c r="H721" s="5">
        <v>725.0874</v>
      </c>
      <c r="I721" s="5">
        <v>1.9603999999999999</v>
      </c>
      <c r="J721" s="5">
        <v>1.8748</v>
      </c>
      <c r="K721" s="6">
        <v>0.95633544174658236</v>
      </c>
      <c r="L721" s="5">
        <v>25.9</v>
      </c>
      <c r="M721" s="19">
        <f>H721*INDEX('Pliegos Tarifarios (Santiago)'!$B:$B,MATCH($B721,'Pliegos Tarifarios (Santiago)'!$A:$A,0))</f>
        <v>86167.9364412</v>
      </c>
      <c r="N721" s="19">
        <f>I721*INDEX('Pliegos Tarifarios (Santiago)'!$C:$C,MATCH($B721,'Pliegos Tarifarios (Santiago)'!$A:$A,0))</f>
        <v>6846.2441475999995</v>
      </c>
      <c r="O721" s="19">
        <f>J721*INDEX('Pliegos Tarifarios (Santiago)'!$D:$D,MATCH($B721,'Pliegos Tarifarios (Santiago)'!$A:$A,0))</f>
        <v>26608.689562</v>
      </c>
      <c r="P721" s="19">
        <f>H721*INDEX('Pliegos Tarifarios (Santiago)'!$E:$E,MATCH($B721,'Pliegos Tarifarios (Santiago)'!$A:$A,0))</f>
        <v>9376.8302567999999</v>
      </c>
      <c r="Q721" s="19" cm="1">
        <f t="array" ref="Q721">H721*_xlfn.IFS(H721&lt;=350,INDEX('Pliegos Tarifarios (Santiago)'!$F:$F,MATCH($B721,'Pliegos Tarifarios (Santiago)'!$A:$A,0)),H721&lt;=500,INDEX('Pliegos Tarifarios (Santiago)'!$G:$G,MATCH($B721,'Pliegos Tarifarios (Santiago)'!$A:$A,0)),H721&lt;=1000,INDEX('Pliegos Tarifarios (Santiago)'!$H:$H,MATCH($B721,'Pliegos Tarifarios (Santiago)'!$A:$A,0)),H721&lt;=5000,INDEX('Pliegos Tarifarios (Santiago)'!$I:$I,MATCH($B721,'Pliegos Tarifarios (Santiago)'!$A:$A,0)),H721&gt;5000,INDEX('Pliegos Tarifarios (Santiago)'!$J:$J,MATCH($B721,'Pliegos Tarifarios (Santiago)'!$A:$A,0)))/1.19</f>
        <v>1700.604145714286</v>
      </c>
      <c r="R721" s="19">
        <f>INDEX('Pliegos Tarifarios (Santiago)'!$K:$K,MATCH($B721,'Pliegos Tarifarios (Santiago)'!$A:$A,0))</f>
        <v>716.899</v>
      </c>
      <c r="S721" s="21">
        <f t="shared" si="46"/>
        <v>131417.20355331429</v>
      </c>
      <c r="T721" s="21">
        <f t="shared" si="47"/>
        <v>24969.268675129715</v>
      </c>
      <c r="U721" s="19">
        <v>0</v>
      </c>
      <c r="V721" s="21">
        <f t="shared" si="48"/>
        <v>156386.47222844401</v>
      </c>
    </row>
    <row r="722" spans="1:22" x14ac:dyDescent="0.3">
      <c r="A722" s="3" t="s">
        <v>134</v>
      </c>
      <c r="B722" s="3">
        <v>3</v>
      </c>
      <c r="C722" s="4" t="s">
        <v>178</v>
      </c>
      <c r="D722" s="3" t="s">
        <v>602</v>
      </c>
      <c r="E722" s="3" t="s">
        <v>488</v>
      </c>
      <c r="F722" s="4" t="s">
        <v>603</v>
      </c>
      <c r="G722" s="3" t="s">
        <v>30</v>
      </c>
      <c r="H722" s="5">
        <v>724.52250000000004</v>
      </c>
      <c r="I722" s="5">
        <v>2.0059</v>
      </c>
      <c r="J722" s="5">
        <v>1.9590000000000001</v>
      </c>
      <c r="K722" s="6">
        <v>0.97661897402662146</v>
      </c>
      <c r="L722" s="5">
        <v>25.88</v>
      </c>
      <c r="M722" s="19">
        <f>H722*INDEX('Pliegos Tarifarios (Santiago)'!$B:$B,MATCH($B722,'Pliegos Tarifarios (Santiago)'!$A:$A,0))</f>
        <v>86100.804854999995</v>
      </c>
      <c r="N722" s="19">
        <f>I722*INDEX('Pliegos Tarifarios (Santiago)'!$C:$C,MATCH($B722,'Pliegos Tarifarios (Santiago)'!$A:$A,0))</f>
        <v>7005.1423870999997</v>
      </c>
      <c r="O722" s="19">
        <f>J722*INDEX('Pliegos Tarifarios (Santiago)'!$D:$D,MATCH($B722,'Pliegos Tarifarios (Santiago)'!$A:$A,0))</f>
        <v>27803.724585000004</v>
      </c>
      <c r="P722" s="19">
        <f>H722*INDEX('Pliegos Tarifarios (Santiago)'!$E:$E,MATCH($B722,'Pliegos Tarifarios (Santiago)'!$A:$A,0))</f>
        <v>9369.5249700000004</v>
      </c>
      <c r="Q722" s="19" cm="1">
        <f t="array" ref="Q722">H722*_xlfn.IFS(H722&lt;=350,INDEX('Pliegos Tarifarios (Santiago)'!$F:$F,MATCH($B722,'Pliegos Tarifarios (Santiago)'!$A:$A,0)),H722&lt;=500,INDEX('Pliegos Tarifarios (Santiago)'!$G:$G,MATCH($B722,'Pliegos Tarifarios (Santiago)'!$A:$A,0)),H722&lt;=1000,INDEX('Pliegos Tarifarios (Santiago)'!$H:$H,MATCH($B722,'Pliegos Tarifarios (Santiago)'!$A:$A,0)),H722&lt;=5000,INDEX('Pliegos Tarifarios (Santiago)'!$I:$I,MATCH($B722,'Pliegos Tarifarios (Santiago)'!$A:$A,0)),H722&gt;5000,INDEX('Pliegos Tarifarios (Santiago)'!$J:$J,MATCH($B722,'Pliegos Tarifarios (Santiago)'!$A:$A,0)))/1.19</f>
        <v>1699.2792415966389</v>
      </c>
      <c r="R722" s="19">
        <f>INDEX('Pliegos Tarifarios (Santiago)'!$K:$K,MATCH($B722,'Pliegos Tarifarios (Santiago)'!$A:$A,0))</f>
        <v>716.899</v>
      </c>
      <c r="S722" s="21">
        <f t="shared" si="46"/>
        <v>132695.37503869663</v>
      </c>
      <c r="T722" s="21">
        <f t="shared" si="47"/>
        <v>25212.121257352359</v>
      </c>
      <c r="U722" s="19">
        <v>0</v>
      </c>
      <c r="V722" s="21">
        <f t="shared" si="48"/>
        <v>157907.49629604898</v>
      </c>
    </row>
    <row r="723" spans="1:22" x14ac:dyDescent="0.3">
      <c r="A723" s="3" t="s">
        <v>134</v>
      </c>
      <c r="B723" s="3">
        <v>3</v>
      </c>
      <c r="C723" s="4" t="s">
        <v>178</v>
      </c>
      <c r="D723" s="3" t="s">
        <v>604</v>
      </c>
      <c r="E723" s="3" t="s">
        <v>488</v>
      </c>
      <c r="F723" s="4" t="s">
        <v>605</v>
      </c>
      <c r="G723" s="3" t="s">
        <v>30</v>
      </c>
      <c r="H723" s="5">
        <v>724.47429999999997</v>
      </c>
      <c r="I723" s="5">
        <v>1.9535</v>
      </c>
      <c r="J723" s="5">
        <v>1.9244000000000001</v>
      </c>
      <c r="K723" s="6">
        <v>0.98510366009726136</v>
      </c>
      <c r="L723" s="5">
        <v>25.87</v>
      </c>
      <c r="M723" s="19">
        <f>H723*INDEX('Pliegos Tarifarios (Santiago)'!$B:$B,MATCH($B723,'Pliegos Tarifarios (Santiago)'!$A:$A,0))</f>
        <v>86095.076863399998</v>
      </c>
      <c r="N723" s="19">
        <f>I723*INDEX('Pliegos Tarifarios (Santiago)'!$C:$C,MATCH($B723,'Pliegos Tarifarios (Santiago)'!$A:$A,0))</f>
        <v>6822.1474914999999</v>
      </c>
      <c r="O723" s="19">
        <f>J723*INDEX('Pliegos Tarifarios (Santiago)'!$D:$D,MATCH($B723,'Pliegos Tarifarios (Santiago)'!$A:$A,0))</f>
        <v>27312.653186000003</v>
      </c>
      <c r="P723" s="19">
        <f>H723*INDEX('Pliegos Tarifarios (Santiago)'!$E:$E,MATCH($B723,'Pliegos Tarifarios (Santiago)'!$A:$A,0))</f>
        <v>9368.9016475999997</v>
      </c>
      <c r="Q723" s="19" cm="1">
        <f t="array" ref="Q723">H723*_xlfn.IFS(H723&lt;=350,INDEX('Pliegos Tarifarios (Santiago)'!$F:$F,MATCH($B723,'Pliegos Tarifarios (Santiago)'!$A:$A,0)),H723&lt;=500,INDEX('Pliegos Tarifarios (Santiago)'!$G:$G,MATCH($B723,'Pliegos Tarifarios (Santiago)'!$A:$A,0)),H723&lt;=1000,INDEX('Pliegos Tarifarios (Santiago)'!$H:$H,MATCH($B723,'Pliegos Tarifarios (Santiago)'!$A:$A,0)),H723&lt;=5000,INDEX('Pliegos Tarifarios (Santiago)'!$I:$I,MATCH($B723,'Pliegos Tarifarios (Santiago)'!$A:$A,0)),H723&gt;5000,INDEX('Pliegos Tarifarios (Santiago)'!$J:$J,MATCH($B723,'Pliegos Tarifarios (Santiago)'!$A:$A,0)))/1.19</f>
        <v>1699.1661943697482</v>
      </c>
      <c r="R723" s="19">
        <f>INDEX('Pliegos Tarifarios (Santiago)'!$K:$K,MATCH($B723,'Pliegos Tarifarios (Santiago)'!$A:$A,0))</f>
        <v>716.899</v>
      </c>
      <c r="S723" s="21">
        <f t="shared" si="46"/>
        <v>132014.84438286975</v>
      </c>
      <c r="T723" s="21">
        <f t="shared" si="47"/>
        <v>25082.820432745251</v>
      </c>
      <c r="U723" s="19">
        <v>0</v>
      </c>
      <c r="V723" s="21">
        <f t="shared" si="48"/>
        <v>157097.66481561499</v>
      </c>
    </row>
    <row r="724" spans="1:22" x14ac:dyDescent="0.3">
      <c r="A724" s="3" t="s">
        <v>134</v>
      </c>
      <c r="B724" s="3">
        <v>3</v>
      </c>
      <c r="C724" s="4" t="s">
        <v>178</v>
      </c>
      <c r="D724" s="3" t="s">
        <v>606</v>
      </c>
      <c r="E724" s="3" t="s">
        <v>488</v>
      </c>
      <c r="F724" s="4" t="s">
        <v>607</v>
      </c>
      <c r="G724" s="3" t="s">
        <v>30</v>
      </c>
      <c r="H724" s="5">
        <v>725.56439999999998</v>
      </c>
      <c r="I724" s="5">
        <v>2.0192000000000001</v>
      </c>
      <c r="J724" s="5">
        <v>2.0192000000000001</v>
      </c>
      <c r="K724" s="6">
        <v>1</v>
      </c>
      <c r="L724" s="5">
        <v>25.91</v>
      </c>
      <c r="M724" s="19">
        <f>H724*INDEX('Pliegos Tarifarios (Santiago)'!$B:$B,MATCH($B724,'Pliegos Tarifarios (Santiago)'!$A:$A,0))</f>
        <v>86224.622167199996</v>
      </c>
      <c r="N724" s="19">
        <f>I724*INDEX('Pliegos Tarifarios (Santiago)'!$C:$C,MATCH($B724,'Pliegos Tarifarios (Santiago)'!$A:$A,0))</f>
        <v>7051.5895647999996</v>
      </c>
      <c r="O724" s="19">
        <f>J724*INDEX('Pliegos Tarifarios (Santiago)'!$D:$D,MATCH($B724,'Pliegos Tarifarios (Santiago)'!$A:$A,0))</f>
        <v>28658.132048000003</v>
      </c>
      <c r="P724" s="19">
        <f>H724*INDEX('Pliegos Tarifarios (Santiago)'!$E:$E,MATCH($B724,'Pliegos Tarifarios (Santiago)'!$A:$A,0))</f>
        <v>9382.9988207999995</v>
      </c>
      <c r="Q724" s="19" cm="1">
        <f t="array" ref="Q724">H724*_xlfn.IFS(H724&lt;=350,INDEX('Pliegos Tarifarios (Santiago)'!$F:$F,MATCH($B724,'Pliegos Tarifarios (Santiago)'!$A:$A,0)),H724&lt;=500,INDEX('Pliegos Tarifarios (Santiago)'!$G:$G,MATCH($B724,'Pliegos Tarifarios (Santiago)'!$A:$A,0)),H724&lt;=1000,INDEX('Pliegos Tarifarios (Santiago)'!$H:$H,MATCH($B724,'Pliegos Tarifarios (Santiago)'!$A:$A,0)),H724&lt;=5000,INDEX('Pliegos Tarifarios (Santiago)'!$I:$I,MATCH($B724,'Pliegos Tarifarios (Santiago)'!$A:$A,0)),H724&gt;5000,INDEX('Pliegos Tarifarios (Santiago)'!$J:$J,MATCH($B724,'Pliegos Tarifarios (Santiago)'!$A:$A,0)))/1.19</f>
        <v>1701.7228910924371</v>
      </c>
      <c r="R724" s="19">
        <f>INDEX('Pliegos Tarifarios (Santiago)'!$K:$K,MATCH($B724,'Pliegos Tarifarios (Santiago)'!$A:$A,0))</f>
        <v>716.899</v>
      </c>
      <c r="S724" s="21">
        <f t="shared" si="46"/>
        <v>133735.96449189243</v>
      </c>
      <c r="T724" s="21">
        <f t="shared" si="47"/>
        <v>25409.833253459561</v>
      </c>
      <c r="U724" s="19">
        <v>0</v>
      </c>
      <c r="V724" s="21">
        <f t="shared" si="48"/>
        <v>159145.797745352</v>
      </c>
    </row>
    <row r="725" spans="1:22" x14ac:dyDescent="0.3">
      <c r="A725" s="3" t="s">
        <v>134</v>
      </c>
      <c r="B725" s="3">
        <v>3</v>
      </c>
      <c r="C725" s="4" t="s">
        <v>178</v>
      </c>
      <c r="D725" s="3" t="s">
        <v>608</v>
      </c>
      <c r="E725" s="3" t="s">
        <v>488</v>
      </c>
      <c r="F725" s="4" t="s">
        <v>609</v>
      </c>
      <c r="G725" s="3" t="s">
        <v>30</v>
      </c>
      <c r="H725" s="5">
        <v>725.75549999999998</v>
      </c>
      <c r="I725" s="5">
        <v>1.9328000000000001</v>
      </c>
      <c r="J725" s="5">
        <v>1.9328000000000001</v>
      </c>
      <c r="K725" s="6">
        <v>1</v>
      </c>
      <c r="L725" s="5">
        <v>25.92</v>
      </c>
      <c r="M725" s="19">
        <f>H725*INDEX('Pliegos Tarifarios (Santiago)'!$B:$B,MATCH($B725,'Pliegos Tarifarios (Santiago)'!$A:$A,0))</f>
        <v>86247.332108999995</v>
      </c>
      <c r="N725" s="19">
        <f>I725*INDEX('Pliegos Tarifarios (Santiago)'!$C:$C,MATCH($B725,'Pliegos Tarifarios (Santiago)'!$A:$A,0))</f>
        <v>6749.8575231999994</v>
      </c>
      <c r="O725" s="19">
        <f>J725*INDEX('Pliegos Tarifarios (Santiago)'!$D:$D,MATCH($B725,'Pliegos Tarifarios (Santiago)'!$A:$A,0))</f>
        <v>27431.872832000001</v>
      </c>
      <c r="P725" s="19">
        <f>H725*INDEX('Pliegos Tarifarios (Santiago)'!$E:$E,MATCH($B725,'Pliegos Tarifarios (Santiago)'!$A:$A,0))</f>
        <v>9385.4701260000002</v>
      </c>
      <c r="Q725" s="19" cm="1">
        <f t="array" ref="Q725">H725*_xlfn.IFS(H725&lt;=350,INDEX('Pliegos Tarifarios (Santiago)'!$F:$F,MATCH($B725,'Pliegos Tarifarios (Santiago)'!$A:$A,0)),H725&lt;=500,INDEX('Pliegos Tarifarios (Santiago)'!$G:$G,MATCH($B725,'Pliegos Tarifarios (Santiago)'!$A:$A,0)),H725&lt;=1000,INDEX('Pliegos Tarifarios (Santiago)'!$H:$H,MATCH($B725,'Pliegos Tarifarios (Santiago)'!$A:$A,0)),H725&lt;=5000,INDEX('Pliegos Tarifarios (Santiago)'!$I:$I,MATCH($B725,'Pliegos Tarifarios (Santiago)'!$A:$A,0)),H725&gt;5000,INDEX('Pliegos Tarifarios (Santiago)'!$J:$J,MATCH($B725,'Pliegos Tarifarios (Santiago)'!$A:$A,0)))/1.19</f>
        <v>1702.1710928571433</v>
      </c>
      <c r="R725" s="19">
        <f>INDEX('Pliegos Tarifarios (Santiago)'!$K:$K,MATCH($B725,'Pliegos Tarifarios (Santiago)'!$A:$A,0))</f>
        <v>716.899</v>
      </c>
      <c r="S725" s="21">
        <f t="shared" si="46"/>
        <v>132233.60268305714</v>
      </c>
      <c r="T725" s="21">
        <f t="shared" si="47"/>
        <v>25124.384509780855</v>
      </c>
      <c r="U725" s="19">
        <v>0</v>
      </c>
      <c r="V725" s="21">
        <f t="shared" si="48"/>
        <v>157357.98719283799</v>
      </c>
    </row>
    <row r="726" spans="1:22" x14ac:dyDescent="0.3">
      <c r="A726" s="3" t="s">
        <v>134</v>
      </c>
      <c r="B726" s="3">
        <v>3</v>
      </c>
      <c r="C726" s="4" t="s">
        <v>178</v>
      </c>
      <c r="D726" s="3" t="s">
        <v>610</v>
      </c>
      <c r="E726" s="3" t="s">
        <v>488</v>
      </c>
      <c r="F726" s="4" t="s">
        <v>611</v>
      </c>
      <c r="G726" s="3" t="s">
        <v>30</v>
      </c>
      <c r="H726" s="5">
        <v>723.14679999999998</v>
      </c>
      <c r="I726" s="5">
        <v>1.9812000000000001</v>
      </c>
      <c r="J726" s="5">
        <v>1.9040999999999999</v>
      </c>
      <c r="K726" s="6">
        <v>0.96108419139915191</v>
      </c>
      <c r="L726" s="5">
        <v>25.83</v>
      </c>
      <c r="M726" s="19">
        <f>H726*INDEX('Pliegos Tarifarios (Santiago)'!$B:$B,MATCH($B726,'Pliegos Tarifarios (Santiago)'!$A:$A,0))</f>
        <v>85937.319418399988</v>
      </c>
      <c r="N726" s="19">
        <f>I726*INDEX('Pliegos Tarifarios (Santiago)'!$C:$C,MATCH($B726,'Pliegos Tarifarios (Santiago)'!$A:$A,0))</f>
        <v>6918.8833427999998</v>
      </c>
      <c r="O726" s="19">
        <f>J726*INDEX('Pliegos Tarifarios (Santiago)'!$D:$D,MATCH($B726,'Pliegos Tarifarios (Santiago)'!$A:$A,0))</f>
        <v>27024.5390415</v>
      </c>
      <c r="P726" s="19">
        <f>H726*INDEX('Pliegos Tarifarios (Santiago)'!$E:$E,MATCH($B726,'Pliegos Tarifarios (Santiago)'!$A:$A,0))</f>
        <v>9351.7344176000006</v>
      </c>
      <c r="Q726" s="19" cm="1">
        <f t="array" ref="Q726">H726*_xlfn.IFS(H726&lt;=350,INDEX('Pliegos Tarifarios (Santiago)'!$F:$F,MATCH($B726,'Pliegos Tarifarios (Santiago)'!$A:$A,0)),H726&lt;=500,INDEX('Pliegos Tarifarios (Santiago)'!$G:$G,MATCH($B726,'Pliegos Tarifarios (Santiago)'!$A:$A,0)),H726&lt;=1000,INDEX('Pliegos Tarifarios (Santiago)'!$H:$H,MATCH($B726,'Pliegos Tarifarios (Santiago)'!$A:$A,0)),H726&lt;=5000,INDEX('Pliegos Tarifarios (Santiago)'!$I:$I,MATCH($B726,'Pliegos Tarifarios (Santiago)'!$A:$A,0)),H726&gt;5000,INDEX('Pliegos Tarifarios (Santiago)'!$J:$J,MATCH($B726,'Pliegos Tarifarios (Santiago)'!$A:$A,0)))/1.19</f>
        <v>1696.05270487395</v>
      </c>
      <c r="R726" s="19">
        <f>INDEX('Pliegos Tarifarios (Santiago)'!$K:$K,MATCH($B726,'Pliegos Tarifarios (Santiago)'!$A:$A,0))</f>
        <v>716.899</v>
      </c>
      <c r="S726" s="21">
        <f t="shared" si="46"/>
        <v>131645.42792517395</v>
      </c>
      <c r="T726" s="21">
        <f t="shared" si="47"/>
        <v>25012.631305783052</v>
      </c>
      <c r="U726" s="19">
        <v>0</v>
      </c>
      <c r="V726" s="21">
        <f t="shared" si="48"/>
        <v>156658.05923095701</v>
      </c>
    </row>
    <row r="727" spans="1:22" x14ac:dyDescent="0.3">
      <c r="A727" s="3" t="s">
        <v>134</v>
      </c>
      <c r="B727" s="3">
        <v>3</v>
      </c>
      <c r="C727" s="4" t="s">
        <v>178</v>
      </c>
      <c r="D727" s="3" t="s">
        <v>612</v>
      </c>
      <c r="E727" s="3" t="s">
        <v>488</v>
      </c>
      <c r="F727" s="4" t="s">
        <v>613</v>
      </c>
      <c r="G727" s="3" t="s">
        <v>30</v>
      </c>
      <c r="H727" s="5">
        <v>724.24149999999997</v>
      </c>
      <c r="I727" s="5">
        <v>1.9490000000000001</v>
      </c>
      <c r="J727" s="5">
        <v>1.8837999999999999</v>
      </c>
      <c r="K727" s="6">
        <v>0.96654694715238576</v>
      </c>
      <c r="L727" s="5">
        <v>25.87</v>
      </c>
      <c r="M727" s="19">
        <f>H727*INDEX('Pliegos Tarifarios (Santiago)'!$B:$B,MATCH($B727,'Pliegos Tarifarios (Santiago)'!$A:$A,0))</f>
        <v>86067.411376999997</v>
      </c>
      <c r="N727" s="19">
        <f>I727*INDEX('Pliegos Tarifarios (Santiago)'!$C:$C,MATCH($B727,'Pliegos Tarifarios (Santiago)'!$A:$A,0))</f>
        <v>6806.4322809999994</v>
      </c>
      <c r="O727" s="19">
        <f>J727*INDEX('Pliegos Tarifarios (Santiago)'!$D:$D,MATCH($B727,'Pliegos Tarifarios (Santiago)'!$A:$A,0))</f>
        <v>26736.424897000001</v>
      </c>
      <c r="P727" s="19">
        <f>H727*INDEX('Pliegos Tarifarios (Santiago)'!$E:$E,MATCH($B727,'Pliegos Tarifarios (Santiago)'!$A:$A,0))</f>
        <v>9365.8910780000006</v>
      </c>
      <c r="Q727" s="19" cm="1">
        <f t="array" ref="Q727">H727*_xlfn.IFS(H727&lt;=350,INDEX('Pliegos Tarifarios (Santiago)'!$F:$F,MATCH($B727,'Pliegos Tarifarios (Santiago)'!$A:$A,0)),H727&lt;=500,INDEX('Pliegos Tarifarios (Santiago)'!$G:$G,MATCH($B727,'Pliegos Tarifarios (Santiago)'!$A:$A,0)),H727&lt;=1000,INDEX('Pliegos Tarifarios (Santiago)'!$H:$H,MATCH($B727,'Pliegos Tarifarios (Santiago)'!$A:$A,0)),H727&lt;=5000,INDEX('Pliegos Tarifarios (Santiago)'!$I:$I,MATCH($B727,'Pliegos Tarifarios (Santiago)'!$A:$A,0)),H727&gt;5000,INDEX('Pliegos Tarifarios (Santiago)'!$J:$J,MATCH($B727,'Pliegos Tarifarios (Santiago)'!$A:$A,0)))/1.19</f>
        <v>1698.6201903361348</v>
      </c>
      <c r="R727" s="19">
        <f>INDEX('Pliegos Tarifarios (Santiago)'!$K:$K,MATCH($B727,'Pliegos Tarifarios (Santiago)'!$A:$A,0))</f>
        <v>716.899</v>
      </c>
      <c r="S727" s="21">
        <f t="shared" si="46"/>
        <v>131391.67882333614</v>
      </c>
      <c r="T727" s="21">
        <f t="shared" si="47"/>
        <v>24964.418976433866</v>
      </c>
      <c r="U727" s="19">
        <v>0</v>
      </c>
      <c r="V727" s="21">
        <f t="shared" si="48"/>
        <v>156356.09779977001</v>
      </c>
    </row>
    <row r="728" spans="1:22" x14ac:dyDescent="0.3">
      <c r="A728" s="3" t="s">
        <v>134</v>
      </c>
      <c r="B728" s="3">
        <v>3</v>
      </c>
      <c r="C728" s="4" t="s">
        <v>178</v>
      </c>
      <c r="D728" s="3" t="s">
        <v>614</v>
      </c>
      <c r="E728" s="3" t="s">
        <v>488</v>
      </c>
      <c r="F728" s="4" t="s">
        <v>615</v>
      </c>
      <c r="G728" s="3" t="s">
        <v>30</v>
      </c>
      <c r="H728" s="5">
        <v>723.82090000000005</v>
      </c>
      <c r="I728" s="5">
        <v>1.9476</v>
      </c>
      <c r="J728" s="5">
        <v>1.9476</v>
      </c>
      <c r="K728" s="6">
        <v>1</v>
      </c>
      <c r="L728" s="5">
        <v>25.85</v>
      </c>
      <c r="M728" s="19">
        <f>H728*INDEX('Pliegos Tarifarios (Santiago)'!$B:$B,MATCH($B728,'Pliegos Tarifarios (Santiago)'!$A:$A,0))</f>
        <v>86017.428114199996</v>
      </c>
      <c r="N728" s="19">
        <f>I728*INDEX('Pliegos Tarifarios (Santiago)'!$C:$C,MATCH($B728,'Pliegos Tarifarios (Santiago)'!$A:$A,0))</f>
        <v>6801.5431043999997</v>
      </c>
      <c r="O728" s="19">
        <f>J728*INDEX('Pliegos Tarifarios (Santiago)'!$D:$D,MATCH($B728,'Pliegos Tarifarios (Santiago)'!$A:$A,0))</f>
        <v>27641.926493999999</v>
      </c>
      <c r="P728" s="19">
        <f>H728*INDEX('Pliegos Tarifarios (Santiago)'!$E:$E,MATCH($B728,'Pliegos Tarifarios (Santiago)'!$A:$A,0))</f>
        <v>9360.4518788000005</v>
      </c>
      <c r="Q728" s="19" cm="1">
        <f t="array" ref="Q728">H728*_xlfn.IFS(H728&lt;=350,INDEX('Pliegos Tarifarios (Santiago)'!$F:$F,MATCH($B728,'Pliegos Tarifarios (Santiago)'!$A:$A,0)),H728&lt;=500,INDEX('Pliegos Tarifarios (Santiago)'!$G:$G,MATCH($B728,'Pliegos Tarifarios (Santiago)'!$A:$A,0)),H728&lt;=1000,INDEX('Pliegos Tarifarios (Santiago)'!$H:$H,MATCH($B728,'Pliegos Tarifarios (Santiago)'!$A:$A,0)),H728&lt;=5000,INDEX('Pliegos Tarifarios (Santiago)'!$I:$I,MATCH($B728,'Pliegos Tarifarios (Santiago)'!$A:$A,0)),H728&gt;5000,INDEX('Pliegos Tarifarios (Santiago)'!$J:$J,MATCH($B728,'Pliegos Tarifarios (Santiago)'!$A:$A,0)))/1.19</f>
        <v>1697.6337242857148</v>
      </c>
      <c r="R728" s="19">
        <f>INDEX('Pliegos Tarifarios (Santiago)'!$K:$K,MATCH($B728,'Pliegos Tarifarios (Santiago)'!$A:$A,0))</f>
        <v>716.899</v>
      </c>
      <c r="S728" s="21">
        <f t="shared" si="46"/>
        <v>132235.88231568571</v>
      </c>
      <c r="T728" s="21">
        <f t="shared" si="47"/>
        <v>25124.817639980287</v>
      </c>
      <c r="U728" s="19">
        <v>0</v>
      </c>
      <c r="V728" s="21">
        <f t="shared" si="48"/>
        <v>157360.699955666</v>
      </c>
    </row>
    <row r="729" spans="1:22" x14ac:dyDescent="0.3">
      <c r="A729" s="3" t="s">
        <v>134</v>
      </c>
      <c r="B729" s="3">
        <v>3</v>
      </c>
      <c r="C729" s="4" t="s">
        <v>178</v>
      </c>
      <c r="D729" s="3" t="s">
        <v>616</v>
      </c>
      <c r="E729" s="3" t="s">
        <v>488</v>
      </c>
      <c r="F729" s="4" t="s">
        <v>617</v>
      </c>
      <c r="G729" s="3" t="s">
        <v>30</v>
      </c>
      <c r="H729" s="5">
        <v>723.31790000000001</v>
      </c>
      <c r="I729" s="5">
        <v>1.9494</v>
      </c>
      <c r="J729" s="5">
        <v>1.9053</v>
      </c>
      <c r="K729" s="6">
        <v>0.97737765466297322</v>
      </c>
      <c r="L729" s="5">
        <v>25.83</v>
      </c>
      <c r="M729" s="19">
        <f>H729*INDEX('Pliegos Tarifarios (Santiago)'!$B:$B,MATCH($B729,'Pliegos Tarifarios (Santiago)'!$A:$A,0))</f>
        <v>85957.652600200003</v>
      </c>
      <c r="N729" s="19">
        <f>I729*INDEX('Pliegos Tarifarios (Santiago)'!$C:$C,MATCH($B729,'Pliegos Tarifarios (Santiago)'!$A:$A,0))</f>
        <v>6807.8291885999997</v>
      </c>
      <c r="O729" s="19">
        <f>J729*INDEX('Pliegos Tarifarios (Santiago)'!$D:$D,MATCH($B729,'Pliegos Tarifarios (Santiago)'!$A:$A,0))</f>
        <v>27041.5704195</v>
      </c>
      <c r="P729" s="19">
        <f>H729*INDEX('Pliegos Tarifarios (Santiago)'!$E:$E,MATCH($B729,'Pliegos Tarifarios (Santiago)'!$A:$A,0))</f>
        <v>9353.9470828000012</v>
      </c>
      <c r="Q729" s="19" cm="1">
        <f t="array" ref="Q729">H729*_xlfn.IFS(H729&lt;=350,INDEX('Pliegos Tarifarios (Santiago)'!$F:$F,MATCH($B729,'Pliegos Tarifarios (Santiago)'!$A:$A,0)),H729&lt;=500,INDEX('Pliegos Tarifarios (Santiago)'!$G:$G,MATCH($B729,'Pliegos Tarifarios (Santiago)'!$A:$A,0)),H729&lt;=1000,INDEX('Pliegos Tarifarios (Santiago)'!$H:$H,MATCH($B729,'Pliegos Tarifarios (Santiago)'!$A:$A,0)),H729&lt;=5000,INDEX('Pliegos Tarifarios (Santiago)'!$I:$I,MATCH($B729,'Pliegos Tarifarios (Santiago)'!$A:$A,0)),H729&gt;5000,INDEX('Pliegos Tarifarios (Santiago)'!$J:$J,MATCH($B729,'Pliegos Tarifarios (Santiago)'!$A:$A,0)))/1.19</f>
        <v>1696.4539990756305</v>
      </c>
      <c r="R729" s="19">
        <f>INDEX('Pliegos Tarifarios (Santiago)'!$K:$K,MATCH($B729,'Pliegos Tarifarios (Santiago)'!$A:$A,0))</f>
        <v>716.899</v>
      </c>
      <c r="S729" s="21">
        <f t="shared" si="46"/>
        <v>131574.35229017562</v>
      </c>
      <c r="T729" s="21">
        <f t="shared" si="47"/>
        <v>24999.126935133369</v>
      </c>
      <c r="U729" s="19">
        <v>0</v>
      </c>
      <c r="V729" s="21">
        <f t="shared" si="48"/>
        <v>156573.47922530898</v>
      </c>
    </row>
    <row r="730" spans="1:22" x14ac:dyDescent="0.3">
      <c r="A730" s="3" t="s">
        <v>134</v>
      </c>
      <c r="B730" s="3">
        <v>3</v>
      </c>
      <c r="C730" s="4" t="s">
        <v>178</v>
      </c>
      <c r="D730" s="3" t="s">
        <v>618</v>
      </c>
      <c r="E730" s="3" t="s">
        <v>488</v>
      </c>
      <c r="F730" s="4" t="s">
        <v>619</v>
      </c>
      <c r="G730" s="3" t="s">
        <v>30</v>
      </c>
      <c r="H730" s="5">
        <v>724.69529999999997</v>
      </c>
      <c r="I730" s="5">
        <v>1.9357</v>
      </c>
      <c r="J730" s="5">
        <v>1.9218</v>
      </c>
      <c r="K730" s="6">
        <v>0.99281913519656972</v>
      </c>
      <c r="L730" s="5">
        <v>25.88</v>
      </c>
      <c r="M730" s="19">
        <f>H730*INDEX('Pliegos Tarifarios (Santiago)'!$B:$B,MATCH($B730,'Pliegos Tarifarios (Santiago)'!$A:$A,0))</f>
        <v>86121.340061399998</v>
      </c>
      <c r="N730" s="19">
        <f>I730*INDEX('Pliegos Tarifarios (Santiago)'!$C:$C,MATCH($B730,'Pliegos Tarifarios (Santiago)'!$A:$A,0))</f>
        <v>6759.9851032999995</v>
      </c>
      <c r="O730" s="19">
        <f>J730*INDEX('Pliegos Tarifarios (Santiago)'!$D:$D,MATCH($B730,'Pliegos Tarifarios (Santiago)'!$A:$A,0))</f>
        <v>27275.751866999999</v>
      </c>
      <c r="P730" s="19">
        <f>H730*INDEX('Pliegos Tarifarios (Santiago)'!$E:$E,MATCH($B730,'Pliegos Tarifarios (Santiago)'!$A:$A,0))</f>
        <v>9371.7596195999995</v>
      </c>
      <c r="Q730" s="19" cm="1">
        <f t="array" ref="Q730">H730*_xlfn.IFS(H730&lt;=350,INDEX('Pliegos Tarifarios (Santiago)'!$F:$F,MATCH($B730,'Pliegos Tarifarios (Santiago)'!$A:$A,0)),H730&lt;=500,INDEX('Pliegos Tarifarios (Santiago)'!$G:$G,MATCH($B730,'Pliegos Tarifarios (Santiago)'!$A:$A,0)),H730&lt;=1000,INDEX('Pliegos Tarifarios (Santiago)'!$H:$H,MATCH($B730,'Pliegos Tarifarios (Santiago)'!$A:$A,0)),H730&lt;=5000,INDEX('Pliegos Tarifarios (Santiago)'!$I:$I,MATCH($B730,'Pliegos Tarifarios (Santiago)'!$A:$A,0)),H730&gt;5000,INDEX('Pliegos Tarifarios (Santiago)'!$J:$J,MATCH($B730,'Pliegos Tarifarios (Santiago)'!$A:$A,0)))/1.19</f>
        <v>1699.6845229411767</v>
      </c>
      <c r="R730" s="19">
        <f>INDEX('Pliegos Tarifarios (Santiago)'!$K:$K,MATCH($B730,'Pliegos Tarifarios (Santiago)'!$A:$A,0))</f>
        <v>716.899</v>
      </c>
      <c r="S730" s="21">
        <f t="shared" si="46"/>
        <v>131945.42017424118</v>
      </c>
      <c r="T730" s="21">
        <f t="shared" si="47"/>
        <v>25069.629833105824</v>
      </c>
      <c r="U730" s="19">
        <v>0</v>
      </c>
      <c r="V730" s="21">
        <f t="shared" si="48"/>
        <v>157015.05000734702</v>
      </c>
    </row>
    <row r="731" spans="1:22" x14ac:dyDescent="0.3">
      <c r="A731" s="3" t="s">
        <v>134</v>
      </c>
      <c r="B731" s="3">
        <v>3</v>
      </c>
      <c r="C731" s="4" t="s">
        <v>178</v>
      </c>
      <c r="D731" s="3" t="s">
        <v>620</v>
      </c>
      <c r="E731" s="3" t="s">
        <v>488</v>
      </c>
      <c r="F731" s="4" t="s">
        <v>621</v>
      </c>
      <c r="G731" s="3" t="s">
        <v>30</v>
      </c>
      <c r="H731" s="5">
        <v>724.82899999999995</v>
      </c>
      <c r="I731" s="5">
        <v>2.0085000000000002</v>
      </c>
      <c r="J731" s="5">
        <v>1.9341999999999999</v>
      </c>
      <c r="K731" s="6">
        <v>0.96300721931789879</v>
      </c>
      <c r="L731" s="5">
        <v>25.89</v>
      </c>
      <c r="M731" s="19">
        <f>H731*INDEX('Pliegos Tarifarios (Santiago)'!$B:$B,MATCH($B731,'Pliegos Tarifarios (Santiago)'!$A:$A,0))</f>
        <v>86137.228701999993</v>
      </c>
      <c r="N731" s="19">
        <f>I731*INDEX('Pliegos Tarifarios (Santiago)'!$C:$C,MATCH($B731,'Pliegos Tarifarios (Santiago)'!$A:$A,0))</f>
        <v>7014.2222865000003</v>
      </c>
      <c r="O731" s="19">
        <f>J731*INDEX('Pliegos Tarifarios (Santiago)'!$D:$D,MATCH($B731,'Pliegos Tarifarios (Santiago)'!$A:$A,0))</f>
        <v>27451.742772999998</v>
      </c>
      <c r="P731" s="19">
        <f>H731*INDEX('Pliegos Tarifarios (Santiago)'!$E:$E,MATCH($B731,'Pliegos Tarifarios (Santiago)'!$A:$A,0))</f>
        <v>9373.4886279999992</v>
      </c>
      <c r="Q731" s="19" cm="1">
        <f t="array" ref="Q731">H731*_xlfn.IFS(H731&lt;=350,INDEX('Pliegos Tarifarios (Santiago)'!$F:$F,MATCH($B731,'Pliegos Tarifarios (Santiago)'!$A:$A,0)),H731&lt;=500,INDEX('Pliegos Tarifarios (Santiago)'!$G:$G,MATCH($B731,'Pliegos Tarifarios (Santiago)'!$A:$A,0)),H731&lt;=1000,INDEX('Pliegos Tarifarios (Santiago)'!$H:$H,MATCH($B731,'Pliegos Tarifarios (Santiago)'!$A:$A,0)),H731&lt;=5000,INDEX('Pliegos Tarifarios (Santiago)'!$I:$I,MATCH($B731,'Pliegos Tarifarios (Santiago)'!$A:$A,0)),H731&gt;5000,INDEX('Pliegos Tarifarios (Santiago)'!$J:$J,MATCH($B731,'Pliegos Tarifarios (Santiago)'!$A:$A,0)))/1.19</f>
        <v>1699.9981000000002</v>
      </c>
      <c r="R731" s="19">
        <f>INDEX('Pliegos Tarifarios (Santiago)'!$K:$K,MATCH($B731,'Pliegos Tarifarios (Santiago)'!$A:$A,0))</f>
        <v>716.899</v>
      </c>
      <c r="S731" s="21">
        <f t="shared" si="46"/>
        <v>132393.5794895</v>
      </c>
      <c r="T731" s="21">
        <f t="shared" si="47"/>
        <v>25154.780103005</v>
      </c>
      <c r="U731" s="19">
        <v>0</v>
      </c>
      <c r="V731" s="21">
        <f t="shared" si="48"/>
        <v>157548.359592505</v>
      </c>
    </row>
    <row r="732" spans="1:22" x14ac:dyDescent="0.3">
      <c r="A732" s="3" t="s">
        <v>134</v>
      </c>
      <c r="B732" s="3">
        <v>3</v>
      </c>
      <c r="C732" s="4" t="s">
        <v>178</v>
      </c>
      <c r="D732" s="3" t="s">
        <v>622</v>
      </c>
      <c r="E732" s="3" t="s">
        <v>488</v>
      </c>
      <c r="F732" s="4" t="s">
        <v>623</v>
      </c>
      <c r="G732" s="3" t="s">
        <v>30</v>
      </c>
      <c r="H732" s="5">
        <v>725.08640000000003</v>
      </c>
      <c r="I732" s="5">
        <v>1.9242999999999999</v>
      </c>
      <c r="J732" s="5">
        <v>1.9018999999999999</v>
      </c>
      <c r="K732" s="6">
        <v>0.9883594034194253</v>
      </c>
      <c r="L732" s="5">
        <v>25.9</v>
      </c>
      <c r="M732" s="19">
        <f>H732*INDEX('Pliegos Tarifarios (Santiago)'!$B:$B,MATCH($B732,'Pliegos Tarifarios (Santiago)'!$A:$A,0))</f>
        <v>86167.817603200005</v>
      </c>
      <c r="N732" s="19">
        <f>I732*INDEX('Pliegos Tarifarios (Santiago)'!$C:$C,MATCH($B732,'Pliegos Tarifarios (Santiago)'!$A:$A,0))</f>
        <v>6720.1732366999995</v>
      </c>
      <c r="O732" s="19">
        <f>J732*INDEX('Pliegos Tarifarios (Santiago)'!$D:$D,MATCH($B732,'Pliegos Tarifarios (Santiago)'!$A:$A,0))</f>
        <v>26993.314848499998</v>
      </c>
      <c r="P732" s="19">
        <f>H732*INDEX('Pliegos Tarifarios (Santiago)'!$E:$E,MATCH($B732,'Pliegos Tarifarios (Santiago)'!$A:$A,0))</f>
        <v>9376.8173248000003</v>
      </c>
      <c r="Q732" s="19" cm="1">
        <f t="array" ref="Q732">H732*_xlfn.IFS(H732&lt;=350,INDEX('Pliegos Tarifarios (Santiago)'!$F:$F,MATCH($B732,'Pliegos Tarifarios (Santiago)'!$A:$A,0)),H732&lt;=500,INDEX('Pliegos Tarifarios (Santiago)'!$G:$G,MATCH($B732,'Pliegos Tarifarios (Santiago)'!$A:$A,0)),H732&lt;=1000,INDEX('Pliegos Tarifarios (Santiago)'!$H:$H,MATCH($B732,'Pliegos Tarifarios (Santiago)'!$A:$A,0)),H732&lt;=5000,INDEX('Pliegos Tarifarios (Santiago)'!$I:$I,MATCH($B732,'Pliegos Tarifarios (Santiago)'!$A:$A,0)),H732&gt;5000,INDEX('Pliegos Tarifarios (Santiago)'!$J:$J,MATCH($B732,'Pliegos Tarifarios (Santiago)'!$A:$A,0)))/1.19</f>
        <v>1700.6018003361348</v>
      </c>
      <c r="R732" s="19">
        <f>INDEX('Pliegos Tarifarios (Santiago)'!$K:$K,MATCH($B732,'Pliegos Tarifarios (Santiago)'!$A:$A,0))</f>
        <v>716.899</v>
      </c>
      <c r="S732" s="21">
        <f t="shared" si="46"/>
        <v>131675.62381353613</v>
      </c>
      <c r="T732" s="21">
        <f t="shared" si="47"/>
        <v>25018.368524571866</v>
      </c>
      <c r="U732" s="19">
        <v>0</v>
      </c>
      <c r="V732" s="21">
        <f t="shared" si="48"/>
        <v>156693.99233810802</v>
      </c>
    </row>
    <row r="733" spans="1:22" x14ac:dyDescent="0.3">
      <c r="A733" s="3" t="s">
        <v>134</v>
      </c>
      <c r="B733" s="3">
        <v>3</v>
      </c>
      <c r="C733" s="4" t="s">
        <v>178</v>
      </c>
      <c r="D733" s="3" t="s">
        <v>624</v>
      </c>
      <c r="E733" s="3" t="s">
        <v>488</v>
      </c>
      <c r="F733" s="4" t="s">
        <v>625</v>
      </c>
      <c r="G733" s="3" t="s">
        <v>30</v>
      </c>
      <c r="H733" s="5">
        <v>725.34320000000002</v>
      </c>
      <c r="I733" s="5">
        <v>1.931</v>
      </c>
      <c r="J733" s="5">
        <v>1.9193</v>
      </c>
      <c r="K733" s="6">
        <v>0.99394096323148629</v>
      </c>
      <c r="L733" s="5">
        <v>25.91</v>
      </c>
      <c r="M733" s="19">
        <f>H733*INDEX('Pliegos Tarifarios (Santiago)'!$B:$B,MATCH($B733,'Pliegos Tarifarios (Santiago)'!$A:$A,0))</f>
        <v>86198.335201599999</v>
      </c>
      <c r="N733" s="19">
        <f>I733*INDEX('Pliegos Tarifarios (Santiago)'!$C:$C,MATCH($B733,'Pliegos Tarifarios (Santiago)'!$A:$A,0))</f>
        <v>6743.5714389999994</v>
      </c>
      <c r="O733" s="19">
        <f>J733*INDEX('Pliegos Tarifarios (Santiago)'!$D:$D,MATCH($B733,'Pliegos Tarifarios (Santiago)'!$A:$A,0))</f>
        <v>27240.269829500001</v>
      </c>
      <c r="P733" s="19">
        <f>H733*INDEX('Pliegos Tarifarios (Santiago)'!$E:$E,MATCH($B733,'Pliegos Tarifarios (Santiago)'!$A:$A,0))</f>
        <v>9380.1382623999998</v>
      </c>
      <c r="Q733" s="19" cm="1">
        <f t="array" ref="Q733">H733*_xlfn.IFS(H733&lt;=350,INDEX('Pliegos Tarifarios (Santiago)'!$F:$F,MATCH($B733,'Pliegos Tarifarios (Santiago)'!$A:$A,0)),H733&lt;=500,INDEX('Pliegos Tarifarios (Santiago)'!$G:$G,MATCH($B733,'Pliegos Tarifarios (Santiago)'!$A:$A,0)),H733&lt;=1000,INDEX('Pliegos Tarifarios (Santiago)'!$H:$H,MATCH($B733,'Pliegos Tarifarios (Santiago)'!$A:$A,0)),H733&lt;=5000,INDEX('Pliegos Tarifarios (Santiago)'!$I:$I,MATCH($B733,'Pliegos Tarifarios (Santiago)'!$A:$A,0)),H733&gt;5000,INDEX('Pliegos Tarifarios (Santiago)'!$J:$J,MATCH($B733,'Pliegos Tarifarios (Santiago)'!$A:$A,0)))/1.19</f>
        <v>1701.2040934453785</v>
      </c>
      <c r="R733" s="19">
        <f>INDEX('Pliegos Tarifarios (Santiago)'!$K:$K,MATCH($B733,'Pliegos Tarifarios (Santiago)'!$A:$A,0))</f>
        <v>716.899</v>
      </c>
      <c r="S733" s="21">
        <f t="shared" si="46"/>
        <v>131980.41782594539</v>
      </c>
      <c r="T733" s="21">
        <f t="shared" si="47"/>
        <v>25076.279386929626</v>
      </c>
      <c r="U733" s="19">
        <v>0</v>
      </c>
      <c r="V733" s="21">
        <f t="shared" si="48"/>
        <v>157056.69721287501</v>
      </c>
    </row>
    <row r="734" spans="1:22" x14ac:dyDescent="0.3">
      <c r="A734" s="3" t="s">
        <v>134</v>
      </c>
      <c r="B734" s="3">
        <v>3</v>
      </c>
      <c r="C734" s="4" t="s">
        <v>178</v>
      </c>
      <c r="D734" s="3" t="s">
        <v>626</v>
      </c>
      <c r="E734" s="3" t="s">
        <v>488</v>
      </c>
      <c r="F734" s="4" t="s">
        <v>627</v>
      </c>
      <c r="G734" s="3" t="s">
        <v>30</v>
      </c>
      <c r="H734" s="5">
        <v>724.36059999999998</v>
      </c>
      <c r="I734" s="5">
        <v>1.9613</v>
      </c>
      <c r="J734" s="5">
        <v>1.9001999999999999</v>
      </c>
      <c r="K734" s="6">
        <v>0.96884719318819146</v>
      </c>
      <c r="L734" s="5">
        <v>25.87</v>
      </c>
      <c r="M734" s="19">
        <f>H734*INDEX('Pliegos Tarifarios (Santiago)'!$B:$B,MATCH($B734,'Pliegos Tarifarios (Santiago)'!$A:$A,0))</f>
        <v>86081.564982799988</v>
      </c>
      <c r="N734" s="19">
        <f>I734*INDEX('Pliegos Tarifarios (Santiago)'!$C:$C,MATCH($B734,'Pliegos Tarifarios (Santiago)'!$A:$A,0))</f>
        <v>6849.3871896999999</v>
      </c>
      <c r="O734" s="19">
        <f>J734*INDEX('Pliegos Tarifarios (Santiago)'!$D:$D,MATCH($B734,'Pliegos Tarifarios (Santiago)'!$A:$A,0))</f>
        <v>26969.187062999998</v>
      </c>
      <c r="P734" s="19">
        <f>H734*INDEX('Pliegos Tarifarios (Santiago)'!$E:$E,MATCH($B734,'Pliegos Tarifarios (Santiago)'!$A:$A,0))</f>
        <v>9367.4312792000001</v>
      </c>
      <c r="Q734" s="19" cm="1">
        <f t="array" ref="Q734">H734*_xlfn.IFS(H734&lt;=350,INDEX('Pliegos Tarifarios (Santiago)'!$F:$F,MATCH($B734,'Pliegos Tarifarios (Santiago)'!$A:$A,0)),H734&lt;=500,INDEX('Pliegos Tarifarios (Santiago)'!$G:$G,MATCH($B734,'Pliegos Tarifarios (Santiago)'!$A:$A,0)),H734&lt;=1000,INDEX('Pliegos Tarifarios (Santiago)'!$H:$H,MATCH($B734,'Pliegos Tarifarios (Santiago)'!$A:$A,0)),H734&lt;=5000,INDEX('Pliegos Tarifarios (Santiago)'!$I:$I,MATCH($B734,'Pliegos Tarifarios (Santiago)'!$A:$A,0)),H734&gt;5000,INDEX('Pliegos Tarifarios (Santiago)'!$J:$J,MATCH($B734,'Pliegos Tarifarios (Santiago)'!$A:$A,0)))/1.19</f>
        <v>1698.8995248739498</v>
      </c>
      <c r="R734" s="19">
        <f>INDEX('Pliegos Tarifarios (Santiago)'!$K:$K,MATCH($B734,'Pliegos Tarifarios (Santiago)'!$A:$A,0))</f>
        <v>716.899</v>
      </c>
      <c r="S734" s="21">
        <f t="shared" si="46"/>
        <v>131683.36903957394</v>
      </c>
      <c r="T734" s="21">
        <f t="shared" si="47"/>
        <v>25019.840117519048</v>
      </c>
      <c r="U734" s="19">
        <v>0</v>
      </c>
      <c r="V734" s="21">
        <f t="shared" si="48"/>
        <v>156703.20915709299</v>
      </c>
    </row>
    <row r="735" spans="1:22" x14ac:dyDescent="0.3">
      <c r="A735" s="3" t="s">
        <v>134</v>
      </c>
      <c r="B735" s="3">
        <v>3</v>
      </c>
      <c r="C735" s="4" t="s">
        <v>178</v>
      </c>
      <c r="D735" s="3" t="s">
        <v>628</v>
      </c>
      <c r="E735" s="3" t="s">
        <v>488</v>
      </c>
      <c r="F735" s="4" t="s">
        <v>629</v>
      </c>
      <c r="G735" s="3" t="s">
        <v>30</v>
      </c>
      <c r="H735" s="5">
        <v>724.59849999999994</v>
      </c>
      <c r="I735" s="5">
        <v>1.9824999999999999</v>
      </c>
      <c r="J735" s="5">
        <v>1.9824999999999999</v>
      </c>
      <c r="K735" s="6">
        <v>1</v>
      </c>
      <c r="L735" s="5">
        <v>25.88</v>
      </c>
      <c r="M735" s="19">
        <f>H735*INDEX('Pliegos Tarifarios (Santiago)'!$B:$B,MATCH($B735,'Pliegos Tarifarios (Santiago)'!$A:$A,0))</f>
        <v>86109.836542999983</v>
      </c>
      <c r="N735" s="19">
        <f>I735*INDEX('Pliegos Tarifarios (Santiago)'!$C:$C,MATCH($B735,'Pliegos Tarifarios (Santiago)'!$A:$A,0))</f>
        <v>6923.4232924999997</v>
      </c>
      <c r="O735" s="19">
        <f>J735*INDEX('Pliegos Tarifarios (Santiago)'!$D:$D,MATCH($B735,'Pliegos Tarifarios (Santiago)'!$A:$A,0))</f>
        <v>28137.2557375</v>
      </c>
      <c r="P735" s="19">
        <f>H735*INDEX('Pliegos Tarifarios (Santiago)'!$E:$E,MATCH($B735,'Pliegos Tarifarios (Santiago)'!$A:$A,0))</f>
        <v>9370.5078020000001</v>
      </c>
      <c r="Q735" s="19" cm="1">
        <f t="array" ref="Q735">H735*_xlfn.IFS(H735&lt;=350,INDEX('Pliegos Tarifarios (Santiago)'!$F:$F,MATCH($B735,'Pliegos Tarifarios (Santiago)'!$A:$A,0)),H735&lt;=500,INDEX('Pliegos Tarifarios (Santiago)'!$G:$G,MATCH($B735,'Pliegos Tarifarios (Santiago)'!$A:$A,0)),H735&lt;=1000,INDEX('Pliegos Tarifarios (Santiago)'!$H:$H,MATCH($B735,'Pliegos Tarifarios (Santiago)'!$A:$A,0)),H735&lt;=5000,INDEX('Pliegos Tarifarios (Santiago)'!$I:$I,MATCH($B735,'Pliegos Tarifarios (Santiago)'!$A:$A,0)),H735&gt;5000,INDEX('Pliegos Tarifarios (Santiago)'!$J:$J,MATCH($B735,'Pliegos Tarifarios (Santiago)'!$A:$A,0)))/1.19</f>
        <v>1699.4574903361347</v>
      </c>
      <c r="R735" s="19">
        <f>INDEX('Pliegos Tarifarios (Santiago)'!$K:$K,MATCH($B735,'Pliegos Tarifarios (Santiago)'!$A:$A,0))</f>
        <v>716.899</v>
      </c>
      <c r="S735" s="21">
        <f t="shared" si="46"/>
        <v>132957.37986533612</v>
      </c>
      <c r="T735" s="21">
        <f t="shared" si="47"/>
        <v>25261.902174413863</v>
      </c>
      <c r="U735" s="19">
        <v>0</v>
      </c>
      <c r="V735" s="21">
        <f t="shared" si="48"/>
        <v>158219.28203974999</v>
      </c>
    </row>
    <row r="736" spans="1:22" x14ac:dyDescent="0.3">
      <c r="A736" s="3" t="s">
        <v>134</v>
      </c>
      <c r="B736" s="3">
        <v>3</v>
      </c>
      <c r="C736" s="4" t="s">
        <v>178</v>
      </c>
      <c r="D736" s="3" t="s">
        <v>630</v>
      </c>
      <c r="E736" s="3" t="s">
        <v>488</v>
      </c>
      <c r="F736" s="4" t="s">
        <v>631</v>
      </c>
      <c r="G736" s="3" t="s">
        <v>30</v>
      </c>
      <c r="H736" s="5">
        <v>725.21969999999999</v>
      </c>
      <c r="I736" s="5">
        <v>1.9360999999999999</v>
      </c>
      <c r="J736" s="5">
        <v>1.9263999999999999</v>
      </c>
      <c r="K736" s="6">
        <v>0.9949899282061877</v>
      </c>
      <c r="L736" s="5">
        <v>25.9</v>
      </c>
      <c r="M736" s="19">
        <f>H736*INDEX('Pliegos Tarifarios (Santiago)'!$B:$B,MATCH($B736,'Pliegos Tarifarios (Santiago)'!$A:$A,0))</f>
        <v>86183.658708599993</v>
      </c>
      <c r="N736" s="19">
        <f>I736*INDEX('Pliegos Tarifarios (Santiago)'!$C:$C,MATCH($B736,'Pliegos Tarifarios (Santiago)'!$A:$A,0))</f>
        <v>6761.3820108999989</v>
      </c>
      <c r="O736" s="19">
        <f>J736*INDEX('Pliegos Tarifarios (Santiago)'!$D:$D,MATCH($B736,'Pliegos Tarifarios (Santiago)'!$A:$A,0))</f>
        <v>27341.038816</v>
      </c>
      <c r="P736" s="19">
        <f>H736*INDEX('Pliegos Tarifarios (Santiago)'!$E:$E,MATCH($B736,'Pliegos Tarifarios (Santiago)'!$A:$A,0))</f>
        <v>9378.5411604000001</v>
      </c>
      <c r="Q736" s="19" cm="1">
        <f t="array" ref="Q736">H736*_xlfn.IFS(H736&lt;=350,INDEX('Pliegos Tarifarios (Santiago)'!$F:$F,MATCH($B736,'Pliegos Tarifarios (Santiago)'!$A:$A,0)),H736&lt;=500,INDEX('Pliegos Tarifarios (Santiago)'!$G:$G,MATCH($B736,'Pliegos Tarifarios (Santiago)'!$A:$A,0)),H736&lt;=1000,INDEX('Pliegos Tarifarios (Santiago)'!$H:$H,MATCH($B736,'Pliegos Tarifarios (Santiago)'!$A:$A,0)),H736&lt;=5000,INDEX('Pliegos Tarifarios (Santiago)'!$I:$I,MATCH($B736,'Pliegos Tarifarios (Santiago)'!$A:$A,0)),H736&gt;5000,INDEX('Pliegos Tarifarios (Santiago)'!$J:$J,MATCH($B736,'Pliegos Tarifarios (Santiago)'!$A:$A,0)))/1.19</f>
        <v>1700.9144392436979</v>
      </c>
      <c r="R736" s="19">
        <f>INDEX('Pliegos Tarifarios (Santiago)'!$K:$K,MATCH($B736,'Pliegos Tarifarios (Santiago)'!$A:$A,0))</f>
        <v>716.899</v>
      </c>
      <c r="S736" s="21">
        <f t="shared" si="46"/>
        <v>132082.43413514367</v>
      </c>
      <c r="T736" s="21">
        <f t="shared" si="47"/>
        <v>25095.662485677298</v>
      </c>
      <c r="U736" s="19">
        <v>0</v>
      </c>
      <c r="V736" s="21">
        <f t="shared" si="48"/>
        <v>157178.09662082099</v>
      </c>
    </row>
    <row r="737" spans="1:22" x14ac:dyDescent="0.3">
      <c r="A737" s="3" t="s">
        <v>134</v>
      </c>
      <c r="B737" s="3">
        <v>3</v>
      </c>
      <c r="C737" s="4" t="s">
        <v>178</v>
      </c>
      <c r="D737" s="3" t="s">
        <v>632</v>
      </c>
      <c r="E737" s="3" t="s">
        <v>488</v>
      </c>
      <c r="F737" s="4" t="s">
        <v>633</v>
      </c>
      <c r="G737" s="3" t="s">
        <v>30</v>
      </c>
      <c r="H737" s="5">
        <v>725.75019999999995</v>
      </c>
      <c r="I737" s="5">
        <v>1.9374</v>
      </c>
      <c r="J737" s="5">
        <v>1.9368000000000001</v>
      </c>
      <c r="K737" s="6">
        <v>0.99969030659646951</v>
      </c>
      <c r="L737" s="5">
        <v>25.92</v>
      </c>
      <c r="M737" s="19">
        <f>H737*INDEX('Pliegos Tarifarios (Santiago)'!$B:$B,MATCH($B737,'Pliegos Tarifarios (Santiago)'!$A:$A,0))</f>
        <v>86246.702267599991</v>
      </c>
      <c r="N737" s="19">
        <f>I737*INDEX('Pliegos Tarifarios (Santiago)'!$C:$C,MATCH($B737,'Pliegos Tarifarios (Santiago)'!$A:$A,0))</f>
        <v>6765.9219605999997</v>
      </c>
      <c r="O737" s="19">
        <f>J737*INDEX('Pliegos Tarifarios (Santiago)'!$D:$D,MATCH($B737,'Pliegos Tarifarios (Santiago)'!$A:$A,0))</f>
        <v>27488.644092000002</v>
      </c>
      <c r="P737" s="19">
        <f>H737*INDEX('Pliegos Tarifarios (Santiago)'!$E:$E,MATCH($B737,'Pliegos Tarifarios (Santiago)'!$A:$A,0))</f>
        <v>9385.4015863999994</v>
      </c>
      <c r="Q737" s="19" cm="1">
        <f t="array" ref="Q737">H737*_xlfn.IFS(H737&lt;=350,INDEX('Pliegos Tarifarios (Santiago)'!$F:$F,MATCH($B737,'Pliegos Tarifarios (Santiago)'!$A:$A,0)),H737&lt;=500,INDEX('Pliegos Tarifarios (Santiago)'!$G:$G,MATCH($B737,'Pliegos Tarifarios (Santiago)'!$A:$A,0)),H737&lt;=1000,INDEX('Pliegos Tarifarios (Santiago)'!$H:$H,MATCH($B737,'Pliegos Tarifarios (Santiago)'!$A:$A,0)),H737&lt;=5000,INDEX('Pliegos Tarifarios (Santiago)'!$I:$I,MATCH($B737,'Pliegos Tarifarios (Santiago)'!$A:$A,0)),H737&gt;5000,INDEX('Pliegos Tarifarios (Santiago)'!$J:$J,MATCH($B737,'Pliegos Tarifarios (Santiago)'!$A:$A,0)))/1.19</f>
        <v>1702.1586623529413</v>
      </c>
      <c r="R737" s="19">
        <f>INDEX('Pliegos Tarifarios (Santiago)'!$K:$K,MATCH($B737,'Pliegos Tarifarios (Santiago)'!$A:$A,0))</f>
        <v>716.899</v>
      </c>
      <c r="S737" s="21">
        <f t="shared" si="46"/>
        <v>132305.72756895292</v>
      </c>
      <c r="T737" s="21">
        <f t="shared" si="47"/>
        <v>25138.088238101056</v>
      </c>
      <c r="U737" s="19">
        <v>0</v>
      </c>
      <c r="V737" s="21">
        <f t="shared" si="48"/>
        <v>157443.81580705396</v>
      </c>
    </row>
    <row r="738" spans="1:22" x14ac:dyDescent="0.3">
      <c r="A738" s="3" t="s">
        <v>134</v>
      </c>
      <c r="B738" s="3">
        <v>3</v>
      </c>
      <c r="C738" s="4" t="s">
        <v>178</v>
      </c>
      <c r="D738" s="3" t="s">
        <v>634</v>
      </c>
      <c r="E738" s="3" t="s">
        <v>488</v>
      </c>
      <c r="F738" s="4" t="s">
        <v>635</v>
      </c>
      <c r="G738" s="3" t="s">
        <v>30</v>
      </c>
      <c r="H738" s="5">
        <v>724.48900000000003</v>
      </c>
      <c r="I738" s="5">
        <v>1.9625999999999999</v>
      </c>
      <c r="J738" s="5">
        <v>1.9286000000000001</v>
      </c>
      <c r="K738" s="6">
        <v>0.98267604198512193</v>
      </c>
      <c r="L738" s="5">
        <v>25.87</v>
      </c>
      <c r="M738" s="19">
        <f>H738*INDEX('Pliegos Tarifarios (Santiago)'!$B:$B,MATCH($B738,'Pliegos Tarifarios (Santiago)'!$A:$A,0))</f>
        <v>86096.823781999992</v>
      </c>
      <c r="N738" s="19">
        <f>I738*INDEX('Pliegos Tarifarios (Santiago)'!$C:$C,MATCH($B738,'Pliegos Tarifarios (Santiago)'!$A:$A,0))</f>
        <v>6853.9271393999989</v>
      </c>
      <c r="O738" s="19">
        <f>J738*INDEX('Pliegos Tarifarios (Santiago)'!$D:$D,MATCH($B738,'Pliegos Tarifarios (Santiago)'!$A:$A,0))</f>
        <v>27372.263009000002</v>
      </c>
      <c r="P738" s="19">
        <f>H738*INDEX('Pliegos Tarifarios (Santiago)'!$E:$E,MATCH($B738,'Pliegos Tarifarios (Santiago)'!$A:$A,0))</f>
        <v>9369.0917480000007</v>
      </c>
      <c r="Q738" s="19" cm="1">
        <f t="array" ref="Q738">H738*_xlfn.IFS(H738&lt;=350,INDEX('Pliegos Tarifarios (Santiago)'!$F:$F,MATCH($B738,'Pliegos Tarifarios (Santiago)'!$A:$A,0)),H738&lt;=500,INDEX('Pliegos Tarifarios (Santiago)'!$G:$G,MATCH($B738,'Pliegos Tarifarios (Santiago)'!$A:$A,0)),H738&lt;=1000,INDEX('Pliegos Tarifarios (Santiago)'!$H:$H,MATCH($B738,'Pliegos Tarifarios (Santiago)'!$A:$A,0)),H738&lt;=5000,INDEX('Pliegos Tarifarios (Santiago)'!$I:$I,MATCH($B738,'Pliegos Tarifarios (Santiago)'!$A:$A,0)),H738&gt;5000,INDEX('Pliegos Tarifarios (Santiago)'!$J:$J,MATCH($B738,'Pliegos Tarifarios (Santiago)'!$A:$A,0)))/1.19</f>
        <v>1699.2006714285719</v>
      </c>
      <c r="R738" s="19">
        <f>INDEX('Pliegos Tarifarios (Santiago)'!$K:$K,MATCH($B738,'Pliegos Tarifarios (Santiago)'!$A:$A,0))</f>
        <v>716.899</v>
      </c>
      <c r="S738" s="21">
        <f t="shared" si="46"/>
        <v>132108.20534982858</v>
      </c>
      <c r="T738" s="21">
        <f t="shared" si="47"/>
        <v>25100.559016467432</v>
      </c>
      <c r="U738" s="19">
        <v>0</v>
      </c>
      <c r="V738" s="21">
        <f t="shared" si="48"/>
        <v>157208.764366296</v>
      </c>
    </row>
    <row r="739" spans="1:22" x14ac:dyDescent="0.3">
      <c r="A739" s="3" t="s">
        <v>134</v>
      </c>
      <c r="B739" s="3">
        <v>3</v>
      </c>
      <c r="C739" s="4" t="s">
        <v>178</v>
      </c>
      <c r="D739" s="3" t="s">
        <v>636</v>
      </c>
      <c r="E739" s="3" t="s">
        <v>488</v>
      </c>
      <c r="F739" s="4" t="s">
        <v>637</v>
      </c>
      <c r="G739" s="3" t="s">
        <v>30</v>
      </c>
      <c r="H739" s="5">
        <v>723.53989999999999</v>
      </c>
      <c r="I739" s="5">
        <v>1.9540999999999999</v>
      </c>
      <c r="J739" s="5">
        <v>1.9540999999999999</v>
      </c>
      <c r="K739" s="6">
        <v>1</v>
      </c>
      <c r="L739" s="5">
        <v>25.84</v>
      </c>
      <c r="M739" s="19">
        <f>H739*INDEX('Pliegos Tarifarios (Santiago)'!$B:$B,MATCH($B739,'Pliegos Tarifarios (Santiago)'!$A:$A,0))</f>
        <v>85984.034636199998</v>
      </c>
      <c r="N739" s="19">
        <f>I739*INDEX('Pliegos Tarifarios (Santiago)'!$C:$C,MATCH($B739,'Pliegos Tarifarios (Santiago)'!$A:$A,0))</f>
        <v>6824.242852899999</v>
      </c>
      <c r="O739" s="19">
        <f>J739*INDEX('Pliegos Tarifarios (Santiago)'!$D:$D,MATCH($B739,'Pliegos Tarifarios (Santiago)'!$A:$A,0))</f>
        <v>27734.179791499999</v>
      </c>
      <c r="P739" s="19">
        <f>H739*INDEX('Pliegos Tarifarios (Santiago)'!$E:$E,MATCH($B739,'Pliegos Tarifarios (Santiago)'!$A:$A,0))</f>
        <v>9356.8179868000007</v>
      </c>
      <c r="Q739" s="19" cm="1">
        <f t="array" ref="Q739">H739*_xlfn.IFS(H739&lt;=350,INDEX('Pliegos Tarifarios (Santiago)'!$F:$F,MATCH($B739,'Pliegos Tarifarios (Santiago)'!$A:$A,0)),H739&lt;=500,INDEX('Pliegos Tarifarios (Santiago)'!$G:$G,MATCH($B739,'Pliegos Tarifarios (Santiago)'!$A:$A,0)),H739&lt;=1000,INDEX('Pliegos Tarifarios (Santiago)'!$H:$H,MATCH($B739,'Pliegos Tarifarios (Santiago)'!$A:$A,0)),H739&lt;=5000,INDEX('Pliegos Tarifarios (Santiago)'!$I:$I,MATCH($B739,'Pliegos Tarifarios (Santiago)'!$A:$A,0)),H739&gt;5000,INDEX('Pliegos Tarifarios (Santiago)'!$J:$J,MATCH($B739,'Pliegos Tarifarios (Santiago)'!$A:$A,0)))/1.19</f>
        <v>1696.9746730252104</v>
      </c>
      <c r="R739" s="19">
        <f>INDEX('Pliegos Tarifarios (Santiago)'!$K:$K,MATCH($B739,'Pliegos Tarifarios (Santiago)'!$A:$A,0))</f>
        <v>716.899</v>
      </c>
      <c r="S739" s="21">
        <f t="shared" si="46"/>
        <v>132313.14894042522</v>
      </c>
      <c r="T739" s="21">
        <f t="shared" si="47"/>
        <v>25139.498298680792</v>
      </c>
      <c r="U739" s="19">
        <v>0</v>
      </c>
      <c r="V739" s="21">
        <f t="shared" si="48"/>
        <v>157452.64723910601</v>
      </c>
    </row>
    <row r="740" spans="1:22" x14ac:dyDescent="0.3">
      <c r="A740" s="3" t="s">
        <v>134</v>
      </c>
      <c r="B740" s="3">
        <v>3</v>
      </c>
      <c r="C740" s="4" t="s">
        <v>178</v>
      </c>
      <c r="D740" s="3" t="s">
        <v>638</v>
      </c>
      <c r="E740" s="3" t="s">
        <v>488</v>
      </c>
      <c r="F740" s="4" t="s">
        <v>639</v>
      </c>
      <c r="G740" s="3" t="s">
        <v>30</v>
      </c>
      <c r="H740" s="5">
        <v>724.74009999999998</v>
      </c>
      <c r="I740" s="5">
        <v>1.9675</v>
      </c>
      <c r="J740" s="5">
        <v>1.9675</v>
      </c>
      <c r="K740" s="6">
        <v>1</v>
      </c>
      <c r="L740" s="5">
        <v>25.88</v>
      </c>
      <c r="M740" s="19">
        <f>H740*INDEX('Pliegos Tarifarios (Santiago)'!$B:$B,MATCH($B740,'Pliegos Tarifarios (Santiago)'!$A:$A,0))</f>
        <v>86126.66400379999</v>
      </c>
      <c r="N740" s="19">
        <f>I740*INDEX('Pliegos Tarifarios (Santiago)'!$C:$C,MATCH($B740,'Pliegos Tarifarios (Santiago)'!$A:$A,0))</f>
        <v>6871.0392574999996</v>
      </c>
      <c r="O740" s="19">
        <f>J740*INDEX('Pliegos Tarifarios (Santiago)'!$D:$D,MATCH($B740,'Pliegos Tarifarios (Santiago)'!$A:$A,0))</f>
        <v>27924.3635125</v>
      </c>
      <c r="P740" s="19">
        <f>H740*INDEX('Pliegos Tarifarios (Santiago)'!$E:$E,MATCH($B740,'Pliegos Tarifarios (Santiago)'!$A:$A,0))</f>
        <v>9372.3389731999996</v>
      </c>
      <c r="Q740" s="19" cm="1">
        <f t="array" ref="Q740">H740*_xlfn.IFS(H740&lt;=350,INDEX('Pliegos Tarifarios (Santiago)'!$F:$F,MATCH($B740,'Pliegos Tarifarios (Santiago)'!$A:$A,0)),H740&lt;=500,INDEX('Pliegos Tarifarios (Santiago)'!$G:$G,MATCH($B740,'Pliegos Tarifarios (Santiago)'!$A:$A,0)),H740&lt;=1000,INDEX('Pliegos Tarifarios (Santiago)'!$H:$H,MATCH($B740,'Pliegos Tarifarios (Santiago)'!$A:$A,0)),H740&lt;=5000,INDEX('Pliegos Tarifarios (Santiago)'!$I:$I,MATCH($B740,'Pliegos Tarifarios (Santiago)'!$A:$A,0)),H740&gt;5000,INDEX('Pliegos Tarifarios (Santiago)'!$J:$J,MATCH($B740,'Pliegos Tarifarios (Santiago)'!$A:$A,0)))/1.19</f>
        <v>1699.7895958823533</v>
      </c>
      <c r="R740" s="19">
        <f>INDEX('Pliegos Tarifarios (Santiago)'!$K:$K,MATCH($B740,'Pliegos Tarifarios (Santiago)'!$A:$A,0))</f>
        <v>716.899</v>
      </c>
      <c r="S740" s="21">
        <f t="shared" si="46"/>
        <v>132711.09434288234</v>
      </c>
      <c r="T740" s="21">
        <f t="shared" si="47"/>
        <v>25215.107925147644</v>
      </c>
      <c r="U740" s="19">
        <v>0</v>
      </c>
      <c r="V740" s="21">
        <f t="shared" si="48"/>
        <v>157926.20226802997</v>
      </c>
    </row>
    <row r="741" spans="1:22" x14ac:dyDescent="0.3">
      <c r="A741" s="3" t="s">
        <v>134</v>
      </c>
      <c r="B741" s="3">
        <v>3</v>
      </c>
      <c r="C741" s="4" t="s">
        <v>178</v>
      </c>
      <c r="D741" s="3" t="s">
        <v>640</v>
      </c>
      <c r="E741" s="3" t="s">
        <v>488</v>
      </c>
      <c r="F741" s="4" t="s">
        <v>641</v>
      </c>
      <c r="G741" s="3" t="s">
        <v>30</v>
      </c>
      <c r="H741" s="5">
        <v>725.64700000000005</v>
      </c>
      <c r="I741" s="5">
        <v>1.9583999999999999</v>
      </c>
      <c r="J741" s="5">
        <v>1.9227000000000001</v>
      </c>
      <c r="K741" s="6">
        <v>0.98177083333333337</v>
      </c>
      <c r="L741" s="5">
        <v>25.92</v>
      </c>
      <c r="M741" s="19">
        <f>H741*INDEX('Pliegos Tarifarios (Santiago)'!$B:$B,MATCH($B741,'Pliegos Tarifarios (Santiago)'!$A:$A,0))</f>
        <v>86234.438185999999</v>
      </c>
      <c r="N741" s="19">
        <f>I741*INDEX('Pliegos Tarifarios (Santiago)'!$C:$C,MATCH($B741,'Pliegos Tarifarios (Santiago)'!$A:$A,0))</f>
        <v>6839.2596095999988</v>
      </c>
      <c r="O741" s="19">
        <f>J741*INDEX('Pliegos Tarifarios (Santiago)'!$D:$D,MATCH($B741,'Pliegos Tarifarios (Santiago)'!$A:$A,0))</f>
        <v>27288.525400500002</v>
      </c>
      <c r="P741" s="19">
        <f>H741*INDEX('Pliegos Tarifarios (Santiago)'!$E:$E,MATCH($B741,'Pliegos Tarifarios (Santiago)'!$A:$A,0))</f>
        <v>9384.0670040000005</v>
      </c>
      <c r="Q741" s="19" cm="1">
        <f t="array" ref="Q741">H741*_xlfn.IFS(H741&lt;=350,INDEX('Pliegos Tarifarios (Santiago)'!$F:$F,MATCH($B741,'Pliegos Tarifarios (Santiago)'!$A:$A,0)),H741&lt;=500,INDEX('Pliegos Tarifarios (Santiago)'!$G:$G,MATCH($B741,'Pliegos Tarifarios (Santiago)'!$A:$A,0)),H741&lt;=1000,INDEX('Pliegos Tarifarios (Santiago)'!$H:$H,MATCH($B741,'Pliegos Tarifarios (Santiago)'!$A:$A,0)),H741&lt;=5000,INDEX('Pliegos Tarifarios (Santiago)'!$I:$I,MATCH($B741,'Pliegos Tarifarios (Santiago)'!$A:$A,0)),H741&gt;5000,INDEX('Pliegos Tarifarios (Santiago)'!$J:$J,MATCH($B741,'Pliegos Tarifarios (Santiago)'!$A:$A,0)))/1.19</f>
        <v>1701.9166193277315</v>
      </c>
      <c r="R741" s="19">
        <f>INDEX('Pliegos Tarifarios (Santiago)'!$K:$K,MATCH($B741,'Pliegos Tarifarios (Santiago)'!$A:$A,0))</f>
        <v>716.899</v>
      </c>
      <c r="S741" s="21">
        <f t="shared" si="46"/>
        <v>132165.10581942773</v>
      </c>
      <c r="T741" s="21">
        <f t="shared" si="47"/>
        <v>25111.370105691269</v>
      </c>
      <c r="U741" s="19">
        <v>0</v>
      </c>
      <c r="V741" s="21">
        <f t="shared" si="48"/>
        <v>157276.47592511901</v>
      </c>
    </row>
    <row r="742" spans="1:22" x14ac:dyDescent="0.3">
      <c r="A742" s="3" t="s">
        <v>134</v>
      </c>
      <c r="B742" s="3">
        <v>3</v>
      </c>
      <c r="C742" s="4" t="s">
        <v>178</v>
      </c>
      <c r="D742" s="3" t="s">
        <v>642</v>
      </c>
      <c r="E742" s="3" t="s">
        <v>488</v>
      </c>
      <c r="F742" s="4" t="s">
        <v>643</v>
      </c>
      <c r="G742" s="3" t="s">
        <v>30</v>
      </c>
      <c r="H742" s="5">
        <v>724.5059</v>
      </c>
      <c r="I742" s="5">
        <v>1.9753000000000001</v>
      </c>
      <c r="J742" s="5">
        <v>1.9559</v>
      </c>
      <c r="K742" s="6">
        <v>0.99017870703184319</v>
      </c>
      <c r="L742" s="5">
        <v>25.88</v>
      </c>
      <c r="M742" s="19">
        <f>H742*INDEX('Pliegos Tarifarios (Santiago)'!$B:$B,MATCH($B742,'Pliegos Tarifarios (Santiago)'!$A:$A,0))</f>
        <v>86098.832144200001</v>
      </c>
      <c r="N742" s="19">
        <f>I742*INDEX('Pliegos Tarifarios (Santiago)'!$C:$C,MATCH($B742,'Pliegos Tarifarios (Santiago)'!$A:$A,0))</f>
        <v>6898.2789556999996</v>
      </c>
      <c r="O742" s="19">
        <f>J742*INDEX('Pliegos Tarifarios (Santiago)'!$D:$D,MATCH($B742,'Pliegos Tarifarios (Santiago)'!$A:$A,0))</f>
        <v>27759.726858500002</v>
      </c>
      <c r="P742" s="19">
        <f>H742*INDEX('Pliegos Tarifarios (Santiago)'!$E:$E,MATCH($B742,'Pliegos Tarifarios (Santiago)'!$A:$A,0))</f>
        <v>9369.310298800001</v>
      </c>
      <c r="Q742" s="19" cm="1">
        <f t="array" ref="Q742">H742*_xlfn.IFS(H742&lt;=350,INDEX('Pliegos Tarifarios (Santiago)'!$F:$F,MATCH($B742,'Pliegos Tarifarios (Santiago)'!$A:$A,0)),H742&lt;=500,INDEX('Pliegos Tarifarios (Santiago)'!$G:$G,MATCH($B742,'Pliegos Tarifarios (Santiago)'!$A:$A,0)),H742&lt;=1000,INDEX('Pliegos Tarifarios (Santiago)'!$H:$H,MATCH($B742,'Pliegos Tarifarios (Santiago)'!$A:$A,0)),H742&lt;=5000,INDEX('Pliegos Tarifarios (Santiago)'!$I:$I,MATCH($B742,'Pliegos Tarifarios (Santiago)'!$A:$A,0)),H742&gt;5000,INDEX('Pliegos Tarifarios (Santiago)'!$J:$J,MATCH($B742,'Pliegos Tarifarios (Santiago)'!$A:$A,0)))/1.19</f>
        <v>1699.2403083193281</v>
      </c>
      <c r="R742" s="19">
        <f>INDEX('Pliegos Tarifarios (Santiago)'!$K:$K,MATCH($B742,'Pliegos Tarifarios (Santiago)'!$A:$A,0))</f>
        <v>716.899</v>
      </c>
      <c r="S742" s="21">
        <f t="shared" si="46"/>
        <v>132542.28756551933</v>
      </c>
      <c r="T742" s="21">
        <f t="shared" si="47"/>
        <v>25183.034637448673</v>
      </c>
      <c r="U742" s="19">
        <v>0</v>
      </c>
      <c r="V742" s="21">
        <f t="shared" si="48"/>
        <v>157725.322202968</v>
      </c>
    </row>
    <row r="743" spans="1:22" x14ac:dyDescent="0.3">
      <c r="A743" s="3" t="s">
        <v>134</v>
      </c>
      <c r="B743" s="3">
        <v>3</v>
      </c>
      <c r="C743" s="4" t="s">
        <v>178</v>
      </c>
      <c r="D743" s="3" t="s">
        <v>644</v>
      </c>
      <c r="E743" s="3" t="s">
        <v>488</v>
      </c>
      <c r="F743" s="4" t="s">
        <v>645</v>
      </c>
      <c r="G743" s="3" t="s">
        <v>30</v>
      </c>
      <c r="H743" s="5">
        <v>723.92790000000002</v>
      </c>
      <c r="I743" s="5">
        <v>1.9778</v>
      </c>
      <c r="J743" s="5">
        <v>1.9778</v>
      </c>
      <c r="K743" s="6">
        <v>1</v>
      </c>
      <c r="L743" s="5">
        <v>25.85</v>
      </c>
      <c r="M743" s="19">
        <f>H743*INDEX('Pliegos Tarifarios (Santiago)'!$B:$B,MATCH($B743,'Pliegos Tarifarios (Santiago)'!$A:$A,0))</f>
        <v>86030.1437802</v>
      </c>
      <c r="N743" s="19">
        <f>I743*INDEX('Pliegos Tarifarios (Santiago)'!$C:$C,MATCH($B743,'Pliegos Tarifarios (Santiago)'!$A:$A,0))</f>
        <v>6907.0096281999995</v>
      </c>
      <c r="O743" s="19">
        <f>J743*INDEX('Pliegos Tarifarios (Santiago)'!$D:$D,MATCH($B743,'Pliegos Tarifarios (Santiago)'!$A:$A,0))</f>
        <v>28070.549507</v>
      </c>
      <c r="P743" s="19">
        <f>H743*INDEX('Pliegos Tarifarios (Santiago)'!$E:$E,MATCH($B743,'Pliegos Tarifarios (Santiago)'!$A:$A,0))</f>
        <v>9361.8356027999998</v>
      </c>
      <c r="Q743" s="19" cm="1">
        <f t="array" ref="Q743">H743*_xlfn.IFS(H743&lt;=350,INDEX('Pliegos Tarifarios (Santiago)'!$F:$F,MATCH($B743,'Pliegos Tarifarios (Santiago)'!$A:$A,0)),H743&lt;=500,INDEX('Pliegos Tarifarios (Santiago)'!$G:$G,MATCH($B743,'Pliegos Tarifarios (Santiago)'!$A:$A,0)),H743&lt;=1000,INDEX('Pliegos Tarifarios (Santiago)'!$H:$H,MATCH($B743,'Pliegos Tarifarios (Santiago)'!$A:$A,0)),H743&lt;=5000,INDEX('Pliegos Tarifarios (Santiago)'!$I:$I,MATCH($B743,'Pliegos Tarifarios (Santiago)'!$A:$A,0)),H743&gt;5000,INDEX('Pliegos Tarifarios (Santiago)'!$J:$J,MATCH($B743,'Pliegos Tarifarios (Santiago)'!$A:$A,0)))/1.19</f>
        <v>1697.8846797478996</v>
      </c>
      <c r="R743" s="19">
        <f>INDEX('Pliegos Tarifarios (Santiago)'!$K:$K,MATCH($B743,'Pliegos Tarifarios (Santiago)'!$A:$A,0))</f>
        <v>716.899</v>
      </c>
      <c r="S743" s="21">
        <f t="shared" si="46"/>
        <v>132784.32219794791</v>
      </c>
      <c r="T743" s="21">
        <f t="shared" si="47"/>
        <v>25229.021217610105</v>
      </c>
      <c r="U743" s="19">
        <v>0</v>
      </c>
      <c r="V743" s="21">
        <f t="shared" si="48"/>
        <v>158013.34341555802</v>
      </c>
    </row>
    <row r="744" spans="1:22" x14ac:dyDescent="0.3">
      <c r="A744" s="3" t="s">
        <v>134</v>
      </c>
      <c r="B744" s="3">
        <v>3</v>
      </c>
      <c r="C744" s="4" t="s">
        <v>178</v>
      </c>
      <c r="D744" s="3" t="s">
        <v>646</v>
      </c>
      <c r="E744" s="3" t="s">
        <v>488</v>
      </c>
      <c r="F744" s="4" t="s">
        <v>647</v>
      </c>
      <c r="G744" s="3" t="s">
        <v>30</v>
      </c>
      <c r="H744" s="5">
        <v>724.36500000000001</v>
      </c>
      <c r="I744" s="5">
        <v>1.9470000000000001</v>
      </c>
      <c r="J744" s="5">
        <v>1.9470000000000001</v>
      </c>
      <c r="K744" s="6">
        <v>1</v>
      </c>
      <c r="L744" s="5">
        <v>25.87</v>
      </c>
      <c r="M744" s="19">
        <f>H744*INDEX('Pliegos Tarifarios (Santiago)'!$B:$B,MATCH($B744,'Pliegos Tarifarios (Santiago)'!$A:$A,0))</f>
        <v>86082.087870000003</v>
      </c>
      <c r="N744" s="19">
        <f>I744*INDEX('Pliegos Tarifarios (Santiago)'!$C:$C,MATCH($B744,'Pliegos Tarifarios (Santiago)'!$A:$A,0))</f>
        <v>6799.4477429999997</v>
      </c>
      <c r="O744" s="19">
        <f>J744*INDEX('Pliegos Tarifarios (Santiago)'!$D:$D,MATCH($B744,'Pliegos Tarifarios (Santiago)'!$A:$A,0))</f>
        <v>27633.410805000003</v>
      </c>
      <c r="P744" s="19">
        <f>H744*INDEX('Pliegos Tarifarios (Santiago)'!$E:$E,MATCH($B744,'Pliegos Tarifarios (Santiago)'!$A:$A,0))</f>
        <v>9367.4881800000003</v>
      </c>
      <c r="Q744" s="19" cm="1">
        <f t="array" ref="Q744">H744*_xlfn.IFS(H744&lt;=350,INDEX('Pliegos Tarifarios (Santiago)'!$F:$F,MATCH($B744,'Pliegos Tarifarios (Santiago)'!$A:$A,0)),H744&lt;=500,INDEX('Pliegos Tarifarios (Santiago)'!$G:$G,MATCH($B744,'Pliegos Tarifarios (Santiago)'!$A:$A,0)),H744&lt;=1000,INDEX('Pliegos Tarifarios (Santiago)'!$H:$H,MATCH($B744,'Pliegos Tarifarios (Santiago)'!$A:$A,0)),H744&lt;=5000,INDEX('Pliegos Tarifarios (Santiago)'!$I:$I,MATCH($B744,'Pliegos Tarifarios (Santiago)'!$A:$A,0)),H744&gt;5000,INDEX('Pliegos Tarifarios (Santiago)'!$J:$J,MATCH($B744,'Pliegos Tarifarios (Santiago)'!$A:$A,0)))/1.19</f>
        <v>1698.9098445378154</v>
      </c>
      <c r="R744" s="19">
        <f>INDEX('Pliegos Tarifarios (Santiago)'!$K:$K,MATCH($B744,'Pliegos Tarifarios (Santiago)'!$A:$A,0))</f>
        <v>716.899</v>
      </c>
      <c r="S744" s="21">
        <f t="shared" si="46"/>
        <v>132298.24344253782</v>
      </c>
      <c r="T744" s="21">
        <f t="shared" si="47"/>
        <v>25136.666254082185</v>
      </c>
      <c r="U744" s="19">
        <v>0</v>
      </c>
      <c r="V744" s="21">
        <f t="shared" si="48"/>
        <v>157434.90969662002</v>
      </c>
    </row>
    <row r="745" spans="1:22" x14ac:dyDescent="0.3">
      <c r="A745" s="3" t="s">
        <v>134</v>
      </c>
      <c r="B745" s="3">
        <v>3</v>
      </c>
      <c r="C745" s="4" t="s">
        <v>178</v>
      </c>
      <c r="D745" s="3" t="s">
        <v>648</v>
      </c>
      <c r="E745" s="3" t="s">
        <v>488</v>
      </c>
      <c r="F745" s="4" t="s">
        <v>649</v>
      </c>
      <c r="G745" s="3" t="s">
        <v>30</v>
      </c>
      <c r="H745" s="5">
        <v>724.90350000000001</v>
      </c>
      <c r="I745" s="5">
        <v>1.921</v>
      </c>
      <c r="J745" s="5">
        <v>1.9209000000000001</v>
      </c>
      <c r="K745" s="6">
        <v>0.99994794377928164</v>
      </c>
      <c r="L745" s="5">
        <v>25.89</v>
      </c>
      <c r="M745" s="19">
        <f>H745*INDEX('Pliegos Tarifarios (Santiago)'!$B:$B,MATCH($B745,'Pliegos Tarifarios (Santiago)'!$A:$A,0))</f>
        <v>86146.082133000004</v>
      </c>
      <c r="N745" s="19">
        <f>I745*INDEX('Pliegos Tarifarios (Santiago)'!$C:$C,MATCH($B745,'Pliegos Tarifarios (Santiago)'!$A:$A,0))</f>
        <v>6708.648749</v>
      </c>
      <c r="O745" s="19">
        <f>J745*INDEX('Pliegos Tarifarios (Santiago)'!$D:$D,MATCH($B745,'Pliegos Tarifarios (Santiago)'!$A:$A,0))</f>
        <v>27262.978333500003</v>
      </c>
      <c r="P745" s="19">
        <f>H745*INDEX('Pliegos Tarifarios (Santiago)'!$E:$E,MATCH($B745,'Pliegos Tarifarios (Santiago)'!$A:$A,0))</f>
        <v>9374.4520620000003</v>
      </c>
      <c r="Q745" s="19" cm="1">
        <f t="array" ref="Q745">H745*_xlfn.IFS(H745&lt;=350,INDEX('Pliegos Tarifarios (Santiago)'!$F:$F,MATCH($B745,'Pliegos Tarifarios (Santiago)'!$A:$A,0)),H745&lt;=500,INDEX('Pliegos Tarifarios (Santiago)'!$G:$G,MATCH($B745,'Pliegos Tarifarios (Santiago)'!$A:$A,0)),H745&lt;=1000,INDEX('Pliegos Tarifarios (Santiago)'!$H:$H,MATCH($B745,'Pliegos Tarifarios (Santiago)'!$A:$A,0)),H745&lt;=5000,INDEX('Pliegos Tarifarios (Santiago)'!$I:$I,MATCH($B745,'Pliegos Tarifarios (Santiago)'!$A:$A,0)),H745&gt;5000,INDEX('Pliegos Tarifarios (Santiago)'!$J:$J,MATCH($B745,'Pliegos Tarifarios (Santiago)'!$A:$A,0)))/1.19</f>
        <v>1700.1728306722691</v>
      </c>
      <c r="R745" s="19">
        <f>INDEX('Pliegos Tarifarios (Santiago)'!$K:$K,MATCH($B745,'Pliegos Tarifarios (Santiago)'!$A:$A,0))</f>
        <v>716.899</v>
      </c>
      <c r="S745" s="21">
        <f t="shared" si="46"/>
        <v>131909.23310817228</v>
      </c>
      <c r="T745" s="21">
        <f t="shared" si="47"/>
        <v>25062.754290552733</v>
      </c>
      <c r="U745" s="19">
        <v>0</v>
      </c>
      <c r="V745" s="21">
        <f t="shared" si="48"/>
        <v>156971.987398725</v>
      </c>
    </row>
    <row r="746" spans="1:22" x14ac:dyDescent="0.3">
      <c r="A746" s="3" t="s">
        <v>134</v>
      </c>
      <c r="B746" s="3">
        <v>3</v>
      </c>
      <c r="C746" s="4" t="s">
        <v>178</v>
      </c>
      <c r="D746" s="3" t="s">
        <v>650</v>
      </c>
      <c r="E746" s="3" t="s">
        <v>488</v>
      </c>
      <c r="F746" s="4" t="s">
        <v>651</v>
      </c>
      <c r="G746" s="3" t="s">
        <v>30</v>
      </c>
      <c r="H746" s="5">
        <v>725.56560000000002</v>
      </c>
      <c r="I746" s="5">
        <v>1.9463999999999999</v>
      </c>
      <c r="J746" s="5">
        <v>1.9463999999999999</v>
      </c>
      <c r="K746" s="6">
        <v>1</v>
      </c>
      <c r="L746" s="5">
        <v>25.91</v>
      </c>
      <c r="M746" s="19">
        <f>H746*INDEX('Pliegos Tarifarios (Santiago)'!$B:$B,MATCH($B746,'Pliegos Tarifarios (Santiago)'!$A:$A,0))</f>
        <v>86224.764772800001</v>
      </c>
      <c r="N746" s="19">
        <f>I746*INDEX('Pliegos Tarifarios (Santiago)'!$C:$C,MATCH($B746,'Pliegos Tarifarios (Santiago)'!$A:$A,0))</f>
        <v>6797.3523815999988</v>
      </c>
      <c r="O746" s="19">
        <f>J746*INDEX('Pliegos Tarifarios (Santiago)'!$D:$D,MATCH($B746,'Pliegos Tarifarios (Santiago)'!$A:$A,0))</f>
        <v>27624.895116</v>
      </c>
      <c r="P746" s="19">
        <f>H746*INDEX('Pliegos Tarifarios (Santiago)'!$E:$E,MATCH($B746,'Pliegos Tarifarios (Santiago)'!$A:$A,0))</f>
        <v>9383.0143392000009</v>
      </c>
      <c r="Q746" s="19" cm="1">
        <f t="array" ref="Q746">H746*_xlfn.IFS(H746&lt;=350,INDEX('Pliegos Tarifarios (Santiago)'!$F:$F,MATCH($B746,'Pliegos Tarifarios (Santiago)'!$A:$A,0)),H746&lt;=500,INDEX('Pliegos Tarifarios (Santiago)'!$G:$G,MATCH($B746,'Pliegos Tarifarios (Santiago)'!$A:$A,0)),H746&lt;=1000,INDEX('Pliegos Tarifarios (Santiago)'!$H:$H,MATCH($B746,'Pliegos Tarifarios (Santiago)'!$A:$A,0)),H746&lt;=5000,INDEX('Pliegos Tarifarios (Santiago)'!$I:$I,MATCH($B746,'Pliegos Tarifarios (Santiago)'!$A:$A,0)),H746&gt;5000,INDEX('Pliegos Tarifarios (Santiago)'!$J:$J,MATCH($B746,'Pliegos Tarifarios (Santiago)'!$A:$A,0)))/1.19</f>
        <v>1701.7257055462189</v>
      </c>
      <c r="R746" s="19">
        <f>INDEX('Pliegos Tarifarios (Santiago)'!$K:$K,MATCH($B746,'Pliegos Tarifarios (Santiago)'!$A:$A,0))</f>
        <v>716.899</v>
      </c>
      <c r="S746" s="21">
        <f t="shared" si="46"/>
        <v>132448.65131514621</v>
      </c>
      <c r="T746" s="21">
        <f t="shared" si="47"/>
        <v>25165.24374987778</v>
      </c>
      <c r="U746" s="19">
        <v>0</v>
      </c>
      <c r="V746" s="21">
        <f t="shared" si="48"/>
        <v>157613.895065024</v>
      </c>
    </row>
    <row r="747" spans="1:22" x14ac:dyDescent="0.3">
      <c r="A747" s="3" t="s">
        <v>134</v>
      </c>
      <c r="B747" s="3">
        <v>3</v>
      </c>
      <c r="C747" s="4" t="s">
        <v>178</v>
      </c>
      <c r="D747" s="3" t="s">
        <v>652</v>
      </c>
      <c r="E747" s="3" t="s">
        <v>488</v>
      </c>
      <c r="F747" s="4" t="s">
        <v>653</v>
      </c>
      <c r="G747" s="3" t="s">
        <v>30</v>
      </c>
      <c r="H747" s="5">
        <v>724.85220000000004</v>
      </c>
      <c r="I747" s="5">
        <v>1.9432</v>
      </c>
      <c r="J747" s="5">
        <v>1.9258</v>
      </c>
      <c r="K747" s="6">
        <v>0.99104569781803209</v>
      </c>
      <c r="L747" s="5">
        <v>25.89</v>
      </c>
      <c r="M747" s="19">
        <f>H747*INDEX('Pliegos Tarifarios (Santiago)'!$B:$B,MATCH($B747,'Pliegos Tarifarios (Santiago)'!$A:$A,0))</f>
        <v>86139.985743600002</v>
      </c>
      <c r="N747" s="19">
        <f>I747*INDEX('Pliegos Tarifarios (Santiago)'!$C:$C,MATCH($B747,'Pliegos Tarifarios (Santiago)'!$A:$A,0))</f>
        <v>6786.1771208</v>
      </c>
      <c r="O747" s="19">
        <f>J747*INDEX('Pliegos Tarifarios (Santiago)'!$D:$D,MATCH($B747,'Pliegos Tarifarios (Santiago)'!$A:$A,0))</f>
        <v>27332.523127</v>
      </c>
      <c r="P747" s="19">
        <f>H747*INDEX('Pliegos Tarifarios (Santiago)'!$E:$E,MATCH($B747,'Pliegos Tarifarios (Santiago)'!$A:$A,0))</f>
        <v>9373.7886504000016</v>
      </c>
      <c r="Q747" s="19" cm="1">
        <f t="array" ref="Q747">H747*_xlfn.IFS(H747&lt;=350,INDEX('Pliegos Tarifarios (Santiago)'!$F:$F,MATCH($B747,'Pliegos Tarifarios (Santiago)'!$A:$A,0)),H747&lt;=500,INDEX('Pliegos Tarifarios (Santiago)'!$G:$G,MATCH($B747,'Pliegos Tarifarios (Santiago)'!$A:$A,0)),H747&lt;=1000,INDEX('Pliegos Tarifarios (Santiago)'!$H:$H,MATCH($B747,'Pliegos Tarifarios (Santiago)'!$A:$A,0)),H747&lt;=5000,INDEX('Pliegos Tarifarios (Santiago)'!$I:$I,MATCH($B747,'Pliegos Tarifarios (Santiago)'!$A:$A,0)),H747&gt;5000,INDEX('Pliegos Tarifarios (Santiago)'!$J:$J,MATCH($B747,'Pliegos Tarifarios (Santiago)'!$A:$A,0)))/1.19</f>
        <v>1700.0525127731096</v>
      </c>
      <c r="R747" s="19">
        <f>INDEX('Pliegos Tarifarios (Santiago)'!$K:$K,MATCH($B747,'Pliegos Tarifarios (Santiago)'!$A:$A,0))</f>
        <v>716.899</v>
      </c>
      <c r="S747" s="21">
        <f t="shared" si="46"/>
        <v>132049.42615457313</v>
      </c>
      <c r="T747" s="21">
        <f t="shared" si="47"/>
        <v>25089.390969368895</v>
      </c>
      <c r="U747" s="19">
        <v>0</v>
      </c>
      <c r="V747" s="21">
        <f t="shared" si="48"/>
        <v>157138.81712394202</v>
      </c>
    </row>
    <row r="748" spans="1:22" x14ac:dyDescent="0.3">
      <c r="A748" s="3" t="s">
        <v>134</v>
      </c>
      <c r="B748" s="3">
        <v>3</v>
      </c>
      <c r="C748" s="4" t="s">
        <v>178</v>
      </c>
      <c r="D748" s="3" t="s">
        <v>654</v>
      </c>
      <c r="E748" s="3" t="s">
        <v>488</v>
      </c>
      <c r="F748" s="4" t="s">
        <v>655</v>
      </c>
      <c r="G748" s="3" t="s">
        <v>30</v>
      </c>
      <c r="H748" s="5">
        <v>723.48400000000004</v>
      </c>
      <c r="I748" s="5">
        <v>1.944</v>
      </c>
      <c r="J748" s="5">
        <v>1.9209000000000001</v>
      </c>
      <c r="K748" s="6">
        <v>0.98811728395061738</v>
      </c>
      <c r="L748" s="5">
        <v>25.84</v>
      </c>
      <c r="M748" s="19">
        <f>H748*INDEX('Pliegos Tarifarios (Santiago)'!$B:$B,MATCH($B748,'Pliegos Tarifarios (Santiago)'!$A:$A,0))</f>
        <v>85977.391592</v>
      </c>
      <c r="N748" s="19">
        <f>I748*INDEX('Pliegos Tarifarios (Santiago)'!$C:$C,MATCH($B748,'Pliegos Tarifarios (Santiago)'!$A:$A,0))</f>
        <v>6788.9709359999997</v>
      </c>
      <c r="O748" s="19">
        <f>J748*INDEX('Pliegos Tarifarios (Santiago)'!$D:$D,MATCH($B748,'Pliegos Tarifarios (Santiago)'!$A:$A,0))</f>
        <v>27262.978333500003</v>
      </c>
      <c r="P748" s="19">
        <f>H748*INDEX('Pliegos Tarifarios (Santiago)'!$E:$E,MATCH($B748,'Pliegos Tarifarios (Santiago)'!$A:$A,0))</f>
        <v>9356.095088</v>
      </c>
      <c r="Q748" s="19" cm="1">
        <f t="array" ref="Q748">H748*_xlfn.IFS(H748&lt;=350,INDEX('Pliegos Tarifarios (Santiago)'!$F:$F,MATCH($B748,'Pliegos Tarifarios (Santiago)'!$A:$A,0)),H748&lt;=500,INDEX('Pliegos Tarifarios (Santiago)'!$G:$G,MATCH($B748,'Pliegos Tarifarios (Santiago)'!$A:$A,0)),H748&lt;=1000,INDEX('Pliegos Tarifarios (Santiago)'!$H:$H,MATCH($B748,'Pliegos Tarifarios (Santiago)'!$A:$A,0)),H748&lt;=5000,INDEX('Pliegos Tarifarios (Santiago)'!$I:$I,MATCH($B748,'Pliegos Tarifarios (Santiago)'!$A:$A,0)),H748&gt;5000,INDEX('Pliegos Tarifarios (Santiago)'!$J:$J,MATCH($B748,'Pliegos Tarifarios (Santiago)'!$A:$A,0)))/1.19</f>
        <v>1696.843566386555</v>
      </c>
      <c r="R748" s="19">
        <f>INDEX('Pliegos Tarifarios (Santiago)'!$K:$K,MATCH($B748,'Pliegos Tarifarios (Santiago)'!$A:$A,0))</f>
        <v>716.899</v>
      </c>
      <c r="S748" s="21">
        <f t="shared" si="46"/>
        <v>131799.17851588657</v>
      </c>
      <c r="T748" s="21">
        <f t="shared" si="47"/>
        <v>25041.843918018447</v>
      </c>
      <c r="U748" s="19">
        <v>0</v>
      </c>
      <c r="V748" s="21">
        <f t="shared" si="48"/>
        <v>156841.02243390502</v>
      </c>
    </row>
    <row r="749" spans="1:22" x14ac:dyDescent="0.3">
      <c r="A749" s="3" t="s">
        <v>134</v>
      </c>
      <c r="B749" s="3">
        <v>3</v>
      </c>
      <c r="C749" s="4" t="s">
        <v>178</v>
      </c>
      <c r="D749" s="3" t="s">
        <v>656</v>
      </c>
      <c r="E749" s="3" t="s">
        <v>488</v>
      </c>
      <c r="F749" s="4" t="s">
        <v>657</v>
      </c>
      <c r="G749" s="3" t="s">
        <v>30</v>
      </c>
      <c r="H749" s="5">
        <v>724.63639999999998</v>
      </c>
      <c r="I749" s="5">
        <v>1.9655</v>
      </c>
      <c r="J749" s="5">
        <v>1.9655</v>
      </c>
      <c r="K749" s="6">
        <v>1</v>
      </c>
      <c r="L749" s="5">
        <v>25.88</v>
      </c>
      <c r="M749" s="19">
        <f>H749*INDEX('Pliegos Tarifarios (Santiago)'!$B:$B,MATCH($B749,'Pliegos Tarifarios (Santiago)'!$A:$A,0))</f>
        <v>86114.340503199986</v>
      </c>
      <c r="N749" s="19">
        <f>I749*INDEX('Pliegos Tarifarios (Santiago)'!$C:$C,MATCH($B749,'Pliegos Tarifarios (Santiago)'!$A:$A,0))</f>
        <v>6864.0547194999999</v>
      </c>
      <c r="O749" s="19">
        <f>J749*INDEX('Pliegos Tarifarios (Santiago)'!$D:$D,MATCH($B749,'Pliegos Tarifarios (Santiago)'!$A:$A,0))</f>
        <v>27895.977882500003</v>
      </c>
      <c r="P749" s="19">
        <f>H749*INDEX('Pliegos Tarifarios (Santiago)'!$E:$E,MATCH($B749,'Pliegos Tarifarios (Santiago)'!$A:$A,0))</f>
        <v>9370.9979248</v>
      </c>
      <c r="Q749" s="19" cm="1">
        <f t="array" ref="Q749">H749*_xlfn.IFS(H749&lt;=350,INDEX('Pliegos Tarifarios (Santiago)'!$F:$F,MATCH($B749,'Pliegos Tarifarios (Santiago)'!$A:$A,0)),H749&lt;=500,INDEX('Pliegos Tarifarios (Santiago)'!$G:$G,MATCH($B749,'Pliegos Tarifarios (Santiago)'!$A:$A,0)),H749&lt;=1000,INDEX('Pliegos Tarifarios (Santiago)'!$H:$H,MATCH($B749,'Pliegos Tarifarios (Santiago)'!$A:$A,0)),H749&lt;=5000,INDEX('Pliegos Tarifarios (Santiago)'!$I:$I,MATCH($B749,'Pliegos Tarifarios (Santiago)'!$A:$A,0)),H749&gt;5000,INDEX('Pliegos Tarifarios (Santiago)'!$J:$J,MATCH($B749,'Pliegos Tarifarios (Santiago)'!$A:$A,0)))/1.19</f>
        <v>1699.5463801680676</v>
      </c>
      <c r="R749" s="19">
        <f>INDEX('Pliegos Tarifarios (Santiago)'!$K:$K,MATCH($B749,'Pliegos Tarifarios (Santiago)'!$A:$A,0))</f>
        <v>716.899</v>
      </c>
      <c r="S749" s="21">
        <f t="shared" si="46"/>
        <v>132661.81641016804</v>
      </c>
      <c r="T749" s="21">
        <f t="shared" si="47"/>
        <v>25205.745117931929</v>
      </c>
      <c r="U749" s="19">
        <v>0</v>
      </c>
      <c r="V749" s="21">
        <f t="shared" si="48"/>
        <v>157867.56152809996</v>
      </c>
    </row>
    <row r="750" spans="1:22" x14ac:dyDescent="0.3">
      <c r="A750" s="3" t="s">
        <v>134</v>
      </c>
      <c r="B750" s="3">
        <v>3</v>
      </c>
      <c r="C750" s="4" t="s">
        <v>178</v>
      </c>
      <c r="D750" s="3" t="s">
        <v>658</v>
      </c>
      <c r="E750" s="3" t="s">
        <v>488</v>
      </c>
      <c r="F750" s="4" t="s">
        <v>659</v>
      </c>
      <c r="G750" s="3" t="s">
        <v>30</v>
      </c>
      <c r="H750" s="5">
        <v>724.84019999999998</v>
      </c>
      <c r="I750" s="5">
        <v>2.0009999999999999</v>
      </c>
      <c r="J750" s="5">
        <v>2.0009999999999999</v>
      </c>
      <c r="K750" s="6">
        <v>1</v>
      </c>
      <c r="L750" s="5">
        <v>25.89</v>
      </c>
      <c r="M750" s="19">
        <f>H750*INDEX('Pliegos Tarifarios (Santiago)'!$B:$B,MATCH($B750,'Pliegos Tarifarios (Santiago)'!$A:$A,0))</f>
        <v>86138.559687599991</v>
      </c>
      <c r="N750" s="19">
        <f>I750*INDEX('Pliegos Tarifarios (Santiago)'!$C:$C,MATCH($B750,'Pliegos Tarifarios (Santiago)'!$A:$A,0))</f>
        <v>6988.030268999999</v>
      </c>
      <c r="O750" s="19">
        <f>J750*INDEX('Pliegos Tarifarios (Santiago)'!$D:$D,MATCH($B750,'Pliegos Tarifarios (Santiago)'!$A:$A,0))</f>
        <v>28399.822815</v>
      </c>
      <c r="P750" s="19">
        <f>H750*INDEX('Pliegos Tarifarios (Santiago)'!$E:$E,MATCH($B750,'Pliegos Tarifarios (Santiago)'!$A:$A,0))</f>
        <v>9373.6334664000005</v>
      </c>
      <c r="Q750" s="19" cm="1">
        <f t="array" ref="Q750">H750*_xlfn.IFS(H750&lt;=350,INDEX('Pliegos Tarifarios (Santiago)'!$F:$F,MATCH($B750,'Pliegos Tarifarios (Santiago)'!$A:$A,0)),H750&lt;=500,INDEX('Pliegos Tarifarios (Santiago)'!$G:$G,MATCH($B750,'Pliegos Tarifarios (Santiago)'!$A:$A,0)),H750&lt;=1000,INDEX('Pliegos Tarifarios (Santiago)'!$H:$H,MATCH($B750,'Pliegos Tarifarios (Santiago)'!$A:$A,0)),H750&lt;=5000,INDEX('Pliegos Tarifarios (Santiago)'!$I:$I,MATCH($B750,'Pliegos Tarifarios (Santiago)'!$A:$A,0)),H750&gt;5000,INDEX('Pliegos Tarifarios (Santiago)'!$J:$J,MATCH($B750,'Pliegos Tarifarios (Santiago)'!$A:$A,0)))/1.19</f>
        <v>1700.0243682352943</v>
      </c>
      <c r="R750" s="19">
        <f>INDEX('Pliegos Tarifarios (Santiago)'!$K:$K,MATCH($B750,'Pliegos Tarifarios (Santiago)'!$A:$A,0))</f>
        <v>716.899</v>
      </c>
      <c r="S750" s="21">
        <f t="shared" si="46"/>
        <v>133316.96960623527</v>
      </c>
      <c r="T750" s="21">
        <f t="shared" si="47"/>
        <v>25330.224225184702</v>
      </c>
      <c r="U750" s="19">
        <v>0</v>
      </c>
      <c r="V750" s="21">
        <f t="shared" si="48"/>
        <v>158647.19383141998</v>
      </c>
    </row>
    <row r="751" spans="1:22" x14ac:dyDescent="0.3">
      <c r="A751" s="3" t="s">
        <v>134</v>
      </c>
      <c r="B751" s="3">
        <v>3</v>
      </c>
      <c r="C751" s="4" t="s">
        <v>178</v>
      </c>
      <c r="D751" s="3" t="s">
        <v>660</v>
      </c>
      <c r="E751" s="3" t="s">
        <v>488</v>
      </c>
      <c r="F751" s="4" t="s">
        <v>661</v>
      </c>
      <c r="G751" s="3" t="s">
        <v>30</v>
      </c>
      <c r="H751" s="5">
        <v>723.32910000000004</v>
      </c>
      <c r="I751" s="5">
        <v>1.9830000000000001</v>
      </c>
      <c r="J751" s="5">
        <v>1.9719</v>
      </c>
      <c r="K751" s="6">
        <v>0.99440242057488648</v>
      </c>
      <c r="L751" s="5">
        <v>25.83</v>
      </c>
      <c r="M751" s="19">
        <f>H751*INDEX('Pliegos Tarifarios (Santiago)'!$B:$B,MATCH($B751,'Pliegos Tarifarios (Santiago)'!$A:$A,0))</f>
        <v>85958.983585800001</v>
      </c>
      <c r="N751" s="19">
        <f>I751*INDEX('Pliegos Tarifarios (Santiago)'!$C:$C,MATCH($B751,'Pliegos Tarifarios (Santiago)'!$A:$A,0))</f>
        <v>6925.1694269999998</v>
      </c>
      <c r="O751" s="19">
        <f>J751*INDEX('Pliegos Tarifarios (Santiago)'!$D:$D,MATCH($B751,'Pliegos Tarifarios (Santiago)'!$A:$A,0))</f>
        <v>27986.8118985</v>
      </c>
      <c r="P751" s="19">
        <f>H751*INDEX('Pliegos Tarifarios (Santiago)'!$E:$E,MATCH($B751,'Pliegos Tarifarios (Santiago)'!$A:$A,0))</f>
        <v>9354.0919212000008</v>
      </c>
      <c r="Q751" s="19" cm="1">
        <f t="array" ref="Q751">H751*_xlfn.IFS(H751&lt;=350,INDEX('Pliegos Tarifarios (Santiago)'!$F:$F,MATCH($B751,'Pliegos Tarifarios (Santiago)'!$A:$A,0)),H751&lt;=500,INDEX('Pliegos Tarifarios (Santiago)'!$G:$G,MATCH($B751,'Pliegos Tarifarios (Santiago)'!$A:$A,0)),H751&lt;=1000,INDEX('Pliegos Tarifarios (Santiago)'!$H:$H,MATCH($B751,'Pliegos Tarifarios (Santiago)'!$A:$A,0)),H751&lt;=5000,INDEX('Pliegos Tarifarios (Santiago)'!$I:$I,MATCH($B751,'Pliegos Tarifarios (Santiago)'!$A:$A,0)),H751&gt;5000,INDEX('Pliegos Tarifarios (Santiago)'!$J:$J,MATCH($B751,'Pliegos Tarifarios (Santiago)'!$A:$A,0)))/1.19</f>
        <v>1696.4802673109248</v>
      </c>
      <c r="R751" s="19">
        <f>INDEX('Pliegos Tarifarios (Santiago)'!$K:$K,MATCH($B751,'Pliegos Tarifarios (Santiago)'!$A:$A,0))</f>
        <v>716.899</v>
      </c>
      <c r="S751" s="21">
        <f t="shared" si="46"/>
        <v>132638.43609981093</v>
      </c>
      <c r="T751" s="21">
        <f t="shared" si="47"/>
        <v>25201.302858964078</v>
      </c>
      <c r="U751" s="19">
        <v>0</v>
      </c>
      <c r="V751" s="21">
        <f t="shared" si="48"/>
        <v>157839.73895877501</v>
      </c>
    </row>
    <row r="752" spans="1:22" x14ac:dyDescent="0.3">
      <c r="A752" s="3" t="s">
        <v>134</v>
      </c>
      <c r="B752" s="3">
        <v>3</v>
      </c>
      <c r="C752" s="4" t="s">
        <v>178</v>
      </c>
      <c r="D752" s="3" t="s">
        <v>662</v>
      </c>
      <c r="E752" s="3" t="s">
        <v>488</v>
      </c>
      <c r="F752" s="4" t="s">
        <v>663</v>
      </c>
      <c r="G752" s="3" t="s">
        <v>30</v>
      </c>
      <c r="H752" s="5">
        <v>723.89880000000005</v>
      </c>
      <c r="I752" s="5">
        <v>1.9932000000000001</v>
      </c>
      <c r="J752" s="5">
        <v>1.8811</v>
      </c>
      <c r="K752" s="6">
        <v>0.94375877985149503</v>
      </c>
      <c r="L752" s="5">
        <v>25.85</v>
      </c>
      <c r="M752" s="19">
        <f>H752*INDEX('Pliegos Tarifarios (Santiago)'!$B:$B,MATCH($B752,'Pliegos Tarifarios (Santiago)'!$A:$A,0))</f>
        <v>86026.685594399998</v>
      </c>
      <c r="N752" s="19">
        <f>I752*INDEX('Pliegos Tarifarios (Santiago)'!$C:$C,MATCH($B752,'Pliegos Tarifarios (Santiago)'!$A:$A,0))</f>
        <v>6960.7905707999998</v>
      </c>
      <c r="O752" s="19">
        <f>J752*INDEX('Pliegos Tarifarios (Santiago)'!$D:$D,MATCH($B752,'Pliegos Tarifarios (Santiago)'!$A:$A,0))</f>
        <v>26698.104296500002</v>
      </c>
      <c r="P752" s="19">
        <f>H752*INDEX('Pliegos Tarifarios (Santiago)'!$E:$E,MATCH($B752,'Pliegos Tarifarios (Santiago)'!$A:$A,0))</f>
        <v>9361.4592816000004</v>
      </c>
      <c r="Q752" s="19" cm="1">
        <f t="array" ref="Q752">H752*_xlfn.IFS(H752&lt;=350,INDEX('Pliegos Tarifarios (Santiago)'!$F:$F,MATCH($B752,'Pliegos Tarifarios (Santiago)'!$A:$A,0)),H752&lt;=500,INDEX('Pliegos Tarifarios (Santiago)'!$G:$G,MATCH($B752,'Pliegos Tarifarios (Santiago)'!$A:$A,0)),H752&lt;=1000,INDEX('Pliegos Tarifarios (Santiago)'!$H:$H,MATCH($B752,'Pliegos Tarifarios (Santiago)'!$A:$A,0)),H752&lt;=5000,INDEX('Pliegos Tarifarios (Santiago)'!$I:$I,MATCH($B752,'Pliegos Tarifarios (Santiago)'!$A:$A,0)),H752&gt;5000,INDEX('Pliegos Tarifarios (Santiago)'!$J:$J,MATCH($B752,'Pliegos Tarifarios (Santiago)'!$A:$A,0)))/1.19</f>
        <v>1697.8164292436979</v>
      </c>
      <c r="R752" s="19">
        <f>INDEX('Pliegos Tarifarios (Santiago)'!$K:$K,MATCH($B752,'Pliegos Tarifarios (Santiago)'!$A:$A,0))</f>
        <v>716.899</v>
      </c>
      <c r="S752" s="21">
        <f t="shared" si="46"/>
        <v>131461.75517254369</v>
      </c>
      <c r="T752" s="21">
        <f t="shared" si="47"/>
        <v>24977.733482783304</v>
      </c>
      <c r="U752" s="19">
        <v>0</v>
      </c>
      <c r="V752" s="21">
        <f t="shared" si="48"/>
        <v>156439.488655327</v>
      </c>
    </row>
    <row r="753" spans="1:22" x14ac:dyDescent="0.3">
      <c r="A753" s="3" t="s">
        <v>134</v>
      </c>
      <c r="B753" s="3">
        <v>3</v>
      </c>
      <c r="C753" s="4" t="s">
        <v>178</v>
      </c>
      <c r="D753" s="3" t="s">
        <v>664</v>
      </c>
      <c r="E753" s="3" t="s">
        <v>488</v>
      </c>
      <c r="F753" s="4" t="s">
        <v>665</v>
      </c>
      <c r="G753" s="3" t="s">
        <v>30</v>
      </c>
      <c r="H753" s="5">
        <v>724.29639999999995</v>
      </c>
      <c r="I753" s="5">
        <v>1.9361999999999999</v>
      </c>
      <c r="J753" s="5">
        <v>1.9361999999999999</v>
      </c>
      <c r="K753" s="6">
        <v>1</v>
      </c>
      <c r="L753" s="5">
        <v>25.87</v>
      </c>
      <c r="M753" s="19">
        <f>H753*INDEX('Pliegos Tarifarios (Santiago)'!$B:$B,MATCH($B753,'Pliegos Tarifarios (Santiago)'!$A:$A,0))</f>
        <v>86073.935583199986</v>
      </c>
      <c r="N753" s="19">
        <f>I753*INDEX('Pliegos Tarifarios (Santiago)'!$C:$C,MATCH($B753,'Pliegos Tarifarios (Santiago)'!$A:$A,0))</f>
        <v>6761.7312377999997</v>
      </c>
      <c r="O753" s="19">
        <f>J753*INDEX('Pliegos Tarifarios (Santiago)'!$D:$D,MATCH($B753,'Pliegos Tarifarios (Santiago)'!$A:$A,0))</f>
        <v>27480.128402999999</v>
      </c>
      <c r="P753" s="19">
        <f>H753*INDEX('Pliegos Tarifarios (Santiago)'!$E:$E,MATCH($B753,'Pliegos Tarifarios (Santiago)'!$A:$A,0))</f>
        <v>9366.6010447999997</v>
      </c>
      <c r="Q753" s="19" cm="1">
        <f t="array" ref="Q753">H753*_xlfn.IFS(H753&lt;=350,INDEX('Pliegos Tarifarios (Santiago)'!$F:$F,MATCH($B753,'Pliegos Tarifarios (Santiago)'!$A:$A,0)),H753&lt;=500,INDEX('Pliegos Tarifarios (Santiago)'!$G:$G,MATCH($B753,'Pliegos Tarifarios (Santiago)'!$A:$A,0)),H753&lt;=1000,INDEX('Pliegos Tarifarios (Santiago)'!$H:$H,MATCH($B753,'Pliegos Tarifarios (Santiago)'!$A:$A,0)),H753&lt;=5000,INDEX('Pliegos Tarifarios (Santiago)'!$I:$I,MATCH($B753,'Pliegos Tarifarios (Santiago)'!$A:$A,0)),H753&gt;5000,INDEX('Pliegos Tarifarios (Santiago)'!$J:$J,MATCH($B753,'Pliegos Tarifarios (Santiago)'!$A:$A,0)))/1.19</f>
        <v>1698.7489515966388</v>
      </c>
      <c r="R753" s="19">
        <f>INDEX('Pliegos Tarifarios (Santiago)'!$K:$K,MATCH($B753,'Pliegos Tarifarios (Santiago)'!$A:$A,0))</f>
        <v>716.899</v>
      </c>
      <c r="S753" s="21">
        <f t="shared" si="46"/>
        <v>132098.04422039664</v>
      </c>
      <c r="T753" s="21">
        <f t="shared" si="47"/>
        <v>25098.628401875361</v>
      </c>
      <c r="U753" s="19">
        <v>0</v>
      </c>
      <c r="V753" s="21">
        <f t="shared" si="48"/>
        <v>157196.67262227199</v>
      </c>
    </row>
    <row r="754" spans="1:22" x14ac:dyDescent="0.3">
      <c r="A754" s="3" t="s">
        <v>134</v>
      </c>
      <c r="B754" s="3">
        <v>3</v>
      </c>
      <c r="C754" s="4" t="s">
        <v>178</v>
      </c>
      <c r="D754" s="3" t="s">
        <v>666</v>
      </c>
      <c r="E754" s="3" t="s">
        <v>488</v>
      </c>
      <c r="F754" s="4" t="s">
        <v>667</v>
      </c>
      <c r="G754" s="3" t="s">
        <v>30</v>
      </c>
      <c r="H754" s="5">
        <v>723.87519999999995</v>
      </c>
      <c r="I754" s="5">
        <v>1.9510000000000001</v>
      </c>
      <c r="J754" s="5">
        <v>1.9184000000000001</v>
      </c>
      <c r="K754" s="6">
        <v>0.98329062019477198</v>
      </c>
      <c r="L754" s="5">
        <v>25.85</v>
      </c>
      <c r="M754" s="19">
        <f>H754*INDEX('Pliegos Tarifarios (Santiago)'!$B:$B,MATCH($B754,'Pliegos Tarifarios (Santiago)'!$A:$A,0))</f>
        <v>86023.881017599982</v>
      </c>
      <c r="N754" s="19">
        <f>I754*INDEX('Pliegos Tarifarios (Santiago)'!$C:$C,MATCH($B754,'Pliegos Tarifarios (Santiago)'!$A:$A,0))</f>
        <v>6813.416819</v>
      </c>
      <c r="O754" s="19">
        <f>J754*INDEX('Pliegos Tarifarios (Santiago)'!$D:$D,MATCH($B754,'Pliegos Tarifarios (Santiago)'!$A:$A,0))</f>
        <v>27227.496296000001</v>
      </c>
      <c r="P754" s="19">
        <f>H754*INDEX('Pliegos Tarifarios (Santiago)'!$E:$E,MATCH($B754,'Pliegos Tarifarios (Santiago)'!$A:$A,0))</f>
        <v>9361.1540863999999</v>
      </c>
      <c r="Q754" s="19" cm="1">
        <f t="array" ref="Q754">H754*_xlfn.IFS(H754&lt;=350,INDEX('Pliegos Tarifarios (Santiago)'!$F:$F,MATCH($B754,'Pliegos Tarifarios (Santiago)'!$A:$A,0)),H754&lt;=500,INDEX('Pliegos Tarifarios (Santiago)'!$G:$G,MATCH($B754,'Pliegos Tarifarios (Santiago)'!$A:$A,0)),H754&lt;=1000,INDEX('Pliegos Tarifarios (Santiago)'!$H:$H,MATCH($B754,'Pliegos Tarifarios (Santiago)'!$A:$A,0)),H754&lt;=5000,INDEX('Pliegos Tarifarios (Santiago)'!$I:$I,MATCH($B754,'Pliegos Tarifarios (Santiago)'!$A:$A,0)),H754&gt;5000,INDEX('Pliegos Tarifarios (Santiago)'!$J:$J,MATCH($B754,'Pliegos Tarifarios (Santiago)'!$A:$A,0)))/1.19</f>
        <v>1697.7610783193279</v>
      </c>
      <c r="R754" s="19">
        <f>INDEX('Pliegos Tarifarios (Santiago)'!$K:$K,MATCH($B754,'Pliegos Tarifarios (Santiago)'!$A:$A,0))</f>
        <v>716.899</v>
      </c>
      <c r="S754" s="21">
        <f t="shared" si="46"/>
        <v>131840.60829731933</v>
      </c>
      <c r="T754" s="21">
        <f t="shared" si="47"/>
        <v>25049.715576490671</v>
      </c>
      <c r="U754" s="19">
        <v>0</v>
      </c>
      <c r="V754" s="21">
        <f t="shared" si="48"/>
        <v>156890.32387381</v>
      </c>
    </row>
    <row r="755" spans="1:22" x14ac:dyDescent="0.3">
      <c r="A755" s="3" t="s">
        <v>134</v>
      </c>
      <c r="B755" s="3">
        <v>3</v>
      </c>
      <c r="C755" s="4" t="s">
        <v>178</v>
      </c>
      <c r="D755" s="3" t="s">
        <v>668</v>
      </c>
      <c r="E755" s="3" t="s">
        <v>488</v>
      </c>
      <c r="F755" s="4" t="s">
        <v>669</v>
      </c>
      <c r="G755" s="3" t="s">
        <v>30</v>
      </c>
      <c r="H755" s="5">
        <v>724.10329999999999</v>
      </c>
      <c r="I755" s="5">
        <v>1.9843</v>
      </c>
      <c r="J755" s="5">
        <v>1.9843</v>
      </c>
      <c r="K755" s="6">
        <v>1</v>
      </c>
      <c r="L755" s="5">
        <v>25.86</v>
      </c>
      <c r="M755" s="19">
        <f>H755*INDEX('Pliegos Tarifarios (Santiago)'!$B:$B,MATCH($B755,'Pliegos Tarifarios (Santiago)'!$A:$A,0))</f>
        <v>86050.987965399996</v>
      </c>
      <c r="N755" s="19">
        <f>I755*INDEX('Pliegos Tarifarios (Santiago)'!$C:$C,MATCH($B755,'Pliegos Tarifarios (Santiago)'!$A:$A,0))</f>
        <v>6929.7093766999997</v>
      </c>
      <c r="O755" s="19">
        <f>J755*INDEX('Pliegos Tarifarios (Santiago)'!$D:$D,MATCH($B755,'Pliegos Tarifarios (Santiago)'!$A:$A,0))</f>
        <v>28162.802804499999</v>
      </c>
      <c r="P755" s="19">
        <f>H755*INDEX('Pliegos Tarifarios (Santiago)'!$E:$E,MATCH($B755,'Pliegos Tarifarios (Santiago)'!$A:$A,0))</f>
        <v>9364.1038755999998</v>
      </c>
      <c r="Q755" s="19" cm="1">
        <f t="array" ref="Q755">H755*_xlfn.IFS(H755&lt;=350,INDEX('Pliegos Tarifarios (Santiago)'!$F:$F,MATCH($B755,'Pliegos Tarifarios (Santiago)'!$A:$A,0)),H755&lt;=500,INDEX('Pliegos Tarifarios (Santiago)'!$G:$G,MATCH($B755,'Pliegos Tarifarios (Santiago)'!$A:$A,0)),H755&lt;=1000,INDEX('Pliegos Tarifarios (Santiago)'!$H:$H,MATCH($B755,'Pliegos Tarifarios (Santiago)'!$A:$A,0)),H755&lt;=5000,INDEX('Pliegos Tarifarios (Santiago)'!$I:$I,MATCH($B755,'Pliegos Tarifarios (Santiago)'!$A:$A,0)),H755&gt;5000,INDEX('Pliegos Tarifarios (Santiago)'!$J:$J,MATCH($B755,'Pliegos Tarifarios (Santiago)'!$A:$A,0)))/1.19</f>
        <v>1698.2960590756306</v>
      </c>
      <c r="R755" s="19">
        <f>INDEX('Pliegos Tarifarios (Santiago)'!$K:$K,MATCH($B755,'Pliegos Tarifarios (Santiago)'!$A:$A,0))</f>
        <v>716.899</v>
      </c>
      <c r="S755" s="21">
        <f t="shared" si="46"/>
        <v>132922.79908127565</v>
      </c>
      <c r="T755" s="21">
        <f t="shared" si="47"/>
        <v>25255.331825442372</v>
      </c>
      <c r="U755" s="19">
        <v>0</v>
      </c>
      <c r="V755" s="21">
        <f t="shared" si="48"/>
        <v>158178.13090671803</v>
      </c>
    </row>
    <row r="756" spans="1:22" x14ac:dyDescent="0.3">
      <c r="A756" s="3" t="s">
        <v>134</v>
      </c>
      <c r="B756" s="3">
        <v>3</v>
      </c>
      <c r="C756" s="4" t="s">
        <v>178</v>
      </c>
      <c r="D756" s="3" t="s">
        <v>670</v>
      </c>
      <c r="E756" s="3" t="s">
        <v>488</v>
      </c>
      <c r="F756" s="4" t="s">
        <v>671</v>
      </c>
      <c r="G756" s="3" t="s">
        <v>30</v>
      </c>
      <c r="H756" s="5">
        <v>724.69550000000004</v>
      </c>
      <c r="I756" s="5">
        <v>1.9552</v>
      </c>
      <c r="J756" s="5">
        <v>1.9235</v>
      </c>
      <c r="K756" s="6">
        <v>0.98378682487725033</v>
      </c>
      <c r="L756" s="5">
        <v>25.88</v>
      </c>
      <c r="M756" s="19">
        <f>H756*INDEX('Pliegos Tarifarios (Santiago)'!$B:$B,MATCH($B756,'Pliegos Tarifarios (Santiago)'!$A:$A,0))</f>
        <v>86121.363828999994</v>
      </c>
      <c r="N756" s="19">
        <f>I756*INDEX('Pliegos Tarifarios (Santiago)'!$C:$C,MATCH($B756,'Pliegos Tarifarios (Santiago)'!$A:$A,0))</f>
        <v>6828.0843488</v>
      </c>
      <c r="O756" s="19">
        <f>J756*INDEX('Pliegos Tarifarios (Santiago)'!$D:$D,MATCH($B756,'Pliegos Tarifarios (Santiago)'!$A:$A,0))</f>
        <v>27299.8796525</v>
      </c>
      <c r="P756" s="19">
        <f>H756*INDEX('Pliegos Tarifarios (Santiago)'!$E:$E,MATCH($B756,'Pliegos Tarifarios (Santiago)'!$A:$A,0))</f>
        <v>9371.7622060000012</v>
      </c>
      <c r="Q756" s="19" cm="1">
        <f t="array" ref="Q756">H756*_xlfn.IFS(H756&lt;=350,INDEX('Pliegos Tarifarios (Santiago)'!$F:$F,MATCH($B756,'Pliegos Tarifarios (Santiago)'!$A:$A,0)),H756&lt;=500,INDEX('Pliegos Tarifarios (Santiago)'!$G:$G,MATCH($B756,'Pliegos Tarifarios (Santiago)'!$A:$A,0)),H756&lt;=1000,INDEX('Pliegos Tarifarios (Santiago)'!$H:$H,MATCH($B756,'Pliegos Tarifarios (Santiago)'!$A:$A,0)),H756&lt;=5000,INDEX('Pliegos Tarifarios (Santiago)'!$I:$I,MATCH($B756,'Pliegos Tarifarios (Santiago)'!$A:$A,0)),H756&gt;5000,INDEX('Pliegos Tarifarios (Santiago)'!$J:$J,MATCH($B756,'Pliegos Tarifarios (Santiago)'!$A:$A,0)))/1.19</f>
        <v>1699.684992016807</v>
      </c>
      <c r="R756" s="19">
        <f>INDEX('Pliegos Tarifarios (Santiago)'!$K:$K,MATCH($B756,'Pliegos Tarifarios (Santiago)'!$A:$A,0))</f>
        <v>716.899</v>
      </c>
      <c r="S756" s="21">
        <f t="shared" si="46"/>
        <v>132037.6740283168</v>
      </c>
      <c r="T756" s="21">
        <f t="shared" si="47"/>
        <v>25087.158065380194</v>
      </c>
      <c r="U756" s="19">
        <v>0</v>
      </c>
      <c r="V756" s="21">
        <f t="shared" si="48"/>
        <v>157124.83209369698</v>
      </c>
    </row>
    <row r="757" spans="1:22" x14ac:dyDescent="0.3">
      <c r="A757" s="3" t="s">
        <v>134</v>
      </c>
      <c r="B757" s="3">
        <v>3</v>
      </c>
      <c r="C757" s="4" t="s">
        <v>178</v>
      </c>
      <c r="D757" s="3" t="s">
        <v>672</v>
      </c>
      <c r="E757" s="3" t="s">
        <v>488</v>
      </c>
      <c r="F757" s="4" t="s">
        <v>673</v>
      </c>
      <c r="G757" s="3" t="s">
        <v>30</v>
      </c>
      <c r="H757" s="5">
        <v>722.60109999999997</v>
      </c>
      <c r="I757" s="5">
        <v>1.9433</v>
      </c>
      <c r="J757" s="5">
        <v>1.9138999999999999</v>
      </c>
      <c r="K757" s="6">
        <v>0.98487109555910046</v>
      </c>
      <c r="L757" s="5">
        <v>25.81</v>
      </c>
      <c r="M757" s="19">
        <f>H757*INDEX('Pliegos Tarifarios (Santiago)'!$B:$B,MATCH($B757,'Pliegos Tarifarios (Santiago)'!$A:$A,0))</f>
        <v>85872.469521799998</v>
      </c>
      <c r="N757" s="19">
        <f>I757*INDEX('Pliegos Tarifarios (Santiago)'!$C:$C,MATCH($B757,'Pliegos Tarifarios (Santiago)'!$A:$A,0))</f>
        <v>6786.5263476999999</v>
      </c>
      <c r="O757" s="19">
        <f>J757*INDEX('Pliegos Tarifarios (Santiago)'!$D:$D,MATCH($B757,'Pliegos Tarifarios (Santiago)'!$A:$A,0))</f>
        <v>27163.628628499999</v>
      </c>
      <c r="P757" s="19">
        <f>H757*INDEX('Pliegos Tarifarios (Santiago)'!$E:$E,MATCH($B757,'Pliegos Tarifarios (Santiago)'!$A:$A,0))</f>
        <v>9344.6774251999996</v>
      </c>
      <c r="Q757" s="19" cm="1">
        <f t="array" ref="Q757">H757*_xlfn.IFS(H757&lt;=350,INDEX('Pliegos Tarifarios (Santiago)'!$F:$F,MATCH($B757,'Pliegos Tarifarios (Santiago)'!$A:$A,0)),H757&lt;=500,INDEX('Pliegos Tarifarios (Santiago)'!$G:$G,MATCH($B757,'Pliegos Tarifarios (Santiago)'!$A:$A,0)),H757&lt;=1000,INDEX('Pliegos Tarifarios (Santiago)'!$H:$H,MATCH($B757,'Pliegos Tarifarios (Santiago)'!$A:$A,0)),H757&lt;=5000,INDEX('Pliegos Tarifarios (Santiago)'!$I:$I,MATCH($B757,'Pliegos Tarifarios (Santiago)'!$A:$A,0)),H757&gt;5000,INDEX('Pliegos Tarifarios (Santiago)'!$J:$J,MATCH($B757,'Pliegos Tarifarios (Santiago)'!$A:$A,0)))/1.19</f>
        <v>1694.7728320168069</v>
      </c>
      <c r="R757" s="19">
        <f>INDEX('Pliegos Tarifarios (Santiago)'!$K:$K,MATCH($B757,'Pliegos Tarifarios (Santiago)'!$A:$A,0))</f>
        <v>716.899</v>
      </c>
      <c r="S757" s="21">
        <f t="shared" si="46"/>
        <v>131578.97375521681</v>
      </c>
      <c r="T757" s="21">
        <f t="shared" si="47"/>
        <v>25000.005013491194</v>
      </c>
      <c r="U757" s="19">
        <v>0</v>
      </c>
      <c r="V757" s="21">
        <f t="shared" si="48"/>
        <v>156578.97876870801</v>
      </c>
    </row>
    <row r="758" spans="1:22" x14ac:dyDescent="0.3">
      <c r="A758" s="3" t="s">
        <v>134</v>
      </c>
      <c r="B758" s="3">
        <v>3</v>
      </c>
      <c r="C758" s="4" t="s">
        <v>178</v>
      </c>
      <c r="D758" s="3" t="s">
        <v>674</v>
      </c>
      <c r="E758" s="3" t="s">
        <v>488</v>
      </c>
      <c r="F758" s="4" t="s">
        <v>675</v>
      </c>
      <c r="G758" s="3" t="s">
        <v>30</v>
      </c>
      <c r="H758" s="5">
        <v>723.50400000000002</v>
      </c>
      <c r="I758" s="5">
        <v>1.9668000000000001</v>
      </c>
      <c r="J758" s="5">
        <v>1.9494</v>
      </c>
      <c r="K758" s="6">
        <v>0.99115314215985351</v>
      </c>
      <c r="L758" s="5">
        <v>25.84</v>
      </c>
      <c r="M758" s="19">
        <f>H758*INDEX('Pliegos Tarifarios (Santiago)'!$B:$B,MATCH($B758,'Pliegos Tarifarios (Santiago)'!$A:$A,0))</f>
        <v>85979.768351999999</v>
      </c>
      <c r="N758" s="19">
        <f>I758*INDEX('Pliegos Tarifarios (Santiago)'!$C:$C,MATCH($B758,'Pliegos Tarifarios (Santiago)'!$A:$A,0))</f>
        <v>6868.5946691999998</v>
      </c>
      <c r="O758" s="19">
        <f>J758*INDEX('Pliegos Tarifarios (Santiago)'!$D:$D,MATCH($B758,'Pliegos Tarifarios (Santiago)'!$A:$A,0))</f>
        <v>27667.473561000003</v>
      </c>
      <c r="P758" s="19">
        <f>H758*INDEX('Pliegos Tarifarios (Santiago)'!$E:$E,MATCH($B758,'Pliegos Tarifarios (Santiago)'!$A:$A,0))</f>
        <v>9356.353728</v>
      </c>
      <c r="Q758" s="19" cm="1">
        <f t="array" ref="Q758">H758*_xlfn.IFS(H758&lt;=350,INDEX('Pliegos Tarifarios (Santiago)'!$F:$F,MATCH($B758,'Pliegos Tarifarios (Santiago)'!$A:$A,0)),H758&lt;=500,INDEX('Pliegos Tarifarios (Santiago)'!$G:$G,MATCH($B758,'Pliegos Tarifarios (Santiago)'!$A:$A,0)),H758&lt;=1000,INDEX('Pliegos Tarifarios (Santiago)'!$H:$H,MATCH($B758,'Pliegos Tarifarios (Santiago)'!$A:$A,0)),H758&lt;=5000,INDEX('Pliegos Tarifarios (Santiago)'!$I:$I,MATCH($B758,'Pliegos Tarifarios (Santiago)'!$A:$A,0)),H758&gt;5000,INDEX('Pliegos Tarifarios (Santiago)'!$J:$J,MATCH($B758,'Pliegos Tarifarios (Santiago)'!$A:$A,0)))/1.19</f>
        <v>1696.8904739495802</v>
      </c>
      <c r="R758" s="19">
        <f>INDEX('Pliegos Tarifarios (Santiago)'!$K:$K,MATCH($B758,'Pliegos Tarifarios (Santiago)'!$A:$A,0))</f>
        <v>716.899</v>
      </c>
      <c r="S758" s="21">
        <f t="shared" si="46"/>
        <v>132285.97978414959</v>
      </c>
      <c r="T758" s="21">
        <f t="shared" si="47"/>
        <v>25134.336158988423</v>
      </c>
      <c r="U758" s="19">
        <v>0</v>
      </c>
      <c r="V758" s="21">
        <f t="shared" si="48"/>
        <v>157420.315943138</v>
      </c>
    </row>
    <row r="759" spans="1:22" x14ac:dyDescent="0.3">
      <c r="A759" s="3" t="s">
        <v>134</v>
      </c>
      <c r="B759" s="3">
        <v>3</v>
      </c>
      <c r="C759" s="4" t="s">
        <v>178</v>
      </c>
      <c r="D759" s="3" t="s">
        <v>676</v>
      </c>
      <c r="E759" s="3" t="s">
        <v>488</v>
      </c>
      <c r="F759" s="4" t="s">
        <v>677</v>
      </c>
      <c r="G759" s="3" t="s">
        <v>30</v>
      </c>
      <c r="H759" s="5">
        <v>724.56190000000004</v>
      </c>
      <c r="I759" s="5">
        <v>1.9121999999999999</v>
      </c>
      <c r="J759" s="5">
        <v>1.8971</v>
      </c>
      <c r="K759" s="6">
        <v>0.99210333647108051</v>
      </c>
      <c r="L759" s="5">
        <v>25.88</v>
      </c>
      <c r="M759" s="19">
        <f>H759*INDEX('Pliegos Tarifarios (Santiago)'!$B:$B,MATCH($B759,'Pliegos Tarifarios (Santiago)'!$A:$A,0))</f>
        <v>86105.487072200005</v>
      </c>
      <c r="N759" s="19">
        <f>I759*INDEX('Pliegos Tarifarios (Santiago)'!$C:$C,MATCH($B759,'Pliegos Tarifarios (Santiago)'!$A:$A,0))</f>
        <v>6677.9167817999996</v>
      </c>
      <c r="O759" s="19">
        <f>J759*INDEX('Pliegos Tarifarios (Santiago)'!$D:$D,MATCH($B759,'Pliegos Tarifarios (Santiago)'!$A:$A,0))</f>
        <v>26925.1893365</v>
      </c>
      <c r="P759" s="19">
        <f>H759*INDEX('Pliegos Tarifarios (Santiago)'!$E:$E,MATCH($B759,'Pliegos Tarifarios (Santiago)'!$A:$A,0))</f>
        <v>9370.0344908000006</v>
      </c>
      <c r="Q759" s="19" cm="1">
        <f t="array" ref="Q759">H759*_xlfn.IFS(H759&lt;=350,INDEX('Pliegos Tarifarios (Santiago)'!$F:$F,MATCH($B759,'Pliegos Tarifarios (Santiago)'!$A:$A,0)),H759&lt;=500,INDEX('Pliegos Tarifarios (Santiago)'!$G:$G,MATCH($B759,'Pliegos Tarifarios (Santiago)'!$A:$A,0)),H759&lt;=1000,INDEX('Pliegos Tarifarios (Santiago)'!$H:$H,MATCH($B759,'Pliegos Tarifarios (Santiago)'!$A:$A,0)),H759&lt;=5000,INDEX('Pliegos Tarifarios (Santiago)'!$I:$I,MATCH($B759,'Pliegos Tarifarios (Santiago)'!$A:$A,0)),H759&gt;5000,INDEX('Pliegos Tarifarios (Santiago)'!$J:$J,MATCH($B759,'Pliegos Tarifarios (Santiago)'!$A:$A,0)))/1.19</f>
        <v>1699.3716494957987</v>
      </c>
      <c r="R759" s="19">
        <f>INDEX('Pliegos Tarifarios (Santiago)'!$K:$K,MATCH($B759,'Pliegos Tarifarios (Santiago)'!$A:$A,0))</f>
        <v>716.899</v>
      </c>
      <c r="S759" s="21">
        <f t="shared" si="46"/>
        <v>131494.89833079578</v>
      </c>
      <c r="T759" s="21">
        <f t="shared" si="47"/>
        <v>24984.0306828512</v>
      </c>
      <c r="U759" s="19">
        <v>0</v>
      </c>
      <c r="V759" s="21">
        <f t="shared" si="48"/>
        <v>156478.92901364699</v>
      </c>
    </row>
    <row r="760" spans="1:22" x14ac:dyDescent="0.3">
      <c r="A760" s="3" t="s">
        <v>134</v>
      </c>
      <c r="B760" s="3">
        <v>3</v>
      </c>
      <c r="C760" s="4" t="s">
        <v>178</v>
      </c>
      <c r="D760" s="3" t="s">
        <v>678</v>
      </c>
      <c r="E760" s="3" t="s">
        <v>488</v>
      </c>
      <c r="F760" s="4" t="s">
        <v>679</v>
      </c>
      <c r="G760" s="3" t="s">
        <v>30</v>
      </c>
      <c r="H760" s="5">
        <v>724.36530000000005</v>
      </c>
      <c r="I760" s="5">
        <v>1.9983</v>
      </c>
      <c r="J760" s="5">
        <v>1.9709000000000001</v>
      </c>
      <c r="K760" s="6">
        <v>0.98628834509332941</v>
      </c>
      <c r="L760" s="5">
        <v>25.87</v>
      </c>
      <c r="M760" s="19">
        <f>H760*INDEX('Pliegos Tarifarios (Santiago)'!$B:$B,MATCH($B760,'Pliegos Tarifarios (Santiago)'!$A:$A,0))</f>
        <v>86082.123521400004</v>
      </c>
      <c r="N760" s="19">
        <f>I760*INDEX('Pliegos Tarifarios (Santiago)'!$C:$C,MATCH($B760,'Pliegos Tarifarios (Santiago)'!$A:$A,0))</f>
        <v>6978.6011426999994</v>
      </c>
      <c r="O760" s="19">
        <f>J760*INDEX('Pliegos Tarifarios (Santiago)'!$D:$D,MATCH($B760,'Pliegos Tarifarios (Santiago)'!$A:$A,0))</f>
        <v>27972.619083500002</v>
      </c>
      <c r="P760" s="19">
        <f>H760*INDEX('Pliegos Tarifarios (Santiago)'!$E:$E,MATCH($B760,'Pliegos Tarifarios (Santiago)'!$A:$A,0))</f>
        <v>9367.4920596000011</v>
      </c>
      <c r="Q760" s="19" cm="1">
        <f t="array" ref="Q760">H760*_xlfn.IFS(H760&lt;=350,INDEX('Pliegos Tarifarios (Santiago)'!$F:$F,MATCH($B760,'Pliegos Tarifarios (Santiago)'!$A:$A,0)),H760&lt;=500,INDEX('Pliegos Tarifarios (Santiago)'!$G:$G,MATCH($B760,'Pliegos Tarifarios (Santiago)'!$A:$A,0)),H760&lt;=1000,INDEX('Pliegos Tarifarios (Santiago)'!$H:$H,MATCH($B760,'Pliegos Tarifarios (Santiago)'!$A:$A,0)),H760&lt;=5000,INDEX('Pliegos Tarifarios (Santiago)'!$I:$I,MATCH($B760,'Pliegos Tarifarios (Santiago)'!$A:$A,0)),H760&gt;5000,INDEX('Pliegos Tarifarios (Santiago)'!$J:$J,MATCH($B760,'Pliegos Tarifarios (Santiago)'!$A:$A,0)))/1.19</f>
        <v>1698.9105481512609</v>
      </c>
      <c r="R760" s="19">
        <f>INDEX('Pliegos Tarifarios (Santiago)'!$K:$K,MATCH($B760,'Pliegos Tarifarios (Santiago)'!$A:$A,0))</f>
        <v>716.899</v>
      </c>
      <c r="S760" s="21">
        <f t="shared" si="46"/>
        <v>132816.64535535127</v>
      </c>
      <c r="T760" s="21">
        <f t="shared" si="47"/>
        <v>25235.16261751674</v>
      </c>
      <c r="U760" s="19">
        <v>0</v>
      </c>
      <c r="V760" s="21">
        <f t="shared" si="48"/>
        <v>158051.807972868</v>
      </c>
    </row>
    <row r="761" spans="1:22" x14ac:dyDescent="0.3">
      <c r="A761" s="3" t="s">
        <v>134</v>
      </c>
      <c r="B761" s="3">
        <v>3</v>
      </c>
      <c r="C761" s="4" t="s">
        <v>178</v>
      </c>
      <c r="D761" s="3" t="s">
        <v>680</v>
      </c>
      <c r="E761" s="3" t="s">
        <v>488</v>
      </c>
      <c r="F761" s="4" t="s">
        <v>681</v>
      </c>
      <c r="G761" s="3" t="s">
        <v>30</v>
      </c>
      <c r="H761" s="5">
        <v>724.029</v>
      </c>
      <c r="I761" s="5">
        <v>1.9444999999999999</v>
      </c>
      <c r="J761" s="5">
        <v>1.9209000000000001</v>
      </c>
      <c r="K761" s="6">
        <v>0.98786320390845983</v>
      </c>
      <c r="L761" s="5">
        <v>25.86</v>
      </c>
      <c r="M761" s="19">
        <f>H761*INDEX('Pliegos Tarifarios (Santiago)'!$B:$B,MATCH($B761,'Pliegos Tarifarios (Santiago)'!$A:$A,0))</f>
        <v>86042.158301999996</v>
      </c>
      <c r="N761" s="19">
        <f>I761*INDEX('Pliegos Tarifarios (Santiago)'!$C:$C,MATCH($B761,'Pliegos Tarifarios (Santiago)'!$A:$A,0))</f>
        <v>6790.717070499999</v>
      </c>
      <c r="O761" s="19">
        <f>J761*INDEX('Pliegos Tarifarios (Santiago)'!$D:$D,MATCH($B761,'Pliegos Tarifarios (Santiago)'!$A:$A,0))</f>
        <v>27262.978333500003</v>
      </c>
      <c r="P761" s="19">
        <f>H761*INDEX('Pliegos Tarifarios (Santiago)'!$E:$E,MATCH($B761,'Pliegos Tarifarios (Santiago)'!$A:$A,0))</f>
        <v>9363.1430280000004</v>
      </c>
      <c r="Q761" s="19" cm="1">
        <f t="array" ref="Q761">H761*_xlfn.IFS(H761&lt;=350,INDEX('Pliegos Tarifarios (Santiago)'!$F:$F,MATCH($B761,'Pliegos Tarifarios (Santiago)'!$A:$A,0)),H761&lt;=500,INDEX('Pliegos Tarifarios (Santiago)'!$G:$G,MATCH($B761,'Pliegos Tarifarios (Santiago)'!$A:$A,0)),H761&lt;=1000,INDEX('Pliegos Tarifarios (Santiago)'!$H:$H,MATCH($B761,'Pliegos Tarifarios (Santiago)'!$A:$A,0)),H761&lt;=5000,INDEX('Pliegos Tarifarios (Santiago)'!$I:$I,MATCH($B761,'Pliegos Tarifarios (Santiago)'!$A:$A,0)),H761&gt;5000,INDEX('Pliegos Tarifarios (Santiago)'!$J:$J,MATCH($B761,'Pliegos Tarifarios (Santiago)'!$A:$A,0)))/1.19</f>
        <v>1698.121797478992</v>
      </c>
      <c r="R761" s="19">
        <f>INDEX('Pliegos Tarifarios (Santiago)'!$K:$K,MATCH($B761,'Pliegos Tarifarios (Santiago)'!$A:$A,0))</f>
        <v>716.899</v>
      </c>
      <c r="S761" s="21">
        <f t="shared" si="46"/>
        <v>131874.01753147901</v>
      </c>
      <c r="T761" s="21">
        <f t="shared" si="47"/>
        <v>25056.063330981011</v>
      </c>
      <c r="U761" s="19">
        <v>0</v>
      </c>
      <c r="V761" s="21">
        <f t="shared" si="48"/>
        <v>156930.08086246002</v>
      </c>
    </row>
    <row r="762" spans="1:22" x14ac:dyDescent="0.3">
      <c r="A762" s="3" t="s">
        <v>134</v>
      </c>
      <c r="B762" s="3">
        <v>3</v>
      </c>
      <c r="C762" s="4" t="s">
        <v>178</v>
      </c>
      <c r="D762" s="3" t="s">
        <v>682</v>
      </c>
      <c r="E762" s="3" t="s">
        <v>488</v>
      </c>
      <c r="F762" s="4" t="s">
        <v>683</v>
      </c>
      <c r="G762" s="3" t="s">
        <v>30</v>
      </c>
      <c r="H762" s="5">
        <v>725.55489999999998</v>
      </c>
      <c r="I762" s="5">
        <v>1.9274</v>
      </c>
      <c r="J762" s="5">
        <v>1.9105000000000001</v>
      </c>
      <c r="K762" s="6">
        <v>0.99123171111341712</v>
      </c>
      <c r="L762" s="5">
        <v>25.91</v>
      </c>
      <c r="M762" s="19">
        <f>H762*INDEX('Pliegos Tarifarios (Santiago)'!$B:$B,MATCH($B762,'Pliegos Tarifarios (Santiago)'!$A:$A,0))</f>
        <v>86223.493206199986</v>
      </c>
      <c r="N762" s="19">
        <f>I762*INDEX('Pliegos Tarifarios (Santiago)'!$C:$C,MATCH($B762,'Pliegos Tarifarios (Santiago)'!$A:$A,0))</f>
        <v>6730.9992705999994</v>
      </c>
      <c r="O762" s="19">
        <f>J762*INDEX('Pliegos Tarifarios (Santiago)'!$D:$D,MATCH($B762,'Pliegos Tarifarios (Santiago)'!$A:$A,0))</f>
        <v>27115.373057500001</v>
      </c>
      <c r="P762" s="19">
        <f>H762*INDEX('Pliegos Tarifarios (Santiago)'!$E:$E,MATCH($B762,'Pliegos Tarifarios (Santiago)'!$A:$A,0))</f>
        <v>9382.8759668000002</v>
      </c>
      <c r="Q762" s="19" cm="1">
        <f t="array" ref="Q762">H762*_xlfn.IFS(H762&lt;=350,INDEX('Pliegos Tarifarios (Santiago)'!$F:$F,MATCH($B762,'Pliegos Tarifarios (Santiago)'!$A:$A,0)),H762&lt;=500,INDEX('Pliegos Tarifarios (Santiago)'!$G:$G,MATCH($B762,'Pliegos Tarifarios (Santiago)'!$A:$A,0)),H762&lt;=1000,INDEX('Pliegos Tarifarios (Santiago)'!$H:$H,MATCH($B762,'Pliegos Tarifarios (Santiago)'!$A:$A,0)),H762&lt;=5000,INDEX('Pliegos Tarifarios (Santiago)'!$I:$I,MATCH($B762,'Pliegos Tarifarios (Santiago)'!$A:$A,0)),H762&gt;5000,INDEX('Pliegos Tarifarios (Santiago)'!$J:$J,MATCH($B762,'Pliegos Tarifarios (Santiago)'!$A:$A,0)))/1.19</f>
        <v>1701.7006100000003</v>
      </c>
      <c r="R762" s="19">
        <f>INDEX('Pliegos Tarifarios (Santiago)'!$K:$K,MATCH($B762,'Pliegos Tarifarios (Santiago)'!$A:$A,0))</f>
        <v>716.899</v>
      </c>
      <c r="S762" s="21">
        <f t="shared" si="46"/>
        <v>131871.34111109999</v>
      </c>
      <c r="T762" s="21">
        <f t="shared" si="47"/>
        <v>25055.554811108999</v>
      </c>
      <c r="U762" s="19">
        <v>0</v>
      </c>
      <c r="V762" s="21">
        <f t="shared" si="48"/>
        <v>156926.89592220899</v>
      </c>
    </row>
    <row r="763" spans="1:22" x14ac:dyDescent="0.3">
      <c r="A763" s="3" t="s">
        <v>134</v>
      </c>
      <c r="B763" s="3">
        <v>3</v>
      </c>
      <c r="C763" s="4" t="s">
        <v>178</v>
      </c>
      <c r="D763" s="3" t="s">
        <v>684</v>
      </c>
      <c r="E763" s="3" t="s">
        <v>488</v>
      </c>
      <c r="F763" s="4" t="s">
        <v>685</v>
      </c>
      <c r="G763" s="3" t="s">
        <v>30</v>
      </c>
      <c r="H763" s="5">
        <v>723.15779999999995</v>
      </c>
      <c r="I763" s="5">
        <v>1.9422999999999999</v>
      </c>
      <c r="J763" s="5">
        <v>1.9197</v>
      </c>
      <c r="K763" s="6">
        <v>0.98836431035370442</v>
      </c>
      <c r="L763" s="5">
        <v>25.83</v>
      </c>
      <c r="M763" s="19">
        <f>H763*INDEX('Pliegos Tarifarios (Santiago)'!$B:$B,MATCH($B763,'Pliegos Tarifarios (Santiago)'!$A:$A,0))</f>
        <v>85938.626636399989</v>
      </c>
      <c r="N763" s="19">
        <f>I763*INDEX('Pliegos Tarifarios (Santiago)'!$C:$C,MATCH($B763,'Pliegos Tarifarios (Santiago)'!$A:$A,0))</f>
        <v>6783.0340786999996</v>
      </c>
      <c r="O763" s="19">
        <f>J763*INDEX('Pliegos Tarifarios (Santiago)'!$D:$D,MATCH($B763,'Pliegos Tarifarios (Santiago)'!$A:$A,0))</f>
        <v>27245.9469555</v>
      </c>
      <c r="P763" s="19">
        <f>H763*INDEX('Pliegos Tarifarios (Santiago)'!$E:$E,MATCH($B763,'Pliegos Tarifarios (Santiago)'!$A:$A,0))</f>
        <v>9351.8766696000002</v>
      </c>
      <c r="Q763" s="19" cm="1">
        <f t="array" ref="Q763">H763*_xlfn.IFS(H763&lt;=350,INDEX('Pliegos Tarifarios (Santiago)'!$F:$F,MATCH($B763,'Pliegos Tarifarios (Santiago)'!$A:$A,0)),H763&lt;=500,INDEX('Pliegos Tarifarios (Santiago)'!$G:$G,MATCH($B763,'Pliegos Tarifarios (Santiago)'!$A:$A,0)),H763&lt;=1000,INDEX('Pliegos Tarifarios (Santiago)'!$H:$H,MATCH($B763,'Pliegos Tarifarios (Santiago)'!$A:$A,0)),H763&lt;=5000,INDEX('Pliegos Tarifarios (Santiago)'!$I:$I,MATCH($B763,'Pliegos Tarifarios (Santiago)'!$A:$A,0)),H763&gt;5000,INDEX('Pliegos Tarifarios (Santiago)'!$J:$J,MATCH($B763,'Pliegos Tarifarios (Santiago)'!$A:$A,0)))/1.19</f>
        <v>1696.0785040336136</v>
      </c>
      <c r="R763" s="19">
        <f>INDEX('Pliegos Tarifarios (Santiago)'!$K:$K,MATCH($B763,'Pliegos Tarifarios (Santiago)'!$A:$A,0))</f>
        <v>716.899</v>
      </c>
      <c r="S763" s="21">
        <f t="shared" si="46"/>
        <v>131732.46184423359</v>
      </c>
      <c r="T763" s="21">
        <f t="shared" si="47"/>
        <v>25029.167750404384</v>
      </c>
      <c r="U763" s="19">
        <v>0</v>
      </c>
      <c r="V763" s="21">
        <f t="shared" si="48"/>
        <v>156761.62959463798</v>
      </c>
    </row>
    <row r="764" spans="1:22" x14ac:dyDescent="0.3">
      <c r="A764" s="3" t="s">
        <v>134</v>
      </c>
      <c r="B764" s="3">
        <v>3</v>
      </c>
      <c r="C764" s="4" t="s">
        <v>178</v>
      </c>
      <c r="D764" s="3" t="s">
        <v>686</v>
      </c>
      <c r="E764" s="3" t="s">
        <v>488</v>
      </c>
      <c r="F764" s="4" t="s">
        <v>687</v>
      </c>
      <c r="G764" s="3" t="s">
        <v>30</v>
      </c>
      <c r="H764" s="5">
        <v>722.9615</v>
      </c>
      <c r="I764" s="5">
        <v>1.9738</v>
      </c>
      <c r="J764" s="5">
        <v>1.9378</v>
      </c>
      <c r="K764" s="6">
        <v>0.98176107001722568</v>
      </c>
      <c r="L764" s="5">
        <v>25.82</v>
      </c>
      <c r="M764" s="19">
        <f>H764*INDEX('Pliegos Tarifarios (Santiago)'!$B:$B,MATCH($B764,'Pliegos Tarifarios (Santiago)'!$A:$A,0))</f>
        <v>85915.29873699999</v>
      </c>
      <c r="N764" s="19">
        <f>I764*INDEX('Pliegos Tarifarios (Santiago)'!$C:$C,MATCH($B764,'Pliegos Tarifarios (Santiago)'!$A:$A,0))</f>
        <v>6893.0405521999992</v>
      </c>
      <c r="O764" s="19">
        <f>J764*INDEX('Pliegos Tarifarios (Santiago)'!$D:$D,MATCH($B764,'Pliegos Tarifarios (Santiago)'!$A:$A,0))</f>
        <v>27502.836907000001</v>
      </c>
      <c r="P764" s="19">
        <f>H764*INDEX('Pliegos Tarifarios (Santiago)'!$E:$E,MATCH($B764,'Pliegos Tarifarios (Santiago)'!$A:$A,0))</f>
        <v>9349.3381179999997</v>
      </c>
      <c r="Q764" s="19" cm="1">
        <f t="array" ref="Q764">H764*_xlfn.IFS(H764&lt;=350,INDEX('Pliegos Tarifarios (Santiago)'!$F:$F,MATCH($B764,'Pliegos Tarifarios (Santiago)'!$A:$A,0)),H764&lt;=500,INDEX('Pliegos Tarifarios (Santiago)'!$G:$G,MATCH($B764,'Pliegos Tarifarios (Santiago)'!$A:$A,0)),H764&lt;=1000,INDEX('Pliegos Tarifarios (Santiago)'!$H:$H,MATCH($B764,'Pliegos Tarifarios (Santiago)'!$A:$A,0)),H764&lt;=5000,INDEX('Pliegos Tarifarios (Santiago)'!$I:$I,MATCH($B764,'Pliegos Tarifarios (Santiago)'!$A:$A,0)),H764&gt;5000,INDEX('Pliegos Tarifarios (Santiago)'!$J:$J,MATCH($B764,'Pliegos Tarifarios (Santiago)'!$A:$A,0)))/1.19</f>
        <v>1695.6181063025213</v>
      </c>
      <c r="R764" s="19">
        <f>INDEX('Pliegos Tarifarios (Santiago)'!$K:$K,MATCH($B764,'Pliegos Tarifarios (Santiago)'!$A:$A,0))</f>
        <v>716.899</v>
      </c>
      <c r="S764" s="21">
        <f t="shared" si="46"/>
        <v>132073.03142050252</v>
      </c>
      <c r="T764" s="21">
        <f t="shared" si="47"/>
        <v>25093.875969895478</v>
      </c>
      <c r="U764" s="19">
        <v>0</v>
      </c>
      <c r="V764" s="21">
        <f t="shared" si="48"/>
        <v>157166.907390398</v>
      </c>
    </row>
    <row r="765" spans="1:22" x14ac:dyDescent="0.3">
      <c r="A765" s="3" t="s">
        <v>134</v>
      </c>
      <c r="B765" s="3">
        <v>3</v>
      </c>
      <c r="C765" s="4" t="s">
        <v>178</v>
      </c>
      <c r="D765" s="3" t="s">
        <v>688</v>
      </c>
      <c r="E765" s="3" t="s">
        <v>488</v>
      </c>
      <c r="F765" s="4" t="s">
        <v>689</v>
      </c>
      <c r="G765" s="3" t="s">
        <v>30</v>
      </c>
      <c r="H765" s="5">
        <v>723.6739</v>
      </c>
      <c r="I765" s="5">
        <v>1.94</v>
      </c>
      <c r="J765" s="5">
        <v>1.8832</v>
      </c>
      <c r="K765" s="6">
        <v>0.9707216494845361</v>
      </c>
      <c r="L765" s="5">
        <v>25.85</v>
      </c>
      <c r="M765" s="19">
        <f>H765*INDEX('Pliegos Tarifarios (Santiago)'!$B:$B,MATCH($B765,'Pliegos Tarifarios (Santiago)'!$A:$A,0))</f>
        <v>85999.958928199994</v>
      </c>
      <c r="N765" s="19">
        <f>I765*INDEX('Pliegos Tarifarios (Santiago)'!$C:$C,MATCH($B765,'Pliegos Tarifarios (Santiago)'!$A:$A,0))</f>
        <v>6775.0018599999994</v>
      </c>
      <c r="O765" s="19">
        <f>J765*INDEX('Pliegos Tarifarios (Santiago)'!$D:$D,MATCH($B765,'Pliegos Tarifarios (Santiago)'!$A:$A,0))</f>
        <v>26727.909208000001</v>
      </c>
      <c r="P765" s="19">
        <f>H765*INDEX('Pliegos Tarifarios (Santiago)'!$E:$E,MATCH($B765,'Pliegos Tarifarios (Santiago)'!$A:$A,0))</f>
        <v>9358.5508748000011</v>
      </c>
      <c r="Q765" s="19" cm="1">
        <f t="array" ref="Q765">H765*_xlfn.IFS(H765&lt;=350,INDEX('Pliegos Tarifarios (Santiago)'!$F:$F,MATCH($B765,'Pliegos Tarifarios (Santiago)'!$A:$A,0)),H765&lt;=500,INDEX('Pliegos Tarifarios (Santiago)'!$G:$G,MATCH($B765,'Pliegos Tarifarios (Santiago)'!$A:$A,0)),H765&lt;=1000,INDEX('Pliegos Tarifarios (Santiago)'!$H:$H,MATCH($B765,'Pliegos Tarifarios (Santiago)'!$A:$A,0)),H765&lt;=5000,INDEX('Pliegos Tarifarios (Santiago)'!$I:$I,MATCH($B765,'Pliegos Tarifarios (Santiago)'!$A:$A,0)),H765&gt;5000,INDEX('Pliegos Tarifarios (Santiago)'!$J:$J,MATCH($B765,'Pliegos Tarifarios (Santiago)'!$A:$A,0)))/1.19</f>
        <v>1697.2889536974792</v>
      </c>
      <c r="R765" s="19">
        <f>INDEX('Pliegos Tarifarios (Santiago)'!$K:$K,MATCH($B765,'Pliegos Tarifarios (Santiago)'!$A:$A,0))</f>
        <v>716.899</v>
      </c>
      <c r="S765" s="21">
        <f t="shared" si="46"/>
        <v>131275.60882469747</v>
      </c>
      <c r="T765" s="21">
        <f t="shared" si="47"/>
        <v>24942.36567669252</v>
      </c>
      <c r="U765" s="19">
        <v>0</v>
      </c>
      <c r="V765" s="21">
        <f t="shared" si="48"/>
        <v>156217.97450138998</v>
      </c>
    </row>
    <row r="766" spans="1:22" x14ac:dyDescent="0.3">
      <c r="A766" s="7" t="s">
        <v>135</v>
      </c>
      <c r="B766" s="7">
        <v>4</v>
      </c>
      <c r="C766" s="8" t="s">
        <v>178</v>
      </c>
      <c r="D766" s="7" t="s">
        <v>179</v>
      </c>
      <c r="E766" s="7" t="s">
        <v>14</v>
      </c>
      <c r="F766" s="8" t="s">
        <v>15</v>
      </c>
      <c r="G766" s="7" t="s">
        <v>16</v>
      </c>
      <c r="H766" s="9">
        <v>34666.737399999998</v>
      </c>
      <c r="I766" s="9">
        <v>96.621899999999997</v>
      </c>
      <c r="J766" s="9">
        <v>96.621899999999997</v>
      </c>
      <c r="K766" s="10">
        <v>1</v>
      </c>
      <c r="L766" s="9">
        <v>1118.28</v>
      </c>
      <c r="M766" s="19">
        <f>H766*INDEX('Pliegos Tarifarios (Santiago)'!$B:$B,MATCH($B766,'Pliegos Tarifarios (Santiago)'!$A:$A,0))</f>
        <v>4119725.7391411997</v>
      </c>
      <c r="N766" s="19">
        <f>I766*INDEX('Pliegos Tarifarios (Santiago)'!$C:$C,MATCH($B766,'Pliegos Tarifarios (Santiago)'!$A:$A,0))</f>
        <v>331399.30006829998</v>
      </c>
      <c r="O766" s="19">
        <f>J766*INDEX('Pliegos Tarifarios (Santiago)'!$D:$D,MATCH($B766,'Pliegos Tarifarios (Santiago)'!$A:$A,0))</f>
        <v>1365114.784398</v>
      </c>
      <c r="P766" s="19">
        <f>H766*INDEX('Pliegos Tarifarios (Santiago)'!$E:$E,MATCH($B766,'Pliegos Tarifarios (Santiago)'!$A:$A,0))</f>
        <v>448310.24805679999</v>
      </c>
      <c r="Q766" s="19" cm="1">
        <f t="array" ref="Q766">H766*_xlfn.IFS(H766&lt;=350,INDEX('Pliegos Tarifarios (Santiago)'!$F:$F,MATCH($B766,'Pliegos Tarifarios (Santiago)'!$A:$A,0)),H766&lt;=500,INDEX('Pliegos Tarifarios (Santiago)'!$G:$G,MATCH($B766,'Pliegos Tarifarios (Santiago)'!$A:$A,0)),H766&lt;=1000,INDEX('Pliegos Tarifarios (Santiago)'!$H:$H,MATCH($B766,'Pliegos Tarifarios (Santiago)'!$A:$A,0)),H766&lt;=5000,INDEX('Pliegos Tarifarios (Santiago)'!$I:$I,MATCH($B766,'Pliegos Tarifarios (Santiago)'!$A:$A,0)),H766&gt;5000,INDEX('Pliegos Tarifarios (Santiago)'!$J:$J,MATCH($B766,'Pliegos Tarifarios (Santiago)'!$A:$A,0)))/1.19</f>
        <v>113759.33575378152</v>
      </c>
      <c r="R766" s="19">
        <f>INDEX('Pliegos Tarifarios (Santiago)'!$K:$K,MATCH($B766,'Pliegos Tarifarios (Santiago)'!$A:$A,0))</f>
        <v>719.68899999999996</v>
      </c>
      <c r="S766" s="21">
        <f t="shared" si="46"/>
        <v>6379029.0964180818</v>
      </c>
      <c r="T766" s="21">
        <f t="shared" si="47"/>
        <v>1212015.5283194357</v>
      </c>
      <c r="U766" s="19">
        <v>0</v>
      </c>
      <c r="V766" s="21">
        <f t="shared" si="48"/>
        <v>7591044.6247375179</v>
      </c>
    </row>
    <row r="767" spans="1:22" x14ac:dyDescent="0.3">
      <c r="A767" s="7" t="s">
        <v>135</v>
      </c>
      <c r="B767" s="7">
        <v>4</v>
      </c>
      <c r="C767" s="8" t="s">
        <v>178</v>
      </c>
      <c r="D767" s="7" t="s">
        <v>180</v>
      </c>
      <c r="E767" s="7" t="s">
        <v>18</v>
      </c>
      <c r="F767" s="8" t="s">
        <v>181</v>
      </c>
      <c r="G767" s="7" t="s">
        <v>16</v>
      </c>
      <c r="H767" s="9">
        <v>2758.9467</v>
      </c>
      <c r="I767" s="9">
        <v>7.8714000000000004</v>
      </c>
      <c r="J767" s="9">
        <v>7.5994000000000002</v>
      </c>
      <c r="K767" s="10">
        <v>0.96544452066976649</v>
      </c>
      <c r="L767" s="9">
        <v>89</v>
      </c>
      <c r="M767" s="19">
        <f>H767*INDEX('Pliegos Tarifarios (Santiago)'!$B:$B,MATCH($B767,'Pliegos Tarifarios (Santiago)'!$A:$A,0))</f>
        <v>327867.70793459995</v>
      </c>
      <c r="N767" s="19">
        <f>I767*INDEX('Pliegos Tarifarios (Santiago)'!$C:$C,MATCH($B767,'Pliegos Tarifarios (Santiago)'!$A:$A,0))</f>
        <v>26997.776389800001</v>
      </c>
      <c r="O767" s="19">
        <f>J767*INDEX('Pliegos Tarifarios (Santiago)'!$D:$D,MATCH($B767,'Pliegos Tarifarios (Santiago)'!$A:$A,0))</f>
        <v>107367.514948</v>
      </c>
      <c r="P767" s="19">
        <f>H767*INDEX('Pliegos Tarifarios (Santiago)'!$E:$E,MATCH($B767,'Pliegos Tarifarios (Santiago)'!$A:$A,0))</f>
        <v>35678.698724399997</v>
      </c>
      <c r="Q767" s="19" cm="1">
        <f t="array" ref="Q767">H767*_xlfn.IFS(H767&lt;=350,INDEX('Pliegos Tarifarios (Santiago)'!$F:$F,MATCH($B767,'Pliegos Tarifarios (Santiago)'!$A:$A,0)),H767&lt;=500,INDEX('Pliegos Tarifarios (Santiago)'!$G:$G,MATCH($B767,'Pliegos Tarifarios (Santiago)'!$A:$A,0)),H767&lt;=1000,INDEX('Pliegos Tarifarios (Santiago)'!$H:$H,MATCH($B767,'Pliegos Tarifarios (Santiago)'!$A:$A,0)),H767&lt;=5000,INDEX('Pliegos Tarifarios (Santiago)'!$I:$I,MATCH($B767,'Pliegos Tarifarios (Santiago)'!$A:$A,0)),H767&gt;5000,INDEX('Pliegos Tarifarios (Santiago)'!$J:$J,MATCH($B767,'Pliegos Tarifarios (Santiago)'!$A:$A,0)))/1.19</f>
        <v>8279.1585426050424</v>
      </c>
      <c r="R767" s="19">
        <f>INDEX('Pliegos Tarifarios (Santiago)'!$K:$K,MATCH($B767,'Pliegos Tarifarios (Santiago)'!$A:$A,0))</f>
        <v>719.68899999999996</v>
      </c>
      <c r="S767" s="21">
        <f t="shared" si="46"/>
        <v>506910.54553940502</v>
      </c>
      <c r="T767" s="21">
        <f t="shared" si="47"/>
        <v>96313.00365248695</v>
      </c>
      <c r="U767" s="19">
        <v>0</v>
      </c>
      <c r="V767" s="21">
        <f t="shared" si="48"/>
        <v>603223.54919189191</v>
      </c>
    </row>
    <row r="768" spans="1:22" x14ac:dyDescent="0.3">
      <c r="A768" s="7" t="s">
        <v>135</v>
      </c>
      <c r="B768" s="7">
        <v>4</v>
      </c>
      <c r="C768" s="8" t="s">
        <v>178</v>
      </c>
      <c r="D768" s="7" t="s">
        <v>182</v>
      </c>
      <c r="E768" s="7" t="s">
        <v>18</v>
      </c>
      <c r="F768" s="8" t="s">
        <v>23</v>
      </c>
      <c r="G768" s="7" t="s">
        <v>16</v>
      </c>
      <c r="H768" s="9">
        <v>2750.2080999999998</v>
      </c>
      <c r="I768" s="9">
        <v>7.8258999999999999</v>
      </c>
      <c r="J768" s="9">
        <v>7.8258999999999999</v>
      </c>
      <c r="K768" s="10">
        <v>1</v>
      </c>
      <c r="L768" s="9">
        <v>88.72</v>
      </c>
      <c r="M768" s="19">
        <f>H768*INDEX('Pliegos Tarifarios (Santiago)'!$B:$B,MATCH($B768,'Pliegos Tarifarios (Santiago)'!$A:$A,0))</f>
        <v>326829.23018779996</v>
      </c>
      <c r="N768" s="19">
        <f>I768*INDEX('Pliegos Tarifarios (Santiago)'!$C:$C,MATCH($B768,'Pliegos Tarifarios (Santiago)'!$A:$A,0))</f>
        <v>26841.717896300001</v>
      </c>
      <c r="O768" s="19">
        <f>J768*INDEX('Pliegos Tarifarios (Santiago)'!$D:$D,MATCH($B768,'Pliegos Tarifarios (Santiago)'!$A:$A,0))</f>
        <v>110567.602078</v>
      </c>
      <c r="P768" s="19">
        <f>H768*INDEX('Pliegos Tarifarios (Santiago)'!$E:$E,MATCH($B768,'Pliegos Tarifarios (Santiago)'!$A:$A,0))</f>
        <v>35565.6911492</v>
      </c>
      <c r="Q768" s="19" cm="1">
        <f t="array" ref="Q768">H768*_xlfn.IFS(H768&lt;=350,INDEX('Pliegos Tarifarios (Santiago)'!$F:$F,MATCH($B768,'Pliegos Tarifarios (Santiago)'!$A:$A,0)),H768&lt;=500,INDEX('Pliegos Tarifarios (Santiago)'!$G:$G,MATCH($B768,'Pliegos Tarifarios (Santiago)'!$A:$A,0)),H768&lt;=1000,INDEX('Pliegos Tarifarios (Santiago)'!$H:$H,MATCH($B768,'Pliegos Tarifarios (Santiago)'!$A:$A,0)),H768&lt;=5000,INDEX('Pliegos Tarifarios (Santiago)'!$I:$I,MATCH($B768,'Pliegos Tarifarios (Santiago)'!$A:$A,0)),H768&gt;5000,INDEX('Pliegos Tarifarios (Santiago)'!$J:$J,MATCH($B768,'Pliegos Tarifarios (Santiago)'!$A:$A,0)))/1.19</f>
        <v>8252.9353992436954</v>
      </c>
      <c r="R768" s="19">
        <f>INDEX('Pliegos Tarifarios (Santiago)'!$K:$K,MATCH($B768,'Pliegos Tarifarios (Santiago)'!$A:$A,0))</f>
        <v>719.68899999999996</v>
      </c>
      <c r="S768" s="21">
        <f t="shared" si="46"/>
        <v>508776.8657105437</v>
      </c>
      <c r="T768" s="21">
        <f t="shared" si="47"/>
        <v>96667.604485003307</v>
      </c>
      <c r="U768" s="19">
        <v>0</v>
      </c>
      <c r="V768" s="21">
        <f t="shared" si="48"/>
        <v>605444.47019554698</v>
      </c>
    </row>
    <row r="769" spans="1:22" x14ac:dyDescent="0.3">
      <c r="A769" s="7" t="s">
        <v>135</v>
      </c>
      <c r="B769" s="7">
        <v>4</v>
      </c>
      <c r="C769" s="8" t="s">
        <v>178</v>
      </c>
      <c r="D769" s="7" t="s">
        <v>183</v>
      </c>
      <c r="E769" s="7" t="s">
        <v>18</v>
      </c>
      <c r="F769" s="8" t="s">
        <v>25</v>
      </c>
      <c r="G769" s="7" t="s">
        <v>16</v>
      </c>
      <c r="H769" s="9">
        <v>2203.3618999999999</v>
      </c>
      <c r="I769" s="9">
        <v>6.1752000000000002</v>
      </c>
      <c r="J769" s="9">
        <v>6.032</v>
      </c>
      <c r="K769" s="10">
        <v>0.97681046767716018</v>
      </c>
      <c r="L769" s="9">
        <v>71.08</v>
      </c>
      <c r="M769" s="19">
        <f>H769*INDEX('Pliegos Tarifarios (Santiago)'!$B:$B,MATCH($B769,'Pliegos Tarifarios (Santiago)'!$A:$A,0))</f>
        <v>261843.12147219997</v>
      </c>
      <c r="N769" s="19">
        <f>I769*INDEX('Pliegos Tarifarios (Santiago)'!$C:$C,MATCH($B769,'Pliegos Tarifarios (Santiago)'!$A:$A,0))</f>
        <v>21180.052946399999</v>
      </c>
      <c r="O769" s="19">
        <f>J769*INDEX('Pliegos Tarifarios (Santiago)'!$D:$D,MATCH($B769,'Pliegos Tarifarios (Santiago)'!$A:$A,0))</f>
        <v>85222.629440000004</v>
      </c>
      <c r="P769" s="19">
        <f>H769*INDEX('Pliegos Tarifarios (Santiago)'!$E:$E,MATCH($B769,'Pliegos Tarifarios (Santiago)'!$A:$A,0))</f>
        <v>28493.8760908</v>
      </c>
      <c r="Q769" s="19" cm="1">
        <f t="array" ref="Q769">H769*_xlfn.IFS(H769&lt;=350,INDEX('Pliegos Tarifarios (Santiago)'!$F:$F,MATCH($B769,'Pliegos Tarifarios (Santiago)'!$A:$A,0)),H769&lt;=500,INDEX('Pliegos Tarifarios (Santiago)'!$G:$G,MATCH($B769,'Pliegos Tarifarios (Santiago)'!$A:$A,0)),H769&lt;=1000,INDEX('Pliegos Tarifarios (Santiago)'!$H:$H,MATCH($B769,'Pliegos Tarifarios (Santiago)'!$A:$A,0)),H769&lt;=5000,INDEX('Pliegos Tarifarios (Santiago)'!$I:$I,MATCH($B769,'Pliegos Tarifarios (Santiago)'!$A:$A,0)),H769&gt;5000,INDEX('Pliegos Tarifarios (Santiago)'!$J:$J,MATCH($B769,'Pliegos Tarifarios (Santiago)'!$A:$A,0)))/1.19</f>
        <v>6611.937264621848</v>
      </c>
      <c r="R769" s="19">
        <f>INDEX('Pliegos Tarifarios (Santiago)'!$K:$K,MATCH($B769,'Pliegos Tarifarios (Santiago)'!$A:$A,0))</f>
        <v>719.68899999999996</v>
      </c>
      <c r="S769" s="21">
        <f t="shared" si="46"/>
        <v>404071.30621402181</v>
      </c>
      <c r="T769" s="21">
        <f t="shared" si="47"/>
        <v>76773.548180664147</v>
      </c>
      <c r="U769" s="19">
        <v>0</v>
      </c>
      <c r="V769" s="21">
        <f t="shared" si="48"/>
        <v>480844.85439468594</v>
      </c>
    </row>
    <row r="770" spans="1:22" x14ac:dyDescent="0.3">
      <c r="A770" s="7" t="s">
        <v>135</v>
      </c>
      <c r="B770" s="7">
        <v>4</v>
      </c>
      <c r="C770" s="8" t="s">
        <v>178</v>
      </c>
      <c r="D770" s="7" t="s">
        <v>184</v>
      </c>
      <c r="E770" s="7" t="s">
        <v>19</v>
      </c>
      <c r="F770" s="8" t="s">
        <v>185</v>
      </c>
      <c r="G770" s="7" t="s">
        <v>16</v>
      </c>
      <c r="H770" s="9">
        <v>3302.6813999999999</v>
      </c>
      <c r="I770" s="9">
        <v>9.5101999999999993</v>
      </c>
      <c r="J770" s="9">
        <v>9.5101999999999993</v>
      </c>
      <c r="K770" s="10">
        <v>1</v>
      </c>
      <c r="L770" s="9">
        <v>106.54</v>
      </c>
      <c r="M770" s="19">
        <f>H770*INDEX('Pliegos Tarifarios (Santiago)'!$B:$B,MATCH($B770,'Pliegos Tarifarios (Santiago)'!$A:$A,0))</f>
        <v>392484.05221319996</v>
      </c>
      <c r="N770" s="19">
        <f>I770*INDEX('Pliegos Tarifarios (Santiago)'!$C:$C,MATCH($B770,'Pliegos Tarifarios (Santiago)'!$A:$A,0))</f>
        <v>32618.626041399999</v>
      </c>
      <c r="O770" s="19">
        <f>J770*INDEX('Pliegos Tarifarios (Santiago)'!$D:$D,MATCH($B770,'Pliegos Tarifarios (Santiago)'!$A:$A,0))</f>
        <v>134364.099884</v>
      </c>
      <c r="P770" s="19">
        <f>H770*INDEX('Pliegos Tarifarios (Santiago)'!$E:$E,MATCH($B770,'Pliegos Tarifarios (Santiago)'!$A:$A,0))</f>
        <v>42710.275864800002</v>
      </c>
      <c r="Q770" s="19" cm="1">
        <f t="array" ref="Q770">H770*_xlfn.IFS(H770&lt;=350,INDEX('Pliegos Tarifarios (Santiago)'!$F:$F,MATCH($B770,'Pliegos Tarifarios (Santiago)'!$A:$A,0)),H770&lt;=500,INDEX('Pliegos Tarifarios (Santiago)'!$G:$G,MATCH($B770,'Pliegos Tarifarios (Santiago)'!$A:$A,0)),H770&lt;=1000,INDEX('Pliegos Tarifarios (Santiago)'!$H:$H,MATCH($B770,'Pliegos Tarifarios (Santiago)'!$A:$A,0)),H770&lt;=5000,INDEX('Pliegos Tarifarios (Santiago)'!$I:$I,MATCH($B770,'Pliegos Tarifarios (Santiago)'!$A:$A,0)),H770&gt;5000,INDEX('Pliegos Tarifarios (Santiago)'!$J:$J,MATCH($B770,'Pliegos Tarifarios (Santiago)'!$A:$A,0)))/1.19</f>
        <v>9910.8195625210083</v>
      </c>
      <c r="R770" s="19">
        <f>INDEX('Pliegos Tarifarios (Santiago)'!$K:$K,MATCH($B770,'Pliegos Tarifarios (Santiago)'!$A:$A,0))</f>
        <v>719.68899999999996</v>
      </c>
      <c r="S770" s="21">
        <f t="shared" si="46"/>
        <v>612807.56256592099</v>
      </c>
      <c r="T770" s="21">
        <f t="shared" si="47"/>
        <v>116433.43688752499</v>
      </c>
      <c r="U770" s="19">
        <v>0</v>
      </c>
      <c r="V770" s="21">
        <f t="shared" si="48"/>
        <v>729240.99945344601</v>
      </c>
    </row>
    <row r="771" spans="1:22" x14ac:dyDescent="0.3">
      <c r="A771" s="7" t="s">
        <v>135</v>
      </c>
      <c r="B771" s="7">
        <v>4</v>
      </c>
      <c r="C771" s="8" t="s">
        <v>178</v>
      </c>
      <c r="D771" s="7" t="s">
        <v>186</v>
      </c>
      <c r="E771" s="7" t="s">
        <v>187</v>
      </c>
      <c r="F771" s="8" t="s">
        <v>188</v>
      </c>
      <c r="G771" s="7" t="s">
        <v>16</v>
      </c>
      <c r="H771" s="9">
        <v>2756.7909</v>
      </c>
      <c r="I771" s="9">
        <v>7.774</v>
      </c>
      <c r="J771" s="9">
        <v>7.774</v>
      </c>
      <c r="K771" s="10">
        <v>1</v>
      </c>
      <c r="L771" s="9">
        <v>88.93</v>
      </c>
      <c r="M771" s="19">
        <f>H771*INDEX('Pliegos Tarifarios (Santiago)'!$B:$B,MATCH($B771,'Pliegos Tarifarios (Santiago)'!$A:$A,0))</f>
        <v>327611.51697419997</v>
      </c>
      <c r="N771" s="19">
        <f>I771*INDEX('Pliegos Tarifarios (Santiago)'!$C:$C,MATCH($B771,'Pliegos Tarifarios (Santiago)'!$A:$A,0))</f>
        <v>26663.708318000001</v>
      </c>
      <c r="O771" s="19">
        <f>J771*INDEX('Pliegos Tarifarios (Santiago)'!$D:$D,MATCH($B771,'Pliegos Tarifarios (Santiago)'!$A:$A,0))</f>
        <v>109834.33708</v>
      </c>
      <c r="P771" s="19">
        <f>H771*INDEX('Pliegos Tarifarios (Santiago)'!$E:$E,MATCH($B771,'Pliegos Tarifarios (Santiago)'!$A:$A,0))</f>
        <v>35650.8199188</v>
      </c>
      <c r="Q771" s="19" cm="1">
        <f t="array" ref="Q771">H771*_xlfn.IFS(H771&lt;=350,INDEX('Pliegos Tarifarios (Santiago)'!$F:$F,MATCH($B771,'Pliegos Tarifarios (Santiago)'!$A:$A,0)),H771&lt;=500,INDEX('Pliegos Tarifarios (Santiago)'!$G:$G,MATCH($B771,'Pliegos Tarifarios (Santiago)'!$A:$A,0)),H771&lt;=1000,INDEX('Pliegos Tarifarios (Santiago)'!$H:$H,MATCH($B771,'Pliegos Tarifarios (Santiago)'!$A:$A,0)),H771&lt;=5000,INDEX('Pliegos Tarifarios (Santiago)'!$I:$I,MATCH($B771,'Pliegos Tarifarios (Santiago)'!$A:$A,0)),H771&gt;5000,INDEX('Pliegos Tarifarios (Santiago)'!$J:$J,MATCH($B771,'Pliegos Tarifarios (Santiago)'!$A:$A,0)))/1.19</f>
        <v>8272.6893310084033</v>
      </c>
      <c r="R771" s="19">
        <f>INDEX('Pliegos Tarifarios (Santiago)'!$K:$K,MATCH($B771,'Pliegos Tarifarios (Santiago)'!$A:$A,0))</f>
        <v>719.68899999999996</v>
      </c>
      <c r="S771" s="21">
        <f t="shared" si="46"/>
        <v>508752.76062200841</v>
      </c>
      <c r="T771" s="21">
        <f t="shared" si="47"/>
        <v>96663.024518181599</v>
      </c>
      <c r="U771" s="19">
        <v>0</v>
      </c>
      <c r="V771" s="21">
        <f t="shared" si="48"/>
        <v>605415.78514019004</v>
      </c>
    </row>
    <row r="772" spans="1:22" x14ac:dyDescent="0.3">
      <c r="A772" s="7" t="s">
        <v>135</v>
      </c>
      <c r="B772" s="7">
        <v>4</v>
      </c>
      <c r="C772" s="8" t="s">
        <v>178</v>
      </c>
      <c r="D772" s="7" t="s">
        <v>189</v>
      </c>
      <c r="E772" s="7" t="s">
        <v>190</v>
      </c>
      <c r="F772" s="8" t="s">
        <v>191</v>
      </c>
      <c r="G772" s="7" t="s">
        <v>16</v>
      </c>
      <c r="H772" s="9">
        <v>2755.9753999999998</v>
      </c>
      <c r="I772" s="9">
        <v>7.8026</v>
      </c>
      <c r="J772" s="9">
        <v>7.8026</v>
      </c>
      <c r="K772" s="10">
        <v>1</v>
      </c>
      <c r="L772" s="9">
        <v>88.9</v>
      </c>
      <c r="M772" s="19">
        <f>H772*INDEX('Pliegos Tarifarios (Santiago)'!$B:$B,MATCH($B772,'Pliegos Tarifarios (Santiago)'!$A:$A,0))</f>
        <v>327514.60458519997</v>
      </c>
      <c r="N772" s="19">
        <f>I772*INDEX('Pliegos Tarifarios (Santiago)'!$C:$C,MATCH($B772,'Pliegos Tarifarios (Santiago)'!$A:$A,0))</f>
        <v>26761.802228199998</v>
      </c>
      <c r="O772" s="19">
        <f>J772*INDEX('Pliegos Tarifarios (Santiago)'!$D:$D,MATCH($B772,'Pliegos Tarifarios (Santiago)'!$A:$A,0))</f>
        <v>110238.409892</v>
      </c>
      <c r="P772" s="19">
        <f>H772*INDEX('Pliegos Tarifarios (Santiago)'!$E:$E,MATCH($B772,'Pliegos Tarifarios (Santiago)'!$A:$A,0))</f>
        <v>35640.273872799997</v>
      </c>
      <c r="Q772" s="19" cm="1">
        <f t="array" ref="Q772">H772*_xlfn.IFS(H772&lt;=350,INDEX('Pliegos Tarifarios (Santiago)'!$F:$F,MATCH($B772,'Pliegos Tarifarios (Santiago)'!$A:$A,0)),H772&lt;=500,INDEX('Pliegos Tarifarios (Santiago)'!$G:$G,MATCH($B772,'Pliegos Tarifarios (Santiago)'!$A:$A,0)),H772&lt;=1000,INDEX('Pliegos Tarifarios (Santiago)'!$H:$H,MATCH($B772,'Pliegos Tarifarios (Santiago)'!$A:$A,0)),H772&lt;=5000,INDEX('Pliegos Tarifarios (Santiago)'!$I:$I,MATCH($B772,'Pliegos Tarifarios (Santiago)'!$A:$A,0)),H772&gt;5000,INDEX('Pliegos Tarifarios (Santiago)'!$J:$J,MATCH($B772,'Pliegos Tarifarios (Santiago)'!$A:$A,0)))/1.19</f>
        <v>8270.2421457142846</v>
      </c>
      <c r="R772" s="19">
        <f>INDEX('Pliegos Tarifarios (Santiago)'!$K:$K,MATCH($B772,'Pliegos Tarifarios (Santiago)'!$A:$A,0))</f>
        <v>719.68899999999996</v>
      </c>
      <c r="S772" s="21">
        <f t="shared" si="46"/>
        <v>509145.02172391431</v>
      </c>
      <c r="T772" s="21">
        <f t="shared" si="47"/>
        <v>96737.554127543714</v>
      </c>
      <c r="U772" s="19">
        <v>0</v>
      </c>
      <c r="V772" s="21">
        <f t="shared" si="48"/>
        <v>605882.57585145801</v>
      </c>
    </row>
    <row r="773" spans="1:22" x14ac:dyDescent="0.3">
      <c r="A773" s="7" t="s">
        <v>135</v>
      </c>
      <c r="B773" s="7">
        <v>4</v>
      </c>
      <c r="C773" s="8" t="s">
        <v>178</v>
      </c>
      <c r="D773" s="7" t="s">
        <v>192</v>
      </c>
      <c r="E773" s="7" t="s">
        <v>193</v>
      </c>
      <c r="F773" s="8" t="s">
        <v>194</v>
      </c>
      <c r="G773" s="7" t="s">
        <v>16</v>
      </c>
      <c r="H773" s="9">
        <v>1655.1253999999999</v>
      </c>
      <c r="I773" s="9">
        <v>4.6733000000000002</v>
      </c>
      <c r="J773" s="9">
        <v>4.6359000000000004</v>
      </c>
      <c r="K773" s="10">
        <v>0.99199708985085489</v>
      </c>
      <c r="L773" s="9">
        <v>53.39</v>
      </c>
      <c r="M773" s="19">
        <f>H773*INDEX('Pliegos Tarifarios (Santiago)'!$B:$B,MATCH($B773,'Pliegos Tarifarios (Santiago)'!$A:$A,0))</f>
        <v>196691.79228519998</v>
      </c>
      <c r="N773" s="19">
        <f>I773*INDEX('Pliegos Tarifarios (Santiago)'!$C:$C,MATCH($B773,'Pliegos Tarifarios (Santiago)'!$A:$A,0))</f>
        <v>16028.7507181</v>
      </c>
      <c r="O773" s="19">
        <f>J773*INDEX('Pliegos Tarifarios (Santiago)'!$D:$D,MATCH($B773,'Pliegos Tarifarios (Santiago)'!$A:$A,0))</f>
        <v>65497.942278000002</v>
      </c>
      <c r="P773" s="19">
        <f>H773*INDEX('Pliegos Tarifarios (Santiago)'!$E:$E,MATCH($B773,'Pliegos Tarifarios (Santiago)'!$A:$A,0))</f>
        <v>21404.081672799999</v>
      </c>
      <c r="Q773" s="19" cm="1">
        <f t="array" ref="Q773">H773*_xlfn.IFS(H773&lt;=350,INDEX('Pliegos Tarifarios (Santiago)'!$F:$F,MATCH($B773,'Pliegos Tarifarios (Santiago)'!$A:$A,0)),H773&lt;=500,INDEX('Pliegos Tarifarios (Santiago)'!$G:$G,MATCH($B773,'Pliegos Tarifarios (Santiago)'!$A:$A,0)),H773&lt;=1000,INDEX('Pliegos Tarifarios (Santiago)'!$H:$H,MATCH($B773,'Pliegos Tarifarios (Santiago)'!$A:$A,0)),H773&lt;=5000,INDEX('Pliegos Tarifarios (Santiago)'!$I:$I,MATCH($B773,'Pliegos Tarifarios (Santiago)'!$A:$A,0)),H773&gt;5000,INDEX('Pliegos Tarifarios (Santiago)'!$J:$J,MATCH($B773,'Pliegos Tarifarios (Santiago)'!$A:$A,0)))/1.19</f>
        <v>4966.7670616806718</v>
      </c>
      <c r="R773" s="19">
        <f>INDEX('Pliegos Tarifarios (Santiago)'!$K:$K,MATCH($B773,'Pliegos Tarifarios (Santiago)'!$A:$A,0))</f>
        <v>719.68899999999996</v>
      </c>
      <c r="S773" s="21">
        <f t="shared" si="46"/>
        <v>305309.02301578067</v>
      </c>
      <c r="T773" s="21">
        <f t="shared" si="47"/>
        <v>58008.714372998329</v>
      </c>
      <c r="U773" s="19">
        <v>0</v>
      </c>
      <c r="V773" s="21">
        <f t="shared" si="48"/>
        <v>363317.737388779</v>
      </c>
    </row>
    <row r="774" spans="1:22" x14ac:dyDescent="0.3">
      <c r="A774" s="7" t="s">
        <v>135</v>
      </c>
      <c r="B774" s="7">
        <v>4</v>
      </c>
      <c r="C774" s="8" t="s">
        <v>178</v>
      </c>
      <c r="D774" s="7" t="s">
        <v>195</v>
      </c>
      <c r="E774" s="7" t="s">
        <v>196</v>
      </c>
      <c r="F774" s="8" t="s">
        <v>197</v>
      </c>
      <c r="G774" s="7" t="s">
        <v>16</v>
      </c>
      <c r="H774" s="9">
        <v>3875.4454000000001</v>
      </c>
      <c r="I774" s="9">
        <v>10.7759</v>
      </c>
      <c r="J774" s="9">
        <v>10.6479</v>
      </c>
      <c r="K774" s="10">
        <v>0.98812164181182083</v>
      </c>
      <c r="L774" s="9">
        <v>125.01</v>
      </c>
      <c r="M774" s="19">
        <f>H774*INDEX('Pliegos Tarifarios (Santiago)'!$B:$B,MATCH($B774,'Pliegos Tarifarios (Santiago)'!$A:$A,0))</f>
        <v>460550.18044520001</v>
      </c>
      <c r="N774" s="19">
        <f>I774*INDEX('Pliegos Tarifarios (Santiago)'!$C:$C,MATCH($B774,'Pliegos Tarifarios (Santiago)'!$A:$A,0))</f>
        <v>36959.796046299998</v>
      </c>
      <c r="O774" s="19">
        <f>J774*INDEX('Pliegos Tarifarios (Santiago)'!$D:$D,MATCH($B774,'Pliegos Tarifarios (Santiago)'!$A:$A,0))</f>
        <v>150438.003318</v>
      </c>
      <c r="P774" s="19">
        <f>H774*INDEX('Pliegos Tarifarios (Santiago)'!$E:$E,MATCH($B774,'Pliegos Tarifarios (Santiago)'!$A:$A,0))</f>
        <v>50117.2599128</v>
      </c>
      <c r="Q774" s="19" cm="1">
        <f t="array" ref="Q774">H774*_xlfn.IFS(H774&lt;=350,INDEX('Pliegos Tarifarios (Santiago)'!$F:$F,MATCH($B774,'Pliegos Tarifarios (Santiago)'!$A:$A,0)),H774&lt;=500,INDEX('Pliegos Tarifarios (Santiago)'!$G:$G,MATCH($B774,'Pliegos Tarifarios (Santiago)'!$A:$A,0)),H774&lt;=1000,INDEX('Pliegos Tarifarios (Santiago)'!$H:$H,MATCH($B774,'Pliegos Tarifarios (Santiago)'!$A:$A,0)),H774&lt;=5000,INDEX('Pliegos Tarifarios (Santiago)'!$I:$I,MATCH($B774,'Pliegos Tarifarios (Santiago)'!$A:$A,0)),H774&gt;5000,INDEX('Pliegos Tarifarios (Santiago)'!$J:$J,MATCH($B774,'Pliegos Tarifarios (Santiago)'!$A:$A,0)))/1.19</f>
        <v>11629.592876806722</v>
      </c>
      <c r="R774" s="19">
        <f>INDEX('Pliegos Tarifarios (Santiago)'!$K:$K,MATCH($B774,'Pliegos Tarifarios (Santiago)'!$A:$A,0))</f>
        <v>719.68899999999996</v>
      </c>
      <c r="S774" s="21">
        <f t="shared" si="46"/>
        <v>710414.52159910684</v>
      </c>
      <c r="T774" s="21">
        <f t="shared" si="47"/>
        <v>134978.75910383029</v>
      </c>
      <c r="U774" s="19">
        <v>0</v>
      </c>
      <c r="V774" s="21">
        <f t="shared" si="48"/>
        <v>845393.28070293716</v>
      </c>
    </row>
    <row r="775" spans="1:22" x14ac:dyDescent="0.3">
      <c r="A775" s="7" t="s">
        <v>135</v>
      </c>
      <c r="B775" s="7">
        <v>4</v>
      </c>
      <c r="C775" s="8" t="s">
        <v>178</v>
      </c>
      <c r="D775" s="7" t="s">
        <v>198</v>
      </c>
      <c r="E775" s="7" t="s">
        <v>199</v>
      </c>
      <c r="F775" s="8" t="s">
        <v>97</v>
      </c>
      <c r="G775" s="7" t="s">
        <v>16</v>
      </c>
      <c r="H775" s="9">
        <v>2203.9054999999998</v>
      </c>
      <c r="I775" s="9">
        <v>6.1352000000000002</v>
      </c>
      <c r="J775" s="9">
        <v>6.0648999999999997</v>
      </c>
      <c r="K775" s="10">
        <v>0.98854153083844043</v>
      </c>
      <c r="L775" s="9">
        <v>71.09</v>
      </c>
      <c r="M775" s="19">
        <f>H775*INDEX('Pliegos Tarifarios (Santiago)'!$B:$B,MATCH($B775,'Pliegos Tarifarios (Santiago)'!$A:$A,0))</f>
        <v>261907.72180899998</v>
      </c>
      <c r="N775" s="19">
        <f>I775*INDEX('Pliegos Tarifarios (Santiago)'!$C:$C,MATCH($B775,'Pliegos Tarifarios (Santiago)'!$A:$A,0))</f>
        <v>21042.858666399999</v>
      </c>
      <c r="O775" s="19">
        <f>J775*INDEX('Pliegos Tarifarios (Santiago)'!$D:$D,MATCH($B775,'Pliegos Tarifarios (Santiago)'!$A:$A,0))</f>
        <v>85687.454457999993</v>
      </c>
      <c r="P775" s="19">
        <f>H775*INDEX('Pliegos Tarifarios (Santiago)'!$E:$E,MATCH($B775,'Pliegos Tarifarios (Santiago)'!$A:$A,0))</f>
        <v>28500.905925999999</v>
      </c>
      <c r="Q775" s="19" cm="1">
        <f t="array" ref="Q775">H775*_xlfn.IFS(H775&lt;=350,INDEX('Pliegos Tarifarios (Santiago)'!$F:$F,MATCH($B775,'Pliegos Tarifarios (Santiago)'!$A:$A,0)),H775&lt;=500,INDEX('Pliegos Tarifarios (Santiago)'!$G:$G,MATCH($B775,'Pliegos Tarifarios (Santiago)'!$A:$A,0)),H775&lt;=1000,INDEX('Pliegos Tarifarios (Santiago)'!$H:$H,MATCH($B775,'Pliegos Tarifarios (Santiago)'!$A:$A,0)),H775&lt;=5000,INDEX('Pliegos Tarifarios (Santiago)'!$I:$I,MATCH($B775,'Pliegos Tarifarios (Santiago)'!$A:$A,0)),H775&gt;5000,INDEX('Pliegos Tarifarios (Santiago)'!$J:$J,MATCH($B775,'Pliegos Tarifarios (Santiago)'!$A:$A,0)))/1.19</f>
        <v>6613.5685214285713</v>
      </c>
      <c r="R775" s="19">
        <f>INDEX('Pliegos Tarifarios (Santiago)'!$K:$K,MATCH($B775,'Pliegos Tarifarios (Santiago)'!$A:$A,0))</f>
        <v>719.68899999999996</v>
      </c>
      <c r="S775" s="21">
        <f t="shared" ref="S775" si="49">SUM(M775:R775)</f>
        <v>404472.19838082854</v>
      </c>
      <c r="T775" s="21">
        <f t="shared" si="47"/>
        <v>76849.71769235743</v>
      </c>
      <c r="U775" s="19">
        <v>0</v>
      </c>
      <c r="V775" s="21">
        <f t="shared" si="48"/>
        <v>481321.91607318597</v>
      </c>
    </row>
    <row r="776" spans="1:22" x14ac:dyDescent="0.3">
      <c r="A776" s="7" t="s">
        <v>135</v>
      </c>
      <c r="B776" s="7">
        <v>4</v>
      </c>
      <c r="C776" s="8" t="s">
        <v>178</v>
      </c>
      <c r="D776" s="7" t="s">
        <v>200</v>
      </c>
      <c r="E776" s="7" t="s">
        <v>34</v>
      </c>
      <c r="F776" s="8" t="s">
        <v>201</v>
      </c>
      <c r="G776" s="7" t="s">
        <v>16</v>
      </c>
      <c r="H776" s="9">
        <v>1102.1003000000001</v>
      </c>
      <c r="I776" s="9">
        <v>3.1166</v>
      </c>
      <c r="J776" s="9">
        <v>3.1166</v>
      </c>
      <c r="K776" s="10">
        <v>1</v>
      </c>
      <c r="L776" s="9">
        <v>35.549999999999997</v>
      </c>
      <c r="M776" s="19">
        <f>H776*INDEX('Pliegos Tarifarios (Santiago)'!$B:$B,MATCH($B776,'Pliegos Tarifarios (Santiago)'!$A:$A,0))</f>
        <v>130971.39545140001</v>
      </c>
      <c r="N776" s="19">
        <f>I776*INDEX('Pliegos Tarifarios (Santiago)'!$C:$C,MATCH($B776,'Pliegos Tarifarios (Santiago)'!$A:$A,0))</f>
        <v>10689.492326199999</v>
      </c>
      <c r="O776" s="19">
        <f>J776*INDEX('Pliegos Tarifarios (Santiago)'!$D:$D,MATCH($B776,'Pliegos Tarifarios (Santiago)'!$A:$A,0))</f>
        <v>44032.633772000001</v>
      </c>
      <c r="P776" s="19">
        <f>H776*INDEX('Pliegos Tarifarios (Santiago)'!$E:$E,MATCH($B776,'Pliegos Tarifarios (Santiago)'!$A:$A,0))</f>
        <v>14252.361079600001</v>
      </c>
      <c r="Q776" s="19" cm="1">
        <f t="array" ref="Q776">H776*_xlfn.IFS(H776&lt;=350,INDEX('Pliegos Tarifarios (Santiago)'!$F:$F,MATCH($B776,'Pliegos Tarifarios (Santiago)'!$A:$A,0)),H776&lt;=500,INDEX('Pliegos Tarifarios (Santiago)'!$G:$G,MATCH($B776,'Pliegos Tarifarios (Santiago)'!$A:$A,0)),H776&lt;=1000,INDEX('Pliegos Tarifarios (Santiago)'!$H:$H,MATCH($B776,'Pliegos Tarifarios (Santiago)'!$A:$A,0)),H776&lt;=5000,INDEX('Pliegos Tarifarios (Santiago)'!$I:$I,MATCH($B776,'Pliegos Tarifarios (Santiago)'!$A:$A,0)),H776&gt;5000,INDEX('Pliegos Tarifarios (Santiago)'!$J:$J,MATCH($B776,'Pliegos Tarifarios (Santiago)'!$A:$A,0)))/1.19</f>
        <v>3307.2270347058825</v>
      </c>
      <c r="R776" s="19">
        <f>INDEX('Pliegos Tarifarios (Santiago)'!$K:$K,MATCH($B776,'Pliegos Tarifarios (Santiago)'!$A:$A,0))</f>
        <v>719.68899999999996</v>
      </c>
      <c r="S776" s="21">
        <f t="shared" ref="S776:S839" si="50">SUM(M776:R776)</f>
        <v>203972.79866390591</v>
      </c>
      <c r="T776" s="21">
        <f t="shared" si="47"/>
        <v>38754.831746142125</v>
      </c>
      <c r="U776" s="19">
        <v>0</v>
      </c>
      <c r="V776" s="21">
        <f t="shared" si="48"/>
        <v>242727.63041004803</v>
      </c>
    </row>
    <row r="777" spans="1:22" x14ac:dyDescent="0.3">
      <c r="A777" s="7" t="s">
        <v>135</v>
      </c>
      <c r="B777" s="7">
        <v>4</v>
      </c>
      <c r="C777" s="8" t="s">
        <v>178</v>
      </c>
      <c r="D777" s="7" t="s">
        <v>202</v>
      </c>
      <c r="E777" s="7" t="s">
        <v>34</v>
      </c>
      <c r="F777" s="8" t="s">
        <v>35</v>
      </c>
      <c r="G777" s="7" t="s">
        <v>16</v>
      </c>
      <c r="H777" s="9">
        <v>1103.0443</v>
      </c>
      <c r="I777" s="9">
        <v>3.0583999999999998</v>
      </c>
      <c r="J777" s="9">
        <v>3.0344000000000002</v>
      </c>
      <c r="K777" s="10">
        <v>0.99215275961286964</v>
      </c>
      <c r="L777" s="9">
        <v>35.58</v>
      </c>
      <c r="M777" s="19">
        <f>H777*INDEX('Pliegos Tarifarios (Santiago)'!$B:$B,MATCH($B777,'Pliegos Tarifarios (Santiago)'!$A:$A,0))</f>
        <v>131083.57852340001</v>
      </c>
      <c r="N777" s="19">
        <f>I777*INDEX('Pliegos Tarifarios (Santiago)'!$C:$C,MATCH($B777,'Pliegos Tarifarios (Santiago)'!$A:$A,0))</f>
        <v>10489.8746488</v>
      </c>
      <c r="O777" s="19">
        <f>J777*INDEX('Pliegos Tarifarios (Santiago)'!$D:$D,MATCH($B777,'Pliegos Tarifarios (Santiago)'!$A:$A,0))</f>
        <v>42871.277648000003</v>
      </c>
      <c r="P777" s="19">
        <f>H777*INDEX('Pliegos Tarifarios (Santiago)'!$E:$E,MATCH($B777,'Pliegos Tarifarios (Santiago)'!$A:$A,0))</f>
        <v>14264.5688876</v>
      </c>
      <c r="Q777" s="19" cm="1">
        <f t="array" ref="Q777">H777*_xlfn.IFS(H777&lt;=350,INDEX('Pliegos Tarifarios (Santiago)'!$F:$F,MATCH($B777,'Pliegos Tarifarios (Santiago)'!$A:$A,0)),H777&lt;=500,INDEX('Pliegos Tarifarios (Santiago)'!$G:$G,MATCH($B777,'Pliegos Tarifarios (Santiago)'!$A:$A,0)),H777&lt;=1000,INDEX('Pliegos Tarifarios (Santiago)'!$H:$H,MATCH($B777,'Pliegos Tarifarios (Santiago)'!$A:$A,0)),H777&lt;=5000,INDEX('Pliegos Tarifarios (Santiago)'!$I:$I,MATCH($B777,'Pliegos Tarifarios (Santiago)'!$A:$A,0)),H777&gt;5000,INDEX('Pliegos Tarifarios (Santiago)'!$J:$J,MATCH($B777,'Pliegos Tarifarios (Santiago)'!$A:$A,0)))/1.19</f>
        <v>3310.0598279831929</v>
      </c>
      <c r="R777" s="19">
        <f>INDEX('Pliegos Tarifarios (Santiago)'!$K:$K,MATCH($B777,'Pliegos Tarifarios (Santiago)'!$A:$A,0))</f>
        <v>719.68899999999996</v>
      </c>
      <c r="S777" s="21">
        <f t="shared" si="50"/>
        <v>202739.04853578322</v>
      </c>
      <c r="T777" s="21">
        <f t="shared" si="47"/>
        <v>38520.419221798809</v>
      </c>
      <c r="U777" s="19">
        <v>0</v>
      </c>
      <c r="V777" s="21">
        <f t="shared" si="48"/>
        <v>241259.46775758202</v>
      </c>
    </row>
    <row r="778" spans="1:22" x14ac:dyDescent="0.3">
      <c r="A778" s="7" t="s">
        <v>135</v>
      </c>
      <c r="B778" s="7">
        <v>4</v>
      </c>
      <c r="C778" s="8" t="s">
        <v>178</v>
      </c>
      <c r="D778" s="7" t="s">
        <v>203</v>
      </c>
      <c r="E778" s="7" t="s">
        <v>34</v>
      </c>
      <c r="F778" s="8" t="s">
        <v>204</v>
      </c>
      <c r="G778" s="7" t="s">
        <v>30</v>
      </c>
      <c r="H778" s="9">
        <v>550.8134</v>
      </c>
      <c r="I778" s="9">
        <v>1.5731999999999999</v>
      </c>
      <c r="J778" s="9">
        <v>1.5731999999999999</v>
      </c>
      <c r="K778" s="10">
        <v>1</v>
      </c>
      <c r="L778" s="9">
        <v>17.77</v>
      </c>
      <c r="M778" s="19">
        <f>H778*INDEX('Pliegos Tarifarios (Santiago)'!$B:$B,MATCH($B778,'Pliegos Tarifarios (Santiago)'!$A:$A,0))</f>
        <v>65457.562829199996</v>
      </c>
      <c r="N778" s="19">
        <f>I778*INDEX('Pliegos Tarifarios (Santiago)'!$C:$C,MATCH($B778,'Pliegos Tarifarios (Santiago)'!$A:$A,0))</f>
        <v>5395.8510323999999</v>
      </c>
      <c r="O778" s="19">
        <f>J778*INDEX('Pliegos Tarifarios (Santiago)'!$D:$D,MATCH($B778,'Pliegos Tarifarios (Santiago)'!$A:$A,0))</f>
        <v>22226.830343999998</v>
      </c>
      <c r="P778" s="19">
        <f>H778*INDEX('Pliegos Tarifarios (Santiago)'!$E:$E,MATCH($B778,'Pliegos Tarifarios (Santiago)'!$A:$A,0))</f>
        <v>7123.1188888000006</v>
      </c>
      <c r="Q778" s="19" cm="1">
        <f t="array" ref="Q778">H778*_xlfn.IFS(H778&lt;=350,INDEX('Pliegos Tarifarios (Santiago)'!$F:$F,MATCH($B778,'Pliegos Tarifarios (Santiago)'!$A:$A,0)),H778&lt;=500,INDEX('Pliegos Tarifarios (Santiago)'!$G:$G,MATCH($B778,'Pliegos Tarifarios (Santiago)'!$A:$A,0)),H778&lt;=1000,INDEX('Pliegos Tarifarios (Santiago)'!$H:$H,MATCH($B778,'Pliegos Tarifarios (Santiago)'!$A:$A,0)),H778&lt;=5000,INDEX('Pliegos Tarifarios (Santiago)'!$I:$I,MATCH($B778,'Pliegos Tarifarios (Santiago)'!$A:$A,0)),H778&gt;5000,INDEX('Pliegos Tarifarios (Santiago)'!$J:$J,MATCH($B778,'Pliegos Tarifarios (Santiago)'!$A:$A,0)))/1.19</f>
        <v>1291.865713781513</v>
      </c>
      <c r="R778" s="19">
        <f>INDEX('Pliegos Tarifarios (Santiago)'!$K:$K,MATCH($B778,'Pliegos Tarifarios (Santiago)'!$A:$A,0))</f>
        <v>719.68899999999996</v>
      </c>
      <c r="S778" s="21">
        <f t="shared" si="50"/>
        <v>102214.91780818152</v>
      </c>
      <c r="T778" s="21">
        <f t="shared" ref="T778:T841" si="51">S778*0.19</f>
        <v>19420.834383554487</v>
      </c>
      <c r="U778" s="19">
        <v>0</v>
      </c>
      <c r="V778" s="21">
        <f t="shared" ref="V778:V841" si="52">SUM(S778:T778)</f>
        <v>121635.75219173601</v>
      </c>
    </row>
    <row r="779" spans="1:22" x14ac:dyDescent="0.3">
      <c r="A779" s="7" t="s">
        <v>135</v>
      </c>
      <c r="B779" s="7">
        <v>4</v>
      </c>
      <c r="C779" s="8" t="s">
        <v>178</v>
      </c>
      <c r="D779" s="7" t="s">
        <v>205</v>
      </c>
      <c r="E779" s="7" t="s">
        <v>34</v>
      </c>
      <c r="F779" s="8" t="s">
        <v>206</v>
      </c>
      <c r="G779" s="7" t="s">
        <v>30</v>
      </c>
      <c r="H779" s="9">
        <v>550.49680000000001</v>
      </c>
      <c r="I779" s="9">
        <v>1.5529999999999999</v>
      </c>
      <c r="J779" s="9">
        <v>1.5124</v>
      </c>
      <c r="K779" s="10">
        <v>0.97385705086928531</v>
      </c>
      <c r="L779" s="9">
        <v>17.760000000000002</v>
      </c>
      <c r="M779" s="19">
        <f>H779*INDEX('Pliegos Tarifarios (Santiago)'!$B:$B,MATCH($B779,'Pliegos Tarifarios (Santiago)'!$A:$A,0))</f>
        <v>65419.938718400001</v>
      </c>
      <c r="N779" s="19">
        <f>I779*INDEX('Pliegos Tarifarios (Santiago)'!$C:$C,MATCH($B779,'Pliegos Tarifarios (Santiago)'!$A:$A,0))</f>
        <v>5326.5679209999998</v>
      </c>
      <c r="O779" s="19">
        <f>J779*INDEX('Pliegos Tarifarios (Santiago)'!$D:$D,MATCH($B779,'Pliegos Tarifarios (Santiago)'!$A:$A,0))</f>
        <v>21367.822408</v>
      </c>
      <c r="P779" s="19">
        <f>H779*INDEX('Pliegos Tarifarios (Santiago)'!$E:$E,MATCH($B779,'Pliegos Tarifarios (Santiago)'!$A:$A,0))</f>
        <v>7119.0246176000001</v>
      </c>
      <c r="Q779" s="19" cm="1">
        <f t="array" ref="Q779">H779*_xlfn.IFS(H779&lt;=350,INDEX('Pliegos Tarifarios (Santiago)'!$F:$F,MATCH($B779,'Pliegos Tarifarios (Santiago)'!$A:$A,0)),H779&lt;=500,INDEX('Pliegos Tarifarios (Santiago)'!$G:$G,MATCH($B779,'Pliegos Tarifarios (Santiago)'!$A:$A,0)),H779&lt;=1000,INDEX('Pliegos Tarifarios (Santiago)'!$H:$H,MATCH($B779,'Pliegos Tarifarios (Santiago)'!$A:$A,0)),H779&lt;=5000,INDEX('Pliegos Tarifarios (Santiago)'!$I:$I,MATCH($B779,'Pliegos Tarifarios (Santiago)'!$A:$A,0)),H779&gt;5000,INDEX('Pliegos Tarifarios (Santiago)'!$J:$J,MATCH($B779,'Pliegos Tarifarios (Santiago)'!$A:$A,0)))/1.19</f>
        <v>1291.1231670588238</v>
      </c>
      <c r="R779" s="19">
        <f>INDEX('Pliegos Tarifarios (Santiago)'!$K:$K,MATCH($B779,'Pliegos Tarifarios (Santiago)'!$A:$A,0))</f>
        <v>719.68899999999996</v>
      </c>
      <c r="S779" s="21">
        <f t="shared" si="50"/>
        <v>101244.16583205882</v>
      </c>
      <c r="T779" s="21">
        <f t="shared" si="51"/>
        <v>19236.391508091176</v>
      </c>
      <c r="U779" s="19">
        <v>0</v>
      </c>
      <c r="V779" s="21">
        <f t="shared" si="52"/>
        <v>120480.55734015</v>
      </c>
    </row>
    <row r="780" spans="1:22" x14ac:dyDescent="0.3">
      <c r="A780" s="7" t="s">
        <v>135</v>
      </c>
      <c r="B780" s="7">
        <v>4</v>
      </c>
      <c r="C780" s="8" t="s">
        <v>178</v>
      </c>
      <c r="D780" s="7" t="s">
        <v>207</v>
      </c>
      <c r="E780" s="7" t="s">
        <v>34</v>
      </c>
      <c r="F780" s="8" t="s">
        <v>208</v>
      </c>
      <c r="G780" s="7" t="s">
        <v>30</v>
      </c>
      <c r="H780" s="9">
        <v>550.66010000000006</v>
      </c>
      <c r="I780" s="9">
        <v>1.5529999999999999</v>
      </c>
      <c r="J780" s="9">
        <v>1.5161</v>
      </c>
      <c r="K780" s="10">
        <v>0.97623953638119776</v>
      </c>
      <c r="L780" s="9">
        <v>17.760000000000002</v>
      </c>
      <c r="M780" s="19">
        <f>H780*INDEX('Pliegos Tarifarios (Santiago)'!$B:$B,MATCH($B780,'Pliegos Tarifarios (Santiago)'!$A:$A,0))</f>
        <v>65439.344963800002</v>
      </c>
      <c r="N780" s="19">
        <f>I780*INDEX('Pliegos Tarifarios (Santiago)'!$C:$C,MATCH($B780,'Pliegos Tarifarios (Santiago)'!$A:$A,0))</f>
        <v>5326.5679209999998</v>
      </c>
      <c r="O780" s="19">
        <f>J780*INDEX('Pliegos Tarifarios (Santiago)'!$D:$D,MATCH($B780,'Pliegos Tarifarios (Santiago)'!$A:$A,0))</f>
        <v>21420.097561999999</v>
      </c>
      <c r="P780" s="19">
        <f>H780*INDEX('Pliegos Tarifarios (Santiago)'!$E:$E,MATCH($B780,'Pliegos Tarifarios (Santiago)'!$A:$A,0))</f>
        <v>7121.1364132000008</v>
      </c>
      <c r="Q780" s="19" cm="1">
        <f t="array" ref="Q780">H780*_xlfn.IFS(H780&lt;=350,INDEX('Pliegos Tarifarios (Santiago)'!$F:$F,MATCH($B780,'Pliegos Tarifarios (Santiago)'!$A:$A,0)),H780&lt;=500,INDEX('Pliegos Tarifarios (Santiago)'!$G:$G,MATCH($B780,'Pliegos Tarifarios (Santiago)'!$A:$A,0)),H780&lt;=1000,INDEX('Pliegos Tarifarios (Santiago)'!$H:$H,MATCH($B780,'Pliegos Tarifarios (Santiago)'!$A:$A,0)),H780&lt;=5000,INDEX('Pliegos Tarifarios (Santiago)'!$I:$I,MATCH($B780,'Pliegos Tarifarios (Santiago)'!$A:$A,0)),H780&gt;5000,INDEX('Pliegos Tarifarios (Santiago)'!$J:$J,MATCH($B780,'Pliegos Tarifarios (Santiago)'!$A:$A,0)))/1.19</f>
        <v>1291.5061673109246</v>
      </c>
      <c r="R780" s="19">
        <f>INDEX('Pliegos Tarifarios (Santiago)'!$K:$K,MATCH($B780,'Pliegos Tarifarios (Santiago)'!$A:$A,0))</f>
        <v>719.68899999999996</v>
      </c>
      <c r="S780" s="21">
        <f t="shared" si="50"/>
        <v>101318.34202731092</v>
      </c>
      <c r="T780" s="21">
        <f t="shared" si="51"/>
        <v>19250.484985189076</v>
      </c>
      <c r="U780" s="19">
        <v>0</v>
      </c>
      <c r="V780" s="21">
        <f t="shared" si="52"/>
        <v>120568.8270125</v>
      </c>
    </row>
    <row r="781" spans="1:22" x14ac:dyDescent="0.3">
      <c r="A781" s="7" t="s">
        <v>135</v>
      </c>
      <c r="B781" s="7">
        <v>4</v>
      </c>
      <c r="C781" s="8" t="s">
        <v>178</v>
      </c>
      <c r="D781" s="7" t="s">
        <v>209</v>
      </c>
      <c r="E781" s="7" t="s">
        <v>34</v>
      </c>
      <c r="F781" s="8" t="s">
        <v>210</v>
      </c>
      <c r="G781" s="7" t="s">
        <v>30</v>
      </c>
      <c r="H781" s="9">
        <v>551.99180000000001</v>
      </c>
      <c r="I781" s="9">
        <v>1.5517000000000001</v>
      </c>
      <c r="J781" s="9">
        <v>1.528</v>
      </c>
      <c r="K781" s="10">
        <v>0.98472642907778563</v>
      </c>
      <c r="L781" s="9">
        <v>17.809999999999999</v>
      </c>
      <c r="M781" s="19">
        <f>H781*INDEX('Pliegos Tarifarios (Santiago)'!$B:$B,MATCH($B781,'Pliegos Tarifarios (Santiago)'!$A:$A,0))</f>
        <v>65597.601528400002</v>
      </c>
      <c r="N781" s="19">
        <f>I781*INDEX('Pliegos Tarifarios (Santiago)'!$C:$C,MATCH($B781,'Pliegos Tarifarios (Santiago)'!$A:$A,0))</f>
        <v>5322.1091069000004</v>
      </c>
      <c r="O781" s="19">
        <f>J781*INDEX('Pliegos Tarifarios (Santiago)'!$D:$D,MATCH($B781,'Pliegos Tarifarios (Santiago)'!$A:$A,0))</f>
        <v>21588.225760000001</v>
      </c>
      <c r="P781" s="19">
        <f>H781*INDEX('Pliegos Tarifarios (Santiago)'!$E:$E,MATCH($B781,'Pliegos Tarifarios (Santiago)'!$A:$A,0))</f>
        <v>7138.3579576000002</v>
      </c>
      <c r="Q781" s="19" cm="1">
        <f t="array" ref="Q781">H781*_xlfn.IFS(H781&lt;=350,INDEX('Pliegos Tarifarios (Santiago)'!$F:$F,MATCH($B781,'Pliegos Tarifarios (Santiago)'!$A:$A,0)),H781&lt;=500,INDEX('Pliegos Tarifarios (Santiago)'!$G:$G,MATCH($B781,'Pliegos Tarifarios (Santiago)'!$A:$A,0)),H781&lt;=1000,INDEX('Pliegos Tarifarios (Santiago)'!$H:$H,MATCH($B781,'Pliegos Tarifarios (Santiago)'!$A:$A,0)),H781&lt;=5000,INDEX('Pliegos Tarifarios (Santiago)'!$I:$I,MATCH($B781,'Pliegos Tarifarios (Santiago)'!$A:$A,0)),H781&gt;5000,INDEX('Pliegos Tarifarios (Santiago)'!$J:$J,MATCH($B781,'Pliegos Tarifarios (Santiago)'!$A:$A,0)))/1.19</f>
        <v>1294.6295073949582</v>
      </c>
      <c r="R781" s="19">
        <f>INDEX('Pliegos Tarifarios (Santiago)'!$K:$K,MATCH($B781,'Pliegos Tarifarios (Santiago)'!$A:$A,0))</f>
        <v>719.68899999999996</v>
      </c>
      <c r="S781" s="21">
        <f t="shared" si="50"/>
        <v>101660.61286029496</v>
      </c>
      <c r="T781" s="21">
        <f t="shared" si="51"/>
        <v>19315.516443456043</v>
      </c>
      <c r="U781" s="19">
        <v>0</v>
      </c>
      <c r="V781" s="21">
        <f t="shared" si="52"/>
        <v>120976.129303751</v>
      </c>
    </row>
    <row r="782" spans="1:22" x14ac:dyDescent="0.3">
      <c r="A782" s="7" t="s">
        <v>135</v>
      </c>
      <c r="B782" s="7">
        <v>4</v>
      </c>
      <c r="C782" s="8" t="s">
        <v>178</v>
      </c>
      <c r="D782" s="7" t="s">
        <v>211</v>
      </c>
      <c r="E782" s="7" t="s">
        <v>34</v>
      </c>
      <c r="F782" s="8" t="s">
        <v>212</v>
      </c>
      <c r="G782" s="7" t="s">
        <v>16</v>
      </c>
      <c r="H782" s="9">
        <v>1103.9211</v>
      </c>
      <c r="I782" s="9">
        <v>3.0943999999999998</v>
      </c>
      <c r="J782" s="9">
        <v>3.0057999999999998</v>
      </c>
      <c r="K782" s="10">
        <v>0.97136763185108588</v>
      </c>
      <c r="L782" s="9">
        <v>35.61</v>
      </c>
      <c r="M782" s="19">
        <f>H782*INDEX('Pliegos Tarifarios (Santiago)'!$B:$B,MATCH($B782,'Pliegos Tarifarios (Santiago)'!$A:$A,0))</f>
        <v>131187.77568180001</v>
      </c>
      <c r="N782" s="19">
        <f>I782*INDEX('Pliegos Tarifarios (Santiago)'!$C:$C,MATCH($B782,'Pliegos Tarifarios (Santiago)'!$A:$A,0))</f>
        <v>10613.349500799999</v>
      </c>
      <c r="O782" s="19">
        <f>J782*INDEX('Pliegos Tarifarios (Santiago)'!$D:$D,MATCH($B782,'Pliegos Tarifarios (Santiago)'!$A:$A,0))</f>
        <v>42467.204835999997</v>
      </c>
      <c r="P782" s="19">
        <f>H782*INDEX('Pliegos Tarifarios (Santiago)'!$E:$E,MATCH($B782,'Pliegos Tarifarios (Santiago)'!$A:$A,0))</f>
        <v>14275.9076652</v>
      </c>
      <c r="Q782" s="19" cm="1">
        <f t="array" ref="Q782">H782*_xlfn.IFS(H782&lt;=350,INDEX('Pliegos Tarifarios (Santiago)'!$F:$F,MATCH($B782,'Pliegos Tarifarios (Santiago)'!$A:$A,0)),H782&lt;=500,INDEX('Pliegos Tarifarios (Santiago)'!$G:$G,MATCH($B782,'Pliegos Tarifarios (Santiago)'!$A:$A,0)),H782&lt;=1000,INDEX('Pliegos Tarifarios (Santiago)'!$H:$H,MATCH($B782,'Pliegos Tarifarios (Santiago)'!$A:$A,0)),H782&lt;=5000,INDEX('Pliegos Tarifarios (Santiago)'!$I:$I,MATCH($B782,'Pliegos Tarifarios (Santiago)'!$A:$A,0)),H782&gt;5000,INDEX('Pliegos Tarifarios (Santiago)'!$J:$J,MATCH($B782,'Pliegos Tarifarios (Santiago)'!$A:$A,0)))/1.19</f>
        <v>3312.6909647899161</v>
      </c>
      <c r="R782" s="19">
        <f>INDEX('Pliegos Tarifarios (Santiago)'!$K:$K,MATCH($B782,'Pliegos Tarifarios (Santiago)'!$A:$A,0))</f>
        <v>719.68899999999996</v>
      </c>
      <c r="S782" s="21">
        <f t="shared" si="50"/>
        <v>202576.61764858992</v>
      </c>
      <c r="T782" s="21">
        <f t="shared" si="51"/>
        <v>38489.557353232085</v>
      </c>
      <c r="U782" s="19">
        <v>0</v>
      </c>
      <c r="V782" s="21">
        <f t="shared" si="52"/>
        <v>241066.175001822</v>
      </c>
    </row>
    <row r="783" spans="1:22" x14ac:dyDescent="0.3">
      <c r="A783" s="7" t="s">
        <v>135</v>
      </c>
      <c r="B783" s="7">
        <v>4</v>
      </c>
      <c r="C783" s="8" t="s">
        <v>178</v>
      </c>
      <c r="D783" s="7" t="s">
        <v>213</v>
      </c>
      <c r="E783" s="7" t="s">
        <v>34</v>
      </c>
      <c r="F783" s="8" t="s">
        <v>214</v>
      </c>
      <c r="G783" s="7" t="s">
        <v>30</v>
      </c>
      <c r="H783" s="9">
        <v>329.74380000000002</v>
      </c>
      <c r="I783" s="9">
        <v>0.92269999999999996</v>
      </c>
      <c r="J783" s="9">
        <v>0.90459999999999996</v>
      </c>
      <c r="K783" s="10">
        <v>0.98038365665980276</v>
      </c>
      <c r="L783" s="9">
        <v>10.64</v>
      </c>
      <c r="M783" s="19">
        <f>H783*INDEX('Pliegos Tarifarios (Santiago)'!$B:$B,MATCH($B783,'Pliegos Tarifarios (Santiago)'!$A:$A,0))</f>
        <v>39186.093704400002</v>
      </c>
      <c r="N783" s="19">
        <f>I783*INDEX('Pliegos Tarifarios (Santiago)'!$C:$C,MATCH($B783,'Pliegos Tarifarios (Santiago)'!$A:$A,0))</f>
        <v>3164.7290539000001</v>
      </c>
      <c r="O783" s="19">
        <f>J783*INDEX('Pliegos Tarifarios (Santiago)'!$D:$D,MATCH($B783,'Pliegos Tarifarios (Santiago)'!$A:$A,0))</f>
        <v>12780.568732</v>
      </c>
      <c r="P783" s="19">
        <f>H783*INDEX('Pliegos Tarifarios (Santiago)'!$E:$E,MATCH($B783,'Pliegos Tarifarios (Santiago)'!$A:$A,0))</f>
        <v>4264.2468216000007</v>
      </c>
      <c r="Q783" s="19" cm="1">
        <f t="array" ref="Q783">H783*_xlfn.IFS(H783&lt;=350,INDEX('Pliegos Tarifarios (Santiago)'!$F:$F,MATCH($B783,'Pliegos Tarifarios (Santiago)'!$A:$A,0)),H783&lt;=500,INDEX('Pliegos Tarifarios (Santiago)'!$G:$G,MATCH($B783,'Pliegos Tarifarios (Santiago)'!$A:$A,0)),H783&lt;=1000,INDEX('Pliegos Tarifarios (Santiago)'!$H:$H,MATCH($B783,'Pliegos Tarifarios (Santiago)'!$A:$A,0)),H783&lt;=5000,INDEX('Pliegos Tarifarios (Santiago)'!$I:$I,MATCH($B783,'Pliegos Tarifarios (Santiago)'!$A:$A,0)),H783&gt;5000,INDEX('Pliegos Tarifarios (Santiago)'!$J:$J,MATCH($B783,'Pliegos Tarifarios (Santiago)'!$A:$A,0)))/1.19</f>
        <v>217.24297411764709</v>
      </c>
      <c r="R783" s="19">
        <f>INDEX('Pliegos Tarifarios (Santiago)'!$K:$K,MATCH($B783,'Pliegos Tarifarios (Santiago)'!$A:$A,0))</f>
        <v>719.68899999999996</v>
      </c>
      <c r="S783" s="21">
        <f t="shared" si="50"/>
        <v>60332.570286017646</v>
      </c>
      <c r="T783" s="21">
        <f t="shared" si="51"/>
        <v>11463.188354343352</v>
      </c>
      <c r="U783" s="19">
        <v>0</v>
      </c>
      <c r="V783" s="21">
        <f t="shared" si="52"/>
        <v>71795.758640361004</v>
      </c>
    </row>
    <row r="784" spans="1:22" x14ac:dyDescent="0.3">
      <c r="A784" s="7" t="s">
        <v>135</v>
      </c>
      <c r="B784" s="7">
        <v>4</v>
      </c>
      <c r="C784" s="8" t="s">
        <v>178</v>
      </c>
      <c r="D784" s="7" t="s">
        <v>215</v>
      </c>
      <c r="E784" s="7" t="s">
        <v>34</v>
      </c>
      <c r="F784" s="8" t="s">
        <v>216</v>
      </c>
      <c r="G784" s="7" t="s">
        <v>30</v>
      </c>
      <c r="H784" s="9">
        <v>331.21300000000002</v>
      </c>
      <c r="I784" s="9">
        <v>0.9446</v>
      </c>
      <c r="J784" s="9">
        <v>0.90380000000000005</v>
      </c>
      <c r="K784" s="10">
        <v>0.95680711412237995</v>
      </c>
      <c r="L784" s="9">
        <v>10.68</v>
      </c>
      <c r="M784" s="19">
        <f>H784*INDEX('Pliegos Tarifarios (Santiago)'!$B:$B,MATCH($B784,'Pliegos Tarifarios (Santiago)'!$A:$A,0))</f>
        <v>39360.690494000002</v>
      </c>
      <c r="N784" s="19">
        <f>I784*INDEX('Pliegos Tarifarios (Santiago)'!$C:$C,MATCH($B784,'Pliegos Tarifarios (Santiago)'!$A:$A,0))</f>
        <v>3239.8429222</v>
      </c>
      <c r="O784" s="19">
        <f>J784*INDEX('Pliegos Tarifarios (Santiago)'!$D:$D,MATCH($B784,'Pliegos Tarifarios (Santiago)'!$A:$A,0))</f>
        <v>12769.265996</v>
      </c>
      <c r="P784" s="19">
        <f>H784*INDEX('Pliegos Tarifarios (Santiago)'!$E:$E,MATCH($B784,'Pliegos Tarifarios (Santiago)'!$A:$A,0))</f>
        <v>4283.2465160000002</v>
      </c>
      <c r="Q784" s="19" cm="1">
        <f t="array" ref="Q784">H784*_xlfn.IFS(H784&lt;=350,INDEX('Pliegos Tarifarios (Santiago)'!$F:$F,MATCH($B784,'Pliegos Tarifarios (Santiago)'!$A:$A,0)),H784&lt;=500,INDEX('Pliegos Tarifarios (Santiago)'!$G:$G,MATCH($B784,'Pliegos Tarifarios (Santiago)'!$A:$A,0)),H784&lt;=1000,INDEX('Pliegos Tarifarios (Santiago)'!$H:$H,MATCH($B784,'Pliegos Tarifarios (Santiago)'!$A:$A,0)),H784&lt;=5000,INDEX('Pliegos Tarifarios (Santiago)'!$I:$I,MATCH($B784,'Pliegos Tarifarios (Santiago)'!$A:$A,0)),H784&gt;5000,INDEX('Pliegos Tarifarios (Santiago)'!$J:$J,MATCH($B784,'Pliegos Tarifarios (Santiago)'!$A:$A,0)))/1.19</f>
        <v>218.21091764705884</v>
      </c>
      <c r="R784" s="19">
        <f>INDEX('Pliegos Tarifarios (Santiago)'!$K:$K,MATCH($B784,'Pliegos Tarifarios (Santiago)'!$A:$A,0))</f>
        <v>719.68899999999996</v>
      </c>
      <c r="S784" s="21">
        <f t="shared" si="50"/>
        <v>60590.945845847062</v>
      </c>
      <c r="T784" s="21">
        <f t="shared" si="51"/>
        <v>11512.279710710942</v>
      </c>
      <c r="U784" s="19">
        <v>0</v>
      </c>
      <c r="V784" s="21">
        <f t="shared" si="52"/>
        <v>72103.225556557998</v>
      </c>
    </row>
    <row r="785" spans="1:22" x14ac:dyDescent="0.3">
      <c r="A785" s="7" t="s">
        <v>135</v>
      </c>
      <c r="B785" s="7">
        <v>4</v>
      </c>
      <c r="C785" s="8" t="s">
        <v>178</v>
      </c>
      <c r="D785" s="7" t="s">
        <v>217</v>
      </c>
      <c r="E785" s="7" t="s">
        <v>34</v>
      </c>
      <c r="F785" s="8" t="s">
        <v>218</v>
      </c>
      <c r="G785" s="7" t="s">
        <v>30</v>
      </c>
      <c r="H785" s="9">
        <v>330.78870000000001</v>
      </c>
      <c r="I785" s="9">
        <v>0.93779999999999997</v>
      </c>
      <c r="J785" s="9">
        <v>0.91900000000000004</v>
      </c>
      <c r="K785" s="10">
        <v>0.97995308168052897</v>
      </c>
      <c r="L785" s="9">
        <v>10.67</v>
      </c>
      <c r="M785" s="19">
        <f>H785*INDEX('Pliegos Tarifarios (Santiago)'!$B:$B,MATCH($B785,'Pliegos Tarifarios (Santiago)'!$A:$A,0))</f>
        <v>39310.267530600002</v>
      </c>
      <c r="N785" s="19">
        <f>I785*INDEX('Pliegos Tarifarios (Santiago)'!$C:$C,MATCH($B785,'Pliegos Tarifarios (Santiago)'!$A:$A,0))</f>
        <v>3216.5198946</v>
      </c>
      <c r="O785" s="19">
        <f>J785*INDEX('Pliegos Tarifarios (Santiago)'!$D:$D,MATCH($B785,'Pliegos Tarifarios (Santiago)'!$A:$A,0))</f>
        <v>12984.017980000001</v>
      </c>
      <c r="P785" s="19">
        <f>H785*INDEX('Pliegos Tarifarios (Santiago)'!$E:$E,MATCH($B785,'Pliegos Tarifarios (Santiago)'!$A:$A,0))</f>
        <v>4277.7594684000005</v>
      </c>
      <c r="Q785" s="19" cm="1">
        <f t="array" ref="Q785">H785*_xlfn.IFS(H785&lt;=350,INDEX('Pliegos Tarifarios (Santiago)'!$F:$F,MATCH($B785,'Pliegos Tarifarios (Santiago)'!$A:$A,0)),H785&lt;=500,INDEX('Pliegos Tarifarios (Santiago)'!$G:$G,MATCH($B785,'Pliegos Tarifarios (Santiago)'!$A:$A,0)),H785&lt;=1000,INDEX('Pliegos Tarifarios (Santiago)'!$H:$H,MATCH($B785,'Pliegos Tarifarios (Santiago)'!$A:$A,0)),H785&lt;=5000,INDEX('Pliegos Tarifarios (Santiago)'!$I:$I,MATCH($B785,'Pliegos Tarifarios (Santiago)'!$A:$A,0)),H785&gt;5000,INDEX('Pliegos Tarifarios (Santiago)'!$J:$J,MATCH($B785,'Pliegos Tarifarios (Santiago)'!$A:$A,0)))/1.19</f>
        <v>217.93137882352946</v>
      </c>
      <c r="R785" s="19">
        <f>INDEX('Pliegos Tarifarios (Santiago)'!$K:$K,MATCH($B785,'Pliegos Tarifarios (Santiago)'!$A:$A,0))</f>
        <v>719.68899999999996</v>
      </c>
      <c r="S785" s="21">
        <f t="shared" si="50"/>
        <v>60726.185252423536</v>
      </c>
      <c r="T785" s="21">
        <f t="shared" si="51"/>
        <v>11537.975197960472</v>
      </c>
      <c r="U785" s="19">
        <v>0</v>
      </c>
      <c r="V785" s="21">
        <f t="shared" si="52"/>
        <v>72264.160450384006</v>
      </c>
    </row>
    <row r="786" spans="1:22" x14ac:dyDescent="0.3">
      <c r="A786" s="7" t="s">
        <v>135</v>
      </c>
      <c r="B786" s="7">
        <v>4</v>
      </c>
      <c r="C786" s="8" t="s">
        <v>178</v>
      </c>
      <c r="D786" s="7" t="s">
        <v>219</v>
      </c>
      <c r="E786" s="7" t="s">
        <v>34</v>
      </c>
      <c r="F786" s="8" t="s">
        <v>220</v>
      </c>
      <c r="G786" s="7" t="s">
        <v>30</v>
      </c>
      <c r="H786" s="9">
        <v>330.6268</v>
      </c>
      <c r="I786" s="9">
        <v>0.93059999999999998</v>
      </c>
      <c r="J786" s="9">
        <v>0.93059999999999998</v>
      </c>
      <c r="K786" s="10">
        <v>1</v>
      </c>
      <c r="L786" s="9">
        <v>10.67</v>
      </c>
      <c r="M786" s="19">
        <f>H786*INDEX('Pliegos Tarifarios (Santiago)'!$B:$B,MATCH($B786,'Pliegos Tarifarios (Santiago)'!$A:$A,0))</f>
        <v>39291.027658399995</v>
      </c>
      <c r="N786" s="19">
        <f>I786*INDEX('Pliegos Tarifarios (Santiago)'!$C:$C,MATCH($B786,'Pliegos Tarifarios (Santiago)'!$A:$A,0))</f>
        <v>3191.8249241999997</v>
      </c>
      <c r="O786" s="19">
        <f>J786*INDEX('Pliegos Tarifarios (Santiago)'!$D:$D,MATCH($B786,'Pliegos Tarifarios (Santiago)'!$A:$A,0))</f>
        <v>13147.907652</v>
      </c>
      <c r="P786" s="19">
        <f>H786*INDEX('Pliegos Tarifarios (Santiago)'!$E:$E,MATCH($B786,'Pliegos Tarifarios (Santiago)'!$A:$A,0))</f>
        <v>4275.6657776000002</v>
      </c>
      <c r="Q786" s="19" cm="1">
        <f t="array" ref="Q786">H786*_xlfn.IFS(H786&lt;=350,INDEX('Pliegos Tarifarios (Santiago)'!$F:$F,MATCH($B786,'Pliegos Tarifarios (Santiago)'!$A:$A,0)),H786&lt;=500,INDEX('Pliegos Tarifarios (Santiago)'!$G:$G,MATCH($B786,'Pliegos Tarifarios (Santiago)'!$A:$A,0)),H786&lt;=1000,INDEX('Pliegos Tarifarios (Santiago)'!$H:$H,MATCH($B786,'Pliegos Tarifarios (Santiago)'!$A:$A,0)),H786&lt;=5000,INDEX('Pliegos Tarifarios (Santiago)'!$I:$I,MATCH($B786,'Pliegos Tarifarios (Santiago)'!$A:$A,0)),H786&gt;5000,INDEX('Pliegos Tarifarios (Santiago)'!$J:$J,MATCH($B786,'Pliegos Tarifarios (Santiago)'!$A:$A,0)))/1.19</f>
        <v>217.82471529411765</v>
      </c>
      <c r="R786" s="19">
        <f>INDEX('Pliegos Tarifarios (Santiago)'!$K:$K,MATCH($B786,'Pliegos Tarifarios (Santiago)'!$A:$A,0))</f>
        <v>719.68899999999996</v>
      </c>
      <c r="S786" s="21">
        <f t="shared" si="50"/>
        <v>60843.939727494115</v>
      </c>
      <c r="T786" s="21">
        <f t="shared" si="51"/>
        <v>11560.348548223881</v>
      </c>
      <c r="U786" s="19">
        <v>0</v>
      </c>
      <c r="V786" s="21">
        <f t="shared" si="52"/>
        <v>72404.28827571799</v>
      </c>
    </row>
    <row r="787" spans="1:22" x14ac:dyDescent="0.3">
      <c r="A787" s="7" t="s">
        <v>135</v>
      </c>
      <c r="B787" s="7">
        <v>4</v>
      </c>
      <c r="C787" s="8" t="s">
        <v>178</v>
      </c>
      <c r="D787" s="7" t="s">
        <v>221</v>
      </c>
      <c r="E787" s="7" t="s">
        <v>34</v>
      </c>
      <c r="F787" s="8" t="s">
        <v>222</v>
      </c>
      <c r="G787" s="7" t="s">
        <v>30</v>
      </c>
      <c r="H787" s="9">
        <v>331.19670000000002</v>
      </c>
      <c r="I787" s="9">
        <v>0.93210000000000004</v>
      </c>
      <c r="J787" s="9">
        <v>0.89970000000000006</v>
      </c>
      <c r="K787" s="10">
        <v>0.96523978113936271</v>
      </c>
      <c r="L787" s="9">
        <v>10.68</v>
      </c>
      <c r="M787" s="19">
        <f>H787*INDEX('Pliegos Tarifarios (Santiago)'!$B:$B,MATCH($B787,'Pliegos Tarifarios (Santiago)'!$A:$A,0))</f>
        <v>39358.753434600003</v>
      </c>
      <c r="N787" s="19">
        <f>I787*INDEX('Pliegos Tarifarios (Santiago)'!$C:$C,MATCH($B787,'Pliegos Tarifarios (Santiago)'!$A:$A,0))</f>
        <v>3196.9697097000003</v>
      </c>
      <c r="O787" s="19">
        <f>J787*INDEX('Pliegos Tarifarios (Santiago)'!$D:$D,MATCH($B787,'Pliegos Tarifarios (Santiago)'!$A:$A,0))</f>
        <v>12711.339474</v>
      </c>
      <c r="P787" s="19">
        <f>H787*INDEX('Pliegos Tarifarios (Santiago)'!$E:$E,MATCH($B787,'Pliegos Tarifarios (Santiago)'!$A:$A,0))</f>
        <v>4283.0357244000006</v>
      </c>
      <c r="Q787" s="19" cm="1">
        <f t="array" ref="Q787">H787*_xlfn.IFS(H787&lt;=350,INDEX('Pliegos Tarifarios (Santiago)'!$F:$F,MATCH($B787,'Pliegos Tarifarios (Santiago)'!$A:$A,0)),H787&lt;=500,INDEX('Pliegos Tarifarios (Santiago)'!$G:$G,MATCH($B787,'Pliegos Tarifarios (Santiago)'!$A:$A,0)),H787&lt;=1000,INDEX('Pliegos Tarifarios (Santiago)'!$H:$H,MATCH($B787,'Pliegos Tarifarios (Santiago)'!$A:$A,0)),H787&lt;=5000,INDEX('Pliegos Tarifarios (Santiago)'!$I:$I,MATCH($B787,'Pliegos Tarifarios (Santiago)'!$A:$A,0)),H787&gt;5000,INDEX('Pliegos Tarifarios (Santiago)'!$J:$J,MATCH($B787,'Pliegos Tarifarios (Santiago)'!$A:$A,0)))/1.19</f>
        <v>218.20017882352943</v>
      </c>
      <c r="R787" s="19">
        <f>INDEX('Pliegos Tarifarios (Santiago)'!$K:$K,MATCH($B787,'Pliegos Tarifarios (Santiago)'!$A:$A,0))</f>
        <v>719.68899999999996</v>
      </c>
      <c r="S787" s="21">
        <f t="shared" si="50"/>
        <v>60487.98752152353</v>
      </c>
      <c r="T787" s="21">
        <f t="shared" si="51"/>
        <v>11492.717629089471</v>
      </c>
      <c r="U787" s="19">
        <v>0</v>
      </c>
      <c r="V787" s="21">
        <f t="shared" si="52"/>
        <v>71980.705150613008</v>
      </c>
    </row>
    <row r="788" spans="1:22" x14ac:dyDescent="0.3">
      <c r="A788" s="7" t="s">
        <v>135</v>
      </c>
      <c r="B788" s="7">
        <v>4</v>
      </c>
      <c r="C788" s="8" t="s">
        <v>178</v>
      </c>
      <c r="D788" s="7" t="s">
        <v>223</v>
      </c>
      <c r="E788" s="7" t="s">
        <v>34</v>
      </c>
      <c r="F788" s="8" t="s">
        <v>224</v>
      </c>
      <c r="G788" s="7" t="s">
        <v>30</v>
      </c>
      <c r="H788" s="9">
        <v>331.08539999999999</v>
      </c>
      <c r="I788" s="9">
        <v>0.93</v>
      </c>
      <c r="J788" s="9">
        <v>0.92700000000000005</v>
      </c>
      <c r="K788" s="10">
        <v>0.99677419354838714</v>
      </c>
      <c r="L788" s="9">
        <v>10.68</v>
      </c>
      <c r="M788" s="19">
        <f>H788*INDEX('Pliegos Tarifarios (Santiago)'!$B:$B,MATCH($B788,'Pliegos Tarifarios (Santiago)'!$A:$A,0))</f>
        <v>39345.526765199997</v>
      </c>
      <c r="N788" s="19">
        <f>I788*INDEX('Pliegos Tarifarios (Santiago)'!$C:$C,MATCH($B788,'Pliegos Tarifarios (Santiago)'!$A:$A,0))</f>
        <v>3189.76701</v>
      </c>
      <c r="O788" s="19">
        <f>J788*INDEX('Pliegos Tarifarios (Santiago)'!$D:$D,MATCH($B788,'Pliegos Tarifarios (Santiago)'!$A:$A,0))</f>
        <v>13097.045340000001</v>
      </c>
      <c r="P788" s="19">
        <f>H788*INDEX('Pliegos Tarifarios (Santiago)'!$E:$E,MATCH($B788,'Pliegos Tarifarios (Santiago)'!$A:$A,0))</f>
        <v>4281.5963928000001</v>
      </c>
      <c r="Q788" s="19" cm="1">
        <f t="array" ref="Q788">H788*_xlfn.IFS(H788&lt;=350,INDEX('Pliegos Tarifarios (Santiago)'!$F:$F,MATCH($B788,'Pliegos Tarifarios (Santiago)'!$A:$A,0)),H788&lt;=500,INDEX('Pliegos Tarifarios (Santiago)'!$G:$G,MATCH($B788,'Pliegos Tarifarios (Santiago)'!$A:$A,0)),H788&lt;=1000,INDEX('Pliegos Tarifarios (Santiago)'!$H:$H,MATCH($B788,'Pliegos Tarifarios (Santiago)'!$A:$A,0)),H788&lt;=5000,INDEX('Pliegos Tarifarios (Santiago)'!$I:$I,MATCH($B788,'Pliegos Tarifarios (Santiago)'!$A:$A,0)),H788&gt;5000,INDEX('Pliegos Tarifarios (Santiago)'!$J:$J,MATCH($B788,'Pliegos Tarifarios (Santiago)'!$A:$A,0)))/1.19</f>
        <v>218.12685176470589</v>
      </c>
      <c r="R788" s="19">
        <f>INDEX('Pliegos Tarifarios (Santiago)'!$K:$K,MATCH($B788,'Pliegos Tarifarios (Santiago)'!$A:$A,0))</f>
        <v>719.68899999999996</v>
      </c>
      <c r="S788" s="21">
        <f t="shared" si="50"/>
        <v>60851.751359764698</v>
      </c>
      <c r="T788" s="21">
        <f t="shared" si="51"/>
        <v>11561.832758355293</v>
      </c>
      <c r="U788" s="19">
        <v>0</v>
      </c>
      <c r="V788" s="21">
        <f t="shared" si="52"/>
        <v>72413.584118119994</v>
      </c>
    </row>
    <row r="789" spans="1:22" x14ac:dyDescent="0.3">
      <c r="A789" s="7" t="s">
        <v>135</v>
      </c>
      <c r="B789" s="7">
        <v>4</v>
      </c>
      <c r="C789" s="8" t="s">
        <v>178</v>
      </c>
      <c r="D789" s="7" t="s">
        <v>225</v>
      </c>
      <c r="E789" s="7" t="s">
        <v>34</v>
      </c>
      <c r="F789" s="8" t="s">
        <v>226</v>
      </c>
      <c r="G789" s="7" t="s">
        <v>30</v>
      </c>
      <c r="H789" s="9">
        <v>330.57760000000002</v>
      </c>
      <c r="I789" s="9">
        <v>0.92279999999999995</v>
      </c>
      <c r="J789" s="9">
        <v>0.92259999999999998</v>
      </c>
      <c r="K789" s="10">
        <v>0.99978326831382747</v>
      </c>
      <c r="L789" s="9">
        <v>10.66</v>
      </c>
      <c r="M789" s="19">
        <f>H789*INDEX('Pliegos Tarifarios (Santiago)'!$B:$B,MATCH($B789,'Pliegos Tarifarios (Santiago)'!$A:$A,0))</f>
        <v>39285.180828800003</v>
      </c>
      <c r="N789" s="19">
        <f>I789*INDEX('Pliegos Tarifarios (Santiago)'!$C:$C,MATCH($B789,'Pliegos Tarifarios (Santiago)'!$A:$A,0))</f>
        <v>3165.0720395999997</v>
      </c>
      <c r="O789" s="19">
        <f>J789*INDEX('Pliegos Tarifarios (Santiago)'!$D:$D,MATCH($B789,'Pliegos Tarifarios (Santiago)'!$A:$A,0))</f>
        <v>13034.880292</v>
      </c>
      <c r="P789" s="19">
        <f>H789*INDEX('Pliegos Tarifarios (Santiago)'!$E:$E,MATCH($B789,'Pliegos Tarifarios (Santiago)'!$A:$A,0))</f>
        <v>4275.0295232000008</v>
      </c>
      <c r="Q789" s="19" cm="1">
        <f t="array" ref="Q789">H789*_xlfn.IFS(H789&lt;=350,INDEX('Pliegos Tarifarios (Santiago)'!$F:$F,MATCH($B789,'Pliegos Tarifarios (Santiago)'!$A:$A,0)),H789&lt;=500,INDEX('Pliegos Tarifarios (Santiago)'!$G:$G,MATCH($B789,'Pliegos Tarifarios (Santiago)'!$A:$A,0)),H789&lt;=1000,INDEX('Pliegos Tarifarios (Santiago)'!$H:$H,MATCH($B789,'Pliegos Tarifarios (Santiago)'!$A:$A,0)),H789&lt;=5000,INDEX('Pliegos Tarifarios (Santiago)'!$I:$I,MATCH($B789,'Pliegos Tarifarios (Santiago)'!$A:$A,0)),H789&gt;5000,INDEX('Pliegos Tarifarios (Santiago)'!$J:$J,MATCH($B789,'Pliegos Tarifarios (Santiago)'!$A:$A,0)))/1.19</f>
        <v>217.79230117647063</v>
      </c>
      <c r="R789" s="19">
        <f>INDEX('Pliegos Tarifarios (Santiago)'!$K:$K,MATCH($B789,'Pliegos Tarifarios (Santiago)'!$A:$A,0))</f>
        <v>719.68899999999996</v>
      </c>
      <c r="S789" s="21">
        <f t="shared" si="50"/>
        <v>60697.64398477647</v>
      </c>
      <c r="T789" s="21">
        <f t="shared" si="51"/>
        <v>11532.55235710753</v>
      </c>
      <c r="U789" s="19">
        <v>0</v>
      </c>
      <c r="V789" s="21">
        <f t="shared" si="52"/>
        <v>72230.196341884002</v>
      </c>
    </row>
    <row r="790" spans="1:22" x14ac:dyDescent="0.3">
      <c r="A790" s="7" t="s">
        <v>135</v>
      </c>
      <c r="B790" s="7">
        <v>4</v>
      </c>
      <c r="C790" s="8" t="s">
        <v>178</v>
      </c>
      <c r="D790" s="7" t="s">
        <v>227</v>
      </c>
      <c r="E790" s="7" t="s">
        <v>34</v>
      </c>
      <c r="F790" s="8" t="s">
        <v>228</v>
      </c>
      <c r="G790" s="7" t="s">
        <v>30</v>
      </c>
      <c r="H790" s="9">
        <v>331.21080000000001</v>
      </c>
      <c r="I790" s="9">
        <v>0.93830000000000002</v>
      </c>
      <c r="J790" s="9">
        <v>0.93830000000000002</v>
      </c>
      <c r="K790" s="10">
        <v>1</v>
      </c>
      <c r="L790" s="9">
        <v>10.68</v>
      </c>
      <c r="M790" s="19">
        <f>H790*INDEX('Pliegos Tarifarios (Santiago)'!$B:$B,MATCH($B790,'Pliegos Tarifarios (Santiago)'!$A:$A,0))</f>
        <v>39360.429050400002</v>
      </c>
      <c r="N790" s="19">
        <f>I790*INDEX('Pliegos Tarifarios (Santiago)'!$C:$C,MATCH($B790,'Pliegos Tarifarios (Santiago)'!$A:$A,0))</f>
        <v>3218.2348231000001</v>
      </c>
      <c r="O790" s="19">
        <f>J790*INDEX('Pliegos Tarifarios (Santiago)'!$D:$D,MATCH($B790,'Pliegos Tarifarios (Santiago)'!$A:$A,0))</f>
        <v>13256.696486000001</v>
      </c>
      <c r="P790" s="19">
        <f>H790*INDEX('Pliegos Tarifarios (Santiago)'!$E:$E,MATCH($B790,'Pliegos Tarifarios (Santiago)'!$A:$A,0))</f>
        <v>4283.2180656</v>
      </c>
      <c r="Q790" s="19" cm="1">
        <f t="array" ref="Q790">H790*_xlfn.IFS(H790&lt;=350,INDEX('Pliegos Tarifarios (Santiago)'!$F:$F,MATCH($B790,'Pliegos Tarifarios (Santiago)'!$A:$A,0)),H790&lt;=500,INDEX('Pliegos Tarifarios (Santiago)'!$G:$G,MATCH($B790,'Pliegos Tarifarios (Santiago)'!$A:$A,0)),H790&lt;=1000,INDEX('Pliegos Tarifarios (Santiago)'!$H:$H,MATCH($B790,'Pliegos Tarifarios (Santiago)'!$A:$A,0)),H790&lt;=5000,INDEX('Pliegos Tarifarios (Santiago)'!$I:$I,MATCH($B790,'Pliegos Tarifarios (Santiago)'!$A:$A,0)),H790&gt;5000,INDEX('Pliegos Tarifarios (Santiago)'!$J:$J,MATCH($B790,'Pliegos Tarifarios (Santiago)'!$A:$A,0)))/1.19</f>
        <v>218.20946823529417</v>
      </c>
      <c r="R790" s="19">
        <f>INDEX('Pliegos Tarifarios (Santiago)'!$K:$K,MATCH($B790,'Pliegos Tarifarios (Santiago)'!$A:$A,0))</f>
        <v>719.68899999999996</v>
      </c>
      <c r="S790" s="21">
        <f t="shared" si="50"/>
        <v>61056.47689333529</v>
      </c>
      <c r="T790" s="21">
        <f t="shared" si="51"/>
        <v>11600.730609733706</v>
      </c>
      <c r="U790" s="19">
        <v>0</v>
      </c>
      <c r="V790" s="21">
        <f t="shared" si="52"/>
        <v>72657.207503068988</v>
      </c>
    </row>
    <row r="791" spans="1:22" x14ac:dyDescent="0.3">
      <c r="A791" s="7" t="s">
        <v>135</v>
      </c>
      <c r="B791" s="7">
        <v>4</v>
      </c>
      <c r="C791" s="8" t="s">
        <v>178</v>
      </c>
      <c r="D791" s="7" t="s">
        <v>229</v>
      </c>
      <c r="E791" s="7" t="s">
        <v>34</v>
      </c>
      <c r="F791" s="8" t="s">
        <v>230</v>
      </c>
      <c r="G791" s="7" t="s">
        <v>30</v>
      </c>
      <c r="H791" s="9">
        <v>330.58690000000001</v>
      </c>
      <c r="I791" s="9">
        <v>0.92479999999999996</v>
      </c>
      <c r="J791" s="9">
        <v>0.90149999999999997</v>
      </c>
      <c r="K791" s="10">
        <v>0.97480536332179935</v>
      </c>
      <c r="L791" s="9">
        <v>10.66</v>
      </c>
      <c r="M791" s="19">
        <f>H791*INDEX('Pliegos Tarifarios (Santiago)'!$B:$B,MATCH($B791,'Pliegos Tarifarios (Santiago)'!$A:$A,0))</f>
        <v>39286.286022200002</v>
      </c>
      <c r="N791" s="19">
        <f>I791*INDEX('Pliegos Tarifarios (Santiago)'!$C:$C,MATCH($B791,'Pliegos Tarifarios (Santiago)'!$A:$A,0))</f>
        <v>3171.9317535999999</v>
      </c>
      <c r="O791" s="19">
        <f>J791*INDEX('Pliegos Tarifarios (Santiago)'!$D:$D,MATCH($B791,'Pliegos Tarifarios (Santiago)'!$A:$A,0))</f>
        <v>12736.770629999999</v>
      </c>
      <c r="P791" s="19">
        <f>H791*INDEX('Pliegos Tarifarios (Santiago)'!$E:$E,MATCH($B791,'Pliegos Tarifarios (Santiago)'!$A:$A,0))</f>
        <v>4275.1497908000001</v>
      </c>
      <c r="Q791" s="19" cm="1">
        <f t="array" ref="Q791">H791*_xlfn.IFS(H791&lt;=350,INDEX('Pliegos Tarifarios (Santiago)'!$F:$F,MATCH($B791,'Pliegos Tarifarios (Santiago)'!$A:$A,0)),H791&lt;=500,INDEX('Pliegos Tarifarios (Santiago)'!$G:$G,MATCH($B791,'Pliegos Tarifarios (Santiago)'!$A:$A,0)),H791&lt;=1000,INDEX('Pliegos Tarifarios (Santiago)'!$H:$H,MATCH($B791,'Pliegos Tarifarios (Santiago)'!$A:$A,0)),H791&lt;=5000,INDEX('Pliegos Tarifarios (Santiago)'!$I:$I,MATCH($B791,'Pliegos Tarifarios (Santiago)'!$A:$A,0)),H791&gt;5000,INDEX('Pliegos Tarifarios (Santiago)'!$J:$J,MATCH($B791,'Pliegos Tarifarios (Santiago)'!$A:$A,0)))/1.19</f>
        <v>217.79842823529415</v>
      </c>
      <c r="R791" s="19">
        <f>INDEX('Pliegos Tarifarios (Santiago)'!$K:$K,MATCH($B791,'Pliegos Tarifarios (Santiago)'!$A:$A,0))</f>
        <v>719.68899999999996</v>
      </c>
      <c r="S791" s="21">
        <f t="shared" si="50"/>
        <v>60407.625624835295</v>
      </c>
      <c r="T791" s="21">
        <f t="shared" si="51"/>
        <v>11477.448868718706</v>
      </c>
      <c r="U791" s="19">
        <v>0</v>
      </c>
      <c r="V791" s="21">
        <f t="shared" si="52"/>
        <v>71885.074493553999</v>
      </c>
    </row>
    <row r="792" spans="1:22" x14ac:dyDescent="0.3">
      <c r="A792" s="7" t="s">
        <v>135</v>
      </c>
      <c r="B792" s="7">
        <v>4</v>
      </c>
      <c r="C792" s="8" t="s">
        <v>178</v>
      </c>
      <c r="D792" s="7" t="s">
        <v>231</v>
      </c>
      <c r="E792" s="7" t="s">
        <v>34</v>
      </c>
      <c r="F792" s="8" t="s">
        <v>232</v>
      </c>
      <c r="G792" s="7" t="s">
        <v>30</v>
      </c>
      <c r="H792" s="9">
        <v>330.4418</v>
      </c>
      <c r="I792" s="9">
        <v>0.92079999999999995</v>
      </c>
      <c r="J792" s="9">
        <v>0.91349999999999998</v>
      </c>
      <c r="K792" s="10">
        <v>0.9920721112076456</v>
      </c>
      <c r="L792" s="9">
        <v>10.66</v>
      </c>
      <c r="M792" s="19">
        <f>H792*INDEX('Pliegos Tarifarios (Santiago)'!$B:$B,MATCH($B792,'Pliegos Tarifarios (Santiago)'!$A:$A,0))</f>
        <v>39269.042628399999</v>
      </c>
      <c r="N792" s="19">
        <f>I792*INDEX('Pliegos Tarifarios (Santiago)'!$C:$C,MATCH($B792,'Pliegos Tarifarios (Santiago)'!$A:$A,0))</f>
        <v>3158.2123256</v>
      </c>
      <c r="O792" s="19">
        <f>J792*INDEX('Pliegos Tarifarios (Santiago)'!$D:$D,MATCH($B792,'Pliegos Tarifarios (Santiago)'!$A:$A,0))</f>
        <v>12906.311669999999</v>
      </c>
      <c r="P792" s="19">
        <f>H792*INDEX('Pliegos Tarifarios (Santiago)'!$E:$E,MATCH($B792,'Pliegos Tarifarios (Santiago)'!$A:$A,0))</f>
        <v>4273.2733576000001</v>
      </c>
      <c r="Q792" s="19" cm="1">
        <f t="array" ref="Q792">H792*_xlfn.IFS(H792&lt;=350,INDEX('Pliegos Tarifarios (Santiago)'!$F:$F,MATCH($B792,'Pliegos Tarifarios (Santiago)'!$A:$A,0)),H792&lt;=500,INDEX('Pliegos Tarifarios (Santiago)'!$G:$G,MATCH($B792,'Pliegos Tarifarios (Santiago)'!$A:$A,0)),H792&lt;=1000,INDEX('Pliegos Tarifarios (Santiago)'!$H:$H,MATCH($B792,'Pliegos Tarifarios (Santiago)'!$A:$A,0)),H792&lt;=5000,INDEX('Pliegos Tarifarios (Santiago)'!$I:$I,MATCH($B792,'Pliegos Tarifarios (Santiago)'!$A:$A,0)),H792&gt;5000,INDEX('Pliegos Tarifarios (Santiago)'!$J:$J,MATCH($B792,'Pliegos Tarifarios (Santiago)'!$A:$A,0)))/1.19</f>
        <v>217.70283294117647</v>
      </c>
      <c r="R792" s="19">
        <f>INDEX('Pliegos Tarifarios (Santiago)'!$K:$K,MATCH($B792,'Pliegos Tarifarios (Santiago)'!$A:$A,0))</f>
        <v>719.68899999999996</v>
      </c>
      <c r="S792" s="21">
        <f t="shared" si="50"/>
        <v>60544.231814541177</v>
      </c>
      <c r="T792" s="21">
        <f t="shared" si="51"/>
        <v>11503.404044762823</v>
      </c>
      <c r="U792" s="19">
        <v>0</v>
      </c>
      <c r="V792" s="21">
        <f t="shared" si="52"/>
        <v>72047.635859304006</v>
      </c>
    </row>
    <row r="793" spans="1:22" x14ac:dyDescent="0.3">
      <c r="A793" s="7" t="s">
        <v>135</v>
      </c>
      <c r="B793" s="7">
        <v>4</v>
      </c>
      <c r="C793" s="8" t="s">
        <v>178</v>
      </c>
      <c r="D793" s="7" t="s">
        <v>233</v>
      </c>
      <c r="E793" s="7" t="s">
        <v>34</v>
      </c>
      <c r="F793" s="8" t="s">
        <v>234</v>
      </c>
      <c r="G793" s="7" t="s">
        <v>30</v>
      </c>
      <c r="H793" s="9">
        <v>330.7978</v>
      </c>
      <c r="I793" s="9">
        <v>0.98670000000000002</v>
      </c>
      <c r="J793" s="9">
        <v>0.92420000000000002</v>
      </c>
      <c r="K793" s="10">
        <v>0.93665754535319756</v>
      </c>
      <c r="L793" s="9">
        <v>10.67</v>
      </c>
      <c r="M793" s="19">
        <f>H793*INDEX('Pliegos Tarifarios (Santiago)'!$B:$B,MATCH($B793,'Pliegos Tarifarios (Santiago)'!$A:$A,0))</f>
        <v>39311.348956399997</v>
      </c>
      <c r="N793" s="19">
        <f>I793*INDEX('Pliegos Tarifarios (Santiago)'!$C:$C,MATCH($B793,'Pliegos Tarifarios (Santiago)'!$A:$A,0))</f>
        <v>3384.2399018999999</v>
      </c>
      <c r="O793" s="19">
        <f>J793*INDEX('Pliegos Tarifarios (Santiago)'!$D:$D,MATCH($B793,'Pliegos Tarifarios (Santiago)'!$A:$A,0))</f>
        <v>13057.485764000001</v>
      </c>
      <c r="P793" s="19">
        <f>H793*INDEX('Pliegos Tarifarios (Santiago)'!$E:$E,MATCH($B793,'Pliegos Tarifarios (Santiago)'!$A:$A,0))</f>
        <v>4277.8771495999999</v>
      </c>
      <c r="Q793" s="19" cm="1">
        <f t="array" ref="Q793">H793*_xlfn.IFS(H793&lt;=350,INDEX('Pliegos Tarifarios (Santiago)'!$F:$F,MATCH($B793,'Pliegos Tarifarios (Santiago)'!$A:$A,0)),H793&lt;=500,INDEX('Pliegos Tarifarios (Santiago)'!$G:$G,MATCH($B793,'Pliegos Tarifarios (Santiago)'!$A:$A,0)),H793&lt;=1000,INDEX('Pliegos Tarifarios (Santiago)'!$H:$H,MATCH($B793,'Pliegos Tarifarios (Santiago)'!$A:$A,0)),H793&lt;=5000,INDEX('Pliegos Tarifarios (Santiago)'!$I:$I,MATCH($B793,'Pliegos Tarifarios (Santiago)'!$A:$A,0)),H793&gt;5000,INDEX('Pliegos Tarifarios (Santiago)'!$J:$J,MATCH($B793,'Pliegos Tarifarios (Santiago)'!$A:$A,0)))/1.19</f>
        <v>217.93737411764707</v>
      </c>
      <c r="R793" s="19">
        <f>INDEX('Pliegos Tarifarios (Santiago)'!$K:$K,MATCH($B793,'Pliegos Tarifarios (Santiago)'!$A:$A,0))</f>
        <v>719.68899999999996</v>
      </c>
      <c r="S793" s="21">
        <f t="shared" si="50"/>
        <v>60968.578146017644</v>
      </c>
      <c r="T793" s="21">
        <f t="shared" si="51"/>
        <v>11584.029847743352</v>
      </c>
      <c r="U793" s="19">
        <v>0</v>
      </c>
      <c r="V793" s="21">
        <f t="shared" si="52"/>
        <v>72552.60799376099</v>
      </c>
    </row>
    <row r="794" spans="1:22" x14ac:dyDescent="0.3">
      <c r="A794" s="7" t="s">
        <v>135</v>
      </c>
      <c r="B794" s="7">
        <v>4</v>
      </c>
      <c r="C794" s="8" t="s">
        <v>178</v>
      </c>
      <c r="D794" s="7" t="s">
        <v>235</v>
      </c>
      <c r="E794" s="7" t="s">
        <v>236</v>
      </c>
      <c r="F794" s="8" t="s">
        <v>39</v>
      </c>
      <c r="G794" s="7" t="s">
        <v>30</v>
      </c>
      <c r="H794" s="9">
        <v>551.15430000000003</v>
      </c>
      <c r="I794" s="9">
        <v>1.5659000000000001</v>
      </c>
      <c r="J794" s="9">
        <v>1.5659000000000001</v>
      </c>
      <c r="K794" s="10">
        <v>1</v>
      </c>
      <c r="L794" s="9">
        <v>17.78</v>
      </c>
      <c r="M794" s="19">
        <f>H794*INDEX('Pliegos Tarifarios (Santiago)'!$B:$B,MATCH($B794,'Pliegos Tarifarios (Santiago)'!$A:$A,0))</f>
        <v>65498.074703400001</v>
      </c>
      <c r="N794" s="19">
        <f>I794*INDEX('Pliegos Tarifarios (Santiago)'!$C:$C,MATCH($B794,'Pliegos Tarifarios (Santiago)'!$A:$A,0))</f>
        <v>5370.8130762999999</v>
      </c>
      <c r="O794" s="19">
        <f>J794*INDEX('Pliegos Tarifarios (Santiago)'!$D:$D,MATCH($B794,'Pliegos Tarifarios (Santiago)'!$A:$A,0))</f>
        <v>22123.692878000002</v>
      </c>
      <c r="P794" s="19">
        <f>H794*INDEX('Pliegos Tarifarios (Santiago)'!$E:$E,MATCH($B794,'Pliegos Tarifarios (Santiago)'!$A:$A,0))</f>
        <v>7127.5274076000005</v>
      </c>
      <c r="Q794" s="19" cm="1">
        <f t="array" ref="Q794">H794*_xlfn.IFS(H794&lt;=350,INDEX('Pliegos Tarifarios (Santiago)'!$F:$F,MATCH($B794,'Pliegos Tarifarios (Santiago)'!$A:$A,0)),H794&lt;=500,INDEX('Pliegos Tarifarios (Santiago)'!$G:$G,MATCH($B794,'Pliegos Tarifarios (Santiago)'!$A:$A,0)),H794&lt;=1000,INDEX('Pliegos Tarifarios (Santiago)'!$H:$H,MATCH($B794,'Pliegos Tarifarios (Santiago)'!$A:$A,0)),H794&lt;=5000,INDEX('Pliegos Tarifarios (Santiago)'!$I:$I,MATCH($B794,'Pliegos Tarifarios (Santiago)'!$A:$A,0)),H794&gt;5000,INDEX('Pliegos Tarifarios (Santiago)'!$J:$J,MATCH($B794,'Pliegos Tarifarios (Santiago)'!$A:$A,0)))/1.19</f>
        <v>1292.6652531932775</v>
      </c>
      <c r="R794" s="19">
        <f>INDEX('Pliegos Tarifarios (Santiago)'!$K:$K,MATCH($B794,'Pliegos Tarifarios (Santiago)'!$A:$A,0))</f>
        <v>719.68899999999996</v>
      </c>
      <c r="S794" s="21">
        <f t="shared" si="50"/>
        <v>102132.46231849329</v>
      </c>
      <c r="T794" s="21">
        <f t="shared" si="51"/>
        <v>19405.167840513725</v>
      </c>
      <c r="U794" s="19">
        <v>0</v>
      </c>
      <c r="V794" s="21">
        <f t="shared" si="52"/>
        <v>121537.63015900701</v>
      </c>
    </row>
    <row r="795" spans="1:22" x14ac:dyDescent="0.3">
      <c r="A795" s="7" t="s">
        <v>135</v>
      </c>
      <c r="B795" s="7">
        <v>4</v>
      </c>
      <c r="C795" s="8" t="s">
        <v>178</v>
      </c>
      <c r="D795" s="7" t="s">
        <v>237</v>
      </c>
      <c r="E795" s="7" t="s">
        <v>236</v>
      </c>
      <c r="F795" s="8" t="s">
        <v>37</v>
      </c>
      <c r="G795" s="7" t="s">
        <v>30</v>
      </c>
      <c r="H795" s="9">
        <v>550.40470000000005</v>
      </c>
      <c r="I795" s="9">
        <v>1.5302</v>
      </c>
      <c r="J795" s="9">
        <v>1.5102</v>
      </c>
      <c r="K795" s="10">
        <v>0.98692981309632721</v>
      </c>
      <c r="L795" s="9">
        <v>17.75</v>
      </c>
      <c r="M795" s="19">
        <f>H795*INDEX('Pliegos Tarifarios (Santiago)'!$B:$B,MATCH($B795,'Pliegos Tarifarios (Santiago)'!$A:$A,0))</f>
        <v>65408.993738600002</v>
      </c>
      <c r="N795" s="19">
        <f>I795*INDEX('Pliegos Tarifarios (Santiago)'!$C:$C,MATCH($B795,'Pliegos Tarifarios (Santiago)'!$A:$A,0))</f>
        <v>5248.3671813999999</v>
      </c>
      <c r="O795" s="19">
        <f>J795*INDEX('Pliegos Tarifarios (Santiago)'!$D:$D,MATCH($B795,'Pliegos Tarifarios (Santiago)'!$A:$A,0))</f>
        <v>21336.739883999999</v>
      </c>
      <c r="P795" s="19">
        <f>H795*INDEX('Pliegos Tarifarios (Santiago)'!$E:$E,MATCH($B795,'Pliegos Tarifarios (Santiago)'!$A:$A,0))</f>
        <v>7117.8335804000008</v>
      </c>
      <c r="Q795" s="19" cm="1">
        <f t="array" ref="Q795">H795*_xlfn.IFS(H795&lt;=350,INDEX('Pliegos Tarifarios (Santiago)'!$F:$F,MATCH($B795,'Pliegos Tarifarios (Santiago)'!$A:$A,0)),H795&lt;=500,INDEX('Pliegos Tarifarios (Santiago)'!$G:$G,MATCH($B795,'Pliegos Tarifarios (Santiago)'!$A:$A,0)),H795&lt;=1000,INDEX('Pliegos Tarifarios (Santiago)'!$H:$H,MATCH($B795,'Pliegos Tarifarios (Santiago)'!$A:$A,0)),H795&lt;=5000,INDEX('Pliegos Tarifarios (Santiago)'!$I:$I,MATCH($B795,'Pliegos Tarifarios (Santiago)'!$A:$A,0)),H795&gt;5000,INDEX('Pliegos Tarifarios (Santiago)'!$J:$J,MATCH($B795,'Pliegos Tarifarios (Santiago)'!$A:$A,0)))/1.19</f>
        <v>1290.9071577310929</v>
      </c>
      <c r="R795" s="19">
        <f>INDEX('Pliegos Tarifarios (Santiago)'!$K:$K,MATCH($B795,'Pliegos Tarifarios (Santiago)'!$A:$A,0))</f>
        <v>719.68899999999996</v>
      </c>
      <c r="S795" s="21">
        <f t="shared" si="50"/>
        <v>101122.53054213109</v>
      </c>
      <c r="T795" s="21">
        <f t="shared" si="51"/>
        <v>19213.280803004909</v>
      </c>
      <c r="U795" s="19">
        <v>0</v>
      </c>
      <c r="V795" s="21">
        <f t="shared" si="52"/>
        <v>120335.811345136</v>
      </c>
    </row>
    <row r="796" spans="1:22" x14ac:dyDescent="0.3">
      <c r="A796" s="7" t="s">
        <v>135</v>
      </c>
      <c r="B796" s="7">
        <v>4</v>
      </c>
      <c r="C796" s="8" t="s">
        <v>178</v>
      </c>
      <c r="D796" s="7" t="s">
        <v>238</v>
      </c>
      <c r="E796" s="7" t="s">
        <v>236</v>
      </c>
      <c r="F796" s="8" t="s">
        <v>239</v>
      </c>
      <c r="G796" s="7" t="s">
        <v>30</v>
      </c>
      <c r="H796" s="9">
        <v>551.51520000000005</v>
      </c>
      <c r="I796" s="9">
        <v>1.5528999999999999</v>
      </c>
      <c r="J796" s="9">
        <v>1.5427</v>
      </c>
      <c r="K796" s="10">
        <v>0.99343164402086415</v>
      </c>
      <c r="L796" s="9">
        <v>17.79</v>
      </c>
      <c r="M796" s="19">
        <f>H796*INDEX('Pliegos Tarifarios (Santiago)'!$B:$B,MATCH($B796,'Pliegos Tarifarios (Santiago)'!$A:$A,0))</f>
        <v>65540.963337599998</v>
      </c>
      <c r="N796" s="19">
        <f>I796*INDEX('Pliegos Tarifarios (Santiago)'!$C:$C,MATCH($B796,'Pliegos Tarifarios (Santiago)'!$A:$A,0))</f>
        <v>5326.2249352999997</v>
      </c>
      <c r="O796" s="19">
        <f>J796*INDEX('Pliegos Tarifarios (Santiago)'!$D:$D,MATCH($B796,'Pliegos Tarifarios (Santiago)'!$A:$A,0))</f>
        <v>21795.913533999999</v>
      </c>
      <c r="P796" s="19">
        <f>H796*INDEX('Pliegos Tarifarios (Santiago)'!$E:$E,MATCH($B796,'Pliegos Tarifarios (Santiago)'!$A:$A,0))</f>
        <v>7132.1945664000004</v>
      </c>
      <c r="Q796" s="19" cm="1">
        <f t="array" ref="Q796">H796*_xlfn.IFS(H796&lt;=350,INDEX('Pliegos Tarifarios (Santiago)'!$F:$F,MATCH($B796,'Pliegos Tarifarios (Santiago)'!$A:$A,0)),H796&lt;=500,INDEX('Pliegos Tarifarios (Santiago)'!$G:$G,MATCH($B796,'Pliegos Tarifarios (Santiago)'!$A:$A,0)),H796&lt;=1000,INDEX('Pliegos Tarifarios (Santiago)'!$H:$H,MATCH($B796,'Pliegos Tarifarios (Santiago)'!$A:$A,0)),H796&lt;=5000,INDEX('Pliegos Tarifarios (Santiago)'!$I:$I,MATCH($B796,'Pliegos Tarifarios (Santiago)'!$A:$A,0)),H796&gt;5000,INDEX('Pliegos Tarifarios (Santiago)'!$J:$J,MATCH($B796,'Pliegos Tarifarios (Santiago)'!$A:$A,0)))/1.19</f>
        <v>1293.5117001680676</v>
      </c>
      <c r="R796" s="19">
        <f>INDEX('Pliegos Tarifarios (Santiago)'!$K:$K,MATCH($B796,'Pliegos Tarifarios (Santiago)'!$A:$A,0))</f>
        <v>719.68899999999996</v>
      </c>
      <c r="S796" s="21">
        <f t="shared" si="50"/>
        <v>101808.49707346805</v>
      </c>
      <c r="T796" s="21">
        <f t="shared" si="51"/>
        <v>19343.61444395893</v>
      </c>
      <c r="U796" s="19">
        <v>0</v>
      </c>
      <c r="V796" s="21">
        <f t="shared" si="52"/>
        <v>121152.11151742698</v>
      </c>
    </row>
    <row r="797" spans="1:22" x14ac:dyDescent="0.3">
      <c r="A797" s="7" t="s">
        <v>135</v>
      </c>
      <c r="B797" s="7">
        <v>4</v>
      </c>
      <c r="C797" s="8" t="s">
        <v>178</v>
      </c>
      <c r="D797" s="7" t="s">
        <v>240</v>
      </c>
      <c r="E797" s="7" t="s">
        <v>236</v>
      </c>
      <c r="F797" s="8" t="s">
        <v>241</v>
      </c>
      <c r="G797" s="7" t="s">
        <v>30</v>
      </c>
      <c r="H797" s="9">
        <v>552.13509999999997</v>
      </c>
      <c r="I797" s="9">
        <v>1.5727</v>
      </c>
      <c r="J797" s="9">
        <v>1.5286999999999999</v>
      </c>
      <c r="K797" s="10">
        <v>0.97202263623068608</v>
      </c>
      <c r="L797" s="9">
        <v>17.809999999999999</v>
      </c>
      <c r="M797" s="19">
        <f>H797*INDEX('Pliegos Tarifarios (Santiago)'!$B:$B,MATCH($B797,'Pliegos Tarifarios (Santiago)'!$A:$A,0))</f>
        <v>65614.631013799997</v>
      </c>
      <c r="N797" s="19">
        <f>I797*INDEX('Pliegos Tarifarios (Santiago)'!$C:$C,MATCH($B797,'Pliegos Tarifarios (Santiago)'!$A:$A,0))</f>
        <v>5394.1361039000003</v>
      </c>
      <c r="O797" s="19">
        <f>J797*INDEX('Pliegos Tarifarios (Santiago)'!$D:$D,MATCH($B797,'Pliegos Tarifarios (Santiago)'!$A:$A,0))</f>
        <v>21598.115654000001</v>
      </c>
      <c r="P797" s="19">
        <f>H797*INDEX('Pliegos Tarifarios (Santiago)'!$E:$E,MATCH($B797,'Pliegos Tarifarios (Santiago)'!$A:$A,0))</f>
        <v>7140.2111132</v>
      </c>
      <c r="Q797" s="19" cm="1">
        <f t="array" ref="Q797">H797*_xlfn.IFS(H797&lt;=350,INDEX('Pliegos Tarifarios (Santiago)'!$F:$F,MATCH($B797,'Pliegos Tarifarios (Santiago)'!$A:$A,0)),H797&lt;=500,INDEX('Pliegos Tarifarios (Santiago)'!$G:$G,MATCH($B797,'Pliegos Tarifarios (Santiago)'!$A:$A,0)),H797&lt;=1000,INDEX('Pliegos Tarifarios (Santiago)'!$H:$H,MATCH($B797,'Pliegos Tarifarios (Santiago)'!$A:$A,0)),H797&lt;=5000,INDEX('Pliegos Tarifarios (Santiago)'!$I:$I,MATCH($B797,'Pliegos Tarifarios (Santiago)'!$A:$A,0)),H797&gt;5000,INDEX('Pliegos Tarifarios (Santiago)'!$J:$J,MATCH($B797,'Pliegos Tarifarios (Santiago)'!$A:$A,0)))/1.19</f>
        <v>1294.9656000840339</v>
      </c>
      <c r="R797" s="19">
        <f>INDEX('Pliegos Tarifarios (Santiago)'!$K:$K,MATCH($B797,'Pliegos Tarifarios (Santiago)'!$A:$A,0))</f>
        <v>719.68899999999996</v>
      </c>
      <c r="S797" s="21">
        <f t="shared" si="50"/>
        <v>101761.74848498404</v>
      </c>
      <c r="T797" s="21">
        <f t="shared" si="51"/>
        <v>19334.73221214697</v>
      </c>
      <c r="U797" s="19">
        <v>0</v>
      </c>
      <c r="V797" s="21">
        <f t="shared" si="52"/>
        <v>121096.48069713102</v>
      </c>
    </row>
    <row r="798" spans="1:22" x14ac:dyDescent="0.3">
      <c r="A798" s="7" t="s">
        <v>135</v>
      </c>
      <c r="B798" s="7">
        <v>4</v>
      </c>
      <c r="C798" s="8" t="s">
        <v>178</v>
      </c>
      <c r="D798" s="7" t="s">
        <v>242</v>
      </c>
      <c r="E798" s="7" t="s">
        <v>236</v>
      </c>
      <c r="F798" s="8" t="s">
        <v>243</v>
      </c>
      <c r="G798" s="7" t="s">
        <v>30</v>
      </c>
      <c r="H798" s="9">
        <v>553.91890000000001</v>
      </c>
      <c r="I798" s="9">
        <v>1.5408999999999999</v>
      </c>
      <c r="J798" s="9">
        <v>1.5044999999999999</v>
      </c>
      <c r="K798" s="10">
        <v>0.97637744175481866</v>
      </c>
      <c r="L798" s="9">
        <v>17.87</v>
      </c>
      <c r="M798" s="19">
        <f>H798*INDEX('Pliegos Tarifarios (Santiago)'!$B:$B,MATCH($B798,'Pliegos Tarifarios (Santiago)'!$A:$A,0))</f>
        <v>65826.614238199996</v>
      </c>
      <c r="N798" s="19">
        <f>I798*INDEX('Pliegos Tarifarios (Santiago)'!$C:$C,MATCH($B798,'Pliegos Tarifarios (Santiago)'!$A:$A,0))</f>
        <v>5285.0666512999996</v>
      </c>
      <c r="O798" s="19">
        <f>J798*INDEX('Pliegos Tarifarios (Santiago)'!$D:$D,MATCH($B798,'Pliegos Tarifarios (Santiago)'!$A:$A,0))</f>
        <v>21256.207889999998</v>
      </c>
      <c r="P798" s="19">
        <f>H798*INDEX('Pliegos Tarifarios (Santiago)'!$E:$E,MATCH($B798,'Pliegos Tarifarios (Santiago)'!$A:$A,0))</f>
        <v>7163.2792147999999</v>
      </c>
      <c r="Q798" s="19" cm="1">
        <f t="array" ref="Q798">H798*_xlfn.IFS(H798&lt;=350,INDEX('Pliegos Tarifarios (Santiago)'!$F:$F,MATCH($B798,'Pliegos Tarifarios (Santiago)'!$A:$A,0)),H798&lt;=500,INDEX('Pliegos Tarifarios (Santiago)'!$G:$G,MATCH($B798,'Pliegos Tarifarios (Santiago)'!$A:$A,0)),H798&lt;=1000,INDEX('Pliegos Tarifarios (Santiago)'!$H:$H,MATCH($B798,'Pliegos Tarifarios (Santiago)'!$A:$A,0)),H798&lt;=5000,INDEX('Pliegos Tarifarios (Santiago)'!$I:$I,MATCH($B798,'Pliegos Tarifarios (Santiago)'!$A:$A,0)),H798&gt;5000,INDEX('Pliegos Tarifarios (Santiago)'!$J:$J,MATCH($B798,'Pliegos Tarifarios (Santiago)'!$A:$A,0)))/1.19</f>
        <v>1299.1492856302523</v>
      </c>
      <c r="R798" s="19">
        <f>INDEX('Pliegos Tarifarios (Santiago)'!$K:$K,MATCH($B798,'Pliegos Tarifarios (Santiago)'!$A:$A,0))</f>
        <v>719.68899999999996</v>
      </c>
      <c r="S798" s="21">
        <f t="shared" si="50"/>
        <v>101550.00627993025</v>
      </c>
      <c r="T798" s="21">
        <f t="shared" si="51"/>
        <v>19294.501193186748</v>
      </c>
      <c r="U798" s="19">
        <v>0</v>
      </c>
      <c r="V798" s="21">
        <f t="shared" si="52"/>
        <v>120844.507473117</v>
      </c>
    </row>
    <row r="799" spans="1:22" x14ac:dyDescent="0.3">
      <c r="A799" s="7" t="s">
        <v>135</v>
      </c>
      <c r="B799" s="7">
        <v>4</v>
      </c>
      <c r="C799" s="8" t="s">
        <v>178</v>
      </c>
      <c r="D799" s="7" t="s">
        <v>244</v>
      </c>
      <c r="E799" s="7" t="s">
        <v>51</v>
      </c>
      <c r="F799" s="8" t="s">
        <v>245</v>
      </c>
      <c r="G799" s="7" t="s">
        <v>30</v>
      </c>
      <c r="H799" s="9">
        <v>551.09479999999996</v>
      </c>
      <c r="I799" s="9">
        <v>1.5456000000000001</v>
      </c>
      <c r="J799" s="9">
        <v>1.5456000000000001</v>
      </c>
      <c r="K799" s="10">
        <v>1</v>
      </c>
      <c r="L799" s="9">
        <v>17.78</v>
      </c>
      <c r="M799" s="19">
        <f>H799*INDEX('Pliegos Tarifarios (Santiago)'!$B:$B,MATCH($B799,'Pliegos Tarifarios (Santiago)'!$A:$A,0))</f>
        <v>65491.003842399994</v>
      </c>
      <c r="N799" s="19">
        <f>I799*INDEX('Pliegos Tarifarios (Santiago)'!$C:$C,MATCH($B799,'Pliegos Tarifarios (Santiago)'!$A:$A,0))</f>
        <v>5301.1869792000007</v>
      </c>
      <c r="O799" s="19">
        <f>J799*INDEX('Pliegos Tarifarios (Santiago)'!$D:$D,MATCH($B799,'Pliegos Tarifarios (Santiago)'!$A:$A,0))</f>
        <v>21836.885952000001</v>
      </c>
      <c r="P799" s="19">
        <f>H799*INDEX('Pliegos Tarifarios (Santiago)'!$E:$E,MATCH($B799,'Pliegos Tarifarios (Santiago)'!$A:$A,0))</f>
        <v>7126.7579535999994</v>
      </c>
      <c r="Q799" s="19" cm="1">
        <f t="array" ref="Q799">H799*_xlfn.IFS(H799&lt;=350,INDEX('Pliegos Tarifarios (Santiago)'!$F:$F,MATCH($B799,'Pliegos Tarifarios (Santiago)'!$A:$A,0)),H799&lt;=500,INDEX('Pliegos Tarifarios (Santiago)'!$G:$G,MATCH($B799,'Pliegos Tarifarios (Santiago)'!$A:$A,0)),H799&lt;=1000,INDEX('Pliegos Tarifarios (Santiago)'!$H:$H,MATCH($B799,'Pliegos Tarifarios (Santiago)'!$A:$A,0)),H799&lt;=5000,INDEX('Pliegos Tarifarios (Santiago)'!$I:$I,MATCH($B799,'Pliegos Tarifarios (Santiago)'!$A:$A,0)),H799&gt;5000,INDEX('Pliegos Tarifarios (Santiago)'!$J:$J,MATCH($B799,'Pliegos Tarifarios (Santiago)'!$A:$A,0)))/1.19</f>
        <v>1292.5257031932774</v>
      </c>
      <c r="R799" s="19">
        <f>INDEX('Pliegos Tarifarios (Santiago)'!$K:$K,MATCH($B799,'Pliegos Tarifarios (Santiago)'!$A:$A,0))</f>
        <v>719.68899999999996</v>
      </c>
      <c r="S799" s="21">
        <f t="shared" si="50"/>
        <v>101768.04943039326</v>
      </c>
      <c r="T799" s="21">
        <f t="shared" si="51"/>
        <v>19335.92939177472</v>
      </c>
      <c r="U799" s="19">
        <v>0</v>
      </c>
      <c r="V799" s="21">
        <f t="shared" si="52"/>
        <v>121103.97882216799</v>
      </c>
    </row>
    <row r="800" spans="1:22" x14ac:dyDescent="0.3">
      <c r="A800" s="7" t="s">
        <v>135</v>
      </c>
      <c r="B800" s="7">
        <v>4</v>
      </c>
      <c r="C800" s="8" t="s">
        <v>178</v>
      </c>
      <c r="D800" s="7" t="s">
        <v>246</v>
      </c>
      <c r="E800" s="7" t="s">
        <v>247</v>
      </c>
      <c r="F800" s="8" t="s">
        <v>248</v>
      </c>
      <c r="G800" s="7" t="s">
        <v>30</v>
      </c>
      <c r="H800" s="9">
        <v>440.29649999999998</v>
      </c>
      <c r="I800" s="9">
        <v>1.2444</v>
      </c>
      <c r="J800" s="9">
        <v>1.2444</v>
      </c>
      <c r="K800" s="10">
        <v>1</v>
      </c>
      <c r="L800" s="9">
        <v>14.2</v>
      </c>
      <c r="M800" s="19">
        <f>H800*INDEX('Pliegos Tarifarios (Santiago)'!$B:$B,MATCH($B800,'Pliegos Tarifarios (Santiago)'!$A:$A,0))</f>
        <v>52323.955466999992</v>
      </c>
      <c r="N800" s="19">
        <f>I800*INDEX('Pliegos Tarifarios (Santiago)'!$C:$C,MATCH($B800,'Pliegos Tarifarios (Santiago)'!$A:$A,0))</f>
        <v>4268.1140507999999</v>
      </c>
      <c r="O800" s="19">
        <f>J800*INDEX('Pliegos Tarifarios (Santiago)'!$D:$D,MATCH($B800,'Pliegos Tarifarios (Santiago)'!$A:$A,0))</f>
        <v>17581.405847999999</v>
      </c>
      <c r="P800" s="19">
        <f>H800*INDEX('Pliegos Tarifarios (Santiago)'!$E:$E,MATCH($B800,'Pliegos Tarifarios (Santiago)'!$A:$A,0))</f>
        <v>5693.9143379999996</v>
      </c>
      <c r="Q800" s="19" cm="1">
        <f t="array" ref="Q800">H800*_xlfn.IFS(H800&lt;=350,INDEX('Pliegos Tarifarios (Santiago)'!$F:$F,MATCH($B800,'Pliegos Tarifarios (Santiago)'!$A:$A,0)),H800&lt;=500,INDEX('Pliegos Tarifarios (Santiago)'!$G:$G,MATCH($B800,'Pliegos Tarifarios (Santiago)'!$A:$A,0)),H800&lt;=1000,INDEX('Pliegos Tarifarios (Santiago)'!$H:$H,MATCH($B800,'Pliegos Tarifarios (Santiago)'!$A:$A,0)),H800&lt;=5000,INDEX('Pliegos Tarifarios (Santiago)'!$I:$I,MATCH($B800,'Pliegos Tarifarios (Santiago)'!$A:$A,0)),H800&gt;5000,INDEX('Pliegos Tarifarios (Santiago)'!$J:$J,MATCH($B800,'Pliegos Tarifarios (Santiago)'!$A:$A,0)))/1.19</f>
        <v>620.11507058823543</v>
      </c>
      <c r="R800" s="19">
        <f>INDEX('Pliegos Tarifarios (Santiago)'!$K:$K,MATCH($B800,'Pliegos Tarifarios (Santiago)'!$A:$A,0))</f>
        <v>719.68899999999996</v>
      </c>
      <c r="S800" s="21">
        <f t="shared" si="50"/>
        <v>81207.19377438823</v>
      </c>
      <c r="T800" s="21">
        <f t="shared" si="51"/>
        <v>15429.366817133763</v>
      </c>
      <c r="U800" s="19">
        <v>0</v>
      </c>
      <c r="V800" s="21">
        <f t="shared" si="52"/>
        <v>96636.560591521993</v>
      </c>
    </row>
    <row r="801" spans="1:22" x14ac:dyDescent="0.3">
      <c r="A801" s="7" t="s">
        <v>135</v>
      </c>
      <c r="B801" s="7">
        <v>4</v>
      </c>
      <c r="C801" s="8" t="s">
        <v>178</v>
      </c>
      <c r="D801" s="7" t="s">
        <v>249</v>
      </c>
      <c r="E801" s="7" t="s">
        <v>247</v>
      </c>
      <c r="F801" s="8" t="s">
        <v>250</v>
      </c>
      <c r="G801" s="7" t="s">
        <v>30</v>
      </c>
      <c r="H801" s="9">
        <v>441.07639999999998</v>
      </c>
      <c r="I801" s="9">
        <v>1.2647999999999999</v>
      </c>
      <c r="J801" s="9">
        <v>1.2113</v>
      </c>
      <c r="K801" s="10">
        <v>0.95770082226438968</v>
      </c>
      <c r="L801" s="9">
        <v>14.23</v>
      </c>
      <c r="M801" s="19">
        <f>H801*INDEX('Pliegos Tarifarios (Santiago)'!$B:$B,MATCH($B801,'Pliegos Tarifarios (Santiago)'!$A:$A,0))</f>
        <v>52416.637223199992</v>
      </c>
      <c r="N801" s="19">
        <f>I801*INDEX('Pliegos Tarifarios (Santiago)'!$C:$C,MATCH($B801,'Pliegos Tarifarios (Santiago)'!$A:$A,0))</f>
        <v>4338.0831336000001</v>
      </c>
      <c r="O801" s="19">
        <f>J801*INDEX('Pliegos Tarifarios (Santiago)'!$D:$D,MATCH($B801,'Pliegos Tarifarios (Santiago)'!$A:$A,0))</f>
        <v>17113.755146</v>
      </c>
      <c r="P801" s="19">
        <f>H801*INDEX('Pliegos Tarifarios (Santiago)'!$E:$E,MATCH($B801,'Pliegos Tarifarios (Santiago)'!$A:$A,0))</f>
        <v>5704.0000048000002</v>
      </c>
      <c r="Q801" s="19" cm="1">
        <f t="array" ref="Q801">H801*_xlfn.IFS(H801&lt;=350,INDEX('Pliegos Tarifarios (Santiago)'!$F:$F,MATCH($B801,'Pliegos Tarifarios (Santiago)'!$A:$A,0)),H801&lt;=500,INDEX('Pliegos Tarifarios (Santiago)'!$G:$G,MATCH($B801,'Pliegos Tarifarios (Santiago)'!$A:$A,0)),H801&lt;=1000,INDEX('Pliegos Tarifarios (Santiago)'!$H:$H,MATCH($B801,'Pliegos Tarifarios (Santiago)'!$A:$A,0)),H801&lt;=5000,INDEX('Pliegos Tarifarios (Santiago)'!$I:$I,MATCH($B801,'Pliegos Tarifarios (Santiago)'!$A:$A,0)),H801&gt;5000,INDEX('Pliegos Tarifarios (Santiago)'!$J:$J,MATCH($B801,'Pliegos Tarifarios (Santiago)'!$A:$A,0)))/1.19</f>
        <v>621.2134843697479</v>
      </c>
      <c r="R801" s="19">
        <f>INDEX('Pliegos Tarifarios (Santiago)'!$K:$K,MATCH($B801,'Pliegos Tarifarios (Santiago)'!$A:$A,0))</f>
        <v>719.68899999999996</v>
      </c>
      <c r="S801" s="21">
        <f t="shared" si="50"/>
        <v>80913.377991969741</v>
      </c>
      <c r="T801" s="21">
        <f t="shared" si="51"/>
        <v>15373.54181847425</v>
      </c>
      <c r="U801" s="19">
        <v>0</v>
      </c>
      <c r="V801" s="21">
        <f t="shared" si="52"/>
        <v>96286.919810443986</v>
      </c>
    </row>
    <row r="802" spans="1:22" x14ac:dyDescent="0.3">
      <c r="A802" s="7" t="s">
        <v>135</v>
      </c>
      <c r="B802" s="7">
        <v>4</v>
      </c>
      <c r="C802" s="8" t="s">
        <v>178</v>
      </c>
      <c r="D802" s="7" t="s">
        <v>251</v>
      </c>
      <c r="E802" s="7" t="s">
        <v>247</v>
      </c>
      <c r="F802" s="8" t="s">
        <v>252</v>
      </c>
      <c r="G802" s="7" t="s">
        <v>30</v>
      </c>
      <c r="H802" s="9">
        <v>440.45010000000002</v>
      </c>
      <c r="I802" s="9">
        <v>1.2416</v>
      </c>
      <c r="J802" s="9">
        <v>1.2416</v>
      </c>
      <c r="K802" s="10">
        <v>1</v>
      </c>
      <c r="L802" s="9">
        <v>14.21</v>
      </c>
      <c r="M802" s="19">
        <f>H802*INDEX('Pliegos Tarifarios (Santiago)'!$B:$B,MATCH($B802,'Pliegos Tarifarios (Santiago)'!$A:$A,0))</f>
        <v>52342.208983800003</v>
      </c>
      <c r="N802" s="19">
        <f>I802*INDEX('Pliegos Tarifarios (Santiago)'!$C:$C,MATCH($B802,'Pliegos Tarifarios (Santiago)'!$A:$A,0))</f>
        <v>4258.5104511999998</v>
      </c>
      <c r="O802" s="19">
        <f>J802*INDEX('Pliegos Tarifarios (Santiago)'!$D:$D,MATCH($B802,'Pliegos Tarifarios (Santiago)'!$A:$A,0))</f>
        <v>17541.846271999999</v>
      </c>
      <c r="P802" s="19">
        <f>H802*INDEX('Pliegos Tarifarios (Santiago)'!$E:$E,MATCH($B802,'Pliegos Tarifarios (Santiago)'!$A:$A,0))</f>
        <v>5695.9006932000002</v>
      </c>
      <c r="Q802" s="19" cm="1">
        <f t="array" ref="Q802">H802*_xlfn.IFS(H802&lt;=350,INDEX('Pliegos Tarifarios (Santiago)'!$F:$F,MATCH($B802,'Pliegos Tarifarios (Santiago)'!$A:$A,0)),H802&lt;=500,INDEX('Pliegos Tarifarios (Santiago)'!$G:$G,MATCH($B802,'Pliegos Tarifarios (Santiago)'!$A:$A,0)),H802&lt;=1000,INDEX('Pliegos Tarifarios (Santiago)'!$H:$H,MATCH($B802,'Pliegos Tarifarios (Santiago)'!$A:$A,0)),H802&lt;=5000,INDEX('Pliegos Tarifarios (Santiago)'!$I:$I,MATCH($B802,'Pliegos Tarifarios (Santiago)'!$A:$A,0)),H802&gt;5000,INDEX('Pliegos Tarifarios (Santiago)'!$J:$J,MATCH($B802,'Pliegos Tarifarios (Santiago)'!$A:$A,0)))/1.19</f>
        <v>620.33140134453788</v>
      </c>
      <c r="R802" s="19">
        <f>INDEX('Pliegos Tarifarios (Santiago)'!$K:$K,MATCH($B802,'Pliegos Tarifarios (Santiago)'!$A:$A,0))</f>
        <v>719.68899999999996</v>
      </c>
      <c r="S802" s="21">
        <f t="shared" si="50"/>
        <v>81178.486801544539</v>
      </c>
      <c r="T802" s="21">
        <f t="shared" si="51"/>
        <v>15423.912492293462</v>
      </c>
      <c r="U802" s="19">
        <v>0</v>
      </c>
      <c r="V802" s="21">
        <f t="shared" si="52"/>
        <v>96602.399293837996</v>
      </c>
    </row>
    <row r="803" spans="1:22" x14ac:dyDescent="0.3">
      <c r="A803" s="7" t="s">
        <v>135</v>
      </c>
      <c r="B803" s="7">
        <v>4</v>
      </c>
      <c r="C803" s="8" t="s">
        <v>178</v>
      </c>
      <c r="D803" s="7" t="s">
        <v>253</v>
      </c>
      <c r="E803" s="7" t="s">
        <v>247</v>
      </c>
      <c r="F803" s="8" t="s">
        <v>254</v>
      </c>
      <c r="G803" s="7" t="s">
        <v>30</v>
      </c>
      <c r="H803" s="9">
        <v>443.18720000000002</v>
      </c>
      <c r="I803" s="9">
        <v>1.2484</v>
      </c>
      <c r="J803" s="9">
        <v>1.2484</v>
      </c>
      <c r="K803" s="10">
        <v>1</v>
      </c>
      <c r="L803" s="9">
        <v>14.3</v>
      </c>
      <c r="M803" s="19">
        <f>H803*INDEX('Pliegos Tarifarios (Santiago)'!$B:$B,MATCH($B803,'Pliegos Tarifarios (Santiago)'!$A:$A,0))</f>
        <v>52667.480473600001</v>
      </c>
      <c r="N803" s="19">
        <f>I803*INDEX('Pliegos Tarifarios (Santiago)'!$C:$C,MATCH($B803,'Pliegos Tarifarios (Santiago)'!$A:$A,0))</f>
        <v>4281.8334788000002</v>
      </c>
      <c r="O803" s="19">
        <f>J803*INDEX('Pliegos Tarifarios (Santiago)'!$D:$D,MATCH($B803,'Pliegos Tarifarios (Santiago)'!$A:$A,0))</f>
        <v>17637.919527999999</v>
      </c>
      <c r="P803" s="19">
        <f>H803*INDEX('Pliegos Tarifarios (Santiago)'!$E:$E,MATCH($B803,'Pliegos Tarifarios (Santiago)'!$A:$A,0))</f>
        <v>5731.2968704000004</v>
      </c>
      <c r="Q803" s="19" cm="1">
        <f t="array" ref="Q803">H803*_xlfn.IFS(H803&lt;=350,INDEX('Pliegos Tarifarios (Santiago)'!$F:$F,MATCH($B803,'Pliegos Tarifarios (Santiago)'!$A:$A,0)),H803&lt;=500,INDEX('Pliegos Tarifarios (Santiago)'!$G:$G,MATCH($B803,'Pliegos Tarifarios (Santiago)'!$A:$A,0)),H803&lt;=1000,INDEX('Pliegos Tarifarios (Santiago)'!$H:$H,MATCH($B803,'Pliegos Tarifarios (Santiago)'!$A:$A,0)),H803&lt;=5000,INDEX('Pliegos Tarifarios (Santiago)'!$I:$I,MATCH($B803,'Pliegos Tarifarios (Santiago)'!$A:$A,0)),H803&gt;5000,INDEX('Pliegos Tarifarios (Santiago)'!$J:$J,MATCH($B803,'Pliegos Tarifarios (Santiago)'!$A:$A,0)))/1.19</f>
        <v>624.18634218487409</v>
      </c>
      <c r="R803" s="19">
        <f>INDEX('Pliegos Tarifarios (Santiago)'!$K:$K,MATCH($B803,'Pliegos Tarifarios (Santiago)'!$A:$A,0))</f>
        <v>719.68899999999996</v>
      </c>
      <c r="S803" s="21">
        <f t="shared" si="50"/>
        <v>81662.405692984859</v>
      </c>
      <c r="T803" s="21">
        <f t="shared" si="51"/>
        <v>15515.857081667124</v>
      </c>
      <c r="U803" s="19">
        <v>0</v>
      </c>
      <c r="V803" s="21">
        <f t="shared" si="52"/>
        <v>97178.262774651987</v>
      </c>
    </row>
    <row r="804" spans="1:22" x14ac:dyDescent="0.3">
      <c r="A804" s="7" t="s">
        <v>135</v>
      </c>
      <c r="B804" s="7">
        <v>4</v>
      </c>
      <c r="C804" s="8" t="s">
        <v>178</v>
      </c>
      <c r="D804" s="7" t="s">
        <v>255</v>
      </c>
      <c r="E804" s="7" t="s">
        <v>247</v>
      </c>
      <c r="F804" s="8" t="s">
        <v>256</v>
      </c>
      <c r="G804" s="7" t="s">
        <v>30</v>
      </c>
      <c r="H804" s="9">
        <v>439.88260000000002</v>
      </c>
      <c r="I804" s="9">
        <v>1.2442</v>
      </c>
      <c r="J804" s="9">
        <v>1.2226999999999999</v>
      </c>
      <c r="K804" s="10">
        <v>0.98271981996463587</v>
      </c>
      <c r="L804" s="9">
        <v>14.19</v>
      </c>
      <c r="M804" s="19">
        <f>H804*INDEX('Pliegos Tarifarios (Santiago)'!$B:$B,MATCH($B804,'Pliegos Tarifarios (Santiago)'!$A:$A,0))</f>
        <v>52274.768418799998</v>
      </c>
      <c r="N804" s="19">
        <f>I804*INDEX('Pliegos Tarifarios (Santiago)'!$C:$C,MATCH($B804,'Pliegos Tarifarios (Santiago)'!$A:$A,0))</f>
        <v>4267.4280793999997</v>
      </c>
      <c r="O804" s="19">
        <f>J804*INDEX('Pliegos Tarifarios (Santiago)'!$D:$D,MATCH($B804,'Pliegos Tarifarios (Santiago)'!$A:$A,0))</f>
        <v>17274.819133999998</v>
      </c>
      <c r="P804" s="19">
        <f>H804*INDEX('Pliegos Tarifarios (Santiago)'!$E:$E,MATCH($B804,'Pliegos Tarifarios (Santiago)'!$A:$A,0))</f>
        <v>5688.5617832000007</v>
      </c>
      <c r="Q804" s="19" cm="1">
        <f t="array" ref="Q804">H804*_xlfn.IFS(H804&lt;=350,INDEX('Pliegos Tarifarios (Santiago)'!$F:$F,MATCH($B804,'Pliegos Tarifarios (Santiago)'!$A:$A,0)),H804&lt;=500,INDEX('Pliegos Tarifarios (Santiago)'!$G:$G,MATCH($B804,'Pliegos Tarifarios (Santiago)'!$A:$A,0)),H804&lt;=1000,INDEX('Pliegos Tarifarios (Santiago)'!$H:$H,MATCH($B804,'Pliegos Tarifarios (Santiago)'!$A:$A,0)),H804&lt;=5000,INDEX('Pliegos Tarifarios (Santiago)'!$I:$I,MATCH($B804,'Pliegos Tarifarios (Santiago)'!$A:$A,0)),H804&gt;5000,INDEX('Pliegos Tarifarios (Santiago)'!$J:$J,MATCH($B804,'Pliegos Tarifarios (Santiago)'!$A:$A,0)))/1.19</f>
        <v>619.53213243697496</v>
      </c>
      <c r="R804" s="19">
        <f>INDEX('Pliegos Tarifarios (Santiago)'!$K:$K,MATCH($B804,'Pliegos Tarifarios (Santiago)'!$A:$A,0))</f>
        <v>719.68899999999996</v>
      </c>
      <c r="S804" s="21">
        <f t="shared" si="50"/>
        <v>80844.798547836966</v>
      </c>
      <c r="T804" s="21">
        <f t="shared" si="51"/>
        <v>15360.511724089023</v>
      </c>
      <c r="U804" s="19">
        <v>0</v>
      </c>
      <c r="V804" s="21">
        <f t="shared" si="52"/>
        <v>96205.310271925991</v>
      </c>
    </row>
    <row r="805" spans="1:22" x14ac:dyDescent="0.3">
      <c r="A805" s="7" t="s">
        <v>135</v>
      </c>
      <c r="B805" s="7">
        <v>4</v>
      </c>
      <c r="C805" s="8" t="s">
        <v>178</v>
      </c>
      <c r="D805" s="7" t="s">
        <v>257</v>
      </c>
      <c r="E805" s="7" t="s">
        <v>247</v>
      </c>
      <c r="F805" s="8" t="s">
        <v>258</v>
      </c>
      <c r="G805" s="7" t="s">
        <v>30</v>
      </c>
      <c r="H805" s="9">
        <v>440.91149999999999</v>
      </c>
      <c r="I805" s="9">
        <v>1.2327999999999999</v>
      </c>
      <c r="J805" s="9">
        <v>1.2237</v>
      </c>
      <c r="K805" s="10">
        <v>0.99261842959117463</v>
      </c>
      <c r="L805" s="9">
        <v>14.22</v>
      </c>
      <c r="M805" s="19">
        <f>H805*INDEX('Pliegos Tarifarios (Santiago)'!$B:$B,MATCH($B805,'Pliegos Tarifarios (Santiago)'!$A:$A,0))</f>
        <v>52397.040836999993</v>
      </c>
      <c r="N805" s="19">
        <f>I805*INDEX('Pliegos Tarifarios (Santiago)'!$C:$C,MATCH($B805,'Pliegos Tarifarios (Santiago)'!$A:$A,0))</f>
        <v>4228.3277095999993</v>
      </c>
      <c r="O805" s="19">
        <f>J805*INDEX('Pliegos Tarifarios (Santiago)'!$D:$D,MATCH($B805,'Pliegos Tarifarios (Santiago)'!$A:$A,0))</f>
        <v>17288.947553999998</v>
      </c>
      <c r="P805" s="19">
        <f>H805*INDEX('Pliegos Tarifarios (Santiago)'!$E:$E,MATCH($B805,'Pliegos Tarifarios (Santiago)'!$A:$A,0))</f>
        <v>5701.867518</v>
      </c>
      <c r="Q805" s="19" cm="1">
        <f t="array" ref="Q805">H805*_xlfn.IFS(H805&lt;=350,INDEX('Pliegos Tarifarios (Santiago)'!$F:$F,MATCH($B805,'Pliegos Tarifarios (Santiago)'!$A:$A,0)),H805&lt;=500,INDEX('Pliegos Tarifarios (Santiago)'!$G:$G,MATCH($B805,'Pliegos Tarifarios (Santiago)'!$A:$A,0)),H805&lt;=1000,INDEX('Pliegos Tarifarios (Santiago)'!$H:$H,MATCH($B805,'Pliegos Tarifarios (Santiago)'!$A:$A,0)),H805&lt;=5000,INDEX('Pliegos Tarifarios (Santiago)'!$I:$I,MATCH($B805,'Pliegos Tarifarios (Santiago)'!$A:$A,0)),H805&gt;5000,INDEX('Pliegos Tarifarios (Santiago)'!$J:$J,MATCH($B805,'Pliegos Tarifarios (Santiago)'!$A:$A,0)))/1.19</f>
        <v>620.98123865546233</v>
      </c>
      <c r="R805" s="19">
        <f>INDEX('Pliegos Tarifarios (Santiago)'!$K:$K,MATCH($B805,'Pliegos Tarifarios (Santiago)'!$A:$A,0))</f>
        <v>719.68899999999996</v>
      </c>
      <c r="S805" s="21">
        <f t="shared" si="50"/>
        <v>80956.853857255468</v>
      </c>
      <c r="T805" s="21">
        <f t="shared" si="51"/>
        <v>15381.802232878539</v>
      </c>
      <c r="U805" s="19">
        <v>0</v>
      </c>
      <c r="V805" s="21">
        <f t="shared" si="52"/>
        <v>96338.656090134013</v>
      </c>
    </row>
    <row r="806" spans="1:22" x14ac:dyDescent="0.3">
      <c r="A806" s="7" t="s">
        <v>135</v>
      </c>
      <c r="B806" s="7">
        <v>4</v>
      </c>
      <c r="C806" s="8" t="s">
        <v>178</v>
      </c>
      <c r="D806" s="7" t="s">
        <v>259</v>
      </c>
      <c r="E806" s="7" t="s">
        <v>247</v>
      </c>
      <c r="F806" s="8" t="s">
        <v>260</v>
      </c>
      <c r="G806" s="7" t="s">
        <v>30</v>
      </c>
      <c r="H806" s="9">
        <v>441.02600000000001</v>
      </c>
      <c r="I806" s="9">
        <v>1.2465999999999999</v>
      </c>
      <c r="J806" s="9">
        <v>1.2258</v>
      </c>
      <c r="K806" s="10">
        <v>0.98331461575485324</v>
      </c>
      <c r="L806" s="9">
        <v>14.23</v>
      </c>
      <c r="M806" s="19">
        <f>H806*INDEX('Pliegos Tarifarios (Santiago)'!$B:$B,MATCH($B806,'Pliegos Tarifarios (Santiago)'!$A:$A,0))</f>
        <v>52410.647788000002</v>
      </c>
      <c r="N806" s="19">
        <f>I806*INDEX('Pliegos Tarifarios (Santiago)'!$C:$C,MATCH($B806,'Pliegos Tarifarios (Santiago)'!$A:$A,0))</f>
        <v>4275.6597361999993</v>
      </c>
      <c r="O806" s="19">
        <f>J806*INDEX('Pliegos Tarifarios (Santiago)'!$D:$D,MATCH($B806,'Pliegos Tarifarios (Santiago)'!$A:$A,0))</f>
        <v>17318.617236000002</v>
      </c>
      <c r="P806" s="19">
        <f>H806*INDEX('Pliegos Tarifarios (Santiago)'!$E:$E,MATCH($B806,'Pliegos Tarifarios (Santiago)'!$A:$A,0))</f>
        <v>5703.3482320000003</v>
      </c>
      <c r="Q806" s="19" cm="1">
        <f t="array" ref="Q806">H806*_xlfn.IFS(H806&lt;=350,INDEX('Pliegos Tarifarios (Santiago)'!$F:$F,MATCH($B806,'Pliegos Tarifarios (Santiago)'!$A:$A,0)),H806&lt;=500,INDEX('Pliegos Tarifarios (Santiago)'!$G:$G,MATCH($B806,'Pliegos Tarifarios (Santiago)'!$A:$A,0)),H806&lt;=1000,INDEX('Pliegos Tarifarios (Santiago)'!$H:$H,MATCH($B806,'Pliegos Tarifarios (Santiago)'!$A:$A,0)),H806&lt;=5000,INDEX('Pliegos Tarifarios (Santiago)'!$I:$I,MATCH($B806,'Pliegos Tarifarios (Santiago)'!$A:$A,0)),H806&gt;5000,INDEX('Pliegos Tarifarios (Santiago)'!$J:$J,MATCH($B806,'Pliegos Tarifarios (Santiago)'!$A:$A,0)))/1.19</f>
        <v>621.14250084033631</v>
      </c>
      <c r="R806" s="19">
        <f>INDEX('Pliegos Tarifarios (Santiago)'!$K:$K,MATCH($B806,'Pliegos Tarifarios (Santiago)'!$A:$A,0))</f>
        <v>719.68899999999996</v>
      </c>
      <c r="S806" s="21">
        <f t="shared" si="50"/>
        <v>81049.104493040344</v>
      </c>
      <c r="T806" s="21">
        <f t="shared" si="51"/>
        <v>15399.329853677666</v>
      </c>
      <c r="U806" s="19">
        <v>0</v>
      </c>
      <c r="V806" s="21">
        <f t="shared" si="52"/>
        <v>96448.434346718015</v>
      </c>
    </row>
    <row r="807" spans="1:22" x14ac:dyDescent="0.3">
      <c r="A807" s="7" t="s">
        <v>135</v>
      </c>
      <c r="B807" s="7">
        <v>4</v>
      </c>
      <c r="C807" s="8" t="s">
        <v>178</v>
      </c>
      <c r="D807" s="7" t="s">
        <v>261</v>
      </c>
      <c r="E807" s="7" t="s">
        <v>247</v>
      </c>
      <c r="F807" s="8" t="s">
        <v>262</v>
      </c>
      <c r="G807" s="7" t="s">
        <v>30</v>
      </c>
      <c r="H807" s="9">
        <v>440.90249999999997</v>
      </c>
      <c r="I807" s="9">
        <v>1.2743</v>
      </c>
      <c r="J807" s="9">
        <v>1.2097</v>
      </c>
      <c r="K807" s="10">
        <v>0.94930550105940514</v>
      </c>
      <c r="L807" s="9">
        <v>14.22</v>
      </c>
      <c r="M807" s="19">
        <f>H807*INDEX('Pliegos Tarifarios (Santiago)'!$B:$B,MATCH($B807,'Pliegos Tarifarios (Santiago)'!$A:$A,0))</f>
        <v>52395.971294999996</v>
      </c>
      <c r="N807" s="19">
        <f>I807*INDEX('Pliegos Tarifarios (Santiago)'!$C:$C,MATCH($B807,'Pliegos Tarifarios (Santiago)'!$A:$A,0))</f>
        <v>4370.6667750999995</v>
      </c>
      <c r="O807" s="19">
        <f>J807*INDEX('Pliegos Tarifarios (Santiago)'!$D:$D,MATCH($B807,'Pliegos Tarifarios (Santiago)'!$A:$A,0))</f>
        <v>17091.149674</v>
      </c>
      <c r="P807" s="19">
        <f>H807*INDEX('Pliegos Tarifarios (Santiago)'!$E:$E,MATCH($B807,'Pliegos Tarifarios (Santiago)'!$A:$A,0))</f>
        <v>5701.7511299999996</v>
      </c>
      <c r="Q807" s="19" cm="1">
        <f t="array" ref="Q807">H807*_xlfn.IFS(H807&lt;=350,INDEX('Pliegos Tarifarios (Santiago)'!$F:$F,MATCH($B807,'Pliegos Tarifarios (Santiago)'!$A:$A,0)),H807&lt;=500,INDEX('Pliegos Tarifarios (Santiago)'!$G:$G,MATCH($B807,'Pliegos Tarifarios (Santiago)'!$A:$A,0)),H807&lt;=1000,INDEX('Pliegos Tarifarios (Santiago)'!$H:$H,MATCH($B807,'Pliegos Tarifarios (Santiago)'!$A:$A,0)),H807&lt;=5000,INDEX('Pliegos Tarifarios (Santiago)'!$I:$I,MATCH($B807,'Pliegos Tarifarios (Santiago)'!$A:$A,0)),H807&gt;5000,INDEX('Pliegos Tarifarios (Santiago)'!$J:$J,MATCH($B807,'Pliegos Tarifarios (Santiago)'!$A:$A,0)))/1.19</f>
        <v>620.96856302521007</v>
      </c>
      <c r="R807" s="19">
        <f>INDEX('Pliegos Tarifarios (Santiago)'!$K:$K,MATCH($B807,'Pliegos Tarifarios (Santiago)'!$A:$A,0))</f>
        <v>719.68899999999996</v>
      </c>
      <c r="S807" s="21">
        <f t="shared" si="50"/>
        <v>80900.196437125211</v>
      </c>
      <c r="T807" s="21">
        <f t="shared" si="51"/>
        <v>15371.03732305379</v>
      </c>
      <c r="U807" s="19">
        <v>0</v>
      </c>
      <c r="V807" s="21">
        <f t="shared" si="52"/>
        <v>96271.233760179006</v>
      </c>
    </row>
    <row r="808" spans="1:22" x14ac:dyDescent="0.3">
      <c r="A808" s="7" t="s">
        <v>135</v>
      </c>
      <c r="B808" s="7">
        <v>4</v>
      </c>
      <c r="C808" s="8" t="s">
        <v>178</v>
      </c>
      <c r="D808" s="7" t="s">
        <v>263</v>
      </c>
      <c r="E808" s="7" t="s">
        <v>247</v>
      </c>
      <c r="F808" s="8" t="s">
        <v>264</v>
      </c>
      <c r="G808" s="7" t="s">
        <v>30</v>
      </c>
      <c r="H808" s="9">
        <v>440.2604</v>
      </c>
      <c r="I808" s="9">
        <v>1.2225999999999999</v>
      </c>
      <c r="J808" s="9">
        <v>1.2196</v>
      </c>
      <c r="K808" s="10">
        <v>0.99754621298871271</v>
      </c>
      <c r="L808" s="9">
        <v>14.2</v>
      </c>
      <c r="M808" s="19">
        <f>H808*INDEX('Pliegos Tarifarios (Santiago)'!$B:$B,MATCH($B808,'Pliegos Tarifarios (Santiago)'!$A:$A,0))</f>
        <v>52319.665415199997</v>
      </c>
      <c r="N808" s="19">
        <f>I808*INDEX('Pliegos Tarifarios (Santiago)'!$C:$C,MATCH($B808,'Pliegos Tarifarios (Santiago)'!$A:$A,0))</f>
        <v>4193.3431682</v>
      </c>
      <c r="O808" s="19">
        <f>J808*INDEX('Pliegos Tarifarios (Santiago)'!$D:$D,MATCH($B808,'Pliegos Tarifarios (Santiago)'!$A:$A,0))</f>
        <v>17231.021032000001</v>
      </c>
      <c r="P808" s="19">
        <f>H808*INDEX('Pliegos Tarifarios (Santiago)'!$E:$E,MATCH($B808,'Pliegos Tarifarios (Santiago)'!$A:$A,0))</f>
        <v>5693.4474928</v>
      </c>
      <c r="Q808" s="19" cm="1">
        <f t="array" ref="Q808">H808*_xlfn.IFS(H808&lt;=350,INDEX('Pliegos Tarifarios (Santiago)'!$F:$F,MATCH($B808,'Pliegos Tarifarios (Santiago)'!$A:$A,0)),H808&lt;=500,INDEX('Pliegos Tarifarios (Santiago)'!$G:$G,MATCH($B808,'Pliegos Tarifarios (Santiago)'!$A:$A,0)),H808&lt;=1000,INDEX('Pliegos Tarifarios (Santiago)'!$H:$H,MATCH($B808,'Pliegos Tarifarios (Santiago)'!$A:$A,0)),H808&lt;=5000,INDEX('Pliegos Tarifarios (Santiago)'!$I:$I,MATCH($B808,'Pliegos Tarifarios (Santiago)'!$A:$A,0)),H808&gt;5000,INDEX('Pliegos Tarifarios (Santiago)'!$J:$J,MATCH($B808,'Pliegos Tarifarios (Santiago)'!$A:$A,0)))/1.19</f>
        <v>620.06422722689092</v>
      </c>
      <c r="R808" s="19">
        <f>INDEX('Pliegos Tarifarios (Santiago)'!$K:$K,MATCH($B808,'Pliegos Tarifarios (Santiago)'!$A:$A,0))</f>
        <v>719.68899999999996</v>
      </c>
      <c r="S808" s="21">
        <f t="shared" si="50"/>
        <v>80777.230335426881</v>
      </c>
      <c r="T808" s="21">
        <f t="shared" si="51"/>
        <v>15347.673763731107</v>
      </c>
      <c r="U808" s="19">
        <v>0</v>
      </c>
      <c r="V808" s="21">
        <f t="shared" si="52"/>
        <v>96124.904099157982</v>
      </c>
    </row>
    <row r="809" spans="1:22" x14ac:dyDescent="0.3">
      <c r="A809" s="7" t="s">
        <v>135</v>
      </c>
      <c r="B809" s="7">
        <v>4</v>
      </c>
      <c r="C809" s="8" t="s">
        <v>178</v>
      </c>
      <c r="D809" s="7" t="s">
        <v>265</v>
      </c>
      <c r="E809" s="7" t="s">
        <v>247</v>
      </c>
      <c r="F809" s="8" t="s">
        <v>266</v>
      </c>
      <c r="G809" s="7" t="s">
        <v>30</v>
      </c>
      <c r="H809" s="9">
        <v>441.35379999999998</v>
      </c>
      <c r="I809" s="9">
        <v>1.2724</v>
      </c>
      <c r="J809" s="9">
        <v>1.2724</v>
      </c>
      <c r="K809" s="10">
        <v>1</v>
      </c>
      <c r="L809" s="9">
        <v>14.24</v>
      </c>
      <c r="M809" s="19">
        <f>H809*INDEX('Pliegos Tarifarios (Santiago)'!$B:$B,MATCH($B809,'Pliegos Tarifarios (Santiago)'!$A:$A,0))</f>
        <v>52449.602884399996</v>
      </c>
      <c r="N809" s="19">
        <f>I809*INDEX('Pliegos Tarifarios (Santiago)'!$C:$C,MATCH($B809,'Pliegos Tarifarios (Santiago)'!$A:$A,0))</f>
        <v>4364.1500467999995</v>
      </c>
      <c r="O809" s="19">
        <f>J809*INDEX('Pliegos Tarifarios (Santiago)'!$D:$D,MATCH($B809,'Pliegos Tarifarios (Santiago)'!$A:$A,0))</f>
        <v>17977.001607999999</v>
      </c>
      <c r="P809" s="19">
        <f>H809*INDEX('Pliegos Tarifarios (Santiago)'!$E:$E,MATCH($B809,'Pliegos Tarifarios (Santiago)'!$A:$A,0))</f>
        <v>5707.5873415999995</v>
      </c>
      <c r="Q809" s="19" cm="1">
        <f t="array" ref="Q809">H809*_xlfn.IFS(H809&lt;=350,INDEX('Pliegos Tarifarios (Santiago)'!$F:$F,MATCH($B809,'Pliegos Tarifarios (Santiago)'!$A:$A,0)),H809&lt;=500,INDEX('Pliegos Tarifarios (Santiago)'!$G:$G,MATCH($B809,'Pliegos Tarifarios (Santiago)'!$A:$A,0)),H809&lt;=1000,INDEX('Pliegos Tarifarios (Santiago)'!$H:$H,MATCH($B809,'Pliegos Tarifarios (Santiago)'!$A:$A,0)),H809&lt;=5000,INDEX('Pliegos Tarifarios (Santiago)'!$I:$I,MATCH($B809,'Pliegos Tarifarios (Santiago)'!$A:$A,0)),H809&gt;5000,INDEX('Pliegos Tarifarios (Santiago)'!$J:$J,MATCH($B809,'Pliegos Tarifarios (Santiago)'!$A:$A,0)))/1.19</f>
        <v>621.60417546218491</v>
      </c>
      <c r="R809" s="19">
        <f>INDEX('Pliegos Tarifarios (Santiago)'!$K:$K,MATCH($B809,'Pliegos Tarifarios (Santiago)'!$A:$A,0))</f>
        <v>719.68899999999996</v>
      </c>
      <c r="S809" s="21">
        <f t="shared" si="50"/>
        <v>81839.635056262166</v>
      </c>
      <c r="T809" s="21">
        <f t="shared" si="51"/>
        <v>15549.530660689812</v>
      </c>
      <c r="U809" s="19">
        <v>0</v>
      </c>
      <c r="V809" s="21">
        <f t="shared" si="52"/>
        <v>97389.165716951975</v>
      </c>
    </row>
    <row r="810" spans="1:22" x14ac:dyDescent="0.3">
      <c r="A810" s="7" t="s">
        <v>135</v>
      </c>
      <c r="B810" s="7">
        <v>4</v>
      </c>
      <c r="C810" s="8" t="s">
        <v>178</v>
      </c>
      <c r="D810" s="7" t="s">
        <v>267</v>
      </c>
      <c r="E810" s="7" t="s">
        <v>247</v>
      </c>
      <c r="F810" s="8" t="s">
        <v>268</v>
      </c>
      <c r="G810" s="7" t="s">
        <v>30</v>
      </c>
      <c r="H810" s="9">
        <v>440.75790000000001</v>
      </c>
      <c r="I810" s="9">
        <v>1.2702</v>
      </c>
      <c r="J810" s="9">
        <v>1.2618</v>
      </c>
      <c r="K810" s="10">
        <v>0.99338686820973077</v>
      </c>
      <c r="L810" s="9">
        <v>14.22</v>
      </c>
      <c r="M810" s="19">
        <f>H810*INDEX('Pliegos Tarifarios (Santiago)'!$B:$B,MATCH($B810,'Pliegos Tarifarios (Santiago)'!$A:$A,0))</f>
        <v>52378.787320199997</v>
      </c>
      <c r="N810" s="19">
        <f>I810*INDEX('Pliegos Tarifarios (Santiago)'!$C:$C,MATCH($B810,'Pliegos Tarifarios (Santiago)'!$A:$A,0))</f>
        <v>4356.6043614</v>
      </c>
      <c r="O810" s="19">
        <f>J810*INDEX('Pliegos Tarifarios (Santiago)'!$D:$D,MATCH($B810,'Pliegos Tarifarios (Santiago)'!$A:$A,0))</f>
        <v>17827.240356000002</v>
      </c>
      <c r="P810" s="19">
        <f>H810*INDEX('Pliegos Tarifarios (Santiago)'!$E:$E,MATCH($B810,'Pliegos Tarifarios (Santiago)'!$A:$A,0))</f>
        <v>5699.8811628000003</v>
      </c>
      <c r="Q810" s="19" cm="1">
        <f t="array" ref="Q810">H810*_xlfn.IFS(H810&lt;=350,INDEX('Pliegos Tarifarios (Santiago)'!$F:$F,MATCH($B810,'Pliegos Tarifarios (Santiago)'!$A:$A,0)),H810&lt;=500,INDEX('Pliegos Tarifarios (Santiago)'!$G:$G,MATCH($B810,'Pliegos Tarifarios (Santiago)'!$A:$A,0)),H810&lt;=1000,INDEX('Pliegos Tarifarios (Santiago)'!$H:$H,MATCH($B810,'Pliegos Tarifarios (Santiago)'!$A:$A,0)),H810&lt;=5000,INDEX('Pliegos Tarifarios (Santiago)'!$I:$I,MATCH($B810,'Pliegos Tarifarios (Santiago)'!$A:$A,0)),H810&gt;5000,INDEX('Pliegos Tarifarios (Santiago)'!$J:$J,MATCH($B810,'Pliegos Tarifarios (Santiago)'!$A:$A,0)))/1.19</f>
        <v>620.76490789915977</v>
      </c>
      <c r="R810" s="19">
        <f>INDEX('Pliegos Tarifarios (Santiago)'!$K:$K,MATCH($B810,'Pliegos Tarifarios (Santiago)'!$A:$A,0))</f>
        <v>719.68899999999996</v>
      </c>
      <c r="S810" s="21">
        <f t="shared" si="50"/>
        <v>81602.967108299155</v>
      </c>
      <c r="T810" s="21">
        <f t="shared" si="51"/>
        <v>15504.563750576839</v>
      </c>
      <c r="U810" s="19">
        <v>0</v>
      </c>
      <c r="V810" s="21">
        <f t="shared" si="52"/>
        <v>97107.530858875994</v>
      </c>
    </row>
    <row r="811" spans="1:22" x14ac:dyDescent="0.3">
      <c r="A811" s="7" t="s">
        <v>135</v>
      </c>
      <c r="B811" s="7">
        <v>4</v>
      </c>
      <c r="C811" s="8" t="s">
        <v>178</v>
      </c>
      <c r="D811" s="7" t="s">
        <v>269</v>
      </c>
      <c r="E811" s="7" t="s">
        <v>270</v>
      </c>
      <c r="F811" s="8" t="s">
        <v>271</v>
      </c>
      <c r="G811" s="7" t="s">
        <v>30</v>
      </c>
      <c r="H811" s="9">
        <v>220.60419999999999</v>
      </c>
      <c r="I811" s="9">
        <v>0.61899999999999999</v>
      </c>
      <c r="J811" s="9">
        <v>0.61899999999999999</v>
      </c>
      <c r="K811" s="10">
        <v>1</v>
      </c>
      <c r="L811" s="9">
        <v>7.12</v>
      </c>
      <c r="M811" s="19">
        <f>H811*INDEX('Pliegos Tarifarios (Santiago)'!$B:$B,MATCH($B811,'Pliegos Tarifarios (Santiago)'!$A:$A,0))</f>
        <v>26216.161919599999</v>
      </c>
      <c r="N811" s="19">
        <f>I811*INDEX('Pliegos Tarifarios (Santiago)'!$C:$C,MATCH($B811,'Pliegos Tarifarios (Santiago)'!$A:$A,0))</f>
        <v>2123.0814829999999</v>
      </c>
      <c r="O811" s="19">
        <f>J811*INDEX('Pliegos Tarifarios (Santiago)'!$D:$D,MATCH($B811,'Pliegos Tarifarios (Santiago)'!$A:$A,0))</f>
        <v>8745.4919800000007</v>
      </c>
      <c r="P811" s="19">
        <f>H811*INDEX('Pliegos Tarifarios (Santiago)'!$E:$E,MATCH($B811,'Pliegos Tarifarios (Santiago)'!$A:$A,0))</f>
        <v>2852.8535143999998</v>
      </c>
      <c r="Q811" s="19" cm="1">
        <f t="array" ref="Q811">H811*_xlfn.IFS(H811&lt;=350,INDEX('Pliegos Tarifarios (Santiago)'!$F:$F,MATCH($B811,'Pliegos Tarifarios (Santiago)'!$A:$A,0)),H811&lt;=500,INDEX('Pliegos Tarifarios (Santiago)'!$G:$G,MATCH($B811,'Pliegos Tarifarios (Santiago)'!$A:$A,0)),H811&lt;=1000,INDEX('Pliegos Tarifarios (Santiago)'!$H:$H,MATCH($B811,'Pliegos Tarifarios (Santiago)'!$A:$A,0)),H811&lt;=5000,INDEX('Pliegos Tarifarios (Santiago)'!$I:$I,MATCH($B811,'Pliegos Tarifarios (Santiago)'!$A:$A,0)),H811&gt;5000,INDEX('Pliegos Tarifarios (Santiago)'!$J:$J,MATCH($B811,'Pliegos Tarifarios (Santiago)'!$A:$A,0)))/1.19</f>
        <v>145.33923764705884</v>
      </c>
      <c r="R811" s="19">
        <f>INDEX('Pliegos Tarifarios (Santiago)'!$K:$K,MATCH($B811,'Pliegos Tarifarios (Santiago)'!$A:$A,0))</f>
        <v>719.68899999999996</v>
      </c>
      <c r="S811" s="21">
        <f t="shared" si="50"/>
        <v>40802.617134647051</v>
      </c>
      <c r="T811" s="21">
        <f t="shared" si="51"/>
        <v>7752.4972555829399</v>
      </c>
      <c r="U811" s="19">
        <v>0</v>
      </c>
      <c r="V811" s="21">
        <f t="shared" si="52"/>
        <v>48555.114390229988</v>
      </c>
    </row>
    <row r="812" spans="1:22" x14ac:dyDescent="0.3">
      <c r="A812" s="7" t="s">
        <v>135</v>
      </c>
      <c r="B812" s="7">
        <v>4</v>
      </c>
      <c r="C812" s="8" t="s">
        <v>178</v>
      </c>
      <c r="D812" s="7" t="s">
        <v>272</v>
      </c>
      <c r="E812" s="7" t="s">
        <v>270</v>
      </c>
      <c r="F812" s="8" t="s">
        <v>273</v>
      </c>
      <c r="G812" s="7" t="s">
        <v>30</v>
      </c>
      <c r="H812" s="9">
        <v>220.6044</v>
      </c>
      <c r="I812" s="9">
        <v>0.62560000000000004</v>
      </c>
      <c r="J812" s="9">
        <v>0.61360000000000003</v>
      </c>
      <c r="K812" s="10">
        <v>0.98081841432225059</v>
      </c>
      <c r="L812" s="9">
        <v>7.12</v>
      </c>
      <c r="M812" s="19">
        <f>H812*INDEX('Pliegos Tarifarios (Santiago)'!$B:$B,MATCH($B812,'Pliegos Tarifarios (Santiago)'!$A:$A,0))</f>
        <v>26216.185687199999</v>
      </c>
      <c r="N812" s="19">
        <f>I812*INDEX('Pliegos Tarifarios (Santiago)'!$C:$C,MATCH($B812,'Pliegos Tarifarios (Santiago)'!$A:$A,0))</f>
        <v>2145.7185392000001</v>
      </c>
      <c r="O812" s="19">
        <f>J812*INDEX('Pliegos Tarifarios (Santiago)'!$D:$D,MATCH($B812,'Pliegos Tarifarios (Santiago)'!$A:$A,0))</f>
        <v>8669.1985120000008</v>
      </c>
      <c r="P812" s="19">
        <f>H812*INDEX('Pliegos Tarifarios (Santiago)'!$E:$E,MATCH($B812,'Pliegos Tarifarios (Santiago)'!$A:$A,0))</f>
        <v>2852.8561008000001</v>
      </c>
      <c r="Q812" s="19" cm="1">
        <f t="array" ref="Q812">H812*_xlfn.IFS(H812&lt;=350,INDEX('Pliegos Tarifarios (Santiago)'!$F:$F,MATCH($B812,'Pliegos Tarifarios (Santiago)'!$A:$A,0)),H812&lt;=500,INDEX('Pliegos Tarifarios (Santiago)'!$G:$G,MATCH($B812,'Pliegos Tarifarios (Santiago)'!$A:$A,0)),H812&lt;=1000,INDEX('Pliegos Tarifarios (Santiago)'!$H:$H,MATCH($B812,'Pliegos Tarifarios (Santiago)'!$A:$A,0)),H812&lt;=5000,INDEX('Pliegos Tarifarios (Santiago)'!$I:$I,MATCH($B812,'Pliegos Tarifarios (Santiago)'!$A:$A,0)),H812&gt;5000,INDEX('Pliegos Tarifarios (Santiago)'!$J:$J,MATCH($B812,'Pliegos Tarifarios (Santiago)'!$A:$A,0)))/1.19</f>
        <v>145.33936941176472</v>
      </c>
      <c r="R812" s="19">
        <f>INDEX('Pliegos Tarifarios (Santiago)'!$K:$K,MATCH($B812,'Pliegos Tarifarios (Santiago)'!$A:$A,0))</f>
        <v>719.68899999999996</v>
      </c>
      <c r="S812" s="21">
        <f t="shared" si="50"/>
        <v>40748.987208611761</v>
      </c>
      <c r="T812" s="21">
        <f t="shared" si="51"/>
        <v>7742.3075696362348</v>
      </c>
      <c r="U812" s="19">
        <v>0</v>
      </c>
      <c r="V812" s="21">
        <f t="shared" si="52"/>
        <v>48491.294778247997</v>
      </c>
    </row>
    <row r="813" spans="1:22" x14ac:dyDescent="0.3">
      <c r="A813" s="7" t="s">
        <v>135</v>
      </c>
      <c r="B813" s="7">
        <v>4</v>
      </c>
      <c r="C813" s="8" t="s">
        <v>178</v>
      </c>
      <c r="D813" s="7" t="s">
        <v>274</v>
      </c>
      <c r="E813" s="7" t="s">
        <v>56</v>
      </c>
      <c r="F813" s="8" t="s">
        <v>275</v>
      </c>
      <c r="G813" s="7" t="s">
        <v>30</v>
      </c>
      <c r="H813" s="9">
        <v>220.374</v>
      </c>
      <c r="I813" s="9">
        <v>0.62060000000000004</v>
      </c>
      <c r="J813" s="9">
        <v>0.61499999999999999</v>
      </c>
      <c r="K813" s="10">
        <v>0.99097647437963254</v>
      </c>
      <c r="L813" s="9">
        <v>7.11</v>
      </c>
      <c r="M813" s="19">
        <f>H813*INDEX('Pliegos Tarifarios (Santiago)'!$B:$B,MATCH($B813,'Pliegos Tarifarios (Santiago)'!$A:$A,0))</f>
        <v>26188.805411999998</v>
      </c>
      <c r="N813" s="19">
        <f>I813*INDEX('Pliegos Tarifarios (Santiago)'!$C:$C,MATCH($B813,'Pliegos Tarifarios (Santiago)'!$A:$A,0))</f>
        <v>2128.5692542000002</v>
      </c>
      <c r="O813" s="19">
        <f>J813*INDEX('Pliegos Tarifarios (Santiago)'!$D:$D,MATCH($B813,'Pliegos Tarifarios (Santiago)'!$A:$A,0))</f>
        <v>8688.9783000000007</v>
      </c>
      <c r="P813" s="19">
        <f>H813*INDEX('Pliegos Tarifarios (Santiago)'!$E:$E,MATCH($B813,'Pliegos Tarifarios (Santiago)'!$A:$A,0))</f>
        <v>2849.8765680000001</v>
      </c>
      <c r="Q813" s="19" cm="1">
        <f t="array" ref="Q813">H813*_xlfn.IFS(H813&lt;=350,INDEX('Pliegos Tarifarios (Santiago)'!$F:$F,MATCH($B813,'Pliegos Tarifarios (Santiago)'!$A:$A,0)),H813&lt;=500,INDEX('Pliegos Tarifarios (Santiago)'!$G:$G,MATCH($B813,'Pliegos Tarifarios (Santiago)'!$A:$A,0)),H813&lt;=1000,INDEX('Pliegos Tarifarios (Santiago)'!$H:$H,MATCH($B813,'Pliegos Tarifarios (Santiago)'!$A:$A,0)),H813&lt;=5000,INDEX('Pliegos Tarifarios (Santiago)'!$I:$I,MATCH($B813,'Pliegos Tarifarios (Santiago)'!$A:$A,0)),H813&gt;5000,INDEX('Pliegos Tarifarios (Santiago)'!$J:$J,MATCH($B813,'Pliegos Tarifarios (Santiago)'!$A:$A,0)))/1.19</f>
        <v>145.18757647058823</v>
      </c>
      <c r="R813" s="19">
        <f>INDEX('Pliegos Tarifarios (Santiago)'!$K:$K,MATCH($B813,'Pliegos Tarifarios (Santiago)'!$A:$A,0))</f>
        <v>719.68899999999996</v>
      </c>
      <c r="S813" s="21">
        <f t="shared" si="50"/>
        <v>40721.106110670589</v>
      </c>
      <c r="T813" s="21">
        <f t="shared" si="51"/>
        <v>7737.0101610274123</v>
      </c>
      <c r="U813" s="19">
        <v>0</v>
      </c>
      <c r="V813" s="21">
        <f t="shared" si="52"/>
        <v>48458.116271698003</v>
      </c>
    </row>
    <row r="814" spans="1:22" x14ac:dyDescent="0.3">
      <c r="A814" s="7" t="s">
        <v>135</v>
      </c>
      <c r="B814" s="7">
        <v>4</v>
      </c>
      <c r="C814" s="8" t="s">
        <v>178</v>
      </c>
      <c r="D814" s="7" t="s">
        <v>276</v>
      </c>
      <c r="E814" s="7" t="s">
        <v>56</v>
      </c>
      <c r="F814" s="8" t="s">
        <v>277</v>
      </c>
      <c r="G814" s="7" t="s">
        <v>30</v>
      </c>
      <c r="H814" s="9">
        <v>220.5592</v>
      </c>
      <c r="I814" s="9">
        <v>0.6391</v>
      </c>
      <c r="J814" s="9">
        <v>0.6391</v>
      </c>
      <c r="K814" s="10">
        <v>1</v>
      </c>
      <c r="L814" s="9">
        <v>7.11</v>
      </c>
      <c r="M814" s="19">
        <f>H814*INDEX('Pliegos Tarifarios (Santiago)'!$B:$B,MATCH($B814,'Pliegos Tarifarios (Santiago)'!$A:$A,0))</f>
        <v>26210.814209599997</v>
      </c>
      <c r="N814" s="19">
        <f>I814*INDEX('Pliegos Tarifarios (Santiago)'!$C:$C,MATCH($B814,'Pliegos Tarifarios (Santiago)'!$A:$A,0))</f>
        <v>2192.0216086999999</v>
      </c>
      <c r="O814" s="19">
        <f>J814*INDEX('Pliegos Tarifarios (Santiago)'!$D:$D,MATCH($B814,'Pliegos Tarifarios (Santiago)'!$A:$A,0))</f>
        <v>9029.4732220000005</v>
      </c>
      <c r="P814" s="19">
        <f>H814*INDEX('Pliegos Tarifarios (Santiago)'!$E:$E,MATCH($B814,'Pliegos Tarifarios (Santiago)'!$A:$A,0))</f>
        <v>2852.2715744000002</v>
      </c>
      <c r="Q814" s="19" cm="1">
        <f t="array" ref="Q814">H814*_xlfn.IFS(H814&lt;=350,INDEX('Pliegos Tarifarios (Santiago)'!$F:$F,MATCH($B814,'Pliegos Tarifarios (Santiago)'!$A:$A,0)),H814&lt;=500,INDEX('Pliegos Tarifarios (Santiago)'!$G:$G,MATCH($B814,'Pliegos Tarifarios (Santiago)'!$A:$A,0)),H814&lt;=1000,INDEX('Pliegos Tarifarios (Santiago)'!$H:$H,MATCH($B814,'Pliegos Tarifarios (Santiago)'!$A:$A,0)),H814&lt;=5000,INDEX('Pliegos Tarifarios (Santiago)'!$I:$I,MATCH($B814,'Pliegos Tarifarios (Santiago)'!$A:$A,0)),H814&gt;5000,INDEX('Pliegos Tarifarios (Santiago)'!$J:$J,MATCH($B814,'Pliegos Tarifarios (Santiago)'!$A:$A,0)))/1.19</f>
        <v>145.3095905882353</v>
      </c>
      <c r="R814" s="19">
        <f>INDEX('Pliegos Tarifarios (Santiago)'!$K:$K,MATCH($B814,'Pliegos Tarifarios (Santiago)'!$A:$A,0))</f>
        <v>719.68899999999996</v>
      </c>
      <c r="S814" s="21">
        <f t="shared" si="50"/>
        <v>41149.579205288232</v>
      </c>
      <c r="T814" s="21">
        <f t="shared" si="51"/>
        <v>7818.4200490047642</v>
      </c>
      <c r="U814" s="19">
        <v>0</v>
      </c>
      <c r="V814" s="21">
        <f t="shared" si="52"/>
        <v>48967.999254292998</v>
      </c>
    </row>
    <row r="815" spans="1:22" x14ac:dyDescent="0.3">
      <c r="A815" s="7" t="s">
        <v>135</v>
      </c>
      <c r="B815" s="7">
        <v>4</v>
      </c>
      <c r="C815" s="8" t="s">
        <v>178</v>
      </c>
      <c r="D815" s="7" t="s">
        <v>278</v>
      </c>
      <c r="E815" s="7" t="s">
        <v>279</v>
      </c>
      <c r="F815" s="8" t="s">
        <v>280</v>
      </c>
      <c r="G815" s="7" t="s">
        <v>30</v>
      </c>
      <c r="H815" s="9">
        <v>551.59220000000005</v>
      </c>
      <c r="I815" s="9">
        <v>1.5542</v>
      </c>
      <c r="J815" s="9">
        <v>1.5542</v>
      </c>
      <c r="K815" s="10">
        <v>1</v>
      </c>
      <c r="L815" s="9">
        <v>17.79</v>
      </c>
      <c r="M815" s="19">
        <f>H815*INDEX('Pliegos Tarifarios (Santiago)'!$B:$B,MATCH($B815,'Pliegos Tarifarios (Santiago)'!$A:$A,0))</f>
        <v>65550.113863599996</v>
      </c>
      <c r="N815" s="19">
        <f>I815*INDEX('Pliegos Tarifarios (Santiago)'!$C:$C,MATCH($B815,'Pliegos Tarifarios (Santiago)'!$A:$A,0))</f>
        <v>5330.6837494000001</v>
      </c>
      <c r="O815" s="19">
        <f>J815*INDEX('Pliegos Tarifarios (Santiago)'!$D:$D,MATCH($B815,'Pliegos Tarifarios (Santiago)'!$A:$A,0))</f>
        <v>21958.390363999999</v>
      </c>
      <c r="P815" s="19">
        <f>H815*INDEX('Pliegos Tarifarios (Santiago)'!$E:$E,MATCH($B815,'Pliegos Tarifarios (Santiago)'!$A:$A,0))</f>
        <v>7133.1903304000007</v>
      </c>
      <c r="Q815" s="19" cm="1">
        <f t="array" ref="Q815">H815*_xlfn.IFS(H815&lt;=350,INDEX('Pliegos Tarifarios (Santiago)'!$F:$F,MATCH($B815,'Pliegos Tarifarios (Santiago)'!$A:$A,0)),H815&lt;=500,INDEX('Pliegos Tarifarios (Santiago)'!$G:$G,MATCH($B815,'Pliegos Tarifarios (Santiago)'!$A:$A,0)),H815&lt;=1000,INDEX('Pliegos Tarifarios (Santiago)'!$H:$H,MATCH($B815,'Pliegos Tarifarios (Santiago)'!$A:$A,0)),H815&lt;=5000,INDEX('Pliegos Tarifarios (Santiago)'!$I:$I,MATCH($B815,'Pliegos Tarifarios (Santiago)'!$A:$A,0)),H815&gt;5000,INDEX('Pliegos Tarifarios (Santiago)'!$J:$J,MATCH($B815,'Pliegos Tarifarios (Santiago)'!$A:$A,0)))/1.19</f>
        <v>1293.6922942857145</v>
      </c>
      <c r="R815" s="19">
        <f>INDEX('Pliegos Tarifarios (Santiago)'!$K:$K,MATCH($B815,'Pliegos Tarifarios (Santiago)'!$A:$A,0))</f>
        <v>719.68899999999996</v>
      </c>
      <c r="S815" s="21">
        <f t="shared" si="50"/>
        <v>101985.75960168571</v>
      </c>
      <c r="T815" s="21">
        <f t="shared" si="51"/>
        <v>19377.294324320286</v>
      </c>
      <c r="U815" s="19">
        <v>0</v>
      </c>
      <c r="V815" s="21">
        <f t="shared" si="52"/>
        <v>121363.053926006</v>
      </c>
    </row>
    <row r="816" spans="1:22" x14ac:dyDescent="0.3">
      <c r="A816" s="7" t="s">
        <v>135</v>
      </c>
      <c r="B816" s="7">
        <v>4</v>
      </c>
      <c r="C816" s="8" t="s">
        <v>178</v>
      </c>
      <c r="D816" s="7" t="s">
        <v>281</v>
      </c>
      <c r="E816" s="7" t="s">
        <v>279</v>
      </c>
      <c r="F816" s="8" t="s">
        <v>54</v>
      </c>
      <c r="G816" s="7" t="s">
        <v>30</v>
      </c>
      <c r="H816" s="9">
        <v>330.96440000000001</v>
      </c>
      <c r="I816" s="9">
        <v>0.9204</v>
      </c>
      <c r="J816" s="9">
        <v>0.90759999999999996</v>
      </c>
      <c r="K816" s="10">
        <v>0.98609300304215552</v>
      </c>
      <c r="L816" s="9">
        <v>10.68</v>
      </c>
      <c r="M816" s="19">
        <f>H816*INDEX('Pliegos Tarifarios (Santiago)'!$B:$B,MATCH($B816,'Pliegos Tarifarios (Santiago)'!$A:$A,0))</f>
        <v>39331.147367199999</v>
      </c>
      <c r="N816" s="19">
        <f>I816*INDEX('Pliegos Tarifarios (Santiago)'!$C:$C,MATCH($B816,'Pliegos Tarifarios (Santiago)'!$A:$A,0))</f>
        <v>3156.8403828</v>
      </c>
      <c r="O816" s="19">
        <f>J816*INDEX('Pliegos Tarifarios (Santiago)'!$D:$D,MATCH($B816,'Pliegos Tarifarios (Santiago)'!$A:$A,0))</f>
        <v>12822.953991999999</v>
      </c>
      <c r="P816" s="19">
        <f>H816*INDEX('Pliegos Tarifarios (Santiago)'!$E:$E,MATCH($B816,'Pliegos Tarifarios (Santiago)'!$A:$A,0))</f>
        <v>4280.0316208000004</v>
      </c>
      <c r="Q816" s="19" cm="1">
        <f t="array" ref="Q816">H816*_xlfn.IFS(H816&lt;=350,INDEX('Pliegos Tarifarios (Santiago)'!$F:$F,MATCH($B816,'Pliegos Tarifarios (Santiago)'!$A:$A,0)),H816&lt;=500,INDEX('Pliegos Tarifarios (Santiago)'!$G:$G,MATCH($B816,'Pliegos Tarifarios (Santiago)'!$A:$A,0)),H816&lt;=1000,INDEX('Pliegos Tarifarios (Santiago)'!$H:$H,MATCH($B816,'Pliegos Tarifarios (Santiago)'!$A:$A,0)),H816&lt;=5000,INDEX('Pliegos Tarifarios (Santiago)'!$I:$I,MATCH($B816,'Pliegos Tarifarios (Santiago)'!$A:$A,0)),H816&gt;5000,INDEX('Pliegos Tarifarios (Santiago)'!$J:$J,MATCH($B816,'Pliegos Tarifarios (Santiago)'!$A:$A,0)))/1.19</f>
        <v>218.04713411764709</v>
      </c>
      <c r="R816" s="19">
        <f>INDEX('Pliegos Tarifarios (Santiago)'!$K:$K,MATCH($B816,'Pliegos Tarifarios (Santiago)'!$A:$A,0))</f>
        <v>719.68899999999996</v>
      </c>
      <c r="S816" s="21">
        <f t="shared" si="50"/>
        <v>60528.70949691764</v>
      </c>
      <c r="T816" s="21">
        <f t="shared" si="51"/>
        <v>11500.454804414352</v>
      </c>
      <c r="U816" s="19">
        <v>0</v>
      </c>
      <c r="V816" s="21">
        <f t="shared" si="52"/>
        <v>72029.164301331999</v>
      </c>
    </row>
    <row r="817" spans="1:22" x14ac:dyDescent="0.3">
      <c r="A817" s="7" t="s">
        <v>135</v>
      </c>
      <c r="B817" s="7">
        <v>4</v>
      </c>
      <c r="C817" s="8" t="s">
        <v>178</v>
      </c>
      <c r="D817" s="7" t="s">
        <v>282</v>
      </c>
      <c r="E817" s="7" t="s">
        <v>283</v>
      </c>
      <c r="F817" s="8" t="s">
        <v>284</v>
      </c>
      <c r="G817" s="7" t="s">
        <v>30</v>
      </c>
      <c r="H817" s="9">
        <v>220.40989999999999</v>
      </c>
      <c r="I817" s="9">
        <v>0.62160000000000004</v>
      </c>
      <c r="J817" s="9">
        <v>0.61199999999999999</v>
      </c>
      <c r="K817" s="10">
        <v>0.98455598455598448</v>
      </c>
      <c r="L817" s="9">
        <v>7.11</v>
      </c>
      <c r="M817" s="19">
        <f>H817*INDEX('Pliegos Tarifarios (Santiago)'!$B:$B,MATCH($B817,'Pliegos Tarifarios (Santiago)'!$A:$A,0))</f>
        <v>26193.071696199997</v>
      </c>
      <c r="N817" s="19">
        <f>I817*INDEX('Pliegos Tarifarios (Santiago)'!$C:$C,MATCH($B817,'Pliegos Tarifarios (Santiago)'!$A:$A,0))</f>
        <v>2131.9991112000002</v>
      </c>
      <c r="O817" s="19">
        <f>J817*INDEX('Pliegos Tarifarios (Santiago)'!$D:$D,MATCH($B817,'Pliegos Tarifarios (Santiago)'!$A:$A,0))</f>
        <v>8646.5930399999997</v>
      </c>
      <c r="P817" s="19">
        <f>H817*INDEX('Pliegos Tarifarios (Santiago)'!$E:$E,MATCH($B817,'Pliegos Tarifarios (Santiago)'!$A:$A,0))</f>
        <v>2850.3408267999998</v>
      </c>
      <c r="Q817" s="19" cm="1">
        <f t="array" ref="Q817">H817*_xlfn.IFS(H817&lt;=350,INDEX('Pliegos Tarifarios (Santiago)'!$F:$F,MATCH($B817,'Pliegos Tarifarios (Santiago)'!$A:$A,0)),H817&lt;=500,INDEX('Pliegos Tarifarios (Santiago)'!$G:$G,MATCH($B817,'Pliegos Tarifarios (Santiago)'!$A:$A,0)),H817&lt;=1000,INDEX('Pliegos Tarifarios (Santiago)'!$H:$H,MATCH($B817,'Pliegos Tarifarios (Santiago)'!$A:$A,0)),H817&lt;=5000,INDEX('Pliegos Tarifarios (Santiago)'!$I:$I,MATCH($B817,'Pliegos Tarifarios (Santiago)'!$A:$A,0)),H817&gt;5000,INDEX('Pliegos Tarifarios (Santiago)'!$J:$J,MATCH($B817,'Pliegos Tarifarios (Santiago)'!$A:$A,0)))/1.19</f>
        <v>145.21122823529413</v>
      </c>
      <c r="R817" s="19">
        <f>INDEX('Pliegos Tarifarios (Santiago)'!$K:$K,MATCH($B817,'Pliegos Tarifarios (Santiago)'!$A:$A,0))</f>
        <v>719.68899999999996</v>
      </c>
      <c r="S817" s="21">
        <f t="shared" si="50"/>
        <v>40686.904902435286</v>
      </c>
      <c r="T817" s="21">
        <f t="shared" si="51"/>
        <v>7730.5119314627045</v>
      </c>
      <c r="U817" s="19">
        <v>0</v>
      </c>
      <c r="V817" s="21">
        <f t="shared" si="52"/>
        <v>48417.416833897994</v>
      </c>
    </row>
    <row r="818" spans="1:22" x14ac:dyDescent="0.3">
      <c r="A818" s="7" t="s">
        <v>135</v>
      </c>
      <c r="B818" s="7">
        <v>4</v>
      </c>
      <c r="C818" s="8" t="s">
        <v>178</v>
      </c>
      <c r="D818" s="7" t="s">
        <v>285</v>
      </c>
      <c r="E818" s="7" t="s">
        <v>286</v>
      </c>
      <c r="F818" s="8" t="s">
        <v>287</v>
      </c>
      <c r="G818" s="7" t="s">
        <v>30</v>
      </c>
      <c r="H818" s="9">
        <v>220.28229999999999</v>
      </c>
      <c r="I818" s="9">
        <v>0.62649999999999995</v>
      </c>
      <c r="J818" s="9">
        <v>0.62229999999999996</v>
      </c>
      <c r="K818" s="10">
        <v>0.99329608938547487</v>
      </c>
      <c r="L818" s="9">
        <v>7.11</v>
      </c>
      <c r="M818" s="19">
        <f>H818*INDEX('Pliegos Tarifarios (Santiago)'!$B:$B,MATCH($B818,'Pliegos Tarifarios (Santiago)'!$A:$A,0))</f>
        <v>26177.907967399999</v>
      </c>
      <c r="N818" s="19">
        <f>I818*INDEX('Pliegos Tarifarios (Santiago)'!$C:$C,MATCH($B818,'Pliegos Tarifarios (Santiago)'!$A:$A,0))</f>
        <v>2148.8054104999997</v>
      </c>
      <c r="O818" s="19">
        <f>J818*INDEX('Pliegos Tarifarios (Santiago)'!$D:$D,MATCH($B818,'Pliegos Tarifarios (Santiago)'!$A:$A,0))</f>
        <v>8792.115765999999</v>
      </c>
      <c r="P818" s="19">
        <f>H818*INDEX('Pliegos Tarifarios (Santiago)'!$E:$E,MATCH($B818,'Pliegos Tarifarios (Santiago)'!$A:$A,0))</f>
        <v>2848.6907035999998</v>
      </c>
      <c r="Q818" s="19" cm="1">
        <f t="array" ref="Q818">H818*_xlfn.IFS(H818&lt;=350,INDEX('Pliegos Tarifarios (Santiago)'!$F:$F,MATCH($B818,'Pliegos Tarifarios (Santiago)'!$A:$A,0)),H818&lt;=500,INDEX('Pliegos Tarifarios (Santiago)'!$G:$G,MATCH($B818,'Pliegos Tarifarios (Santiago)'!$A:$A,0)),H818&lt;=1000,INDEX('Pliegos Tarifarios (Santiago)'!$H:$H,MATCH($B818,'Pliegos Tarifarios (Santiago)'!$A:$A,0)),H818&lt;=5000,INDEX('Pliegos Tarifarios (Santiago)'!$I:$I,MATCH($B818,'Pliegos Tarifarios (Santiago)'!$A:$A,0)),H818&gt;5000,INDEX('Pliegos Tarifarios (Santiago)'!$J:$J,MATCH($B818,'Pliegos Tarifarios (Santiago)'!$A:$A,0)))/1.19</f>
        <v>145.12716235294118</v>
      </c>
      <c r="R818" s="19">
        <f>INDEX('Pliegos Tarifarios (Santiago)'!$K:$K,MATCH($B818,'Pliegos Tarifarios (Santiago)'!$A:$A,0))</f>
        <v>719.68899999999996</v>
      </c>
      <c r="S818" s="21">
        <f t="shared" si="50"/>
        <v>40832.336009852937</v>
      </c>
      <c r="T818" s="21">
        <f t="shared" si="51"/>
        <v>7758.1438418720581</v>
      </c>
      <c r="U818" s="19">
        <v>0</v>
      </c>
      <c r="V818" s="21">
        <f t="shared" si="52"/>
        <v>48590.479851724995</v>
      </c>
    </row>
    <row r="819" spans="1:22" x14ac:dyDescent="0.3">
      <c r="A819" s="7" t="s">
        <v>135</v>
      </c>
      <c r="B819" s="7">
        <v>4</v>
      </c>
      <c r="C819" s="8" t="s">
        <v>178</v>
      </c>
      <c r="D819" s="7" t="s">
        <v>288</v>
      </c>
      <c r="E819" s="7" t="s">
        <v>99</v>
      </c>
      <c r="F819" s="8" t="s">
        <v>100</v>
      </c>
      <c r="G819" s="7" t="s">
        <v>30</v>
      </c>
      <c r="H819" s="9">
        <v>550.76170000000002</v>
      </c>
      <c r="I819" s="9">
        <v>1.5484</v>
      </c>
      <c r="J819" s="9">
        <v>1.5132000000000001</v>
      </c>
      <c r="K819" s="10">
        <v>0.97726685610953246</v>
      </c>
      <c r="L819" s="9">
        <v>17.77</v>
      </c>
      <c r="M819" s="19">
        <f>H819*INDEX('Pliegos Tarifarios (Santiago)'!$B:$B,MATCH($B819,'Pliegos Tarifarios (Santiago)'!$A:$A,0))</f>
        <v>65451.418904599996</v>
      </c>
      <c r="N819" s="19">
        <f>I819*INDEX('Pliegos Tarifarios (Santiago)'!$C:$C,MATCH($B819,'Pliegos Tarifarios (Santiago)'!$A:$A,0))</f>
        <v>5310.7905787999998</v>
      </c>
      <c r="O819" s="19">
        <f>J819*INDEX('Pliegos Tarifarios (Santiago)'!$D:$D,MATCH($B819,'Pliegos Tarifarios (Santiago)'!$A:$A,0))</f>
        <v>21379.125144000001</v>
      </c>
      <c r="P819" s="19">
        <f>H819*INDEX('Pliegos Tarifarios (Santiago)'!$E:$E,MATCH($B819,'Pliegos Tarifarios (Santiago)'!$A:$A,0))</f>
        <v>7122.4503044000003</v>
      </c>
      <c r="Q819" s="19" cm="1">
        <f t="array" ref="Q819">H819*_xlfn.IFS(H819&lt;=350,INDEX('Pliegos Tarifarios (Santiago)'!$F:$F,MATCH($B819,'Pliegos Tarifarios (Santiago)'!$A:$A,0)),H819&lt;=500,INDEX('Pliegos Tarifarios (Santiago)'!$G:$G,MATCH($B819,'Pliegos Tarifarios (Santiago)'!$A:$A,0)),H819&lt;=1000,INDEX('Pliegos Tarifarios (Santiago)'!$H:$H,MATCH($B819,'Pliegos Tarifarios (Santiago)'!$A:$A,0)),H819&lt;=5000,INDEX('Pliegos Tarifarios (Santiago)'!$I:$I,MATCH($B819,'Pliegos Tarifarios (Santiago)'!$A:$A,0)),H819&gt;5000,INDEX('Pliegos Tarifarios (Santiago)'!$J:$J,MATCH($B819,'Pliegos Tarifarios (Santiago)'!$A:$A,0)))/1.19</f>
        <v>1291.7444577310928</v>
      </c>
      <c r="R819" s="19">
        <f>INDEX('Pliegos Tarifarios (Santiago)'!$K:$K,MATCH($B819,'Pliegos Tarifarios (Santiago)'!$A:$A,0))</f>
        <v>719.68899999999996</v>
      </c>
      <c r="S819" s="21">
        <f t="shared" si="50"/>
        <v>101275.2183895311</v>
      </c>
      <c r="T819" s="21">
        <f t="shared" si="51"/>
        <v>19242.291494010911</v>
      </c>
      <c r="U819" s="19">
        <v>0</v>
      </c>
      <c r="V819" s="21">
        <f t="shared" si="52"/>
        <v>120517.50988354202</v>
      </c>
    </row>
    <row r="820" spans="1:22" x14ac:dyDescent="0.3">
      <c r="A820" s="7" t="s">
        <v>135</v>
      </c>
      <c r="B820" s="7">
        <v>4</v>
      </c>
      <c r="C820" s="8" t="s">
        <v>178</v>
      </c>
      <c r="D820" s="7" t="s">
        <v>289</v>
      </c>
      <c r="E820" s="7" t="s">
        <v>99</v>
      </c>
      <c r="F820" s="8" t="s">
        <v>290</v>
      </c>
      <c r="G820" s="7" t="s">
        <v>30</v>
      </c>
      <c r="H820" s="9">
        <v>551.03440000000001</v>
      </c>
      <c r="I820" s="9">
        <v>1.5717000000000001</v>
      </c>
      <c r="J820" s="9">
        <v>1.5717000000000001</v>
      </c>
      <c r="K820" s="10">
        <v>1</v>
      </c>
      <c r="L820" s="9">
        <v>17.78</v>
      </c>
      <c r="M820" s="19">
        <f>H820*INDEX('Pliegos Tarifarios (Santiago)'!$B:$B,MATCH($B820,'Pliegos Tarifarios (Santiago)'!$A:$A,0))</f>
        <v>65483.826027199997</v>
      </c>
      <c r="N820" s="19">
        <f>I820*INDEX('Pliegos Tarifarios (Santiago)'!$C:$C,MATCH($B820,'Pliegos Tarifarios (Santiago)'!$A:$A,0))</f>
        <v>5390.7062469000002</v>
      </c>
      <c r="O820" s="19">
        <f>J820*INDEX('Pliegos Tarifarios (Santiago)'!$D:$D,MATCH($B820,'Pliegos Tarifarios (Santiago)'!$A:$A,0))</f>
        <v>22205.637714</v>
      </c>
      <c r="P820" s="19">
        <f>H820*INDEX('Pliegos Tarifarios (Santiago)'!$E:$E,MATCH($B820,'Pliegos Tarifarios (Santiago)'!$A:$A,0))</f>
        <v>7125.9768608000004</v>
      </c>
      <c r="Q820" s="19" cm="1">
        <f t="array" ref="Q820">H820*_xlfn.IFS(H820&lt;=350,INDEX('Pliegos Tarifarios (Santiago)'!$F:$F,MATCH($B820,'Pliegos Tarifarios (Santiago)'!$A:$A,0)),H820&lt;=500,INDEX('Pliegos Tarifarios (Santiago)'!$G:$G,MATCH($B820,'Pliegos Tarifarios (Santiago)'!$A:$A,0)),H820&lt;=1000,INDEX('Pliegos Tarifarios (Santiago)'!$H:$H,MATCH($B820,'Pliegos Tarifarios (Santiago)'!$A:$A,0)),H820&lt;=5000,INDEX('Pliegos Tarifarios (Santiago)'!$I:$I,MATCH($B820,'Pliegos Tarifarios (Santiago)'!$A:$A,0)),H820&gt;5000,INDEX('Pliegos Tarifarios (Santiago)'!$J:$J,MATCH($B820,'Pliegos Tarifarios (Santiago)'!$A:$A,0)))/1.19</f>
        <v>1292.3840423529414</v>
      </c>
      <c r="R820" s="19">
        <f>INDEX('Pliegos Tarifarios (Santiago)'!$K:$K,MATCH($B820,'Pliegos Tarifarios (Santiago)'!$A:$A,0))</f>
        <v>719.68899999999996</v>
      </c>
      <c r="S820" s="21">
        <f t="shared" si="50"/>
        <v>102218.21989125294</v>
      </c>
      <c r="T820" s="21">
        <f t="shared" si="51"/>
        <v>19421.46177933806</v>
      </c>
      <c r="U820" s="19">
        <v>0</v>
      </c>
      <c r="V820" s="21">
        <f t="shared" si="52"/>
        <v>121639.681670591</v>
      </c>
    </row>
    <row r="821" spans="1:22" x14ac:dyDescent="0.3">
      <c r="A821" s="7" t="s">
        <v>135</v>
      </c>
      <c r="B821" s="7">
        <v>4</v>
      </c>
      <c r="C821" s="8" t="s">
        <v>178</v>
      </c>
      <c r="D821" s="7" t="s">
        <v>291</v>
      </c>
      <c r="E821" s="7" t="s">
        <v>292</v>
      </c>
      <c r="F821" s="8" t="s">
        <v>293</v>
      </c>
      <c r="G821" s="7" t="s">
        <v>30</v>
      </c>
      <c r="H821" s="9">
        <v>331.09050000000002</v>
      </c>
      <c r="I821" s="9">
        <v>0.93059999999999998</v>
      </c>
      <c r="J821" s="9">
        <v>0.91879999999999995</v>
      </c>
      <c r="K821" s="10">
        <v>0.98732000859660429</v>
      </c>
      <c r="L821" s="9">
        <v>10.68</v>
      </c>
      <c r="M821" s="19">
        <f>H821*INDEX('Pliegos Tarifarios (Santiago)'!$B:$B,MATCH($B821,'Pliegos Tarifarios (Santiago)'!$A:$A,0))</f>
        <v>39346.132838999998</v>
      </c>
      <c r="N821" s="19">
        <f>I821*INDEX('Pliegos Tarifarios (Santiago)'!$C:$C,MATCH($B821,'Pliegos Tarifarios (Santiago)'!$A:$A,0))</f>
        <v>3191.8249241999997</v>
      </c>
      <c r="O821" s="19">
        <f>J821*INDEX('Pliegos Tarifarios (Santiago)'!$D:$D,MATCH($B821,'Pliegos Tarifarios (Santiago)'!$A:$A,0))</f>
        <v>12981.192295999999</v>
      </c>
      <c r="P821" s="19">
        <f>H821*INDEX('Pliegos Tarifarios (Santiago)'!$E:$E,MATCH($B821,'Pliegos Tarifarios (Santiago)'!$A:$A,0))</f>
        <v>4281.6623460000001</v>
      </c>
      <c r="Q821" s="19" cm="1">
        <f t="array" ref="Q821">H821*_xlfn.IFS(H821&lt;=350,INDEX('Pliegos Tarifarios (Santiago)'!$F:$F,MATCH($B821,'Pliegos Tarifarios (Santiago)'!$A:$A,0)),H821&lt;=500,INDEX('Pliegos Tarifarios (Santiago)'!$G:$G,MATCH($B821,'Pliegos Tarifarios (Santiago)'!$A:$A,0)),H821&lt;=1000,INDEX('Pliegos Tarifarios (Santiago)'!$H:$H,MATCH($B821,'Pliegos Tarifarios (Santiago)'!$A:$A,0)),H821&lt;=5000,INDEX('Pliegos Tarifarios (Santiago)'!$I:$I,MATCH($B821,'Pliegos Tarifarios (Santiago)'!$A:$A,0)),H821&gt;5000,INDEX('Pliegos Tarifarios (Santiago)'!$J:$J,MATCH($B821,'Pliegos Tarifarios (Santiago)'!$A:$A,0)))/1.19</f>
        <v>218.13021176470593</v>
      </c>
      <c r="R821" s="19">
        <f>INDEX('Pliegos Tarifarios (Santiago)'!$K:$K,MATCH($B821,'Pliegos Tarifarios (Santiago)'!$A:$A,0))</f>
        <v>719.68899999999996</v>
      </c>
      <c r="S821" s="21">
        <f t="shared" si="50"/>
        <v>60738.631616964703</v>
      </c>
      <c r="T821" s="21">
        <f t="shared" si="51"/>
        <v>11540.340007223294</v>
      </c>
      <c r="U821" s="19">
        <v>0</v>
      </c>
      <c r="V821" s="21">
        <f t="shared" si="52"/>
        <v>72278.971624187994</v>
      </c>
    </row>
    <row r="822" spans="1:22" x14ac:dyDescent="0.3">
      <c r="A822" s="7" t="s">
        <v>135</v>
      </c>
      <c r="B822" s="7">
        <v>4</v>
      </c>
      <c r="C822" s="8" t="s">
        <v>178</v>
      </c>
      <c r="D822" s="7" t="s">
        <v>294</v>
      </c>
      <c r="E822" s="7" t="s">
        <v>292</v>
      </c>
      <c r="F822" s="8" t="s">
        <v>295</v>
      </c>
      <c r="G822" s="7" t="s">
        <v>30</v>
      </c>
      <c r="H822" s="9">
        <v>330.99189999999999</v>
      </c>
      <c r="I822" s="9">
        <v>0.96030000000000004</v>
      </c>
      <c r="J822" s="9">
        <v>0.9335</v>
      </c>
      <c r="K822" s="10">
        <v>0.97209205456628134</v>
      </c>
      <c r="L822" s="9">
        <v>10.68</v>
      </c>
      <c r="M822" s="19">
        <f>H822*INDEX('Pliegos Tarifarios (Santiago)'!$B:$B,MATCH($B822,'Pliegos Tarifarios (Santiago)'!$A:$A,0))</f>
        <v>39334.415412199996</v>
      </c>
      <c r="N822" s="19">
        <f>I822*INDEX('Pliegos Tarifarios (Santiago)'!$C:$C,MATCH($B822,'Pliegos Tarifarios (Santiago)'!$A:$A,0))</f>
        <v>3293.6916771000001</v>
      </c>
      <c r="O822" s="19">
        <f>J822*INDEX('Pliegos Tarifarios (Santiago)'!$D:$D,MATCH($B822,'Pliegos Tarifarios (Santiago)'!$A:$A,0))</f>
        <v>13188.880069999999</v>
      </c>
      <c r="P822" s="19">
        <f>H822*INDEX('Pliegos Tarifarios (Santiago)'!$E:$E,MATCH($B822,'Pliegos Tarifarios (Santiago)'!$A:$A,0))</f>
        <v>4280.3872508000004</v>
      </c>
      <c r="Q822" s="19" cm="1">
        <f t="array" ref="Q822">H822*_xlfn.IFS(H822&lt;=350,INDEX('Pliegos Tarifarios (Santiago)'!$F:$F,MATCH($B822,'Pliegos Tarifarios (Santiago)'!$A:$A,0)),H822&lt;=500,INDEX('Pliegos Tarifarios (Santiago)'!$G:$G,MATCH($B822,'Pliegos Tarifarios (Santiago)'!$A:$A,0)),H822&lt;=1000,INDEX('Pliegos Tarifarios (Santiago)'!$H:$H,MATCH($B822,'Pliegos Tarifarios (Santiago)'!$A:$A,0)),H822&lt;=5000,INDEX('Pliegos Tarifarios (Santiago)'!$I:$I,MATCH($B822,'Pliegos Tarifarios (Santiago)'!$A:$A,0)),H822&gt;5000,INDEX('Pliegos Tarifarios (Santiago)'!$J:$J,MATCH($B822,'Pliegos Tarifarios (Santiago)'!$A:$A,0)))/1.19</f>
        <v>218.06525176470589</v>
      </c>
      <c r="R822" s="19">
        <f>INDEX('Pliegos Tarifarios (Santiago)'!$K:$K,MATCH($B822,'Pliegos Tarifarios (Santiago)'!$A:$A,0))</f>
        <v>719.68899999999996</v>
      </c>
      <c r="S822" s="21">
        <f t="shared" si="50"/>
        <v>61035.128661864699</v>
      </c>
      <c r="T822" s="21">
        <f t="shared" si="51"/>
        <v>11596.674445754294</v>
      </c>
      <c r="U822" s="19">
        <v>0</v>
      </c>
      <c r="V822" s="21">
        <f t="shared" si="52"/>
        <v>72631.803107618995</v>
      </c>
    </row>
    <row r="823" spans="1:22" x14ac:dyDescent="0.3">
      <c r="A823" s="7" t="s">
        <v>135</v>
      </c>
      <c r="B823" s="7">
        <v>4</v>
      </c>
      <c r="C823" s="8" t="s">
        <v>178</v>
      </c>
      <c r="D823" s="7" t="s">
        <v>296</v>
      </c>
      <c r="E823" s="7" t="s">
        <v>292</v>
      </c>
      <c r="F823" s="8" t="s">
        <v>297</v>
      </c>
      <c r="G823" s="7" t="s">
        <v>30</v>
      </c>
      <c r="H823" s="9">
        <v>330.95400000000001</v>
      </c>
      <c r="I823" s="9">
        <v>0.93559999999999999</v>
      </c>
      <c r="J823" s="9">
        <v>0.92169999999999996</v>
      </c>
      <c r="K823" s="10">
        <v>0.98514322359982898</v>
      </c>
      <c r="L823" s="9">
        <v>10.68</v>
      </c>
      <c r="M823" s="19">
        <f>H823*INDEX('Pliegos Tarifarios (Santiago)'!$B:$B,MATCH($B823,'Pliegos Tarifarios (Santiago)'!$A:$A,0))</f>
        <v>39329.911452</v>
      </c>
      <c r="N823" s="19">
        <f>I823*INDEX('Pliegos Tarifarios (Santiago)'!$C:$C,MATCH($B823,'Pliegos Tarifarios (Santiago)'!$A:$A,0))</f>
        <v>3208.9742092000001</v>
      </c>
      <c r="O823" s="19">
        <f>J823*INDEX('Pliegos Tarifarios (Santiago)'!$D:$D,MATCH($B823,'Pliegos Tarifarios (Santiago)'!$A:$A,0))</f>
        <v>13022.164714</v>
      </c>
      <c r="P823" s="19">
        <f>H823*INDEX('Pliegos Tarifarios (Santiago)'!$E:$E,MATCH($B823,'Pliegos Tarifarios (Santiago)'!$A:$A,0))</f>
        <v>4279.8971280000005</v>
      </c>
      <c r="Q823" s="19" cm="1">
        <f t="array" ref="Q823">H823*_xlfn.IFS(H823&lt;=350,INDEX('Pliegos Tarifarios (Santiago)'!$F:$F,MATCH($B823,'Pliegos Tarifarios (Santiago)'!$A:$A,0)),H823&lt;=500,INDEX('Pliegos Tarifarios (Santiago)'!$G:$G,MATCH($B823,'Pliegos Tarifarios (Santiago)'!$A:$A,0)),H823&lt;=1000,INDEX('Pliegos Tarifarios (Santiago)'!$H:$H,MATCH($B823,'Pliegos Tarifarios (Santiago)'!$A:$A,0)),H823&lt;=5000,INDEX('Pliegos Tarifarios (Santiago)'!$I:$I,MATCH($B823,'Pliegos Tarifarios (Santiago)'!$A:$A,0)),H823&gt;5000,INDEX('Pliegos Tarifarios (Santiago)'!$J:$J,MATCH($B823,'Pliegos Tarifarios (Santiago)'!$A:$A,0)))/1.19</f>
        <v>218.0402823529412</v>
      </c>
      <c r="R823" s="19">
        <f>INDEX('Pliegos Tarifarios (Santiago)'!$K:$K,MATCH($B823,'Pliegos Tarifarios (Santiago)'!$A:$A,0))</f>
        <v>719.68899999999996</v>
      </c>
      <c r="S823" s="21">
        <f t="shared" si="50"/>
        <v>60778.676785552947</v>
      </c>
      <c r="T823" s="21">
        <f t="shared" si="51"/>
        <v>11547.94858925506</v>
      </c>
      <c r="U823" s="19">
        <v>0</v>
      </c>
      <c r="V823" s="21">
        <f t="shared" si="52"/>
        <v>72326.625374808005</v>
      </c>
    </row>
    <row r="824" spans="1:22" x14ac:dyDescent="0.3">
      <c r="A824" s="7" t="s">
        <v>135</v>
      </c>
      <c r="B824" s="7">
        <v>4</v>
      </c>
      <c r="C824" s="8" t="s">
        <v>178</v>
      </c>
      <c r="D824" s="7" t="s">
        <v>298</v>
      </c>
      <c r="E824" s="7" t="s">
        <v>292</v>
      </c>
      <c r="F824" s="8" t="s">
        <v>299</v>
      </c>
      <c r="G824" s="7" t="s">
        <v>30</v>
      </c>
      <c r="H824" s="9">
        <v>550.50710000000004</v>
      </c>
      <c r="I824" s="9">
        <v>1.5384</v>
      </c>
      <c r="J824" s="9">
        <v>1.5384</v>
      </c>
      <c r="K824" s="10">
        <v>1</v>
      </c>
      <c r="L824" s="9">
        <v>17.760000000000002</v>
      </c>
      <c r="M824" s="19">
        <f>H824*INDEX('Pliegos Tarifarios (Santiago)'!$B:$B,MATCH($B824,'Pliegos Tarifarios (Santiago)'!$A:$A,0))</f>
        <v>65421.162749800002</v>
      </c>
      <c r="N824" s="19">
        <f>I824*INDEX('Pliegos Tarifarios (Santiago)'!$C:$C,MATCH($B824,'Pliegos Tarifarios (Santiago)'!$A:$A,0))</f>
        <v>5276.4920087999999</v>
      </c>
      <c r="O824" s="19">
        <f>J824*INDEX('Pliegos Tarifarios (Santiago)'!$D:$D,MATCH($B824,'Pliegos Tarifarios (Santiago)'!$A:$A,0))</f>
        <v>21735.161327999998</v>
      </c>
      <c r="P824" s="19">
        <f>H824*INDEX('Pliegos Tarifarios (Santiago)'!$E:$E,MATCH($B824,'Pliegos Tarifarios (Santiago)'!$A:$A,0))</f>
        <v>7119.1578172000009</v>
      </c>
      <c r="Q824" s="19" cm="1">
        <f t="array" ref="Q824">H824*_xlfn.IFS(H824&lt;=350,INDEX('Pliegos Tarifarios (Santiago)'!$F:$F,MATCH($B824,'Pliegos Tarifarios (Santiago)'!$A:$A,0)),H824&lt;=500,INDEX('Pliegos Tarifarios (Santiago)'!$G:$G,MATCH($B824,'Pliegos Tarifarios (Santiago)'!$A:$A,0)),H824&lt;=1000,INDEX('Pliegos Tarifarios (Santiago)'!$H:$H,MATCH($B824,'Pliegos Tarifarios (Santiago)'!$A:$A,0)),H824&lt;=5000,INDEX('Pliegos Tarifarios (Santiago)'!$I:$I,MATCH($B824,'Pliegos Tarifarios (Santiago)'!$A:$A,0)),H824&gt;5000,INDEX('Pliegos Tarifarios (Santiago)'!$J:$J,MATCH($B824,'Pliegos Tarifarios (Santiago)'!$A:$A,0)))/1.19</f>
        <v>1291.1473244537819</v>
      </c>
      <c r="R824" s="19">
        <f>INDEX('Pliegos Tarifarios (Santiago)'!$K:$K,MATCH($B824,'Pliegos Tarifarios (Santiago)'!$A:$A,0))</f>
        <v>719.68899999999996</v>
      </c>
      <c r="S824" s="21">
        <f t="shared" si="50"/>
        <v>101562.81022825377</v>
      </c>
      <c r="T824" s="21">
        <f t="shared" si="51"/>
        <v>19296.933943368218</v>
      </c>
      <c r="U824" s="19">
        <v>0</v>
      </c>
      <c r="V824" s="21">
        <f t="shared" si="52"/>
        <v>120859.74417162199</v>
      </c>
    </row>
    <row r="825" spans="1:22" x14ac:dyDescent="0.3">
      <c r="A825" s="7" t="s">
        <v>135</v>
      </c>
      <c r="B825" s="7">
        <v>4</v>
      </c>
      <c r="C825" s="8" t="s">
        <v>178</v>
      </c>
      <c r="D825" s="7" t="s">
        <v>300</v>
      </c>
      <c r="E825" s="7" t="s">
        <v>292</v>
      </c>
      <c r="F825" s="8" t="s">
        <v>301</v>
      </c>
      <c r="G825" s="7" t="s">
        <v>30</v>
      </c>
      <c r="H825" s="9">
        <v>331.34050000000002</v>
      </c>
      <c r="I825" s="9">
        <v>0.9133</v>
      </c>
      <c r="J825" s="9">
        <v>0.9133</v>
      </c>
      <c r="K825" s="10">
        <v>1</v>
      </c>
      <c r="L825" s="9">
        <v>10.69</v>
      </c>
      <c r="M825" s="19">
        <f>H825*INDEX('Pliegos Tarifarios (Santiago)'!$B:$B,MATCH($B825,'Pliegos Tarifarios (Santiago)'!$A:$A,0))</f>
        <v>39375.842339000003</v>
      </c>
      <c r="N825" s="19">
        <f>I825*INDEX('Pliegos Tarifarios (Santiago)'!$C:$C,MATCH($B825,'Pliegos Tarifarios (Santiago)'!$A:$A,0))</f>
        <v>3132.4883980999998</v>
      </c>
      <c r="O825" s="19">
        <f>J825*INDEX('Pliegos Tarifarios (Santiago)'!$D:$D,MATCH($B825,'Pliegos Tarifarios (Santiago)'!$A:$A,0))</f>
        <v>12903.485986</v>
      </c>
      <c r="P825" s="19">
        <f>H825*INDEX('Pliegos Tarifarios (Santiago)'!$E:$E,MATCH($B825,'Pliegos Tarifarios (Santiago)'!$A:$A,0))</f>
        <v>4284.8953460000002</v>
      </c>
      <c r="Q825" s="19" cm="1">
        <f t="array" ref="Q825">H825*_xlfn.IFS(H825&lt;=350,INDEX('Pliegos Tarifarios (Santiago)'!$F:$F,MATCH($B825,'Pliegos Tarifarios (Santiago)'!$A:$A,0)),H825&lt;=500,INDEX('Pliegos Tarifarios (Santiago)'!$G:$G,MATCH($B825,'Pliegos Tarifarios (Santiago)'!$A:$A,0)),H825&lt;=1000,INDEX('Pliegos Tarifarios (Santiago)'!$H:$H,MATCH($B825,'Pliegos Tarifarios (Santiago)'!$A:$A,0)),H825&lt;=5000,INDEX('Pliegos Tarifarios (Santiago)'!$I:$I,MATCH($B825,'Pliegos Tarifarios (Santiago)'!$A:$A,0)),H825&gt;5000,INDEX('Pliegos Tarifarios (Santiago)'!$J:$J,MATCH($B825,'Pliegos Tarifarios (Santiago)'!$A:$A,0)))/1.19</f>
        <v>218.29491764705884</v>
      </c>
      <c r="R825" s="19">
        <f>INDEX('Pliegos Tarifarios (Santiago)'!$K:$K,MATCH($B825,'Pliegos Tarifarios (Santiago)'!$A:$A,0))</f>
        <v>719.68899999999996</v>
      </c>
      <c r="S825" s="21">
        <f t="shared" si="50"/>
        <v>60634.695986747058</v>
      </c>
      <c r="T825" s="21">
        <f t="shared" si="51"/>
        <v>11520.592237481942</v>
      </c>
      <c r="U825" s="19">
        <v>0</v>
      </c>
      <c r="V825" s="21">
        <f t="shared" si="52"/>
        <v>72155.288224229007</v>
      </c>
    </row>
    <row r="826" spans="1:22" x14ac:dyDescent="0.3">
      <c r="A826" s="7" t="s">
        <v>135</v>
      </c>
      <c r="B826" s="7">
        <v>4</v>
      </c>
      <c r="C826" s="8" t="s">
        <v>178</v>
      </c>
      <c r="D826" s="7" t="s">
        <v>302</v>
      </c>
      <c r="E826" s="7" t="s">
        <v>292</v>
      </c>
      <c r="F826" s="8" t="s">
        <v>303</v>
      </c>
      <c r="G826" s="7" t="s">
        <v>30</v>
      </c>
      <c r="H826" s="9">
        <v>329.46820000000002</v>
      </c>
      <c r="I826" s="9">
        <v>0.91180000000000005</v>
      </c>
      <c r="J826" s="9">
        <v>0.90920000000000001</v>
      </c>
      <c r="K826" s="10">
        <v>0.99714849747751699</v>
      </c>
      <c r="L826" s="9">
        <v>10.63</v>
      </c>
      <c r="M826" s="19">
        <f>H826*INDEX('Pliegos Tarifarios (Santiago)'!$B:$B,MATCH($B826,'Pliegos Tarifarios (Santiago)'!$A:$A,0))</f>
        <v>39153.341951599999</v>
      </c>
      <c r="N826" s="19">
        <f>I826*INDEX('Pliegos Tarifarios (Santiago)'!$C:$C,MATCH($B826,'Pliegos Tarifarios (Santiago)'!$A:$A,0))</f>
        <v>3127.3436126000001</v>
      </c>
      <c r="O826" s="19">
        <f>J826*INDEX('Pliegos Tarifarios (Santiago)'!$D:$D,MATCH($B826,'Pliegos Tarifarios (Santiago)'!$A:$A,0))</f>
        <v>12845.559464</v>
      </c>
      <c r="P826" s="19">
        <f>H826*INDEX('Pliegos Tarifarios (Santiago)'!$E:$E,MATCH($B826,'Pliegos Tarifarios (Santiago)'!$A:$A,0))</f>
        <v>4260.6827624000007</v>
      </c>
      <c r="Q826" s="19" cm="1">
        <f t="array" ref="Q826">H826*_xlfn.IFS(H826&lt;=350,INDEX('Pliegos Tarifarios (Santiago)'!$F:$F,MATCH($B826,'Pliegos Tarifarios (Santiago)'!$A:$A,0)),H826&lt;=500,INDEX('Pliegos Tarifarios (Santiago)'!$G:$G,MATCH($B826,'Pliegos Tarifarios (Santiago)'!$A:$A,0)),H826&lt;=1000,INDEX('Pliegos Tarifarios (Santiago)'!$H:$H,MATCH($B826,'Pliegos Tarifarios (Santiago)'!$A:$A,0)),H826&lt;=5000,INDEX('Pliegos Tarifarios (Santiago)'!$I:$I,MATCH($B826,'Pliegos Tarifarios (Santiago)'!$A:$A,0)),H826&gt;5000,INDEX('Pliegos Tarifarios (Santiago)'!$J:$J,MATCH($B826,'Pliegos Tarifarios (Santiago)'!$A:$A,0)))/1.19</f>
        <v>217.0614023529412</v>
      </c>
      <c r="R826" s="19">
        <f>INDEX('Pliegos Tarifarios (Santiago)'!$K:$K,MATCH($B826,'Pliegos Tarifarios (Santiago)'!$A:$A,0))</f>
        <v>719.68899999999996</v>
      </c>
      <c r="S826" s="21">
        <f t="shared" si="50"/>
        <v>60323.678192952939</v>
      </c>
      <c r="T826" s="21">
        <f t="shared" si="51"/>
        <v>11461.498856661059</v>
      </c>
      <c r="U826" s="19">
        <v>0</v>
      </c>
      <c r="V826" s="21">
        <f t="shared" si="52"/>
        <v>71785.177049613994</v>
      </c>
    </row>
    <row r="827" spans="1:22" x14ac:dyDescent="0.3">
      <c r="A827" s="7" t="s">
        <v>135</v>
      </c>
      <c r="B827" s="7">
        <v>4</v>
      </c>
      <c r="C827" s="8" t="s">
        <v>178</v>
      </c>
      <c r="D827" s="7" t="s">
        <v>304</v>
      </c>
      <c r="E827" s="7" t="s">
        <v>305</v>
      </c>
      <c r="F827" s="8" t="s">
        <v>306</v>
      </c>
      <c r="G827" s="7" t="s">
        <v>30</v>
      </c>
      <c r="H827" s="9">
        <v>330.63260000000002</v>
      </c>
      <c r="I827" s="9">
        <v>0.92879999999999996</v>
      </c>
      <c r="J827" s="9">
        <v>0.91759999999999997</v>
      </c>
      <c r="K827" s="10">
        <v>0.98794142980189492</v>
      </c>
      <c r="L827" s="9">
        <v>10.67</v>
      </c>
      <c r="M827" s="19">
        <f>H827*INDEX('Pliegos Tarifarios (Santiago)'!$B:$B,MATCH($B827,'Pliegos Tarifarios (Santiago)'!$A:$A,0))</f>
        <v>39291.716918800004</v>
      </c>
      <c r="N827" s="19">
        <f>I827*INDEX('Pliegos Tarifarios (Santiago)'!$C:$C,MATCH($B827,'Pliegos Tarifarios (Santiago)'!$A:$A,0))</f>
        <v>3185.6511815999997</v>
      </c>
      <c r="O827" s="19">
        <f>J827*INDEX('Pliegos Tarifarios (Santiago)'!$D:$D,MATCH($B827,'Pliegos Tarifarios (Santiago)'!$A:$A,0))</f>
        <v>12964.238191999999</v>
      </c>
      <c r="P827" s="19">
        <f>H827*INDEX('Pliegos Tarifarios (Santiago)'!$E:$E,MATCH($B827,'Pliegos Tarifarios (Santiago)'!$A:$A,0))</f>
        <v>4275.7407832000008</v>
      </c>
      <c r="Q827" s="19" cm="1">
        <f t="array" ref="Q827">H827*_xlfn.IFS(H827&lt;=350,INDEX('Pliegos Tarifarios (Santiago)'!$F:$F,MATCH($B827,'Pliegos Tarifarios (Santiago)'!$A:$A,0)),H827&lt;=500,INDEX('Pliegos Tarifarios (Santiago)'!$G:$G,MATCH($B827,'Pliegos Tarifarios (Santiago)'!$A:$A,0)),H827&lt;=1000,INDEX('Pliegos Tarifarios (Santiago)'!$H:$H,MATCH($B827,'Pliegos Tarifarios (Santiago)'!$A:$A,0)),H827&lt;=5000,INDEX('Pliegos Tarifarios (Santiago)'!$I:$I,MATCH($B827,'Pliegos Tarifarios (Santiago)'!$A:$A,0)),H827&gt;5000,INDEX('Pliegos Tarifarios (Santiago)'!$J:$J,MATCH($B827,'Pliegos Tarifarios (Santiago)'!$A:$A,0)))/1.19</f>
        <v>217.82853647058826</v>
      </c>
      <c r="R827" s="19">
        <f>INDEX('Pliegos Tarifarios (Santiago)'!$K:$K,MATCH($B827,'Pliegos Tarifarios (Santiago)'!$A:$A,0))</f>
        <v>719.68899999999996</v>
      </c>
      <c r="S827" s="21">
        <f t="shared" si="50"/>
        <v>60654.864612070589</v>
      </c>
      <c r="T827" s="21">
        <f t="shared" si="51"/>
        <v>11524.424276293412</v>
      </c>
      <c r="U827" s="19">
        <v>0</v>
      </c>
      <c r="V827" s="21">
        <f t="shared" si="52"/>
        <v>72179.288888363997</v>
      </c>
    </row>
    <row r="828" spans="1:22" x14ac:dyDescent="0.3">
      <c r="A828" s="7" t="s">
        <v>135</v>
      </c>
      <c r="B828" s="7">
        <v>4</v>
      </c>
      <c r="C828" s="8" t="s">
        <v>178</v>
      </c>
      <c r="D828" s="7" t="s">
        <v>307</v>
      </c>
      <c r="E828" s="7" t="s">
        <v>305</v>
      </c>
      <c r="F828" s="8" t="s">
        <v>308</v>
      </c>
      <c r="G828" s="7" t="s">
        <v>30</v>
      </c>
      <c r="H828" s="9">
        <v>330.78379999999999</v>
      </c>
      <c r="I828" s="9">
        <v>0.92490000000000006</v>
      </c>
      <c r="J828" s="9">
        <v>0.91390000000000005</v>
      </c>
      <c r="K828" s="10">
        <v>0.98810682235917391</v>
      </c>
      <c r="L828" s="9">
        <v>10.67</v>
      </c>
      <c r="M828" s="19">
        <f>H828*INDEX('Pliegos Tarifarios (Santiago)'!$B:$B,MATCH($B828,'Pliegos Tarifarios (Santiago)'!$A:$A,0))</f>
        <v>39309.685224399997</v>
      </c>
      <c r="N828" s="19">
        <f>I828*INDEX('Pliegos Tarifarios (Santiago)'!$C:$C,MATCH($B828,'Pliegos Tarifarios (Santiago)'!$A:$A,0))</f>
        <v>3172.2747393</v>
      </c>
      <c r="O828" s="19">
        <f>J828*INDEX('Pliegos Tarifarios (Santiago)'!$D:$D,MATCH($B828,'Pliegos Tarifarios (Santiago)'!$A:$A,0))</f>
        <v>12911.963038</v>
      </c>
      <c r="P828" s="19">
        <f>H828*INDEX('Pliegos Tarifarios (Santiago)'!$E:$E,MATCH($B828,'Pliegos Tarifarios (Santiago)'!$A:$A,0))</f>
        <v>4277.6961015999996</v>
      </c>
      <c r="Q828" s="19" cm="1">
        <f t="array" ref="Q828">H828*_xlfn.IFS(H828&lt;=350,INDEX('Pliegos Tarifarios (Santiago)'!$F:$F,MATCH($B828,'Pliegos Tarifarios (Santiago)'!$A:$A,0)),H828&lt;=500,INDEX('Pliegos Tarifarios (Santiago)'!$G:$G,MATCH($B828,'Pliegos Tarifarios (Santiago)'!$A:$A,0)),H828&lt;=1000,INDEX('Pliegos Tarifarios (Santiago)'!$H:$H,MATCH($B828,'Pliegos Tarifarios (Santiago)'!$A:$A,0)),H828&lt;=5000,INDEX('Pliegos Tarifarios (Santiago)'!$I:$I,MATCH($B828,'Pliegos Tarifarios (Santiago)'!$A:$A,0)),H828&gt;5000,INDEX('Pliegos Tarifarios (Santiago)'!$J:$J,MATCH($B828,'Pliegos Tarifarios (Santiago)'!$A:$A,0)))/1.19</f>
        <v>217.9281505882353</v>
      </c>
      <c r="R828" s="19">
        <f>INDEX('Pliegos Tarifarios (Santiago)'!$K:$K,MATCH($B828,'Pliegos Tarifarios (Santiago)'!$A:$A,0))</f>
        <v>719.68899999999996</v>
      </c>
      <c r="S828" s="21">
        <f t="shared" si="50"/>
        <v>60609.23625388823</v>
      </c>
      <c r="T828" s="21">
        <f t="shared" si="51"/>
        <v>11515.754888238764</v>
      </c>
      <c r="U828" s="19">
        <v>0</v>
      </c>
      <c r="V828" s="21">
        <f t="shared" si="52"/>
        <v>72124.991142126994</v>
      </c>
    </row>
    <row r="829" spans="1:22" x14ac:dyDescent="0.3">
      <c r="A829" s="7" t="s">
        <v>135</v>
      </c>
      <c r="B829" s="7">
        <v>4</v>
      </c>
      <c r="C829" s="8" t="s">
        <v>178</v>
      </c>
      <c r="D829" s="7" t="s">
        <v>309</v>
      </c>
      <c r="E829" s="7" t="s">
        <v>70</v>
      </c>
      <c r="F829" s="8" t="s">
        <v>71</v>
      </c>
      <c r="G829" s="7" t="s">
        <v>16</v>
      </c>
      <c r="H829" s="9">
        <v>1324.3584000000001</v>
      </c>
      <c r="I829" s="9">
        <v>3.7118000000000002</v>
      </c>
      <c r="J829" s="9">
        <v>3.6314000000000002</v>
      </c>
      <c r="K829" s="10">
        <v>0.97833935018050544</v>
      </c>
      <c r="L829" s="9">
        <v>42.72</v>
      </c>
      <c r="M829" s="19">
        <f>H829*INDEX('Pliegos Tarifarios (Santiago)'!$B:$B,MATCH($B829,'Pliegos Tarifarios (Santiago)'!$A:$A,0))</f>
        <v>157384.1035392</v>
      </c>
      <c r="N829" s="19">
        <f>I829*INDEX('Pliegos Tarifarios (Santiago)'!$C:$C,MATCH($B829,'Pliegos Tarifarios (Santiago)'!$A:$A,0))</f>
        <v>12730.943212600001</v>
      </c>
      <c r="O829" s="19">
        <f>J829*INDEX('Pliegos Tarifarios (Santiago)'!$D:$D,MATCH($B829,'Pliegos Tarifarios (Santiago)'!$A:$A,0))</f>
        <v>51305.944388000004</v>
      </c>
      <c r="P829" s="19">
        <f>H829*INDEX('Pliegos Tarifarios (Santiago)'!$E:$E,MATCH($B829,'Pliegos Tarifarios (Santiago)'!$A:$A,0))</f>
        <v>17126.602828800002</v>
      </c>
      <c r="Q829" s="19" cm="1">
        <f t="array" ref="Q829">H829*_xlfn.IFS(H829&lt;=350,INDEX('Pliegos Tarifarios (Santiago)'!$F:$F,MATCH($B829,'Pliegos Tarifarios (Santiago)'!$A:$A,0)),H829&lt;=500,INDEX('Pliegos Tarifarios (Santiago)'!$G:$G,MATCH($B829,'Pliegos Tarifarios (Santiago)'!$A:$A,0)),H829&lt;=1000,INDEX('Pliegos Tarifarios (Santiago)'!$H:$H,MATCH($B829,'Pliegos Tarifarios (Santiago)'!$A:$A,0)),H829&lt;=5000,INDEX('Pliegos Tarifarios (Santiago)'!$I:$I,MATCH($B829,'Pliegos Tarifarios (Santiago)'!$A:$A,0)),H829&gt;5000,INDEX('Pliegos Tarifarios (Santiago)'!$J:$J,MATCH($B829,'Pliegos Tarifarios (Santiago)'!$A:$A,0)))/1.19</f>
        <v>3974.1881062184875</v>
      </c>
      <c r="R829" s="19">
        <f>INDEX('Pliegos Tarifarios (Santiago)'!$K:$K,MATCH($B829,'Pliegos Tarifarios (Santiago)'!$A:$A,0))</f>
        <v>719.68899999999996</v>
      </c>
      <c r="S829" s="21">
        <f t="shared" si="50"/>
        <v>243241.47107481852</v>
      </c>
      <c r="T829" s="21">
        <f t="shared" si="51"/>
        <v>46215.879504215518</v>
      </c>
      <c r="U829" s="19">
        <v>0</v>
      </c>
      <c r="V829" s="21">
        <f t="shared" si="52"/>
        <v>289457.35057903401</v>
      </c>
    </row>
    <row r="830" spans="1:22" x14ac:dyDescent="0.3">
      <c r="A830" s="7" t="s">
        <v>135</v>
      </c>
      <c r="B830" s="7">
        <v>4</v>
      </c>
      <c r="C830" s="8" t="s">
        <v>178</v>
      </c>
      <c r="D830" s="7" t="s">
        <v>310</v>
      </c>
      <c r="E830" s="7" t="s">
        <v>70</v>
      </c>
      <c r="F830" s="8" t="s">
        <v>311</v>
      </c>
      <c r="G830" s="7" t="s">
        <v>16</v>
      </c>
      <c r="H830" s="9">
        <v>1102.0811000000001</v>
      </c>
      <c r="I830" s="9">
        <v>3.0546000000000002</v>
      </c>
      <c r="J830" s="9">
        <v>3.0546000000000002</v>
      </c>
      <c r="K830" s="10">
        <v>1</v>
      </c>
      <c r="L830" s="9">
        <v>35.549999999999997</v>
      </c>
      <c r="M830" s="19">
        <f>H830*INDEX('Pliegos Tarifarios (Santiago)'!$B:$B,MATCH($B830,'Pliegos Tarifarios (Santiago)'!$A:$A,0))</f>
        <v>130969.11376180001</v>
      </c>
      <c r="N830" s="19">
        <f>I830*INDEX('Pliegos Tarifarios (Santiago)'!$C:$C,MATCH($B830,'Pliegos Tarifarios (Santiago)'!$A:$A,0))</f>
        <v>10476.841192200001</v>
      </c>
      <c r="O830" s="19">
        <f>J830*INDEX('Pliegos Tarifarios (Santiago)'!$D:$D,MATCH($B830,'Pliegos Tarifarios (Santiago)'!$A:$A,0))</f>
        <v>43156.671732000003</v>
      </c>
      <c r="P830" s="19">
        <f>H830*INDEX('Pliegos Tarifarios (Santiago)'!$E:$E,MATCH($B830,'Pliegos Tarifarios (Santiago)'!$A:$A,0))</f>
        <v>14252.112785200003</v>
      </c>
      <c r="Q830" s="19" cm="1">
        <f t="array" ref="Q830">H830*_xlfn.IFS(H830&lt;=350,INDEX('Pliegos Tarifarios (Santiago)'!$F:$F,MATCH($B830,'Pliegos Tarifarios (Santiago)'!$A:$A,0)),H830&lt;=500,INDEX('Pliegos Tarifarios (Santiago)'!$G:$G,MATCH($B830,'Pliegos Tarifarios (Santiago)'!$A:$A,0)),H830&lt;=1000,INDEX('Pliegos Tarifarios (Santiago)'!$H:$H,MATCH($B830,'Pliegos Tarifarios (Santiago)'!$A:$A,0)),H830&lt;=5000,INDEX('Pliegos Tarifarios (Santiago)'!$I:$I,MATCH($B830,'Pliegos Tarifarios (Santiago)'!$A:$A,0)),H830&gt;5000,INDEX('Pliegos Tarifarios (Santiago)'!$J:$J,MATCH($B830,'Pliegos Tarifarios (Santiago)'!$A:$A,0)))/1.19</f>
        <v>3307.1694185714287</v>
      </c>
      <c r="R830" s="19">
        <f>INDEX('Pliegos Tarifarios (Santiago)'!$K:$K,MATCH($B830,'Pliegos Tarifarios (Santiago)'!$A:$A,0))</f>
        <v>719.68899999999996</v>
      </c>
      <c r="S830" s="21">
        <f t="shared" si="50"/>
        <v>202881.59788977148</v>
      </c>
      <c r="T830" s="21">
        <f t="shared" si="51"/>
        <v>38547.503599056581</v>
      </c>
      <c r="U830" s="19">
        <v>0</v>
      </c>
      <c r="V830" s="21">
        <f t="shared" si="52"/>
        <v>241429.10148882808</v>
      </c>
    </row>
    <row r="831" spans="1:22" x14ac:dyDescent="0.3">
      <c r="A831" s="7" t="s">
        <v>135</v>
      </c>
      <c r="B831" s="7">
        <v>4</v>
      </c>
      <c r="C831" s="8" t="s">
        <v>178</v>
      </c>
      <c r="D831" s="7" t="s">
        <v>312</v>
      </c>
      <c r="E831" s="7" t="s">
        <v>70</v>
      </c>
      <c r="F831" s="8" t="s">
        <v>313</v>
      </c>
      <c r="G831" s="7" t="s">
        <v>16</v>
      </c>
      <c r="H831" s="9">
        <v>1101.4295999999999</v>
      </c>
      <c r="I831" s="9">
        <v>3.0804</v>
      </c>
      <c r="J831" s="9">
        <v>3.0804</v>
      </c>
      <c r="K831" s="10">
        <v>1</v>
      </c>
      <c r="L831" s="9">
        <v>35.53</v>
      </c>
      <c r="M831" s="19">
        <f>H831*INDEX('Pliegos Tarifarios (Santiago)'!$B:$B,MATCH($B831,'Pliegos Tarifarios (Santiago)'!$A:$A,0))</f>
        <v>130891.69080479999</v>
      </c>
      <c r="N831" s="19">
        <f>I831*INDEX('Pliegos Tarifarios (Santiago)'!$C:$C,MATCH($B831,'Pliegos Tarifarios (Santiago)'!$A:$A,0))</f>
        <v>10565.3315028</v>
      </c>
      <c r="O831" s="19">
        <f>J831*INDEX('Pliegos Tarifarios (Santiago)'!$D:$D,MATCH($B831,'Pliegos Tarifarios (Santiago)'!$A:$A,0))</f>
        <v>43521.184968000001</v>
      </c>
      <c r="P831" s="19">
        <f>H831*INDEX('Pliegos Tarifarios (Santiago)'!$E:$E,MATCH($B831,'Pliegos Tarifarios (Santiago)'!$A:$A,0))</f>
        <v>14243.6875872</v>
      </c>
      <c r="Q831" s="19" cm="1">
        <f t="array" ref="Q831">H831*_xlfn.IFS(H831&lt;=350,INDEX('Pliegos Tarifarios (Santiago)'!$F:$F,MATCH($B831,'Pliegos Tarifarios (Santiago)'!$A:$A,0)),H831&lt;=500,INDEX('Pliegos Tarifarios (Santiago)'!$G:$G,MATCH($B831,'Pliegos Tarifarios (Santiago)'!$A:$A,0)),H831&lt;=1000,INDEX('Pliegos Tarifarios (Santiago)'!$H:$H,MATCH($B831,'Pliegos Tarifarios (Santiago)'!$A:$A,0)),H831&lt;=5000,INDEX('Pliegos Tarifarios (Santiago)'!$I:$I,MATCH($B831,'Pliegos Tarifarios (Santiago)'!$A:$A,0)),H831&gt;5000,INDEX('Pliegos Tarifarios (Santiago)'!$J:$J,MATCH($B831,'Pliegos Tarifarios (Santiago)'!$A:$A,0)))/1.19</f>
        <v>3305.214371092437</v>
      </c>
      <c r="R831" s="19">
        <f>INDEX('Pliegos Tarifarios (Santiago)'!$K:$K,MATCH($B831,'Pliegos Tarifarios (Santiago)'!$A:$A,0))</f>
        <v>719.68899999999996</v>
      </c>
      <c r="S831" s="21">
        <f t="shared" si="50"/>
        <v>203246.79823389245</v>
      </c>
      <c r="T831" s="21">
        <f t="shared" si="51"/>
        <v>38616.891664439565</v>
      </c>
      <c r="U831" s="19">
        <v>0</v>
      </c>
      <c r="V831" s="21">
        <f t="shared" si="52"/>
        <v>241863.689898332</v>
      </c>
    </row>
    <row r="832" spans="1:22" x14ac:dyDescent="0.3">
      <c r="A832" s="7" t="s">
        <v>135</v>
      </c>
      <c r="B832" s="7">
        <v>4</v>
      </c>
      <c r="C832" s="8" t="s">
        <v>178</v>
      </c>
      <c r="D832" s="7" t="s">
        <v>314</v>
      </c>
      <c r="E832" s="7" t="s">
        <v>70</v>
      </c>
      <c r="F832" s="8" t="s">
        <v>315</v>
      </c>
      <c r="G832" s="7" t="s">
        <v>16</v>
      </c>
      <c r="H832" s="9">
        <v>881.12099999999998</v>
      </c>
      <c r="I832" s="9">
        <v>2.4828999999999999</v>
      </c>
      <c r="J832" s="9">
        <v>2.4579</v>
      </c>
      <c r="K832" s="10">
        <v>0.98993112892182533</v>
      </c>
      <c r="L832" s="9">
        <v>28.42</v>
      </c>
      <c r="M832" s="19">
        <f>H832*INDEX('Pliegos Tarifarios (Santiago)'!$B:$B,MATCH($B832,'Pliegos Tarifarios (Santiago)'!$A:$A,0))</f>
        <v>104710.657398</v>
      </c>
      <c r="N832" s="19">
        <f>I832*INDEX('Pliegos Tarifarios (Santiago)'!$C:$C,MATCH($B832,'Pliegos Tarifarios (Santiago)'!$A:$A,0))</f>
        <v>8515.9919453000002</v>
      </c>
      <c r="O832" s="19">
        <f>J832*INDEX('Pliegos Tarifarios (Santiago)'!$D:$D,MATCH($B832,'Pliegos Tarifarios (Santiago)'!$A:$A,0))</f>
        <v>34726.243518000003</v>
      </c>
      <c r="P832" s="19">
        <f>H832*INDEX('Pliegos Tarifarios (Santiago)'!$E:$E,MATCH($B832,'Pliegos Tarifarios (Santiago)'!$A:$A,0))</f>
        <v>11394.656772</v>
      </c>
      <c r="Q832" s="19" cm="1">
        <f t="array" ref="Q832">H832*_xlfn.IFS(H832&lt;=350,INDEX('Pliegos Tarifarios (Santiago)'!$F:$F,MATCH($B832,'Pliegos Tarifarios (Santiago)'!$A:$A,0)),H832&lt;=500,INDEX('Pliegos Tarifarios (Santiago)'!$G:$G,MATCH($B832,'Pliegos Tarifarios (Santiago)'!$A:$A,0)),H832&lt;=1000,INDEX('Pliegos Tarifarios (Santiago)'!$H:$H,MATCH($B832,'Pliegos Tarifarios (Santiago)'!$A:$A,0)),H832&lt;=5000,INDEX('Pliegos Tarifarios (Santiago)'!$I:$I,MATCH($B832,'Pliegos Tarifarios (Santiago)'!$A:$A,0)),H832&gt;5000,INDEX('Pliegos Tarifarios (Santiago)'!$J:$J,MATCH($B832,'Pliegos Tarifarios (Santiago)'!$A:$A,0)))/1.19</f>
        <v>2066.5619420168068</v>
      </c>
      <c r="R832" s="19">
        <f>INDEX('Pliegos Tarifarios (Santiago)'!$K:$K,MATCH($B832,'Pliegos Tarifarios (Santiago)'!$A:$A,0))</f>
        <v>719.68899999999996</v>
      </c>
      <c r="S832" s="21">
        <f t="shared" si="50"/>
        <v>162133.8005753168</v>
      </c>
      <c r="T832" s="21">
        <f t="shared" si="51"/>
        <v>30805.422109310191</v>
      </c>
      <c r="U832" s="19">
        <v>0</v>
      </c>
      <c r="V832" s="21">
        <f t="shared" si="52"/>
        <v>192939.22268462699</v>
      </c>
    </row>
    <row r="833" spans="1:22" x14ac:dyDescent="0.3">
      <c r="A833" s="7" t="s">
        <v>135</v>
      </c>
      <c r="B833" s="7">
        <v>4</v>
      </c>
      <c r="C833" s="8" t="s">
        <v>178</v>
      </c>
      <c r="D833" s="7" t="s">
        <v>316</v>
      </c>
      <c r="E833" s="7" t="s">
        <v>90</v>
      </c>
      <c r="F833" s="8" t="s">
        <v>93</v>
      </c>
      <c r="G833" s="7" t="s">
        <v>30</v>
      </c>
      <c r="H833" s="9">
        <v>330.839</v>
      </c>
      <c r="I833" s="9">
        <v>0.93240000000000001</v>
      </c>
      <c r="J833" s="9">
        <v>0.92620000000000002</v>
      </c>
      <c r="K833" s="10">
        <v>0.99335049335049341</v>
      </c>
      <c r="L833" s="9">
        <v>10.67</v>
      </c>
      <c r="M833" s="19">
        <f>H833*INDEX('Pliegos Tarifarios (Santiago)'!$B:$B,MATCH($B833,'Pliegos Tarifarios (Santiago)'!$A:$A,0))</f>
        <v>39316.245082000001</v>
      </c>
      <c r="N833" s="19">
        <f>I833*INDEX('Pliegos Tarifarios (Santiago)'!$C:$C,MATCH($B833,'Pliegos Tarifarios (Santiago)'!$A:$A,0))</f>
        <v>3197.9986668000001</v>
      </c>
      <c r="O833" s="19">
        <f>J833*INDEX('Pliegos Tarifarios (Santiago)'!$D:$D,MATCH($B833,'Pliegos Tarifarios (Santiago)'!$A:$A,0))</f>
        <v>13085.742604000001</v>
      </c>
      <c r="P833" s="19">
        <f>H833*INDEX('Pliegos Tarifarios (Santiago)'!$E:$E,MATCH($B833,'Pliegos Tarifarios (Santiago)'!$A:$A,0))</f>
        <v>4278.4099480000004</v>
      </c>
      <c r="Q833" s="19" cm="1">
        <f t="array" ref="Q833">H833*_xlfn.IFS(H833&lt;=350,INDEX('Pliegos Tarifarios (Santiago)'!$F:$F,MATCH($B833,'Pliegos Tarifarios (Santiago)'!$A:$A,0)),H833&lt;=500,INDEX('Pliegos Tarifarios (Santiago)'!$G:$G,MATCH($B833,'Pliegos Tarifarios (Santiago)'!$A:$A,0)),H833&lt;=1000,INDEX('Pliegos Tarifarios (Santiago)'!$H:$H,MATCH($B833,'Pliegos Tarifarios (Santiago)'!$A:$A,0)),H833&lt;=5000,INDEX('Pliegos Tarifarios (Santiago)'!$I:$I,MATCH($B833,'Pliegos Tarifarios (Santiago)'!$A:$A,0)),H833&gt;5000,INDEX('Pliegos Tarifarios (Santiago)'!$J:$J,MATCH($B833,'Pliegos Tarifarios (Santiago)'!$A:$A,0)))/1.19</f>
        <v>217.96451764705881</v>
      </c>
      <c r="R833" s="19">
        <f>INDEX('Pliegos Tarifarios (Santiago)'!$K:$K,MATCH($B833,'Pliegos Tarifarios (Santiago)'!$A:$A,0))</f>
        <v>719.68899999999996</v>
      </c>
      <c r="S833" s="21">
        <f t="shared" si="50"/>
        <v>60816.049818447056</v>
      </c>
      <c r="T833" s="21">
        <f t="shared" si="51"/>
        <v>11555.049465504941</v>
      </c>
      <c r="U833" s="19">
        <v>0</v>
      </c>
      <c r="V833" s="21">
        <f t="shared" si="52"/>
        <v>72371.099283952004</v>
      </c>
    </row>
    <row r="834" spans="1:22" x14ac:dyDescent="0.3">
      <c r="A834" s="7" t="s">
        <v>135</v>
      </c>
      <c r="B834" s="7">
        <v>4</v>
      </c>
      <c r="C834" s="8" t="s">
        <v>178</v>
      </c>
      <c r="D834" s="7" t="s">
        <v>317</v>
      </c>
      <c r="E834" s="7" t="s">
        <v>90</v>
      </c>
      <c r="F834" s="8" t="s">
        <v>318</v>
      </c>
      <c r="G834" s="7" t="s">
        <v>30</v>
      </c>
      <c r="H834" s="9">
        <v>331.34649999999999</v>
      </c>
      <c r="I834" s="9">
        <v>0.91790000000000005</v>
      </c>
      <c r="J834" s="9">
        <v>0.90939999999999999</v>
      </c>
      <c r="K834" s="10">
        <v>0.99073973199694954</v>
      </c>
      <c r="L834" s="9">
        <v>10.69</v>
      </c>
      <c r="M834" s="19">
        <f>H834*INDEX('Pliegos Tarifarios (Santiago)'!$B:$B,MATCH($B834,'Pliegos Tarifarios (Santiago)'!$A:$A,0))</f>
        <v>39376.555366999994</v>
      </c>
      <c r="N834" s="19">
        <f>I834*INDEX('Pliegos Tarifarios (Santiago)'!$C:$C,MATCH($B834,'Pliegos Tarifarios (Santiago)'!$A:$A,0))</f>
        <v>3148.2657403000003</v>
      </c>
      <c r="O834" s="19">
        <f>J834*INDEX('Pliegos Tarifarios (Santiago)'!$D:$D,MATCH($B834,'Pliegos Tarifarios (Santiago)'!$A:$A,0))</f>
        <v>12848.385147999999</v>
      </c>
      <c r="P834" s="19">
        <f>H834*INDEX('Pliegos Tarifarios (Santiago)'!$E:$E,MATCH($B834,'Pliegos Tarifarios (Santiago)'!$A:$A,0))</f>
        <v>4284.9729379999999</v>
      </c>
      <c r="Q834" s="19" cm="1">
        <f t="array" ref="Q834">H834*_xlfn.IFS(H834&lt;=350,INDEX('Pliegos Tarifarios (Santiago)'!$F:$F,MATCH($B834,'Pliegos Tarifarios (Santiago)'!$A:$A,0)),H834&lt;=500,INDEX('Pliegos Tarifarios (Santiago)'!$G:$G,MATCH($B834,'Pliegos Tarifarios (Santiago)'!$A:$A,0)),H834&lt;=1000,INDEX('Pliegos Tarifarios (Santiago)'!$H:$H,MATCH($B834,'Pliegos Tarifarios (Santiago)'!$A:$A,0)),H834&lt;=5000,INDEX('Pliegos Tarifarios (Santiago)'!$I:$I,MATCH($B834,'Pliegos Tarifarios (Santiago)'!$A:$A,0)),H834&gt;5000,INDEX('Pliegos Tarifarios (Santiago)'!$J:$J,MATCH($B834,'Pliegos Tarifarios (Santiago)'!$A:$A,0)))/1.19</f>
        <v>218.29887058823533</v>
      </c>
      <c r="R834" s="19">
        <f>INDEX('Pliegos Tarifarios (Santiago)'!$K:$K,MATCH($B834,'Pliegos Tarifarios (Santiago)'!$A:$A,0))</f>
        <v>719.68899999999996</v>
      </c>
      <c r="S834" s="21">
        <f t="shared" si="50"/>
        <v>60596.167063888228</v>
      </c>
      <c r="T834" s="21">
        <f t="shared" si="51"/>
        <v>11513.271742138764</v>
      </c>
      <c r="U834" s="19">
        <v>0</v>
      </c>
      <c r="V834" s="21">
        <f t="shared" si="52"/>
        <v>72109.438806026999</v>
      </c>
    </row>
    <row r="835" spans="1:22" x14ac:dyDescent="0.3">
      <c r="A835" s="7" t="s">
        <v>135</v>
      </c>
      <c r="B835" s="7">
        <v>4</v>
      </c>
      <c r="C835" s="8" t="s">
        <v>178</v>
      </c>
      <c r="D835" s="7" t="s">
        <v>319</v>
      </c>
      <c r="E835" s="7" t="s">
        <v>75</v>
      </c>
      <c r="F835" s="8" t="s">
        <v>320</v>
      </c>
      <c r="G835" s="7" t="s">
        <v>16</v>
      </c>
      <c r="H835" s="9">
        <v>3301.6300999999999</v>
      </c>
      <c r="I835" s="9">
        <v>9.3354999999999997</v>
      </c>
      <c r="J835" s="9">
        <v>9.0145999999999997</v>
      </c>
      <c r="K835" s="10">
        <v>0.96562583685930048</v>
      </c>
      <c r="L835" s="9">
        <v>106.5</v>
      </c>
      <c r="M835" s="19">
        <f>H835*INDEX('Pliegos Tarifarios (Santiago)'!$B:$B,MATCH($B835,'Pliegos Tarifarios (Santiago)'!$A:$A,0))</f>
        <v>392359.11782379996</v>
      </c>
      <c r="N835" s="19">
        <f>I835*INDEX('Pliegos Tarifarios (Santiago)'!$C:$C,MATCH($B835,'Pliegos Tarifarios (Santiago)'!$A:$A,0))</f>
        <v>32019.430023499997</v>
      </c>
      <c r="O835" s="19">
        <f>J835*INDEX('Pliegos Tarifarios (Santiago)'!$D:$D,MATCH($B835,'Pliegos Tarifarios (Santiago)'!$A:$A,0))</f>
        <v>127362.054932</v>
      </c>
      <c r="P835" s="19">
        <f>H835*INDEX('Pliegos Tarifarios (Santiago)'!$E:$E,MATCH($B835,'Pliegos Tarifarios (Santiago)'!$A:$A,0))</f>
        <v>42696.680453200002</v>
      </c>
      <c r="Q835" s="19" cm="1">
        <f t="array" ref="Q835">H835*_xlfn.IFS(H835&lt;=350,INDEX('Pliegos Tarifarios (Santiago)'!$F:$F,MATCH($B835,'Pliegos Tarifarios (Santiago)'!$A:$A,0)),H835&lt;=500,INDEX('Pliegos Tarifarios (Santiago)'!$G:$G,MATCH($B835,'Pliegos Tarifarios (Santiago)'!$A:$A,0)),H835&lt;=1000,INDEX('Pliegos Tarifarios (Santiago)'!$H:$H,MATCH($B835,'Pliegos Tarifarios (Santiago)'!$A:$A,0)),H835&lt;=5000,INDEX('Pliegos Tarifarios (Santiago)'!$I:$I,MATCH($B835,'Pliegos Tarifarios (Santiago)'!$A:$A,0)),H835&gt;5000,INDEX('Pliegos Tarifarios (Santiago)'!$J:$J,MATCH($B835,'Pliegos Tarifarios (Santiago)'!$A:$A,0)))/1.19</f>
        <v>9907.6647790756288</v>
      </c>
      <c r="R835" s="19">
        <f>INDEX('Pliegos Tarifarios (Santiago)'!$K:$K,MATCH($B835,'Pliegos Tarifarios (Santiago)'!$A:$A,0))</f>
        <v>719.68899999999996</v>
      </c>
      <c r="S835" s="21">
        <f t="shared" si="50"/>
        <v>605064.63701157563</v>
      </c>
      <c r="T835" s="21">
        <f t="shared" si="51"/>
        <v>114962.28103219937</v>
      </c>
      <c r="U835" s="19">
        <v>0</v>
      </c>
      <c r="V835" s="21">
        <f t="shared" si="52"/>
        <v>720026.91804377502</v>
      </c>
    </row>
    <row r="836" spans="1:22" x14ac:dyDescent="0.3">
      <c r="A836" s="7" t="s">
        <v>135</v>
      </c>
      <c r="B836" s="7">
        <v>4</v>
      </c>
      <c r="C836" s="8" t="s">
        <v>178</v>
      </c>
      <c r="D836" s="7" t="s">
        <v>321</v>
      </c>
      <c r="E836" s="7" t="s">
        <v>75</v>
      </c>
      <c r="F836" s="8" t="s">
        <v>84</v>
      </c>
      <c r="G836" s="7" t="s">
        <v>16</v>
      </c>
      <c r="H836" s="9">
        <v>2753.6097</v>
      </c>
      <c r="I836" s="9">
        <v>8.0039999999999996</v>
      </c>
      <c r="J836" s="9">
        <v>7.7560000000000002</v>
      </c>
      <c r="K836" s="10">
        <v>0.96901549225387318</v>
      </c>
      <c r="L836" s="9">
        <v>88.83</v>
      </c>
      <c r="M836" s="19">
        <f>H836*INDEX('Pliegos Tarifarios (Santiago)'!$B:$B,MATCH($B836,'Pliegos Tarifarios (Santiago)'!$A:$A,0))</f>
        <v>327233.46952859999</v>
      </c>
      <c r="N836" s="19">
        <f>I836*INDEX('Pliegos Tarifarios (Santiago)'!$C:$C,MATCH($B836,'Pliegos Tarifarios (Santiago)'!$A:$A,0))</f>
        <v>27452.575427999996</v>
      </c>
      <c r="O836" s="19">
        <f>J836*INDEX('Pliegos Tarifarios (Santiago)'!$D:$D,MATCH($B836,'Pliegos Tarifarios (Santiago)'!$A:$A,0))</f>
        <v>109580.02552000001</v>
      </c>
      <c r="P836" s="19">
        <f>H836*INDEX('Pliegos Tarifarios (Santiago)'!$E:$E,MATCH($B836,'Pliegos Tarifarios (Santiago)'!$A:$A,0))</f>
        <v>35609.680640400002</v>
      </c>
      <c r="Q836" s="19" cm="1">
        <f t="array" ref="Q836">H836*_xlfn.IFS(H836&lt;=350,INDEX('Pliegos Tarifarios (Santiago)'!$F:$F,MATCH($B836,'Pliegos Tarifarios (Santiago)'!$A:$A,0)),H836&lt;=500,INDEX('Pliegos Tarifarios (Santiago)'!$G:$G,MATCH($B836,'Pliegos Tarifarios (Santiago)'!$A:$A,0)),H836&lt;=1000,INDEX('Pliegos Tarifarios (Santiago)'!$H:$H,MATCH($B836,'Pliegos Tarifarios (Santiago)'!$A:$A,0)),H836&lt;=5000,INDEX('Pliegos Tarifarios (Santiago)'!$I:$I,MATCH($B836,'Pliegos Tarifarios (Santiago)'!$A:$A,0)),H836&gt;5000,INDEX('Pliegos Tarifarios (Santiago)'!$J:$J,MATCH($B836,'Pliegos Tarifarios (Santiago)'!$A:$A,0)))/1.19</f>
        <v>8263.143057731093</v>
      </c>
      <c r="R836" s="19">
        <f>INDEX('Pliegos Tarifarios (Santiago)'!$K:$K,MATCH($B836,'Pliegos Tarifarios (Santiago)'!$A:$A,0))</f>
        <v>719.68899999999996</v>
      </c>
      <c r="S836" s="21">
        <f t="shared" si="50"/>
        <v>508858.58317473112</v>
      </c>
      <c r="T836" s="21">
        <f t="shared" si="51"/>
        <v>96683.130803198917</v>
      </c>
      <c r="U836" s="19">
        <v>0</v>
      </c>
      <c r="V836" s="21">
        <f t="shared" si="52"/>
        <v>605541.71397793002</v>
      </c>
    </row>
    <row r="837" spans="1:22" x14ac:dyDescent="0.3">
      <c r="A837" s="7" t="s">
        <v>135</v>
      </c>
      <c r="B837" s="7">
        <v>4</v>
      </c>
      <c r="C837" s="8" t="s">
        <v>178</v>
      </c>
      <c r="D837" s="7" t="s">
        <v>322</v>
      </c>
      <c r="E837" s="7" t="s">
        <v>75</v>
      </c>
      <c r="F837" s="8" t="s">
        <v>323</v>
      </c>
      <c r="G837" s="7" t="s">
        <v>16</v>
      </c>
      <c r="H837" s="9">
        <v>2754.6212</v>
      </c>
      <c r="I837" s="9">
        <v>7.6661000000000001</v>
      </c>
      <c r="J837" s="9">
        <v>7.6205999999999996</v>
      </c>
      <c r="K837" s="10">
        <v>0.99406477870103438</v>
      </c>
      <c r="L837" s="9">
        <v>88.86</v>
      </c>
      <c r="M837" s="19">
        <f>H837*INDEX('Pliegos Tarifarios (Santiago)'!$B:$B,MATCH($B837,'Pliegos Tarifarios (Santiago)'!$A:$A,0))</f>
        <v>327353.67416559998</v>
      </c>
      <c r="N837" s="19">
        <f>I837*INDEX('Pliegos Tarifarios (Santiago)'!$C:$C,MATCH($B837,'Pliegos Tarifarios (Santiago)'!$A:$A,0))</f>
        <v>26293.6267477</v>
      </c>
      <c r="O837" s="19">
        <f>J837*INDEX('Pliegos Tarifarios (Santiago)'!$D:$D,MATCH($B837,'Pliegos Tarifarios (Santiago)'!$A:$A,0))</f>
        <v>107667.03745199999</v>
      </c>
      <c r="P837" s="19">
        <f>H837*INDEX('Pliegos Tarifarios (Santiago)'!$E:$E,MATCH($B837,'Pliegos Tarifarios (Santiago)'!$A:$A,0))</f>
        <v>35622.761358399999</v>
      </c>
      <c r="Q837" s="19" cm="1">
        <f t="array" ref="Q837">H837*_xlfn.IFS(H837&lt;=350,INDEX('Pliegos Tarifarios (Santiago)'!$F:$F,MATCH($B837,'Pliegos Tarifarios (Santiago)'!$A:$A,0)),H837&lt;=500,INDEX('Pliegos Tarifarios (Santiago)'!$G:$G,MATCH($B837,'Pliegos Tarifarios (Santiago)'!$A:$A,0)),H837&lt;=1000,INDEX('Pliegos Tarifarios (Santiago)'!$H:$H,MATCH($B837,'Pliegos Tarifarios (Santiago)'!$A:$A,0)),H837&lt;=5000,INDEX('Pliegos Tarifarios (Santiago)'!$I:$I,MATCH($B837,'Pliegos Tarifarios (Santiago)'!$A:$A,0)),H837&gt;5000,INDEX('Pliegos Tarifarios (Santiago)'!$J:$J,MATCH($B837,'Pliegos Tarifarios (Santiago)'!$A:$A,0)))/1.19</f>
        <v>8266.1784077310931</v>
      </c>
      <c r="R837" s="19">
        <f>INDEX('Pliegos Tarifarios (Santiago)'!$K:$K,MATCH($B837,'Pliegos Tarifarios (Santiago)'!$A:$A,0))</f>
        <v>719.68899999999996</v>
      </c>
      <c r="S837" s="21">
        <f t="shared" si="50"/>
        <v>505922.9671314311</v>
      </c>
      <c r="T837" s="21">
        <f t="shared" si="51"/>
        <v>96125.363754971913</v>
      </c>
      <c r="U837" s="19">
        <v>0</v>
      </c>
      <c r="V837" s="21">
        <f t="shared" si="52"/>
        <v>602048.33088640298</v>
      </c>
    </row>
    <row r="838" spans="1:22" x14ac:dyDescent="0.3">
      <c r="A838" s="7" t="s">
        <v>135</v>
      </c>
      <c r="B838" s="7">
        <v>4</v>
      </c>
      <c r="C838" s="8" t="s">
        <v>178</v>
      </c>
      <c r="D838" s="7" t="s">
        <v>324</v>
      </c>
      <c r="E838" s="7" t="s">
        <v>75</v>
      </c>
      <c r="F838" s="8" t="s">
        <v>325</v>
      </c>
      <c r="G838" s="7" t="s">
        <v>16</v>
      </c>
      <c r="H838" s="9">
        <v>1103.4601</v>
      </c>
      <c r="I838" s="9">
        <v>3.1659000000000002</v>
      </c>
      <c r="J838" s="9">
        <v>3.0712999999999999</v>
      </c>
      <c r="K838" s="10">
        <v>0.97011908146182757</v>
      </c>
      <c r="L838" s="9">
        <v>35.6</v>
      </c>
      <c r="M838" s="19">
        <f>H838*INDEX('Pliegos Tarifarios (Santiago)'!$B:$B,MATCH($B838,'Pliegos Tarifarios (Santiago)'!$A:$A,0))</f>
        <v>131132.99136379999</v>
      </c>
      <c r="N838" s="19">
        <f>I838*INDEX('Pliegos Tarifarios (Santiago)'!$C:$C,MATCH($B838,'Pliegos Tarifarios (Santiago)'!$A:$A,0))</f>
        <v>10858.5842763</v>
      </c>
      <c r="O838" s="19">
        <f>J838*INDEX('Pliegos Tarifarios (Santiago)'!$D:$D,MATCH($B838,'Pliegos Tarifarios (Santiago)'!$A:$A,0))</f>
        <v>43392.616346000003</v>
      </c>
      <c r="P838" s="19">
        <f>H838*INDEX('Pliegos Tarifarios (Santiago)'!$E:$E,MATCH($B838,'Pliegos Tarifarios (Santiago)'!$A:$A,0))</f>
        <v>14269.9460132</v>
      </c>
      <c r="Q838" s="19" cm="1">
        <f t="array" ref="Q838">H838*_xlfn.IFS(H838&lt;=350,INDEX('Pliegos Tarifarios (Santiago)'!$F:$F,MATCH($B838,'Pliegos Tarifarios (Santiago)'!$A:$A,0)),H838&lt;=500,INDEX('Pliegos Tarifarios (Santiago)'!$G:$G,MATCH($B838,'Pliegos Tarifarios (Santiago)'!$A:$A,0)),H838&lt;=1000,INDEX('Pliegos Tarifarios (Santiago)'!$H:$H,MATCH($B838,'Pliegos Tarifarios (Santiago)'!$A:$A,0)),H838&lt;=5000,INDEX('Pliegos Tarifarios (Santiago)'!$I:$I,MATCH($B838,'Pliegos Tarifarios (Santiago)'!$A:$A,0)),H838&gt;5000,INDEX('Pliegos Tarifarios (Santiago)'!$J:$J,MATCH($B838,'Pliegos Tarifarios (Santiago)'!$A:$A,0)))/1.19</f>
        <v>3311.3075773949581</v>
      </c>
      <c r="R838" s="19">
        <f>INDEX('Pliegos Tarifarios (Santiago)'!$K:$K,MATCH($B838,'Pliegos Tarifarios (Santiago)'!$A:$A,0))</f>
        <v>719.68899999999996</v>
      </c>
      <c r="S838" s="21">
        <f t="shared" si="50"/>
        <v>203685.13457669498</v>
      </c>
      <c r="T838" s="21">
        <f t="shared" si="51"/>
        <v>38700.175569572049</v>
      </c>
      <c r="U838" s="19">
        <v>0</v>
      </c>
      <c r="V838" s="21">
        <f t="shared" si="52"/>
        <v>242385.31014626703</v>
      </c>
    </row>
    <row r="839" spans="1:22" x14ac:dyDescent="0.3">
      <c r="A839" s="7" t="s">
        <v>135</v>
      </c>
      <c r="B839" s="7">
        <v>4</v>
      </c>
      <c r="C839" s="8" t="s">
        <v>178</v>
      </c>
      <c r="D839" s="7" t="s">
        <v>326</v>
      </c>
      <c r="E839" s="7" t="s">
        <v>327</v>
      </c>
      <c r="F839" s="8" t="s">
        <v>328</v>
      </c>
      <c r="G839" s="7" t="s">
        <v>16</v>
      </c>
      <c r="H839" s="9">
        <v>2760.3951999999999</v>
      </c>
      <c r="I839" s="9">
        <v>8.3543000000000003</v>
      </c>
      <c r="J839" s="9">
        <v>8.3543000000000003</v>
      </c>
      <c r="K839" s="10">
        <v>1</v>
      </c>
      <c r="L839" s="9">
        <v>89.05</v>
      </c>
      <c r="M839" s="19">
        <f>H839*INDEX('Pliegos Tarifarios (Santiago)'!$B:$B,MATCH($B839,'Pliegos Tarifarios (Santiago)'!$A:$A,0))</f>
        <v>328039.84477759997</v>
      </c>
      <c r="N839" s="19">
        <f>I839*INDEX('Pliegos Tarifarios (Santiago)'!$C:$C,MATCH($B839,'Pliegos Tarifarios (Santiago)'!$A:$A,0))</f>
        <v>28654.054335100001</v>
      </c>
      <c r="O839" s="19">
        <f>J839*INDEX('Pliegos Tarifarios (Santiago)'!$D:$D,MATCH($B839,'Pliegos Tarifarios (Santiago)'!$A:$A,0))</f>
        <v>118033.05920600001</v>
      </c>
      <c r="P839" s="19">
        <f>H839*INDEX('Pliegos Tarifarios (Santiago)'!$E:$E,MATCH($B839,'Pliegos Tarifarios (Santiago)'!$A:$A,0))</f>
        <v>35697.430726400002</v>
      </c>
      <c r="Q839" s="19" cm="1">
        <f t="array" ref="Q839">H839*_xlfn.IFS(H839&lt;=350,INDEX('Pliegos Tarifarios (Santiago)'!$F:$F,MATCH($B839,'Pliegos Tarifarios (Santiago)'!$A:$A,0)),H839&lt;=500,INDEX('Pliegos Tarifarios (Santiago)'!$G:$G,MATCH($B839,'Pliegos Tarifarios (Santiago)'!$A:$A,0)),H839&lt;=1000,INDEX('Pliegos Tarifarios (Santiago)'!$H:$H,MATCH($B839,'Pliegos Tarifarios (Santiago)'!$A:$A,0)),H839&lt;=5000,INDEX('Pliegos Tarifarios (Santiago)'!$I:$I,MATCH($B839,'Pliegos Tarifarios (Santiago)'!$A:$A,0)),H839&gt;5000,INDEX('Pliegos Tarifarios (Santiago)'!$J:$J,MATCH($B839,'Pliegos Tarifarios (Santiago)'!$A:$A,0)))/1.19</f>
        <v>8283.5052598319326</v>
      </c>
      <c r="R839" s="19">
        <f>INDEX('Pliegos Tarifarios (Santiago)'!$K:$K,MATCH($B839,'Pliegos Tarifarios (Santiago)'!$A:$A,0))</f>
        <v>719.68899999999996</v>
      </c>
      <c r="S839" s="21">
        <f t="shared" si="50"/>
        <v>519427.58330493193</v>
      </c>
      <c r="T839" s="21">
        <f t="shared" si="51"/>
        <v>98691.240827937072</v>
      </c>
      <c r="U839" s="19">
        <v>0</v>
      </c>
      <c r="V839" s="21">
        <f t="shared" si="52"/>
        <v>618118.82413286902</v>
      </c>
    </row>
    <row r="840" spans="1:22" x14ac:dyDescent="0.3">
      <c r="A840" s="7" t="s">
        <v>135</v>
      </c>
      <c r="B840" s="7">
        <v>4</v>
      </c>
      <c r="C840" s="8" t="s">
        <v>178</v>
      </c>
      <c r="D840" s="7" t="s">
        <v>329</v>
      </c>
      <c r="E840" s="7" t="s">
        <v>327</v>
      </c>
      <c r="F840" s="8" t="s">
        <v>330</v>
      </c>
      <c r="G840" s="7" t="s">
        <v>16</v>
      </c>
      <c r="H840" s="9">
        <v>2200.2215999999999</v>
      </c>
      <c r="I840" s="9">
        <v>6.1543999999999999</v>
      </c>
      <c r="J840" s="9">
        <v>6.1036000000000001</v>
      </c>
      <c r="K840" s="10">
        <v>0.99174574288314055</v>
      </c>
      <c r="L840" s="9">
        <v>70.97</v>
      </c>
      <c r="M840" s="19">
        <f>H840*INDEX('Pliegos Tarifarios (Santiago)'!$B:$B,MATCH($B840,'Pliegos Tarifarios (Santiago)'!$A:$A,0))</f>
        <v>261469.93450079998</v>
      </c>
      <c r="N840" s="19">
        <f>I840*INDEX('Pliegos Tarifarios (Santiago)'!$C:$C,MATCH($B840,'Pliegos Tarifarios (Santiago)'!$A:$A,0))</f>
        <v>21108.7119208</v>
      </c>
      <c r="O840" s="19">
        <f>J840*INDEX('Pliegos Tarifarios (Santiago)'!$D:$D,MATCH($B840,'Pliegos Tarifarios (Santiago)'!$A:$A,0))</f>
        <v>86234.224312000006</v>
      </c>
      <c r="P840" s="19">
        <f>H840*INDEX('Pliegos Tarifarios (Santiago)'!$E:$E,MATCH($B840,'Pliegos Tarifarios (Santiago)'!$A:$A,0))</f>
        <v>28453.265731199997</v>
      </c>
      <c r="Q840" s="19" cm="1">
        <f t="array" ref="Q840">H840*_xlfn.IFS(H840&lt;=350,INDEX('Pliegos Tarifarios (Santiago)'!$F:$F,MATCH($B840,'Pliegos Tarifarios (Santiago)'!$A:$A,0)),H840&lt;=500,INDEX('Pliegos Tarifarios (Santiago)'!$G:$G,MATCH($B840,'Pliegos Tarifarios (Santiago)'!$A:$A,0)),H840&lt;=1000,INDEX('Pliegos Tarifarios (Santiago)'!$H:$H,MATCH($B840,'Pliegos Tarifarios (Santiago)'!$A:$A,0)),H840&lt;=5000,INDEX('Pliegos Tarifarios (Santiago)'!$I:$I,MATCH($B840,'Pliegos Tarifarios (Santiago)'!$A:$A,0)),H840&gt;5000,INDEX('Pliegos Tarifarios (Santiago)'!$J:$J,MATCH($B840,'Pliegos Tarifarios (Santiago)'!$A:$A,0)))/1.19</f>
        <v>6602.5137257142851</v>
      </c>
      <c r="R840" s="19">
        <f>INDEX('Pliegos Tarifarios (Santiago)'!$K:$K,MATCH($B840,'Pliegos Tarifarios (Santiago)'!$A:$A,0))</f>
        <v>719.68899999999996</v>
      </c>
      <c r="S840" s="21">
        <f t="shared" ref="S840" si="53">SUM(M840:R840)</f>
        <v>404588.33919051429</v>
      </c>
      <c r="T840" s="21">
        <f t="shared" si="51"/>
        <v>76871.784446197722</v>
      </c>
      <c r="U840" s="19">
        <v>0</v>
      </c>
      <c r="V840" s="21">
        <f t="shared" si="52"/>
        <v>481460.12363671203</v>
      </c>
    </row>
    <row r="841" spans="1:22" x14ac:dyDescent="0.3">
      <c r="A841" s="7" t="s">
        <v>135</v>
      </c>
      <c r="B841" s="7">
        <v>4</v>
      </c>
      <c r="C841" s="8" t="s">
        <v>178</v>
      </c>
      <c r="D841" s="7" t="s">
        <v>331</v>
      </c>
      <c r="E841" s="7" t="s">
        <v>327</v>
      </c>
      <c r="F841" s="8" t="s">
        <v>332</v>
      </c>
      <c r="G841" s="7" t="s">
        <v>16</v>
      </c>
      <c r="H841" s="9">
        <v>1655.9458</v>
      </c>
      <c r="I841" s="9">
        <v>4.6204999999999998</v>
      </c>
      <c r="J841" s="9">
        <v>4.5315000000000003</v>
      </c>
      <c r="K841" s="10">
        <v>0.98073801536630245</v>
      </c>
      <c r="L841" s="9">
        <v>53.42</v>
      </c>
      <c r="M841" s="19">
        <f>H841*INDEX('Pliegos Tarifarios (Santiago)'!$B:$B,MATCH($B841,'Pliegos Tarifarios (Santiago)'!$A:$A,0))</f>
        <v>196789.28698039998</v>
      </c>
      <c r="N841" s="19">
        <f>I841*INDEX('Pliegos Tarifarios (Santiago)'!$C:$C,MATCH($B841,'Pliegos Tarifarios (Santiago)'!$A:$A,0))</f>
        <v>15847.654268499999</v>
      </c>
      <c r="O841" s="19">
        <f>J841*INDEX('Pliegos Tarifarios (Santiago)'!$D:$D,MATCH($B841,'Pliegos Tarifarios (Santiago)'!$A:$A,0))</f>
        <v>64022.935230000003</v>
      </c>
      <c r="P841" s="19">
        <f>H841*INDEX('Pliegos Tarifarios (Santiago)'!$E:$E,MATCH($B841,'Pliegos Tarifarios (Santiago)'!$A:$A,0))</f>
        <v>21414.691085599999</v>
      </c>
      <c r="Q841" s="19" cm="1">
        <f t="array" ref="Q841">H841*_xlfn.IFS(H841&lt;=350,INDEX('Pliegos Tarifarios (Santiago)'!$F:$F,MATCH($B841,'Pliegos Tarifarios (Santiago)'!$A:$A,0)),H841&lt;=500,INDEX('Pliegos Tarifarios (Santiago)'!$G:$G,MATCH($B841,'Pliegos Tarifarios (Santiago)'!$A:$A,0)),H841&lt;=1000,INDEX('Pliegos Tarifarios (Santiago)'!$H:$H,MATCH($B841,'Pliegos Tarifarios (Santiago)'!$A:$A,0)),H841&lt;=5000,INDEX('Pliegos Tarifarios (Santiago)'!$I:$I,MATCH($B841,'Pliegos Tarifarios (Santiago)'!$A:$A,0)),H841&gt;5000,INDEX('Pliegos Tarifarios (Santiago)'!$J:$J,MATCH($B841,'Pliegos Tarifarios (Santiago)'!$A:$A,0)))/1.19</f>
        <v>4969.2289510924365</v>
      </c>
      <c r="R841" s="19">
        <f>INDEX('Pliegos Tarifarios (Santiago)'!$K:$K,MATCH($B841,'Pliegos Tarifarios (Santiago)'!$A:$A,0))</f>
        <v>719.68899999999996</v>
      </c>
      <c r="S841" s="21">
        <f t="shared" ref="S841:S904" si="54">SUM(M841:R841)</f>
        <v>303763.48551559245</v>
      </c>
      <c r="T841" s="21">
        <f t="shared" si="51"/>
        <v>57715.062247962567</v>
      </c>
      <c r="U841" s="19">
        <v>0</v>
      </c>
      <c r="V841" s="21">
        <f t="shared" si="52"/>
        <v>361478.54776355502</v>
      </c>
    </row>
    <row r="842" spans="1:22" x14ac:dyDescent="0.3">
      <c r="A842" s="7" t="s">
        <v>135</v>
      </c>
      <c r="B842" s="7">
        <v>4</v>
      </c>
      <c r="C842" s="8" t="s">
        <v>178</v>
      </c>
      <c r="D842" s="7" t="s">
        <v>333</v>
      </c>
      <c r="E842" s="7" t="s">
        <v>327</v>
      </c>
      <c r="F842" s="8" t="s">
        <v>334</v>
      </c>
      <c r="G842" s="7" t="s">
        <v>16</v>
      </c>
      <c r="H842" s="9">
        <v>2206.9358000000002</v>
      </c>
      <c r="I842" s="9">
        <v>6.3301999999999996</v>
      </c>
      <c r="J842" s="9">
        <v>6.0654000000000003</v>
      </c>
      <c r="K842" s="10">
        <v>0.95816877823765456</v>
      </c>
      <c r="L842" s="9">
        <v>71.19</v>
      </c>
      <c r="M842" s="19">
        <f>H842*INDEX('Pliegos Tarifarios (Santiago)'!$B:$B,MATCH($B842,'Pliegos Tarifarios (Santiago)'!$A:$A,0))</f>
        <v>262267.83660039998</v>
      </c>
      <c r="N842" s="19">
        <f>I842*INDEX('Pliegos Tarifarios (Santiago)'!$C:$C,MATCH($B842,'Pliegos Tarifarios (Santiago)'!$A:$A,0))</f>
        <v>21711.680781399999</v>
      </c>
      <c r="O842" s="19">
        <f>J842*INDEX('Pliegos Tarifarios (Santiago)'!$D:$D,MATCH($B842,'Pliegos Tarifarios (Santiago)'!$A:$A,0))</f>
        <v>85694.518668000004</v>
      </c>
      <c r="P842" s="19">
        <f>H842*INDEX('Pliegos Tarifarios (Santiago)'!$E:$E,MATCH($B842,'Pliegos Tarifarios (Santiago)'!$A:$A,0))</f>
        <v>28540.093765600002</v>
      </c>
      <c r="Q842" s="19" cm="1">
        <f t="array" ref="Q842">H842*_xlfn.IFS(H842&lt;=350,INDEX('Pliegos Tarifarios (Santiago)'!$F:$F,MATCH($B842,'Pliegos Tarifarios (Santiago)'!$A:$A,0)),H842&lt;=500,INDEX('Pliegos Tarifarios (Santiago)'!$G:$G,MATCH($B842,'Pliegos Tarifarios (Santiago)'!$A:$A,0)),H842&lt;=1000,INDEX('Pliegos Tarifarios (Santiago)'!$H:$H,MATCH($B842,'Pliegos Tarifarios (Santiago)'!$A:$A,0)),H842&lt;=5000,INDEX('Pliegos Tarifarios (Santiago)'!$I:$I,MATCH($B842,'Pliegos Tarifarios (Santiago)'!$A:$A,0)),H842&gt;5000,INDEX('Pliegos Tarifarios (Santiago)'!$J:$J,MATCH($B842,'Pliegos Tarifarios (Santiago)'!$A:$A,0)))/1.19</f>
        <v>6622.6619678991601</v>
      </c>
      <c r="R842" s="19">
        <f>INDEX('Pliegos Tarifarios (Santiago)'!$K:$K,MATCH($B842,'Pliegos Tarifarios (Santiago)'!$A:$A,0))</f>
        <v>719.68899999999996</v>
      </c>
      <c r="S842" s="21">
        <f t="shared" si="54"/>
        <v>405556.48078329919</v>
      </c>
      <c r="T842" s="21">
        <f t="shared" ref="T842:T905" si="55">S842*0.19</f>
        <v>77055.731348826841</v>
      </c>
      <c r="U842" s="19">
        <v>0</v>
      </c>
      <c r="V842" s="21">
        <f t="shared" ref="V842:V905" si="56">SUM(S842:T842)</f>
        <v>482612.21213212603</v>
      </c>
    </row>
    <row r="843" spans="1:22" x14ac:dyDescent="0.3">
      <c r="A843" s="7" t="s">
        <v>135</v>
      </c>
      <c r="B843" s="7">
        <v>4</v>
      </c>
      <c r="C843" s="8" t="s">
        <v>178</v>
      </c>
      <c r="D843" s="7" t="s">
        <v>335</v>
      </c>
      <c r="E843" s="7" t="s">
        <v>327</v>
      </c>
      <c r="F843" s="8" t="s">
        <v>336</v>
      </c>
      <c r="G843" s="7" t="s">
        <v>16</v>
      </c>
      <c r="H843" s="9">
        <v>2208.5904999999998</v>
      </c>
      <c r="I843" s="9">
        <v>6.3442999999999996</v>
      </c>
      <c r="J843" s="9">
        <v>6.3258999999999999</v>
      </c>
      <c r="K843" s="10">
        <v>0.99709975883864255</v>
      </c>
      <c r="L843" s="9">
        <v>71.239999999999995</v>
      </c>
      <c r="M843" s="19">
        <f>H843*INDEX('Pliegos Tarifarios (Santiago)'!$B:$B,MATCH($B843,'Pliegos Tarifarios (Santiago)'!$A:$A,0))</f>
        <v>262464.47783899994</v>
      </c>
      <c r="N843" s="19">
        <f>I843*INDEX('Pliegos Tarifarios (Santiago)'!$C:$C,MATCH($B843,'Pliegos Tarifarios (Santiago)'!$A:$A,0))</f>
        <v>21760.041765099999</v>
      </c>
      <c r="O843" s="19">
        <f>J843*INDEX('Pliegos Tarifarios (Santiago)'!$D:$D,MATCH($B843,'Pliegos Tarifarios (Santiago)'!$A:$A,0))</f>
        <v>89374.972077999992</v>
      </c>
      <c r="P843" s="19">
        <f>H843*INDEX('Pliegos Tarifarios (Santiago)'!$E:$E,MATCH($B843,'Pliegos Tarifarios (Santiago)'!$A:$A,0))</f>
        <v>28561.492345999999</v>
      </c>
      <c r="Q843" s="19" cm="1">
        <f t="array" ref="Q843">H843*_xlfn.IFS(H843&lt;=350,INDEX('Pliegos Tarifarios (Santiago)'!$F:$F,MATCH($B843,'Pliegos Tarifarios (Santiago)'!$A:$A,0)),H843&lt;=500,INDEX('Pliegos Tarifarios (Santiago)'!$G:$G,MATCH($B843,'Pliegos Tarifarios (Santiago)'!$A:$A,0)),H843&lt;=1000,INDEX('Pliegos Tarifarios (Santiago)'!$H:$H,MATCH($B843,'Pliegos Tarifarios (Santiago)'!$A:$A,0)),H843&lt;=5000,INDEX('Pliegos Tarifarios (Santiago)'!$I:$I,MATCH($B843,'Pliegos Tarifarios (Santiago)'!$A:$A,0)),H843&gt;5000,INDEX('Pliegos Tarifarios (Santiago)'!$J:$J,MATCH($B843,'Pliegos Tarifarios (Santiago)'!$A:$A,0)))/1.19</f>
        <v>6627.6274584033608</v>
      </c>
      <c r="R843" s="19">
        <f>INDEX('Pliegos Tarifarios (Santiago)'!$K:$K,MATCH($B843,'Pliegos Tarifarios (Santiago)'!$A:$A,0))</f>
        <v>719.68899999999996</v>
      </c>
      <c r="S843" s="21">
        <f t="shared" si="54"/>
        <v>409508.30048650323</v>
      </c>
      <c r="T843" s="21">
        <f t="shared" si="55"/>
        <v>77806.577092435618</v>
      </c>
      <c r="U843" s="19">
        <v>0</v>
      </c>
      <c r="V843" s="21">
        <f t="shared" si="56"/>
        <v>487314.87757893885</v>
      </c>
    </row>
    <row r="844" spans="1:22" x14ac:dyDescent="0.3">
      <c r="A844" s="7" t="s">
        <v>135</v>
      </c>
      <c r="B844" s="7">
        <v>4</v>
      </c>
      <c r="C844" s="8" t="s">
        <v>178</v>
      </c>
      <c r="D844" s="7" t="s">
        <v>337</v>
      </c>
      <c r="E844" s="7" t="s">
        <v>327</v>
      </c>
      <c r="F844" s="8" t="s">
        <v>338</v>
      </c>
      <c r="G844" s="7" t="s">
        <v>16</v>
      </c>
      <c r="H844" s="9">
        <v>1653.4598000000001</v>
      </c>
      <c r="I844" s="9">
        <v>4.7784000000000004</v>
      </c>
      <c r="J844" s="9">
        <v>4.6026999999999996</v>
      </c>
      <c r="K844" s="10">
        <v>0.96323036999832568</v>
      </c>
      <c r="L844" s="9">
        <v>53.34</v>
      </c>
      <c r="M844" s="19">
        <f>H844*INDEX('Pliegos Tarifarios (Santiago)'!$B:$B,MATCH($B844,'Pliegos Tarifarios (Santiago)'!$A:$A,0))</f>
        <v>196493.85571239999</v>
      </c>
      <c r="N844" s="19">
        <f>I844*INDEX('Pliegos Tarifarios (Santiago)'!$C:$C,MATCH($B844,'Pliegos Tarifarios (Santiago)'!$A:$A,0))</f>
        <v>16389.228688800002</v>
      </c>
      <c r="O844" s="19">
        <f>J844*INDEX('Pliegos Tarifarios (Santiago)'!$D:$D,MATCH($B844,'Pliegos Tarifarios (Santiago)'!$A:$A,0))</f>
        <v>65028.878733999991</v>
      </c>
      <c r="P844" s="19">
        <f>H844*INDEX('Pliegos Tarifarios (Santiago)'!$E:$E,MATCH($B844,'Pliegos Tarifarios (Santiago)'!$A:$A,0))</f>
        <v>21382.5421336</v>
      </c>
      <c r="Q844" s="19" cm="1">
        <f t="array" ref="Q844">H844*_xlfn.IFS(H844&lt;=350,INDEX('Pliegos Tarifarios (Santiago)'!$F:$F,MATCH($B844,'Pliegos Tarifarios (Santiago)'!$A:$A,0)),H844&lt;=500,INDEX('Pliegos Tarifarios (Santiago)'!$G:$G,MATCH($B844,'Pliegos Tarifarios (Santiago)'!$A:$A,0)),H844&lt;=1000,INDEX('Pliegos Tarifarios (Santiago)'!$H:$H,MATCH($B844,'Pliegos Tarifarios (Santiago)'!$A:$A,0)),H844&lt;=5000,INDEX('Pliegos Tarifarios (Santiago)'!$I:$I,MATCH($B844,'Pliegos Tarifarios (Santiago)'!$A:$A,0)),H844&gt;5000,INDEX('Pliegos Tarifarios (Santiago)'!$J:$J,MATCH($B844,'Pliegos Tarifarios (Santiago)'!$A:$A,0)))/1.19</f>
        <v>4961.7688620168074</v>
      </c>
      <c r="R844" s="19">
        <f>INDEX('Pliegos Tarifarios (Santiago)'!$K:$K,MATCH($B844,'Pliegos Tarifarios (Santiago)'!$A:$A,0))</f>
        <v>719.68899999999996</v>
      </c>
      <c r="S844" s="21">
        <f t="shared" si="54"/>
        <v>304975.96313081676</v>
      </c>
      <c r="T844" s="21">
        <f t="shared" si="55"/>
        <v>57945.432994855182</v>
      </c>
      <c r="U844" s="19">
        <v>0</v>
      </c>
      <c r="V844" s="21">
        <f t="shared" si="56"/>
        <v>362921.39612567192</v>
      </c>
    </row>
    <row r="845" spans="1:22" x14ac:dyDescent="0.3">
      <c r="A845" s="7" t="s">
        <v>135</v>
      </c>
      <c r="B845" s="7">
        <v>4</v>
      </c>
      <c r="C845" s="8" t="s">
        <v>178</v>
      </c>
      <c r="D845" s="7" t="s">
        <v>339</v>
      </c>
      <c r="E845" s="7" t="s">
        <v>327</v>
      </c>
      <c r="F845" s="8" t="s">
        <v>340</v>
      </c>
      <c r="G845" s="7" t="s">
        <v>16</v>
      </c>
      <c r="H845" s="9">
        <v>1654.8858</v>
      </c>
      <c r="I845" s="9">
        <v>4.7618</v>
      </c>
      <c r="J845" s="9">
        <v>4.6376999999999997</v>
      </c>
      <c r="K845" s="10">
        <v>0.9739384266453861</v>
      </c>
      <c r="L845" s="9">
        <v>53.38</v>
      </c>
      <c r="M845" s="19">
        <f>H845*INDEX('Pliegos Tarifarios (Santiago)'!$B:$B,MATCH($B845,'Pliegos Tarifarios (Santiago)'!$A:$A,0))</f>
        <v>196663.31870039998</v>
      </c>
      <c r="N845" s="19">
        <f>I845*INDEX('Pliegos Tarifarios (Santiago)'!$C:$C,MATCH($B845,'Pliegos Tarifarios (Santiago)'!$A:$A,0))</f>
        <v>16332.2930626</v>
      </c>
      <c r="O845" s="19">
        <f>J845*INDEX('Pliegos Tarifarios (Santiago)'!$D:$D,MATCH($B845,'Pliegos Tarifarios (Santiago)'!$A:$A,0))</f>
        <v>65523.373433999994</v>
      </c>
      <c r="P845" s="19">
        <f>H845*INDEX('Pliegos Tarifarios (Santiago)'!$E:$E,MATCH($B845,'Pliegos Tarifarios (Santiago)'!$A:$A,0))</f>
        <v>21400.983165600002</v>
      </c>
      <c r="Q845" s="19" cm="1">
        <f t="array" ref="Q845">H845*_xlfn.IFS(H845&lt;=350,INDEX('Pliegos Tarifarios (Santiago)'!$F:$F,MATCH($B845,'Pliegos Tarifarios (Santiago)'!$A:$A,0)),H845&lt;=500,INDEX('Pliegos Tarifarios (Santiago)'!$G:$G,MATCH($B845,'Pliegos Tarifarios (Santiago)'!$A:$A,0)),H845&lt;=1000,INDEX('Pliegos Tarifarios (Santiago)'!$H:$H,MATCH($B845,'Pliegos Tarifarios (Santiago)'!$A:$A,0)),H845&lt;=5000,INDEX('Pliegos Tarifarios (Santiago)'!$I:$I,MATCH($B845,'Pliegos Tarifarios (Santiago)'!$A:$A,0)),H845&gt;5000,INDEX('Pliegos Tarifarios (Santiago)'!$J:$J,MATCH($B845,'Pliegos Tarifarios (Santiago)'!$A:$A,0)))/1.19</f>
        <v>4966.0480603361339</v>
      </c>
      <c r="R845" s="19">
        <f>INDEX('Pliegos Tarifarios (Santiago)'!$K:$K,MATCH($B845,'Pliegos Tarifarios (Santiago)'!$A:$A,0))</f>
        <v>719.68899999999996</v>
      </c>
      <c r="S845" s="21">
        <f t="shared" si="54"/>
        <v>305605.70542293612</v>
      </c>
      <c r="T845" s="21">
        <f t="shared" si="55"/>
        <v>58065.084030357866</v>
      </c>
      <c r="U845" s="19">
        <v>0</v>
      </c>
      <c r="V845" s="21">
        <f t="shared" si="56"/>
        <v>363670.78945329401</v>
      </c>
    </row>
    <row r="846" spans="1:22" x14ac:dyDescent="0.3">
      <c r="A846" s="7" t="s">
        <v>135</v>
      </c>
      <c r="B846" s="7">
        <v>4</v>
      </c>
      <c r="C846" s="8" t="s">
        <v>178</v>
      </c>
      <c r="D846" s="7" t="s">
        <v>341</v>
      </c>
      <c r="E846" s="7" t="s">
        <v>327</v>
      </c>
      <c r="F846" s="8" t="s">
        <v>342</v>
      </c>
      <c r="G846" s="7" t="s">
        <v>16</v>
      </c>
      <c r="H846" s="9">
        <v>2201.3977</v>
      </c>
      <c r="I846" s="9">
        <v>6.3078000000000003</v>
      </c>
      <c r="J846" s="9">
        <v>5.9854000000000003</v>
      </c>
      <c r="K846" s="10">
        <v>0.94888867751038397</v>
      </c>
      <c r="L846" s="9">
        <v>71.010000000000005</v>
      </c>
      <c r="M846" s="19">
        <f>H846*INDEX('Pliegos Tarifarios (Santiago)'!$B:$B,MATCH($B846,'Pliegos Tarifarios (Santiago)'!$A:$A,0))</f>
        <v>261609.69987259997</v>
      </c>
      <c r="N846" s="19">
        <f>I846*INDEX('Pliegos Tarifarios (Santiago)'!$C:$C,MATCH($B846,'Pliegos Tarifarios (Santiago)'!$A:$A,0))</f>
        <v>21634.851984600002</v>
      </c>
      <c r="O846" s="19">
        <f>J846*INDEX('Pliegos Tarifarios (Santiago)'!$D:$D,MATCH($B846,'Pliegos Tarifarios (Santiago)'!$A:$A,0))</f>
        <v>84564.245068000004</v>
      </c>
      <c r="P846" s="19">
        <f>H846*INDEX('Pliegos Tarifarios (Santiago)'!$E:$E,MATCH($B846,'Pliegos Tarifarios (Santiago)'!$A:$A,0))</f>
        <v>28468.475056400002</v>
      </c>
      <c r="Q846" s="19" cm="1">
        <f t="array" ref="Q846">H846*_xlfn.IFS(H846&lt;=350,INDEX('Pliegos Tarifarios (Santiago)'!$F:$F,MATCH($B846,'Pliegos Tarifarios (Santiago)'!$A:$A,0)),H846&lt;=500,INDEX('Pliegos Tarifarios (Santiago)'!$G:$G,MATCH($B846,'Pliegos Tarifarios (Santiago)'!$A:$A,0)),H846&lt;=1000,INDEX('Pliegos Tarifarios (Santiago)'!$H:$H,MATCH($B846,'Pliegos Tarifarios (Santiago)'!$A:$A,0)),H846&lt;=5000,INDEX('Pliegos Tarifarios (Santiago)'!$I:$I,MATCH($B846,'Pliegos Tarifarios (Santiago)'!$A:$A,0)),H846&gt;5000,INDEX('Pliegos Tarifarios (Santiago)'!$J:$J,MATCH($B846,'Pliegos Tarifarios (Santiago)'!$A:$A,0)))/1.19</f>
        <v>6606.043014033613</v>
      </c>
      <c r="R846" s="19">
        <f>INDEX('Pliegos Tarifarios (Santiago)'!$K:$K,MATCH($B846,'Pliegos Tarifarios (Santiago)'!$A:$A,0))</f>
        <v>719.68899999999996</v>
      </c>
      <c r="S846" s="21">
        <f t="shared" si="54"/>
        <v>403603.00399563363</v>
      </c>
      <c r="T846" s="21">
        <f t="shared" si="55"/>
        <v>76684.570759170383</v>
      </c>
      <c r="U846" s="19">
        <v>0</v>
      </c>
      <c r="V846" s="21">
        <f t="shared" si="56"/>
        <v>480287.57475480402</v>
      </c>
    </row>
    <row r="847" spans="1:22" x14ac:dyDescent="0.3">
      <c r="A847" s="7" t="s">
        <v>135</v>
      </c>
      <c r="B847" s="7">
        <v>4</v>
      </c>
      <c r="C847" s="8" t="s">
        <v>178</v>
      </c>
      <c r="D847" s="7" t="s">
        <v>343</v>
      </c>
      <c r="E847" s="7" t="s">
        <v>327</v>
      </c>
      <c r="F847" s="8" t="s">
        <v>344</v>
      </c>
      <c r="G847" s="7" t="s">
        <v>16</v>
      </c>
      <c r="H847" s="9">
        <v>1654.1241</v>
      </c>
      <c r="I847" s="9">
        <v>4.8365999999999998</v>
      </c>
      <c r="J847" s="9">
        <v>4.8365999999999998</v>
      </c>
      <c r="K847" s="10">
        <v>1</v>
      </c>
      <c r="L847" s="9">
        <v>53.36</v>
      </c>
      <c r="M847" s="19">
        <f>H847*INDEX('Pliegos Tarifarios (Santiago)'!$B:$B,MATCH($B847,'Pliegos Tarifarios (Santiago)'!$A:$A,0))</f>
        <v>196572.79979579998</v>
      </c>
      <c r="N847" s="19">
        <f>I847*INDEX('Pliegos Tarifarios (Santiago)'!$C:$C,MATCH($B847,'Pliegos Tarifarios (Santiago)'!$A:$A,0))</f>
        <v>16588.846366199999</v>
      </c>
      <c r="O847" s="19">
        <f>J847*INDEX('Pliegos Tarifarios (Santiago)'!$D:$D,MATCH($B847,'Pliegos Tarifarios (Santiago)'!$A:$A,0))</f>
        <v>68333.516172000003</v>
      </c>
      <c r="P847" s="19">
        <f>H847*INDEX('Pliegos Tarifarios (Santiago)'!$E:$E,MATCH($B847,'Pliegos Tarifarios (Santiago)'!$A:$A,0))</f>
        <v>21391.1328612</v>
      </c>
      <c r="Q847" s="19" cm="1">
        <f t="array" ref="Q847">H847*_xlfn.IFS(H847&lt;=350,INDEX('Pliegos Tarifarios (Santiago)'!$F:$F,MATCH($B847,'Pliegos Tarifarios (Santiago)'!$A:$A,0)),H847&lt;=500,INDEX('Pliegos Tarifarios (Santiago)'!$G:$G,MATCH($B847,'Pliegos Tarifarios (Santiago)'!$A:$A,0)),H847&lt;=1000,INDEX('Pliegos Tarifarios (Santiago)'!$H:$H,MATCH($B847,'Pliegos Tarifarios (Santiago)'!$A:$A,0)),H847&lt;=5000,INDEX('Pliegos Tarifarios (Santiago)'!$I:$I,MATCH($B847,'Pliegos Tarifarios (Santiago)'!$A:$A,0)),H847&gt;5000,INDEX('Pliegos Tarifarios (Santiago)'!$J:$J,MATCH($B847,'Pliegos Tarifarios (Santiago)'!$A:$A,0)))/1.19</f>
        <v>4963.7623202521008</v>
      </c>
      <c r="R847" s="19">
        <f>INDEX('Pliegos Tarifarios (Santiago)'!$K:$K,MATCH($B847,'Pliegos Tarifarios (Santiago)'!$A:$A,0))</f>
        <v>719.68899999999996</v>
      </c>
      <c r="S847" s="21">
        <f t="shared" si="54"/>
        <v>308569.74651545211</v>
      </c>
      <c r="T847" s="21">
        <f t="shared" si="55"/>
        <v>58628.251837935903</v>
      </c>
      <c r="U847" s="19">
        <v>0</v>
      </c>
      <c r="V847" s="21">
        <f t="shared" si="56"/>
        <v>367197.99835338799</v>
      </c>
    </row>
    <row r="848" spans="1:22" x14ac:dyDescent="0.3">
      <c r="A848" s="7" t="s">
        <v>135</v>
      </c>
      <c r="B848" s="7">
        <v>4</v>
      </c>
      <c r="C848" s="8" t="s">
        <v>178</v>
      </c>
      <c r="D848" s="7" t="s">
        <v>345</v>
      </c>
      <c r="E848" s="7" t="s">
        <v>59</v>
      </c>
      <c r="F848" s="8" t="s">
        <v>346</v>
      </c>
      <c r="G848" s="7" t="s">
        <v>30</v>
      </c>
      <c r="H848" s="9">
        <v>220.69069999999999</v>
      </c>
      <c r="I848" s="9">
        <v>0.63100000000000001</v>
      </c>
      <c r="J848" s="9">
        <v>0.63100000000000001</v>
      </c>
      <c r="K848" s="10">
        <v>1</v>
      </c>
      <c r="L848" s="9">
        <v>7.12</v>
      </c>
      <c r="M848" s="19">
        <f>H848*INDEX('Pliegos Tarifarios (Santiago)'!$B:$B,MATCH($B848,'Pliegos Tarifarios (Santiago)'!$A:$A,0))</f>
        <v>26226.441406599999</v>
      </c>
      <c r="N848" s="19">
        <f>I848*INDEX('Pliegos Tarifarios (Santiago)'!$C:$C,MATCH($B848,'Pliegos Tarifarios (Santiago)'!$A:$A,0))</f>
        <v>2164.239767</v>
      </c>
      <c r="O848" s="19">
        <f>J848*INDEX('Pliegos Tarifarios (Santiago)'!$D:$D,MATCH($B848,'Pliegos Tarifarios (Santiago)'!$A:$A,0))</f>
        <v>8915.0330200000008</v>
      </c>
      <c r="P848" s="19">
        <f>H848*INDEX('Pliegos Tarifarios (Santiago)'!$E:$E,MATCH($B848,'Pliegos Tarifarios (Santiago)'!$A:$A,0))</f>
        <v>2853.9721324000002</v>
      </c>
      <c r="Q848" s="19" cm="1">
        <f t="array" ref="Q848">H848*_xlfn.IFS(H848&lt;=350,INDEX('Pliegos Tarifarios (Santiago)'!$F:$F,MATCH($B848,'Pliegos Tarifarios (Santiago)'!$A:$A,0)),H848&lt;=500,INDEX('Pliegos Tarifarios (Santiago)'!$G:$G,MATCH($B848,'Pliegos Tarifarios (Santiago)'!$A:$A,0)),H848&lt;=1000,INDEX('Pliegos Tarifarios (Santiago)'!$H:$H,MATCH($B848,'Pliegos Tarifarios (Santiago)'!$A:$A,0)),H848&lt;=5000,INDEX('Pliegos Tarifarios (Santiago)'!$I:$I,MATCH($B848,'Pliegos Tarifarios (Santiago)'!$A:$A,0)),H848&gt;5000,INDEX('Pliegos Tarifarios (Santiago)'!$J:$J,MATCH($B848,'Pliegos Tarifarios (Santiago)'!$A:$A,0)))/1.19</f>
        <v>145.39622588235295</v>
      </c>
      <c r="R848" s="19">
        <f>INDEX('Pliegos Tarifarios (Santiago)'!$K:$K,MATCH($B848,'Pliegos Tarifarios (Santiago)'!$A:$A,0))</f>
        <v>719.68899999999996</v>
      </c>
      <c r="S848" s="21">
        <f t="shared" si="54"/>
        <v>41024.771551882346</v>
      </c>
      <c r="T848" s="21">
        <f t="shared" si="55"/>
        <v>7794.7065948576455</v>
      </c>
      <c r="U848" s="19">
        <v>0</v>
      </c>
      <c r="V848" s="21">
        <f t="shared" si="56"/>
        <v>48819.478146739988</v>
      </c>
    </row>
    <row r="849" spans="1:22" x14ac:dyDescent="0.3">
      <c r="A849" s="7" t="s">
        <v>135</v>
      </c>
      <c r="B849" s="7">
        <v>4</v>
      </c>
      <c r="C849" s="8" t="s">
        <v>178</v>
      </c>
      <c r="D849" s="7" t="s">
        <v>347</v>
      </c>
      <c r="E849" s="7" t="s">
        <v>59</v>
      </c>
      <c r="F849" s="8" t="s">
        <v>348</v>
      </c>
      <c r="G849" s="7" t="s">
        <v>30</v>
      </c>
      <c r="H849" s="9">
        <v>220.15700000000001</v>
      </c>
      <c r="I849" s="9">
        <v>0.61509999999999998</v>
      </c>
      <c r="J849" s="9">
        <v>0.60609999999999997</v>
      </c>
      <c r="K849" s="10">
        <v>0.98536823280767349</v>
      </c>
      <c r="L849" s="9">
        <v>7.1</v>
      </c>
      <c r="M849" s="19">
        <f>H849*INDEX('Pliegos Tarifarios (Santiago)'!$B:$B,MATCH($B849,'Pliegos Tarifarios (Santiago)'!$A:$A,0))</f>
        <v>26163.017565999999</v>
      </c>
      <c r="N849" s="19">
        <f>I849*INDEX('Pliegos Tarifarios (Santiago)'!$C:$C,MATCH($B849,'Pliegos Tarifarios (Santiago)'!$A:$A,0))</f>
        <v>2109.7050406999997</v>
      </c>
      <c r="O849" s="19">
        <f>J849*INDEX('Pliegos Tarifarios (Santiago)'!$D:$D,MATCH($B849,'Pliegos Tarifarios (Santiago)'!$A:$A,0))</f>
        <v>8563.2353619999994</v>
      </c>
      <c r="P849" s="19">
        <f>H849*INDEX('Pliegos Tarifarios (Santiago)'!$E:$E,MATCH($B849,'Pliegos Tarifarios (Santiago)'!$A:$A,0))</f>
        <v>2847.0703240000003</v>
      </c>
      <c r="Q849" s="19" cm="1">
        <f t="array" ref="Q849">H849*_xlfn.IFS(H849&lt;=350,INDEX('Pliegos Tarifarios (Santiago)'!$F:$F,MATCH($B849,'Pliegos Tarifarios (Santiago)'!$A:$A,0)),H849&lt;=500,INDEX('Pliegos Tarifarios (Santiago)'!$G:$G,MATCH($B849,'Pliegos Tarifarios (Santiago)'!$A:$A,0)),H849&lt;=1000,INDEX('Pliegos Tarifarios (Santiago)'!$H:$H,MATCH($B849,'Pliegos Tarifarios (Santiago)'!$A:$A,0)),H849&lt;=5000,INDEX('Pliegos Tarifarios (Santiago)'!$I:$I,MATCH($B849,'Pliegos Tarifarios (Santiago)'!$A:$A,0)),H849&gt;5000,INDEX('Pliegos Tarifarios (Santiago)'!$J:$J,MATCH($B849,'Pliegos Tarifarios (Santiago)'!$A:$A,0)))/1.19</f>
        <v>145.04461176470591</v>
      </c>
      <c r="R849" s="19">
        <f>INDEX('Pliegos Tarifarios (Santiago)'!$K:$K,MATCH($B849,'Pliegos Tarifarios (Santiago)'!$A:$A,0))</f>
        <v>719.68899999999996</v>
      </c>
      <c r="S849" s="21">
        <f t="shared" si="54"/>
        <v>40547.7619044647</v>
      </c>
      <c r="T849" s="21">
        <f t="shared" si="55"/>
        <v>7704.0747618482928</v>
      </c>
      <c r="U849" s="19">
        <v>0</v>
      </c>
      <c r="V849" s="21">
        <f t="shared" si="56"/>
        <v>48251.836666312993</v>
      </c>
    </row>
    <row r="850" spans="1:22" x14ac:dyDescent="0.3">
      <c r="A850" s="7" t="s">
        <v>135</v>
      </c>
      <c r="B850" s="7">
        <v>4</v>
      </c>
      <c r="C850" s="8" t="s">
        <v>178</v>
      </c>
      <c r="D850" s="7" t="s">
        <v>349</v>
      </c>
      <c r="E850" s="7" t="s">
        <v>59</v>
      </c>
      <c r="F850" s="8" t="s">
        <v>350</v>
      </c>
      <c r="G850" s="7" t="s">
        <v>30</v>
      </c>
      <c r="H850" s="9">
        <v>220.74010000000001</v>
      </c>
      <c r="I850" s="9">
        <v>0.62409999999999999</v>
      </c>
      <c r="J850" s="9">
        <v>0.61160000000000003</v>
      </c>
      <c r="K850" s="10">
        <v>0.97997115846819427</v>
      </c>
      <c r="L850" s="9">
        <v>7.12</v>
      </c>
      <c r="M850" s="19">
        <f>H850*INDEX('Pliegos Tarifarios (Santiago)'!$B:$B,MATCH($B850,'Pliegos Tarifarios (Santiago)'!$A:$A,0))</f>
        <v>26232.312003800002</v>
      </c>
      <c r="N850" s="19">
        <f>I850*INDEX('Pliegos Tarifarios (Santiago)'!$C:$C,MATCH($B850,'Pliegos Tarifarios (Santiago)'!$A:$A,0))</f>
        <v>2140.5737537</v>
      </c>
      <c r="O850" s="19">
        <f>J850*INDEX('Pliegos Tarifarios (Santiago)'!$D:$D,MATCH($B850,'Pliegos Tarifarios (Santiago)'!$A:$A,0))</f>
        <v>8640.9416720000008</v>
      </c>
      <c r="P850" s="19">
        <f>H850*INDEX('Pliegos Tarifarios (Santiago)'!$E:$E,MATCH($B850,'Pliegos Tarifarios (Santiago)'!$A:$A,0))</f>
        <v>2854.6109732000004</v>
      </c>
      <c r="Q850" s="19" cm="1">
        <f t="array" ref="Q850">H850*_xlfn.IFS(H850&lt;=350,INDEX('Pliegos Tarifarios (Santiago)'!$F:$F,MATCH($B850,'Pliegos Tarifarios (Santiago)'!$A:$A,0)),H850&lt;=500,INDEX('Pliegos Tarifarios (Santiago)'!$G:$G,MATCH($B850,'Pliegos Tarifarios (Santiago)'!$A:$A,0)),H850&lt;=1000,INDEX('Pliegos Tarifarios (Santiago)'!$H:$H,MATCH($B850,'Pliegos Tarifarios (Santiago)'!$A:$A,0)),H850&lt;=5000,INDEX('Pliegos Tarifarios (Santiago)'!$I:$I,MATCH($B850,'Pliegos Tarifarios (Santiago)'!$A:$A,0)),H850&gt;5000,INDEX('Pliegos Tarifarios (Santiago)'!$J:$J,MATCH($B850,'Pliegos Tarifarios (Santiago)'!$A:$A,0)))/1.19</f>
        <v>145.42877176470589</v>
      </c>
      <c r="R850" s="19">
        <f>INDEX('Pliegos Tarifarios (Santiago)'!$K:$K,MATCH($B850,'Pliegos Tarifarios (Santiago)'!$A:$A,0))</f>
        <v>719.68899999999996</v>
      </c>
      <c r="S850" s="21">
        <f t="shared" si="54"/>
        <v>40733.556174464713</v>
      </c>
      <c r="T850" s="21">
        <f t="shared" si="55"/>
        <v>7739.3756731482954</v>
      </c>
      <c r="U850" s="19">
        <v>0</v>
      </c>
      <c r="V850" s="21">
        <f t="shared" si="56"/>
        <v>48472.931847613007</v>
      </c>
    </row>
    <row r="851" spans="1:22" x14ac:dyDescent="0.3">
      <c r="A851" s="7" t="s">
        <v>135</v>
      </c>
      <c r="B851" s="7">
        <v>4</v>
      </c>
      <c r="C851" s="8" t="s">
        <v>178</v>
      </c>
      <c r="D851" s="7" t="s">
        <v>351</v>
      </c>
      <c r="E851" s="7" t="s">
        <v>104</v>
      </c>
      <c r="F851" s="8" t="s">
        <v>352</v>
      </c>
      <c r="G851" s="7" t="s">
        <v>30</v>
      </c>
      <c r="H851" s="9">
        <v>330.14670000000001</v>
      </c>
      <c r="I851" s="9">
        <v>0.91800000000000004</v>
      </c>
      <c r="J851" s="9">
        <v>0.91549999999999998</v>
      </c>
      <c r="K851" s="10">
        <v>0.99727668845315898</v>
      </c>
      <c r="L851" s="9">
        <v>10.65</v>
      </c>
      <c r="M851" s="19">
        <f>H851*INDEX('Pliegos Tarifarios (Santiago)'!$B:$B,MATCH($B851,'Pliegos Tarifarios (Santiago)'!$A:$A,0))</f>
        <v>39233.973534600002</v>
      </c>
      <c r="N851" s="19">
        <f>I851*INDEX('Pliegos Tarifarios (Santiago)'!$C:$C,MATCH($B851,'Pliegos Tarifarios (Santiago)'!$A:$A,0))</f>
        <v>3148.6087259999999</v>
      </c>
      <c r="O851" s="19">
        <f>J851*INDEX('Pliegos Tarifarios (Santiago)'!$D:$D,MATCH($B851,'Pliegos Tarifarios (Santiago)'!$A:$A,0))</f>
        <v>12934.568509999999</v>
      </c>
      <c r="P851" s="19">
        <f>H851*INDEX('Pliegos Tarifarios (Santiago)'!$E:$E,MATCH($B851,'Pliegos Tarifarios (Santiago)'!$A:$A,0))</f>
        <v>4269.4571243999999</v>
      </c>
      <c r="Q851" s="19" cm="1">
        <f t="array" ref="Q851">H851*_xlfn.IFS(H851&lt;=350,INDEX('Pliegos Tarifarios (Santiago)'!$F:$F,MATCH($B851,'Pliegos Tarifarios (Santiago)'!$A:$A,0)),H851&lt;=500,INDEX('Pliegos Tarifarios (Santiago)'!$G:$G,MATCH($B851,'Pliegos Tarifarios (Santiago)'!$A:$A,0)),H851&lt;=1000,INDEX('Pliegos Tarifarios (Santiago)'!$H:$H,MATCH($B851,'Pliegos Tarifarios (Santiago)'!$A:$A,0)),H851&lt;=5000,INDEX('Pliegos Tarifarios (Santiago)'!$I:$I,MATCH($B851,'Pliegos Tarifarios (Santiago)'!$A:$A,0)),H851&gt;5000,INDEX('Pliegos Tarifarios (Santiago)'!$J:$J,MATCH($B851,'Pliegos Tarifarios (Santiago)'!$A:$A,0)))/1.19</f>
        <v>217.50841411764708</v>
      </c>
      <c r="R851" s="19">
        <f>INDEX('Pliegos Tarifarios (Santiago)'!$K:$K,MATCH($B851,'Pliegos Tarifarios (Santiago)'!$A:$A,0))</f>
        <v>719.68899999999996</v>
      </c>
      <c r="S851" s="21">
        <f t="shared" si="54"/>
        <v>60523.805309117641</v>
      </c>
      <c r="T851" s="21">
        <f t="shared" si="55"/>
        <v>11499.523008732353</v>
      </c>
      <c r="U851" s="19">
        <v>0</v>
      </c>
      <c r="V851" s="21">
        <f t="shared" si="56"/>
        <v>72023.328317849999</v>
      </c>
    </row>
    <row r="852" spans="1:22" x14ac:dyDescent="0.3">
      <c r="A852" s="7" t="s">
        <v>135</v>
      </c>
      <c r="B852" s="7">
        <v>4</v>
      </c>
      <c r="C852" s="8" t="s">
        <v>178</v>
      </c>
      <c r="D852" s="7" t="s">
        <v>353</v>
      </c>
      <c r="E852" s="7" t="s">
        <v>104</v>
      </c>
      <c r="F852" s="8" t="s">
        <v>354</v>
      </c>
      <c r="G852" s="7" t="s">
        <v>30</v>
      </c>
      <c r="H852" s="9">
        <v>330.6703</v>
      </c>
      <c r="I852" s="9">
        <v>0.93240000000000001</v>
      </c>
      <c r="J852" s="9">
        <v>0.90329999999999999</v>
      </c>
      <c r="K852" s="10">
        <v>0.96879021879021876</v>
      </c>
      <c r="L852" s="9">
        <v>10.67</v>
      </c>
      <c r="M852" s="19">
        <f>H852*INDEX('Pliegos Tarifarios (Santiago)'!$B:$B,MATCH($B852,'Pliegos Tarifarios (Santiago)'!$A:$A,0))</f>
        <v>39296.197111399997</v>
      </c>
      <c r="N852" s="19">
        <f>I852*INDEX('Pliegos Tarifarios (Santiago)'!$C:$C,MATCH($B852,'Pliegos Tarifarios (Santiago)'!$A:$A,0))</f>
        <v>3197.9986668000001</v>
      </c>
      <c r="O852" s="19">
        <f>J852*INDEX('Pliegos Tarifarios (Santiago)'!$D:$D,MATCH($B852,'Pliegos Tarifarios (Santiago)'!$A:$A,0))</f>
        <v>12762.201786</v>
      </c>
      <c r="P852" s="19">
        <f>H852*INDEX('Pliegos Tarifarios (Santiago)'!$E:$E,MATCH($B852,'Pliegos Tarifarios (Santiago)'!$A:$A,0))</f>
        <v>4276.2283195999998</v>
      </c>
      <c r="Q852" s="19" cm="1">
        <f t="array" ref="Q852">H852*_xlfn.IFS(H852&lt;=350,INDEX('Pliegos Tarifarios (Santiago)'!$F:$F,MATCH($B852,'Pliegos Tarifarios (Santiago)'!$A:$A,0)),H852&lt;=500,INDEX('Pliegos Tarifarios (Santiago)'!$G:$G,MATCH($B852,'Pliegos Tarifarios (Santiago)'!$A:$A,0)),H852&lt;=1000,INDEX('Pliegos Tarifarios (Santiago)'!$H:$H,MATCH($B852,'Pliegos Tarifarios (Santiago)'!$A:$A,0)),H852&lt;=5000,INDEX('Pliegos Tarifarios (Santiago)'!$I:$I,MATCH($B852,'Pliegos Tarifarios (Santiago)'!$A:$A,0)),H852&gt;5000,INDEX('Pliegos Tarifarios (Santiago)'!$J:$J,MATCH($B852,'Pliegos Tarifarios (Santiago)'!$A:$A,0)))/1.19</f>
        <v>217.85337411764706</v>
      </c>
      <c r="R852" s="19">
        <f>INDEX('Pliegos Tarifarios (Santiago)'!$K:$K,MATCH($B852,'Pliegos Tarifarios (Santiago)'!$A:$A,0))</f>
        <v>719.68899999999996</v>
      </c>
      <c r="S852" s="21">
        <f t="shared" si="54"/>
        <v>60470.168257917641</v>
      </c>
      <c r="T852" s="21">
        <f t="shared" si="55"/>
        <v>11489.331969004352</v>
      </c>
      <c r="U852" s="19">
        <v>0</v>
      </c>
      <c r="V852" s="21">
        <f t="shared" si="56"/>
        <v>71959.500226921999</v>
      </c>
    </row>
    <row r="853" spans="1:22" x14ac:dyDescent="0.3">
      <c r="A853" s="7" t="s">
        <v>135</v>
      </c>
      <c r="B853" s="7">
        <v>4</v>
      </c>
      <c r="C853" s="8" t="s">
        <v>178</v>
      </c>
      <c r="D853" s="7" t="s">
        <v>355</v>
      </c>
      <c r="E853" s="7" t="s">
        <v>356</v>
      </c>
      <c r="F853" s="8" t="s">
        <v>357</v>
      </c>
      <c r="G853" s="7" t="s">
        <v>30</v>
      </c>
      <c r="H853" s="9">
        <v>331.68290000000002</v>
      </c>
      <c r="I853" s="9">
        <v>0.93769999999999998</v>
      </c>
      <c r="J853" s="9">
        <v>0.90359999999999996</v>
      </c>
      <c r="K853" s="10">
        <v>0.9636344246560733</v>
      </c>
      <c r="L853" s="9">
        <v>10.7</v>
      </c>
      <c r="M853" s="19">
        <f>H853*INDEX('Pliegos Tarifarios (Santiago)'!$B:$B,MATCH($B853,'Pliegos Tarifarios (Santiago)'!$A:$A,0))</f>
        <v>39416.5324702</v>
      </c>
      <c r="N853" s="19">
        <f>I853*INDEX('Pliegos Tarifarios (Santiago)'!$C:$C,MATCH($B853,'Pliegos Tarifarios (Santiago)'!$A:$A,0))</f>
        <v>3216.1769088999999</v>
      </c>
      <c r="O853" s="19">
        <f>J853*INDEX('Pliegos Tarifarios (Santiago)'!$D:$D,MATCH($B853,'Pliegos Tarifarios (Santiago)'!$A:$A,0))</f>
        <v>12766.440311999999</v>
      </c>
      <c r="P853" s="19">
        <f>H853*INDEX('Pliegos Tarifarios (Santiago)'!$E:$E,MATCH($B853,'Pliegos Tarifarios (Santiago)'!$A:$A,0))</f>
        <v>4289.3232628000005</v>
      </c>
      <c r="Q853" s="19" cm="1">
        <f t="array" ref="Q853">H853*_xlfn.IFS(H853&lt;=350,INDEX('Pliegos Tarifarios (Santiago)'!$F:$F,MATCH($B853,'Pliegos Tarifarios (Santiago)'!$A:$A,0)),H853&lt;=500,INDEX('Pliegos Tarifarios (Santiago)'!$G:$G,MATCH($B853,'Pliegos Tarifarios (Santiago)'!$A:$A,0)),H853&lt;=1000,INDEX('Pliegos Tarifarios (Santiago)'!$H:$H,MATCH($B853,'Pliegos Tarifarios (Santiago)'!$A:$A,0)),H853&lt;=5000,INDEX('Pliegos Tarifarios (Santiago)'!$I:$I,MATCH($B853,'Pliegos Tarifarios (Santiago)'!$A:$A,0)),H853&gt;5000,INDEX('Pliegos Tarifarios (Santiago)'!$J:$J,MATCH($B853,'Pliegos Tarifarios (Santiago)'!$A:$A,0)))/1.19</f>
        <v>218.52049882352946</v>
      </c>
      <c r="R853" s="19">
        <f>INDEX('Pliegos Tarifarios (Santiago)'!$K:$K,MATCH($B853,'Pliegos Tarifarios (Santiago)'!$A:$A,0))</f>
        <v>719.68899999999996</v>
      </c>
      <c r="S853" s="21">
        <f t="shared" si="54"/>
        <v>60626.682452723522</v>
      </c>
      <c r="T853" s="21">
        <f t="shared" si="55"/>
        <v>11519.069666017469</v>
      </c>
      <c r="U853" s="19">
        <v>0</v>
      </c>
      <c r="V853" s="21">
        <f t="shared" si="56"/>
        <v>72145.752118740987</v>
      </c>
    </row>
    <row r="854" spans="1:22" x14ac:dyDescent="0.3">
      <c r="A854" s="7" t="s">
        <v>135</v>
      </c>
      <c r="B854" s="7">
        <v>4</v>
      </c>
      <c r="C854" s="8" t="s">
        <v>178</v>
      </c>
      <c r="D854" s="7" t="s">
        <v>358</v>
      </c>
      <c r="E854" s="7" t="s">
        <v>356</v>
      </c>
      <c r="F854" s="8" t="s">
        <v>359</v>
      </c>
      <c r="G854" s="7" t="s">
        <v>30</v>
      </c>
      <c r="H854" s="9">
        <v>331.58890000000002</v>
      </c>
      <c r="I854" s="9">
        <v>0.92069999999999996</v>
      </c>
      <c r="J854" s="9">
        <v>0.92</v>
      </c>
      <c r="K854" s="10">
        <v>0.99923970891712832</v>
      </c>
      <c r="L854" s="9">
        <v>10.7</v>
      </c>
      <c r="M854" s="19">
        <f>H854*INDEX('Pliegos Tarifarios (Santiago)'!$B:$B,MATCH($B854,'Pliegos Tarifarios (Santiago)'!$A:$A,0))</f>
        <v>39405.361698200002</v>
      </c>
      <c r="N854" s="19">
        <f>I854*INDEX('Pliegos Tarifarios (Santiago)'!$C:$C,MATCH($B854,'Pliegos Tarifarios (Santiago)'!$A:$A,0))</f>
        <v>3157.8693398999999</v>
      </c>
      <c r="O854" s="19">
        <f>J854*INDEX('Pliegos Tarifarios (Santiago)'!$D:$D,MATCH($B854,'Pliegos Tarifarios (Santiago)'!$A:$A,0))</f>
        <v>12998.146400000001</v>
      </c>
      <c r="P854" s="19">
        <f>H854*INDEX('Pliegos Tarifarios (Santiago)'!$E:$E,MATCH($B854,'Pliegos Tarifarios (Santiago)'!$A:$A,0))</f>
        <v>4288.1076548000001</v>
      </c>
      <c r="Q854" s="19" cm="1">
        <f t="array" ref="Q854">H854*_xlfn.IFS(H854&lt;=350,INDEX('Pliegos Tarifarios (Santiago)'!$F:$F,MATCH($B854,'Pliegos Tarifarios (Santiago)'!$A:$A,0)),H854&lt;=500,INDEX('Pliegos Tarifarios (Santiago)'!$G:$G,MATCH($B854,'Pliegos Tarifarios (Santiago)'!$A:$A,0)),H854&lt;=1000,INDEX('Pliegos Tarifarios (Santiago)'!$H:$H,MATCH($B854,'Pliegos Tarifarios (Santiago)'!$A:$A,0)),H854&lt;=5000,INDEX('Pliegos Tarifarios (Santiago)'!$I:$I,MATCH($B854,'Pliegos Tarifarios (Santiago)'!$A:$A,0)),H854&gt;5000,INDEX('Pliegos Tarifarios (Santiago)'!$J:$J,MATCH($B854,'Pliegos Tarifarios (Santiago)'!$A:$A,0)))/1.19</f>
        <v>218.45856941176476</v>
      </c>
      <c r="R854" s="19">
        <f>INDEX('Pliegos Tarifarios (Santiago)'!$K:$K,MATCH($B854,'Pliegos Tarifarios (Santiago)'!$A:$A,0))</f>
        <v>719.68899999999996</v>
      </c>
      <c r="S854" s="21">
        <f t="shared" si="54"/>
        <v>60787.632662311757</v>
      </c>
      <c r="T854" s="21">
        <f t="shared" si="55"/>
        <v>11549.650205839234</v>
      </c>
      <c r="U854" s="19">
        <v>0</v>
      </c>
      <c r="V854" s="21">
        <f t="shared" si="56"/>
        <v>72337.282868150985</v>
      </c>
    </row>
    <row r="855" spans="1:22" x14ac:dyDescent="0.3">
      <c r="A855" s="7" t="s">
        <v>135</v>
      </c>
      <c r="B855" s="7">
        <v>4</v>
      </c>
      <c r="C855" s="8" t="s">
        <v>178</v>
      </c>
      <c r="D855" s="7" t="s">
        <v>360</v>
      </c>
      <c r="E855" s="7" t="s">
        <v>356</v>
      </c>
      <c r="F855" s="8" t="s">
        <v>361</v>
      </c>
      <c r="G855" s="7" t="s">
        <v>30</v>
      </c>
      <c r="H855" s="9">
        <v>330.28539999999998</v>
      </c>
      <c r="I855" s="9">
        <v>0.93389999999999995</v>
      </c>
      <c r="J855" s="9">
        <v>0.92800000000000005</v>
      </c>
      <c r="K855" s="10">
        <v>0.99368240710996902</v>
      </c>
      <c r="L855" s="9">
        <v>10.65</v>
      </c>
      <c r="M855" s="19">
        <f>H855*INDEX('Pliegos Tarifarios (Santiago)'!$B:$B,MATCH($B855,'Pliegos Tarifarios (Santiago)'!$A:$A,0))</f>
        <v>39250.456365199992</v>
      </c>
      <c r="N855" s="19">
        <f>I855*INDEX('Pliegos Tarifarios (Santiago)'!$C:$C,MATCH($B855,'Pliegos Tarifarios (Santiago)'!$A:$A,0))</f>
        <v>3203.1434522999998</v>
      </c>
      <c r="O855" s="19">
        <f>J855*INDEX('Pliegos Tarifarios (Santiago)'!$D:$D,MATCH($B855,'Pliegos Tarifarios (Santiago)'!$A:$A,0))</f>
        <v>13111.173760000001</v>
      </c>
      <c r="P855" s="19">
        <f>H855*INDEX('Pliegos Tarifarios (Santiago)'!$E:$E,MATCH($B855,'Pliegos Tarifarios (Santiago)'!$A:$A,0))</f>
        <v>4271.2507927999995</v>
      </c>
      <c r="Q855" s="19" cm="1">
        <f t="array" ref="Q855">H855*_xlfn.IFS(H855&lt;=350,INDEX('Pliegos Tarifarios (Santiago)'!$F:$F,MATCH($B855,'Pliegos Tarifarios (Santiago)'!$A:$A,0)),H855&lt;=500,INDEX('Pliegos Tarifarios (Santiago)'!$G:$G,MATCH($B855,'Pliegos Tarifarios (Santiago)'!$A:$A,0)),H855&lt;=1000,INDEX('Pliegos Tarifarios (Santiago)'!$H:$H,MATCH($B855,'Pliegos Tarifarios (Santiago)'!$A:$A,0)),H855&lt;=5000,INDEX('Pliegos Tarifarios (Santiago)'!$I:$I,MATCH($B855,'Pliegos Tarifarios (Santiago)'!$A:$A,0)),H855&gt;5000,INDEX('Pliegos Tarifarios (Santiago)'!$J:$J,MATCH($B855,'Pliegos Tarifarios (Santiago)'!$A:$A,0)))/1.19</f>
        <v>217.59979294117647</v>
      </c>
      <c r="R855" s="19">
        <f>INDEX('Pliegos Tarifarios (Santiago)'!$K:$K,MATCH($B855,'Pliegos Tarifarios (Santiago)'!$A:$A,0))</f>
        <v>719.68899999999996</v>
      </c>
      <c r="S855" s="21">
        <f t="shared" si="54"/>
        <v>60773.313163241161</v>
      </c>
      <c r="T855" s="21">
        <f t="shared" si="55"/>
        <v>11546.92950101582</v>
      </c>
      <c r="U855" s="19">
        <v>0</v>
      </c>
      <c r="V855" s="21">
        <f t="shared" si="56"/>
        <v>72320.242664256977</v>
      </c>
    </row>
    <row r="856" spans="1:22" x14ac:dyDescent="0.3">
      <c r="A856" s="7" t="s">
        <v>135</v>
      </c>
      <c r="B856" s="7">
        <v>4</v>
      </c>
      <c r="C856" s="8" t="s">
        <v>178</v>
      </c>
      <c r="D856" s="7" t="s">
        <v>362</v>
      </c>
      <c r="E856" s="7" t="s">
        <v>356</v>
      </c>
      <c r="F856" s="8" t="s">
        <v>363</v>
      </c>
      <c r="G856" s="7" t="s">
        <v>30</v>
      </c>
      <c r="H856" s="9">
        <v>331.31900000000002</v>
      </c>
      <c r="I856" s="9">
        <v>0.92610000000000003</v>
      </c>
      <c r="J856" s="9">
        <v>0.92469999999999997</v>
      </c>
      <c r="K856" s="10">
        <v>0.99848828420256985</v>
      </c>
      <c r="L856" s="9">
        <v>10.69</v>
      </c>
      <c r="M856" s="19">
        <f>H856*INDEX('Pliegos Tarifarios (Santiago)'!$B:$B,MATCH($B856,'Pliegos Tarifarios (Santiago)'!$A:$A,0))</f>
        <v>39373.287321999996</v>
      </c>
      <c r="N856" s="19">
        <f>I856*INDEX('Pliegos Tarifarios (Santiago)'!$C:$C,MATCH($B856,'Pliegos Tarifarios (Santiago)'!$A:$A,0))</f>
        <v>3176.3905677000002</v>
      </c>
      <c r="O856" s="19">
        <f>J856*INDEX('Pliegos Tarifarios (Santiago)'!$D:$D,MATCH($B856,'Pliegos Tarifarios (Santiago)'!$A:$A,0))</f>
        <v>13064.549974</v>
      </c>
      <c r="P856" s="19">
        <f>H856*INDEX('Pliegos Tarifarios (Santiago)'!$E:$E,MATCH($B856,'Pliegos Tarifarios (Santiago)'!$A:$A,0))</f>
        <v>4284.6173080000008</v>
      </c>
      <c r="Q856" s="19" cm="1">
        <f t="array" ref="Q856">H856*_xlfn.IFS(H856&lt;=350,INDEX('Pliegos Tarifarios (Santiago)'!$F:$F,MATCH($B856,'Pliegos Tarifarios (Santiago)'!$A:$A,0)),H856&lt;=500,INDEX('Pliegos Tarifarios (Santiago)'!$G:$G,MATCH($B856,'Pliegos Tarifarios (Santiago)'!$A:$A,0)),H856&lt;=1000,INDEX('Pliegos Tarifarios (Santiago)'!$H:$H,MATCH($B856,'Pliegos Tarifarios (Santiago)'!$A:$A,0)),H856&lt;=5000,INDEX('Pliegos Tarifarios (Santiago)'!$I:$I,MATCH($B856,'Pliegos Tarifarios (Santiago)'!$A:$A,0)),H856&gt;5000,INDEX('Pliegos Tarifarios (Santiago)'!$J:$J,MATCH($B856,'Pliegos Tarifarios (Santiago)'!$A:$A,0)))/1.19</f>
        <v>218.28075294117647</v>
      </c>
      <c r="R856" s="19">
        <f>INDEX('Pliegos Tarifarios (Santiago)'!$K:$K,MATCH($B856,'Pliegos Tarifarios (Santiago)'!$A:$A,0))</f>
        <v>719.68899999999996</v>
      </c>
      <c r="S856" s="21">
        <f t="shared" si="54"/>
        <v>60836.81492464117</v>
      </c>
      <c r="T856" s="21">
        <f t="shared" si="55"/>
        <v>11558.994835681822</v>
      </c>
      <c r="U856" s="19">
        <v>0</v>
      </c>
      <c r="V856" s="21">
        <f t="shared" si="56"/>
        <v>72395.809760322998</v>
      </c>
    </row>
    <row r="857" spans="1:22" x14ac:dyDescent="0.3">
      <c r="A857" s="7" t="s">
        <v>135</v>
      </c>
      <c r="B857" s="7">
        <v>4</v>
      </c>
      <c r="C857" s="8" t="s">
        <v>178</v>
      </c>
      <c r="D857" s="7" t="s">
        <v>364</v>
      </c>
      <c r="E857" s="7" t="s">
        <v>356</v>
      </c>
      <c r="F857" s="8" t="s">
        <v>365</v>
      </c>
      <c r="G857" s="7" t="s">
        <v>30</v>
      </c>
      <c r="H857" s="9">
        <v>330.67590000000001</v>
      </c>
      <c r="I857" s="9">
        <v>0.95079999999999998</v>
      </c>
      <c r="J857" s="9">
        <v>0.9395</v>
      </c>
      <c r="K857" s="10">
        <v>0.98811527135044175</v>
      </c>
      <c r="L857" s="9">
        <v>10.67</v>
      </c>
      <c r="M857" s="19">
        <f>H857*INDEX('Pliegos Tarifarios (Santiago)'!$B:$B,MATCH($B857,'Pliegos Tarifarios (Santiago)'!$A:$A,0))</f>
        <v>39296.862604199996</v>
      </c>
      <c r="N857" s="19">
        <f>I857*INDEX('Pliegos Tarifarios (Santiago)'!$C:$C,MATCH($B857,'Pliegos Tarifarios (Santiago)'!$A:$A,0))</f>
        <v>3261.1080355999998</v>
      </c>
      <c r="O857" s="19">
        <f>J857*INDEX('Pliegos Tarifarios (Santiago)'!$D:$D,MATCH($B857,'Pliegos Tarifarios (Santiago)'!$A:$A,0))</f>
        <v>13273.650589999999</v>
      </c>
      <c r="P857" s="19">
        <f>H857*INDEX('Pliegos Tarifarios (Santiago)'!$E:$E,MATCH($B857,'Pliegos Tarifarios (Santiago)'!$A:$A,0))</f>
        <v>4276.3007388000005</v>
      </c>
      <c r="Q857" s="19" cm="1">
        <f t="array" ref="Q857">H857*_xlfn.IFS(H857&lt;=350,INDEX('Pliegos Tarifarios (Santiago)'!$F:$F,MATCH($B857,'Pliegos Tarifarios (Santiago)'!$A:$A,0)),H857&lt;=500,INDEX('Pliegos Tarifarios (Santiago)'!$G:$G,MATCH($B857,'Pliegos Tarifarios (Santiago)'!$A:$A,0)),H857&lt;=1000,INDEX('Pliegos Tarifarios (Santiago)'!$H:$H,MATCH($B857,'Pliegos Tarifarios (Santiago)'!$A:$A,0)),H857&lt;=5000,INDEX('Pliegos Tarifarios (Santiago)'!$I:$I,MATCH($B857,'Pliegos Tarifarios (Santiago)'!$A:$A,0)),H857&gt;5000,INDEX('Pliegos Tarifarios (Santiago)'!$J:$J,MATCH($B857,'Pliegos Tarifarios (Santiago)'!$A:$A,0)))/1.19</f>
        <v>217.85706352941179</v>
      </c>
      <c r="R857" s="19">
        <f>INDEX('Pliegos Tarifarios (Santiago)'!$K:$K,MATCH($B857,'Pliegos Tarifarios (Santiago)'!$A:$A,0))</f>
        <v>719.68899999999996</v>
      </c>
      <c r="S857" s="21">
        <f t="shared" si="54"/>
        <v>61045.468032129407</v>
      </c>
      <c r="T857" s="21">
        <f t="shared" si="55"/>
        <v>11598.638926104588</v>
      </c>
      <c r="U857" s="19">
        <v>0</v>
      </c>
      <c r="V857" s="21">
        <f t="shared" si="56"/>
        <v>72644.106958233999</v>
      </c>
    </row>
    <row r="858" spans="1:22" x14ac:dyDescent="0.3">
      <c r="A858" s="7" t="s">
        <v>135</v>
      </c>
      <c r="B858" s="7">
        <v>4</v>
      </c>
      <c r="C858" s="8" t="s">
        <v>178</v>
      </c>
      <c r="D858" s="7" t="s">
        <v>366</v>
      </c>
      <c r="E858" s="7" t="s">
        <v>356</v>
      </c>
      <c r="F858" s="8" t="s">
        <v>367</v>
      </c>
      <c r="G858" s="7" t="s">
        <v>30</v>
      </c>
      <c r="H858" s="9">
        <v>331.46170000000001</v>
      </c>
      <c r="I858" s="9">
        <v>0.95669999999999999</v>
      </c>
      <c r="J858" s="9">
        <v>0.94110000000000005</v>
      </c>
      <c r="K858" s="10">
        <v>0.98369394794606468</v>
      </c>
      <c r="L858" s="9">
        <v>10.69</v>
      </c>
      <c r="M858" s="19">
        <f>H858*INDEX('Pliegos Tarifarios (Santiago)'!$B:$B,MATCH($B858,'Pliegos Tarifarios (Santiago)'!$A:$A,0))</f>
        <v>39390.245504599996</v>
      </c>
      <c r="N858" s="19">
        <f>I858*INDEX('Pliegos Tarifarios (Santiago)'!$C:$C,MATCH($B858,'Pliegos Tarifarios (Santiago)'!$A:$A,0))</f>
        <v>3281.3441919000002</v>
      </c>
      <c r="O858" s="19">
        <f>J858*INDEX('Pliegos Tarifarios (Santiago)'!$D:$D,MATCH($B858,'Pliegos Tarifarios (Santiago)'!$A:$A,0))</f>
        <v>13296.256062</v>
      </c>
      <c r="P858" s="19">
        <f>H858*INDEX('Pliegos Tarifarios (Santiago)'!$E:$E,MATCH($B858,'Pliegos Tarifarios (Santiago)'!$A:$A,0))</f>
        <v>4286.4627043999999</v>
      </c>
      <c r="Q858" s="19" cm="1">
        <f t="array" ref="Q858">H858*_xlfn.IFS(H858&lt;=350,INDEX('Pliegos Tarifarios (Santiago)'!$F:$F,MATCH($B858,'Pliegos Tarifarios (Santiago)'!$A:$A,0)),H858&lt;=500,INDEX('Pliegos Tarifarios (Santiago)'!$G:$G,MATCH($B858,'Pliegos Tarifarios (Santiago)'!$A:$A,0)),H858&lt;=1000,INDEX('Pliegos Tarifarios (Santiago)'!$H:$H,MATCH($B858,'Pliegos Tarifarios (Santiago)'!$A:$A,0)),H858&lt;=5000,INDEX('Pliegos Tarifarios (Santiago)'!$I:$I,MATCH($B858,'Pliegos Tarifarios (Santiago)'!$A:$A,0)),H858&gt;5000,INDEX('Pliegos Tarifarios (Santiago)'!$J:$J,MATCH($B858,'Pliegos Tarifarios (Santiago)'!$A:$A,0)))/1.19</f>
        <v>218.37476705882355</v>
      </c>
      <c r="R858" s="19">
        <f>INDEX('Pliegos Tarifarios (Santiago)'!$K:$K,MATCH($B858,'Pliegos Tarifarios (Santiago)'!$A:$A,0))</f>
        <v>719.68899999999996</v>
      </c>
      <c r="S858" s="21">
        <f t="shared" si="54"/>
        <v>61192.372229958819</v>
      </c>
      <c r="T858" s="21">
        <f t="shared" si="55"/>
        <v>11626.550723692175</v>
      </c>
      <c r="U858" s="19">
        <v>0</v>
      </c>
      <c r="V858" s="21">
        <f t="shared" si="56"/>
        <v>72818.922953650996</v>
      </c>
    </row>
    <row r="859" spans="1:22" x14ac:dyDescent="0.3">
      <c r="A859" s="7" t="s">
        <v>135</v>
      </c>
      <c r="B859" s="7">
        <v>4</v>
      </c>
      <c r="C859" s="8" t="s">
        <v>178</v>
      </c>
      <c r="D859" s="7" t="s">
        <v>368</v>
      </c>
      <c r="E859" s="7" t="s">
        <v>356</v>
      </c>
      <c r="F859" s="8" t="s">
        <v>49</v>
      </c>
      <c r="G859" s="7" t="s">
        <v>30</v>
      </c>
      <c r="H859" s="9">
        <v>330.97280000000001</v>
      </c>
      <c r="I859" s="9">
        <v>0.93989999999999996</v>
      </c>
      <c r="J859" s="9">
        <v>0.93989999999999996</v>
      </c>
      <c r="K859" s="10">
        <v>1</v>
      </c>
      <c r="L859" s="9">
        <v>10.68</v>
      </c>
      <c r="M859" s="19">
        <f>H859*INDEX('Pliegos Tarifarios (Santiago)'!$B:$B,MATCH($B859,'Pliegos Tarifarios (Santiago)'!$A:$A,0))</f>
        <v>39332.145606400001</v>
      </c>
      <c r="N859" s="19">
        <f>I859*INDEX('Pliegos Tarifarios (Santiago)'!$C:$C,MATCH($B859,'Pliegos Tarifarios (Santiago)'!$A:$A,0))</f>
        <v>3223.7225942999999</v>
      </c>
      <c r="O859" s="19">
        <f>J859*INDEX('Pliegos Tarifarios (Santiago)'!$D:$D,MATCH($B859,'Pliegos Tarifarios (Santiago)'!$A:$A,0))</f>
        <v>13279.301958</v>
      </c>
      <c r="P859" s="19">
        <f>H859*INDEX('Pliegos Tarifarios (Santiago)'!$E:$E,MATCH($B859,'Pliegos Tarifarios (Santiago)'!$A:$A,0))</f>
        <v>4280.1402496000001</v>
      </c>
      <c r="Q859" s="19" cm="1">
        <f t="array" ref="Q859">H859*_xlfn.IFS(H859&lt;=350,INDEX('Pliegos Tarifarios (Santiago)'!$F:$F,MATCH($B859,'Pliegos Tarifarios (Santiago)'!$A:$A,0)),H859&lt;=500,INDEX('Pliegos Tarifarios (Santiago)'!$G:$G,MATCH($B859,'Pliegos Tarifarios (Santiago)'!$A:$A,0)),H859&lt;=1000,INDEX('Pliegos Tarifarios (Santiago)'!$H:$H,MATCH($B859,'Pliegos Tarifarios (Santiago)'!$A:$A,0)),H859&lt;=5000,INDEX('Pliegos Tarifarios (Santiago)'!$I:$I,MATCH($B859,'Pliegos Tarifarios (Santiago)'!$A:$A,0)),H859&gt;5000,INDEX('Pliegos Tarifarios (Santiago)'!$J:$J,MATCH($B859,'Pliegos Tarifarios (Santiago)'!$A:$A,0)))/1.19</f>
        <v>218.05266823529414</v>
      </c>
      <c r="R859" s="19">
        <f>INDEX('Pliegos Tarifarios (Santiago)'!$K:$K,MATCH($B859,'Pliegos Tarifarios (Santiago)'!$A:$A,0))</f>
        <v>719.68899999999996</v>
      </c>
      <c r="S859" s="21">
        <f t="shared" si="54"/>
        <v>61053.052076535292</v>
      </c>
      <c r="T859" s="21">
        <f t="shared" si="55"/>
        <v>11600.079894541706</v>
      </c>
      <c r="U859" s="19">
        <v>0</v>
      </c>
      <c r="V859" s="21">
        <f t="shared" si="56"/>
        <v>72653.131971077004</v>
      </c>
    </row>
    <row r="860" spans="1:22" x14ac:dyDescent="0.3">
      <c r="A860" s="7" t="s">
        <v>135</v>
      </c>
      <c r="B860" s="7">
        <v>4</v>
      </c>
      <c r="C860" s="8" t="s">
        <v>178</v>
      </c>
      <c r="D860" s="7" t="s">
        <v>369</v>
      </c>
      <c r="E860" s="7" t="s">
        <v>356</v>
      </c>
      <c r="F860" s="8" t="s">
        <v>370</v>
      </c>
      <c r="G860" s="7" t="s">
        <v>30</v>
      </c>
      <c r="H860" s="9">
        <v>330.12900000000002</v>
      </c>
      <c r="I860" s="9">
        <v>0.95079999999999998</v>
      </c>
      <c r="J860" s="9">
        <v>0.9204</v>
      </c>
      <c r="K860" s="10">
        <v>0.96802692469499374</v>
      </c>
      <c r="L860" s="9">
        <v>10.65</v>
      </c>
      <c r="M860" s="19">
        <f>H860*INDEX('Pliegos Tarifarios (Santiago)'!$B:$B,MATCH($B860,'Pliegos Tarifarios (Santiago)'!$A:$A,0))</f>
        <v>39231.870102000001</v>
      </c>
      <c r="N860" s="19">
        <f>I860*INDEX('Pliegos Tarifarios (Santiago)'!$C:$C,MATCH($B860,'Pliegos Tarifarios (Santiago)'!$A:$A,0))</f>
        <v>3261.1080355999998</v>
      </c>
      <c r="O860" s="19">
        <f>J860*INDEX('Pliegos Tarifarios (Santiago)'!$D:$D,MATCH($B860,'Pliegos Tarifarios (Santiago)'!$A:$A,0))</f>
        <v>13003.797768</v>
      </c>
      <c r="P860" s="19">
        <f>H860*INDEX('Pliegos Tarifarios (Santiago)'!$E:$E,MATCH($B860,'Pliegos Tarifarios (Santiago)'!$A:$A,0))</f>
        <v>4269.2282279999999</v>
      </c>
      <c r="Q860" s="19" cm="1">
        <f t="array" ref="Q860">H860*_xlfn.IFS(H860&lt;=350,INDEX('Pliegos Tarifarios (Santiago)'!$F:$F,MATCH($B860,'Pliegos Tarifarios (Santiago)'!$A:$A,0)),H860&lt;=500,INDEX('Pliegos Tarifarios (Santiago)'!$G:$G,MATCH($B860,'Pliegos Tarifarios (Santiago)'!$A:$A,0)),H860&lt;=1000,INDEX('Pliegos Tarifarios (Santiago)'!$H:$H,MATCH($B860,'Pliegos Tarifarios (Santiago)'!$A:$A,0)),H860&lt;=5000,INDEX('Pliegos Tarifarios (Santiago)'!$I:$I,MATCH($B860,'Pliegos Tarifarios (Santiago)'!$A:$A,0)),H860&gt;5000,INDEX('Pliegos Tarifarios (Santiago)'!$J:$J,MATCH($B860,'Pliegos Tarifarios (Santiago)'!$A:$A,0)))/1.19</f>
        <v>217.49675294117651</v>
      </c>
      <c r="R860" s="19">
        <f>INDEX('Pliegos Tarifarios (Santiago)'!$K:$K,MATCH($B860,'Pliegos Tarifarios (Santiago)'!$A:$A,0))</f>
        <v>719.68899999999996</v>
      </c>
      <c r="S860" s="21">
        <f t="shared" si="54"/>
        <v>60703.189886541179</v>
      </c>
      <c r="T860" s="21">
        <f t="shared" si="55"/>
        <v>11533.606078442825</v>
      </c>
      <c r="U860" s="19">
        <v>0</v>
      </c>
      <c r="V860" s="21">
        <f t="shared" si="56"/>
        <v>72236.795964984005</v>
      </c>
    </row>
    <row r="861" spans="1:22" x14ac:dyDescent="0.3">
      <c r="A861" s="7" t="s">
        <v>135</v>
      </c>
      <c r="B861" s="7">
        <v>4</v>
      </c>
      <c r="C861" s="8" t="s">
        <v>178</v>
      </c>
      <c r="D861" s="7" t="s">
        <v>371</v>
      </c>
      <c r="E861" s="7" t="s">
        <v>356</v>
      </c>
      <c r="F861" s="8" t="s">
        <v>372</v>
      </c>
      <c r="G861" s="7" t="s">
        <v>30</v>
      </c>
      <c r="H861" s="9">
        <v>330.45979999999997</v>
      </c>
      <c r="I861" s="9">
        <v>0.92510000000000003</v>
      </c>
      <c r="J861" s="9">
        <v>0.90849999999999997</v>
      </c>
      <c r="K861" s="10">
        <v>0.98205599394660026</v>
      </c>
      <c r="L861" s="9">
        <v>10.66</v>
      </c>
      <c r="M861" s="19">
        <f>H861*INDEX('Pliegos Tarifarios (Santiago)'!$B:$B,MATCH($B861,'Pliegos Tarifarios (Santiago)'!$A:$A,0))</f>
        <v>39271.181712399994</v>
      </c>
      <c r="N861" s="19">
        <f>I861*INDEX('Pliegos Tarifarios (Santiago)'!$C:$C,MATCH($B861,'Pliegos Tarifarios (Santiago)'!$A:$A,0))</f>
        <v>3172.9607107000002</v>
      </c>
      <c r="O861" s="19">
        <f>J861*INDEX('Pliegos Tarifarios (Santiago)'!$D:$D,MATCH($B861,'Pliegos Tarifarios (Santiago)'!$A:$A,0))</f>
        <v>12835.66957</v>
      </c>
      <c r="P861" s="19">
        <f>H861*INDEX('Pliegos Tarifarios (Santiago)'!$E:$E,MATCH($B861,'Pliegos Tarifarios (Santiago)'!$A:$A,0))</f>
        <v>4273.5061335999999</v>
      </c>
      <c r="Q861" s="19" cm="1">
        <f t="array" ref="Q861">H861*_xlfn.IFS(H861&lt;=350,INDEX('Pliegos Tarifarios (Santiago)'!$F:$F,MATCH($B861,'Pliegos Tarifarios (Santiago)'!$A:$A,0)),H861&lt;=500,INDEX('Pliegos Tarifarios (Santiago)'!$G:$G,MATCH($B861,'Pliegos Tarifarios (Santiago)'!$A:$A,0)),H861&lt;=1000,INDEX('Pliegos Tarifarios (Santiago)'!$H:$H,MATCH($B861,'Pliegos Tarifarios (Santiago)'!$A:$A,0)),H861&lt;=5000,INDEX('Pliegos Tarifarios (Santiago)'!$I:$I,MATCH($B861,'Pliegos Tarifarios (Santiago)'!$A:$A,0)),H861&gt;5000,INDEX('Pliegos Tarifarios (Santiago)'!$J:$J,MATCH($B861,'Pliegos Tarifarios (Santiago)'!$A:$A,0)))/1.19</f>
        <v>217.71469176470589</v>
      </c>
      <c r="R861" s="19">
        <f>INDEX('Pliegos Tarifarios (Santiago)'!$K:$K,MATCH($B861,'Pliegos Tarifarios (Santiago)'!$A:$A,0))</f>
        <v>719.68899999999996</v>
      </c>
      <c r="S861" s="21">
        <f t="shared" si="54"/>
        <v>60490.721818464692</v>
      </c>
      <c r="T861" s="21">
        <f t="shared" si="55"/>
        <v>11493.237145508292</v>
      </c>
      <c r="U861" s="19">
        <v>0</v>
      </c>
      <c r="V861" s="21">
        <f t="shared" si="56"/>
        <v>71983.958963972982</v>
      </c>
    </row>
    <row r="862" spans="1:22" x14ac:dyDescent="0.3">
      <c r="A862" s="7" t="s">
        <v>135</v>
      </c>
      <c r="B862" s="7">
        <v>4</v>
      </c>
      <c r="C862" s="8" t="s">
        <v>178</v>
      </c>
      <c r="D862" s="7" t="s">
        <v>373</v>
      </c>
      <c r="E862" s="7" t="s">
        <v>356</v>
      </c>
      <c r="F862" s="8" t="s">
        <v>374</v>
      </c>
      <c r="G862" s="7" t="s">
        <v>30</v>
      </c>
      <c r="H862" s="9">
        <v>330.38290000000001</v>
      </c>
      <c r="I862" s="9">
        <v>0.92879999999999996</v>
      </c>
      <c r="J862" s="9">
        <v>0.91590000000000005</v>
      </c>
      <c r="K862" s="10">
        <v>0.98611111111111116</v>
      </c>
      <c r="L862" s="9">
        <v>10.66</v>
      </c>
      <c r="M862" s="19">
        <f>H862*INDEX('Pliegos Tarifarios (Santiago)'!$B:$B,MATCH($B862,'Pliegos Tarifarios (Santiago)'!$A:$A,0))</f>
        <v>39262.043070200001</v>
      </c>
      <c r="N862" s="19">
        <f>I862*INDEX('Pliegos Tarifarios (Santiago)'!$C:$C,MATCH($B862,'Pliegos Tarifarios (Santiago)'!$A:$A,0))</f>
        <v>3185.6511815999997</v>
      </c>
      <c r="O862" s="19">
        <f>J862*INDEX('Pliegos Tarifarios (Santiago)'!$D:$D,MATCH($B862,'Pliegos Tarifarios (Santiago)'!$A:$A,0))</f>
        <v>12940.219878</v>
      </c>
      <c r="P862" s="19">
        <f>H862*INDEX('Pliegos Tarifarios (Santiago)'!$E:$E,MATCH($B862,'Pliegos Tarifarios (Santiago)'!$A:$A,0))</f>
        <v>4272.5116628000005</v>
      </c>
      <c r="Q862" s="19" cm="1">
        <f t="array" ref="Q862">H862*_xlfn.IFS(H862&lt;=350,INDEX('Pliegos Tarifarios (Santiago)'!$F:$F,MATCH($B862,'Pliegos Tarifarios (Santiago)'!$A:$A,0)),H862&lt;=500,INDEX('Pliegos Tarifarios (Santiago)'!$G:$G,MATCH($B862,'Pliegos Tarifarios (Santiago)'!$A:$A,0)),H862&lt;=1000,INDEX('Pliegos Tarifarios (Santiago)'!$H:$H,MATCH($B862,'Pliegos Tarifarios (Santiago)'!$A:$A,0)),H862&lt;=5000,INDEX('Pliegos Tarifarios (Santiago)'!$I:$I,MATCH($B862,'Pliegos Tarifarios (Santiago)'!$A:$A,0)),H862&gt;5000,INDEX('Pliegos Tarifarios (Santiago)'!$J:$J,MATCH($B862,'Pliegos Tarifarios (Santiago)'!$A:$A,0)))/1.19</f>
        <v>217.66402823529415</v>
      </c>
      <c r="R862" s="19">
        <f>INDEX('Pliegos Tarifarios (Santiago)'!$K:$K,MATCH($B862,'Pliegos Tarifarios (Santiago)'!$A:$A,0))</f>
        <v>719.68899999999996</v>
      </c>
      <c r="S862" s="21">
        <f t="shared" si="54"/>
        <v>60597.778820835301</v>
      </c>
      <c r="T862" s="21">
        <f t="shared" si="55"/>
        <v>11513.577975958708</v>
      </c>
      <c r="U862" s="19">
        <v>0</v>
      </c>
      <c r="V862" s="21">
        <f t="shared" si="56"/>
        <v>72111.356796794003</v>
      </c>
    </row>
    <row r="863" spans="1:22" x14ac:dyDescent="0.3">
      <c r="A863" s="7" t="s">
        <v>135</v>
      </c>
      <c r="B863" s="7">
        <v>4</v>
      </c>
      <c r="C863" s="8" t="s">
        <v>178</v>
      </c>
      <c r="D863" s="7" t="s">
        <v>375</v>
      </c>
      <c r="E863" s="7" t="s">
        <v>59</v>
      </c>
      <c r="F863" s="8" t="s">
        <v>376</v>
      </c>
      <c r="G863" s="7" t="s">
        <v>30</v>
      </c>
      <c r="H863" s="9">
        <v>220.0009</v>
      </c>
      <c r="I863" s="9">
        <v>0.60850000000000004</v>
      </c>
      <c r="J863" s="9">
        <v>0.59950000000000003</v>
      </c>
      <c r="K863" s="10">
        <v>0.98520953163516845</v>
      </c>
      <c r="L863" s="9">
        <v>7.1</v>
      </c>
      <c r="M863" s="19">
        <f>H863*INDEX('Pliegos Tarifarios (Santiago)'!$B:$B,MATCH($B863,'Pliegos Tarifarios (Santiago)'!$A:$A,0))</f>
        <v>26144.466954199997</v>
      </c>
      <c r="N863" s="19">
        <f>I863*INDEX('Pliegos Tarifarios (Santiago)'!$C:$C,MATCH($B863,'Pliegos Tarifarios (Santiago)'!$A:$A,0))</f>
        <v>2087.0679845</v>
      </c>
      <c r="O863" s="19">
        <f>J863*INDEX('Pliegos Tarifarios (Santiago)'!$D:$D,MATCH($B863,'Pliegos Tarifarios (Santiago)'!$A:$A,0))</f>
        <v>8469.987790000001</v>
      </c>
      <c r="P863" s="19">
        <f>H863*INDEX('Pliegos Tarifarios (Santiago)'!$E:$E,MATCH($B863,'Pliegos Tarifarios (Santiago)'!$A:$A,0))</f>
        <v>2845.0516388000001</v>
      </c>
      <c r="Q863" s="19" cm="1">
        <f t="array" ref="Q863">H863*_xlfn.IFS(H863&lt;=350,INDEX('Pliegos Tarifarios (Santiago)'!$F:$F,MATCH($B863,'Pliegos Tarifarios (Santiago)'!$A:$A,0)),H863&lt;=500,INDEX('Pliegos Tarifarios (Santiago)'!$G:$G,MATCH($B863,'Pliegos Tarifarios (Santiago)'!$A:$A,0)),H863&lt;=1000,INDEX('Pliegos Tarifarios (Santiago)'!$H:$H,MATCH($B863,'Pliegos Tarifarios (Santiago)'!$A:$A,0)),H863&lt;=5000,INDEX('Pliegos Tarifarios (Santiago)'!$I:$I,MATCH($B863,'Pliegos Tarifarios (Santiago)'!$A:$A,0)),H863&gt;5000,INDEX('Pliegos Tarifarios (Santiago)'!$J:$J,MATCH($B863,'Pliegos Tarifarios (Santiago)'!$A:$A,0)))/1.19</f>
        <v>144.94176941176474</v>
      </c>
      <c r="R863" s="19">
        <f>INDEX('Pliegos Tarifarios (Santiago)'!$K:$K,MATCH($B863,'Pliegos Tarifarios (Santiago)'!$A:$A,0))</f>
        <v>719.68899999999996</v>
      </c>
      <c r="S863" s="21">
        <f t="shared" si="54"/>
        <v>40411.205136911769</v>
      </c>
      <c r="T863" s="21">
        <f t="shared" si="55"/>
        <v>7678.1289760132358</v>
      </c>
      <c r="U863" s="19">
        <v>0</v>
      </c>
      <c r="V863" s="21">
        <f t="shared" si="56"/>
        <v>48089.334112925004</v>
      </c>
    </row>
    <row r="864" spans="1:22" x14ac:dyDescent="0.3">
      <c r="A864" s="7" t="s">
        <v>135</v>
      </c>
      <c r="B864" s="7">
        <v>4</v>
      </c>
      <c r="C864" s="8" t="s">
        <v>178</v>
      </c>
      <c r="D864" s="7" t="s">
        <v>377</v>
      </c>
      <c r="E864" s="7" t="s">
        <v>59</v>
      </c>
      <c r="F864" s="8" t="s">
        <v>378</v>
      </c>
      <c r="G864" s="7" t="s">
        <v>30</v>
      </c>
      <c r="H864" s="9">
        <v>220.40219999999999</v>
      </c>
      <c r="I864" s="9">
        <v>0.63219999999999998</v>
      </c>
      <c r="J864" s="9">
        <v>0.63219999999999998</v>
      </c>
      <c r="K864" s="10">
        <v>1</v>
      </c>
      <c r="L864" s="9">
        <v>7.11</v>
      </c>
      <c r="M864" s="19">
        <f>H864*INDEX('Pliegos Tarifarios (Santiago)'!$B:$B,MATCH($B864,'Pliegos Tarifarios (Santiago)'!$A:$A,0))</f>
        <v>26192.156643599999</v>
      </c>
      <c r="N864" s="19">
        <f>I864*INDEX('Pliegos Tarifarios (Santiago)'!$C:$C,MATCH($B864,'Pliegos Tarifarios (Santiago)'!$A:$A,0))</f>
        <v>2168.3555953999999</v>
      </c>
      <c r="O864" s="19">
        <f>J864*INDEX('Pliegos Tarifarios (Santiago)'!$D:$D,MATCH($B864,'Pliegos Tarifarios (Santiago)'!$A:$A,0))</f>
        <v>8931.9871239999993</v>
      </c>
      <c r="P864" s="19">
        <f>H864*INDEX('Pliegos Tarifarios (Santiago)'!$E:$E,MATCH($B864,'Pliegos Tarifarios (Santiago)'!$A:$A,0))</f>
        <v>2850.2412503999999</v>
      </c>
      <c r="Q864" s="19" cm="1">
        <f t="array" ref="Q864">H864*_xlfn.IFS(H864&lt;=350,INDEX('Pliegos Tarifarios (Santiago)'!$F:$F,MATCH($B864,'Pliegos Tarifarios (Santiago)'!$A:$A,0)),H864&lt;=500,INDEX('Pliegos Tarifarios (Santiago)'!$G:$G,MATCH($B864,'Pliegos Tarifarios (Santiago)'!$A:$A,0)),H864&lt;=1000,INDEX('Pliegos Tarifarios (Santiago)'!$H:$H,MATCH($B864,'Pliegos Tarifarios (Santiago)'!$A:$A,0)),H864&lt;=5000,INDEX('Pliegos Tarifarios (Santiago)'!$I:$I,MATCH($B864,'Pliegos Tarifarios (Santiago)'!$A:$A,0)),H864&gt;5000,INDEX('Pliegos Tarifarios (Santiago)'!$J:$J,MATCH($B864,'Pliegos Tarifarios (Santiago)'!$A:$A,0)))/1.19</f>
        <v>145.20615529411765</v>
      </c>
      <c r="R864" s="19">
        <f>INDEX('Pliegos Tarifarios (Santiago)'!$K:$K,MATCH($B864,'Pliegos Tarifarios (Santiago)'!$A:$A,0))</f>
        <v>719.68899999999996</v>
      </c>
      <c r="S864" s="21">
        <f t="shared" si="54"/>
        <v>41007.635768694112</v>
      </c>
      <c r="T864" s="21">
        <f t="shared" si="55"/>
        <v>7791.4507960518813</v>
      </c>
      <c r="U864" s="19">
        <v>0</v>
      </c>
      <c r="V864" s="21">
        <f t="shared" si="56"/>
        <v>48799.086564745994</v>
      </c>
    </row>
    <row r="865" spans="1:22" x14ac:dyDescent="0.3">
      <c r="A865" s="7" t="s">
        <v>135</v>
      </c>
      <c r="B865" s="7">
        <v>4</v>
      </c>
      <c r="C865" s="8" t="s">
        <v>178</v>
      </c>
      <c r="D865" s="7" t="s">
        <v>379</v>
      </c>
      <c r="E865" s="7" t="s">
        <v>59</v>
      </c>
      <c r="F865" s="8" t="s">
        <v>380</v>
      </c>
      <c r="G865" s="7" t="s">
        <v>30</v>
      </c>
      <c r="H865" s="9">
        <v>220.7552</v>
      </c>
      <c r="I865" s="9">
        <v>0.62339999999999995</v>
      </c>
      <c r="J865" s="9">
        <v>0.62339999999999995</v>
      </c>
      <c r="K865" s="10">
        <v>1</v>
      </c>
      <c r="L865" s="9">
        <v>7.12</v>
      </c>
      <c r="M865" s="19">
        <f>H865*INDEX('Pliegos Tarifarios (Santiago)'!$B:$B,MATCH($B865,'Pliegos Tarifarios (Santiago)'!$A:$A,0))</f>
        <v>26234.106457599999</v>
      </c>
      <c r="N865" s="19">
        <f>I865*INDEX('Pliegos Tarifarios (Santiago)'!$C:$C,MATCH($B865,'Pliegos Tarifarios (Santiago)'!$A:$A,0))</f>
        <v>2138.1728537999998</v>
      </c>
      <c r="O865" s="19">
        <f>J865*INDEX('Pliegos Tarifarios (Santiago)'!$D:$D,MATCH($B865,'Pliegos Tarifarios (Santiago)'!$A:$A,0))</f>
        <v>8807.6570279999996</v>
      </c>
      <c r="P865" s="19">
        <f>H865*INDEX('Pliegos Tarifarios (Santiago)'!$E:$E,MATCH($B865,'Pliegos Tarifarios (Santiago)'!$A:$A,0))</f>
        <v>2854.8062464</v>
      </c>
      <c r="Q865" s="19" cm="1">
        <f t="array" ref="Q865">H865*_xlfn.IFS(H865&lt;=350,INDEX('Pliegos Tarifarios (Santiago)'!$F:$F,MATCH($B865,'Pliegos Tarifarios (Santiago)'!$A:$A,0)),H865&lt;=500,INDEX('Pliegos Tarifarios (Santiago)'!$G:$G,MATCH($B865,'Pliegos Tarifarios (Santiago)'!$A:$A,0)),H865&lt;=1000,INDEX('Pliegos Tarifarios (Santiago)'!$H:$H,MATCH($B865,'Pliegos Tarifarios (Santiago)'!$A:$A,0)),H865&lt;=5000,INDEX('Pliegos Tarifarios (Santiago)'!$I:$I,MATCH($B865,'Pliegos Tarifarios (Santiago)'!$A:$A,0)),H865&gt;5000,INDEX('Pliegos Tarifarios (Santiago)'!$J:$J,MATCH($B865,'Pliegos Tarifarios (Santiago)'!$A:$A,0)))/1.19</f>
        <v>145.43872000000002</v>
      </c>
      <c r="R865" s="19">
        <f>INDEX('Pliegos Tarifarios (Santiago)'!$K:$K,MATCH($B865,'Pliegos Tarifarios (Santiago)'!$A:$A,0))</f>
        <v>719.68899999999996</v>
      </c>
      <c r="S865" s="21">
        <f t="shared" si="54"/>
        <v>40899.870305799996</v>
      </c>
      <c r="T865" s="21">
        <f t="shared" si="55"/>
        <v>7770.9753581019995</v>
      </c>
      <c r="U865" s="19">
        <v>0</v>
      </c>
      <c r="V865" s="21">
        <f t="shared" si="56"/>
        <v>48670.845663901993</v>
      </c>
    </row>
    <row r="866" spans="1:22" x14ac:dyDescent="0.3">
      <c r="A866" s="7" t="s">
        <v>135</v>
      </c>
      <c r="B866" s="7">
        <v>4</v>
      </c>
      <c r="C866" s="8" t="s">
        <v>178</v>
      </c>
      <c r="D866" s="7" t="s">
        <v>381</v>
      </c>
      <c r="E866" s="7" t="s">
        <v>59</v>
      </c>
      <c r="F866" s="8" t="s">
        <v>382</v>
      </c>
      <c r="G866" s="7" t="s">
        <v>30</v>
      </c>
      <c r="H866" s="9">
        <v>220.6026</v>
      </c>
      <c r="I866" s="9">
        <v>0.61609999999999998</v>
      </c>
      <c r="J866" s="9">
        <v>0.61609999999999998</v>
      </c>
      <c r="K866" s="10">
        <v>1</v>
      </c>
      <c r="L866" s="9">
        <v>7.12</v>
      </c>
      <c r="M866" s="19">
        <f>H866*INDEX('Pliegos Tarifarios (Santiago)'!$B:$B,MATCH($B866,'Pliegos Tarifarios (Santiago)'!$A:$A,0))</f>
        <v>26215.971778799998</v>
      </c>
      <c r="N866" s="19">
        <f>I866*INDEX('Pliegos Tarifarios (Santiago)'!$C:$C,MATCH($B866,'Pliegos Tarifarios (Santiago)'!$A:$A,0))</f>
        <v>2113.1348976999998</v>
      </c>
      <c r="O866" s="19">
        <f>J866*INDEX('Pliegos Tarifarios (Santiago)'!$D:$D,MATCH($B866,'Pliegos Tarifarios (Santiago)'!$A:$A,0))</f>
        <v>8704.5195619999995</v>
      </c>
      <c r="P866" s="19">
        <f>H866*INDEX('Pliegos Tarifarios (Santiago)'!$E:$E,MATCH($B866,'Pliegos Tarifarios (Santiago)'!$A:$A,0))</f>
        <v>2852.8328231999999</v>
      </c>
      <c r="Q866" s="19" cm="1">
        <f t="array" ref="Q866">H866*_xlfn.IFS(H866&lt;=350,INDEX('Pliegos Tarifarios (Santiago)'!$F:$F,MATCH($B866,'Pliegos Tarifarios (Santiago)'!$A:$A,0)),H866&lt;=500,INDEX('Pliegos Tarifarios (Santiago)'!$G:$G,MATCH($B866,'Pliegos Tarifarios (Santiago)'!$A:$A,0)),H866&lt;=1000,INDEX('Pliegos Tarifarios (Santiago)'!$H:$H,MATCH($B866,'Pliegos Tarifarios (Santiago)'!$A:$A,0)),H866&lt;=5000,INDEX('Pliegos Tarifarios (Santiago)'!$I:$I,MATCH($B866,'Pliegos Tarifarios (Santiago)'!$A:$A,0)),H866&gt;5000,INDEX('Pliegos Tarifarios (Santiago)'!$J:$J,MATCH($B866,'Pliegos Tarifarios (Santiago)'!$A:$A,0)))/1.19</f>
        <v>145.33818352941176</v>
      </c>
      <c r="R866" s="19">
        <f>INDEX('Pliegos Tarifarios (Santiago)'!$K:$K,MATCH($B866,'Pliegos Tarifarios (Santiago)'!$A:$A,0))</f>
        <v>719.68899999999996</v>
      </c>
      <c r="S866" s="21">
        <f t="shared" si="54"/>
        <v>40751.486245229411</v>
      </c>
      <c r="T866" s="21">
        <f t="shared" si="55"/>
        <v>7742.7823865935879</v>
      </c>
      <c r="U866" s="19">
        <v>0</v>
      </c>
      <c r="V866" s="21">
        <f t="shared" si="56"/>
        <v>48494.268631822997</v>
      </c>
    </row>
    <row r="867" spans="1:22" x14ac:dyDescent="0.3">
      <c r="A867" s="7" t="s">
        <v>135</v>
      </c>
      <c r="B867" s="7">
        <v>4</v>
      </c>
      <c r="C867" s="8" t="s">
        <v>178</v>
      </c>
      <c r="D867" s="7" t="s">
        <v>383</v>
      </c>
      <c r="E867" s="7" t="s">
        <v>59</v>
      </c>
      <c r="F867" s="8" t="s">
        <v>384</v>
      </c>
      <c r="G867" s="7" t="s">
        <v>30</v>
      </c>
      <c r="H867" s="9">
        <v>220.0899</v>
      </c>
      <c r="I867" s="9">
        <v>0.61550000000000005</v>
      </c>
      <c r="J867" s="9">
        <v>0.60409999999999997</v>
      </c>
      <c r="K867" s="10">
        <v>0.98147847278635247</v>
      </c>
      <c r="L867" s="9">
        <v>7.1</v>
      </c>
      <c r="M867" s="19">
        <f>H867*INDEX('Pliegos Tarifarios (Santiago)'!$B:$B,MATCH($B867,'Pliegos Tarifarios (Santiago)'!$A:$A,0))</f>
        <v>26155.043536199999</v>
      </c>
      <c r="N867" s="19">
        <f>I867*INDEX('Pliegos Tarifarios (Santiago)'!$C:$C,MATCH($B867,'Pliegos Tarifarios (Santiago)'!$A:$A,0))</f>
        <v>2111.0769835000001</v>
      </c>
      <c r="O867" s="19">
        <f>J867*INDEX('Pliegos Tarifarios (Santiago)'!$D:$D,MATCH($B867,'Pliegos Tarifarios (Santiago)'!$A:$A,0))</f>
        <v>8534.9785219999994</v>
      </c>
      <c r="P867" s="19">
        <f>H867*INDEX('Pliegos Tarifarios (Santiago)'!$E:$E,MATCH($B867,'Pliegos Tarifarios (Santiago)'!$A:$A,0))</f>
        <v>2846.2025868000001</v>
      </c>
      <c r="Q867" s="19" cm="1">
        <f t="array" ref="Q867">H867*_xlfn.IFS(H867&lt;=350,INDEX('Pliegos Tarifarios (Santiago)'!$F:$F,MATCH($B867,'Pliegos Tarifarios (Santiago)'!$A:$A,0)),H867&lt;=500,INDEX('Pliegos Tarifarios (Santiago)'!$G:$G,MATCH($B867,'Pliegos Tarifarios (Santiago)'!$A:$A,0)),H867&lt;=1000,INDEX('Pliegos Tarifarios (Santiago)'!$H:$H,MATCH($B867,'Pliegos Tarifarios (Santiago)'!$A:$A,0)),H867&lt;=5000,INDEX('Pliegos Tarifarios (Santiago)'!$I:$I,MATCH($B867,'Pliegos Tarifarios (Santiago)'!$A:$A,0)),H867&gt;5000,INDEX('Pliegos Tarifarios (Santiago)'!$J:$J,MATCH($B867,'Pliegos Tarifarios (Santiago)'!$A:$A,0)))/1.19</f>
        <v>145.00040470588237</v>
      </c>
      <c r="R867" s="19">
        <f>INDEX('Pliegos Tarifarios (Santiago)'!$K:$K,MATCH($B867,'Pliegos Tarifarios (Santiago)'!$A:$A,0))</f>
        <v>719.68899999999996</v>
      </c>
      <c r="S867" s="21">
        <f t="shared" si="54"/>
        <v>40511.991033205879</v>
      </c>
      <c r="T867" s="21">
        <f t="shared" si="55"/>
        <v>7697.2782963091167</v>
      </c>
      <c r="U867" s="19">
        <v>0</v>
      </c>
      <c r="V867" s="21">
        <f t="shared" si="56"/>
        <v>48209.269329514995</v>
      </c>
    </row>
    <row r="868" spans="1:22" x14ac:dyDescent="0.3">
      <c r="A868" s="7" t="s">
        <v>135</v>
      </c>
      <c r="B868" s="7">
        <v>4</v>
      </c>
      <c r="C868" s="8" t="s">
        <v>178</v>
      </c>
      <c r="D868" s="7" t="s">
        <v>385</v>
      </c>
      <c r="E868" s="7" t="s">
        <v>59</v>
      </c>
      <c r="F868" s="8" t="s">
        <v>386</v>
      </c>
      <c r="G868" s="7" t="s">
        <v>30</v>
      </c>
      <c r="H868" s="9">
        <v>331.51330000000002</v>
      </c>
      <c r="I868" s="9">
        <v>0.96360000000000001</v>
      </c>
      <c r="J868" s="9">
        <v>0.95879999999999999</v>
      </c>
      <c r="K868" s="10">
        <v>0.99501867995018678</v>
      </c>
      <c r="L868" s="9">
        <v>10.69</v>
      </c>
      <c r="M868" s="19">
        <f>H868*INDEX('Pliegos Tarifarios (Santiago)'!$B:$B,MATCH($B868,'Pliegos Tarifarios (Santiago)'!$A:$A,0))</f>
        <v>39396.377545399999</v>
      </c>
      <c r="N868" s="19">
        <f>I868*INDEX('Pliegos Tarifarios (Santiago)'!$C:$C,MATCH($B868,'Pliegos Tarifarios (Santiago)'!$A:$A,0))</f>
        <v>3305.0102052000002</v>
      </c>
      <c r="O868" s="19">
        <f>J868*INDEX('Pliegos Tarifarios (Santiago)'!$D:$D,MATCH($B868,'Pliegos Tarifarios (Santiago)'!$A:$A,0))</f>
        <v>13546.329095999999</v>
      </c>
      <c r="P868" s="19">
        <f>H868*INDEX('Pliegos Tarifarios (Santiago)'!$E:$E,MATCH($B868,'Pliegos Tarifarios (Santiago)'!$A:$A,0))</f>
        <v>4287.1299956000003</v>
      </c>
      <c r="Q868" s="19" cm="1">
        <f t="array" ref="Q868">H868*_xlfn.IFS(H868&lt;=350,INDEX('Pliegos Tarifarios (Santiago)'!$F:$F,MATCH($B868,'Pliegos Tarifarios (Santiago)'!$A:$A,0)),H868&lt;=500,INDEX('Pliegos Tarifarios (Santiago)'!$G:$G,MATCH($B868,'Pliegos Tarifarios (Santiago)'!$A:$A,0)),H868&lt;=1000,INDEX('Pliegos Tarifarios (Santiago)'!$H:$H,MATCH($B868,'Pliegos Tarifarios (Santiago)'!$A:$A,0)),H868&lt;=5000,INDEX('Pliegos Tarifarios (Santiago)'!$I:$I,MATCH($B868,'Pliegos Tarifarios (Santiago)'!$A:$A,0)),H868&gt;5000,INDEX('Pliegos Tarifarios (Santiago)'!$J:$J,MATCH($B868,'Pliegos Tarifarios (Santiago)'!$A:$A,0)))/1.19</f>
        <v>218.40876235294118</v>
      </c>
      <c r="R868" s="19">
        <f>INDEX('Pliegos Tarifarios (Santiago)'!$K:$K,MATCH($B868,'Pliegos Tarifarios (Santiago)'!$A:$A,0))</f>
        <v>719.68899999999996</v>
      </c>
      <c r="S868" s="21">
        <f t="shared" si="54"/>
        <v>61472.94460455294</v>
      </c>
      <c r="T868" s="21">
        <f t="shared" si="55"/>
        <v>11679.859474865059</v>
      </c>
      <c r="U868" s="19">
        <v>0</v>
      </c>
      <c r="V868" s="21">
        <f t="shared" si="56"/>
        <v>73152.804079417998</v>
      </c>
    </row>
    <row r="869" spans="1:22" x14ac:dyDescent="0.3">
      <c r="A869" s="7" t="s">
        <v>135</v>
      </c>
      <c r="B869" s="7">
        <v>4</v>
      </c>
      <c r="C869" s="8" t="s">
        <v>178</v>
      </c>
      <c r="D869" s="7" t="s">
        <v>387</v>
      </c>
      <c r="E869" s="7" t="s">
        <v>388</v>
      </c>
      <c r="F869" s="8" t="s">
        <v>389</v>
      </c>
      <c r="G869" s="7" t="s">
        <v>30</v>
      </c>
      <c r="H869" s="9">
        <v>330.84179999999998</v>
      </c>
      <c r="I869" s="9">
        <v>0.91969999999999996</v>
      </c>
      <c r="J869" s="9">
        <v>0.91969999999999996</v>
      </c>
      <c r="K869" s="10">
        <v>1</v>
      </c>
      <c r="L869" s="9">
        <v>10.67</v>
      </c>
      <c r="M869" s="19">
        <f>H869*INDEX('Pliegos Tarifarios (Santiago)'!$B:$B,MATCH($B869,'Pliegos Tarifarios (Santiago)'!$A:$A,0))</f>
        <v>39316.577828399997</v>
      </c>
      <c r="N869" s="19">
        <f>I869*INDEX('Pliegos Tarifarios (Santiago)'!$C:$C,MATCH($B869,'Pliegos Tarifarios (Santiago)'!$A:$A,0))</f>
        <v>3154.4394828999998</v>
      </c>
      <c r="O869" s="19">
        <f>J869*INDEX('Pliegos Tarifarios (Santiago)'!$D:$D,MATCH($B869,'Pliegos Tarifarios (Santiago)'!$A:$A,0))</f>
        <v>12993.907873999999</v>
      </c>
      <c r="P869" s="19">
        <f>H869*INDEX('Pliegos Tarifarios (Santiago)'!$E:$E,MATCH($B869,'Pliegos Tarifarios (Santiago)'!$A:$A,0))</f>
        <v>4278.4461575999994</v>
      </c>
      <c r="Q869" s="19" cm="1">
        <f t="array" ref="Q869">H869*_xlfn.IFS(H869&lt;=350,INDEX('Pliegos Tarifarios (Santiago)'!$F:$F,MATCH($B869,'Pliegos Tarifarios (Santiago)'!$A:$A,0)),H869&lt;=500,INDEX('Pliegos Tarifarios (Santiago)'!$G:$G,MATCH($B869,'Pliegos Tarifarios (Santiago)'!$A:$A,0)),H869&lt;=1000,INDEX('Pliegos Tarifarios (Santiago)'!$H:$H,MATCH($B869,'Pliegos Tarifarios (Santiago)'!$A:$A,0)),H869&lt;=5000,INDEX('Pliegos Tarifarios (Santiago)'!$I:$I,MATCH($B869,'Pliegos Tarifarios (Santiago)'!$A:$A,0)),H869&gt;5000,INDEX('Pliegos Tarifarios (Santiago)'!$J:$J,MATCH($B869,'Pliegos Tarifarios (Santiago)'!$A:$A,0)))/1.19</f>
        <v>217.96636235294119</v>
      </c>
      <c r="R869" s="19">
        <f>INDEX('Pliegos Tarifarios (Santiago)'!$K:$K,MATCH($B869,'Pliegos Tarifarios (Santiago)'!$A:$A,0))</f>
        <v>719.68899999999996</v>
      </c>
      <c r="S869" s="21">
        <f t="shared" si="54"/>
        <v>60681.026705252931</v>
      </c>
      <c r="T869" s="21">
        <f t="shared" si="55"/>
        <v>11529.395073998057</v>
      </c>
      <c r="U869" s="19">
        <v>0</v>
      </c>
      <c r="V869" s="21">
        <f t="shared" si="56"/>
        <v>72210.421779250988</v>
      </c>
    </row>
    <row r="870" spans="1:22" x14ac:dyDescent="0.3">
      <c r="A870" s="7" t="s">
        <v>135</v>
      </c>
      <c r="B870" s="7">
        <v>4</v>
      </c>
      <c r="C870" s="8" t="s">
        <v>178</v>
      </c>
      <c r="D870" s="7" t="s">
        <v>390</v>
      </c>
      <c r="E870" s="7" t="s">
        <v>388</v>
      </c>
      <c r="F870" s="8" t="s">
        <v>391</v>
      </c>
      <c r="G870" s="7" t="s">
        <v>30</v>
      </c>
      <c r="H870" s="9">
        <v>330.93049999999999</v>
      </c>
      <c r="I870" s="9">
        <v>0.94950000000000001</v>
      </c>
      <c r="J870" s="9">
        <v>0.89970000000000006</v>
      </c>
      <c r="K870" s="10">
        <v>0.94755134281200637</v>
      </c>
      <c r="L870" s="9">
        <v>10.68</v>
      </c>
      <c r="M870" s="19">
        <f>H870*INDEX('Pliegos Tarifarios (Santiago)'!$B:$B,MATCH($B870,'Pliegos Tarifarios (Santiago)'!$A:$A,0))</f>
        <v>39327.118758999997</v>
      </c>
      <c r="N870" s="19">
        <f>I870*INDEX('Pliegos Tarifarios (Santiago)'!$C:$C,MATCH($B870,'Pliegos Tarifarios (Santiago)'!$A:$A,0))</f>
        <v>3256.6492214999998</v>
      </c>
      <c r="O870" s="19">
        <f>J870*INDEX('Pliegos Tarifarios (Santiago)'!$D:$D,MATCH($B870,'Pliegos Tarifarios (Santiago)'!$A:$A,0))</f>
        <v>12711.339474</v>
      </c>
      <c r="P870" s="19">
        <f>H870*INDEX('Pliegos Tarifarios (Santiago)'!$E:$E,MATCH($B870,'Pliegos Tarifarios (Santiago)'!$A:$A,0))</f>
        <v>4279.593226</v>
      </c>
      <c r="Q870" s="19" cm="1">
        <f t="array" ref="Q870">H870*_xlfn.IFS(H870&lt;=350,INDEX('Pliegos Tarifarios (Santiago)'!$F:$F,MATCH($B870,'Pliegos Tarifarios (Santiago)'!$A:$A,0)),H870&lt;=500,INDEX('Pliegos Tarifarios (Santiago)'!$G:$G,MATCH($B870,'Pliegos Tarifarios (Santiago)'!$A:$A,0)),H870&lt;=1000,INDEX('Pliegos Tarifarios (Santiago)'!$H:$H,MATCH($B870,'Pliegos Tarifarios (Santiago)'!$A:$A,0)),H870&lt;=5000,INDEX('Pliegos Tarifarios (Santiago)'!$I:$I,MATCH($B870,'Pliegos Tarifarios (Santiago)'!$A:$A,0)),H870&gt;5000,INDEX('Pliegos Tarifarios (Santiago)'!$J:$J,MATCH($B870,'Pliegos Tarifarios (Santiago)'!$A:$A,0)))/1.19</f>
        <v>218.02480000000003</v>
      </c>
      <c r="R870" s="19">
        <f>INDEX('Pliegos Tarifarios (Santiago)'!$K:$K,MATCH($B870,'Pliegos Tarifarios (Santiago)'!$A:$A,0))</f>
        <v>719.68899999999996</v>
      </c>
      <c r="S870" s="21">
        <f t="shared" si="54"/>
        <v>60512.414480499989</v>
      </c>
      <c r="T870" s="21">
        <f t="shared" si="55"/>
        <v>11497.358751294998</v>
      </c>
      <c r="U870" s="19">
        <v>0</v>
      </c>
      <c r="V870" s="21">
        <f t="shared" si="56"/>
        <v>72009.773231794985</v>
      </c>
    </row>
    <row r="871" spans="1:22" x14ac:dyDescent="0.3">
      <c r="A871" s="7" t="s">
        <v>135</v>
      </c>
      <c r="B871" s="7">
        <v>4</v>
      </c>
      <c r="C871" s="8" t="s">
        <v>178</v>
      </c>
      <c r="D871" s="7" t="s">
        <v>392</v>
      </c>
      <c r="E871" s="7" t="s">
        <v>388</v>
      </c>
      <c r="F871" s="8" t="s">
        <v>393</v>
      </c>
      <c r="G871" s="7" t="s">
        <v>30</v>
      </c>
      <c r="H871" s="9">
        <v>331.77960000000002</v>
      </c>
      <c r="I871" s="9">
        <v>0.92759999999999998</v>
      </c>
      <c r="J871" s="9">
        <v>0.91890000000000005</v>
      </c>
      <c r="K871" s="10">
        <v>0.99062095730918509</v>
      </c>
      <c r="L871" s="9">
        <v>10.7</v>
      </c>
      <c r="M871" s="19">
        <f>H871*INDEX('Pliegos Tarifarios (Santiago)'!$B:$B,MATCH($B871,'Pliegos Tarifarios (Santiago)'!$A:$A,0))</f>
        <v>39428.024104800003</v>
      </c>
      <c r="N871" s="19">
        <f>I871*INDEX('Pliegos Tarifarios (Santiago)'!$C:$C,MATCH($B871,'Pliegos Tarifarios (Santiago)'!$A:$A,0))</f>
        <v>3181.5353531999999</v>
      </c>
      <c r="O871" s="19">
        <f>J871*INDEX('Pliegos Tarifarios (Santiago)'!$D:$D,MATCH($B871,'Pliegos Tarifarios (Santiago)'!$A:$A,0))</f>
        <v>12982.605138000001</v>
      </c>
      <c r="P871" s="19">
        <f>H871*INDEX('Pliegos Tarifarios (Santiago)'!$E:$E,MATCH($B871,'Pliegos Tarifarios (Santiago)'!$A:$A,0))</f>
        <v>4290.5737872</v>
      </c>
      <c r="Q871" s="19" cm="1">
        <f t="array" ref="Q871">H871*_xlfn.IFS(H871&lt;=350,INDEX('Pliegos Tarifarios (Santiago)'!$F:$F,MATCH($B871,'Pliegos Tarifarios (Santiago)'!$A:$A,0)),H871&lt;=500,INDEX('Pliegos Tarifarios (Santiago)'!$G:$G,MATCH($B871,'Pliegos Tarifarios (Santiago)'!$A:$A,0)),H871&lt;=1000,INDEX('Pliegos Tarifarios (Santiago)'!$H:$H,MATCH($B871,'Pliegos Tarifarios (Santiago)'!$A:$A,0)),H871&lt;=5000,INDEX('Pliegos Tarifarios (Santiago)'!$I:$I,MATCH($B871,'Pliegos Tarifarios (Santiago)'!$A:$A,0)),H871&gt;5000,INDEX('Pliegos Tarifarios (Santiago)'!$J:$J,MATCH($B871,'Pliegos Tarifarios (Santiago)'!$A:$A,0)))/1.19</f>
        <v>218.58420705882358</v>
      </c>
      <c r="R871" s="19">
        <f>INDEX('Pliegos Tarifarios (Santiago)'!$K:$K,MATCH($B871,'Pliegos Tarifarios (Santiago)'!$A:$A,0))</f>
        <v>719.68899999999996</v>
      </c>
      <c r="S871" s="21">
        <f t="shared" si="54"/>
        <v>60821.01159025883</v>
      </c>
      <c r="T871" s="21">
        <f t="shared" si="55"/>
        <v>11555.992202149178</v>
      </c>
      <c r="U871" s="19">
        <v>0</v>
      </c>
      <c r="V871" s="21">
        <f t="shared" si="56"/>
        <v>72377.00379240801</v>
      </c>
    </row>
    <row r="872" spans="1:22" x14ac:dyDescent="0.3">
      <c r="A872" s="7" t="s">
        <v>135</v>
      </c>
      <c r="B872" s="7">
        <v>4</v>
      </c>
      <c r="C872" s="8" t="s">
        <v>178</v>
      </c>
      <c r="D872" s="7" t="s">
        <v>394</v>
      </c>
      <c r="E872" s="7" t="s">
        <v>388</v>
      </c>
      <c r="F872" s="8" t="s">
        <v>395</v>
      </c>
      <c r="G872" s="7" t="s">
        <v>30</v>
      </c>
      <c r="H872" s="9">
        <v>550.42169999999999</v>
      </c>
      <c r="I872" s="9">
        <v>1.5541</v>
      </c>
      <c r="J872" s="9">
        <v>1.5118</v>
      </c>
      <c r="K872" s="10">
        <v>0.97278167428093432</v>
      </c>
      <c r="L872" s="9">
        <v>17.760000000000002</v>
      </c>
      <c r="M872" s="19">
        <f>H872*INDEX('Pliegos Tarifarios (Santiago)'!$B:$B,MATCH($B872,'Pliegos Tarifarios (Santiago)'!$A:$A,0))</f>
        <v>65411.013984599995</v>
      </c>
      <c r="N872" s="19">
        <f>I872*INDEX('Pliegos Tarifarios (Santiago)'!$C:$C,MATCH($B872,'Pliegos Tarifarios (Santiago)'!$A:$A,0))</f>
        <v>5330.3407637</v>
      </c>
      <c r="O872" s="19">
        <f>J872*INDEX('Pliegos Tarifarios (Santiago)'!$D:$D,MATCH($B872,'Pliegos Tarifarios (Santiago)'!$A:$A,0))</f>
        <v>21359.345356000002</v>
      </c>
      <c r="P872" s="19">
        <f>H872*INDEX('Pliegos Tarifarios (Santiago)'!$E:$E,MATCH($B872,'Pliegos Tarifarios (Santiago)'!$A:$A,0))</f>
        <v>7118.0534244</v>
      </c>
      <c r="Q872" s="19" cm="1">
        <f t="array" ref="Q872">H872*_xlfn.IFS(H872&lt;=350,INDEX('Pliegos Tarifarios (Santiago)'!$F:$F,MATCH($B872,'Pliegos Tarifarios (Santiago)'!$A:$A,0)),H872&lt;=500,INDEX('Pliegos Tarifarios (Santiago)'!$G:$G,MATCH($B872,'Pliegos Tarifarios (Santiago)'!$A:$A,0)),H872&lt;=1000,INDEX('Pliegos Tarifarios (Santiago)'!$H:$H,MATCH($B872,'Pliegos Tarifarios (Santiago)'!$A:$A,0)),H872&lt;=5000,INDEX('Pliegos Tarifarios (Santiago)'!$I:$I,MATCH($B872,'Pliegos Tarifarios (Santiago)'!$A:$A,0)),H872&gt;5000,INDEX('Pliegos Tarifarios (Santiago)'!$J:$J,MATCH($B872,'Pliegos Tarifarios (Santiago)'!$A:$A,0)))/1.19</f>
        <v>1290.9470291596642</v>
      </c>
      <c r="R872" s="19">
        <f>INDEX('Pliegos Tarifarios (Santiago)'!$K:$K,MATCH($B872,'Pliegos Tarifarios (Santiago)'!$A:$A,0))</f>
        <v>719.68899999999996</v>
      </c>
      <c r="S872" s="21">
        <f t="shared" si="54"/>
        <v>101229.38955785967</v>
      </c>
      <c r="T872" s="21">
        <f t="shared" si="55"/>
        <v>19233.58401599334</v>
      </c>
      <c r="U872" s="19">
        <v>0</v>
      </c>
      <c r="V872" s="21">
        <f t="shared" si="56"/>
        <v>120462.97357385301</v>
      </c>
    </row>
    <row r="873" spans="1:22" x14ac:dyDescent="0.3">
      <c r="A873" s="7" t="s">
        <v>135</v>
      </c>
      <c r="B873" s="7">
        <v>4</v>
      </c>
      <c r="C873" s="8" t="s">
        <v>178</v>
      </c>
      <c r="D873" s="7" t="s">
        <v>396</v>
      </c>
      <c r="E873" s="7" t="s">
        <v>388</v>
      </c>
      <c r="F873" s="8" t="s">
        <v>397</v>
      </c>
      <c r="G873" s="7" t="s">
        <v>16</v>
      </c>
      <c r="H873" s="9">
        <v>1102.4427000000001</v>
      </c>
      <c r="I873" s="9">
        <v>3.1381999999999999</v>
      </c>
      <c r="J873" s="9">
        <v>3.1381999999999999</v>
      </c>
      <c r="K873" s="10">
        <v>1</v>
      </c>
      <c r="L873" s="9">
        <v>35.56</v>
      </c>
      <c r="M873" s="19">
        <f>H873*INDEX('Pliegos Tarifarios (Santiago)'!$B:$B,MATCH($B873,'Pliegos Tarifarios (Santiago)'!$A:$A,0))</f>
        <v>131012.0855826</v>
      </c>
      <c r="N873" s="19">
        <f>I873*INDEX('Pliegos Tarifarios (Santiago)'!$C:$C,MATCH($B873,'Pliegos Tarifarios (Santiago)'!$A:$A,0))</f>
        <v>10763.577237399999</v>
      </c>
      <c r="O873" s="19">
        <f>J873*INDEX('Pliegos Tarifarios (Santiago)'!$D:$D,MATCH($B873,'Pliegos Tarifarios (Santiago)'!$A:$A,0))</f>
        <v>44337.807644</v>
      </c>
      <c r="P873" s="19">
        <f>H873*INDEX('Pliegos Tarifarios (Santiago)'!$E:$E,MATCH($B873,'Pliegos Tarifarios (Santiago)'!$A:$A,0))</f>
        <v>14256.788996400001</v>
      </c>
      <c r="Q873" s="19" cm="1">
        <f t="array" ref="Q873">H873*_xlfn.IFS(H873&lt;=350,INDEX('Pliegos Tarifarios (Santiago)'!$F:$F,MATCH($B873,'Pliegos Tarifarios (Santiago)'!$A:$A,0)),H873&lt;=500,INDEX('Pliegos Tarifarios (Santiago)'!$G:$G,MATCH($B873,'Pliegos Tarifarios (Santiago)'!$A:$A,0)),H873&lt;=1000,INDEX('Pliegos Tarifarios (Santiago)'!$H:$H,MATCH($B873,'Pliegos Tarifarios (Santiago)'!$A:$A,0)),H873&lt;=5000,INDEX('Pliegos Tarifarios (Santiago)'!$I:$I,MATCH($B873,'Pliegos Tarifarios (Santiago)'!$A:$A,0)),H873&gt;5000,INDEX('Pliegos Tarifarios (Santiago)'!$J:$J,MATCH($B873,'Pliegos Tarifarios (Santiago)'!$A:$A,0)))/1.19</f>
        <v>3308.2545224369751</v>
      </c>
      <c r="R873" s="19">
        <f>INDEX('Pliegos Tarifarios (Santiago)'!$K:$K,MATCH($B873,'Pliegos Tarifarios (Santiago)'!$A:$A,0))</f>
        <v>719.68899999999996</v>
      </c>
      <c r="S873" s="21">
        <f t="shared" si="54"/>
        <v>204398.20298283699</v>
      </c>
      <c r="T873" s="21">
        <f t="shared" si="55"/>
        <v>38835.658566739025</v>
      </c>
      <c r="U873" s="19">
        <v>0</v>
      </c>
      <c r="V873" s="21">
        <f t="shared" si="56"/>
        <v>243233.86154957602</v>
      </c>
    </row>
    <row r="874" spans="1:22" x14ac:dyDescent="0.3">
      <c r="A874" s="7" t="s">
        <v>135</v>
      </c>
      <c r="B874" s="7">
        <v>4</v>
      </c>
      <c r="C874" s="8" t="s">
        <v>178</v>
      </c>
      <c r="D874" s="7" t="s">
        <v>398</v>
      </c>
      <c r="E874" s="7" t="s">
        <v>107</v>
      </c>
      <c r="F874" s="8" t="s">
        <v>399</v>
      </c>
      <c r="G874" s="7" t="s">
        <v>30</v>
      </c>
      <c r="H874" s="9">
        <v>331.0249</v>
      </c>
      <c r="I874" s="9">
        <v>0.92459999999999998</v>
      </c>
      <c r="J874" s="9">
        <v>0.91349999999999998</v>
      </c>
      <c r="K874" s="10">
        <v>0.9879948085658663</v>
      </c>
      <c r="L874" s="9">
        <v>10.68</v>
      </c>
      <c r="M874" s="19">
        <f>H874*INDEX('Pliegos Tarifarios (Santiago)'!$B:$B,MATCH($B874,'Pliegos Tarifarios (Santiago)'!$A:$A,0))</f>
        <v>39338.337066200002</v>
      </c>
      <c r="N874" s="19">
        <f>I874*INDEX('Pliegos Tarifarios (Santiago)'!$C:$C,MATCH($B874,'Pliegos Tarifarios (Santiago)'!$A:$A,0))</f>
        <v>3171.2457822000001</v>
      </c>
      <c r="O874" s="19">
        <f>J874*INDEX('Pliegos Tarifarios (Santiago)'!$D:$D,MATCH($B874,'Pliegos Tarifarios (Santiago)'!$A:$A,0))</f>
        <v>12906.311669999999</v>
      </c>
      <c r="P874" s="19">
        <f>H874*INDEX('Pliegos Tarifarios (Santiago)'!$E:$E,MATCH($B874,'Pliegos Tarifarios (Santiago)'!$A:$A,0))</f>
        <v>4280.8140068000002</v>
      </c>
      <c r="Q874" s="19" cm="1">
        <f t="array" ref="Q874">H874*_xlfn.IFS(H874&lt;=350,INDEX('Pliegos Tarifarios (Santiago)'!$F:$F,MATCH($B874,'Pliegos Tarifarios (Santiago)'!$A:$A,0)),H874&lt;=500,INDEX('Pliegos Tarifarios (Santiago)'!$G:$G,MATCH($B874,'Pliegos Tarifarios (Santiago)'!$A:$A,0)),H874&lt;=1000,INDEX('Pliegos Tarifarios (Santiago)'!$H:$H,MATCH($B874,'Pliegos Tarifarios (Santiago)'!$A:$A,0)),H874&lt;=5000,INDEX('Pliegos Tarifarios (Santiago)'!$I:$I,MATCH($B874,'Pliegos Tarifarios (Santiago)'!$A:$A,0)),H874&gt;5000,INDEX('Pliegos Tarifarios (Santiago)'!$J:$J,MATCH($B874,'Pliegos Tarifarios (Santiago)'!$A:$A,0)))/1.19</f>
        <v>218.0869929411765</v>
      </c>
      <c r="R874" s="19">
        <f>INDEX('Pliegos Tarifarios (Santiago)'!$K:$K,MATCH($B874,'Pliegos Tarifarios (Santiago)'!$A:$A,0))</f>
        <v>719.68899999999996</v>
      </c>
      <c r="S874" s="21">
        <f t="shared" si="54"/>
        <v>60634.48451814118</v>
      </c>
      <c r="T874" s="21">
        <f t="shared" si="55"/>
        <v>11520.552058446825</v>
      </c>
      <c r="U874" s="19">
        <v>0</v>
      </c>
      <c r="V874" s="21">
        <f t="shared" si="56"/>
        <v>72155.036576587998</v>
      </c>
    </row>
    <row r="875" spans="1:22" x14ac:dyDescent="0.3">
      <c r="A875" s="7" t="s">
        <v>135</v>
      </c>
      <c r="B875" s="7">
        <v>4</v>
      </c>
      <c r="C875" s="8" t="s">
        <v>178</v>
      </c>
      <c r="D875" s="7" t="s">
        <v>400</v>
      </c>
      <c r="E875" s="7" t="s">
        <v>107</v>
      </c>
      <c r="F875" s="8" t="s">
        <v>108</v>
      </c>
      <c r="G875" s="7" t="s">
        <v>30</v>
      </c>
      <c r="H875" s="9">
        <v>330.47449999999998</v>
      </c>
      <c r="I875" s="9">
        <v>0.93500000000000005</v>
      </c>
      <c r="J875" s="9">
        <v>0.93500000000000005</v>
      </c>
      <c r="K875" s="10">
        <v>1</v>
      </c>
      <c r="L875" s="9">
        <v>10.66</v>
      </c>
      <c r="M875" s="19">
        <f>H875*INDEX('Pliegos Tarifarios (Santiago)'!$B:$B,MATCH($B875,'Pliegos Tarifarios (Santiago)'!$A:$A,0))</f>
        <v>39272.928630999995</v>
      </c>
      <c r="N875" s="19">
        <f>I875*INDEX('Pliegos Tarifarios (Santiago)'!$C:$C,MATCH($B875,'Pliegos Tarifarios (Santiago)'!$A:$A,0))</f>
        <v>3206.916295</v>
      </c>
      <c r="O875" s="19">
        <f>J875*INDEX('Pliegos Tarifarios (Santiago)'!$D:$D,MATCH($B875,'Pliegos Tarifarios (Santiago)'!$A:$A,0))</f>
        <v>13210.072700000001</v>
      </c>
      <c r="P875" s="19">
        <f>H875*INDEX('Pliegos Tarifarios (Santiago)'!$E:$E,MATCH($B875,'Pliegos Tarifarios (Santiago)'!$A:$A,0))</f>
        <v>4273.696234</v>
      </c>
      <c r="Q875" s="19" cm="1">
        <f t="array" ref="Q875">H875*_xlfn.IFS(H875&lt;=350,INDEX('Pliegos Tarifarios (Santiago)'!$F:$F,MATCH($B875,'Pliegos Tarifarios (Santiago)'!$A:$A,0)),H875&lt;=500,INDEX('Pliegos Tarifarios (Santiago)'!$G:$G,MATCH($B875,'Pliegos Tarifarios (Santiago)'!$A:$A,0)),H875&lt;=1000,INDEX('Pliegos Tarifarios (Santiago)'!$H:$H,MATCH($B875,'Pliegos Tarifarios (Santiago)'!$A:$A,0)),H875&lt;=5000,INDEX('Pliegos Tarifarios (Santiago)'!$I:$I,MATCH($B875,'Pliegos Tarifarios (Santiago)'!$A:$A,0)),H875&gt;5000,INDEX('Pliegos Tarifarios (Santiago)'!$J:$J,MATCH($B875,'Pliegos Tarifarios (Santiago)'!$A:$A,0)))/1.19</f>
        <v>217.72437647058823</v>
      </c>
      <c r="R875" s="19">
        <f>INDEX('Pliegos Tarifarios (Santiago)'!$K:$K,MATCH($B875,'Pliegos Tarifarios (Santiago)'!$A:$A,0))</f>
        <v>719.68899999999996</v>
      </c>
      <c r="S875" s="21">
        <f t="shared" si="54"/>
        <v>60901.027236470582</v>
      </c>
      <c r="T875" s="21">
        <f t="shared" si="55"/>
        <v>11571.195174929411</v>
      </c>
      <c r="U875" s="19">
        <v>0</v>
      </c>
      <c r="V875" s="21">
        <f t="shared" si="56"/>
        <v>72472.222411399998</v>
      </c>
    </row>
    <row r="876" spans="1:22" x14ac:dyDescent="0.3">
      <c r="A876" s="7" t="s">
        <v>135</v>
      </c>
      <c r="B876" s="7">
        <v>4</v>
      </c>
      <c r="C876" s="8" t="s">
        <v>178</v>
      </c>
      <c r="D876" s="7" t="s">
        <v>401</v>
      </c>
      <c r="E876" s="7" t="s">
        <v>292</v>
      </c>
      <c r="F876" s="8" t="s">
        <v>402</v>
      </c>
      <c r="G876" s="7" t="s">
        <v>30</v>
      </c>
      <c r="H876" s="9">
        <v>550.81330000000003</v>
      </c>
      <c r="I876" s="9">
        <v>1.5651999999999999</v>
      </c>
      <c r="J876" s="9">
        <v>1.5528</v>
      </c>
      <c r="K876" s="10">
        <v>0.99207768975210842</v>
      </c>
      <c r="L876" s="9">
        <v>17.77</v>
      </c>
      <c r="M876" s="19">
        <f>H876*INDEX('Pliegos Tarifarios (Santiago)'!$B:$B,MATCH($B876,'Pliegos Tarifarios (Santiago)'!$A:$A,0))</f>
        <v>65457.550945399998</v>
      </c>
      <c r="N876" s="19">
        <f>I876*INDEX('Pliegos Tarifarios (Santiago)'!$C:$C,MATCH($B876,'Pliegos Tarifarios (Santiago)'!$A:$A,0))</f>
        <v>5368.4121764000001</v>
      </c>
      <c r="O876" s="19">
        <f>J876*INDEX('Pliegos Tarifarios (Santiago)'!$D:$D,MATCH($B876,'Pliegos Tarifarios (Santiago)'!$A:$A,0))</f>
        <v>21938.610575999999</v>
      </c>
      <c r="P876" s="19">
        <f>H876*INDEX('Pliegos Tarifarios (Santiago)'!$E:$E,MATCH($B876,'Pliegos Tarifarios (Santiago)'!$A:$A,0))</f>
        <v>7123.1175956000006</v>
      </c>
      <c r="Q876" s="19" cm="1">
        <f t="array" ref="Q876">H876*_xlfn.IFS(H876&lt;=350,INDEX('Pliegos Tarifarios (Santiago)'!$F:$F,MATCH($B876,'Pliegos Tarifarios (Santiago)'!$A:$A,0)),H876&lt;=500,INDEX('Pliegos Tarifarios (Santiago)'!$G:$G,MATCH($B876,'Pliegos Tarifarios (Santiago)'!$A:$A,0)),H876&lt;=1000,INDEX('Pliegos Tarifarios (Santiago)'!$H:$H,MATCH($B876,'Pliegos Tarifarios (Santiago)'!$A:$A,0)),H876&lt;=5000,INDEX('Pliegos Tarifarios (Santiago)'!$I:$I,MATCH($B876,'Pliegos Tarifarios (Santiago)'!$A:$A,0)),H876&gt;5000,INDEX('Pliegos Tarifarios (Santiago)'!$J:$J,MATCH($B876,'Pliegos Tarifarios (Santiago)'!$A:$A,0)))/1.19</f>
        <v>1291.8654792436978</v>
      </c>
      <c r="R876" s="19">
        <f>INDEX('Pliegos Tarifarios (Santiago)'!$K:$K,MATCH($B876,'Pliegos Tarifarios (Santiago)'!$A:$A,0))</f>
        <v>719.68899999999996</v>
      </c>
      <c r="S876" s="21">
        <f t="shared" si="54"/>
        <v>101899.24577264368</v>
      </c>
      <c r="T876" s="21">
        <f t="shared" si="55"/>
        <v>19360.856696802301</v>
      </c>
      <c r="U876" s="19">
        <v>0</v>
      </c>
      <c r="V876" s="21">
        <f t="shared" si="56"/>
        <v>121260.10246944599</v>
      </c>
    </row>
    <row r="877" spans="1:22" x14ac:dyDescent="0.3">
      <c r="A877" s="7" t="s">
        <v>135</v>
      </c>
      <c r="B877" s="7">
        <v>4</v>
      </c>
      <c r="C877" s="8" t="s">
        <v>178</v>
      </c>
      <c r="D877" s="7" t="s">
        <v>403</v>
      </c>
      <c r="E877" s="7" t="s">
        <v>292</v>
      </c>
      <c r="F877" s="8" t="s">
        <v>404</v>
      </c>
      <c r="G877" s="7" t="s">
        <v>30</v>
      </c>
      <c r="H877" s="9">
        <v>330.0505</v>
      </c>
      <c r="I877" s="9">
        <v>0.9143</v>
      </c>
      <c r="J877" s="9">
        <v>0.90359999999999996</v>
      </c>
      <c r="K877" s="10">
        <v>0.98829705785847088</v>
      </c>
      <c r="L877" s="9">
        <v>10.65</v>
      </c>
      <c r="M877" s="19">
        <f>H877*INDEX('Pliegos Tarifarios (Santiago)'!$B:$B,MATCH($B877,'Pliegos Tarifarios (Santiago)'!$A:$A,0))</f>
        <v>39222.541318999996</v>
      </c>
      <c r="N877" s="19">
        <f>I877*INDEX('Pliegos Tarifarios (Santiago)'!$C:$C,MATCH($B877,'Pliegos Tarifarios (Santiago)'!$A:$A,0))</f>
        <v>3135.9182550999999</v>
      </c>
      <c r="O877" s="19">
        <f>J877*INDEX('Pliegos Tarifarios (Santiago)'!$D:$D,MATCH($B877,'Pliegos Tarifarios (Santiago)'!$A:$A,0))</f>
        <v>12766.440311999999</v>
      </c>
      <c r="P877" s="19">
        <f>H877*INDEX('Pliegos Tarifarios (Santiago)'!$E:$E,MATCH($B877,'Pliegos Tarifarios (Santiago)'!$A:$A,0))</f>
        <v>4268.2130660000003</v>
      </c>
      <c r="Q877" s="19" cm="1">
        <f t="array" ref="Q877">H877*_xlfn.IFS(H877&lt;=350,INDEX('Pliegos Tarifarios (Santiago)'!$F:$F,MATCH($B877,'Pliegos Tarifarios (Santiago)'!$A:$A,0)),H877&lt;=500,INDEX('Pliegos Tarifarios (Santiago)'!$G:$G,MATCH($B877,'Pliegos Tarifarios (Santiago)'!$A:$A,0)),H877&lt;=1000,INDEX('Pliegos Tarifarios (Santiago)'!$H:$H,MATCH($B877,'Pliegos Tarifarios (Santiago)'!$A:$A,0)),H877&lt;=5000,INDEX('Pliegos Tarifarios (Santiago)'!$I:$I,MATCH($B877,'Pliegos Tarifarios (Santiago)'!$A:$A,0)),H877&gt;5000,INDEX('Pliegos Tarifarios (Santiago)'!$J:$J,MATCH($B877,'Pliegos Tarifarios (Santiago)'!$A:$A,0)))/1.19</f>
        <v>217.44503529411764</v>
      </c>
      <c r="R877" s="19">
        <f>INDEX('Pliegos Tarifarios (Santiago)'!$K:$K,MATCH($B877,'Pliegos Tarifarios (Santiago)'!$A:$A,0))</f>
        <v>719.68899999999996</v>
      </c>
      <c r="S877" s="21">
        <f t="shared" si="54"/>
        <v>60330.246987394115</v>
      </c>
      <c r="T877" s="21">
        <f t="shared" si="55"/>
        <v>11462.746927604881</v>
      </c>
      <c r="U877" s="19">
        <v>0</v>
      </c>
      <c r="V877" s="21">
        <f t="shared" si="56"/>
        <v>71792.993914998995</v>
      </c>
    </row>
    <row r="878" spans="1:22" x14ac:dyDescent="0.3">
      <c r="A878" s="7" t="s">
        <v>135</v>
      </c>
      <c r="B878" s="7">
        <v>4</v>
      </c>
      <c r="C878" s="8" t="s">
        <v>178</v>
      </c>
      <c r="D878" s="7" t="s">
        <v>405</v>
      </c>
      <c r="E878" s="7" t="s">
        <v>292</v>
      </c>
      <c r="F878" s="8" t="s">
        <v>406</v>
      </c>
      <c r="G878" s="7" t="s">
        <v>30</v>
      </c>
      <c r="H878" s="9">
        <v>330.59550000000002</v>
      </c>
      <c r="I878" s="9">
        <v>0.9214</v>
      </c>
      <c r="J878" s="9">
        <v>0.9214</v>
      </c>
      <c r="K878" s="10">
        <v>1</v>
      </c>
      <c r="L878" s="9">
        <v>10.66</v>
      </c>
      <c r="M878" s="19">
        <f>H878*INDEX('Pliegos Tarifarios (Santiago)'!$B:$B,MATCH($B878,'Pliegos Tarifarios (Santiago)'!$A:$A,0))</f>
        <v>39287.308029</v>
      </c>
      <c r="N878" s="19">
        <f>I878*INDEX('Pliegos Tarifarios (Santiago)'!$C:$C,MATCH($B878,'Pliegos Tarifarios (Santiago)'!$A:$A,0))</f>
        <v>3160.2702398000001</v>
      </c>
      <c r="O878" s="19">
        <f>J878*INDEX('Pliegos Tarifarios (Santiago)'!$D:$D,MATCH($B878,'Pliegos Tarifarios (Santiago)'!$A:$A,0))</f>
        <v>13017.926187999999</v>
      </c>
      <c r="P878" s="19">
        <f>H878*INDEX('Pliegos Tarifarios (Santiago)'!$E:$E,MATCH($B878,'Pliegos Tarifarios (Santiago)'!$A:$A,0))</f>
        <v>4275.2610060000006</v>
      </c>
      <c r="Q878" s="19" cm="1">
        <f t="array" ref="Q878">H878*_xlfn.IFS(H878&lt;=350,INDEX('Pliegos Tarifarios (Santiago)'!$F:$F,MATCH($B878,'Pliegos Tarifarios (Santiago)'!$A:$A,0)),H878&lt;=500,INDEX('Pliegos Tarifarios (Santiago)'!$G:$G,MATCH($B878,'Pliegos Tarifarios (Santiago)'!$A:$A,0)),H878&lt;=1000,INDEX('Pliegos Tarifarios (Santiago)'!$H:$H,MATCH($B878,'Pliegos Tarifarios (Santiago)'!$A:$A,0)),H878&lt;=5000,INDEX('Pliegos Tarifarios (Santiago)'!$I:$I,MATCH($B878,'Pliegos Tarifarios (Santiago)'!$A:$A,0)),H878&gt;5000,INDEX('Pliegos Tarifarios (Santiago)'!$J:$J,MATCH($B878,'Pliegos Tarifarios (Santiago)'!$A:$A,0)))/1.19</f>
        <v>217.80409411764705</v>
      </c>
      <c r="R878" s="19">
        <f>INDEX('Pliegos Tarifarios (Santiago)'!$K:$K,MATCH($B878,'Pliegos Tarifarios (Santiago)'!$A:$A,0))</f>
        <v>719.68899999999996</v>
      </c>
      <c r="S878" s="21">
        <f t="shared" si="54"/>
        <v>60678.258556917644</v>
      </c>
      <c r="T878" s="21">
        <f t="shared" si="55"/>
        <v>11528.869125814352</v>
      </c>
      <c r="U878" s="19">
        <v>0</v>
      </c>
      <c r="V878" s="21">
        <f t="shared" si="56"/>
        <v>72207.127682731996</v>
      </c>
    </row>
    <row r="879" spans="1:22" x14ac:dyDescent="0.3">
      <c r="A879" s="7" t="s">
        <v>135</v>
      </c>
      <c r="B879" s="7">
        <v>4</v>
      </c>
      <c r="C879" s="8" t="s">
        <v>178</v>
      </c>
      <c r="D879" s="7" t="s">
        <v>407</v>
      </c>
      <c r="E879" s="7" t="s">
        <v>408</v>
      </c>
      <c r="F879" s="8" t="s">
        <v>409</v>
      </c>
      <c r="G879" s="7" t="s">
        <v>30</v>
      </c>
      <c r="H879" s="9">
        <v>329.96870000000001</v>
      </c>
      <c r="I879" s="9">
        <v>0.92490000000000006</v>
      </c>
      <c r="J879" s="9">
        <v>0.89570000000000005</v>
      </c>
      <c r="K879" s="10">
        <v>0.96842901935344361</v>
      </c>
      <c r="L879" s="9">
        <v>10.64</v>
      </c>
      <c r="M879" s="19">
        <f>H879*INDEX('Pliegos Tarifarios (Santiago)'!$B:$B,MATCH($B879,'Pliegos Tarifarios (Santiago)'!$A:$A,0))</f>
        <v>39212.820370599999</v>
      </c>
      <c r="N879" s="19">
        <f>I879*INDEX('Pliegos Tarifarios (Santiago)'!$C:$C,MATCH($B879,'Pliegos Tarifarios (Santiago)'!$A:$A,0))</f>
        <v>3172.2747393</v>
      </c>
      <c r="O879" s="19">
        <f>J879*INDEX('Pliegos Tarifarios (Santiago)'!$D:$D,MATCH($B879,'Pliegos Tarifarios (Santiago)'!$A:$A,0))</f>
        <v>12654.825794</v>
      </c>
      <c r="P879" s="19">
        <f>H879*INDEX('Pliegos Tarifarios (Santiago)'!$E:$E,MATCH($B879,'Pliegos Tarifarios (Santiago)'!$A:$A,0))</f>
        <v>4267.1552283999999</v>
      </c>
      <c r="Q879" s="19" cm="1">
        <f t="array" ref="Q879">H879*_xlfn.IFS(H879&lt;=350,INDEX('Pliegos Tarifarios (Santiago)'!$F:$F,MATCH($B879,'Pliegos Tarifarios (Santiago)'!$A:$A,0)),H879&lt;=500,INDEX('Pliegos Tarifarios (Santiago)'!$G:$G,MATCH($B879,'Pliegos Tarifarios (Santiago)'!$A:$A,0)),H879&lt;=1000,INDEX('Pliegos Tarifarios (Santiago)'!$H:$H,MATCH($B879,'Pliegos Tarifarios (Santiago)'!$A:$A,0)),H879&lt;=5000,INDEX('Pliegos Tarifarios (Santiago)'!$I:$I,MATCH($B879,'Pliegos Tarifarios (Santiago)'!$A:$A,0)),H879&gt;5000,INDEX('Pliegos Tarifarios (Santiago)'!$J:$J,MATCH($B879,'Pliegos Tarifarios (Santiago)'!$A:$A,0)))/1.19</f>
        <v>217.39114352941181</v>
      </c>
      <c r="R879" s="19">
        <f>INDEX('Pliegos Tarifarios (Santiago)'!$K:$K,MATCH($B879,'Pliegos Tarifarios (Santiago)'!$A:$A,0))</f>
        <v>719.68899999999996</v>
      </c>
      <c r="S879" s="21">
        <f t="shared" si="54"/>
        <v>60244.156275829409</v>
      </c>
      <c r="T879" s="21">
        <f t="shared" si="55"/>
        <v>11446.389692407587</v>
      </c>
      <c r="U879" s="19">
        <v>0</v>
      </c>
      <c r="V879" s="21">
        <f t="shared" si="56"/>
        <v>71690.545968236998</v>
      </c>
    </row>
    <row r="880" spans="1:22" x14ac:dyDescent="0.3">
      <c r="A880" s="7" t="s">
        <v>135</v>
      </c>
      <c r="B880" s="7">
        <v>4</v>
      </c>
      <c r="C880" s="8" t="s">
        <v>178</v>
      </c>
      <c r="D880" s="7" t="s">
        <v>410</v>
      </c>
      <c r="E880" s="7" t="s">
        <v>408</v>
      </c>
      <c r="F880" s="8" t="s">
        <v>411</v>
      </c>
      <c r="G880" s="7" t="s">
        <v>30</v>
      </c>
      <c r="H880" s="9">
        <v>330.46039999999999</v>
      </c>
      <c r="I880" s="9">
        <v>0.92800000000000005</v>
      </c>
      <c r="J880" s="9">
        <v>0.92069999999999996</v>
      </c>
      <c r="K880" s="10">
        <v>0.99213362068965505</v>
      </c>
      <c r="L880" s="9">
        <v>10.66</v>
      </c>
      <c r="M880" s="19">
        <f>H880*INDEX('Pliegos Tarifarios (Santiago)'!$B:$B,MATCH($B880,'Pliegos Tarifarios (Santiago)'!$A:$A,0))</f>
        <v>39271.253015199996</v>
      </c>
      <c r="N880" s="19">
        <f>I880*INDEX('Pliegos Tarifarios (Santiago)'!$C:$C,MATCH($B880,'Pliegos Tarifarios (Santiago)'!$A:$A,0))</f>
        <v>3182.9072960000003</v>
      </c>
      <c r="O880" s="19">
        <f>J880*INDEX('Pliegos Tarifarios (Santiago)'!$D:$D,MATCH($B880,'Pliegos Tarifarios (Santiago)'!$A:$A,0))</f>
        <v>13008.036294</v>
      </c>
      <c r="P880" s="19">
        <f>H880*INDEX('Pliegos Tarifarios (Santiago)'!$E:$E,MATCH($B880,'Pliegos Tarifarios (Santiago)'!$A:$A,0))</f>
        <v>4273.5138927999997</v>
      </c>
      <c r="Q880" s="19" cm="1">
        <f t="array" ref="Q880">H880*_xlfn.IFS(H880&lt;=350,INDEX('Pliegos Tarifarios (Santiago)'!$F:$F,MATCH($B880,'Pliegos Tarifarios (Santiago)'!$A:$A,0)),H880&lt;=500,INDEX('Pliegos Tarifarios (Santiago)'!$G:$G,MATCH($B880,'Pliegos Tarifarios (Santiago)'!$A:$A,0)),H880&lt;=1000,INDEX('Pliegos Tarifarios (Santiago)'!$H:$H,MATCH($B880,'Pliegos Tarifarios (Santiago)'!$A:$A,0)),H880&lt;=5000,INDEX('Pliegos Tarifarios (Santiago)'!$I:$I,MATCH($B880,'Pliegos Tarifarios (Santiago)'!$A:$A,0)),H880&gt;5000,INDEX('Pliegos Tarifarios (Santiago)'!$J:$J,MATCH($B880,'Pliegos Tarifarios (Santiago)'!$A:$A,0)))/1.19</f>
        <v>217.71508705882354</v>
      </c>
      <c r="R880" s="19">
        <f>INDEX('Pliegos Tarifarios (Santiago)'!$K:$K,MATCH($B880,'Pliegos Tarifarios (Santiago)'!$A:$A,0))</f>
        <v>719.68899999999996</v>
      </c>
      <c r="S880" s="21">
        <f t="shared" si="54"/>
        <v>60673.114585058815</v>
      </c>
      <c r="T880" s="21">
        <f t="shared" si="55"/>
        <v>11527.891771161176</v>
      </c>
      <c r="U880" s="19">
        <v>0</v>
      </c>
      <c r="V880" s="21">
        <f t="shared" si="56"/>
        <v>72201.006356219994</v>
      </c>
    </row>
    <row r="881" spans="1:22" x14ac:dyDescent="0.3">
      <c r="A881" s="7" t="s">
        <v>135</v>
      </c>
      <c r="B881" s="7">
        <v>4</v>
      </c>
      <c r="C881" s="8" t="s">
        <v>178</v>
      </c>
      <c r="D881" s="7" t="s">
        <v>412</v>
      </c>
      <c r="E881" s="7" t="s">
        <v>104</v>
      </c>
      <c r="F881" s="8" t="s">
        <v>413</v>
      </c>
      <c r="G881" s="7" t="s">
        <v>30</v>
      </c>
      <c r="H881" s="9">
        <v>330.94420000000002</v>
      </c>
      <c r="I881" s="9">
        <v>0.92320000000000002</v>
      </c>
      <c r="J881" s="9">
        <v>0.92320000000000002</v>
      </c>
      <c r="K881" s="10">
        <v>1</v>
      </c>
      <c r="L881" s="9">
        <v>10.68</v>
      </c>
      <c r="M881" s="19">
        <f>H881*INDEX('Pliegos Tarifarios (Santiago)'!$B:$B,MATCH($B881,'Pliegos Tarifarios (Santiago)'!$A:$A,0))</f>
        <v>39328.746839600004</v>
      </c>
      <c r="N881" s="19">
        <f>I881*INDEX('Pliegos Tarifarios (Santiago)'!$C:$C,MATCH($B881,'Pliegos Tarifarios (Santiago)'!$A:$A,0))</f>
        <v>3166.4439824000001</v>
      </c>
      <c r="O881" s="19">
        <f>J881*INDEX('Pliegos Tarifarios (Santiago)'!$D:$D,MATCH($B881,'Pliegos Tarifarios (Santiago)'!$A:$A,0))</f>
        <v>13043.357344</v>
      </c>
      <c r="P881" s="19">
        <f>H881*INDEX('Pliegos Tarifarios (Santiago)'!$E:$E,MATCH($B881,'Pliegos Tarifarios (Santiago)'!$A:$A,0))</f>
        <v>4279.7703944000004</v>
      </c>
      <c r="Q881" s="19" cm="1">
        <f t="array" ref="Q881">H881*_xlfn.IFS(H881&lt;=350,INDEX('Pliegos Tarifarios (Santiago)'!$F:$F,MATCH($B881,'Pliegos Tarifarios (Santiago)'!$A:$A,0)),H881&lt;=500,INDEX('Pliegos Tarifarios (Santiago)'!$G:$G,MATCH($B881,'Pliegos Tarifarios (Santiago)'!$A:$A,0)),H881&lt;=1000,INDEX('Pliegos Tarifarios (Santiago)'!$H:$H,MATCH($B881,'Pliegos Tarifarios (Santiago)'!$A:$A,0)),H881&lt;=5000,INDEX('Pliegos Tarifarios (Santiago)'!$I:$I,MATCH($B881,'Pliegos Tarifarios (Santiago)'!$A:$A,0)),H881&gt;5000,INDEX('Pliegos Tarifarios (Santiago)'!$J:$J,MATCH($B881,'Pliegos Tarifarios (Santiago)'!$A:$A,0)))/1.19</f>
        <v>218.03382588235297</v>
      </c>
      <c r="R881" s="19">
        <f>INDEX('Pliegos Tarifarios (Santiago)'!$K:$K,MATCH($B881,'Pliegos Tarifarios (Santiago)'!$A:$A,0))</f>
        <v>719.68899999999996</v>
      </c>
      <c r="S881" s="21">
        <f t="shared" si="54"/>
        <v>60756.041386282363</v>
      </c>
      <c r="T881" s="21">
        <f t="shared" si="55"/>
        <v>11543.647863393649</v>
      </c>
      <c r="U881" s="19">
        <v>0</v>
      </c>
      <c r="V881" s="21">
        <f t="shared" si="56"/>
        <v>72299.689249676012</v>
      </c>
    </row>
    <row r="882" spans="1:22" x14ac:dyDescent="0.3">
      <c r="A882" s="7" t="s">
        <v>135</v>
      </c>
      <c r="B882" s="7">
        <v>4</v>
      </c>
      <c r="C882" s="8" t="s">
        <v>178</v>
      </c>
      <c r="D882" s="7" t="s">
        <v>414</v>
      </c>
      <c r="E882" s="7" t="s">
        <v>104</v>
      </c>
      <c r="F882" s="8" t="s">
        <v>415</v>
      </c>
      <c r="G882" s="7" t="s">
        <v>30</v>
      </c>
      <c r="H882" s="9">
        <v>330.995</v>
      </c>
      <c r="I882" s="9">
        <v>0.94440000000000002</v>
      </c>
      <c r="J882" s="9">
        <v>0.91639999999999999</v>
      </c>
      <c r="K882" s="10">
        <v>0.97035154595510376</v>
      </c>
      <c r="L882" s="9">
        <v>10.68</v>
      </c>
      <c r="M882" s="19">
        <f>H882*INDEX('Pliegos Tarifarios (Santiago)'!$B:$B,MATCH($B882,'Pliegos Tarifarios (Santiago)'!$A:$A,0))</f>
        <v>39334.783810000001</v>
      </c>
      <c r="N882" s="19">
        <f>I882*INDEX('Pliegos Tarifarios (Santiago)'!$C:$C,MATCH($B882,'Pliegos Tarifarios (Santiago)'!$A:$A,0))</f>
        <v>3239.1569508000002</v>
      </c>
      <c r="O882" s="19">
        <f>J882*INDEX('Pliegos Tarifarios (Santiago)'!$D:$D,MATCH($B882,'Pliegos Tarifarios (Santiago)'!$A:$A,0))</f>
        <v>12947.284088</v>
      </c>
      <c r="P882" s="19">
        <f>H882*INDEX('Pliegos Tarifarios (Santiago)'!$E:$E,MATCH($B882,'Pliegos Tarifarios (Santiago)'!$A:$A,0))</f>
        <v>4280.4273400000002</v>
      </c>
      <c r="Q882" s="19" cm="1">
        <f t="array" ref="Q882">H882*_xlfn.IFS(H882&lt;=350,INDEX('Pliegos Tarifarios (Santiago)'!$F:$F,MATCH($B882,'Pliegos Tarifarios (Santiago)'!$A:$A,0)),H882&lt;=500,INDEX('Pliegos Tarifarios (Santiago)'!$G:$G,MATCH($B882,'Pliegos Tarifarios (Santiago)'!$A:$A,0)),H882&lt;=1000,INDEX('Pliegos Tarifarios (Santiago)'!$H:$H,MATCH($B882,'Pliegos Tarifarios (Santiago)'!$A:$A,0)),H882&lt;=5000,INDEX('Pliegos Tarifarios (Santiago)'!$I:$I,MATCH($B882,'Pliegos Tarifarios (Santiago)'!$A:$A,0)),H882&gt;5000,INDEX('Pliegos Tarifarios (Santiago)'!$J:$J,MATCH($B882,'Pliegos Tarifarios (Santiago)'!$A:$A,0)))/1.19</f>
        <v>218.06729411764709</v>
      </c>
      <c r="R882" s="19">
        <f>INDEX('Pliegos Tarifarios (Santiago)'!$K:$K,MATCH($B882,'Pliegos Tarifarios (Santiago)'!$A:$A,0))</f>
        <v>719.68899999999996</v>
      </c>
      <c r="S882" s="21">
        <f t="shared" si="54"/>
        <v>60739.40848291765</v>
      </c>
      <c r="T882" s="21">
        <f t="shared" si="55"/>
        <v>11540.487611754354</v>
      </c>
      <c r="U882" s="19">
        <v>0</v>
      </c>
      <c r="V882" s="21">
        <f t="shared" si="56"/>
        <v>72279.896094672004</v>
      </c>
    </row>
    <row r="883" spans="1:22" x14ac:dyDescent="0.3">
      <c r="A883" s="7" t="s">
        <v>135</v>
      </c>
      <c r="B883" s="7">
        <v>4</v>
      </c>
      <c r="C883" s="8" t="s">
        <v>178</v>
      </c>
      <c r="D883" s="7" t="s">
        <v>416</v>
      </c>
      <c r="E883" s="7" t="s">
        <v>104</v>
      </c>
      <c r="F883" s="8" t="s">
        <v>417</v>
      </c>
      <c r="G883" s="7" t="s">
        <v>30</v>
      </c>
      <c r="H883" s="9">
        <v>330.9554</v>
      </c>
      <c r="I883" s="9">
        <v>0.94720000000000004</v>
      </c>
      <c r="J883" s="9">
        <v>0.92879999999999996</v>
      </c>
      <c r="K883" s="10">
        <v>0.98057432432432423</v>
      </c>
      <c r="L883" s="9">
        <v>10.68</v>
      </c>
      <c r="M883" s="19">
        <f>H883*INDEX('Pliegos Tarifarios (Santiago)'!$B:$B,MATCH($B883,'Pliegos Tarifarios (Santiago)'!$A:$A,0))</f>
        <v>39330.077825199995</v>
      </c>
      <c r="N883" s="19">
        <f>I883*INDEX('Pliegos Tarifarios (Santiago)'!$C:$C,MATCH($B883,'Pliegos Tarifarios (Santiago)'!$A:$A,0))</f>
        <v>3248.7605504000003</v>
      </c>
      <c r="O883" s="19">
        <f>J883*INDEX('Pliegos Tarifarios (Santiago)'!$D:$D,MATCH($B883,'Pliegos Tarifarios (Santiago)'!$A:$A,0))</f>
        <v>13122.476495999999</v>
      </c>
      <c r="P883" s="19">
        <f>H883*INDEX('Pliegos Tarifarios (Santiago)'!$E:$E,MATCH($B883,'Pliegos Tarifarios (Santiago)'!$A:$A,0))</f>
        <v>4279.9152328</v>
      </c>
      <c r="Q883" s="19" cm="1">
        <f t="array" ref="Q883">H883*_xlfn.IFS(H883&lt;=350,INDEX('Pliegos Tarifarios (Santiago)'!$F:$F,MATCH($B883,'Pliegos Tarifarios (Santiago)'!$A:$A,0)),H883&lt;=500,INDEX('Pliegos Tarifarios (Santiago)'!$G:$G,MATCH($B883,'Pliegos Tarifarios (Santiago)'!$A:$A,0)),H883&lt;=1000,INDEX('Pliegos Tarifarios (Santiago)'!$H:$H,MATCH($B883,'Pliegos Tarifarios (Santiago)'!$A:$A,0)),H883&lt;=5000,INDEX('Pliegos Tarifarios (Santiago)'!$I:$I,MATCH($B883,'Pliegos Tarifarios (Santiago)'!$A:$A,0)),H883&gt;5000,INDEX('Pliegos Tarifarios (Santiago)'!$J:$J,MATCH($B883,'Pliegos Tarifarios (Santiago)'!$A:$A,0)))/1.19</f>
        <v>218.04120470588236</v>
      </c>
      <c r="R883" s="19">
        <f>INDEX('Pliegos Tarifarios (Santiago)'!$K:$K,MATCH($B883,'Pliegos Tarifarios (Santiago)'!$A:$A,0))</f>
        <v>719.68899999999996</v>
      </c>
      <c r="S883" s="21">
        <f t="shared" si="54"/>
        <v>60918.960309105882</v>
      </c>
      <c r="T883" s="21">
        <f t="shared" si="55"/>
        <v>11574.602458730118</v>
      </c>
      <c r="U883" s="19">
        <v>0</v>
      </c>
      <c r="V883" s="21">
        <f t="shared" si="56"/>
        <v>72493.562767836003</v>
      </c>
    </row>
    <row r="884" spans="1:22" x14ac:dyDescent="0.3">
      <c r="A884" s="7" t="s">
        <v>135</v>
      </c>
      <c r="B884" s="7">
        <v>4</v>
      </c>
      <c r="C884" s="8" t="s">
        <v>178</v>
      </c>
      <c r="D884" s="7" t="s">
        <v>418</v>
      </c>
      <c r="E884" s="7" t="s">
        <v>56</v>
      </c>
      <c r="F884" s="8" t="s">
        <v>419</v>
      </c>
      <c r="G884" s="7" t="s">
        <v>30</v>
      </c>
      <c r="H884" s="9">
        <v>220.54759999999999</v>
      </c>
      <c r="I884" s="9">
        <v>0.62519999999999998</v>
      </c>
      <c r="J884" s="9">
        <v>0.61799999999999999</v>
      </c>
      <c r="K884" s="10">
        <v>0.98848368522072938</v>
      </c>
      <c r="L884" s="9">
        <v>7.11</v>
      </c>
      <c r="M884" s="19">
        <f>H884*INDEX('Pliegos Tarifarios (Santiago)'!$B:$B,MATCH($B884,'Pliegos Tarifarios (Santiago)'!$A:$A,0))</f>
        <v>26209.435688799997</v>
      </c>
      <c r="N884" s="19">
        <f>I884*INDEX('Pliegos Tarifarios (Santiago)'!$C:$C,MATCH($B884,'Pliegos Tarifarios (Santiago)'!$A:$A,0))</f>
        <v>2144.3465963999997</v>
      </c>
      <c r="O884" s="19">
        <f>J884*INDEX('Pliegos Tarifarios (Santiago)'!$D:$D,MATCH($B884,'Pliegos Tarifarios (Santiago)'!$A:$A,0))</f>
        <v>8731.3635599999998</v>
      </c>
      <c r="P884" s="19">
        <f>H884*INDEX('Pliegos Tarifarios (Santiago)'!$E:$E,MATCH($B884,'Pliegos Tarifarios (Santiago)'!$A:$A,0))</f>
        <v>2852.1215631999999</v>
      </c>
      <c r="Q884" s="19" cm="1">
        <f t="array" ref="Q884">H884*_xlfn.IFS(H884&lt;=350,INDEX('Pliegos Tarifarios (Santiago)'!$F:$F,MATCH($B884,'Pliegos Tarifarios (Santiago)'!$A:$A,0)),H884&lt;=500,INDEX('Pliegos Tarifarios (Santiago)'!$G:$G,MATCH($B884,'Pliegos Tarifarios (Santiago)'!$A:$A,0)),H884&lt;=1000,INDEX('Pliegos Tarifarios (Santiago)'!$H:$H,MATCH($B884,'Pliegos Tarifarios (Santiago)'!$A:$A,0)),H884&lt;=5000,INDEX('Pliegos Tarifarios (Santiago)'!$I:$I,MATCH($B884,'Pliegos Tarifarios (Santiago)'!$A:$A,0)),H884&gt;5000,INDEX('Pliegos Tarifarios (Santiago)'!$J:$J,MATCH($B884,'Pliegos Tarifarios (Santiago)'!$A:$A,0)))/1.19</f>
        <v>145.30194823529411</v>
      </c>
      <c r="R884" s="19">
        <f>INDEX('Pliegos Tarifarios (Santiago)'!$K:$K,MATCH($B884,'Pliegos Tarifarios (Santiago)'!$A:$A,0))</f>
        <v>719.68899999999996</v>
      </c>
      <c r="S884" s="21">
        <f t="shared" si="54"/>
        <v>40802.258356635291</v>
      </c>
      <c r="T884" s="21">
        <f t="shared" si="55"/>
        <v>7752.4290877607054</v>
      </c>
      <c r="U884" s="19">
        <v>0</v>
      </c>
      <c r="V884" s="21">
        <f t="shared" si="56"/>
        <v>48554.687444395997</v>
      </c>
    </row>
    <row r="885" spans="1:22" x14ac:dyDescent="0.3">
      <c r="A885" s="7" t="s">
        <v>135</v>
      </c>
      <c r="B885" s="7">
        <v>4</v>
      </c>
      <c r="C885" s="8" t="s">
        <v>178</v>
      </c>
      <c r="D885" s="7" t="s">
        <v>420</v>
      </c>
      <c r="E885" s="7" t="s">
        <v>56</v>
      </c>
      <c r="F885" s="8" t="s">
        <v>421</v>
      </c>
      <c r="G885" s="7" t="s">
        <v>30</v>
      </c>
      <c r="H885" s="9">
        <v>220.9649</v>
      </c>
      <c r="I885" s="9">
        <v>0.6179</v>
      </c>
      <c r="J885" s="9">
        <v>0.6179</v>
      </c>
      <c r="K885" s="10">
        <v>1</v>
      </c>
      <c r="L885" s="9">
        <v>7.13</v>
      </c>
      <c r="M885" s="19">
        <f>H885*INDEX('Pliegos Tarifarios (Santiago)'!$B:$B,MATCH($B885,'Pliegos Tarifarios (Santiago)'!$A:$A,0))</f>
        <v>26259.0267862</v>
      </c>
      <c r="N885" s="19">
        <f>I885*INDEX('Pliegos Tarifarios (Santiago)'!$C:$C,MATCH($B885,'Pliegos Tarifarios (Santiago)'!$A:$A,0))</f>
        <v>2119.3086403000002</v>
      </c>
      <c r="O885" s="19">
        <f>J885*INDEX('Pliegos Tarifarios (Santiago)'!$D:$D,MATCH($B885,'Pliegos Tarifarios (Santiago)'!$A:$A,0))</f>
        <v>8729.9507180000001</v>
      </c>
      <c r="P885" s="19">
        <f>H885*INDEX('Pliegos Tarifarios (Santiago)'!$E:$E,MATCH($B885,'Pliegos Tarifarios (Santiago)'!$A:$A,0))</f>
        <v>2857.5180868000002</v>
      </c>
      <c r="Q885" s="19" cm="1">
        <f t="array" ref="Q885">H885*_xlfn.IFS(H885&lt;=350,INDEX('Pliegos Tarifarios (Santiago)'!$F:$F,MATCH($B885,'Pliegos Tarifarios (Santiago)'!$A:$A,0)),H885&lt;=500,INDEX('Pliegos Tarifarios (Santiago)'!$G:$G,MATCH($B885,'Pliegos Tarifarios (Santiago)'!$A:$A,0)),H885&lt;=1000,INDEX('Pliegos Tarifarios (Santiago)'!$H:$H,MATCH($B885,'Pliegos Tarifarios (Santiago)'!$A:$A,0)),H885&lt;=5000,INDEX('Pliegos Tarifarios (Santiago)'!$I:$I,MATCH($B885,'Pliegos Tarifarios (Santiago)'!$A:$A,0)),H885&gt;5000,INDEX('Pliegos Tarifarios (Santiago)'!$J:$J,MATCH($B885,'Pliegos Tarifarios (Santiago)'!$A:$A,0)))/1.19</f>
        <v>145.57687529411766</v>
      </c>
      <c r="R885" s="19">
        <f>INDEX('Pliegos Tarifarios (Santiago)'!$K:$K,MATCH($B885,'Pliegos Tarifarios (Santiago)'!$A:$A,0))</f>
        <v>719.68899999999996</v>
      </c>
      <c r="S885" s="21">
        <f t="shared" si="54"/>
        <v>40831.070106594118</v>
      </c>
      <c r="T885" s="21">
        <f t="shared" si="55"/>
        <v>7757.9033202528826</v>
      </c>
      <c r="U885" s="19">
        <v>0</v>
      </c>
      <c r="V885" s="21">
        <f t="shared" si="56"/>
        <v>48588.973426846998</v>
      </c>
    </row>
    <row r="886" spans="1:22" x14ac:dyDescent="0.3">
      <c r="A886" s="7" t="s">
        <v>135</v>
      </c>
      <c r="B886" s="7">
        <v>4</v>
      </c>
      <c r="C886" s="8" t="s">
        <v>178</v>
      </c>
      <c r="D886" s="7" t="s">
        <v>422</v>
      </c>
      <c r="E886" s="7" t="s">
        <v>56</v>
      </c>
      <c r="F886" s="8" t="s">
        <v>423</v>
      </c>
      <c r="G886" s="7" t="s">
        <v>30</v>
      </c>
      <c r="H886" s="9">
        <v>220.2055</v>
      </c>
      <c r="I886" s="9">
        <v>0.62570000000000003</v>
      </c>
      <c r="J886" s="9">
        <v>0.60650000000000004</v>
      </c>
      <c r="K886" s="10">
        <v>0.96931436790794312</v>
      </c>
      <c r="L886" s="9">
        <v>7.1</v>
      </c>
      <c r="M886" s="19">
        <f>H886*INDEX('Pliegos Tarifarios (Santiago)'!$B:$B,MATCH($B886,'Pliegos Tarifarios (Santiago)'!$A:$A,0))</f>
        <v>26168.781208999997</v>
      </c>
      <c r="N886" s="19">
        <f>I886*INDEX('Pliegos Tarifarios (Santiago)'!$C:$C,MATCH($B886,'Pliegos Tarifarios (Santiago)'!$A:$A,0))</f>
        <v>2146.0615249000002</v>
      </c>
      <c r="O886" s="19">
        <f>J886*INDEX('Pliegos Tarifarios (Santiago)'!$D:$D,MATCH($B886,'Pliegos Tarifarios (Santiago)'!$A:$A,0))</f>
        <v>8568.8867300000002</v>
      </c>
      <c r="P886" s="19">
        <f>H886*INDEX('Pliegos Tarifarios (Santiago)'!$E:$E,MATCH($B886,'Pliegos Tarifarios (Santiago)'!$A:$A,0))</f>
        <v>2847.6975259999999</v>
      </c>
      <c r="Q886" s="19" cm="1">
        <f t="array" ref="Q886">H886*_xlfn.IFS(H886&lt;=350,INDEX('Pliegos Tarifarios (Santiago)'!$F:$F,MATCH($B886,'Pliegos Tarifarios (Santiago)'!$A:$A,0)),H886&lt;=500,INDEX('Pliegos Tarifarios (Santiago)'!$G:$G,MATCH($B886,'Pliegos Tarifarios (Santiago)'!$A:$A,0)),H886&lt;=1000,INDEX('Pliegos Tarifarios (Santiago)'!$H:$H,MATCH($B886,'Pliegos Tarifarios (Santiago)'!$A:$A,0)),H886&lt;=5000,INDEX('Pliegos Tarifarios (Santiago)'!$I:$I,MATCH($B886,'Pliegos Tarifarios (Santiago)'!$A:$A,0)),H886&gt;5000,INDEX('Pliegos Tarifarios (Santiago)'!$J:$J,MATCH($B886,'Pliegos Tarifarios (Santiago)'!$A:$A,0)))/1.19</f>
        <v>145.07656470588239</v>
      </c>
      <c r="R886" s="19">
        <f>INDEX('Pliegos Tarifarios (Santiago)'!$K:$K,MATCH($B886,'Pliegos Tarifarios (Santiago)'!$A:$A,0))</f>
        <v>719.68899999999996</v>
      </c>
      <c r="S886" s="21">
        <f t="shared" si="54"/>
        <v>40596.19255460587</v>
      </c>
      <c r="T886" s="21">
        <f t="shared" si="55"/>
        <v>7713.2765853751152</v>
      </c>
      <c r="U886" s="19">
        <v>0</v>
      </c>
      <c r="V886" s="21">
        <f t="shared" si="56"/>
        <v>48309.469139980982</v>
      </c>
    </row>
    <row r="887" spans="1:22" x14ac:dyDescent="0.3">
      <c r="A887" s="7" t="s">
        <v>135</v>
      </c>
      <c r="B887" s="7">
        <v>4</v>
      </c>
      <c r="C887" s="8" t="s">
        <v>178</v>
      </c>
      <c r="D887" s="7" t="s">
        <v>424</v>
      </c>
      <c r="E887" s="7" t="s">
        <v>56</v>
      </c>
      <c r="F887" s="8" t="s">
        <v>425</v>
      </c>
      <c r="G887" s="7" t="s">
        <v>30</v>
      </c>
      <c r="H887" s="9">
        <v>220.64859999999999</v>
      </c>
      <c r="I887" s="9">
        <v>0.621</v>
      </c>
      <c r="J887" s="9">
        <v>0.61</v>
      </c>
      <c r="K887" s="10">
        <v>0.98228663446054754</v>
      </c>
      <c r="L887" s="9">
        <v>7.12</v>
      </c>
      <c r="M887" s="19">
        <f>H887*INDEX('Pliegos Tarifarios (Santiago)'!$B:$B,MATCH($B887,'Pliegos Tarifarios (Santiago)'!$A:$A,0))</f>
        <v>26221.438326799998</v>
      </c>
      <c r="N887" s="19">
        <f>I887*INDEX('Pliegos Tarifarios (Santiago)'!$C:$C,MATCH($B887,'Pliegos Tarifarios (Santiago)'!$A:$A,0))</f>
        <v>2129.9411970000001</v>
      </c>
      <c r="O887" s="19">
        <f>J887*INDEX('Pliegos Tarifarios (Santiago)'!$D:$D,MATCH($B887,'Pliegos Tarifarios (Santiago)'!$A:$A,0))</f>
        <v>8618.3361999999997</v>
      </c>
      <c r="P887" s="19">
        <f>H887*INDEX('Pliegos Tarifarios (Santiago)'!$E:$E,MATCH($B887,'Pliegos Tarifarios (Santiago)'!$A:$A,0))</f>
        <v>2853.4276952</v>
      </c>
      <c r="Q887" s="19" cm="1">
        <f t="array" ref="Q887">H887*_xlfn.IFS(H887&lt;=350,INDEX('Pliegos Tarifarios (Santiago)'!$F:$F,MATCH($B887,'Pliegos Tarifarios (Santiago)'!$A:$A,0)),H887&lt;=500,INDEX('Pliegos Tarifarios (Santiago)'!$G:$G,MATCH($B887,'Pliegos Tarifarios (Santiago)'!$A:$A,0)),H887&lt;=1000,INDEX('Pliegos Tarifarios (Santiago)'!$H:$H,MATCH($B887,'Pliegos Tarifarios (Santiago)'!$A:$A,0)),H887&lt;=5000,INDEX('Pliegos Tarifarios (Santiago)'!$I:$I,MATCH($B887,'Pliegos Tarifarios (Santiago)'!$A:$A,0)),H887&gt;5000,INDEX('Pliegos Tarifarios (Santiago)'!$J:$J,MATCH($B887,'Pliegos Tarifarios (Santiago)'!$A:$A,0)))/1.19</f>
        <v>145.3684894117647</v>
      </c>
      <c r="R887" s="19">
        <f>INDEX('Pliegos Tarifarios (Santiago)'!$K:$K,MATCH($B887,'Pliegos Tarifarios (Santiago)'!$A:$A,0))</f>
        <v>719.68899999999996</v>
      </c>
      <c r="S887" s="21">
        <f t="shared" si="54"/>
        <v>40688.20090841176</v>
      </c>
      <c r="T887" s="21">
        <f t="shared" si="55"/>
        <v>7730.7581725982345</v>
      </c>
      <c r="U887" s="19">
        <v>0</v>
      </c>
      <c r="V887" s="21">
        <f t="shared" si="56"/>
        <v>48418.959081009991</v>
      </c>
    </row>
    <row r="888" spans="1:22" x14ac:dyDescent="0.3">
      <c r="A888" s="7" t="s">
        <v>135</v>
      </c>
      <c r="B888" s="7">
        <v>4</v>
      </c>
      <c r="C888" s="8" t="s">
        <v>178</v>
      </c>
      <c r="D888" s="7" t="s">
        <v>426</v>
      </c>
      <c r="E888" s="7" t="s">
        <v>279</v>
      </c>
      <c r="F888" s="8" t="s">
        <v>427</v>
      </c>
      <c r="G888" s="7" t="s">
        <v>30</v>
      </c>
      <c r="H888" s="9">
        <v>330.74779999999998</v>
      </c>
      <c r="I888" s="9">
        <v>0.95840000000000003</v>
      </c>
      <c r="J888" s="9">
        <v>0.9274</v>
      </c>
      <c r="K888" s="10">
        <v>0.96765442404006674</v>
      </c>
      <c r="L888" s="9">
        <v>10.67</v>
      </c>
      <c r="M888" s="19">
        <f>H888*INDEX('Pliegos Tarifarios (Santiago)'!$B:$B,MATCH($B888,'Pliegos Tarifarios (Santiago)'!$A:$A,0))</f>
        <v>39305.407056399999</v>
      </c>
      <c r="N888" s="19">
        <f>I888*INDEX('Pliegos Tarifarios (Santiago)'!$C:$C,MATCH($B888,'Pliegos Tarifarios (Santiago)'!$A:$A,0))</f>
        <v>3287.1749488</v>
      </c>
      <c r="O888" s="19">
        <f>J888*INDEX('Pliegos Tarifarios (Santiago)'!$D:$D,MATCH($B888,'Pliegos Tarifarios (Santiago)'!$A:$A,0))</f>
        <v>13102.696707999999</v>
      </c>
      <c r="P888" s="19">
        <f>H888*INDEX('Pliegos Tarifarios (Santiago)'!$E:$E,MATCH($B888,'Pliegos Tarifarios (Santiago)'!$A:$A,0))</f>
        <v>4277.2305495999999</v>
      </c>
      <c r="Q888" s="19" cm="1">
        <f t="array" ref="Q888">H888*_xlfn.IFS(H888&lt;=350,INDEX('Pliegos Tarifarios (Santiago)'!$F:$F,MATCH($B888,'Pliegos Tarifarios (Santiago)'!$A:$A,0)),H888&lt;=500,INDEX('Pliegos Tarifarios (Santiago)'!$G:$G,MATCH($B888,'Pliegos Tarifarios (Santiago)'!$A:$A,0)),H888&lt;=1000,INDEX('Pliegos Tarifarios (Santiago)'!$H:$H,MATCH($B888,'Pliegos Tarifarios (Santiago)'!$A:$A,0)),H888&lt;=5000,INDEX('Pliegos Tarifarios (Santiago)'!$I:$I,MATCH($B888,'Pliegos Tarifarios (Santiago)'!$A:$A,0)),H888&gt;5000,INDEX('Pliegos Tarifarios (Santiago)'!$J:$J,MATCH($B888,'Pliegos Tarifarios (Santiago)'!$A:$A,0)))/1.19</f>
        <v>217.90443294117648</v>
      </c>
      <c r="R888" s="19">
        <f>INDEX('Pliegos Tarifarios (Santiago)'!$K:$K,MATCH($B888,'Pliegos Tarifarios (Santiago)'!$A:$A,0))</f>
        <v>719.68899999999996</v>
      </c>
      <c r="S888" s="21">
        <f t="shared" si="54"/>
        <v>60910.102695741167</v>
      </c>
      <c r="T888" s="21">
        <f t="shared" si="55"/>
        <v>11572.919512190821</v>
      </c>
      <c r="U888" s="19">
        <v>0</v>
      </c>
      <c r="V888" s="21">
        <f t="shared" si="56"/>
        <v>72483.022207931994</v>
      </c>
    </row>
    <row r="889" spans="1:22" x14ac:dyDescent="0.3">
      <c r="A889" s="7" t="s">
        <v>135</v>
      </c>
      <c r="B889" s="7">
        <v>4</v>
      </c>
      <c r="C889" s="8" t="s">
        <v>178</v>
      </c>
      <c r="D889" s="7" t="s">
        <v>428</v>
      </c>
      <c r="E889" s="7" t="s">
        <v>279</v>
      </c>
      <c r="F889" s="8" t="s">
        <v>429</v>
      </c>
      <c r="G889" s="7" t="s">
        <v>30</v>
      </c>
      <c r="H889" s="9">
        <v>330.9083</v>
      </c>
      <c r="I889" s="9">
        <v>0.9647</v>
      </c>
      <c r="J889" s="9">
        <v>0.91300000000000003</v>
      </c>
      <c r="K889" s="10">
        <v>0.94640820980615736</v>
      </c>
      <c r="L889" s="9">
        <v>10.67</v>
      </c>
      <c r="M889" s="19">
        <f>H889*INDEX('Pliegos Tarifarios (Santiago)'!$B:$B,MATCH($B889,'Pliegos Tarifarios (Santiago)'!$A:$A,0))</f>
        <v>39324.480555399998</v>
      </c>
      <c r="N889" s="19">
        <f>I889*INDEX('Pliegos Tarifarios (Santiago)'!$C:$C,MATCH($B889,'Pliegos Tarifarios (Santiago)'!$A:$A,0))</f>
        <v>3308.7830478999999</v>
      </c>
      <c r="O889" s="19">
        <f>J889*INDEX('Pliegos Tarifarios (Santiago)'!$D:$D,MATCH($B889,'Pliegos Tarifarios (Santiago)'!$A:$A,0))</f>
        <v>12899.247460000001</v>
      </c>
      <c r="P889" s="19">
        <f>H889*INDEX('Pliegos Tarifarios (Santiago)'!$E:$E,MATCH($B889,'Pliegos Tarifarios (Santiago)'!$A:$A,0))</f>
        <v>4279.3061355999998</v>
      </c>
      <c r="Q889" s="19" cm="1">
        <f t="array" ref="Q889">H889*_xlfn.IFS(H889&lt;=350,INDEX('Pliegos Tarifarios (Santiago)'!$F:$F,MATCH($B889,'Pliegos Tarifarios (Santiago)'!$A:$A,0)),H889&lt;=500,INDEX('Pliegos Tarifarios (Santiago)'!$G:$G,MATCH($B889,'Pliegos Tarifarios (Santiago)'!$A:$A,0)),H889&lt;=1000,INDEX('Pliegos Tarifarios (Santiago)'!$H:$H,MATCH($B889,'Pliegos Tarifarios (Santiago)'!$A:$A,0)),H889&lt;=5000,INDEX('Pliegos Tarifarios (Santiago)'!$I:$I,MATCH($B889,'Pliegos Tarifarios (Santiago)'!$A:$A,0)),H889&gt;5000,INDEX('Pliegos Tarifarios (Santiago)'!$J:$J,MATCH($B889,'Pliegos Tarifarios (Santiago)'!$A:$A,0)))/1.19</f>
        <v>218.0101741176471</v>
      </c>
      <c r="R889" s="19">
        <f>INDEX('Pliegos Tarifarios (Santiago)'!$K:$K,MATCH($B889,'Pliegos Tarifarios (Santiago)'!$A:$A,0))</f>
        <v>719.68899999999996</v>
      </c>
      <c r="S889" s="21">
        <f t="shared" si="54"/>
        <v>60749.516373017643</v>
      </c>
      <c r="T889" s="21">
        <f t="shared" si="55"/>
        <v>11542.408110873352</v>
      </c>
      <c r="U889" s="19">
        <v>0</v>
      </c>
      <c r="V889" s="21">
        <f t="shared" si="56"/>
        <v>72291.924483890994</v>
      </c>
    </row>
    <row r="890" spans="1:22" x14ac:dyDescent="0.3">
      <c r="A890" s="7" t="s">
        <v>135</v>
      </c>
      <c r="B890" s="7">
        <v>4</v>
      </c>
      <c r="C890" s="8" t="s">
        <v>178</v>
      </c>
      <c r="D890" s="7" t="s">
        <v>430</v>
      </c>
      <c r="E890" s="7" t="s">
        <v>279</v>
      </c>
      <c r="F890" s="8" t="s">
        <v>431</v>
      </c>
      <c r="G890" s="7" t="s">
        <v>30</v>
      </c>
      <c r="H890" s="9">
        <v>330.52260000000001</v>
      </c>
      <c r="I890" s="9">
        <v>0.92989999999999995</v>
      </c>
      <c r="J890" s="9">
        <v>0.92989999999999995</v>
      </c>
      <c r="K890" s="10">
        <v>1</v>
      </c>
      <c r="L890" s="9">
        <v>10.66</v>
      </c>
      <c r="M890" s="19">
        <f>H890*INDEX('Pliegos Tarifarios (Santiago)'!$B:$B,MATCH($B890,'Pliegos Tarifarios (Santiago)'!$A:$A,0))</f>
        <v>39278.644738800002</v>
      </c>
      <c r="N890" s="19">
        <f>I890*INDEX('Pliegos Tarifarios (Santiago)'!$C:$C,MATCH($B890,'Pliegos Tarifarios (Santiago)'!$A:$A,0))</f>
        <v>3189.4240242999999</v>
      </c>
      <c r="O890" s="19">
        <f>J890*INDEX('Pliegos Tarifarios (Santiago)'!$D:$D,MATCH($B890,'Pliegos Tarifarios (Santiago)'!$A:$A,0))</f>
        <v>13138.017758</v>
      </c>
      <c r="P890" s="19">
        <f>H890*INDEX('Pliegos Tarifarios (Santiago)'!$E:$E,MATCH($B890,'Pliegos Tarifarios (Santiago)'!$A:$A,0))</f>
        <v>4274.3182631999998</v>
      </c>
      <c r="Q890" s="19" cm="1">
        <f t="array" ref="Q890">H890*_xlfn.IFS(H890&lt;=350,INDEX('Pliegos Tarifarios (Santiago)'!$F:$F,MATCH($B890,'Pliegos Tarifarios (Santiago)'!$A:$A,0)),H890&lt;=500,INDEX('Pliegos Tarifarios (Santiago)'!$G:$G,MATCH($B890,'Pliegos Tarifarios (Santiago)'!$A:$A,0)),H890&lt;=1000,INDEX('Pliegos Tarifarios (Santiago)'!$H:$H,MATCH($B890,'Pliegos Tarifarios (Santiago)'!$A:$A,0)),H890&lt;=5000,INDEX('Pliegos Tarifarios (Santiago)'!$I:$I,MATCH($B890,'Pliegos Tarifarios (Santiago)'!$A:$A,0)),H890&gt;5000,INDEX('Pliegos Tarifarios (Santiago)'!$J:$J,MATCH($B890,'Pliegos Tarifarios (Santiago)'!$A:$A,0)))/1.19</f>
        <v>217.75606588235294</v>
      </c>
      <c r="R890" s="19">
        <f>INDEX('Pliegos Tarifarios (Santiago)'!$K:$K,MATCH($B890,'Pliegos Tarifarios (Santiago)'!$A:$A,0))</f>
        <v>719.68899999999996</v>
      </c>
      <c r="S890" s="21">
        <f t="shared" si="54"/>
        <v>60817.849850182356</v>
      </c>
      <c r="T890" s="21">
        <f t="shared" si="55"/>
        <v>11555.391471534647</v>
      </c>
      <c r="U890" s="19">
        <v>0</v>
      </c>
      <c r="V890" s="21">
        <f t="shared" si="56"/>
        <v>72373.241321717011</v>
      </c>
    </row>
    <row r="891" spans="1:22" x14ac:dyDescent="0.3">
      <c r="A891" s="7" t="s">
        <v>135</v>
      </c>
      <c r="B891" s="7">
        <v>4</v>
      </c>
      <c r="C891" s="8" t="s">
        <v>178</v>
      </c>
      <c r="D891" s="7" t="s">
        <v>432</v>
      </c>
      <c r="E891" s="7" t="s">
        <v>279</v>
      </c>
      <c r="F891" s="8" t="s">
        <v>433</v>
      </c>
      <c r="G891" s="7" t="s">
        <v>30</v>
      </c>
      <c r="H891" s="9">
        <v>331.08920000000001</v>
      </c>
      <c r="I891" s="9">
        <v>0.94489999999999996</v>
      </c>
      <c r="J891" s="9">
        <v>0.90739999999999998</v>
      </c>
      <c r="K891" s="10">
        <v>0.960313260662504</v>
      </c>
      <c r="L891" s="9">
        <v>10.68</v>
      </c>
      <c r="M891" s="19">
        <f>H891*INDEX('Pliegos Tarifarios (Santiago)'!$B:$B,MATCH($B891,'Pliegos Tarifarios (Santiago)'!$A:$A,0))</f>
        <v>39345.978349600002</v>
      </c>
      <c r="N891" s="19">
        <f>I891*INDEX('Pliegos Tarifarios (Santiago)'!$C:$C,MATCH($B891,'Pliegos Tarifarios (Santiago)'!$A:$A,0))</f>
        <v>3240.8718792999998</v>
      </c>
      <c r="O891" s="19">
        <f>J891*INDEX('Pliegos Tarifarios (Santiago)'!$D:$D,MATCH($B891,'Pliegos Tarifarios (Santiago)'!$A:$A,0))</f>
        <v>12820.128307999999</v>
      </c>
      <c r="P891" s="19">
        <f>H891*INDEX('Pliegos Tarifarios (Santiago)'!$E:$E,MATCH($B891,'Pliegos Tarifarios (Santiago)'!$A:$A,0))</f>
        <v>4281.6455344000005</v>
      </c>
      <c r="Q891" s="19" cm="1">
        <f t="array" ref="Q891">H891*_xlfn.IFS(H891&lt;=350,INDEX('Pliegos Tarifarios (Santiago)'!$F:$F,MATCH($B891,'Pliegos Tarifarios (Santiago)'!$A:$A,0)),H891&lt;=500,INDEX('Pliegos Tarifarios (Santiago)'!$G:$G,MATCH($B891,'Pliegos Tarifarios (Santiago)'!$A:$A,0)),H891&lt;=1000,INDEX('Pliegos Tarifarios (Santiago)'!$H:$H,MATCH($B891,'Pliegos Tarifarios (Santiago)'!$A:$A,0)),H891&lt;=5000,INDEX('Pliegos Tarifarios (Santiago)'!$I:$I,MATCH($B891,'Pliegos Tarifarios (Santiago)'!$A:$A,0)),H891&gt;5000,INDEX('Pliegos Tarifarios (Santiago)'!$J:$J,MATCH($B891,'Pliegos Tarifarios (Santiago)'!$A:$A,0)))/1.19</f>
        <v>218.12935529411769</v>
      </c>
      <c r="R891" s="19">
        <f>INDEX('Pliegos Tarifarios (Santiago)'!$K:$K,MATCH($B891,'Pliegos Tarifarios (Santiago)'!$A:$A,0))</f>
        <v>719.68899999999996</v>
      </c>
      <c r="S891" s="21">
        <f t="shared" si="54"/>
        <v>60626.44242659412</v>
      </c>
      <c r="T891" s="21">
        <f t="shared" si="55"/>
        <v>11519.024061052884</v>
      </c>
      <c r="U891" s="19">
        <v>0</v>
      </c>
      <c r="V891" s="21">
        <f t="shared" si="56"/>
        <v>72145.466487647005</v>
      </c>
    </row>
    <row r="892" spans="1:22" x14ac:dyDescent="0.3">
      <c r="A892" s="7" t="s">
        <v>135</v>
      </c>
      <c r="B892" s="7">
        <v>4</v>
      </c>
      <c r="C892" s="8" t="s">
        <v>178</v>
      </c>
      <c r="D892" s="7" t="s">
        <v>434</v>
      </c>
      <c r="E892" s="7" t="s">
        <v>279</v>
      </c>
      <c r="F892" s="8" t="s">
        <v>435</v>
      </c>
      <c r="G892" s="7" t="s">
        <v>30</v>
      </c>
      <c r="H892" s="9">
        <v>330.11739999999998</v>
      </c>
      <c r="I892" s="9">
        <v>0.91400000000000003</v>
      </c>
      <c r="J892" s="9">
        <v>0.90380000000000005</v>
      </c>
      <c r="K892" s="10">
        <v>0.98884026258205693</v>
      </c>
      <c r="L892" s="9">
        <v>10.65</v>
      </c>
      <c r="M892" s="19">
        <f>H892*INDEX('Pliegos Tarifarios (Santiago)'!$B:$B,MATCH($B892,'Pliegos Tarifarios (Santiago)'!$A:$A,0))</f>
        <v>39230.491581199996</v>
      </c>
      <c r="N892" s="19">
        <f>I892*INDEX('Pliegos Tarifarios (Santiago)'!$C:$C,MATCH($B892,'Pliegos Tarifarios (Santiago)'!$A:$A,0))</f>
        <v>3134.8892980000001</v>
      </c>
      <c r="O892" s="19">
        <f>J892*INDEX('Pliegos Tarifarios (Santiago)'!$D:$D,MATCH($B892,'Pliegos Tarifarios (Santiago)'!$A:$A,0))</f>
        <v>12769.265996</v>
      </c>
      <c r="P892" s="19">
        <f>H892*INDEX('Pliegos Tarifarios (Santiago)'!$E:$E,MATCH($B892,'Pliegos Tarifarios (Santiago)'!$A:$A,0))</f>
        <v>4269.0782167999996</v>
      </c>
      <c r="Q892" s="19" cm="1">
        <f t="array" ref="Q892">H892*_xlfn.IFS(H892&lt;=350,INDEX('Pliegos Tarifarios (Santiago)'!$F:$F,MATCH($B892,'Pliegos Tarifarios (Santiago)'!$A:$A,0)),H892&lt;=500,INDEX('Pliegos Tarifarios (Santiago)'!$G:$G,MATCH($B892,'Pliegos Tarifarios (Santiago)'!$A:$A,0)),H892&lt;=1000,INDEX('Pliegos Tarifarios (Santiago)'!$H:$H,MATCH($B892,'Pliegos Tarifarios (Santiago)'!$A:$A,0)),H892&lt;=5000,INDEX('Pliegos Tarifarios (Santiago)'!$I:$I,MATCH($B892,'Pliegos Tarifarios (Santiago)'!$A:$A,0)),H892&gt;5000,INDEX('Pliegos Tarifarios (Santiago)'!$J:$J,MATCH($B892,'Pliegos Tarifarios (Santiago)'!$A:$A,0)))/1.19</f>
        <v>217.48911058823529</v>
      </c>
      <c r="R892" s="19">
        <f>INDEX('Pliegos Tarifarios (Santiago)'!$K:$K,MATCH($B892,'Pliegos Tarifarios (Santiago)'!$A:$A,0))</f>
        <v>719.68899999999996</v>
      </c>
      <c r="S892" s="21">
        <f t="shared" si="54"/>
        <v>60340.903202588233</v>
      </c>
      <c r="T892" s="21">
        <f t="shared" si="55"/>
        <v>11464.771608491765</v>
      </c>
      <c r="U892" s="19">
        <v>0</v>
      </c>
      <c r="V892" s="21">
        <f t="shared" si="56"/>
        <v>71805.674811079996</v>
      </c>
    </row>
    <row r="893" spans="1:22" x14ac:dyDescent="0.3">
      <c r="A893" s="7" t="s">
        <v>135</v>
      </c>
      <c r="B893" s="7">
        <v>4</v>
      </c>
      <c r="C893" s="8" t="s">
        <v>178</v>
      </c>
      <c r="D893" s="7" t="s">
        <v>436</v>
      </c>
      <c r="E893" s="7" t="s">
        <v>437</v>
      </c>
      <c r="F893" s="8" t="s">
        <v>438</v>
      </c>
      <c r="G893" s="7" t="s">
        <v>16</v>
      </c>
      <c r="H893" s="9">
        <v>879.36260000000004</v>
      </c>
      <c r="I893" s="9">
        <v>2.4765000000000001</v>
      </c>
      <c r="J893" s="9">
        <v>2.4157999999999999</v>
      </c>
      <c r="K893" s="10">
        <v>0.97548960226125569</v>
      </c>
      <c r="L893" s="9">
        <v>28.37</v>
      </c>
      <c r="M893" s="19">
        <f>H893*INDEX('Pliegos Tarifarios (Santiago)'!$B:$B,MATCH($B893,'Pliegos Tarifarios (Santiago)'!$A:$A,0))</f>
        <v>104501.69265880001</v>
      </c>
      <c r="N893" s="19">
        <f>I893*INDEX('Pliegos Tarifarios (Santiago)'!$C:$C,MATCH($B893,'Pliegos Tarifarios (Santiago)'!$A:$A,0))</f>
        <v>8494.0408605000011</v>
      </c>
      <c r="O893" s="19">
        <f>J893*INDEX('Pliegos Tarifarios (Santiago)'!$D:$D,MATCH($B893,'Pliegos Tarifarios (Santiago)'!$A:$A,0))</f>
        <v>34131.437036000003</v>
      </c>
      <c r="P893" s="19">
        <f>H893*INDEX('Pliegos Tarifarios (Santiago)'!$E:$E,MATCH($B893,'Pliegos Tarifarios (Santiago)'!$A:$A,0))</f>
        <v>11371.9171432</v>
      </c>
      <c r="Q893" s="19" cm="1">
        <f t="array" ref="Q893">H893*_xlfn.IFS(H893&lt;=350,INDEX('Pliegos Tarifarios (Santiago)'!$F:$F,MATCH($B893,'Pliegos Tarifarios (Santiago)'!$A:$A,0)),H893&lt;=500,INDEX('Pliegos Tarifarios (Santiago)'!$G:$G,MATCH($B893,'Pliegos Tarifarios (Santiago)'!$A:$A,0)),H893&lt;=1000,INDEX('Pliegos Tarifarios (Santiago)'!$H:$H,MATCH($B893,'Pliegos Tarifarios (Santiago)'!$A:$A,0)),H893&lt;=5000,INDEX('Pliegos Tarifarios (Santiago)'!$I:$I,MATCH($B893,'Pliegos Tarifarios (Santiago)'!$A:$A,0)),H893&gt;5000,INDEX('Pliegos Tarifarios (Santiago)'!$J:$J,MATCH($B893,'Pliegos Tarifarios (Santiago)'!$A:$A,0)))/1.19</f>
        <v>2062.4378290756308</v>
      </c>
      <c r="R893" s="19">
        <f>INDEX('Pliegos Tarifarios (Santiago)'!$K:$K,MATCH($B893,'Pliegos Tarifarios (Santiago)'!$A:$A,0))</f>
        <v>719.68899999999996</v>
      </c>
      <c r="S893" s="21">
        <f t="shared" si="54"/>
        <v>161281.21452757568</v>
      </c>
      <c r="T893" s="21">
        <f t="shared" si="55"/>
        <v>30643.430760239378</v>
      </c>
      <c r="U893" s="19">
        <v>0</v>
      </c>
      <c r="V893" s="21">
        <f t="shared" si="56"/>
        <v>191924.64528781504</v>
      </c>
    </row>
    <row r="894" spans="1:22" x14ac:dyDescent="0.3">
      <c r="A894" s="7" t="s">
        <v>135</v>
      </c>
      <c r="B894" s="7">
        <v>4</v>
      </c>
      <c r="C894" s="8" t="s">
        <v>178</v>
      </c>
      <c r="D894" s="7" t="s">
        <v>439</v>
      </c>
      <c r="E894" s="7" t="s">
        <v>437</v>
      </c>
      <c r="F894" s="8" t="s">
        <v>440</v>
      </c>
      <c r="G894" s="7" t="s">
        <v>16</v>
      </c>
      <c r="H894" s="9">
        <v>879.97490000000005</v>
      </c>
      <c r="I894" s="9">
        <v>2.4594</v>
      </c>
      <c r="J894" s="9">
        <v>2.4049</v>
      </c>
      <c r="K894" s="10">
        <v>0.97784012360738393</v>
      </c>
      <c r="L894" s="9">
        <v>28.39</v>
      </c>
      <c r="M894" s="19">
        <f>H894*INDEX('Pliegos Tarifarios (Santiago)'!$B:$B,MATCH($B894,'Pliegos Tarifarios (Santiago)'!$A:$A,0))</f>
        <v>104574.45716619999</v>
      </c>
      <c r="N894" s="19">
        <f>I894*INDEX('Pliegos Tarifarios (Santiago)'!$C:$C,MATCH($B894,'Pliegos Tarifarios (Santiago)'!$A:$A,0))</f>
        <v>8435.3903057999996</v>
      </c>
      <c r="O894" s="19">
        <f>J894*INDEX('Pliegos Tarifarios (Santiago)'!$D:$D,MATCH($B894,'Pliegos Tarifarios (Santiago)'!$A:$A,0))</f>
        <v>33977.437257999998</v>
      </c>
      <c r="P894" s="19">
        <f>H894*INDEX('Pliegos Tarifarios (Santiago)'!$E:$E,MATCH($B894,'Pliegos Tarifarios (Santiago)'!$A:$A,0))</f>
        <v>11379.835406800001</v>
      </c>
      <c r="Q894" s="19" cm="1">
        <f t="array" ref="Q894">H894*_xlfn.IFS(H894&lt;=350,INDEX('Pliegos Tarifarios (Santiago)'!$F:$F,MATCH($B894,'Pliegos Tarifarios (Santiago)'!$A:$A,0)),H894&lt;=500,INDEX('Pliegos Tarifarios (Santiago)'!$G:$G,MATCH($B894,'Pliegos Tarifarios (Santiago)'!$A:$A,0)),H894&lt;=1000,INDEX('Pliegos Tarifarios (Santiago)'!$H:$H,MATCH($B894,'Pliegos Tarifarios (Santiago)'!$A:$A,0)),H894&lt;=5000,INDEX('Pliegos Tarifarios (Santiago)'!$I:$I,MATCH($B894,'Pliegos Tarifarios (Santiago)'!$A:$A,0)),H894&gt;5000,INDEX('Pliegos Tarifarios (Santiago)'!$J:$J,MATCH($B894,'Pliegos Tarifarios (Santiago)'!$A:$A,0)))/1.19</f>
        <v>2063.8739041176473</v>
      </c>
      <c r="R894" s="19">
        <f>INDEX('Pliegos Tarifarios (Santiago)'!$K:$K,MATCH($B894,'Pliegos Tarifarios (Santiago)'!$A:$A,0))</f>
        <v>719.68899999999996</v>
      </c>
      <c r="S894" s="21">
        <f t="shared" si="54"/>
        <v>161150.68304091765</v>
      </c>
      <c r="T894" s="21">
        <f t="shared" si="55"/>
        <v>30618.629777774353</v>
      </c>
      <c r="U894" s="19">
        <v>0</v>
      </c>
      <c r="V894" s="21">
        <f t="shared" si="56"/>
        <v>191769.31281869201</v>
      </c>
    </row>
    <row r="895" spans="1:22" x14ac:dyDescent="0.3">
      <c r="A895" s="7" t="s">
        <v>135</v>
      </c>
      <c r="B895" s="7">
        <v>4</v>
      </c>
      <c r="C895" s="8" t="s">
        <v>178</v>
      </c>
      <c r="D895" s="7" t="s">
        <v>441</v>
      </c>
      <c r="E895" s="7" t="s">
        <v>437</v>
      </c>
      <c r="F895" s="8" t="s">
        <v>442</v>
      </c>
      <c r="G895" s="7" t="s">
        <v>30</v>
      </c>
      <c r="H895" s="9">
        <v>331.30439999999999</v>
      </c>
      <c r="I895" s="9">
        <v>0.92630000000000001</v>
      </c>
      <c r="J895" s="9">
        <v>0.91449999999999998</v>
      </c>
      <c r="K895" s="10">
        <v>0.98726114649681529</v>
      </c>
      <c r="L895" s="9">
        <v>10.69</v>
      </c>
      <c r="M895" s="19">
        <f>H895*INDEX('Pliegos Tarifarios (Santiago)'!$B:$B,MATCH($B895,'Pliegos Tarifarios (Santiago)'!$A:$A,0))</f>
        <v>39371.552287199993</v>
      </c>
      <c r="N895" s="19">
        <f>I895*INDEX('Pliegos Tarifarios (Santiago)'!$C:$C,MATCH($B895,'Pliegos Tarifarios (Santiago)'!$A:$A,0))</f>
        <v>3177.0765391</v>
      </c>
      <c r="O895" s="19">
        <f>J895*INDEX('Pliegos Tarifarios (Santiago)'!$D:$D,MATCH($B895,'Pliegos Tarifarios (Santiago)'!$A:$A,0))</f>
        <v>12920.44009</v>
      </c>
      <c r="P895" s="19">
        <f>H895*INDEX('Pliegos Tarifarios (Santiago)'!$E:$E,MATCH($B895,'Pliegos Tarifarios (Santiago)'!$A:$A,0))</f>
        <v>4284.4285007999997</v>
      </c>
      <c r="Q895" s="19" cm="1">
        <f t="array" ref="Q895">H895*_xlfn.IFS(H895&lt;=350,INDEX('Pliegos Tarifarios (Santiago)'!$F:$F,MATCH($B895,'Pliegos Tarifarios (Santiago)'!$A:$A,0)),H895&lt;=500,INDEX('Pliegos Tarifarios (Santiago)'!$G:$G,MATCH($B895,'Pliegos Tarifarios (Santiago)'!$A:$A,0)),H895&lt;=1000,INDEX('Pliegos Tarifarios (Santiago)'!$H:$H,MATCH($B895,'Pliegos Tarifarios (Santiago)'!$A:$A,0)),H895&lt;=5000,INDEX('Pliegos Tarifarios (Santiago)'!$I:$I,MATCH($B895,'Pliegos Tarifarios (Santiago)'!$A:$A,0)),H895&gt;5000,INDEX('Pliegos Tarifarios (Santiago)'!$J:$J,MATCH($B895,'Pliegos Tarifarios (Santiago)'!$A:$A,0)))/1.19</f>
        <v>218.27113411764705</v>
      </c>
      <c r="R895" s="19">
        <f>INDEX('Pliegos Tarifarios (Santiago)'!$K:$K,MATCH($B895,'Pliegos Tarifarios (Santiago)'!$A:$A,0))</f>
        <v>719.68899999999996</v>
      </c>
      <c r="S895" s="21">
        <f t="shared" si="54"/>
        <v>60691.457551217638</v>
      </c>
      <c r="T895" s="21">
        <f t="shared" si="55"/>
        <v>11531.376934731352</v>
      </c>
      <c r="U895" s="19">
        <v>0</v>
      </c>
      <c r="V895" s="21">
        <f t="shared" si="56"/>
        <v>72222.834485948988</v>
      </c>
    </row>
    <row r="896" spans="1:22" x14ac:dyDescent="0.3">
      <c r="A896" s="7" t="s">
        <v>135</v>
      </c>
      <c r="B896" s="7">
        <v>4</v>
      </c>
      <c r="C896" s="8" t="s">
        <v>178</v>
      </c>
      <c r="D896" s="7" t="s">
        <v>443</v>
      </c>
      <c r="E896" s="7" t="s">
        <v>444</v>
      </c>
      <c r="F896" s="8" t="s">
        <v>445</v>
      </c>
      <c r="G896" s="7" t="s">
        <v>16</v>
      </c>
      <c r="H896" s="9">
        <v>1654.8228999999999</v>
      </c>
      <c r="I896" s="9">
        <v>4.7827999999999999</v>
      </c>
      <c r="J896" s="9">
        <v>4.7827999999999999</v>
      </c>
      <c r="K896" s="10">
        <v>1</v>
      </c>
      <c r="L896" s="9">
        <v>53.38</v>
      </c>
      <c r="M896" s="19">
        <f>H896*INDEX('Pliegos Tarifarios (Santiago)'!$B:$B,MATCH($B896,'Pliegos Tarifarios (Santiago)'!$A:$A,0))</f>
        <v>196655.84379019999</v>
      </c>
      <c r="N896" s="19">
        <f>I896*INDEX('Pliegos Tarifarios (Santiago)'!$C:$C,MATCH($B896,'Pliegos Tarifarios (Santiago)'!$A:$A,0))</f>
        <v>16404.320059599999</v>
      </c>
      <c r="O896" s="19">
        <f>J896*INDEX('Pliegos Tarifarios (Santiago)'!$D:$D,MATCH($B896,'Pliegos Tarifarios (Santiago)'!$A:$A,0))</f>
        <v>67573.407175999993</v>
      </c>
      <c r="P896" s="19">
        <f>H896*INDEX('Pliegos Tarifarios (Santiago)'!$E:$E,MATCH($B896,'Pliegos Tarifarios (Santiago)'!$A:$A,0))</f>
        <v>21400.169742800001</v>
      </c>
      <c r="Q896" s="19" cm="1">
        <f t="array" ref="Q896">H896*_xlfn.IFS(H896&lt;=350,INDEX('Pliegos Tarifarios (Santiago)'!$F:$F,MATCH($B896,'Pliegos Tarifarios (Santiago)'!$A:$A,0)),H896&lt;=500,INDEX('Pliegos Tarifarios (Santiago)'!$G:$G,MATCH($B896,'Pliegos Tarifarios (Santiago)'!$A:$A,0)),H896&lt;=1000,INDEX('Pliegos Tarifarios (Santiago)'!$H:$H,MATCH($B896,'Pliegos Tarifarios (Santiago)'!$A:$A,0)),H896&lt;=5000,INDEX('Pliegos Tarifarios (Santiago)'!$I:$I,MATCH($B896,'Pliegos Tarifarios (Santiago)'!$A:$A,0)),H896&gt;5000,INDEX('Pliegos Tarifarios (Santiago)'!$J:$J,MATCH($B896,'Pliegos Tarifarios (Santiago)'!$A:$A,0)))/1.19</f>
        <v>4965.8593074789906</v>
      </c>
      <c r="R896" s="19">
        <f>INDEX('Pliegos Tarifarios (Santiago)'!$K:$K,MATCH($B896,'Pliegos Tarifarios (Santiago)'!$A:$A,0))</f>
        <v>719.68899999999996</v>
      </c>
      <c r="S896" s="21">
        <f t="shared" si="54"/>
        <v>307719.28907607897</v>
      </c>
      <c r="T896" s="21">
        <f t="shared" si="55"/>
        <v>58466.664924455006</v>
      </c>
      <c r="U896" s="19">
        <v>0</v>
      </c>
      <c r="V896" s="21">
        <f t="shared" si="56"/>
        <v>366185.95400053397</v>
      </c>
    </row>
    <row r="897" spans="1:22" x14ac:dyDescent="0.3">
      <c r="A897" s="7" t="s">
        <v>135</v>
      </c>
      <c r="B897" s="7">
        <v>4</v>
      </c>
      <c r="C897" s="8" t="s">
        <v>178</v>
      </c>
      <c r="D897" s="7" t="s">
        <v>446</v>
      </c>
      <c r="E897" s="7" t="s">
        <v>444</v>
      </c>
      <c r="F897" s="8" t="s">
        <v>447</v>
      </c>
      <c r="G897" s="7" t="s">
        <v>16</v>
      </c>
      <c r="H897" s="9">
        <v>1321.6038000000001</v>
      </c>
      <c r="I897" s="9">
        <v>3.7481</v>
      </c>
      <c r="J897" s="9">
        <v>3.7481</v>
      </c>
      <c r="K897" s="10">
        <v>1</v>
      </c>
      <c r="L897" s="9">
        <v>42.63</v>
      </c>
      <c r="M897" s="19">
        <f>H897*INDEX('Pliegos Tarifarios (Santiago)'!$B:$B,MATCH($B897,'Pliegos Tarifarios (Santiago)'!$A:$A,0))</f>
        <v>157056.7523844</v>
      </c>
      <c r="N897" s="19">
        <f>I897*INDEX('Pliegos Tarifarios (Santiago)'!$C:$C,MATCH($B897,'Pliegos Tarifarios (Santiago)'!$A:$A,0))</f>
        <v>12855.4470217</v>
      </c>
      <c r="O897" s="19">
        <f>J897*INDEX('Pliegos Tarifarios (Santiago)'!$D:$D,MATCH($B897,'Pliegos Tarifarios (Santiago)'!$A:$A,0))</f>
        <v>52954.731002</v>
      </c>
      <c r="P897" s="19">
        <f>H897*INDEX('Pliegos Tarifarios (Santiago)'!$E:$E,MATCH($B897,'Pliegos Tarifarios (Santiago)'!$A:$A,0))</f>
        <v>17090.980341600003</v>
      </c>
      <c r="Q897" s="19" cm="1">
        <f t="array" ref="Q897">H897*_xlfn.IFS(H897&lt;=350,INDEX('Pliegos Tarifarios (Santiago)'!$F:$F,MATCH($B897,'Pliegos Tarifarios (Santiago)'!$A:$A,0)),H897&lt;=500,INDEX('Pliegos Tarifarios (Santiago)'!$G:$G,MATCH($B897,'Pliegos Tarifarios (Santiago)'!$A:$A,0)),H897&lt;=1000,INDEX('Pliegos Tarifarios (Santiago)'!$H:$H,MATCH($B897,'Pliegos Tarifarios (Santiago)'!$A:$A,0)),H897&lt;=5000,INDEX('Pliegos Tarifarios (Santiago)'!$I:$I,MATCH($B897,'Pliegos Tarifarios (Santiago)'!$A:$A,0)),H897&gt;5000,INDEX('Pliegos Tarifarios (Santiago)'!$J:$J,MATCH($B897,'Pliegos Tarifarios (Santiago)'!$A:$A,0)))/1.19</f>
        <v>3965.9219914285713</v>
      </c>
      <c r="R897" s="19">
        <f>INDEX('Pliegos Tarifarios (Santiago)'!$K:$K,MATCH($B897,'Pliegos Tarifarios (Santiago)'!$A:$A,0))</f>
        <v>719.68899999999996</v>
      </c>
      <c r="S897" s="21">
        <f t="shared" si="54"/>
        <v>244643.52174112858</v>
      </c>
      <c r="T897" s="21">
        <f t="shared" si="55"/>
        <v>46482.269130814435</v>
      </c>
      <c r="U897" s="19">
        <v>0</v>
      </c>
      <c r="V897" s="21">
        <f t="shared" si="56"/>
        <v>291125.790871943</v>
      </c>
    </row>
    <row r="898" spans="1:22" x14ac:dyDescent="0.3">
      <c r="A898" s="7" t="s">
        <v>135</v>
      </c>
      <c r="B898" s="7">
        <v>4</v>
      </c>
      <c r="C898" s="8" t="s">
        <v>178</v>
      </c>
      <c r="D898" s="7" t="s">
        <v>448</v>
      </c>
      <c r="E898" s="7" t="s">
        <v>327</v>
      </c>
      <c r="F898" s="8" t="s">
        <v>449</v>
      </c>
      <c r="G898" s="7" t="s">
        <v>16</v>
      </c>
      <c r="H898" s="9">
        <v>2746.1324</v>
      </c>
      <c r="I898" s="9">
        <v>7.7408999999999999</v>
      </c>
      <c r="J898" s="9">
        <v>7.7408999999999999</v>
      </c>
      <c r="K898" s="10">
        <v>1</v>
      </c>
      <c r="L898" s="9">
        <v>88.58</v>
      </c>
      <c r="M898" s="19">
        <f>H898*INDEX('Pliegos Tarifarios (Santiago)'!$B:$B,MATCH($B898,'Pliegos Tarifarios (Santiago)'!$A:$A,0))</f>
        <v>326344.88215119997</v>
      </c>
      <c r="N898" s="19">
        <f>I898*INDEX('Pliegos Tarifarios (Santiago)'!$C:$C,MATCH($B898,'Pliegos Tarifarios (Santiago)'!$A:$A,0))</f>
        <v>26550.180051299998</v>
      </c>
      <c r="O898" s="19">
        <f>J898*INDEX('Pliegos Tarifarios (Santiago)'!$D:$D,MATCH($B898,'Pliegos Tarifarios (Santiago)'!$A:$A,0))</f>
        <v>109366.686378</v>
      </c>
      <c r="P898" s="19">
        <f>H898*INDEX('Pliegos Tarifarios (Santiago)'!$E:$E,MATCH($B898,'Pliegos Tarifarios (Santiago)'!$A:$A,0))</f>
        <v>35512.984196800004</v>
      </c>
      <c r="Q898" s="19" cm="1">
        <f t="array" ref="Q898">H898*_xlfn.IFS(H898&lt;=350,INDEX('Pliegos Tarifarios (Santiago)'!$F:$F,MATCH($B898,'Pliegos Tarifarios (Santiago)'!$A:$A,0)),H898&lt;=500,INDEX('Pliegos Tarifarios (Santiago)'!$G:$G,MATCH($B898,'Pliegos Tarifarios (Santiago)'!$A:$A,0)),H898&lt;=1000,INDEX('Pliegos Tarifarios (Santiago)'!$H:$H,MATCH($B898,'Pliegos Tarifarios (Santiago)'!$A:$A,0)),H898&lt;=5000,INDEX('Pliegos Tarifarios (Santiago)'!$I:$I,MATCH($B898,'Pliegos Tarifarios (Santiago)'!$A:$A,0)),H898&gt;5000,INDEX('Pliegos Tarifarios (Santiago)'!$J:$J,MATCH($B898,'Pliegos Tarifarios (Santiago)'!$A:$A,0)))/1.19</f>
        <v>8240.7048742857132</v>
      </c>
      <c r="R898" s="19">
        <f>INDEX('Pliegos Tarifarios (Santiago)'!$K:$K,MATCH($B898,'Pliegos Tarifarios (Santiago)'!$A:$A,0))</f>
        <v>719.68899999999996</v>
      </c>
      <c r="S898" s="21">
        <f t="shared" si="54"/>
        <v>506735.12665158568</v>
      </c>
      <c r="T898" s="21">
        <f t="shared" si="55"/>
        <v>96279.674063801285</v>
      </c>
      <c r="U898" s="19">
        <v>0</v>
      </c>
      <c r="V898" s="21">
        <f t="shared" si="56"/>
        <v>603014.80071538698</v>
      </c>
    </row>
    <row r="899" spans="1:22" x14ac:dyDescent="0.3">
      <c r="A899" s="7" t="s">
        <v>135</v>
      </c>
      <c r="B899" s="7">
        <v>4</v>
      </c>
      <c r="C899" s="8" t="s">
        <v>178</v>
      </c>
      <c r="D899" s="7" t="s">
        <v>450</v>
      </c>
      <c r="E899" s="7" t="s">
        <v>327</v>
      </c>
      <c r="F899" s="8" t="s">
        <v>451</v>
      </c>
      <c r="G899" s="7" t="s">
        <v>16</v>
      </c>
      <c r="H899" s="9">
        <v>2205.2921999999999</v>
      </c>
      <c r="I899" s="9">
        <v>6.3017000000000003</v>
      </c>
      <c r="J899" s="9">
        <v>6.1898999999999997</v>
      </c>
      <c r="K899" s="10">
        <v>0.98225875557389264</v>
      </c>
      <c r="L899" s="9">
        <v>71.14</v>
      </c>
      <c r="M899" s="19">
        <f>H899*INDEX('Pliegos Tarifarios (Santiago)'!$B:$B,MATCH($B899,'Pliegos Tarifarios (Santiago)'!$A:$A,0))</f>
        <v>262072.51446359997</v>
      </c>
      <c r="N899" s="19">
        <f>I899*INDEX('Pliegos Tarifarios (Santiago)'!$C:$C,MATCH($B899,'Pliegos Tarifarios (Santiago)'!$A:$A,0))</f>
        <v>21613.929856900002</v>
      </c>
      <c r="O899" s="19">
        <f>J899*INDEX('Pliegos Tarifarios (Santiago)'!$D:$D,MATCH($B899,'Pliegos Tarifarios (Santiago)'!$A:$A,0))</f>
        <v>87453.506957999998</v>
      </c>
      <c r="P899" s="19">
        <f>H899*INDEX('Pliegos Tarifarios (Santiago)'!$E:$E,MATCH($B899,'Pliegos Tarifarios (Santiago)'!$A:$A,0))</f>
        <v>28518.838730399999</v>
      </c>
      <c r="Q899" s="19" cm="1">
        <f t="array" ref="Q899">H899*_xlfn.IFS(H899&lt;=350,INDEX('Pliegos Tarifarios (Santiago)'!$F:$F,MATCH($B899,'Pliegos Tarifarios (Santiago)'!$A:$A,0)),H899&lt;=500,INDEX('Pliegos Tarifarios (Santiago)'!$G:$G,MATCH($B899,'Pliegos Tarifarios (Santiago)'!$A:$A,0)),H899&lt;=1000,INDEX('Pliegos Tarifarios (Santiago)'!$H:$H,MATCH($B899,'Pliegos Tarifarios (Santiago)'!$A:$A,0)),H899&lt;=5000,INDEX('Pliegos Tarifarios (Santiago)'!$I:$I,MATCH($B899,'Pliegos Tarifarios (Santiago)'!$A:$A,0)),H899&gt;5000,INDEX('Pliegos Tarifarios (Santiago)'!$J:$J,MATCH($B899,'Pliegos Tarifarios (Santiago)'!$A:$A,0)))/1.19</f>
        <v>6617.729786722688</v>
      </c>
      <c r="R899" s="19">
        <f>INDEX('Pliegos Tarifarios (Santiago)'!$K:$K,MATCH($B899,'Pliegos Tarifarios (Santiago)'!$A:$A,0))</f>
        <v>719.68899999999996</v>
      </c>
      <c r="S899" s="21">
        <f t="shared" si="54"/>
        <v>406996.20879562269</v>
      </c>
      <c r="T899" s="21">
        <f t="shared" si="55"/>
        <v>77329.279671168319</v>
      </c>
      <c r="U899" s="19">
        <v>0</v>
      </c>
      <c r="V899" s="21">
        <f t="shared" si="56"/>
        <v>484325.48846679099</v>
      </c>
    </row>
    <row r="900" spans="1:22" x14ac:dyDescent="0.3">
      <c r="A900" s="7" t="s">
        <v>135</v>
      </c>
      <c r="B900" s="7">
        <v>4</v>
      </c>
      <c r="C900" s="8" t="s">
        <v>178</v>
      </c>
      <c r="D900" s="7" t="s">
        <v>452</v>
      </c>
      <c r="E900" s="7" t="s">
        <v>327</v>
      </c>
      <c r="F900" s="8" t="s">
        <v>453</v>
      </c>
      <c r="G900" s="7" t="s">
        <v>16</v>
      </c>
      <c r="H900" s="9">
        <v>1651.1564000000001</v>
      </c>
      <c r="I900" s="9">
        <v>4.7186000000000003</v>
      </c>
      <c r="J900" s="9">
        <v>4.7186000000000003</v>
      </c>
      <c r="K900" s="10">
        <v>1</v>
      </c>
      <c r="L900" s="9">
        <v>53.26</v>
      </c>
      <c r="M900" s="19">
        <f>H900*INDEX('Pliegos Tarifarios (Santiago)'!$B:$B,MATCH($B900,'Pliegos Tarifarios (Santiago)'!$A:$A,0))</f>
        <v>196220.12426320001</v>
      </c>
      <c r="N900" s="19">
        <f>I900*INDEX('Pliegos Tarifarios (Santiago)'!$C:$C,MATCH($B900,'Pliegos Tarifarios (Santiago)'!$A:$A,0))</f>
        <v>16184.123240200001</v>
      </c>
      <c r="O900" s="19">
        <f>J900*INDEX('Pliegos Tarifarios (Santiago)'!$D:$D,MATCH($B900,'Pliegos Tarifarios (Santiago)'!$A:$A,0))</f>
        <v>66666.362612000012</v>
      </c>
      <c r="P900" s="19">
        <f>H900*INDEX('Pliegos Tarifarios (Santiago)'!$E:$E,MATCH($B900,'Pliegos Tarifarios (Santiago)'!$A:$A,0))</f>
        <v>21352.754564800001</v>
      </c>
      <c r="Q900" s="19" cm="1">
        <f t="array" ref="Q900">H900*_xlfn.IFS(H900&lt;=350,INDEX('Pliegos Tarifarios (Santiago)'!$F:$F,MATCH($B900,'Pliegos Tarifarios (Santiago)'!$A:$A,0)),H900&lt;=500,INDEX('Pliegos Tarifarios (Santiago)'!$G:$G,MATCH($B900,'Pliegos Tarifarios (Santiago)'!$A:$A,0)),H900&lt;=1000,INDEX('Pliegos Tarifarios (Santiago)'!$H:$H,MATCH($B900,'Pliegos Tarifarios (Santiago)'!$A:$A,0)),H900&lt;=5000,INDEX('Pliegos Tarifarios (Santiago)'!$I:$I,MATCH($B900,'Pliegos Tarifarios (Santiago)'!$A:$A,0)),H900&gt;5000,INDEX('Pliegos Tarifarios (Santiago)'!$J:$J,MATCH($B900,'Pliegos Tarifarios (Santiago)'!$A:$A,0)))/1.19</f>
        <v>4954.8567263865543</v>
      </c>
      <c r="R900" s="19">
        <f>INDEX('Pliegos Tarifarios (Santiago)'!$K:$K,MATCH($B900,'Pliegos Tarifarios (Santiago)'!$A:$A,0))</f>
        <v>719.68899999999996</v>
      </c>
      <c r="S900" s="21">
        <f t="shared" si="54"/>
        <v>306097.91040658654</v>
      </c>
      <c r="T900" s="21">
        <f t="shared" si="55"/>
        <v>58158.602977251445</v>
      </c>
      <c r="U900" s="19">
        <v>0</v>
      </c>
      <c r="V900" s="21">
        <f t="shared" si="56"/>
        <v>364256.513383838</v>
      </c>
    </row>
    <row r="901" spans="1:22" x14ac:dyDescent="0.3">
      <c r="A901" s="7" t="s">
        <v>135</v>
      </c>
      <c r="B901" s="7">
        <v>4</v>
      </c>
      <c r="C901" s="8" t="s">
        <v>178</v>
      </c>
      <c r="D901" s="7" t="s">
        <v>454</v>
      </c>
      <c r="E901" s="7" t="s">
        <v>327</v>
      </c>
      <c r="F901" s="8" t="s">
        <v>455</v>
      </c>
      <c r="G901" s="7" t="s">
        <v>16</v>
      </c>
      <c r="H901" s="9">
        <v>1652.1096</v>
      </c>
      <c r="I901" s="9">
        <v>4.6116999999999999</v>
      </c>
      <c r="J901" s="9">
        <v>4.6116999999999999</v>
      </c>
      <c r="K901" s="10">
        <v>1</v>
      </c>
      <c r="L901" s="9">
        <v>53.29</v>
      </c>
      <c r="M901" s="19">
        <f>H901*INDEX('Pliegos Tarifarios (Santiago)'!$B:$B,MATCH($B901,'Pliegos Tarifarios (Santiago)'!$A:$A,0))</f>
        <v>196333.40064479999</v>
      </c>
      <c r="N901" s="19">
        <f>I901*INDEX('Pliegos Tarifarios (Santiago)'!$C:$C,MATCH($B901,'Pliegos Tarifarios (Santiago)'!$A:$A,0))</f>
        <v>15817.471526899999</v>
      </c>
      <c r="O901" s="19">
        <f>J901*INDEX('Pliegos Tarifarios (Santiago)'!$D:$D,MATCH($B901,'Pliegos Tarifarios (Santiago)'!$A:$A,0))</f>
        <v>65156.034513999999</v>
      </c>
      <c r="P901" s="19">
        <f>H901*INDEX('Pliegos Tarifarios (Santiago)'!$E:$E,MATCH($B901,'Pliegos Tarifarios (Santiago)'!$A:$A,0))</f>
        <v>21365.081347200001</v>
      </c>
      <c r="Q901" s="19" cm="1">
        <f t="array" ref="Q901">H901*_xlfn.IFS(H901&lt;=350,INDEX('Pliegos Tarifarios (Santiago)'!$F:$F,MATCH($B901,'Pliegos Tarifarios (Santiago)'!$A:$A,0)),H901&lt;=500,INDEX('Pliegos Tarifarios (Santiago)'!$G:$G,MATCH($B901,'Pliegos Tarifarios (Santiago)'!$A:$A,0)),H901&lt;=1000,INDEX('Pliegos Tarifarios (Santiago)'!$H:$H,MATCH($B901,'Pliegos Tarifarios (Santiago)'!$A:$A,0)),H901&lt;=5000,INDEX('Pliegos Tarifarios (Santiago)'!$I:$I,MATCH($B901,'Pliegos Tarifarios (Santiago)'!$A:$A,0)),H901&gt;5000,INDEX('Pliegos Tarifarios (Santiago)'!$J:$J,MATCH($B901,'Pliegos Tarifarios (Santiago)'!$A:$A,0)))/1.19</f>
        <v>4957.717127394958</v>
      </c>
      <c r="R901" s="19">
        <f>INDEX('Pliegos Tarifarios (Santiago)'!$K:$K,MATCH($B901,'Pliegos Tarifarios (Santiago)'!$A:$A,0))</f>
        <v>719.68899999999996</v>
      </c>
      <c r="S901" s="21">
        <f t="shared" si="54"/>
        <v>304349.39416029491</v>
      </c>
      <c r="T901" s="21">
        <f t="shared" si="55"/>
        <v>57826.384890456029</v>
      </c>
      <c r="U901" s="19">
        <v>0</v>
      </c>
      <c r="V901" s="21">
        <f t="shared" si="56"/>
        <v>362175.77905075095</v>
      </c>
    </row>
    <row r="902" spans="1:22" x14ac:dyDescent="0.3">
      <c r="A902" s="7" t="s">
        <v>135</v>
      </c>
      <c r="B902" s="7">
        <v>4</v>
      </c>
      <c r="C902" s="8" t="s">
        <v>178</v>
      </c>
      <c r="D902" s="7" t="s">
        <v>456</v>
      </c>
      <c r="E902" s="7" t="s">
        <v>327</v>
      </c>
      <c r="F902" s="8" t="s">
        <v>457</v>
      </c>
      <c r="G902" s="7" t="s">
        <v>16</v>
      </c>
      <c r="H902" s="9">
        <v>1649.3061</v>
      </c>
      <c r="I902" s="9">
        <v>4.7065000000000001</v>
      </c>
      <c r="J902" s="9">
        <v>4.6181000000000001</v>
      </c>
      <c r="K902" s="10">
        <v>0.98121746520769149</v>
      </c>
      <c r="L902" s="9">
        <v>53.2</v>
      </c>
      <c r="M902" s="19">
        <f>H902*INDEX('Pliegos Tarifarios (Santiago)'!$B:$B,MATCH($B902,'Pliegos Tarifarios (Santiago)'!$A:$A,0))</f>
        <v>196000.2383118</v>
      </c>
      <c r="N902" s="19">
        <f>I902*INDEX('Pliegos Tarifarios (Santiago)'!$C:$C,MATCH($B902,'Pliegos Tarifarios (Santiago)'!$A:$A,0))</f>
        <v>16142.6219705</v>
      </c>
      <c r="O902" s="19">
        <f>J902*INDEX('Pliegos Tarifarios (Santiago)'!$D:$D,MATCH($B902,'Pliegos Tarifarios (Santiago)'!$A:$A,0))</f>
        <v>65246.456402000003</v>
      </c>
      <c r="P902" s="19">
        <f>H902*INDEX('Pliegos Tarifarios (Santiago)'!$E:$E,MATCH($B902,'Pliegos Tarifarios (Santiago)'!$A:$A,0))</f>
        <v>21328.826485199999</v>
      </c>
      <c r="Q902" s="19" cm="1">
        <f t="array" ref="Q902">H902*_xlfn.IFS(H902&lt;=350,INDEX('Pliegos Tarifarios (Santiago)'!$F:$F,MATCH($B902,'Pliegos Tarifarios (Santiago)'!$A:$A,0)),H902&lt;=500,INDEX('Pliegos Tarifarios (Santiago)'!$G:$G,MATCH($B902,'Pliegos Tarifarios (Santiago)'!$A:$A,0)),H902&lt;=1000,INDEX('Pliegos Tarifarios (Santiago)'!$H:$H,MATCH($B902,'Pliegos Tarifarios (Santiago)'!$A:$A,0)),H902&lt;=5000,INDEX('Pliegos Tarifarios (Santiago)'!$I:$I,MATCH($B902,'Pliegos Tarifarios (Santiago)'!$A:$A,0)),H902&gt;5000,INDEX('Pliegos Tarifarios (Santiago)'!$J:$J,MATCH($B902,'Pliegos Tarifarios (Santiago)'!$A:$A,0)))/1.19</f>
        <v>4949.3042715126048</v>
      </c>
      <c r="R902" s="19">
        <f>INDEX('Pliegos Tarifarios (Santiago)'!$K:$K,MATCH($B902,'Pliegos Tarifarios (Santiago)'!$A:$A,0))</f>
        <v>719.68899999999996</v>
      </c>
      <c r="S902" s="21">
        <f t="shared" si="54"/>
        <v>304387.13644101267</v>
      </c>
      <c r="T902" s="21">
        <f t="shared" si="55"/>
        <v>57833.55592379241</v>
      </c>
      <c r="U902" s="19">
        <v>0</v>
      </c>
      <c r="V902" s="21">
        <f t="shared" si="56"/>
        <v>362220.69236480509</v>
      </c>
    </row>
    <row r="903" spans="1:22" x14ac:dyDescent="0.3">
      <c r="A903" s="7" t="s">
        <v>135</v>
      </c>
      <c r="B903" s="7">
        <v>4</v>
      </c>
      <c r="C903" s="8" t="s">
        <v>178</v>
      </c>
      <c r="D903" s="7" t="s">
        <v>458</v>
      </c>
      <c r="E903" s="7" t="s">
        <v>327</v>
      </c>
      <c r="F903" s="8" t="s">
        <v>459</v>
      </c>
      <c r="G903" s="7" t="s">
        <v>16</v>
      </c>
      <c r="H903" s="9">
        <v>1651.9086</v>
      </c>
      <c r="I903" s="9">
        <v>4.7503000000000002</v>
      </c>
      <c r="J903" s="9">
        <v>4.6269</v>
      </c>
      <c r="K903" s="10">
        <v>0.97402269330358082</v>
      </c>
      <c r="L903" s="9">
        <v>53.29</v>
      </c>
      <c r="M903" s="19">
        <f>H903*INDEX('Pliegos Tarifarios (Santiago)'!$B:$B,MATCH($B903,'Pliegos Tarifarios (Santiago)'!$A:$A,0))</f>
        <v>196309.5142068</v>
      </c>
      <c r="N903" s="19">
        <f>I903*INDEX('Pliegos Tarifarios (Santiago)'!$C:$C,MATCH($B903,'Pliegos Tarifarios (Santiago)'!$A:$A,0))</f>
        <v>16292.8497071</v>
      </c>
      <c r="O903" s="19">
        <f>J903*INDEX('Pliegos Tarifarios (Santiago)'!$D:$D,MATCH($B903,'Pliegos Tarifarios (Santiago)'!$A:$A,0))</f>
        <v>65370.786498000001</v>
      </c>
      <c r="P903" s="19">
        <f>H903*INDEX('Pliegos Tarifarios (Santiago)'!$E:$E,MATCH($B903,'Pliegos Tarifarios (Santiago)'!$A:$A,0))</f>
        <v>21362.482015199999</v>
      </c>
      <c r="Q903" s="19" cm="1">
        <f t="array" ref="Q903">H903*_xlfn.IFS(H903&lt;=350,INDEX('Pliegos Tarifarios (Santiago)'!$F:$F,MATCH($B903,'Pliegos Tarifarios (Santiago)'!$A:$A,0)),H903&lt;=500,INDEX('Pliegos Tarifarios (Santiago)'!$G:$G,MATCH($B903,'Pliegos Tarifarios (Santiago)'!$A:$A,0)),H903&lt;=1000,INDEX('Pliegos Tarifarios (Santiago)'!$H:$H,MATCH($B903,'Pliegos Tarifarios (Santiago)'!$A:$A,0)),H903&lt;=5000,INDEX('Pliegos Tarifarios (Santiago)'!$I:$I,MATCH($B903,'Pliegos Tarifarios (Santiago)'!$A:$A,0)),H903&gt;5000,INDEX('Pliegos Tarifarios (Santiago)'!$J:$J,MATCH($B903,'Pliegos Tarifarios (Santiago)'!$A:$A,0)))/1.19</f>
        <v>4957.1139584873945</v>
      </c>
      <c r="R903" s="19">
        <f>INDEX('Pliegos Tarifarios (Santiago)'!$K:$K,MATCH($B903,'Pliegos Tarifarios (Santiago)'!$A:$A,0))</f>
        <v>719.68899999999996</v>
      </c>
      <c r="S903" s="21">
        <f t="shared" si="54"/>
        <v>305012.43538558745</v>
      </c>
      <c r="T903" s="21">
        <f t="shared" si="55"/>
        <v>57952.362723261613</v>
      </c>
      <c r="U903" s="19">
        <v>0</v>
      </c>
      <c r="V903" s="21">
        <f t="shared" si="56"/>
        <v>362964.79810884909</v>
      </c>
    </row>
    <row r="904" spans="1:22" x14ac:dyDescent="0.3">
      <c r="A904" s="7" t="s">
        <v>135</v>
      </c>
      <c r="B904" s="7">
        <v>4</v>
      </c>
      <c r="C904" s="8" t="s">
        <v>178</v>
      </c>
      <c r="D904" s="7" t="s">
        <v>460</v>
      </c>
      <c r="E904" s="7" t="s">
        <v>327</v>
      </c>
      <c r="F904" s="8" t="s">
        <v>461</v>
      </c>
      <c r="G904" s="7" t="s">
        <v>16</v>
      </c>
      <c r="H904" s="9">
        <v>1654.2047</v>
      </c>
      <c r="I904" s="9">
        <v>4.8992000000000004</v>
      </c>
      <c r="J904" s="9">
        <v>4.4695</v>
      </c>
      <c r="K904" s="10">
        <v>0.9122918027433049</v>
      </c>
      <c r="L904" s="9">
        <v>53.36</v>
      </c>
      <c r="M904" s="19">
        <f>H904*INDEX('Pliegos Tarifarios (Santiago)'!$B:$B,MATCH($B904,'Pliegos Tarifarios (Santiago)'!$A:$A,0))</f>
        <v>196582.3781386</v>
      </c>
      <c r="N904" s="19">
        <f>I904*INDEX('Pliegos Tarifarios (Santiago)'!$C:$C,MATCH($B904,'Pliegos Tarifarios (Santiago)'!$A:$A,0))</f>
        <v>16803.555414400002</v>
      </c>
      <c r="O904" s="19">
        <f>J904*INDEX('Pliegos Tarifarios (Santiago)'!$D:$D,MATCH($B904,'Pliegos Tarifarios (Santiago)'!$A:$A,0))</f>
        <v>63146.973190000004</v>
      </c>
      <c r="P904" s="19">
        <f>H904*INDEX('Pliegos Tarifarios (Santiago)'!$E:$E,MATCH($B904,'Pliegos Tarifarios (Santiago)'!$A:$A,0))</f>
        <v>21392.175180400001</v>
      </c>
      <c r="Q904" s="19" cm="1">
        <f t="array" ref="Q904">H904*_xlfn.IFS(H904&lt;=350,INDEX('Pliegos Tarifarios (Santiago)'!$F:$F,MATCH($B904,'Pliegos Tarifarios (Santiago)'!$A:$A,0)),H904&lt;=500,INDEX('Pliegos Tarifarios (Santiago)'!$G:$G,MATCH($B904,'Pliegos Tarifarios (Santiago)'!$A:$A,0)),H904&lt;=1000,INDEX('Pliegos Tarifarios (Santiago)'!$H:$H,MATCH($B904,'Pliegos Tarifarios (Santiago)'!$A:$A,0)),H904&lt;=5000,INDEX('Pliegos Tarifarios (Santiago)'!$I:$I,MATCH($B904,'Pliegos Tarifarios (Santiago)'!$A:$A,0)),H904&gt;5000,INDEX('Pliegos Tarifarios (Santiago)'!$J:$J,MATCH($B904,'Pliegos Tarifarios (Santiago)'!$A:$A,0)))/1.19</f>
        <v>4964.0041879831933</v>
      </c>
      <c r="R904" s="19">
        <f>INDEX('Pliegos Tarifarios (Santiago)'!$K:$K,MATCH($B904,'Pliegos Tarifarios (Santiago)'!$A:$A,0))</f>
        <v>719.68899999999996</v>
      </c>
      <c r="S904" s="21">
        <f t="shared" si="54"/>
        <v>303608.77511138323</v>
      </c>
      <c r="T904" s="21">
        <f t="shared" si="55"/>
        <v>57685.667271162813</v>
      </c>
      <c r="U904" s="19">
        <v>0</v>
      </c>
      <c r="V904" s="21">
        <f t="shared" si="56"/>
        <v>361294.44238254603</v>
      </c>
    </row>
    <row r="905" spans="1:22" x14ac:dyDescent="0.3">
      <c r="A905" s="7" t="s">
        <v>135</v>
      </c>
      <c r="B905" s="7">
        <v>4</v>
      </c>
      <c r="C905" s="8" t="s">
        <v>178</v>
      </c>
      <c r="D905" s="7" t="s">
        <v>462</v>
      </c>
      <c r="E905" s="7" t="s">
        <v>327</v>
      </c>
      <c r="F905" s="8" t="s">
        <v>76</v>
      </c>
      <c r="G905" s="7" t="s">
        <v>16</v>
      </c>
      <c r="H905" s="9">
        <v>2204.6419000000001</v>
      </c>
      <c r="I905" s="9">
        <v>6.1310000000000002</v>
      </c>
      <c r="J905" s="9">
        <v>5.9550999999999998</v>
      </c>
      <c r="K905" s="10">
        <v>0.97130973740009785</v>
      </c>
      <c r="L905" s="9">
        <v>71.12</v>
      </c>
      <c r="M905" s="19">
        <f>H905*INDEX('Pliegos Tarifarios (Santiago)'!$B:$B,MATCH($B905,'Pliegos Tarifarios (Santiago)'!$A:$A,0))</f>
        <v>261995.23411220001</v>
      </c>
      <c r="N905" s="19">
        <f>I905*INDEX('Pliegos Tarifarios (Santiago)'!$C:$C,MATCH($B905,'Pliegos Tarifarios (Santiago)'!$A:$A,0))</f>
        <v>21028.453267000001</v>
      </c>
      <c r="O905" s="19">
        <f>J905*INDEX('Pliegos Tarifarios (Santiago)'!$D:$D,MATCH($B905,'Pliegos Tarifarios (Santiago)'!$A:$A,0))</f>
        <v>84136.153942000004</v>
      </c>
      <c r="P905" s="19">
        <f>H905*INDEX('Pliegos Tarifarios (Santiago)'!$E:$E,MATCH($B905,'Pliegos Tarifarios (Santiago)'!$A:$A,0))</f>
        <v>28510.429050800001</v>
      </c>
      <c r="Q905" s="19" cm="1">
        <f t="array" ref="Q905">H905*_xlfn.IFS(H905&lt;=350,INDEX('Pliegos Tarifarios (Santiago)'!$F:$F,MATCH($B905,'Pliegos Tarifarios (Santiago)'!$A:$A,0)),H905&lt;=500,INDEX('Pliegos Tarifarios (Santiago)'!$G:$G,MATCH($B905,'Pliegos Tarifarios (Santiago)'!$A:$A,0)),H905&lt;=1000,INDEX('Pliegos Tarifarios (Santiago)'!$H:$H,MATCH($B905,'Pliegos Tarifarios (Santiago)'!$A:$A,0)),H905&lt;=5000,INDEX('Pliegos Tarifarios (Santiago)'!$I:$I,MATCH($B905,'Pliegos Tarifarios (Santiago)'!$A:$A,0)),H905&gt;5000,INDEX('Pliegos Tarifarios (Santiago)'!$J:$J,MATCH($B905,'Pliegos Tarifarios (Santiago)'!$A:$A,0)))/1.19</f>
        <v>6615.7783402521009</v>
      </c>
      <c r="R905" s="19">
        <f>INDEX('Pliegos Tarifarios (Santiago)'!$K:$K,MATCH($B905,'Pliegos Tarifarios (Santiago)'!$A:$A,0))</f>
        <v>719.68899999999996</v>
      </c>
      <c r="S905" s="21">
        <f t="shared" ref="S905" si="57">SUM(M905:R905)</f>
        <v>403005.73771225213</v>
      </c>
      <c r="T905" s="21">
        <f t="shared" si="55"/>
        <v>76571.0901653279</v>
      </c>
      <c r="U905" s="19">
        <v>0</v>
      </c>
      <c r="V905" s="21">
        <f t="shared" si="56"/>
        <v>479576.82787758001</v>
      </c>
    </row>
    <row r="906" spans="1:22" x14ac:dyDescent="0.3">
      <c r="A906" s="7" t="s">
        <v>135</v>
      </c>
      <c r="B906" s="7">
        <v>4</v>
      </c>
      <c r="C906" s="8" t="s">
        <v>178</v>
      </c>
      <c r="D906" s="7" t="s">
        <v>463</v>
      </c>
      <c r="E906" s="7" t="s">
        <v>327</v>
      </c>
      <c r="F906" s="8" t="s">
        <v>464</v>
      </c>
      <c r="G906" s="7" t="s">
        <v>16</v>
      </c>
      <c r="H906" s="9">
        <v>2201.5050999999999</v>
      </c>
      <c r="I906" s="9">
        <v>6.2251000000000003</v>
      </c>
      <c r="J906" s="9">
        <v>6.1261999999999999</v>
      </c>
      <c r="K906" s="10">
        <v>0.98411270501678683</v>
      </c>
      <c r="L906" s="9">
        <v>71.02</v>
      </c>
      <c r="M906" s="19">
        <f>H906*INDEX('Pliegos Tarifarios (Santiago)'!$B:$B,MATCH($B906,'Pliegos Tarifarios (Santiago)'!$A:$A,0))</f>
        <v>261622.46307379997</v>
      </c>
      <c r="N906" s="19">
        <f>I906*INDEX('Pliegos Tarifarios (Santiago)'!$C:$C,MATCH($B906,'Pliegos Tarifarios (Santiago)'!$A:$A,0))</f>
        <v>21351.202810700001</v>
      </c>
      <c r="O906" s="19">
        <f>J906*INDEX('Pliegos Tarifarios (Santiago)'!$D:$D,MATCH($B906,'Pliegos Tarifarios (Santiago)'!$A:$A,0))</f>
        <v>86553.526603999999</v>
      </c>
      <c r="P906" s="19">
        <f>H906*INDEX('Pliegos Tarifarios (Santiago)'!$E:$E,MATCH($B906,'Pliegos Tarifarios (Santiago)'!$A:$A,0))</f>
        <v>28469.863953199998</v>
      </c>
      <c r="Q906" s="19" cm="1">
        <f t="array" ref="Q906">H906*_xlfn.IFS(H906&lt;=350,INDEX('Pliegos Tarifarios (Santiago)'!$F:$F,MATCH($B906,'Pliegos Tarifarios (Santiago)'!$A:$A,0)),H906&lt;=500,INDEX('Pliegos Tarifarios (Santiago)'!$G:$G,MATCH($B906,'Pliegos Tarifarios (Santiago)'!$A:$A,0)),H906&lt;=1000,INDEX('Pliegos Tarifarios (Santiago)'!$H:$H,MATCH($B906,'Pliegos Tarifarios (Santiago)'!$A:$A,0)),H906&lt;=5000,INDEX('Pliegos Tarifarios (Santiago)'!$I:$I,MATCH($B906,'Pliegos Tarifarios (Santiago)'!$A:$A,0)),H906&gt;5000,INDEX('Pliegos Tarifarios (Santiago)'!$J:$J,MATCH($B906,'Pliegos Tarifarios (Santiago)'!$A:$A,0)))/1.19</f>
        <v>6606.3653042857131</v>
      </c>
      <c r="R906" s="19">
        <f>INDEX('Pliegos Tarifarios (Santiago)'!$K:$K,MATCH($B906,'Pliegos Tarifarios (Santiago)'!$A:$A,0))</f>
        <v>719.68899999999996</v>
      </c>
      <c r="S906" s="21">
        <f t="shared" ref="S906:S969" si="58">SUM(M906:R906)</f>
        <v>405323.1107459857</v>
      </c>
      <c r="T906" s="21">
        <f t="shared" ref="T906:T969" si="59">S906*0.19</f>
        <v>77011.391041737283</v>
      </c>
      <c r="U906" s="19">
        <v>0</v>
      </c>
      <c r="V906" s="21">
        <f t="shared" ref="V906:V969" si="60">SUM(S906:T906)</f>
        <v>482334.50178772298</v>
      </c>
    </row>
    <row r="907" spans="1:22" x14ac:dyDescent="0.3">
      <c r="A907" s="7" t="s">
        <v>135</v>
      </c>
      <c r="B907" s="7">
        <v>4</v>
      </c>
      <c r="C907" s="8" t="s">
        <v>178</v>
      </c>
      <c r="D907" s="7" t="s">
        <v>465</v>
      </c>
      <c r="E907" s="7" t="s">
        <v>75</v>
      </c>
      <c r="F907" s="8" t="s">
        <v>82</v>
      </c>
      <c r="G907" s="7" t="s">
        <v>16</v>
      </c>
      <c r="H907" s="9">
        <v>1656.4922999999999</v>
      </c>
      <c r="I907" s="9">
        <v>4.6238999999999999</v>
      </c>
      <c r="J907" s="9">
        <v>4.5643000000000002</v>
      </c>
      <c r="K907" s="10">
        <v>0.98711044789030911</v>
      </c>
      <c r="L907" s="9">
        <v>53.44</v>
      </c>
      <c r="M907" s="19">
        <f>H907*INDEX('Pliegos Tarifarios (Santiago)'!$B:$B,MATCH($B907,'Pliegos Tarifarios (Santiago)'!$A:$A,0))</f>
        <v>196854.23194739997</v>
      </c>
      <c r="N907" s="19">
        <f>I907*INDEX('Pliegos Tarifarios (Santiago)'!$C:$C,MATCH($B907,'Pliegos Tarifarios (Santiago)'!$A:$A,0))</f>
        <v>15859.3157823</v>
      </c>
      <c r="O907" s="19">
        <f>J907*INDEX('Pliegos Tarifarios (Santiago)'!$D:$D,MATCH($B907,'Pliegos Tarifarios (Santiago)'!$A:$A,0))</f>
        <v>64486.347406000001</v>
      </c>
      <c r="P907" s="19">
        <f>H907*INDEX('Pliegos Tarifarios (Santiago)'!$E:$E,MATCH($B907,'Pliegos Tarifarios (Santiago)'!$A:$A,0))</f>
        <v>21421.7584236</v>
      </c>
      <c r="Q907" s="19" cm="1">
        <f t="array" ref="Q907">H907*_xlfn.IFS(H907&lt;=350,INDEX('Pliegos Tarifarios (Santiago)'!$F:$F,MATCH($B907,'Pliegos Tarifarios (Santiago)'!$A:$A,0)),H907&lt;=500,INDEX('Pliegos Tarifarios (Santiago)'!$G:$G,MATCH($B907,'Pliegos Tarifarios (Santiago)'!$A:$A,0)),H907&lt;=1000,INDEX('Pliegos Tarifarios (Santiago)'!$H:$H,MATCH($B907,'Pliegos Tarifarios (Santiago)'!$A:$A,0)),H907&lt;=5000,INDEX('Pliegos Tarifarios (Santiago)'!$I:$I,MATCH($B907,'Pliegos Tarifarios (Santiago)'!$A:$A,0)),H907&gt;5000,INDEX('Pliegos Tarifarios (Santiago)'!$J:$J,MATCH($B907,'Pliegos Tarifarios (Santiago)'!$A:$A,0)))/1.19</f>
        <v>4970.8689103361339</v>
      </c>
      <c r="R907" s="19">
        <f>INDEX('Pliegos Tarifarios (Santiago)'!$K:$K,MATCH($B907,'Pliegos Tarifarios (Santiago)'!$A:$A,0))</f>
        <v>719.68899999999996</v>
      </c>
      <c r="S907" s="21">
        <f t="shared" si="58"/>
        <v>304312.21146963607</v>
      </c>
      <c r="T907" s="21">
        <f t="shared" si="59"/>
        <v>57819.320179230854</v>
      </c>
      <c r="U907" s="19">
        <v>0</v>
      </c>
      <c r="V907" s="21">
        <f t="shared" si="60"/>
        <v>362131.53164886695</v>
      </c>
    </row>
    <row r="908" spans="1:22" x14ac:dyDescent="0.3">
      <c r="A908" s="7" t="s">
        <v>135</v>
      </c>
      <c r="B908" s="7">
        <v>4</v>
      </c>
      <c r="C908" s="8" t="s">
        <v>178</v>
      </c>
      <c r="D908" s="7" t="s">
        <v>466</v>
      </c>
      <c r="E908" s="7" t="s">
        <v>75</v>
      </c>
      <c r="F908" s="8" t="s">
        <v>88</v>
      </c>
      <c r="G908" s="7" t="s">
        <v>16</v>
      </c>
      <c r="H908" s="9">
        <v>1323.9948999999999</v>
      </c>
      <c r="I908" s="9">
        <v>3.7854999999999999</v>
      </c>
      <c r="J908" s="9">
        <v>3.5661999999999998</v>
      </c>
      <c r="K908" s="10">
        <v>0.94206841896711135</v>
      </c>
      <c r="L908" s="9">
        <v>42.71</v>
      </c>
      <c r="M908" s="19">
        <f>H908*INDEX('Pliegos Tarifarios (Santiago)'!$B:$B,MATCH($B908,'Pliegos Tarifarios (Santiago)'!$A:$A,0))</f>
        <v>157340.90592619998</v>
      </c>
      <c r="N908" s="19">
        <f>I908*INDEX('Pliegos Tarifarios (Santiago)'!$C:$C,MATCH($B908,'Pliegos Tarifarios (Santiago)'!$A:$A,0))</f>
        <v>12983.723673499999</v>
      </c>
      <c r="O908" s="19">
        <f>J908*INDEX('Pliegos Tarifarios (Santiago)'!$D:$D,MATCH($B908,'Pliegos Tarifarios (Santiago)'!$A:$A,0))</f>
        <v>50384.771403999999</v>
      </c>
      <c r="P908" s="19">
        <f>H908*INDEX('Pliegos Tarifarios (Santiago)'!$E:$E,MATCH($B908,'Pliegos Tarifarios (Santiago)'!$A:$A,0))</f>
        <v>17121.902046799998</v>
      </c>
      <c r="Q908" s="19" cm="1">
        <f t="array" ref="Q908">H908*_xlfn.IFS(H908&lt;=350,INDEX('Pliegos Tarifarios (Santiago)'!$F:$F,MATCH($B908,'Pliegos Tarifarios (Santiago)'!$A:$A,0)),H908&lt;=500,INDEX('Pliegos Tarifarios (Santiago)'!$G:$G,MATCH($B908,'Pliegos Tarifarios (Santiago)'!$A:$A,0)),H908&lt;=1000,INDEX('Pliegos Tarifarios (Santiago)'!$H:$H,MATCH($B908,'Pliegos Tarifarios (Santiago)'!$A:$A,0)),H908&lt;=5000,INDEX('Pliegos Tarifarios (Santiago)'!$I:$I,MATCH($B908,'Pliegos Tarifarios (Santiago)'!$A:$A,0)),H908&gt;5000,INDEX('Pliegos Tarifarios (Santiago)'!$J:$J,MATCH($B908,'Pliegos Tarifarios (Santiago)'!$A:$A,0)))/1.19</f>
        <v>3973.097300756302</v>
      </c>
      <c r="R908" s="19">
        <f>INDEX('Pliegos Tarifarios (Santiago)'!$K:$K,MATCH($B908,'Pliegos Tarifarios (Santiago)'!$A:$A,0))</f>
        <v>719.68899999999996</v>
      </c>
      <c r="S908" s="21">
        <f t="shared" si="58"/>
        <v>242524.08935125632</v>
      </c>
      <c r="T908" s="21">
        <f t="shared" si="59"/>
        <v>46079.576976738703</v>
      </c>
      <c r="U908" s="19">
        <v>0</v>
      </c>
      <c r="V908" s="21">
        <f t="shared" si="60"/>
        <v>288603.66632799502</v>
      </c>
    </row>
    <row r="909" spans="1:22" x14ac:dyDescent="0.3">
      <c r="A909" s="7" t="s">
        <v>135</v>
      </c>
      <c r="B909" s="7">
        <v>4</v>
      </c>
      <c r="C909" s="8" t="s">
        <v>178</v>
      </c>
      <c r="D909" s="7" t="s">
        <v>467</v>
      </c>
      <c r="E909" s="7" t="s">
        <v>75</v>
      </c>
      <c r="F909" s="8" t="s">
        <v>468</v>
      </c>
      <c r="G909" s="7" t="s">
        <v>16</v>
      </c>
      <c r="H909" s="9">
        <v>1322.5983000000001</v>
      </c>
      <c r="I909" s="9">
        <v>3.8416999999999999</v>
      </c>
      <c r="J909" s="9">
        <v>3.6307</v>
      </c>
      <c r="K909" s="10">
        <v>0.94507639846942759</v>
      </c>
      <c r="L909" s="9">
        <v>42.66</v>
      </c>
      <c r="M909" s="19">
        <f>H909*INDEX('Pliegos Tarifarios (Santiago)'!$B:$B,MATCH($B909,'Pliegos Tarifarios (Santiago)'!$A:$A,0))</f>
        <v>157174.93677540001</v>
      </c>
      <c r="N909" s="19">
        <f>I909*INDEX('Pliegos Tarifarios (Santiago)'!$C:$C,MATCH($B909,'Pliegos Tarifarios (Santiago)'!$A:$A,0))</f>
        <v>13176.4816369</v>
      </c>
      <c r="O909" s="19">
        <f>J909*INDEX('Pliegos Tarifarios (Santiago)'!$D:$D,MATCH($B909,'Pliegos Tarifarios (Santiago)'!$A:$A,0))</f>
        <v>51296.054494000004</v>
      </c>
      <c r="P909" s="19">
        <f>H909*INDEX('Pliegos Tarifarios (Santiago)'!$E:$E,MATCH($B909,'Pliegos Tarifarios (Santiago)'!$A:$A,0))</f>
        <v>17103.841215600001</v>
      </c>
      <c r="Q909" s="19" cm="1">
        <f t="array" ref="Q909">H909*_xlfn.IFS(H909&lt;=350,INDEX('Pliegos Tarifarios (Santiago)'!$F:$F,MATCH($B909,'Pliegos Tarifarios (Santiago)'!$A:$A,0)),H909&lt;=500,INDEX('Pliegos Tarifarios (Santiago)'!$G:$G,MATCH($B909,'Pliegos Tarifarios (Santiago)'!$A:$A,0)),H909&lt;=1000,INDEX('Pliegos Tarifarios (Santiago)'!$H:$H,MATCH($B909,'Pliegos Tarifarios (Santiago)'!$A:$A,0)),H909&lt;=5000,INDEX('Pliegos Tarifarios (Santiago)'!$I:$I,MATCH($B909,'Pliegos Tarifarios (Santiago)'!$A:$A,0)),H909&gt;5000,INDEX('Pliegos Tarifarios (Santiago)'!$J:$J,MATCH($B909,'Pliegos Tarifarios (Santiago)'!$A:$A,0)))/1.19</f>
        <v>3968.9063271428572</v>
      </c>
      <c r="R909" s="19">
        <f>INDEX('Pliegos Tarifarios (Santiago)'!$K:$K,MATCH($B909,'Pliegos Tarifarios (Santiago)'!$A:$A,0))</f>
        <v>719.68899999999996</v>
      </c>
      <c r="S909" s="21">
        <f t="shared" si="58"/>
        <v>243439.90944904287</v>
      </c>
      <c r="T909" s="21">
        <f t="shared" si="59"/>
        <v>46253.582795318143</v>
      </c>
      <c r="U909" s="19">
        <v>0</v>
      </c>
      <c r="V909" s="21">
        <f t="shared" si="60"/>
        <v>289693.49224436103</v>
      </c>
    </row>
    <row r="910" spans="1:22" x14ac:dyDescent="0.3">
      <c r="A910" s="7" t="s">
        <v>135</v>
      </c>
      <c r="B910" s="7">
        <v>4</v>
      </c>
      <c r="C910" s="8" t="s">
        <v>178</v>
      </c>
      <c r="D910" s="7" t="s">
        <v>469</v>
      </c>
      <c r="E910" s="7" t="s">
        <v>75</v>
      </c>
      <c r="F910" s="8" t="s">
        <v>470</v>
      </c>
      <c r="G910" s="7" t="s">
        <v>16</v>
      </c>
      <c r="H910" s="9">
        <v>1324.6931999999999</v>
      </c>
      <c r="I910" s="9">
        <v>3.8319000000000001</v>
      </c>
      <c r="J910" s="9">
        <v>3.6659999999999999</v>
      </c>
      <c r="K910" s="10">
        <v>0.95670555077115782</v>
      </c>
      <c r="L910" s="9">
        <v>42.73</v>
      </c>
      <c r="M910" s="19">
        <f>H910*INDEX('Pliegos Tarifarios (Santiago)'!$B:$B,MATCH($B910,'Pliegos Tarifarios (Santiago)'!$A:$A,0))</f>
        <v>157423.89050159999</v>
      </c>
      <c r="N910" s="19">
        <f>I910*INDEX('Pliegos Tarifarios (Santiago)'!$C:$C,MATCH($B910,'Pliegos Tarifarios (Santiago)'!$A:$A,0))</f>
        <v>13142.869038299999</v>
      </c>
      <c r="O910" s="19">
        <f>J910*INDEX('Pliegos Tarifarios (Santiago)'!$D:$D,MATCH($B910,'Pliegos Tarifarios (Santiago)'!$A:$A,0))</f>
        <v>51794.78772</v>
      </c>
      <c r="P910" s="19">
        <f>H910*INDEX('Pliegos Tarifarios (Santiago)'!$E:$E,MATCH($B910,'Pliegos Tarifarios (Santiago)'!$A:$A,0))</f>
        <v>17130.9324624</v>
      </c>
      <c r="Q910" s="19" cm="1">
        <f t="array" ref="Q910">H910*_xlfn.IFS(H910&lt;=350,INDEX('Pliegos Tarifarios (Santiago)'!$F:$F,MATCH($B910,'Pliegos Tarifarios (Santiago)'!$A:$A,0)),H910&lt;=500,INDEX('Pliegos Tarifarios (Santiago)'!$G:$G,MATCH($B910,'Pliegos Tarifarios (Santiago)'!$A:$A,0)),H910&lt;=1000,INDEX('Pliegos Tarifarios (Santiago)'!$H:$H,MATCH($B910,'Pliegos Tarifarios (Santiago)'!$A:$A,0)),H910&lt;=5000,INDEX('Pliegos Tarifarios (Santiago)'!$I:$I,MATCH($B910,'Pliegos Tarifarios (Santiago)'!$A:$A,0)),H910&gt;5000,INDEX('Pliegos Tarifarios (Santiago)'!$J:$J,MATCH($B910,'Pliegos Tarifarios (Santiago)'!$A:$A,0)))/1.19</f>
        <v>3975.1927875630249</v>
      </c>
      <c r="R910" s="19">
        <f>INDEX('Pliegos Tarifarios (Santiago)'!$K:$K,MATCH($B910,'Pliegos Tarifarios (Santiago)'!$A:$A,0))</f>
        <v>719.68899999999996</v>
      </c>
      <c r="S910" s="21">
        <f t="shared" si="58"/>
        <v>244187.36150986303</v>
      </c>
      <c r="T910" s="21">
        <f t="shared" si="59"/>
        <v>46395.598686873978</v>
      </c>
      <c r="U910" s="19">
        <v>0</v>
      </c>
      <c r="V910" s="21">
        <f t="shared" si="60"/>
        <v>290582.96019673703</v>
      </c>
    </row>
    <row r="911" spans="1:22" x14ac:dyDescent="0.3">
      <c r="A911" s="7" t="s">
        <v>135</v>
      </c>
      <c r="B911" s="7">
        <v>4</v>
      </c>
      <c r="C911" s="8" t="s">
        <v>178</v>
      </c>
      <c r="D911" s="7" t="s">
        <v>471</v>
      </c>
      <c r="E911" s="7" t="s">
        <v>90</v>
      </c>
      <c r="F911" s="8" t="s">
        <v>472</v>
      </c>
      <c r="G911" s="7" t="s">
        <v>30</v>
      </c>
      <c r="H911" s="9">
        <v>330.8897</v>
      </c>
      <c r="I911" s="9">
        <v>0.93489999999999995</v>
      </c>
      <c r="J911" s="9">
        <v>0.90680000000000005</v>
      </c>
      <c r="K911" s="10">
        <v>0.96994330944486051</v>
      </c>
      <c r="L911" s="9">
        <v>10.67</v>
      </c>
      <c r="M911" s="19">
        <f>H911*INDEX('Pliegos Tarifarios (Santiago)'!$B:$B,MATCH($B911,'Pliegos Tarifarios (Santiago)'!$A:$A,0))</f>
        <v>39322.2701686</v>
      </c>
      <c r="N911" s="19">
        <f>I911*INDEX('Pliegos Tarifarios (Santiago)'!$C:$C,MATCH($B911,'Pliegos Tarifarios (Santiago)'!$A:$A,0))</f>
        <v>3206.5733092999999</v>
      </c>
      <c r="O911" s="19">
        <f>J911*INDEX('Pliegos Tarifarios (Santiago)'!$D:$D,MATCH($B911,'Pliegos Tarifarios (Santiago)'!$A:$A,0))</f>
        <v>12811.651256000001</v>
      </c>
      <c r="P911" s="19">
        <f>H911*INDEX('Pliegos Tarifarios (Santiago)'!$E:$E,MATCH($B911,'Pliegos Tarifarios (Santiago)'!$A:$A,0))</f>
        <v>4279.0656004000002</v>
      </c>
      <c r="Q911" s="19" cm="1">
        <f t="array" ref="Q911">H911*_xlfn.IFS(H911&lt;=350,INDEX('Pliegos Tarifarios (Santiago)'!$F:$F,MATCH($B911,'Pliegos Tarifarios (Santiago)'!$A:$A,0)),H911&lt;=500,INDEX('Pliegos Tarifarios (Santiago)'!$G:$G,MATCH($B911,'Pliegos Tarifarios (Santiago)'!$A:$A,0)),H911&lt;=1000,INDEX('Pliegos Tarifarios (Santiago)'!$H:$H,MATCH($B911,'Pliegos Tarifarios (Santiago)'!$A:$A,0)),H911&lt;=5000,INDEX('Pliegos Tarifarios (Santiago)'!$I:$I,MATCH($B911,'Pliegos Tarifarios (Santiago)'!$A:$A,0)),H911&gt;5000,INDEX('Pliegos Tarifarios (Santiago)'!$J:$J,MATCH($B911,'Pliegos Tarifarios (Santiago)'!$A:$A,0)))/1.19</f>
        <v>217.99792000000002</v>
      </c>
      <c r="R911" s="19">
        <f>INDEX('Pliegos Tarifarios (Santiago)'!$K:$K,MATCH($B911,'Pliegos Tarifarios (Santiago)'!$A:$A,0))</f>
        <v>719.68899999999996</v>
      </c>
      <c r="S911" s="21">
        <f t="shared" si="58"/>
        <v>60557.247254300004</v>
      </c>
      <c r="T911" s="21">
        <f t="shared" si="59"/>
        <v>11505.876978317001</v>
      </c>
      <c r="U911" s="19">
        <v>0</v>
      </c>
      <c r="V911" s="21">
        <f t="shared" si="60"/>
        <v>72063.124232617003</v>
      </c>
    </row>
    <row r="912" spans="1:22" x14ac:dyDescent="0.3">
      <c r="A912" s="7" t="s">
        <v>135</v>
      </c>
      <c r="B912" s="7">
        <v>4</v>
      </c>
      <c r="C912" s="8" t="s">
        <v>178</v>
      </c>
      <c r="D912" s="7" t="s">
        <v>473</v>
      </c>
      <c r="E912" s="7" t="s">
        <v>90</v>
      </c>
      <c r="F912" s="8" t="s">
        <v>91</v>
      </c>
      <c r="G912" s="7" t="s">
        <v>30</v>
      </c>
      <c r="H912" s="9">
        <v>330.8175</v>
      </c>
      <c r="I912" s="9">
        <v>0.93520000000000003</v>
      </c>
      <c r="J912" s="9">
        <v>0.91349999999999998</v>
      </c>
      <c r="K912" s="10">
        <v>0.97679640718562866</v>
      </c>
      <c r="L912" s="9">
        <v>10.67</v>
      </c>
      <c r="M912" s="19">
        <f>H912*INDEX('Pliegos Tarifarios (Santiago)'!$B:$B,MATCH($B912,'Pliegos Tarifarios (Santiago)'!$A:$A,0))</f>
        <v>39313.690064999995</v>
      </c>
      <c r="N912" s="19">
        <f>I912*INDEX('Pliegos Tarifarios (Santiago)'!$C:$C,MATCH($B912,'Pliegos Tarifarios (Santiago)'!$A:$A,0))</f>
        <v>3207.6022664000002</v>
      </c>
      <c r="O912" s="19">
        <f>J912*INDEX('Pliegos Tarifarios (Santiago)'!$D:$D,MATCH($B912,'Pliegos Tarifarios (Santiago)'!$A:$A,0))</f>
        <v>12906.311669999999</v>
      </c>
      <c r="P912" s="19">
        <f>H912*INDEX('Pliegos Tarifarios (Santiago)'!$E:$E,MATCH($B912,'Pliegos Tarifarios (Santiago)'!$A:$A,0))</f>
        <v>4278.1319100000001</v>
      </c>
      <c r="Q912" s="19" cm="1">
        <f t="array" ref="Q912">H912*_xlfn.IFS(H912&lt;=350,INDEX('Pliegos Tarifarios (Santiago)'!$F:$F,MATCH($B912,'Pliegos Tarifarios (Santiago)'!$A:$A,0)),H912&lt;=500,INDEX('Pliegos Tarifarios (Santiago)'!$G:$G,MATCH($B912,'Pliegos Tarifarios (Santiago)'!$A:$A,0)),H912&lt;=1000,INDEX('Pliegos Tarifarios (Santiago)'!$H:$H,MATCH($B912,'Pliegos Tarifarios (Santiago)'!$A:$A,0)),H912&lt;=5000,INDEX('Pliegos Tarifarios (Santiago)'!$I:$I,MATCH($B912,'Pliegos Tarifarios (Santiago)'!$A:$A,0)),H912&gt;5000,INDEX('Pliegos Tarifarios (Santiago)'!$J:$J,MATCH($B912,'Pliegos Tarifarios (Santiago)'!$A:$A,0)))/1.19</f>
        <v>217.9503529411765</v>
      </c>
      <c r="R912" s="19">
        <f>INDEX('Pliegos Tarifarios (Santiago)'!$K:$K,MATCH($B912,'Pliegos Tarifarios (Santiago)'!$A:$A,0))</f>
        <v>719.68899999999996</v>
      </c>
      <c r="S912" s="21">
        <f t="shared" si="58"/>
        <v>60643.375264341157</v>
      </c>
      <c r="T912" s="21">
        <f t="shared" si="59"/>
        <v>11522.241300224819</v>
      </c>
      <c r="U912" s="19">
        <v>0</v>
      </c>
      <c r="V912" s="21">
        <f t="shared" si="60"/>
        <v>72165.616564565978</v>
      </c>
    </row>
    <row r="913" spans="1:22" x14ac:dyDescent="0.3">
      <c r="A913" s="7" t="s">
        <v>135</v>
      </c>
      <c r="B913" s="7">
        <v>4</v>
      </c>
      <c r="C913" s="8" t="s">
        <v>178</v>
      </c>
      <c r="D913" s="7" t="s">
        <v>474</v>
      </c>
      <c r="E913" s="7" t="s">
        <v>70</v>
      </c>
      <c r="F913" s="8" t="s">
        <v>475</v>
      </c>
      <c r="G913" s="7" t="s">
        <v>16</v>
      </c>
      <c r="H913" s="9">
        <v>1099.6203</v>
      </c>
      <c r="I913" s="9">
        <v>3.1472000000000002</v>
      </c>
      <c r="J913" s="9">
        <v>3.0543</v>
      </c>
      <c r="K913" s="10">
        <v>0.97048169801728512</v>
      </c>
      <c r="L913" s="9">
        <v>35.47</v>
      </c>
      <c r="M913" s="19">
        <f>H913*INDEX('Pliegos Tarifarios (Santiago)'!$B:$B,MATCH($B913,'Pliegos Tarifarios (Santiago)'!$A:$A,0))</f>
        <v>130676.67721140001</v>
      </c>
      <c r="N913" s="19">
        <f>I913*INDEX('Pliegos Tarifarios (Santiago)'!$C:$C,MATCH($B913,'Pliegos Tarifarios (Santiago)'!$A:$A,0))</f>
        <v>10794.445950400001</v>
      </c>
      <c r="O913" s="19">
        <f>J913*INDEX('Pliegos Tarifarios (Santiago)'!$D:$D,MATCH($B913,'Pliegos Tarifarios (Santiago)'!$A:$A,0))</f>
        <v>43152.433206000002</v>
      </c>
      <c r="P913" s="19">
        <f>H913*INDEX('Pliegos Tarifarios (Santiago)'!$E:$E,MATCH($B913,'Pliegos Tarifarios (Santiago)'!$A:$A,0))</f>
        <v>14220.289719600001</v>
      </c>
      <c r="Q913" s="19" cm="1">
        <f t="array" ref="Q913">H913*_xlfn.IFS(H913&lt;=350,INDEX('Pliegos Tarifarios (Santiago)'!$F:$F,MATCH($B913,'Pliegos Tarifarios (Santiago)'!$A:$A,0)),H913&lt;=500,INDEX('Pliegos Tarifarios (Santiago)'!$G:$G,MATCH($B913,'Pliegos Tarifarios (Santiago)'!$A:$A,0)),H913&lt;=1000,INDEX('Pliegos Tarifarios (Santiago)'!$H:$H,MATCH($B913,'Pliegos Tarifarios (Santiago)'!$A:$A,0)),H913&lt;=5000,INDEX('Pliegos Tarifarios (Santiago)'!$I:$I,MATCH($B913,'Pliegos Tarifarios (Santiago)'!$A:$A,0)),H913&gt;5000,INDEX('Pliegos Tarifarios (Santiago)'!$J:$J,MATCH($B913,'Pliegos Tarifarios (Santiago)'!$A:$A,0)))/1.19</f>
        <v>3299.7849506722691</v>
      </c>
      <c r="R913" s="19">
        <f>INDEX('Pliegos Tarifarios (Santiago)'!$K:$K,MATCH($B913,'Pliegos Tarifarios (Santiago)'!$A:$A,0))</f>
        <v>719.68899999999996</v>
      </c>
      <c r="S913" s="21">
        <f t="shared" si="58"/>
        <v>202863.32003807227</v>
      </c>
      <c r="T913" s="21">
        <f t="shared" si="59"/>
        <v>38544.030807233728</v>
      </c>
      <c r="U913" s="19">
        <v>0</v>
      </c>
      <c r="V913" s="21">
        <f t="shared" si="60"/>
        <v>241407.35084530601</v>
      </c>
    </row>
    <row r="914" spans="1:22" x14ac:dyDescent="0.3">
      <c r="A914" s="7" t="s">
        <v>135</v>
      </c>
      <c r="B914" s="7">
        <v>4</v>
      </c>
      <c r="C914" s="8" t="s">
        <v>178</v>
      </c>
      <c r="D914" s="7" t="s">
        <v>476</v>
      </c>
      <c r="E914" s="7" t="s">
        <v>70</v>
      </c>
      <c r="F914" s="8" t="s">
        <v>477</v>
      </c>
      <c r="G914" s="7" t="s">
        <v>16</v>
      </c>
      <c r="H914" s="9">
        <v>882.88030000000003</v>
      </c>
      <c r="I914" s="9">
        <v>2.5183</v>
      </c>
      <c r="J914" s="9">
        <v>2.5183</v>
      </c>
      <c r="K914" s="10">
        <v>1</v>
      </c>
      <c r="L914" s="9">
        <v>28.48</v>
      </c>
      <c r="M914" s="19">
        <f>H914*INDEX('Pliegos Tarifarios (Santiago)'!$B:$B,MATCH($B914,'Pliegos Tarifarios (Santiago)'!$A:$A,0))</f>
        <v>104919.7290914</v>
      </c>
      <c r="N914" s="19">
        <f>I914*INDEX('Pliegos Tarifarios (Santiago)'!$C:$C,MATCH($B914,'Pliegos Tarifarios (Santiago)'!$A:$A,0))</f>
        <v>8637.408883099999</v>
      </c>
      <c r="O914" s="19">
        <f>J914*INDEX('Pliegos Tarifarios (Santiago)'!$D:$D,MATCH($B914,'Pliegos Tarifarios (Santiago)'!$A:$A,0))</f>
        <v>35579.600085999999</v>
      </c>
      <c r="P914" s="19">
        <f>H914*INDEX('Pliegos Tarifarios (Santiago)'!$E:$E,MATCH($B914,'Pliegos Tarifarios (Santiago)'!$A:$A,0))</f>
        <v>11417.408039600001</v>
      </c>
      <c r="Q914" s="19" cm="1">
        <f t="array" ref="Q914">H914*_xlfn.IFS(H914&lt;=350,INDEX('Pliegos Tarifarios (Santiago)'!$F:$F,MATCH($B914,'Pliegos Tarifarios (Santiago)'!$A:$A,0)),H914&lt;=500,INDEX('Pliegos Tarifarios (Santiago)'!$G:$G,MATCH($B914,'Pliegos Tarifarios (Santiago)'!$A:$A,0)),H914&lt;=1000,INDEX('Pliegos Tarifarios (Santiago)'!$H:$H,MATCH($B914,'Pliegos Tarifarios (Santiago)'!$A:$A,0)),H914&lt;=5000,INDEX('Pliegos Tarifarios (Santiago)'!$I:$I,MATCH($B914,'Pliegos Tarifarios (Santiago)'!$A:$A,0)),H914&gt;5000,INDEX('Pliegos Tarifarios (Santiago)'!$J:$J,MATCH($B914,'Pliegos Tarifarios (Santiago)'!$A:$A,0)))/1.19</f>
        <v>2070.6881657983195</v>
      </c>
      <c r="R914" s="19">
        <f>INDEX('Pliegos Tarifarios (Santiago)'!$K:$K,MATCH($B914,'Pliegos Tarifarios (Santiago)'!$A:$A,0))</f>
        <v>719.68899999999996</v>
      </c>
      <c r="S914" s="21">
        <f t="shared" si="58"/>
        <v>163344.52326589834</v>
      </c>
      <c r="T914" s="21">
        <f t="shared" si="59"/>
        <v>31035.459420520685</v>
      </c>
      <c r="U914" s="19">
        <v>0</v>
      </c>
      <c r="V914" s="21">
        <f t="shared" si="60"/>
        <v>194379.98268641904</v>
      </c>
    </row>
    <row r="915" spans="1:22" x14ac:dyDescent="0.3">
      <c r="A915" s="7" t="s">
        <v>135</v>
      </c>
      <c r="B915" s="7">
        <v>4</v>
      </c>
      <c r="C915" s="8" t="s">
        <v>178</v>
      </c>
      <c r="D915" s="7" t="s">
        <v>478</v>
      </c>
      <c r="E915" s="7" t="s">
        <v>70</v>
      </c>
      <c r="F915" s="8" t="s">
        <v>479</v>
      </c>
      <c r="G915" s="7" t="s">
        <v>16</v>
      </c>
      <c r="H915" s="9">
        <v>880.15509999999995</v>
      </c>
      <c r="I915" s="9">
        <v>2.4815999999999998</v>
      </c>
      <c r="J915" s="9">
        <v>2.4815999999999998</v>
      </c>
      <c r="K915" s="10">
        <v>1</v>
      </c>
      <c r="L915" s="9">
        <v>28.39</v>
      </c>
      <c r="M915" s="19">
        <f>H915*INDEX('Pliegos Tarifarios (Santiago)'!$B:$B,MATCH($B915,'Pliegos Tarifarios (Santiago)'!$A:$A,0))</f>
        <v>104595.87177379998</v>
      </c>
      <c r="N915" s="19">
        <f>I915*INDEX('Pliegos Tarifarios (Santiago)'!$C:$C,MATCH($B915,'Pliegos Tarifarios (Santiago)'!$A:$A,0))</f>
        <v>8511.5331311999998</v>
      </c>
      <c r="O915" s="19">
        <f>J915*INDEX('Pliegos Tarifarios (Santiago)'!$D:$D,MATCH($B915,'Pliegos Tarifarios (Santiago)'!$A:$A,0))</f>
        <v>35061.087071999995</v>
      </c>
      <c r="P915" s="19">
        <f>H915*INDEX('Pliegos Tarifarios (Santiago)'!$E:$E,MATCH($B915,'Pliegos Tarifarios (Santiago)'!$A:$A,0))</f>
        <v>11382.165753199999</v>
      </c>
      <c r="Q915" s="19" cm="1">
        <f t="array" ref="Q915">H915*_xlfn.IFS(H915&lt;=350,INDEX('Pliegos Tarifarios (Santiago)'!$F:$F,MATCH($B915,'Pliegos Tarifarios (Santiago)'!$A:$A,0)),H915&lt;=500,INDEX('Pliegos Tarifarios (Santiago)'!$G:$G,MATCH($B915,'Pliegos Tarifarios (Santiago)'!$A:$A,0)),H915&lt;=1000,INDEX('Pliegos Tarifarios (Santiago)'!$H:$H,MATCH($B915,'Pliegos Tarifarios (Santiago)'!$A:$A,0)),H915&lt;=5000,INDEX('Pliegos Tarifarios (Santiago)'!$I:$I,MATCH($B915,'Pliegos Tarifarios (Santiago)'!$A:$A,0)),H915&gt;5000,INDEX('Pliegos Tarifarios (Santiago)'!$J:$J,MATCH($B915,'Pliegos Tarifarios (Santiago)'!$A:$A,0)))/1.19</f>
        <v>2064.2965412605045</v>
      </c>
      <c r="R915" s="19">
        <f>INDEX('Pliegos Tarifarios (Santiago)'!$K:$K,MATCH($B915,'Pliegos Tarifarios (Santiago)'!$A:$A,0))</f>
        <v>719.68899999999996</v>
      </c>
      <c r="S915" s="21">
        <f t="shared" si="58"/>
        <v>162334.64327146049</v>
      </c>
      <c r="T915" s="21">
        <f t="shared" si="59"/>
        <v>30843.582221577493</v>
      </c>
      <c r="U915" s="19">
        <v>0</v>
      </c>
      <c r="V915" s="21">
        <f t="shared" si="60"/>
        <v>193178.22549303799</v>
      </c>
    </row>
    <row r="916" spans="1:22" x14ac:dyDescent="0.3">
      <c r="A916" s="7" t="s">
        <v>135</v>
      </c>
      <c r="B916" s="7">
        <v>4</v>
      </c>
      <c r="C916" s="8" t="s">
        <v>178</v>
      </c>
      <c r="D916" s="7" t="s">
        <v>480</v>
      </c>
      <c r="E916" s="7" t="s">
        <v>481</v>
      </c>
      <c r="F916" s="8" t="s">
        <v>482</v>
      </c>
      <c r="G916" s="7" t="s">
        <v>16</v>
      </c>
      <c r="H916" s="9">
        <v>2201.4994000000002</v>
      </c>
      <c r="I916" s="9">
        <v>6.2816000000000001</v>
      </c>
      <c r="J916" s="9">
        <v>6.2816000000000001</v>
      </c>
      <c r="K916" s="10">
        <v>1</v>
      </c>
      <c r="L916" s="9">
        <v>71.02</v>
      </c>
      <c r="M916" s="19">
        <f>H916*INDEX('Pliegos Tarifarios (Santiago)'!$B:$B,MATCH($B916,'Pliegos Tarifarios (Santiago)'!$A:$A,0))</f>
        <v>261621.78569720002</v>
      </c>
      <c r="N916" s="19">
        <f>I916*INDEX('Pliegos Tarifarios (Santiago)'!$C:$C,MATCH($B916,'Pliegos Tarifarios (Santiago)'!$A:$A,0))</f>
        <v>21544.989731199999</v>
      </c>
      <c r="O916" s="19">
        <f>J916*INDEX('Pliegos Tarifarios (Santiago)'!$D:$D,MATCH($B916,'Pliegos Tarifarios (Santiago)'!$A:$A,0))</f>
        <v>88749.083072000009</v>
      </c>
      <c r="P916" s="19">
        <f>H916*INDEX('Pliegos Tarifarios (Santiago)'!$E:$E,MATCH($B916,'Pliegos Tarifarios (Santiago)'!$A:$A,0))</f>
        <v>28469.790240800005</v>
      </c>
      <c r="Q916" s="19" cm="1">
        <f t="array" ref="Q916">H916*_xlfn.IFS(H916&lt;=350,INDEX('Pliegos Tarifarios (Santiago)'!$F:$F,MATCH($B916,'Pliegos Tarifarios (Santiago)'!$A:$A,0)),H916&lt;=500,INDEX('Pliegos Tarifarios (Santiago)'!$G:$G,MATCH($B916,'Pliegos Tarifarios (Santiago)'!$A:$A,0)),H916&lt;=1000,INDEX('Pliegos Tarifarios (Santiago)'!$H:$H,MATCH($B916,'Pliegos Tarifarios (Santiago)'!$A:$A,0)),H916&lt;=5000,INDEX('Pliegos Tarifarios (Santiago)'!$I:$I,MATCH($B916,'Pliegos Tarifarios (Santiago)'!$A:$A,0)),H916&gt;5000,INDEX('Pliegos Tarifarios (Santiago)'!$J:$J,MATCH($B916,'Pliegos Tarifarios (Santiago)'!$A:$A,0)))/1.19</f>
        <v>6606.3481994957992</v>
      </c>
      <c r="R916" s="19">
        <f>INDEX('Pliegos Tarifarios (Santiago)'!$K:$K,MATCH($B916,'Pliegos Tarifarios (Santiago)'!$A:$A,0))</f>
        <v>719.68899999999996</v>
      </c>
      <c r="S916" s="21">
        <f t="shared" si="58"/>
        <v>407711.68594069587</v>
      </c>
      <c r="T916" s="21">
        <f t="shared" si="59"/>
        <v>77465.220328732219</v>
      </c>
      <c r="U916" s="19">
        <v>0</v>
      </c>
      <c r="V916" s="21">
        <f t="shared" si="60"/>
        <v>485176.90626942809</v>
      </c>
    </row>
    <row r="917" spans="1:22" x14ac:dyDescent="0.3">
      <c r="A917" s="7" t="s">
        <v>135</v>
      </c>
      <c r="B917" s="7">
        <v>4</v>
      </c>
      <c r="C917" s="8" t="s">
        <v>178</v>
      </c>
      <c r="D917" s="7" t="s">
        <v>483</v>
      </c>
      <c r="E917" s="7" t="s">
        <v>481</v>
      </c>
      <c r="F917" s="8" t="s">
        <v>484</v>
      </c>
      <c r="G917" s="7" t="s">
        <v>16</v>
      </c>
      <c r="H917" s="9">
        <v>1653.2238</v>
      </c>
      <c r="I917" s="9">
        <v>4.7558999999999996</v>
      </c>
      <c r="J917" s="9">
        <v>4.7558999999999996</v>
      </c>
      <c r="K917" s="10">
        <v>1</v>
      </c>
      <c r="L917" s="9">
        <v>53.33</v>
      </c>
      <c r="M917" s="19">
        <f>H917*INDEX('Pliegos Tarifarios (Santiago)'!$B:$B,MATCH($B917,'Pliegos Tarifarios (Santiago)'!$A:$A,0))</f>
        <v>196465.80994439998</v>
      </c>
      <c r="N917" s="19">
        <f>I917*INDEX('Pliegos Tarifarios (Santiago)'!$C:$C,MATCH($B917,'Pliegos Tarifarios (Santiago)'!$A:$A,0))</f>
        <v>16312.056906299998</v>
      </c>
      <c r="O917" s="19">
        <f>J917*INDEX('Pliegos Tarifarios (Santiago)'!$D:$D,MATCH($B917,'Pliegos Tarifarios (Santiago)'!$A:$A,0))</f>
        <v>67193.352677999996</v>
      </c>
      <c r="P917" s="19">
        <f>H917*INDEX('Pliegos Tarifarios (Santiago)'!$E:$E,MATCH($B917,'Pliegos Tarifarios (Santiago)'!$A:$A,0))</f>
        <v>21379.490181600002</v>
      </c>
      <c r="Q917" s="19" cm="1">
        <f t="array" ref="Q917">H917*_xlfn.IFS(H917&lt;=350,INDEX('Pliegos Tarifarios (Santiago)'!$F:$F,MATCH($B917,'Pliegos Tarifarios (Santiago)'!$A:$A,0)),H917&lt;=500,INDEX('Pliegos Tarifarios (Santiago)'!$G:$G,MATCH($B917,'Pliegos Tarifarios (Santiago)'!$A:$A,0)),H917&lt;=1000,INDEX('Pliegos Tarifarios (Santiago)'!$H:$H,MATCH($B917,'Pliegos Tarifarios (Santiago)'!$A:$A,0)),H917&lt;=5000,INDEX('Pliegos Tarifarios (Santiago)'!$I:$I,MATCH($B917,'Pliegos Tarifarios (Santiago)'!$A:$A,0)),H917&gt;5000,INDEX('Pliegos Tarifarios (Santiago)'!$J:$J,MATCH($B917,'Pliegos Tarifarios (Santiago)'!$A:$A,0)))/1.19</f>
        <v>4961.060663697479</v>
      </c>
      <c r="R917" s="19">
        <f>INDEX('Pliegos Tarifarios (Santiago)'!$K:$K,MATCH($B917,'Pliegos Tarifarios (Santiago)'!$A:$A,0))</f>
        <v>719.68899999999996</v>
      </c>
      <c r="S917" s="21">
        <f t="shared" si="58"/>
        <v>307031.45937399747</v>
      </c>
      <c r="T917" s="21">
        <f t="shared" si="59"/>
        <v>58335.977281059517</v>
      </c>
      <c r="U917" s="19">
        <v>0</v>
      </c>
      <c r="V917" s="21">
        <f t="shared" si="60"/>
        <v>365367.43665505701</v>
      </c>
    </row>
    <row r="918" spans="1:22" x14ac:dyDescent="0.3">
      <c r="A918" s="7" t="s">
        <v>135</v>
      </c>
      <c r="B918" s="7">
        <v>4</v>
      </c>
      <c r="C918" s="8" t="s">
        <v>178</v>
      </c>
      <c r="D918" s="7" t="s">
        <v>485</v>
      </c>
      <c r="E918" s="7" t="s">
        <v>481</v>
      </c>
      <c r="F918" s="8" t="s">
        <v>486</v>
      </c>
      <c r="G918" s="7" t="s">
        <v>16</v>
      </c>
      <c r="H918" s="9">
        <v>1651.6457</v>
      </c>
      <c r="I918" s="9">
        <v>4.5955000000000004</v>
      </c>
      <c r="J918" s="9">
        <v>4.5955000000000004</v>
      </c>
      <c r="K918" s="10">
        <v>1</v>
      </c>
      <c r="L918" s="9">
        <v>53.28</v>
      </c>
      <c r="M918" s="19">
        <f>H918*INDEX('Pliegos Tarifarios (Santiago)'!$B:$B,MATCH($B918,'Pliegos Tarifarios (Santiago)'!$A:$A,0))</f>
        <v>196278.27169659999</v>
      </c>
      <c r="N918" s="19">
        <f>I918*INDEX('Pliegos Tarifarios (Santiago)'!$C:$C,MATCH($B918,'Pliegos Tarifarios (Santiago)'!$A:$A,0))</f>
        <v>15761.907843500001</v>
      </c>
      <c r="O918" s="19">
        <f>J918*INDEX('Pliegos Tarifarios (Santiago)'!$D:$D,MATCH($B918,'Pliegos Tarifarios (Santiago)'!$A:$A,0))</f>
        <v>64927.154110000003</v>
      </c>
      <c r="P918" s="19">
        <f>H918*INDEX('Pliegos Tarifarios (Santiago)'!$E:$E,MATCH($B918,'Pliegos Tarifarios (Santiago)'!$A:$A,0))</f>
        <v>21359.082192400001</v>
      </c>
      <c r="Q918" s="19" cm="1">
        <f t="array" ref="Q918">H918*_xlfn.IFS(H918&lt;=350,INDEX('Pliegos Tarifarios (Santiago)'!$F:$F,MATCH($B918,'Pliegos Tarifarios (Santiago)'!$A:$A,0)),H918&lt;=500,INDEX('Pliegos Tarifarios (Santiago)'!$G:$G,MATCH($B918,'Pliegos Tarifarios (Santiago)'!$A:$A,0)),H918&lt;=1000,INDEX('Pliegos Tarifarios (Santiago)'!$H:$H,MATCH($B918,'Pliegos Tarifarios (Santiago)'!$A:$A,0)),H918&lt;=5000,INDEX('Pliegos Tarifarios (Santiago)'!$I:$I,MATCH($B918,'Pliegos Tarifarios (Santiago)'!$A:$A,0)),H918&gt;5000,INDEX('Pliegos Tarifarios (Santiago)'!$J:$J,MATCH($B918,'Pliegos Tarifarios (Santiago)'!$A:$A,0)))/1.19</f>
        <v>4956.325037563025</v>
      </c>
      <c r="R918" s="19">
        <f>INDEX('Pliegos Tarifarios (Santiago)'!$K:$K,MATCH($B918,'Pliegos Tarifarios (Santiago)'!$A:$A,0))</f>
        <v>719.68899999999996</v>
      </c>
      <c r="S918" s="21">
        <f t="shared" si="58"/>
        <v>304002.42988006305</v>
      </c>
      <c r="T918" s="21">
        <f t="shared" si="59"/>
        <v>57760.461677211977</v>
      </c>
      <c r="U918" s="19">
        <v>0</v>
      </c>
      <c r="V918" s="21">
        <f t="shared" si="60"/>
        <v>361762.89155727503</v>
      </c>
    </row>
    <row r="919" spans="1:22" x14ac:dyDescent="0.3">
      <c r="A919" s="7" t="s">
        <v>135</v>
      </c>
      <c r="B919" s="7">
        <v>4</v>
      </c>
      <c r="C919" s="8" t="s">
        <v>178</v>
      </c>
      <c r="D919" s="7" t="s">
        <v>487</v>
      </c>
      <c r="E919" s="7" t="s">
        <v>488</v>
      </c>
      <c r="F919" s="8" t="s">
        <v>489</v>
      </c>
      <c r="G919" s="7" t="s">
        <v>16</v>
      </c>
      <c r="H919" s="9">
        <v>620.05709999999999</v>
      </c>
      <c r="I919" s="9">
        <v>1.7821</v>
      </c>
      <c r="J919" s="9">
        <v>1.7484999999999999</v>
      </c>
      <c r="K919" s="10">
        <v>0.98114583917849729</v>
      </c>
      <c r="L919" s="9">
        <v>20</v>
      </c>
      <c r="M919" s="19">
        <f>H919*INDEX('Pliegos Tarifarios (Santiago)'!$B:$B,MATCH($B919,'Pliegos Tarifarios (Santiago)'!$A:$A,0))</f>
        <v>73686.345649800001</v>
      </c>
      <c r="N919" s="19">
        <f>I919*INDEX('Pliegos Tarifarios (Santiago)'!$C:$C,MATCH($B919,'Pliegos Tarifarios (Santiago)'!$A:$A,0))</f>
        <v>6112.3481597</v>
      </c>
      <c r="O919" s="19">
        <f>J919*INDEX('Pliegos Tarifarios (Santiago)'!$D:$D,MATCH($B919,'Pliegos Tarifarios (Santiago)'!$A:$A,0))</f>
        <v>24703.542369999999</v>
      </c>
      <c r="P919" s="19">
        <f>H919*INDEX('Pliegos Tarifarios (Santiago)'!$E:$E,MATCH($B919,'Pliegos Tarifarios (Santiago)'!$A:$A,0))</f>
        <v>8018.5784172000003</v>
      </c>
      <c r="Q919" s="19" cm="1">
        <f t="array" ref="Q919">H919*_xlfn.IFS(H919&lt;=350,INDEX('Pliegos Tarifarios (Santiago)'!$F:$F,MATCH($B919,'Pliegos Tarifarios (Santiago)'!$A:$A,0)),H919&lt;=500,INDEX('Pliegos Tarifarios (Santiago)'!$G:$G,MATCH($B919,'Pliegos Tarifarios (Santiago)'!$A:$A,0)),H919&lt;=1000,INDEX('Pliegos Tarifarios (Santiago)'!$H:$H,MATCH($B919,'Pliegos Tarifarios (Santiago)'!$A:$A,0)),H919&lt;=5000,INDEX('Pliegos Tarifarios (Santiago)'!$I:$I,MATCH($B919,'Pliegos Tarifarios (Santiago)'!$A:$A,0)),H919&gt;5000,INDEX('Pliegos Tarifarios (Santiago)'!$J:$J,MATCH($B919,'Pliegos Tarifarios (Santiago)'!$A:$A,0)))/1.19</f>
        <v>1454.2683748739498</v>
      </c>
      <c r="R919" s="19">
        <f>INDEX('Pliegos Tarifarios (Santiago)'!$K:$K,MATCH($B919,'Pliegos Tarifarios (Santiago)'!$A:$A,0))</f>
        <v>719.68899999999996</v>
      </c>
      <c r="S919" s="21">
        <f t="shared" si="58"/>
        <v>114694.77197157395</v>
      </c>
      <c r="T919" s="21">
        <f t="shared" si="59"/>
        <v>21792.006674599052</v>
      </c>
      <c r="U919" s="19">
        <v>0</v>
      </c>
      <c r="V919" s="21">
        <f t="shared" si="60"/>
        <v>136486.77864617301</v>
      </c>
    </row>
    <row r="920" spans="1:22" x14ac:dyDescent="0.3">
      <c r="A920" s="7" t="s">
        <v>135</v>
      </c>
      <c r="B920" s="7">
        <v>4</v>
      </c>
      <c r="C920" s="8" t="s">
        <v>178</v>
      </c>
      <c r="D920" s="7" t="s">
        <v>490</v>
      </c>
      <c r="E920" s="7" t="s">
        <v>488</v>
      </c>
      <c r="F920" s="8" t="s">
        <v>491</v>
      </c>
      <c r="G920" s="7" t="s">
        <v>16</v>
      </c>
      <c r="H920" s="9">
        <v>619.35990000000004</v>
      </c>
      <c r="I920" s="9">
        <v>1.7388999999999999</v>
      </c>
      <c r="J920" s="9">
        <v>1.7361</v>
      </c>
      <c r="K920" s="10">
        <v>0.99838978664673073</v>
      </c>
      <c r="L920" s="9">
        <v>19.98</v>
      </c>
      <c r="M920" s="19">
        <f>H920*INDEX('Pliegos Tarifarios (Santiago)'!$B:$B,MATCH($B920,'Pliegos Tarifarios (Santiago)'!$A:$A,0))</f>
        <v>73603.491796200004</v>
      </c>
      <c r="N920" s="19">
        <f>I920*INDEX('Pliegos Tarifarios (Santiago)'!$C:$C,MATCH($B920,'Pliegos Tarifarios (Santiago)'!$A:$A,0))</f>
        <v>5964.1783372999998</v>
      </c>
      <c r="O920" s="19">
        <f>J920*INDEX('Pliegos Tarifarios (Santiago)'!$D:$D,MATCH($B920,'Pliegos Tarifarios (Santiago)'!$A:$A,0))</f>
        <v>24528.349962</v>
      </c>
      <c r="P920" s="19">
        <f>H920*INDEX('Pliegos Tarifarios (Santiago)'!$E:$E,MATCH($B920,'Pliegos Tarifarios (Santiago)'!$A:$A,0))</f>
        <v>8009.5622268000006</v>
      </c>
      <c r="Q920" s="19" cm="1">
        <f t="array" ref="Q920">H920*_xlfn.IFS(H920&lt;=350,INDEX('Pliegos Tarifarios (Santiago)'!$F:$F,MATCH($B920,'Pliegos Tarifarios (Santiago)'!$A:$A,0)),H920&lt;=500,INDEX('Pliegos Tarifarios (Santiago)'!$G:$G,MATCH($B920,'Pliegos Tarifarios (Santiago)'!$A:$A,0)),H920&lt;=1000,INDEX('Pliegos Tarifarios (Santiago)'!$H:$H,MATCH($B920,'Pliegos Tarifarios (Santiago)'!$A:$A,0)),H920&lt;=5000,INDEX('Pliegos Tarifarios (Santiago)'!$I:$I,MATCH($B920,'Pliegos Tarifarios (Santiago)'!$A:$A,0)),H920&gt;5000,INDEX('Pliegos Tarifarios (Santiago)'!$J:$J,MATCH($B920,'Pliegos Tarifarios (Santiago)'!$A:$A,0)))/1.19</f>
        <v>1452.6331772268911</v>
      </c>
      <c r="R920" s="19">
        <f>INDEX('Pliegos Tarifarios (Santiago)'!$K:$K,MATCH($B920,'Pliegos Tarifarios (Santiago)'!$A:$A,0))</f>
        <v>719.68899999999996</v>
      </c>
      <c r="S920" s="21">
        <f t="shared" si="58"/>
        <v>114277.90449952691</v>
      </c>
      <c r="T920" s="21">
        <f t="shared" si="59"/>
        <v>21712.801854910114</v>
      </c>
      <c r="U920" s="19">
        <v>0</v>
      </c>
      <c r="V920" s="21">
        <f t="shared" si="60"/>
        <v>135990.70635443702</v>
      </c>
    </row>
    <row r="921" spans="1:22" x14ac:dyDescent="0.3">
      <c r="A921" s="7" t="s">
        <v>135</v>
      </c>
      <c r="B921" s="7">
        <v>4</v>
      </c>
      <c r="C921" s="8" t="s">
        <v>178</v>
      </c>
      <c r="D921" s="7" t="s">
        <v>492</v>
      </c>
      <c r="E921" s="7" t="s">
        <v>488</v>
      </c>
      <c r="F921" s="8" t="s">
        <v>493</v>
      </c>
      <c r="G921" s="7" t="s">
        <v>16</v>
      </c>
      <c r="H921" s="9">
        <v>620.84100000000001</v>
      </c>
      <c r="I921" s="9">
        <v>1.7266999999999999</v>
      </c>
      <c r="J921" s="9">
        <v>1.7266999999999999</v>
      </c>
      <c r="K921" s="10">
        <v>1</v>
      </c>
      <c r="L921" s="9">
        <v>20.03</v>
      </c>
      <c r="M921" s="19">
        <f>H921*INDEX('Pliegos Tarifarios (Santiago)'!$B:$B,MATCH($B921,'Pliegos Tarifarios (Santiago)'!$A:$A,0))</f>
        <v>73779.502758000002</v>
      </c>
      <c r="N921" s="19">
        <f>I921*INDEX('Pliegos Tarifarios (Santiago)'!$C:$C,MATCH($B921,'Pliegos Tarifarios (Santiago)'!$A:$A,0))</f>
        <v>5922.3340818999995</v>
      </c>
      <c r="O921" s="19">
        <f>J921*INDEX('Pliegos Tarifarios (Santiago)'!$D:$D,MATCH($B921,'Pliegos Tarifarios (Santiago)'!$A:$A,0))</f>
        <v>24395.542814</v>
      </c>
      <c r="P921" s="19">
        <f>H921*INDEX('Pliegos Tarifarios (Santiago)'!$E:$E,MATCH($B921,'Pliegos Tarifarios (Santiago)'!$A:$A,0))</f>
        <v>8028.7158120000004</v>
      </c>
      <c r="Q921" s="19" cm="1">
        <f t="array" ref="Q921">H921*_xlfn.IFS(H921&lt;=350,INDEX('Pliegos Tarifarios (Santiago)'!$F:$F,MATCH($B921,'Pliegos Tarifarios (Santiago)'!$A:$A,0)),H921&lt;=500,INDEX('Pliegos Tarifarios (Santiago)'!$G:$G,MATCH($B921,'Pliegos Tarifarios (Santiago)'!$A:$A,0)),H921&lt;=1000,INDEX('Pliegos Tarifarios (Santiago)'!$H:$H,MATCH($B921,'Pliegos Tarifarios (Santiago)'!$A:$A,0)),H921&lt;=5000,INDEX('Pliegos Tarifarios (Santiago)'!$I:$I,MATCH($B921,'Pliegos Tarifarios (Santiago)'!$A:$A,0)),H921&gt;5000,INDEX('Pliegos Tarifarios (Santiago)'!$J:$J,MATCH($B921,'Pliegos Tarifarios (Santiago)'!$A:$A,0)))/1.19</f>
        <v>1456.1069168067229</v>
      </c>
      <c r="R921" s="19">
        <f>INDEX('Pliegos Tarifarios (Santiago)'!$K:$K,MATCH($B921,'Pliegos Tarifarios (Santiago)'!$A:$A,0))</f>
        <v>719.68899999999996</v>
      </c>
      <c r="S921" s="21">
        <f t="shared" si="58"/>
        <v>114301.89138270672</v>
      </c>
      <c r="T921" s="21">
        <f t="shared" si="59"/>
        <v>21717.359362714276</v>
      </c>
      <c r="U921" s="19">
        <v>0</v>
      </c>
      <c r="V921" s="21">
        <f t="shared" si="60"/>
        <v>136019.25074542098</v>
      </c>
    </row>
    <row r="922" spans="1:22" x14ac:dyDescent="0.3">
      <c r="A922" s="7" t="s">
        <v>135</v>
      </c>
      <c r="B922" s="7">
        <v>4</v>
      </c>
      <c r="C922" s="8" t="s">
        <v>178</v>
      </c>
      <c r="D922" s="7" t="s">
        <v>494</v>
      </c>
      <c r="E922" s="7" t="s">
        <v>488</v>
      </c>
      <c r="F922" s="8" t="s">
        <v>495</v>
      </c>
      <c r="G922" s="7" t="s">
        <v>16</v>
      </c>
      <c r="H922" s="9">
        <v>622.17999999999995</v>
      </c>
      <c r="I922" s="9">
        <v>1.7753000000000001</v>
      </c>
      <c r="J922" s="9">
        <v>1.7753000000000001</v>
      </c>
      <c r="K922" s="10">
        <v>1</v>
      </c>
      <c r="L922" s="9">
        <v>20.07</v>
      </c>
      <c r="M922" s="19">
        <f>H922*INDEX('Pliegos Tarifarios (Santiago)'!$B:$B,MATCH($B922,'Pliegos Tarifarios (Santiago)'!$A:$A,0))</f>
        <v>73938.626839999997</v>
      </c>
      <c r="N922" s="19">
        <f>I922*INDEX('Pliegos Tarifarios (Santiago)'!$C:$C,MATCH($B922,'Pliegos Tarifarios (Santiago)'!$A:$A,0))</f>
        <v>6089.0251321000005</v>
      </c>
      <c r="O922" s="19">
        <f>J922*INDEX('Pliegos Tarifarios (Santiago)'!$D:$D,MATCH($B922,'Pliegos Tarifarios (Santiago)'!$A:$A,0))</f>
        <v>25082.184026000003</v>
      </c>
      <c r="P922" s="19">
        <f>H922*INDEX('Pliegos Tarifarios (Santiago)'!$E:$E,MATCH($B922,'Pliegos Tarifarios (Santiago)'!$A:$A,0))</f>
        <v>8046.0317599999998</v>
      </c>
      <c r="Q922" s="19" cm="1">
        <f t="array" ref="Q922">H922*_xlfn.IFS(H922&lt;=350,INDEX('Pliegos Tarifarios (Santiago)'!$F:$F,MATCH($B922,'Pliegos Tarifarios (Santiago)'!$A:$A,0)),H922&lt;=500,INDEX('Pliegos Tarifarios (Santiago)'!$G:$G,MATCH($B922,'Pliegos Tarifarios (Santiago)'!$A:$A,0)),H922&lt;=1000,INDEX('Pliegos Tarifarios (Santiago)'!$H:$H,MATCH($B922,'Pliegos Tarifarios (Santiago)'!$A:$A,0)),H922&lt;=5000,INDEX('Pliegos Tarifarios (Santiago)'!$I:$I,MATCH($B922,'Pliegos Tarifarios (Santiago)'!$A:$A,0)),H922&gt;5000,INDEX('Pliegos Tarifarios (Santiago)'!$J:$J,MATCH($B922,'Pliegos Tarifarios (Santiago)'!$A:$A,0)))/1.19</f>
        <v>1459.2473781512606</v>
      </c>
      <c r="R922" s="19">
        <f>INDEX('Pliegos Tarifarios (Santiago)'!$K:$K,MATCH($B922,'Pliegos Tarifarios (Santiago)'!$A:$A,0))</f>
        <v>719.68899999999996</v>
      </c>
      <c r="S922" s="21">
        <f t="shared" si="58"/>
        <v>115334.80413625126</v>
      </c>
      <c r="T922" s="21">
        <f t="shared" si="59"/>
        <v>21913.612785887741</v>
      </c>
      <c r="U922" s="19">
        <v>0</v>
      </c>
      <c r="V922" s="21">
        <f t="shared" si="60"/>
        <v>137248.416922139</v>
      </c>
    </row>
    <row r="923" spans="1:22" x14ac:dyDescent="0.3">
      <c r="A923" s="7" t="s">
        <v>135</v>
      </c>
      <c r="B923" s="7">
        <v>4</v>
      </c>
      <c r="C923" s="8" t="s">
        <v>178</v>
      </c>
      <c r="D923" s="7" t="s">
        <v>496</v>
      </c>
      <c r="E923" s="7" t="s">
        <v>488</v>
      </c>
      <c r="F923" s="8" t="s">
        <v>497</v>
      </c>
      <c r="G923" s="7" t="s">
        <v>16</v>
      </c>
      <c r="H923" s="9">
        <v>620.67160000000001</v>
      </c>
      <c r="I923" s="9">
        <v>1.7659</v>
      </c>
      <c r="J923" s="9">
        <v>1.7659</v>
      </c>
      <c r="K923" s="10">
        <v>1</v>
      </c>
      <c r="L923" s="9">
        <v>20.02</v>
      </c>
      <c r="M923" s="19">
        <f>H923*INDEX('Pliegos Tarifarios (Santiago)'!$B:$B,MATCH($B923,'Pliegos Tarifarios (Santiago)'!$A:$A,0))</f>
        <v>73759.371600800005</v>
      </c>
      <c r="N923" s="19">
        <f>I923*INDEX('Pliegos Tarifarios (Santiago)'!$C:$C,MATCH($B923,'Pliegos Tarifarios (Santiago)'!$A:$A,0))</f>
        <v>6056.7844763000003</v>
      </c>
      <c r="O923" s="19">
        <f>J923*INDEX('Pliegos Tarifarios (Santiago)'!$D:$D,MATCH($B923,'Pliegos Tarifarios (Santiago)'!$A:$A,0))</f>
        <v>24949.376877999999</v>
      </c>
      <c r="P923" s="19">
        <f>H923*INDEX('Pliegos Tarifarios (Santiago)'!$E:$E,MATCH($B923,'Pliegos Tarifarios (Santiago)'!$A:$A,0))</f>
        <v>8026.5251312</v>
      </c>
      <c r="Q923" s="19" cm="1">
        <f t="array" ref="Q923">H923*_xlfn.IFS(H923&lt;=350,INDEX('Pliegos Tarifarios (Santiago)'!$F:$F,MATCH($B923,'Pliegos Tarifarios (Santiago)'!$A:$A,0)),H923&lt;=500,INDEX('Pliegos Tarifarios (Santiago)'!$G:$G,MATCH($B923,'Pliegos Tarifarios (Santiago)'!$A:$A,0)),H923&lt;=1000,INDEX('Pliegos Tarifarios (Santiago)'!$H:$H,MATCH($B923,'Pliegos Tarifarios (Santiago)'!$A:$A,0)),H923&lt;=5000,INDEX('Pliegos Tarifarios (Santiago)'!$I:$I,MATCH($B923,'Pliegos Tarifarios (Santiago)'!$A:$A,0)),H923&gt;5000,INDEX('Pliegos Tarifarios (Santiago)'!$J:$J,MATCH($B923,'Pliegos Tarifarios (Santiago)'!$A:$A,0)))/1.19</f>
        <v>1455.7096097478995</v>
      </c>
      <c r="R923" s="19">
        <f>INDEX('Pliegos Tarifarios (Santiago)'!$K:$K,MATCH($B923,'Pliegos Tarifarios (Santiago)'!$A:$A,0))</f>
        <v>719.68899999999996</v>
      </c>
      <c r="S923" s="21">
        <f t="shared" si="58"/>
        <v>114967.4566960479</v>
      </c>
      <c r="T923" s="21">
        <f t="shared" si="59"/>
        <v>21843.816772249102</v>
      </c>
      <c r="U923" s="19">
        <v>0</v>
      </c>
      <c r="V923" s="21">
        <f t="shared" si="60"/>
        <v>136811.273468297</v>
      </c>
    </row>
    <row r="924" spans="1:22" x14ac:dyDescent="0.3">
      <c r="A924" s="7" t="s">
        <v>135</v>
      </c>
      <c r="B924" s="7">
        <v>4</v>
      </c>
      <c r="C924" s="8" t="s">
        <v>178</v>
      </c>
      <c r="D924" s="7" t="s">
        <v>498</v>
      </c>
      <c r="E924" s="7" t="s">
        <v>488</v>
      </c>
      <c r="F924" s="8" t="s">
        <v>499</v>
      </c>
      <c r="G924" s="7" t="s">
        <v>16</v>
      </c>
      <c r="H924" s="9">
        <v>621.08500000000004</v>
      </c>
      <c r="I924" s="9">
        <v>1.7793000000000001</v>
      </c>
      <c r="J924" s="9">
        <v>1.7793000000000001</v>
      </c>
      <c r="K924" s="10">
        <v>1</v>
      </c>
      <c r="L924" s="9">
        <v>20.04</v>
      </c>
      <c r="M924" s="19">
        <f>H924*INDEX('Pliegos Tarifarios (Santiago)'!$B:$B,MATCH($B924,'Pliegos Tarifarios (Santiago)'!$A:$A,0))</f>
        <v>73808.499230000001</v>
      </c>
      <c r="N924" s="19">
        <f>I924*INDEX('Pliegos Tarifarios (Santiago)'!$C:$C,MATCH($B924,'Pliegos Tarifarios (Santiago)'!$A:$A,0))</f>
        <v>6102.7445600999999</v>
      </c>
      <c r="O924" s="19">
        <f>J924*INDEX('Pliegos Tarifarios (Santiago)'!$D:$D,MATCH($B924,'Pliegos Tarifarios (Santiago)'!$A:$A,0))</f>
        <v>25138.697706000003</v>
      </c>
      <c r="P924" s="19">
        <f>H924*INDEX('Pliegos Tarifarios (Santiago)'!$E:$E,MATCH($B924,'Pliegos Tarifarios (Santiago)'!$A:$A,0))</f>
        <v>8031.8712200000009</v>
      </c>
      <c r="Q924" s="19" cm="1">
        <f t="array" ref="Q924">H924*_xlfn.IFS(H924&lt;=350,INDEX('Pliegos Tarifarios (Santiago)'!$F:$F,MATCH($B924,'Pliegos Tarifarios (Santiago)'!$A:$A,0)),H924&lt;=500,INDEX('Pliegos Tarifarios (Santiago)'!$G:$G,MATCH($B924,'Pliegos Tarifarios (Santiago)'!$A:$A,0)),H924&lt;=1000,INDEX('Pliegos Tarifarios (Santiago)'!$H:$H,MATCH($B924,'Pliegos Tarifarios (Santiago)'!$A:$A,0)),H924&lt;=5000,INDEX('Pliegos Tarifarios (Santiago)'!$I:$I,MATCH($B924,'Pliegos Tarifarios (Santiago)'!$A:$A,0)),H924&gt;5000,INDEX('Pliegos Tarifarios (Santiago)'!$J:$J,MATCH($B924,'Pliegos Tarifarios (Santiago)'!$A:$A,0)))/1.19</f>
        <v>1456.6791890756306</v>
      </c>
      <c r="R924" s="19">
        <f>INDEX('Pliegos Tarifarios (Santiago)'!$K:$K,MATCH($B924,'Pliegos Tarifarios (Santiago)'!$A:$A,0))</f>
        <v>719.68899999999996</v>
      </c>
      <c r="S924" s="21">
        <f t="shared" si="58"/>
        <v>115258.18090517564</v>
      </c>
      <c r="T924" s="21">
        <f t="shared" si="59"/>
        <v>21899.054371983373</v>
      </c>
      <c r="U924" s="19">
        <v>0</v>
      </c>
      <c r="V924" s="21">
        <f t="shared" si="60"/>
        <v>137157.23527715902</v>
      </c>
    </row>
    <row r="925" spans="1:22" x14ac:dyDescent="0.3">
      <c r="A925" s="7" t="s">
        <v>135</v>
      </c>
      <c r="B925" s="7">
        <v>4</v>
      </c>
      <c r="C925" s="8" t="s">
        <v>178</v>
      </c>
      <c r="D925" s="7" t="s">
        <v>500</v>
      </c>
      <c r="E925" s="7" t="s">
        <v>488</v>
      </c>
      <c r="F925" s="8" t="s">
        <v>501</v>
      </c>
      <c r="G925" s="7" t="s">
        <v>16</v>
      </c>
      <c r="H925" s="9">
        <v>620.87159999999994</v>
      </c>
      <c r="I925" s="9">
        <v>1.7768999999999999</v>
      </c>
      <c r="J925" s="9">
        <v>1.6934</v>
      </c>
      <c r="K925" s="10">
        <v>0.95300804772356351</v>
      </c>
      <c r="L925" s="9">
        <v>20.03</v>
      </c>
      <c r="M925" s="19">
        <f>H925*INDEX('Pliegos Tarifarios (Santiago)'!$B:$B,MATCH($B925,'Pliegos Tarifarios (Santiago)'!$A:$A,0))</f>
        <v>73783.139200799997</v>
      </c>
      <c r="N925" s="19">
        <f>I925*INDEX('Pliegos Tarifarios (Santiago)'!$C:$C,MATCH($B925,'Pliegos Tarifarios (Santiago)'!$A:$A,0))</f>
        <v>6094.5129032999994</v>
      </c>
      <c r="O925" s="19">
        <f>J925*INDEX('Pliegos Tarifarios (Santiago)'!$D:$D,MATCH($B925,'Pliegos Tarifarios (Santiago)'!$A:$A,0))</f>
        <v>23925.066428000002</v>
      </c>
      <c r="P925" s="19">
        <f>H925*INDEX('Pliegos Tarifarios (Santiago)'!$E:$E,MATCH($B925,'Pliegos Tarifarios (Santiago)'!$A:$A,0))</f>
        <v>8029.1115311999993</v>
      </c>
      <c r="Q925" s="19" cm="1">
        <f t="array" ref="Q925">H925*_xlfn.IFS(H925&lt;=350,INDEX('Pliegos Tarifarios (Santiago)'!$F:$F,MATCH($B925,'Pliegos Tarifarios (Santiago)'!$A:$A,0)),H925&lt;=500,INDEX('Pliegos Tarifarios (Santiago)'!$G:$G,MATCH($B925,'Pliegos Tarifarios (Santiago)'!$A:$A,0)),H925&lt;=1000,INDEX('Pliegos Tarifarios (Santiago)'!$H:$H,MATCH($B925,'Pliegos Tarifarios (Santiago)'!$A:$A,0)),H925&lt;=5000,INDEX('Pliegos Tarifarios (Santiago)'!$I:$I,MATCH($B925,'Pliegos Tarifarios (Santiago)'!$A:$A,0)),H925&gt;5000,INDEX('Pliegos Tarifarios (Santiago)'!$J:$J,MATCH($B925,'Pliegos Tarifarios (Santiago)'!$A:$A,0)))/1.19</f>
        <v>1456.1786853781514</v>
      </c>
      <c r="R925" s="19">
        <f>INDEX('Pliegos Tarifarios (Santiago)'!$K:$K,MATCH($B925,'Pliegos Tarifarios (Santiago)'!$A:$A,0))</f>
        <v>719.68899999999996</v>
      </c>
      <c r="S925" s="21">
        <f t="shared" si="58"/>
        <v>114007.69774867815</v>
      </c>
      <c r="T925" s="21">
        <f t="shared" si="59"/>
        <v>21661.462572248849</v>
      </c>
      <c r="U925" s="19">
        <v>0</v>
      </c>
      <c r="V925" s="21">
        <f t="shared" si="60"/>
        <v>135669.16032092701</v>
      </c>
    </row>
    <row r="926" spans="1:22" x14ac:dyDescent="0.3">
      <c r="A926" s="7" t="s">
        <v>135</v>
      </c>
      <c r="B926" s="7">
        <v>4</v>
      </c>
      <c r="C926" s="8" t="s">
        <v>178</v>
      </c>
      <c r="D926" s="7" t="s">
        <v>502</v>
      </c>
      <c r="E926" s="7" t="s">
        <v>488</v>
      </c>
      <c r="F926" s="8" t="s">
        <v>503</v>
      </c>
      <c r="G926" s="7" t="s">
        <v>16</v>
      </c>
      <c r="H926" s="9">
        <v>619.09059999999999</v>
      </c>
      <c r="I926" s="9">
        <v>1.7639</v>
      </c>
      <c r="J926" s="9">
        <v>1.7190000000000001</v>
      </c>
      <c r="K926" s="10">
        <v>0.97454504223595451</v>
      </c>
      <c r="L926" s="9">
        <v>19.97</v>
      </c>
      <c r="M926" s="19">
        <f>H926*INDEX('Pliegos Tarifarios (Santiago)'!$B:$B,MATCH($B926,'Pliegos Tarifarios (Santiago)'!$A:$A,0))</f>
        <v>73571.488722800001</v>
      </c>
      <c r="N926" s="19">
        <f>I926*INDEX('Pliegos Tarifarios (Santiago)'!$C:$C,MATCH($B926,'Pliegos Tarifarios (Santiago)'!$A:$A,0))</f>
        <v>6049.9247623000001</v>
      </c>
      <c r="O926" s="19">
        <f>J926*INDEX('Pliegos Tarifarios (Santiago)'!$D:$D,MATCH($B926,'Pliegos Tarifarios (Santiago)'!$A:$A,0))</f>
        <v>24286.753980000001</v>
      </c>
      <c r="P926" s="19">
        <f>H926*INDEX('Pliegos Tarifarios (Santiago)'!$E:$E,MATCH($B926,'Pliegos Tarifarios (Santiago)'!$A:$A,0))</f>
        <v>8006.0796392000002</v>
      </c>
      <c r="Q926" s="19" cm="1">
        <f t="array" ref="Q926">H926*_xlfn.IFS(H926&lt;=350,INDEX('Pliegos Tarifarios (Santiago)'!$F:$F,MATCH($B926,'Pliegos Tarifarios (Santiago)'!$A:$A,0)),H926&lt;=500,INDEX('Pliegos Tarifarios (Santiago)'!$G:$G,MATCH($B926,'Pliegos Tarifarios (Santiago)'!$A:$A,0)),H926&lt;=1000,INDEX('Pliegos Tarifarios (Santiago)'!$H:$H,MATCH($B926,'Pliegos Tarifarios (Santiago)'!$A:$A,0)),H926&lt;=5000,INDEX('Pliegos Tarifarios (Santiago)'!$I:$I,MATCH($B926,'Pliegos Tarifarios (Santiago)'!$A:$A,0)),H926&gt;5000,INDEX('Pliegos Tarifarios (Santiago)'!$J:$J,MATCH($B926,'Pliegos Tarifarios (Santiago)'!$A:$A,0)))/1.19</f>
        <v>1452.0015668907565</v>
      </c>
      <c r="R926" s="19">
        <f>INDEX('Pliegos Tarifarios (Santiago)'!$K:$K,MATCH($B926,'Pliegos Tarifarios (Santiago)'!$A:$A,0))</f>
        <v>719.68899999999996</v>
      </c>
      <c r="S926" s="21">
        <f t="shared" si="58"/>
        <v>114085.93767119077</v>
      </c>
      <c r="T926" s="21">
        <f t="shared" si="59"/>
        <v>21676.328157526244</v>
      </c>
      <c r="U926" s="19">
        <v>0</v>
      </c>
      <c r="V926" s="21">
        <f t="shared" si="60"/>
        <v>135762.26582871701</v>
      </c>
    </row>
    <row r="927" spans="1:22" x14ac:dyDescent="0.3">
      <c r="A927" s="7" t="s">
        <v>135</v>
      </c>
      <c r="B927" s="7">
        <v>4</v>
      </c>
      <c r="C927" s="8" t="s">
        <v>178</v>
      </c>
      <c r="D927" s="7" t="s">
        <v>504</v>
      </c>
      <c r="E927" s="7" t="s">
        <v>488</v>
      </c>
      <c r="F927" s="8" t="s">
        <v>505</v>
      </c>
      <c r="G927" s="7" t="s">
        <v>16</v>
      </c>
      <c r="H927" s="9">
        <v>620.67319999999995</v>
      </c>
      <c r="I927" s="9">
        <v>1.7617</v>
      </c>
      <c r="J927" s="9">
        <v>1.7617</v>
      </c>
      <c r="K927" s="10">
        <v>1</v>
      </c>
      <c r="L927" s="9">
        <v>20.02</v>
      </c>
      <c r="M927" s="19">
        <f>H927*INDEX('Pliegos Tarifarios (Santiago)'!$B:$B,MATCH($B927,'Pliegos Tarifarios (Santiago)'!$A:$A,0))</f>
        <v>73759.561741599988</v>
      </c>
      <c r="N927" s="19">
        <f>I927*INDEX('Pliegos Tarifarios (Santiago)'!$C:$C,MATCH($B927,'Pliegos Tarifarios (Santiago)'!$A:$A,0))</f>
        <v>6042.3790768999997</v>
      </c>
      <c r="O927" s="19">
        <f>J927*INDEX('Pliegos Tarifarios (Santiago)'!$D:$D,MATCH($B927,'Pliegos Tarifarios (Santiago)'!$A:$A,0))</f>
        <v>24890.037514</v>
      </c>
      <c r="P927" s="19">
        <f>H927*INDEX('Pliegos Tarifarios (Santiago)'!$E:$E,MATCH($B927,'Pliegos Tarifarios (Santiago)'!$A:$A,0))</f>
        <v>8026.5458223999995</v>
      </c>
      <c r="Q927" s="19" cm="1">
        <f t="array" ref="Q927">H927*_xlfn.IFS(H927&lt;=350,INDEX('Pliegos Tarifarios (Santiago)'!$F:$F,MATCH($B927,'Pliegos Tarifarios (Santiago)'!$A:$A,0)),H927&lt;=500,INDEX('Pliegos Tarifarios (Santiago)'!$G:$G,MATCH($B927,'Pliegos Tarifarios (Santiago)'!$A:$A,0)),H927&lt;=1000,INDEX('Pliegos Tarifarios (Santiago)'!$H:$H,MATCH($B927,'Pliegos Tarifarios (Santiago)'!$A:$A,0)),H927&lt;=5000,INDEX('Pliegos Tarifarios (Santiago)'!$I:$I,MATCH($B927,'Pliegos Tarifarios (Santiago)'!$A:$A,0)),H927&gt;5000,INDEX('Pliegos Tarifarios (Santiago)'!$J:$J,MATCH($B927,'Pliegos Tarifarios (Santiago)'!$A:$A,0)))/1.19</f>
        <v>1455.7133623529412</v>
      </c>
      <c r="R927" s="19">
        <f>INDEX('Pliegos Tarifarios (Santiago)'!$K:$K,MATCH($B927,'Pliegos Tarifarios (Santiago)'!$A:$A,0))</f>
        <v>719.68899999999996</v>
      </c>
      <c r="S927" s="21">
        <f t="shared" si="58"/>
        <v>114893.92651725293</v>
      </c>
      <c r="T927" s="21">
        <f t="shared" si="59"/>
        <v>21829.846038278058</v>
      </c>
      <c r="U927" s="19">
        <v>0</v>
      </c>
      <c r="V927" s="21">
        <f t="shared" si="60"/>
        <v>136723.77255553097</v>
      </c>
    </row>
    <row r="928" spans="1:22" x14ac:dyDescent="0.3">
      <c r="A928" s="7" t="s">
        <v>135</v>
      </c>
      <c r="B928" s="7">
        <v>4</v>
      </c>
      <c r="C928" s="8" t="s">
        <v>178</v>
      </c>
      <c r="D928" s="7" t="s">
        <v>506</v>
      </c>
      <c r="E928" s="7" t="s">
        <v>488</v>
      </c>
      <c r="F928" s="8" t="s">
        <v>507</v>
      </c>
      <c r="G928" s="7" t="s">
        <v>16</v>
      </c>
      <c r="H928" s="9">
        <v>621.43629999999996</v>
      </c>
      <c r="I928" s="9">
        <v>1.7332000000000001</v>
      </c>
      <c r="J928" s="9">
        <v>1.7206999999999999</v>
      </c>
      <c r="K928" s="10">
        <v>0.99278790676205853</v>
      </c>
      <c r="L928" s="9">
        <v>20.05</v>
      </c>
      <c r="M928" s="19">
        <f>H928*INDEX('Pliegos Tarifarios (Santiago)'!$B:$B,MATCH($B928,'Pliegos Tarifarios (Santiago)'!$A:$A,0))</f>
        <v>73850.247019399991</v>
      </c>
      <c r="N928" s="19">
        <f>I928*INDEX('Pliegos Tarifarios (Santiago)'!$C:$C,MATCH($B928,'Pliegos Tarifarios (Santiago)'!$A:$A,0))</f>
        <v>5944.6281524000005</v>
      </c>
      <c r="O928" s="19">
        <f>J928*INDEX('Pliegos Tarifarios (Santiago)'!$D:$D,MATCH($B928,'Pliegos Tarifarios (Santiago)'!$A:$A,0))</f>
        <v>24310.772293999999</v>
      </c>
      <c r="P928" s="19">
        <f>H928*INDEX('Pliegos Tarifarios (Santiago)'!$E:$E,MATCH($B928,'Pliegos Tarifarios (Santiago)'!$A:$A,0))</f>
        <v>8036.4142315999998</v>
      </c>
      <c r="Q928" s="19" cm="1">
        <f t="array" ref="Q928">H928*_xlfn.IFS(H928&lt;=350,INDEX('Pliegos Tarifarios (Santiago)'!$F:$F,MATCH($B928,'Pliegos Tarifarios (Santiago)'!$A:$A,0)),H928&lt;=500,INDEX('Pliegos Tarifarios (Santiago)'!$G:$G,MATCH($B928,'Pliegos Tarifarios (Santiago)'!$A:$A,0)),H928&lt;=1000,INDEX('Pliegos Tarifarios (Santiago)'!$H:$H,MATCH($B928,'Pliegos Tarifarios (Santiago)'!$A:$A,0)),H928&lt;=5000,INDEX('Pliegos Tarifarios (Santiago)'!$I:$I,MATCH($B928,'Pliegos Tarifarios (Santiago)'!$A:$A,0)),H928&gt;5000,INDEX('Pliegos Tarifarios (Santiago)'!$J:$J,MATCH($B928,'Pliegos Tarifarios (Santiago)'!$A:$A,0)))/1.19</f>
        <v>1457.5031204201682</v>
      </c>
      <c r="R928" s="19">
        <f>INDEX('Pliegos Tarifarios (Santiago)'!$K:$K,MATCH($B928,'Pliegos Tarifarios (Santiago)'!$A:$A,0))</f>
        <v>719.68899999999996</v>
      </c>
      <c r="S928" s="21">
        <f t="shared" si="58"/>
        <v>114319.25381782016</v>
      </c>
      <c r="T928" s="21">
        <f t="shared" si="59"/>
        <v>21720.658225385832</v>
      </c>
      <c r="U928" s="19">
        <v>0</v>
      </c>
      <c r="V928" s="21">
        <f t="shared" si="60"/>
        <v>136039.91204320599</v>
      </c>
    </row>
    <row r="929" spans="1:22" x14ac:dyDescent="0.3">
      <c r="A929" s="7" t="s">
        <v>135</v>
      </c>
      <c r="B929" s="7">
        <v>4</v>
      </c>
      <c r="C929" s="8" t="s">
        <v>178</v>
      </c>
      <c r="D929" s="7" t="s">
        <v>508</v>
      </c>
      <c r="E929" s="7" t="s">
        <v>488</v>
      </c>
      <c r="F929" s="8" t="s">
        <v>509</v>
      </c>
      <c r="G929" s="7" t="s">
        <v>16</v>
      </c>
      <c r="H929" s="9">
        <v>619.33109999999999</v>
      </c>
      <c r="I929" s="9">
        <v>1.7493000000000001</v>
      </c>
      <c r="J929" s="9">
        <v>1.7493000000000001</v>
      </c>
      <c r="K929" s="10">
        <v>1</v>
      </c>
      <c r="L929" s="9">
        <v>19.98</v>
      </c>
      <c r="M929" s="19">
        <f>H929*INDEX('Pliegos Tarifarios (Santiago)'!$B:$B,MATCH($B929,'Pliegos Tarifarios (Santiago)'!$A:$A,0))</f>
        <v>73600.069261799988</v>
      </c>
      <c r="N929" s="19">
        <f>I929*INDEX('Pliegos Tarifarios (Santiago)'!$C:$C,MATCH($B929,'Pliegos Tarifarios (Santiago)'!$A:$A,0))</f>
        <v>5999.8488501000002</v>
      </c>
      <c r="O929" s="19">
        <f>J929*INDEX('Pliegos Tarifarios (Santiago)'!$D:$D,MATCH($B929,'Pliegos Tarifarios (Santiago)'!$A:$A,0))</f>
        <v>24714.845106000001</v>
      </c>
      <c r="P929" s="19">
        <f>H929*INDEX('Pliegos Tarifarios (Santiago)'!$E:$E,MATCH($B929,'Pliegos Tarifarios (Santiago)'!$A:$A,0))</f>
        <v>8009.1897852000002</v>
      </c>
      <c r="Q929" s="19" cm="1">
        <f t="array" ref="Q929">H929*_xlfn.IFS(H929&lt;=350,INDEX('Pliegos Tarifarios (Santiago)'!$F:$F,MATCH($B929,'Pliegos Tarifarios (Santiago)'!$A:$A,0)),H929&lt;=500,INDEX('Pliegos Tarifarios (Santiago)'!$G:$G,MATCH($B929,'Pliegos Tarifarios (Santiago)'!$A:$A,0)),H929&lt;=1000,INDEX('Pliegos Tarifarios (Santiago)'!$H:$H,MATCH($B929,'Pliegos Tarifarios (Santiago)'!$A:$A,0)),H929&lt;=5000,INDEX('Pliegos Tarifarios (Santiago)'!$I:$I,MATCH($B929,'Pliegos Tarifarios (Santiago)'!$A:$A,0)),H929&gt;5000,INDEX('Pliegos Tarifarios (Santiago)'!$J:$J,MATCH($B929,'Pliegos Tarifarios (Santiago)'!$A:$A,0)))/1.19</f>
        <v>1452.5656303361347</v>
      </c>
      <c r="R929" s="19">
        <f>INDEX('Pliegos Tarifarios (Santiago)'!$K:$K,MATCH($B929,'Pliegos Tarifarios (Santiago)'!$A:$A,0))</f>
        <v>719.68899999999996</v>
      </c>
      <c r="S929" s="21">
        <f t="shared" si="58"/>
        <v>114496.2076334361</v>
      </c>
      <c r="T929" s="21">
        <f t="shared" si="59"/>
        <v>21754.27945035286</v>
      </c>
      <c r="U929" s="19">
        <v>0</v>
      </c>
      <c r="V929" s="21">
        <f t="shared" si="60"/>
        <v>136250.48708378896</v>
      </c>
    </row>
    <row r="930" spans="1:22" x14ac:dyDescent="0.3">
      <c r="A930" s="7" t="s">
        <v>135</v>
      </c>
      <c r="B930" s="7">
        <v>4</v>
      </c>
      <c r="C930" s="8" t="s">
        <v>178</v>
      </c>
      <c r="D930" s="7" t="s">
        <v>510</v>
      </c>
      <c r="E930" s="7" t="s">
        <v>488</v>
      </c>
      <c r="F930" s="8" t="s">
        <v>511</v>
      </c>
      <c r="G930" s="7" t="s">
        <v>16</v>
      </c>
      <c r="H930" s="9">
        <v>622.03039999999999</v>
      </c>
      <c r="I930" s="9">
        <v>1.7771999999999999</v>
      </c>
      <c r="J930" s="9">
        <v>1.724</v>
      </c>
      <c r="K930" s="10">
        <v>0.97006527121314434</v>
      </c>
      <c r="L930" s="9">
        <v>20.07</v>
      </c>
      <c r="M930" s="19">
        <f>H930*INDEX('Pliegos Tarifarios (Santiago)'!$B:$B,MATCH($B930,'Pliegos Tarifarios (Santiago)'!$A:$A,0))</f>
        <v>73920.848675199988</v>
      </c>
      <c r="N930" s="19">
        <f>I930*INDEX('Pliegos Tarifarios (Santiago)'!$C:$C,MATCH($B930,'Pliegos Tarifarios (Santiago)'!$A:$A,0))</f>
        <v>6095.5418603999997</v>
      </c>
      <c r="O930" s="19">
        <f>J930*INDEX('Pliegos Tarifarios (Santiago)'!$D:$D,MATCH($B930,'Pliegos Tarifarios (Santiago)'!$A:$A,0))</f>
        <v>24357.396079999999</v>
      </c>
      <c r="P930" s="19">
        <f>H930*INDEX('Pliegos Tarifarios (Santiago)'!$E:$E,MATCH($B930,'Pliegos Tarifarios (Santiago)'!$A:$A,0))</f>
        <v>8044.0971328000005</v>
      </c>
      <c r="Q930" s="19" cm="1">
        <f t="array" ref="Q930">H930*_xlfn.IFS(H930&lt;=350,INDEX('Pliegos Tarifarios (Santiago)'!$F:$F,MATCH($B930,'Pliegos Tarifarios (Santiago)'!$A:$A,0)),H930&lt;=500,INDEX('Pliegos Tarifarios (Santiago)'!$G:$G,MATCH($B930,'Pliegos Tarifarios (Santiago)'!$A:$A,0)),H930&lt;=1000,INDEX('Pliegos Tarifarios (Santiago)'!$H:$H,MATCH($B930,'Pliegos Tarifarios (Santiago)'!$A:$A,0)),H930&lt;=5000,INDEX('Pliegos Tarifarios (Santiago)'!$I:$I,MATCH($B930,'Pliegos Tarifarios (Santiago)'!$A:$A,0)),H930&gt;5000,INDEX('Pliegos Tarifarios (Santiago)'!$J:$J,MATCH($B930,'Pliegos Tarifarios (Santiago)'!$A:$A,0)))/1.19</f>
        <v>1458.8965095798321</v>
      </c>
      <c r="R930" s="19">
        <f>INDEX('Pliegos Tarifarios (Santiago)'!$K:$K,MATCH($B930,'Pliegos Tarifarios (Santiago)'!$A:$A,0))</f>
        <v>719.68899999999996</v>
      </c>
      <c r="S930" s="21">
        <f t="shared" si="58"/>
        <v>114596.46925797983</v>
      </c>
      <c r="T930" s="21">
        <f t="shared" si="59"/>
        <v>21773.329159016168</v>
      </c>
      <c r="U930" s="19">
        <v>0</v>
      </c>
      <c r="V930" s="21">
        <f t="shared" si="60"/>
        <v>136369.798416996</v>
      </c>
    </row>
    <row r="931" spans="1:22" x14ac:dyDescent="0.3">
      <c r="A931" s="7" t="s">
        <v>135</v>
      </c>
      <c r="B931" s="7">
        <v>4</v>
      </c>
      <c r="C931" s="8" t="s">
        <v>178</v>
      </c>
      <c r="D931" s="7" t="s">
        <v>512</v>
      </c>
      <c r="E931" s="7" t="s">
        <v>488</v>
      </c>
      <c r="F931" s="8" t="s">
        <v>513</v>
      </c>
      <c r="G931" s="7" t="s">
        <v>16</v>
      </c>
      <c r="H931" s="9">
        <v>620.33360000000005</v>
      </c>
      <c r="I931" s="9">
        <v>1.7834000000000001</v>
      </c>
      <c r="J931" s="9">
        <v>1.7834000000000001</v>
      </c>
      <c r="K931" s="10">
        <v>1</v>
      </c>
      <c r="L931" s="9">
        <v>20.010000000000002</v>
      </c>
      <c r="M931" s="19">
        <f>H931*INDEX('Pliegos Tarifarios (Santiago)'!$B:$B,MATCH($B931,'Pliegos Tarifarios (Santiago)'!$A:$A,0))</f>
        <v>73719.204356800008</v>
      </c>
      <c r="N931" s="19">
        <f>I931*INDEX('Pliegos Tarifarios (Santiago)'!$C:$C,MATCH($B931,'Pliegos Tarifarios (Santiago)'!$A:$A,0))</f>
        <v>6116.8069738000004</v>
      </c>
      <c r="O931" s="19">
        <f>J931*INDEX('Pliegos Tarifarios (Santiago)'!$D:$D,MATCH($B931,'Pliegos Tarifarios (Santiago)'!$A:$A,0))</f>
        <v>25196.624228000001</v>
      </c>
      <c r="P931" s="19">
        <f>H931*INDEX('Pliegos Tarifarios (Santiago)'!$E:$E,MATCH($B931,'Pliegos Tarifarios (Santiago)'!$A:$A,0))</f>
        <v>8022.1541152000009</v>
      </c>
      <c r="Q931" s="19" cm="1">
        <f t="array" ref="Q931">H931*_xlfn.IFS(H931&lt;=350,INDEX('Pliegos Tarifarios (Santiago)'!$F:$F,MATCH($B931,'Pliegos Tarifarios (Santiago)'!$A:$A,0)),H931&lt;=500,INDEX('Pliegos Tarifarios (Santiago)'!$G:$G,MATCH($B931,'Pliegos Tarifarios (Santiago)'!$A:$A,0)),H931&lt;=1000,INDEX('Pliegos Tarifarios (Santiago)'!$H:$H,MATCH($B931,'Pliegos Tarifarios (Santiago)'!$A:$A,0)),H931&lt;=5000,INDEX('Pliegos Tarifarios (Santiago)'!$I:$I,MATCH($B931,'Pliegos Tarifarios (Santiago)'!$A:$A,0)),H931&gt;5000,INDEX('Pliegos Tarifarios (Santiago)'!$J:$J,MATCH($B931,'Pliegos Tarifarios (Santiago)'!$A:$A,0)))/1.19</f>
        <v>1454.9168719327733</v>
      </c>
      <c r="R931" s="19">
        <f>INDEX('Pliegos Tarifarios (Santiago)'!$K:$K,MATCH($B931,'Pliegos Tarifarios (Santiago)'!$A:$A,0))</f>
        <v>719.68899999999996</v>
      </c>
      <c r="S931" s="21">
        <f t="shared" si="58"/>
        <v>115229.39554573278</v>
      </c>
      <c r="T931" s="21">
        <f t="shared" si="59"/>
        <v>21893.58515368923</v>
      </c>
      <c r="U931" s="19">
        <v>0</v>
      </c>
      <c r="V931" s="21">
        <f t="shared" si="60"/>
        <v>137122.98069942201</v>
      </c>
    </row>
    <row r="932" spans="1:22" x14ac:dyDescent="0.3">
      <c r="A932" s="7" t="s">
        <v>135</v>
      </c>
      <c r="B932" s="7">
        <v>4</v>
      </c>
      <c r="C932" s="8" t="s">
        <v>178</v>
      </c>
      <c r="D932" s="7" t="s">
        <v>514</v>
      </c>
      <c r="E932" s="7" t="s">
        <v>488</v>
      </c>
      <c r="F932" s="8" t="s">
        <v>515</v>
      </c>
      <c r="G932" s="7" t="s">
        <v>16</v>
      </c>
      <c r="H932" s="9">
        <v>620.0299</v>
      </c>
      <c r="I932" s="9">
        <v>1.7484</v>
      </c>
      <c r="J932" s="9">
        <v>1.7484</v>
      </c>
      <c r="K932" s="10">
        <v>1</v>
      </c>
      <c r="L932" s="9">
        <v>20</v>
      </c>
      <c r="M932" s="19">
        <f>H932*INDEX('Pliegos Tarifarios (Santiago)'!$B:$B,MATCH($B932,'Pliegos Tarifarios (Santiago)'!$A:$A,0))</f>
        <v>73683.113256199998</v>
      </c>
      <c r="N932" s="19">
        <f>I932*INDEX('Pliegos Tarifarios (Santiago)'!$C:$C,MATCH($B932,'Pliegos Tarifarios (Santiago)'!$A:$A,0))</f>
        <v>5996.7619788000002</v>
      </c>
      <c r="O932" s="19">
        <f>J932*INDEX('Pliegos Tarifarios (Santiago)'!$D:$D,MATCH($B932,'Pliegos Tarifarios (Santiago)'!$A:$A,0))</f>
        <v>24702.129527999998</v>
      </c>
      <c r="P932" s="19">
        <f>H932*INDEX('Pliegos Tarifarios (Santiago)'!$E:$E,MATCH($B932,'Pliegos Tarifarios (Santiago)'!$A:$A,0))</f>
        <v>8018.2266668000002</v>
      </c>
      <c r="Q932" s="19" cm="1">
        <f t="array" ref="Q932">H932*_xlfn.IFS(H932&lt;=350,INDEX('Pliegos Tarifarios (Santiago)'!$F:$F,MATCH($B932,'Pliegos Tarifarios (Santiago)'!$A:$A,0)),H932&lt;=500,INDEX('Pliegos Tarifarios (Santiago)'!$G:$G,MATCH($B932,'Pliegos Tarifarios (Santiago)'!$A:$A,0)),H932&lt;=1000,INDEX('Pliegos Tarifarios (Santiago)'!$H:$H,MATCH($B932,'Pliegos Tarifarios (Santiago)'!$A:$A,0)),H932&lt;=5000,INDEX('Pliegos Tarifarios (Santiago)'!$I:$I,MATCH($B932,'Pliegos Tarifarios (Santiago)'!$A:$A,0)),H932&gt;5000,INDEX('Pliegos Tarifarios (Santiago)'!$J:$J,MATCH($B932,'Pliegos Tarifarios (Santiago)'!$A:$A,0)))/1.19</f>
        <v>1454.2045805882356</v>
      </c>
      <c r="R932" s="19">
        <f>INDEX('Pliegos Tarifarios (Santiago)'!$K:$K,MATCH($B932,'Pliegos Tarifarios (Santiago)'!$A:$A,0))</f>
        <v>719.68899999999996</v>
      </c>
      <c r="S932" s="21">
        <f t="shared" si="58"/>
        <v>114574.12501038823</v>
      </c>
      <c r="T932" s="21">
        <f t="shared" si="59"/>
        <v>21769.083751973765</v>
      </c>
      <c r="U932" s="19">
        <v>0</v>
      </c>
      <c r="V932" s="21">
        <f t="shared" si="60"/>
        <v>136343.20876236199</v>
      </c>
    </row>
    <row r="933" spans="1:22" x14ac:dyDescent="0.3">
      <c r="A933" s="7" t="s">
        <v>135</v>
      </c>
      <c r="B933" s="7">
        <v>4</v>
      </c>
      <c r="C933" s="8" t="s">
        <v>178</v>
      </c>
      <c r="D933" s="7" t="s">
        <v>516</v>
      </c>
      <c r="E933" s="7" t="s">
        <v>488</v>
      </c>
      <c r="F933" s="8" t="s">
        <v>517</v>
      </c>
      <c r="G933" s="7" t="s">
        <v>16</v>
      </c>
      <c r="H933" s="9">
        <v>619.70659999999998</v>
      </c>
      <c r="I933" s="9">
        <v>1.726</v>
      </c>
      <c r="J933" s="9">
        <v>1.7062999999999999</v>
      </c>
      <c r="K933" s="10">
        <v>0.98858632676709146</v>
      </c>
      <c r="L933" s="9">
        <v>19.989999999999998</v>
      </c>
      <c r="M933" s="19">
        <f>H933*INDEX('Pliegos Tarifarios (Santiago)'!$B:$B,MATCH($B933,'Pliegos Tarifarios (Santiago)'!$A:$A,0))</f>
        <v>73644.692930799996</v>
      </c>
      <c r="N933" s="19">
        <f>I933*INDEX('Pliegos Tarifarios (Santiago)'!$C:$C,MATCH($B933,'Pliegos Tarifarios (Santiago)'!$A:$A,0))</f>
        <v>5919.9331819999998</v>
      </c>
      <c r="O933" s="19">
        <f>J933*INDEX('Pliegos Tarifarios (Santiago)'!$D:$D,MATCH($B933,'Pliegos Tarifarios (Santiago)'!$A:$A,0))</f>
        <v>24107.323045999998</v>
      </c>
      <c r="P933" s="19">
        <f>H933*INDEX('Pliegos Tarifarios (Santiago)'!$E:$E,MATCH($B933,'Pliegos Tarifarios (Santiago)'!$A:$A,0))</f>
        <v>8014.0457512000003</v>
      </c>
      <c r="Q933" s="19" cm="1">
        <f t="array" ref="Q933">H933*_xlfn.IFS(H933&lt;=350,INDEX('Pliegos Tarifarios (Santiago)'!$F:$F,MATCH($B933,'Pliegos Tarifarios (Santiago)'!$A:$A,0)),H933&lt;=500,INDEX('Pliegos Tarifarios (Santiago)'!$G:$G,MATCH($B933,'Pliegos Tarifarios (Santiago)'!$A:$A,0)),H933&lt;=1000,INDEX('Pliegos Tarifarios (Santiago)'!$H:$H,MATCH($B933,'Pliegos Tarifarios (Santiago)'!$A:$A,0)),H933&lt;=5000,INDEX('Pliegos Tarifarios (Santiago)'!$I:$I,MATCH($B933,'Pliegos Tarifarios (Santiago)'!$A:$A,0)),H933&gt;5000,INDEX('Pliegos Tarifarios (Santiago)'!$J:$J,MATCH($B933,'Pliegos Tarifarios (Santiago)'!$A:$A,0)))/1.19</f>
        <v>1453.4463198319331</v>
      </c>
      <c r="R933" s="19">
        <f>INDEX('Pliegos Tarifarios (Santiago)'!$K:$K,MATCH($B933,'Pliegos Tarifarios (Santiago)'!$A:$A,0))</f>
        <v>719.68899999999996</v>
      </c>
      <c r="S933" s="21">
        <f t="shared" si="58"/>
        <v>113859.13022983191</v>
      </c>
      <c r="T933" s="21">
        <f t="shared" si="59"/>
        <v>21633.234743668061</v>
      </c>
      <c r="U933" s="19">
        <v>0</v>
      </c>
      <c r="V933" s="21">
        <f t="shared" si="60"/>
        <v>135492.36497349996</v>
      </c>
    </row>
    <row r="934" spans="1:22" x14ac:dyDescent="0.3">
      <c r="A934" s="7" t="s">
        <v>135</v>
      </c>
      <c r="B934" s="7">
        <v>4</v>
      </c>
      <c r="C934" s="8" t="s">
        <v>178</v>
      </c>
      <c r="D934" s="7" t="s">
        <v>518</v>
      </c>
      <c r="E934" s="7" t="s">
        <v>488</v>
      </c>
      <c r="F934" s="8" t="s">
        <v>519</v>
      </c>
      <c r="G934" s="7" t="s">
        <v>16</v>
      </c>
      <c r="H934" s="9">
        <v>622.31679999999994</v>
      </c>
      <c r="I934" s="9">
        <v>1.7212000000000001</v>
      </c>
      <c r="J934" s="9">
        <v>1.7136</v>
      </c>
      <c r="K934" s="10">
        <v>0.99558447594701371</v>
      </c>
      <c r="L934" s="9">
        <v>20.07</v>
      </c>
      <c r="M934" s="19">
        <f>H934*INDEX('Pliegos Tarifarios (Santiago)'!$B:$B,MATCH($B934,'Pliegos Tarifarios (Santiago)'!$A:$A,0))</f>
        <v>73954.883878399996</v>
      </c>
      <c r="N934" s="19">
        <f>I934*INDEX('Pliegos Tarifarios (Santiago)'!$C:$C,MATCH($B934,'Pliegos Tarifarios (Santiago)'!$A:$A,0))</f>
        <v>5903.4698684000005</v>
      </c>
      <c r="O934" s="19">
        <f>J934*INDEX('Pliegos Tarifarios (Santiago)'!$D:$D,MATCH($B934,'Pliegos Tarifarios (Santiago)'!$A:$A,0))</f>
        <v>24210.460512000001</v>
      </c>
      <c r="P934" s="19">
        <f>H934*INDEX('Pliegos Tarifarios (Santiago)'!$E:$E,MATCH($B934,'Pliegos Tarifarios (Santiago)'!$A:$A,0))</f>
        <v>8047.8008575999993</v>
      </c>
      <c r="Q934" s="19" cm="1">
        <f t="array" ref="Q934">H934*_xlfn.IFS(H934&lt;=350,INDEX('Pliegos Tarifarios (Santiago)'!$F:$F,MATCH($B934,'Pliegos Tarifarios (Santiago)'!$A:$A,0)),H934&lt;=500,INDEX('Pliegos Tarifarios (Santiago)'!$G:$G,MATCH($B934,'Pliegos Tarifarios (Santiago)'!$A:$A,0)),H934&lt;=1000,INDEX('Pliegos Tarifarios (Santiago)'!$H:$H,MATCH($B934,'Pliegos Tarifarios (Santiago)'!$A:$A,0)),H934&lt;=5000,INDEX('Pliegos Tarifarios (Santiago)'!$I:$I,MATCH($B934,'Pliegos Tarifarios (Santiago)'!$A:$A,0)),H934&gt;5000,INDEX('Pliegos Tarifarios (Santiago)'!$J:$J,MATCH($B934,'Pliegos Tarifarios (Santiago)'!$A:$A,0)))/1.19</f>
        <v>1459.5682258823531</v>
      </c>
      <c r="R934" s="19">
        <f>INDEX('Pliegos Tarifarios (Santiago)'!$K:$K,MATCH($B934,'Pliegos Tarifarios (Santiago)'!$A:$A,0))</f>
        <v>719.68899999999996</v>
      </c>
      <c r="S934" s="21">
        <f t="shared" si="58"/>
        <v>114295.87234228235</v>
      </c>
      <c r="T934" s="21">
        <f t="shared" si="59"/>
        <v>21716.215745033649</v>
      </c>
      <c r="U934" s="19">
        <v>0</v>
      </c>
      <c r="V934" s="21">
        <f t="shared" si="60"/>
        <v>136012.08808731599</v>
      </c>
    </row>
    <row r="935" spans="1:22" x14ac:dyDescent="0.3">
      <c r="A935" s="7" t="s">
        <v>135</v>
      </c>
      <c r="B935" s="7">
        <v>4</v>
      </c>
      <c r="C935" s="8" t="s">
        <v>178</v>
      </c>
      <c r="D935" s="7" t="s">
        <v>520</v>
      </c>
      <c r="E935" s="7" t="s">
        <v>488</v>
      </c>
      <c r="F935" s="8" t="s">
        <v>521</v>
      </c>
      <c r="G935" s="7" t="s">
        <v>16</v>
      </c>
      <c r="H935" s="9">
        <v>621.32539999999995</v>
      </c>
      <c r="I935" s="9">
        <v>1.7393000000000001</v>
      </c>
      <c r="J935" s="9">
        <v>1.714</v>
      </c>
      <c r="K935" s="10">
        <v>0.98545391824297124</v>
      </c>
      <c r="L935" s="9">
        <v>20.04</v>
      </c>
      <c r="M935" s="19">
        <f>H935*INDEX('Pliegos Tarifarios (Santiago)'!$B:$B,MATCH($B935,'Pliegos Tarifarios (Santiago)'!$A:$A,0))</f>
        <v>73837.067885199984</v>
      </c>
      <c r="N935" s="19">
        <f>I935*INDEX('Pliegos Tarifarios (Santiago)'!$C:$C,MATCH($B935,'Pliegos Tarifarios (Santiago)'!$A:$A,0))</f>
        <v>5965.5502801000002</v>
      </c>
      <c r="O935" s="19">
        <f>J935*INDEX('Pliegos Tarifarios (Santiago)'!$D:$D,MATCH($B935,'Pliegos Tarifarios (Santiago)'!$A:$A,0))</f>
        <v>24216.11188</v>
      </c>
      <c r="P935" s="19">
        <f>H935*INDEX('Pliegos Tarifarios (Santiago)'!$E:$E,MATCH($B935,'Pliegos Tarifarios (Santiago)'!$A:$A,0))</f>
        <v>8034.9800727999991</v>
      </c>
      <c r="Q935" s="19" cm="1">
        <f t="array" ref="Q935">H935*_xlfn.IFS(H935&lt;=350,INDEX('Pliegos Tarifarios (Santiago)'!$F:$F,MATCH($B935,'Pliegos Tarifarios (Santiago)'!$A:$A,0)),H935&lt;=500,INDEX('Pliegos Tarifarios (Santiago)'!$G:$G,MATCH($B935,'Pliegos Tarifarios (Santiago)'!$A:$A,0)),H935&lt;=1000,INDEX('Pliegos Tarifarios (Santiago)'!$H:$H,MATCH($B935,'Pliegos Tarifarios (Santiago)'!$A:$A,0)),H935&lt;=5000,INDEX('Pliegos Tarifarios (Santiago)'!$I:$I,MATCH($B935,'Pliegos Tarifarios (Santiago)'!$A:$A,0)),H935&gt;5000,INDEX('Pliegos Tarifarios (Santiago)'!$J:$J,MATCH($B935,'Pliegos Tarifarios (Santiago)'!$A:$A,0)))/1.19</f>
        <v>1457.2430179831933</v>
      </c>
      <c r="R935" s="19">
        <f>INDEX('Pliegos Tarifarios (Santiago)'!$K:$K,MATCH($B935,'Pliegos Tarifarios (Santiago)'!$A:$A,0))</f>
        <v>719.68899999999996</v>
      </c>
      <c r="S935" s="21">
        <f t="shared" si="58"/>
        <v>114230.64213608316</v>
      </c>
      <c r="T935" s="21">
        <f t="shared" si="59"/>
        <v>21703.8220058558</v>
      </c>
      <c r="U935" s="19">
        <v>0</v>
      </c>
      <c r="V935" s="21">
        <f t="shared" si="60"/>
        <v>135934.46414193895</v>
      </c>
    </row>
    <row r="936" spans="1:22" x14ac:dyDescent="0.3">
      <c r="A936" s="7" t="s">
        <v>135</v>
      </c>
      <c r="B936" s="7">
        <v>4</v>
      </c>
      <c r="C936" s="8" t="s">
        <v>178</v>
      </c>
      <c r="D936" s="7" t="s">
        <v>522</v>
      </c>
      <c r="E936" s="7" t="s">
        <v>488</v>
      </c>
      <c r="F936" s="8" t="s">
        <v>523</v>
      </c>
      <c r="G936" s="7" t="s">
        <v>16</v>
      </c>
      <c r="H936" s="9">
        <v>619.95519999999999</v>
      </c>
      <c r="I936" s="9">
        <v>1.7685999999999999</v>
      </c>
      <c r="J936" s="9">
        <v>1.746</v>
      </c>
      <c r="K936" s="10">
        <v>0.98722153115458555</v>
      </c>
      <c r="L936" s="9">
        <v>20</v>
      </c>
      <c r="M936" s="19">
        <f>H936*INDEX('Pliegos Tarifarios (Santiago)'!$B:$B,MATCH($B936,'Pliegos Tarifarios (Santiago)'!$A:$A,0))</f>
        <v>73674.236057599992</v>
      </c>
      <c r="N936" s="19">
        <f>I936*INDEX('Pliegos Tarifarios (Santiago)'!$C:$C,MATCH($B936,'Pliegos Tarifarios (Santiago)'!$A:$A,0))</f>
        <v>6066.0450901999993</v>
      </c>
      <c r="O936" s="19">
        <f>J936*INDEX('Pliegos Tarifarios (Santiago)'!$D:$D,MATCH($B936,'Pliegos Tarifarios (Santiago)'!$A:$A,0))</f>
        <v>24668.221320000001</v>
      </c>
      <c r="P936" s="19">
        <f>H936*INDEX('Pliegos Tarifarios (Santiago)'!$E:$E,MATCH($B936,'Pliegos Tarifarios (Santiago)'!$A:$A,0))</f>
        <v>8017.2606464</v>
      </c>
      <c r="Q936" s="19" cm="1">
        <f t="array" ref="Q936">H936*_xlfn.IFS(H936&lt;=350,INDEX('Pliegos Tarifarios (Santiago)'!$F:$F,MATCH($B936,'Pliegos Tarifarios (Santiago)'!$A:$A,0)),H936&lt;=500,INDEX('Pliegos Tarifarios (Santiago)'!$G:$G,MATCH($B936,'Pliegos Tarifarios (Santiago)'!$A:$A,0)),H936&lt;=1000,INDEX('Pliegos Tarifarios (Santiago)'!$H:$H,MATCH($B936,'Pliegos Tarifarios (Santiago)'!$A:$A,0)),H936&lt;=5000,INDEX('Pliegos Tarifarios (Santiago)'!$I:$I,MATCH($B936,'Pliegos Tarifarios (Santiago)'!$A:$A,0)),H936&gt;5000,INDEX('Pliegos Tarifarios (Santiago)'!$J:$J,MATCH($B936,'Pliegos Tarifarios (Santiago)'!$A:$A,0)))/1.19</f>
        <v>1454.0293808403364</v>
      </c>
      <c r="R936" s="19">
        <f>INDEX('Pliegos Tarifarios (Santiago)'!$K:$K,MATCH($B936,'Pliegos Tarifarios (Santiago)'!$A:$A,0))</f>
        <v>719.68899999999996</v>
      </c>
      <c r="S936" s="21">
        <f t="shared" si="58"/>
        <v>114599.48149504032</v>
      </c>
      <c r="T936" s="21">
        <f t="shared" si="59"/>
        <v>21773.90148405766</v>
      </c>
      <c r="U936" s="19">
        <v>0</v>
      </c>
      <c r="V936" s="21">
        <f t="shared" si="60"/>
        <v>136373.38297909798</v>
      </c>
    </row>
    <row r="937" spans="1:22" x14ac:dyDescent="0.3">
      <c r="A937" s="7" t="s">
        <v>135</v>
      </c>
      <c r="B937" s="7">
        <v>4</v>
      </c>
      <c r="C937" s="8" t="s">
        <v>178</v>
      </c>
      <c r="D937" s="7" t="s">
        <v>524</v>
      </c>
      <c r="E937" s="7" t="s">
        <v>488</v>
      </c>
      <c r="F937" s="8" t="s">
        <v>525</v>
      </c>
      <c r="G937" s="7" t="s">
        <v>16</v>
      </c>
      <c r="H937" s="9">
        <v>619.64490000000001</v>
      </c>
      <c r="I937" s="9">
        <v>1.7543</v>
      </c>
      <c r="J937" s="9">
        <v>1.7146999999999999</v>
      </c>
      <c r="K937" s="10">
        <v>0.97742689391780191</v>
      </c>
      <c r="L937" s="9">
        <v>19.989999999999998</v>
      </c>
      <c r="M937" s="19">
        <f>H937*INDEX('Pliegos Tarifarios (Santiago)'!$B:$B,MATCH($B937,'Pliegos Tarifarios (Santiago)'!$A:$A,0))</f>
        <v>73637.360626199996</v>
      </c>
      <c r="N937" s="19">
        <f>I937*INDEX('Pliegos Tarifarios (Santiago)'!$C:$C,MATCH($B937,'Pliegos Tarifarios (Santiago)'!$A:$A,0))</f>
        <v>6016.9981350999997</v>
      </c>
      <c r="O937" s="19">
        <f>J937*INDEX('Pliegos Tarifarios (Santiago)'!$D:$D,MATCH($B937,'Pliegos Tarifarios (Santiago)'!$A:$A,0))</f>
        <v>24226.001774</v>
      </c>
      <c r="P937" s="19">
        <f>H937*INDEX('Pliegos Tarifarios (Santiago)'!$E:$E,MATCH($B937,'Pliegos Tarifarios (Santiago)'!$A:$A,0))</f>
        <v>8013.2478467999999</v>
      </c>
      <c r="Q937" s="19" cm="1">
        <f t="array" ref="Q937">H937*_xlfn.IFS(H937&lt;=350,INDEX('Pliegos Tarifarios (Santiago)'!$F:$F,MATCH($B937,'Pliegos Tarifarios (Santiago)'!$A:$A,0)),H937&lt;=500,INDEX('Pliegos Tarifarios (Santiago)'!$G:$G,MATCH($B937,'Pliegos Tarifarios (Santiago)'!$A:$A,0)),H937&lt;=1000,INDEX('Pliegos Tarifarios (Santiago)'!$H:$H,MATCH($B937,'Pliegos Tarifarios (Santiago)'!$A:$A,0)),H937&lt;=5000,INDEX('Pliegos Tarifarios (Santiago)'!$I:$I,MATCH($B937,'Pliegos Tarifarios (Santiago)'!$A:$A,0)),H937&gt;5000,INDEX('Pliegos Tarifarios (Santiago)'!$J:$J,MATCH($B937,'Pliegos Tarifarios (Santiago)'!$A:$A,0)))/1.19</f>
        <v>1453.3016100000002</v>
      </c>
      <c r="R937" s="19">
        <f>INDEX('Pliegos Tarifarios (Santiago)'!$K:$K,MATCH($B937,'Pliegos Tarifarios (Santiago)'!$A:$A,0))</f>
        <v>719.68899999999996</v>
      </c>
      <c r="S937" s="21">
        <f t="shared" si="58"/>
        <v>114066.5989921</v>
      </c>
      <c r="T937" s="21">
        <f t="shared" si="59"/>
        <v>21672.653808498999</v>
      </c>
      <c r="U937" s="19">
        <v>0</v>
      </c>
      <c r="V937" s="21">
        <f t="shared" si="60"/>
        <v>135739.252800599</v>
      </c>
    </row>
    <row r="938" spans="1:22" x14ac:dyDescent="0.3">
      <c r="A938" s="7" t="s">
        <v>135</v>
      </c>
      <c r="B938" s="7">
        <v>4</v>
      </c>
      <c r="C938" s="8" t="s">
        <v>178</v>
      </c>
      <c r="D938" s="7" t="s">
        <v>526</v>
      </c>
      <c r="E938" s="7" t="s">
        <v>488</v>
      </c>
      <c r="F938" s="8" t="s">
        <v>527</v>
      </c>
      <c r="G938" s="7" t="s">
        <v>16</v>
      </c>
      <c r="H938" s="9">
        <v>618.79920000000004</v>
      </c>
      <c r="I938" s="9">
        <v>1.7307999999999999</v>
      </c>
      <c r="J938" s="9">
        <v>1.6762999999999999</v>
      </c>
      <c r="K938" s="10">
        <v>0.96851167090362833</v>
      </c>
      <c r="L938" s="9">
        <v>19.96</v>
      </c>
      <c r="M938" s="19">
        <f>H938*INDEX('Pliegos Tarifarios (Santiago)'!$B:$B,MATCH($B938,'Pliegos Tarifarios (Santiago)'!$A:$A,0))</f>
        <v>73536.859329600004</v>
      </c>
      <c r="N938" s="19">
        <f>I938*INDEX('Pliegos Tarifarios (Santiago)'!$C:$C,MATCH($B938,'Pliegos Tarifarios (Santiago)'!$A:$A,0))</f>
        <v>5936.3964956</v>
      </c>
      <c r="O938" s="19">
        <f>J938*INDEX('Pliegos Tarifarios (Santiago)'!$D:$D,MATCH($B938,'Pliegos Tarifarios (Santiago)'!$A:$A,0))</f>
        <v>23683.470445999999</v>
      </c>
      <c r="P938" s="19">
        <f>H938*INDEX('Pliegos Tarifarios (Santiago)'!$E:$E,MATCH($B938,'Pliegos Tarifarios (Santiago)'!$A:$A,0))</f>
        <v>8002.3112544000005</v>
      </c>
      <c r="Q938" s="19" cm="1">
        <f t="array" ref="Q938">H938*_xlfn.IFS(H938&lt;=350,INDEX('Pliegos Tarifarios (Santiago)'!$F:$F,MATCH($B938,'Pliegos Tarifarios (Santiago)'!$A:$A,0)),H938&lt;=500,INDEX('Pliegos Tarifarios (Santiago)'!$G:$G,MATCH($B938,'Pliegos Tarifarios (Santiago)'!$A:$A,0)),H938&lt;=1000,INDEX('Pliegos Tarifarios (Santiago)'!$H:$H,MATCH($B938,'Pliegos Tarifarios (Santiago)'!$A:$A,0)),H938&lt;=5000,INDEX('Pliegos Tarifarios (Santiago)'!$I:$I,MATCH($B938,'Pliegos Tarifarios (Santiago)'!$A:$A,0)),H938&gt;5000,INDEX('Pliegos Tarifarios (Santiago)'!$J:$J,MATCH($B938,'Pliegos Tarifarios (Santiago)'!$A:$A,0)))/1.19</f>
        <v>1451.3181236974795</v>
      </c>
      <c r="R938" s="19">
        <f>INDEX('Pliegos Tarifarios (Santiago)'!$K:$K,MATCH($B938,'Pliegos Tarifarios (Santiago)'!$A:$A,0))</f>
        <v>719.68899999999996</v>
      </c>
      <c r="S938" s="21">
        <f t="shared" si="58"/>
        <v>113330.04464929747</v>
      </c>
      <c r="T938" s="21">
        <f t="shared" si="59"/>
        <v>21532.708483366521</v>
      </c>
      <c r="U938" s="19">
        <v>0</v>
      </c>
      <c r="V938" s="21">
        <f t="shared" si="60"/>
        <v>134862.75313266399</v>
      </c>
    </row>
    <row r="939" spans="1:22" x14ac:dyDescent="0.3">
      <c r="A939" s="7" t="s">
        <v>135</v>
      </c>
      <c r="B939" s="7">
        <v>4</v>
      </c>
      <c r="C939" s="8" t="s">
        <v>178</v>
      </c>
      <c r="D939" s="7" t="s">
        <v>528</v>
      </c>
      <c r="E939" s="7" t="s">
        <v>488</v>
      </c>
      <c r="F939" s="8" t="s">
        <v>529</v>
      </c>
      <c r="G939" s="7" t="s">
        <v>16</v>
      </c>
      <c r="H939" s="9">
        <v>621.11300000000006</v>
      </c>
      <c r="I939" s="9">
        <v>1.7844</v>
      </c>
      <c r="J939" s="9">
        <v>1.7408999999999999</v>
      </c>
      <c r="K939" s="10">
        <v>0.97562205783456624</v>
      </c>
      <c r="L939" s="9">
        <v>20.04</v>
      </c>
      <c r="M939" s="19">
        <f>H939*INDEX('Pliegos Tarifarios (Santiago)'!$B:$B,MATCH($B939,'Pliegos Tarifarios (Santiago)'!$A:$A,0))</f>
        <v>73811.826694000003</v>
      </c>
      <c r="N939" s="19">
        <f>I939*INDEX('Pliegos Tarifarios (Santiago)'!$C:$C,MATCH($B939,'Pliegos Tarifarios (Santiago)'!$A:$A,0))</f>
        <v>6120.2368307999996</v>
      </c>
      <c r="O939" s="19">
        <f>J939*INDEX('Pliegos Tarifarios (Santiago)'!$D:$D,MATCH($B939,'Pliegos Tarifarios (Santiago)'!$A:$A,0))</f>
        <v>24596.166377999998</v>
      </c>
      <c r="P939" s="19">
        <f>H939*INDEX('Pliegos Tarifarios (Santiago)'!$E:$E,MATCH($B939,'Pliegos Tarifarios (Santiago)'!$A:$A,0))</f>
        <v>8032.2333160000007</v>
      </c>
      <c r="Q939" s="19" cm="1">
        <f t="array" ref="Q939">H939*_xlfn.IFS(H939&lt;=350,INDEX('Pliegos Tarifarios (Santiago)'!$F:$F,MATCH($B939,'Pliegos Tarifarios (Santiago)'!$A:$A,0)),H939&lt;=500,INDEX('Pliegos Tarifarios (Santiago)'!$G:$G,MATCH($B939,'Pliegos Tarifarios (Santiago)'!$A:$A,0)),H939&lt;=1000,INDEX('Pliegos Tarifarios (Santiago)'!$H:$H,MATCH($B939,'Pliegos Tarifarios (Santiago)'!$A:$A,0)),H939&lt;=5000,INDEX('Pliegos Tarifarios (Santiago)'!$I:$I,MATCH($B939,'Pliegos Tarifarios (Santiago)'!$A:$A,0)),H939&gt;5000,INDEX('Pliegos Tarifarios (Santiago)'!$J:$J,MATCH($B939,'Pliegos Tarifarios (Santiago)'!$A:$A,0)))/1.19</f>
        <v>1456.744859663866</v>
      </c>
      <c r="R939" s="19">
        <f>INDEX('Pliegos Tarifarios (Santiago)'!$K:$K,MATCH($B939,'Pliegos Tarifarios (Santiago)'!$A:$A,0))</f>
        <v>719.68899999999996</v>
      </c>
      <c r="S939" s="21">
        <f t="shared" si="58"/>
        <v>114736.89707846387</v>
      </c>
      <c r="T939" s="21">
        <f t="shared" si="59"/>
        <v>21800.010444908134</v>
      </c>
      <c r="U939" s="19">
        <v>0</v>
      </c>
      <c r="V939" s="21">
        <f t="shared" si="60"/>
        <v>136536.90752337201</v>
      </c>
    </row>
    <row r="940" spans="1:22" x14ac:dyDescent="0.3">
      <c r="A940" s="7" t="s">
        <v>135</v>
      </c>
      <c r="B940" s="7">
        <v>4</v>
      </c>
      <c r="C940" s="8" t="s">
        <v>178</v>
      </c>
      <c r="D940" s="7" t="s">
        <v>530</v>
      </c>
      <c r="E940" s="7" t="s">
        <v>488</v>
      </c>
      <c r="F940" s="8" t="s">
        <v>531</v>
      </c>
      <c r="G940" s="7" t="s">
        <v>16</v>
      </c>
      <c r="H940" s="9">
        <v>619.65</v>
      </c>
      <c r="I940" s="9">
        <v>1.7536</v>
      </c>
      <c r="J940" s="9">
        <v>1.6825000000000001</v>
      </c>
      <c r="K940" s="10">
        <v>0.95945483576642343</v>
      </c>
      <c r="L940" s="9">
        <v>19.989999999999998</v>
      </c>
      <c r="M940" s="19">
        <f>H940*INDEX('Pliegos Tarifarios (Santiago)'!$B:$B,MATCH($B940,'Pliegos Tarifarios (Santiago)'!$A:$A,0))</f>
        <v>73637.96669999999</v>
      </c>
      <c r="N940" s="19">
        <f>I940*INDEX('Pliegos Tarifarios (Santiago)'!$C:$C,MATCH($B940,'Pliegos Tarifarios (Santiago)'!$A:$A,0))</f>
        <v>6014.5972351999999</v>
      </c>
      <c r="O940" s="19">
        <f>J940*INDEX('Pliegos Tarifarios (Santiago)'!$D:$D,MATCH($B940,'Pliegos Tarifarios (Santiago)'!$A:$A,0))</f>
        <v>23771.066650000001</v>
      </c>
      <c r="P940" s="19">
        <f>H940*INDEX('Pliegos Tarifarios (Santiago)'!$E:$E,MATCH($B940,'Pliegos Tarifarios (Santiago)'!$A:$A,0))</f>
        <v>8013.3137999999999</v>
      </c>
      <c r="Q940" s="19" cm="1">
        <f t="array" ref="Q940">H940*_xlfn.IFS(H940&lt;=350,INDEX('Pliegos Tarifarios (Santiago)'!$F:$F,MATCH($B940,'Pliegos Tarifarios (Santiago)'!$A:$A,0)),H940&lt;=500,INDEX('Pliegos Tarifarios (Santiago)'!$G:$G,MATCH($B940,'Pliegos Tarifarios (Santiago)'!$A:$A,0)),H940&lt;=1000,INDEX('Pliegos Tarifarios (Santiago)'!$H:$H,MATCH($B940,'Pliegos Tarifarios (Santiago)'!$A:$A,0)),H940&lt;=5000,INDEX('Pliegos Tarifarios (Santiago)'!$I:$I,MATCH($B940,'Pliegos Tarifarios (Santiago)'!$A:$A,0)),H940&gt;5000,INDEX('Pliegos Tarifarios (Santiago)'!$J:$J,MATCH($B940,'Pliegos Tarifarios (Santiago)'!$A:$A,0)))/1.19</f>
        <v>1453.3135714285715</v>
      </c>
      <c r="R940" s="19">
        <f>INDEX('Pliegos Tarifarios (Santiago)'!$K:$K,MATCH($B940,'Pliegos Tarifarios (Santiago)'!$A:$A,0))</f>
        <v>719.68899999999996</v>
      </c>
      <c r="S940" s="21">
        <f t="shared" si="58"/>
        <v>113609.94695662856</v>
      </c>
      <c r="T940" s="21">
        <f t="shared" si="59"/>
        <v>21585.889921759426</v>
      </c>
      <c r="U940" s="19">
        <v>0</v>
      </c>
      <c r="V940" s="21">
        <f t="shared" si="60"/>
        <v>135195.83687838799</v>
      </c>
    </row>
    <row r="941" spans="1:22" x14ac:dyDescent="0.3">
      <c r="A941" s="7" t="s">
        <v>135</v>
      </c>
      <c r="B941" s="7">
        <v>4</v>
      </c>
      <c r="C941" s="8" t="s">
        <v>178</v>
      </c>
      <c r="D941" s="7" t="s">
        <v>532</v>
      </c>
      <c r="E941" s="7" t="s">
        <v>488</v>
      </c>
      <c r="F941" s="8" t="s">
        <v>533</v>
      </c>
      <c r="G941" s="7" t="s">
        <v>16</v>
      </c>
      <c r="H941" s="9">
        <v>620.60410000000002</v>
      </c>
      <c r="I941" s="9">
        <v>1.7586999999999999</v>
      </c>
      <c r="J941" s="9">
        <v>1.7586999999999999</v>
      </c>
      <c r="K941" s="10">
        <v>1</v>
      </c>
      <c r="L941" s="9">
        <v>20.02</v>
      </c>
      <c r="M941" s="19">
        <f>H941*INDEX('Pliegos Tarifarios (Santiago)'!$B:$B,MATCH($B941,'Pliegos Tarifarios (Santiago)'!$A:$A,0))</f>
        <v>73751.350035800002</v>
      </c>
      <c r="N941" s="19">
        <f>I941*INDEX('Pliegos Tarifarios (Santiago)'!$C:$C,MATCH($B941,'Pliegos Tarifarios (Santiago)'!$A:$A,0))</f>
        <v>6032.0895058999995</v>
      </c>
      <c r="O941" s="19">
        <f>J941*INDEX('Pliegos Tarifarios (Santiago)'!$D:$D,MATCH($B941,'Pliegos Tarifarios (Santiago)'!$A:$A,0))</f>
        <v>24847.652254000001</v>
      </c>
      <c r="P941" s="19">
        <f>H941*INDEX('Pliegos Tarifarios (Santiago)'!$E:$E,MATCH($B941,'Pliegos Tarifarios (Santiago)'!$A:$A,0))</f>
        <v>8025.6522212000009</v>
      </c>
      <c r="Q941" s="19" cm="1">
        <f t="array" ref="Q941">H941*_xlfn.IFS(H941&lt;=350,INDEX('Pliegos Tarifarios (Santiago)'!$F:$F,MATCH($B941,'Pliegos Tarifarios (Santiago)'!$A:$A,0)),H941&lt;=500,INDEX('Pliegos Tarifarios (Santiago)'!$G:$G,MATCH($B941,'Pliegos Tarifarios (Santiago)'!$A:$A,0)),H941&lt;=1000,INDEX('Pliegos Tarifarios (Santiago)'!$H:$H,MATCH($B941,'Pliegos Tarifarios (Santiago)'!$A:$A,0)),H941&lt;=5000,INDEX('Pliegos Tarifarios (Santiago)'!$I:$I,MATCH($B941,'Pliegos Tarifarios (Santiago)'!$A:$A,0)),H941&gt;5000,INDEX('Pliegos Tarifarios (Santiago)'!$J:$J,MATCH($B941,'Pliegos Tarifarios (Santiago)'!$A:$A,0)))/1.19</f>
        <v>1455.5512967226894</v>
      </c>
      <c r="R941" s="19">
        <f>INDEX('Pliegos Tarifarios (Santiago)'!$K:$K,MATCH($B941,'Pliegos Tarifarios (Santiago)'!$A:$A,0))</f>
        <v>719.68899999999996</v>
      </c>
      <c r="S941" s="21">
        <f t="shared" si="58"/>
        <v>114831.98431362268</v>
      </c>
      <c r="T941" s="21">
        <f t="shared" si="59"/>
        <v>21818.077019588309</v>
      </c>
      <c r="U941" s="19">
        <v>0</v>
      </c>
      <c r="V941" s="21">
        <f t="shared" si="60"/>
        <v>136650.06133321099</v>
      </c>
    </row>
    <row r="942" spans="1:22" x14ac:dyDescent="0.3">
      <c r="A942" s="7" t="s">
        <v>135</v>
      </c>
      <c r="B942" s="7">
        <v>4</v>
      </c>
      <c r="C942" s="8" t="s">
        <v>178</v>
      </c>
      <c r="D942" s="7" t="s">
        <v>534</v>
      </c>
      <c r="E942" s="7" t="s">
        <v>488</v>
      </c>
      <c r="F942" s="8" t="s">
        <v>535</v>
      </c>
      <c r="G942" s="7" t="s">
        <v>16</v>
      </c>
      <c r="H942" s="9">
        <v>620.74379999999996</v>
      </c>
      <c r="I942" s="9">
        <v>1.7273000000000001</v>
      </c>
      <c r="J942" s="9">
        <v>1.6922999999999999</v>
      </c>
      <c r="K942" s="10">
        <v>0.97973716204480976</v>
      </c>
      <c r="L942" s="9">
        <v>20.02</v>
      </c>
      <c r="M942" s="19">
        <f>H942*INDEX('Pliegos Tarifarios (Santiago)'!$B:$B,MATCH($B942,'Pliegos Tarifarios (Santiago)'!$A:$A,0))</f>
        <v>73767.951704399995</v>
      </c>
      <c r="N942" s="19">
        <f>I942*INDEX('Pliegos Tarifarios (Santiago)'!$C:$C,MATCH($B942,'Pliegos Tarifarios (Santiago)'!$A:$A,0))</f>
        <v>5924.3919961000001</v>
      </c>
      <c r="O942" s="19">
        <f>J942*INDEX('Pliegos Tarifarios (Santiago)'!$D:$D,MATCH($B942,'Pliegos Tarifarios (Santiago)'!$A:$A,0))</f>
        <v>23909.525165999999</v>
      </c>
      <c r="P942" s="19">
        <f>H942*INDEX('Pliegos Tarifarios (Santiago)'!$E:$E,MATCH($B942,'Pliegos Tarifarios (Santiago)'!$A:$A,0))</f>
        <v>8027.4588216000002</v>
      </c>
      <c r="Q942" s="19" cm="1">
        <f t="array" ref="Q942">H942*_xlfn.IFS(H942&lt;=350,INDEX('Pliegos Tarifarios (Santiago)'!$F:$F,MATCH($B942,'Pliegos Tarifarios (Santiago)'!$A:$A,0)),H942&lt;=500,INDEX('Pliegos Tarifarios (Santiago)'!$G:$G,MATCH($B942,'Pliegos Tarifarios (Santiago)'!$A:$A,0)),H942&lt;=1000,INDEX('Pliegos Tarifarios (Santiago)'!$H:$H,MATCH($B942,'Pliegos Tarifarios (Santiago)'!$A:$A,0)),H942&lt;=5000,INDEX('Pliegos Tarifarios (Santiago)'!$I:$I,MATCH($B942,'Pliegos Tarifarios (Santiago)'!$A:$A,0)),H942&gt;5000,INDEX('Pliegos Tarifarios (Santiago)'!$J:$J,MATCH($B942,'Pliegos Tarifarios (Santiago)'!$A:$A,0)))/1.19</f>
        <v>1455.8789460504204</v>
      </c>
      <c r="R942" s="19">
        <f>INDEX('Pliegos Tarifarios (Santiago)'!$K:$K,MATCH($B942,'Pliegos Tarifarios (Santiago)'!$A:$A,0))</f>
        <v>719.68899999999996</v>
      </c>
      <c r="S942" s="21">
        <f t="shared" si="58"/>
        <v>113804.89563415042</v>
      </c>
      <c r="T942" s="21">
        <f t="shared" si="59"/>
        <v>21622.93017048858</v>
      </c>
      <c r="U942" s="19">
        <v>0</v>
      </c>
      <c r="V942" s="21">
        <f t="shared" si="60"/>
        <v>135427.825804639</v>
      </c>
    </row>
    <row r="943" spans="1:22" x14ac:dyDescent="0.3">
      <c r="A943" s="7" t="s">
        <v>135</v>
      </c>
      <c r="B943" s="7">
        <v>4</v>
      </c>
      <c r="C943" s="8" t="s">
        <v>178</v>
      </c>
      <c r="D943" s="7" t="s">
        <v>536</v>
      </c>
      <c r="E943" s="7" t="s">
        <v>488</v>
      </c>
      <c r="F943" s="8" t="s">
        <v>537</v>
      </c>
      <c r="G943" s="7" t="s">
        <v>30</v>
      </c>
      <c r="H943" s="9">
        <v>621.77589999999998</v>
      </c>
      <c r="I943" s="9">
        <v>1.7414000000000001</v>
      </c>
      <c r="J943" s="9">
        <v>1.7197</v>
      </c>
      <c r="K943" s="10">
        <v>0.9875387619157</v>
      </c>
      <c r="L943" s="9">
        <v>20.059999999999999</v>
      </c>
      <c r="M943" s="19">
        <f>H943*INDEX('Pliegos Tarifarios (Santiago)'!$B:$B,MATCH($B943,'Pliegos Tarifarios (Santiago)'!$A:$A,0))</f>
        <v>73890.604404199999</v>
      </c>
      <c r="N943" s="19">
        <f>I943*INDEX('Pliegos Tarifarios (Santiago)'!$C:$C,MATCH($B943,'Pliegos Tarifarios (Santiago)'!$A:$A,0))</f>
        <v>5972.7529798000005</v>
      </c>
      <c r="O943" s="19">
        <f>J943*INDEX('Pliegos Tarifarios (Santiago)'!$D:$D,MATCH($B943,'Pliegos Tarifarios (Santiago)'!$A:$A,0))</f>
        <v>24296.643874000001</v>
      </c>
      <c r="P943" s="19">
        <f>H943*INDEX('Pliegos Tarifarios (Santiago)'!$E:$E,MATCH($B943,'Pliegos Tarifarios (Santiago)'!$A:$A,0))</f>
        <v>8040.8059388000001</v>
      </c>
      <c r="Q943" s="19" cm="1">
        <f t="array" ref="Q943">H943*_xlfn.IFS(H943&lt;=350,INDEX('Pliegos Tarifarios (Santiago)'!$F:$F,MATCH($B943,'Pliegos Tarifarios (Santiago)'!$A:$A,0)),H943&lt;=500,INDEX('Pliegos Tarifarios (Santiago)'!$G:$G,MATCH($B943,'Pliegos Tarifarios (Santiago)'!$A:$A,0)),H943&lt;=1000,INDEX('Pliegos Tarifarios (Santiago)'!$H:$H,MATCH($B943,'Pliegos Tarifarios (Santiago)'!$A:$A,0)),H943&lt;=5000,INDEX('Pliegos Tarifarios (Santiago)'!$I:$I,MATCH($B943,'Pliegos Tarifarios (Santiago)'!$A:$A,0)),H943&gt;5000,INDEX('Pliegos Tarifarios (Santiago)'!$J:$J,MATCH($B943,'Pliegos Tarifarios (Santiago)'!$A:$A,0)))/1.19</f>
        <v>1458.2996108403363</v>
      </c>
      <c r="R943" s="19">
        <f>INDEX('Pliegos Tarifarios (Santiago)'!$K:$K,MATCH($B943,'Pliegos Tarifarios (Santiago)'!$A:$A,0))</f>
        <v>719.68899999999996</v>
      </c>
      <c r="S943" s="21">
        <f t="shared" si="58"/>
        <v>114378.79580764033</v>
      </c>
      <c r="T943" s="21">
        <f t="shared" si="59"/>
        <v>21731.971203451663</v>
      </c>
      <c r="U943" s="19">
        <v>0</v>
      </c>
      <c r="V943" s="21">
        <f t="shared" si="60"/>
        <v>136110.76701109199</v>
      </c>
    </row>
    <row r="944" spans="1:22" x14ac:dyDescent="0.3">
      <c r="A944" s="7" t="s">
        <v>135</v>
      </c>
      <c r="B944" s="7">
        <v>4</v>
      </c>
      <c r="C944" s="8" t="s">
        <v>178</v>
      </c>
      <c r="D944" s="7" t="s">
        <v>538</v>
      </c>
      <c r="E944" s="7" t="s">
        <v>488</v>
      </c>
      <c r="F944" s="8" t="s">
        <v>539</v>
      </c>
      <c r="G944" s="7" t="s">
        <v>30</v>
      </c>
      <c r="H944" s="9">
        <v>620.97180000000003</v>
      </c>
      <c r="I944" s="9">
        <v>1.7101</v>
      </c>
      <c r="J944" s="9">
        <v>1.7101</v>
      </c>
      <c r="K944" s="10">
        <v>1</v>
      </c>
      <c r="L944" s="9">
        <v>20.03</v>
      </c>
      <c r="M944" s="19">
        <f>H944*INDEX('Pliegos Tarifarios (Santiago)'!$B:$B,MATCH($B944,'Pliegos Tarifarios (Santiago)'!$A:$A,0))</f>
        <v>73795.046768400003</v>
      </c>
      <c r="N944" s="19">
        <f>I944*INDEX('Pliegos Tarifarios (Santiago)'!$C:$C,MATCH($B944,'Pliegos Tarifarios (Santiago)'!$A:$A,0))</f>
        <v>5865.3984556999994</v>
      </c>
      <c r="O944" s="19">
        <f>J944*INDEX('Pliegos Tarifarios (Santiago)'!$D:$D,MATCH($B944,'Pliegos Tarifarios (Santiago)'!$A:$A,0))</f>
        <v>24161.011041999998</v>
      </c>
      <c r="P944" s="19">
        <f>H944*INDEX('Pliegos Tarifarios (Santiago)'!$E:$E,MATCH($B944,'Pliegos Tarifarios (Santiago)'!$A:$A,0))</f>
        <v>8030.4073176000011</v>
      </c>
      <c r="Q944" s="19" cm="1">
        <f t="array" ref="Q944">H944*_xlfn.IFS(H944&lt;=350,INDEX('Pliegos Tarifarios (Santiago)'!$F:$F,MATCH($B944,'Pliegos Tarifarios (Santiago)'!$A:$A,0)),H944&lt;=500,INDEX('Pliegos Tarifarios (Santiago)'!$G:$G,MATCH($B944,'Pliegos Tarifarios (Santiago)'!$A:$A,0)),H944&lt;=1000,INDEX('Pliegos Tarifarios (Santiago)'!$H:$H,MATCH($B944,'Pliegos Tarifarios (Santiago)'!$A:$A,0)),H944&lt;=5000,INDEX('Pliegos Tarifarios (Santiago)'!$I:$I,MATCH($B944,'Pliegos Tarifarios (Santiago)'!$A:$A,0)),H944&gt;5000,INDEX('Pliegos Tarifarios (Santiago)'!$J:$J,MATCH($B944,'Pliegos Tarifarios (Santiago)'!$A:$A,0)))/1.19</f>
        <v>1456.4136922689079</v>
      </c>
      <c r="R944" s="19">
        <f>INDEX('Pliegos Tarifarios (Santiago)'!$K:$K,MATCH($B944,'Pliegos Tarifarios (Santiago)'!$A:$A,0))</f>
        <v>719.68899999999996</v>
      </c>
      <c r="S944" s="21">
        <f t="shared" si="58"/>
        <v>114027.96627596889</v>
      </c>
      <c r="T944" s="21">
        <f t="shared" si="59"/>
        <v>21665.31359243409</v>
      </c>
      <c r="U944" s="19">
        <v>0</v>
      </c>
      <c r="V944" s="21">
        <f t="shared" si="60"/>
        <v>135693.27986840298</v>
      </c>
    </row>
    <row r="945" spans="1:22" x14ac:dyDescent="0.3">
      <c r="A945" s="7" t="s">
        <v>135</v>
      </c>
      <c r="B945" s="7">
        <v>4</v>
      </c>
      <c r="C945" s="8" t="s">
        <v>178</v>
      </c>
      <c r="D945" s="7" t="s">
        <v>540</v>
      </c>
      <c r="E945" s="7" t="s">
        <v>488</v>
      </c>
      <c r="F945" s="8" t="s">
        <v>541</v>
      </c>
      <c r="G945" s="7" t="s">
        <v>30</v>
      </c>
      <c r="H945" s="9">
        <v>620.32270000000005</v>
      </c>
      <c r="I945" s="9">
        <v>1.7581</v>
      </c>
      <c r="J945" s="9">
        <v>1.7581</v>
      </c>
      <c r="K945" s="10">
        <v>1</v>
      </c>
      <c r="L945" s="9">
        <v>20.010000000000002</v>
      </c>
      <c r="M945" s="19">
        <f>H945*INDEX('Pliegos Tarifarios (Santiago)'!$B:$B,MATCH($B945,'Pliegos Tarifarios (Santiago)'!$A:$A,0))</f>
        <v>73717.909022599997</v>
      </c>
      <c r="N945" s="19">
        <f>I945*INDEX('Pliegos Tarifarios (Santiago)'!$C:$C,MATCH($B945,'Pliegos Tarifarios (Santiago)'!$A:$A,0))</f>
        <v>6030.0315916999998</v>
      </c>
      <c r="O945" s="19">
        <f>J945*INDEX('Pliegos Tarifarios (Santiago)'!$D:$D,MATCH($B945,'Pliegos Tarifarios (Santiago)'!$A:$A,0))</f>
        <v>24839.175201999999</v>
      </c>
      <c r="P945" s="19">
        <f>H945*INDEX('Pliegos Tarifarios (Santiago)'!$E:$E,MATCH($B945,'Pliegos Tarifarios (Santiago)'!$A:$A,0))</f>
        <v>8022.0131564000012</v>
      </c>
      <c r="Q945" s="19" cm="1">
        <f t="array" ref="Q945">H945*_xlfn.IFS(H945&lt;=350,INDEX('Pliegos Tarifarios (Santiago)'!$F:$F,MATCH($B945,'Pliegos Tarifarios (Santiago)'!$A:$A,0)),H945&lt;=500,INDEX('Pliegos Tarifarios (Santiago)'!$G:$G,MATCH($B945,'Pliegos Tarifarios (Santiago)'!$A:$A,0)),H945&lt;=1000,INDEX('Pliegos Tarifarios (Santiago)'!$H:$H,MATCH($B945,'Pliegos Tarifarios (Santiago)'!$A:$A,0)),H945&lt;=5000,INDEX('Pliegos Tarifarios (Santiago)'!$I:$I,MATCH($B945,'Pliegos Tarifarios (Santiago)'!$A:$A,0)),H945&gt;5000,INDEX('Pliegos Tarifarios (Santiago)'!$J:$J,MATCH($B945,'Pliegos Tarifarios (Santiago)'!$A:$A,0)))/1.19</f>
        <v>1454.8913073109247</v>
      </c>
      <c r="R945" s="19">
        <f>INDEX('Pliegos Tarifarios (Santiago)'!$K:$K,MATCH($B945,'Pliegos Tarifarios (Santiago)'!$A:$A,0))</f>
        <v>719.68899999999996</v>
      </c>
      <c r="S945" s="21">
        <f t="shared" si="58"/>
        <v>114783.70928001092</v>
      </c>
      <c r="T945" s="21">
        <f t="shared" si="59"/>
        <v>21808.904763202077</v>
      </c>
      <c r="U945" s="19">
        <v>0</v>
      </c>
      <c r="V945" s="21">
        <f t="shared" si="60"/>
        <v>136592.61404321299</v>
      </c>
    </row>
    <row r="946" spans="1:22" x14ac:dyDescent="0.3">
      <c r="A946" s="7" t="s">
        <v>135</v>
      </c>
      <c r="B946" s="7">
        <v>4</v>
      </c>
      <c r="C946" s="8" t="s">
        <v>178</v>
      </c>
      <c r="D946" s="7" t="s">
        <v>542</v>
      </c>
      <c r="E946" s="7" t="s">
        <v>488</v>
      </c>
      <c r="F946" s="8" t="s">
        <v>543</v>
      </c>
      <c r="G946" s="7" t="s">
        <v>30</v>
      </c>
      <c r="H946" s="9">
        <v>621.52980000000002</v>
      </c>
      <c r="I946" s="9">
        <v>1.734</v>
      </c>
      <c r="J946" s="9">
        <v>1.734</v>
      </c>
      <c r="K946" s="10">
        <v>1</v>
      </c>
      <c r="L946" s="9">
        <v>20.05</v>
      </c>
      <c r="M946" s="19">
        <f>H946*INDEX('Pliegos Tarifarios (Santiago)'!$B:$B,MATCH($B946,'Pliegos Tarifarios (Santiago)'!$A:$A,0))</f>
        <v>73861.358372400005</v>
      </c>
      <c r="N946" s="19">
        <f>I946*INDEX('Pliegos Tarifarios (Santiago)'!$C:$C,MATCH($B946,'Pliegos Tarifarios (Santiago)'!$A:$A,0))</f>
        <v>5947.3720379999995</v>
      </c>
      <c r="O946" s="19">
        <f>J946*INDEX('Pliegos Tarifarios (Santiago)'!$D:$D,MATCH($B946,'Pliegos Tarifarios (Santiago)'!$A:$A,0))</f>
        <v>24498.68028</v>
      </c>
      <c r="P946" s="19">
        <f>H946*INDEX('Pliegos Tarifarios (Santiago)'!$E:$E,MATCH($B946,'Pliegos Tarifarios (Santiago)'!$A:$A,0))</f>
        <v>8037.6233736000004</v>
      </c>
      <c r="Q946" s="19" cm="1">
        <f t="array" ref="Q946">H946*_xlfn.IFS(H946&lt;=350,INDEX('Pliegos Tarifarios (Santiago)'!$F:$F,MATCH($B946,'Pliegos Tarifarios (Santiago)'!$A:$A,0)),H946&lt;=500,INDEX('Pliegos Tarifarios (Santiago)'!$G:$G,MATCH($B946,'Pliegos Tarifarios (Santiago)'!$A:$A,0)),H946&lt;=1000,INDEX('Pliegos Tarifarios (Santiago)'!$H:$H,MATCH($B946,'Pliegos Tarifarios (Santiago)'!$A:$A,0)),H946&lt;=5000,INDEX('Pliegos Tarifarios (Santiago)'!$I:$I,MATCH($B946,'Pliegos Tarifarios (Santiago)'!$A:$A,0)),H946&gt;5000,INDEX('Pliegos Tarifarios (Santiago)'!$J:$J,MATCH($B946,'Pliegos Tarifarios (Santiago)'!$A:$A,0)))/1.19</f>
        <v>1457.7224132773113</v>
      </c>
      <c r="R946" s="19">
        <f>INDEX('Pliegos Tarifarios (Santiago)'!$K:$K,MATCH($B946,'Pliegos Tarifarios (Santiago)'!$A:$A,0))</f>
        <v>719.68899999999996</v>
      </c>
      <c r="S946" s="21">
        <f t="shared" si="58"/>
        <v>114522.44547727732</v>
      </c>
      <c r="T946" s="21">
        <f t="shared" si="59"/>
        <v>21759.26464068269</v>
      </c>
      <c r="U946" s="19">
        <v>0</v>
      </c>
      <c r="V946" s="21">
        <f t="shared" si="60"/>
        <v>136281.71011796</v>
      </c>
    </row>
    <row r="947" spans="1:22" x14ac:dyDescent="0.3">
      <c r="A947" s="7" t="s">
        <v>135</v>
      </c>
      <c r="B947" s="7">
        <v>4</v>
      </c>
      <c r="C947" s="8" t="s">
        <v>178</v>
      </c>
      <c r="D947" s="7" t="s">
        <v>544</v>
      </c>
      <c r="E947" s="7" t="s">
        <v>488</v>
      </c>
      <c r="F947" s="8" t="s">
        <v>545</v>
      </c>
      <c r="G947" s="7" t="s">
        <v>30</v>
      </c>
      <c r="H947" s="9">
        <v>621.72329999999999</v>
      </c>
      <c r="I947" s="9">
        <v>1.7564</v>
      </c>
      <c r="J947" s="9">
        <v>1.7532000000000001</v>
      </c>
      <c r="K947" s="10">
        <v>0.99817809155089965</v>
      </c>
      <c r="L947" s="9">
        <v>20.059999999999999</v>
      </c>
      <c r="M947" s="19">
        <f>H947*INDEX('Pliegos Tarifarios (Santiago)'!$B:$B,MATCH($B947,'Pliegos Tarifarios (Santiago)'!$A:$A,0))</f>
        <v>73884.353525400002</v>
      </c>
      <c r="N947" s="19">
        <f>I947*INDEX('Pliegos Tarifarios (Santiago)'!$C:$C,MATCH($B947,'Pliegos Tarifarios (Santiago)'!$A:$A,0))</f>
        <v>6024.2008347999999</v>
      </c>
      <c r="O947" s="19">
        <f>J947*INDEX('Pliegos Tarifarios (Santiago)'!$D:$D,MATCH($B947,'Pliegos Tarifarios (Santiago)'!$A:$A,0))</f>
        <v>24769.945944000003</v>
      </c>
      <c r="P947" s="19">
        <f>H947*INDEX('Pliegos Tarifarios (Santiago)'!$E:$E,MATCH($B947,'Pliegos Tarifarios (Santiago)'!$A:$A,0))</f>
        <v>8040.1257156000001</v>
      </c>
      <c r="Q947" s="19" cm="1">
        <f t="array" ref="Q947">H947*_xlfn.IFS(H947&lt;=350,INDEX('Pliegos Tarifarios (Santiago)'!$F:$F,MATCH($B947,'Pliegos Tarifarios (Santiago)'!$A:$A,0)),H947&lt;=500,INDEX('Pliegos Tarifarios (Santiago)'!$G:$G,MATCH($B947,'Pliegos Tarifarios (Santiago)'!$A:$A,0)),H947&lt;=1000,INDEX('Pliegos Tarifarios (Santiago)'!$H:$H,MATCH($B947,'Pliegos Tarifarios (Santiago)'!$A:$A,0)),H947&lt;=5000,INDEX('Pliegos Tarifarios (Santiago)'!$I:$I,MATCH($B947,'Pliegos Tarifarios (Santiago)'!$A:$A,0)),H947&gt;5000,INDEX('Pliegos Tarifarios (Santiago)'!$J:$J,MATCH($B947,'Pliegos Tarifarios (Santiago)'!$A:$A,0)))/1.19</f>
        <v>1458.1762439495801</v>
      </c>
      <c r="R947" s="19">
        <f>INDEX('Pliegos Tarifarios (Santiago)'!$K:$K,MATCH($B947,'Pliegos Tarifarios (Santiago)'!$A:$A,0))</f>
        <v>719.68899999999996</v>
      </c>
      <c r="S947" s="21">
        <f t="shared" si="58"/>
        <v>114896.49126374959</v>
      </c>
      <c r="T947" s="21">
        <f t="shared" si="59"/>
        <v>21830.333340112422</v>
      </c>
      <c r="U947" s="19">
        <v>0</v>
      </c>
      <c r="V947" s="21">
        <f t="shared" si="60"/>
        <v>136726.82460386201</v>
      </c>
    </row>
    <row r="948" spans="1:22" x14ac:dyDescent="0.3">
      <c r="A948" s="7" t="s">
        <v>135</v>
      </c>
      <c r="B948" s="7">
        <v>4</v>
      </c>
      <c r="C948" s="8" t="s">
        <v>178</v>
      </c>
      <c r="D948" s="7" t="s">
        <v>546</v>
      </c>
      <c r="E948" s="7" t="s">
        <v>488</v>
      </c>
      <c r="F948" s="8" t="s">
        <v>547</v>
      </c>
      <c r="G948" s="7" t="s">
        <v>30</v>
      </c>
      <c r="H948" s="9">
        <v>620.80160000000001</v>
      </c>
      <c r="I948" s="9">
        <v>1.7670999999999999</v>
      </c>
      <c r="J948" s="9">
        <v>1.7073</v>
      </c>
      <c r="K948" s="10">
        <v>0.96615924395902897</v>
      </c>
      <c r="L948" s="9">
        <v>20.03</v>
      </c>
      <c r="M948" s="19">
        <f>H948*INDEX('Pliegos Tarifarios (Santiago)'!$B:$B,MATCH($B948,'Pliegos Tarifarios (Santiago)'!$A:$A,0))</f>
        <v>73774.820540799992</v>
      </c>
      <c r="N948" s="19">
        <f>I948*INDEX('Pliegos Tarifarios (Santiago)'!$C:$C,MATCH($B948,'Pliegos Tarifarios (Santiago)'!$A:$A,0))</f>
        <v>6060.9003046999997</v>
      </c>
      <c r="O948" s="19">
        <f>J948*INDEX('Pliegos Tarifarios (Santiago)'!$D:$D,MATCH($B948,'Pliegos Tarifarios (Santiago)'!$A:$A,0))</f>
        <v>24121.451466000002</v>
      </c>
      <c r="P948" s="19">
        <f>H948*INDEX('Pliegos Tarifarios (Santiago)'!$E:$E,MATCH($B948,'Pliegos Tarifarios (Santiago)'!$A:$A,0))</f>
        <v>8028.2062912000001</v>
      </c>
      <c r="Q948" s="19" cm="1">
        <f t="array" ref="Q948">H948*_xlfn.IFS(H948&lt;=350,INDEX('Pliegos Tarifarios (Santiago)'!$F:$F,MATCH($B948,'Pliegos Tarifarios (Santiago)'!$A:$A,0)),H948&lt;=500,INDEX('Pliegos Tarifarios (Santiago)'!$G:$G,MATCH($B948,'Pliegos Tarifarios (Santiago)'!$A:$A,0)),H948&lt;=1000,INDEX('Pliegos Tarifarios (Santiago)'!$H:$H,MATCH($B948,'Pliegos Tarifarios (Santiago)'!$A:$A,0)),H948&lt;=5000,INDEX('Pliegos Tarifarios (Santiago)'!$I:$I,MATCH($B948,'Pliegos Tarifarios (Santiago)'!$A:$A,0)),H948&gt;5000,INDEX('Pliegos Tarifarios (Santiago)'!$J:$J,MATCH($B948,'Pliegos Tarifarios (Santiago)'!$A:$A,0)))/1.19</f>
        <v>1456.0145089075634</v>
      </c>
      <c r="R948" s="19">
        <f>INDEX('Pliegos Tarifarios (Santiago)'!$K:$K,MATCH($B948,'Pliegos Tarifarios (Santiago)'!$A:$A,0))</f>
        <v>719.68899999999996</v>
      </c>
      <c r="S948" s="21">
        <f t="shared" si="58"/>
        <v>114161.08211160755</v>
      </c>
      <c r="T948" s="21">
        <f t="shared" si="59"/>
        <v>21690.605601205436</v>
      </c>
      <c r="U948" s="19">
        <v>0</v>
      </c>
      <c r="V948" s="21">
        <f t="shared" si="60"/>
        <v>135851.687712813</v>
      </c>
    </row>
    <row r="949" spans="1:22" x14ac:dyDescent="0.3">
      <c r="A949" s="7" t="s">
        <v>135</v>
      </c>
      <c r="B949" s="7">
        <v>4</v>
      </c>
      <c r="C949" s="8" t="s">
        <v>178</v>
      </c>
      <c r="D949" s="7" t="s">
        <v>548</v>
      </c>
      <c r="E949" s="7" t="s">
        <v>488</v>
      </c>
      <c r="F949" s="8" t="s">
        <v>549</v>
      </c>
      <c r="G949" s="7" t="s">
        <v>30</v>
      </c>
      <c r="H949" s="9">
        <v>620.91359999999997</v>
      </c>
      <c r="I949" s="9">
        <v>1.7569999999999999</v>
      </c>
      <c r="J949" s="9">
        <v>1.7384999999999999</v>
      </c>
      <c r="K949" s="10">
        <v>0.989470688673876</v>
      </c>
      <c r="L949" s="9">
        <v>20.03</v>
      </c>
      <c r="M949" s="19">
        <f>H949*INDEX('Pliegos Tarifarios (Santiago)'!$B:$B,MATCH($B949,'Pliegos Tarifarios (Santiago)'!$A:$A,0))</f>
        <v>73788.130396799999</v>
      </c>
      <c r="N949" s="19">
        <f>I949*INDEX('Pliegos Tarifarios (Santiago)'!$C:$C,MATCH($B949,'Pliegos Tarifarios (Santiago)'!$A:$A,0))</f>
        <v>6026.2587489999996</v>
      </c>
      <c r="O949" s="19">
        <f>J949*INDEX('Pliegos Tarifarios (Santiago)'!$D:$D,MATCH($B949,'Pliegos Tarifarios (Santiago)'!$A:$A,0))</f>
        <v>24562.258170000001</v>
      </c>
      <c r="P949" s="19">
        <f>H949*INDEX('Pliegos Tarifarios (Santiago)'!$E:$E,MATCH($B949,'Pliegos Tarifarios (Santiago)'!$A:$A,0))</f>
        <v>8029.6546751999995</v>
      </c>
      <c r="Q949" s="19" cm="1">
        <f t="array" ref="Q949">H949*_xlfn.IFS(H949&lt;=350,INDEX('Pliegos Tarifarios (Santiago)'!$F:$F,MATCH($B949,'Pliegos Tarifarios (Santiago)'!$A:$A,0)),H949&lt;=500,INDEX('Pliegos Tarifarios (Santiago)'!$G:$G,MATCH($B949,'Pliegos Tarifarios (Santiago)'!$A:$A,0)),H949&lt;=1000,INDEX('Pliegos Tarifarios (Santiago)'!$H:$H,MATCH($B949,'Pliegos Tarifarios (Santiago)'!$A:$A,0)),H949&lt;=5000,INDEX('Pliegos Tarifarios (Santiago)'!$I:$I,MATCH($B949,'Pliegos Tarifarios (Santiago)'!$A:$A,0)),H949&gt;5000,INDEX('Pliegos Tarifarios (Santiago)'!$J:$J,MATCH($B949,'Pliegos Tarifarios (Santiago)'!$A:$A,0)))/1.19</f>
        <v>1456.2771912605044</v>
      </c>
      <c r="R949" s="19">
        <f>INDEX('Pliegos Tarifarios (Santiago)'!$K:$K,MATCH($B949,'Pliegos Tarifarios (Santiago)'!$A:$A,0))</f>
        <v>719.68899999999996</v>
      </c>
      <c r="S949" s="21">
        <f t="shared" si="58"/>
        <v>114582.26818226051</v>
      </c>
      <c r="T949" s="21">
        <f t="shared" si="59"/>
        <v>21770.630954629498</v>
      </c>
      <c r="U949" s="19">
        <v>0</v>
      </c>
      <c r="V949" s="21">
        <f t="shared" si="60"/>
        <v>136352.89913689002</v>
      </c>
    </row>
    <row r="950" spans="1:22" x14ac:dyDescent="0.3">
      <c r="A950" s="7" t="s">
        <v>135</v>
      </c>
      <c r="B950" s="7">
        <v>4</v>
      </c>
      <c r="C950" s="8" t="s">
        <v>178</v>
      </c>
      <c r="D950" s="7" t="s">
        <v>550</v>
      </c>
      <c r="E950" s="7" t="s">
        <v>488</v>
      </c>
      <c r="F950" s="8" t="s">
        <v>551</v>
      </c>
      <c r="G950" s="7" t="s">
        <v>30</v>
      </c>
      <c r="H950" s="9">
        <v>621.16139999999996</v>
      </c>
      <c r="I950" s="9">
        <v>1.7763</v>
      </c>
      <c r="J950" s="9">
        <v>1.7763</v>
      </c>
      <c r="K950" s="10">
        <v>1</v>
      </c>
      <c r="L950" s="9">
        <v>20.04</v>
      </c>
      <c r="M950" s="19">
        <f>H950*INDEX('Pliegos Tarifarios (Santiago)'!$B:$B,MATCH($B950,'Pliegos Tarifarios (Santiago)'!$A:$A,0))</f>
        <v>73817.578453199996</v>
      </c>
      <c r="N950" s="19">
        <f>I950*INDEX('Pliegos Tarifarios (Santiago)'!$C:$C,MATCH($B950,'Pliegos Tarifarios (Santiago)'!$A:$A,0))</f>
        <v>6092.4549890999997</v>
      </c>
      <c r="O950" s="19">
        <f>J950*INDEX('Pliegos Tarifarios (Santiago)'!$D:$D,MATCH($B950,'Pliegos Tarifarios (Santiago)'!$A:$A,0))</f>
        <v>25096.312446</v>
      </c>
      <c r="P950" s="19">
        <f>H950*INDEX('Pliegos Tarifarios (Santiago)'!$E:$E,MATCH($B950,'Pliegos Tarifarios (Santiago)'!$A:$A,0))</f>
        <v>8032.8592247999995</v>
      </c>
      <c r="Q950" s="19" cm="1">
        <f t="array" ref="Q950">H950*_xlfn.IFS(H950&lt;=350,INDEX('Pliegos Tarifarios (Santiago)'!$F:$F,MATCH($B950,'Pliegos Tarifarios (Santiago)'!$A:$A,0)),H950&lt;=500,INDEX('Pliegos Tarifarios (Santiago)'!$G:$G,MATCH($B950,'Pliegos Tarifarios (Santiago)'!$A:$A,0)),H950&lt;=1000,INDEX('Pliegos Tarifarios (Santiago)'!$H:$H,MATCH($B950,'Pliegos Tarifarios (Santiago)'!$A:$A,0)),H950&lt;=5000,INDEX('Pliegos Tarifarios (Santiago)'!$I:$I,MATCH($B950,'Pliegos Tarifarios (Santiago)'!$A:$A,0)),H950&gt;5000,INDEX('Pliegos Tarifarios (Santiago)'!$J:$J,MATCH($B950,'Pliegos Tarifarios (Santiago)'!$A:$A,0)))/1.19</f>
        <v>1456.8583759663868</v>
      </c>
      <c r="R950" s="19">
        <f>INDEX('Pliegos Tarifarios (Santiago)'!$K:$K,MATCH($B950,'Pliegos Tarifarios (Santiago)'!$A:$A,0))</f>
        <v>719.68899999999996</v>
      </c>
      <c r="S950" s="21">
        <f t="shared" si="58"/>
        <v>115215.75248906639</v>
      </c>
      <c r="T950" s="21">
        <f t="shared" si="59"/>
        <v>21890.992972922613</v>
      </c>
      <c r="U950" s="19">
        <v>0</v>
      </c>
      <c r="V950" s="21">
        <f t="shared" si="60"/>
        <v>137106.74546198902</v>
      </c>
    </row>
    <row r="951" spans="1:22" x14ac:dyDescent="0.3">
      <c r="A951" s="7" t="s">
        <v>135</v>
      </c>
      <c r="B951" s="7">
        <v>4</v>
      </c>
      <c r="C951" s="8" t="s">
        <v>178</v>
      </c>
      <c r="D951" s="7" t="s">
        <v>552</v>
      </c>
      <c r="E951" s="7" t="s">
        <v>488</v>
      </c>
      <c r="F951" s="8" t="s">
        <v>553</v>
      </c>
      <c r="G951" s="7" t="s">
        <v>30</v>
      </c>
      <c r="H951" s="9">
        <v>620.57550000000003</v>
      </c>
      <c r="I951" s="9">
        <v>1.7431000000000001</v>
      </c>
      <c r="J951" s="9">
        <v>1.7013</v>
      </c>
      <c r="K951" s="10">
        <v>0.9760197349549653</v>
      </c>
      <c r="L951" s="9">
        <v>20.02</v>
      </c>
      <c r="M951" s="19">
        <f>H951*INDEX('Pliegos Tarifarios (Santiago)'!$B:$B,MATCH($B951,'Pliegos Tarifarios (Santiago)'!$A:$A,0))</f>
        <v>73747.951268999997</v>
      </c>
      <c r="N951" s="19">
        <f>I951*INDEX('Pliegos Tarifarios (Santiago)'!$C:$C,MATCH($B951,'Pliegos Tarifarios (Santiago)'!$A:$A,0))</f>
        <v>5978.5837367000004</v>
      </c>
      <c r="O951" s="19">
        <f>J951*INDEX('Pliegos Tarifarios (Santiago)'!$D:$D,MATCH($B951,'Pliegos Tarifarios (Santiago)'!$A:$A,0))</f>
        <v>24036.680946</v>
      </c>
      <c r="P951" s="19">
        <f>H951*INDEX('Pliegos Tarifarios (Santiago)'!$E:$E,MATCH($B951,'Pliegos Tarifarios (Santiago)'!$A:$A,0))</f>
        <v>8025.2823660000004</v>
      </c>
      <c r="Q951" s="19" cm="1">
        <f t="array" ref="Q951">H951*_xlfn.IFS(H951&lt;=350,INDEX('Pliegos Tarifarios (Santiago)'!$F:$F,MATCH($B951,'Pliegos Tarifarios (Santiago)'!$A:$A,0)),H951&lt;=500,INDEX('Pliegos Tarifarios (Santiago)'!$G:$G,MATCH($B951,'Pliegos Tarifarios (Santiago)'!$A:$A,0)),H951&lt;=1000,INDEX('Pliegos Tarifarios (Santiago)'!$H:$H,MATCH($B951,'Pliegos Tarifarios (Santiago)'!$A:$A,0)),H951&lt;=5000,INDEX('Pliegos Tarifarios (Santiago)'!$I:$I,MATCH($B951,'Pliegos Tarifarios (Santiago)'!$A:$A,0)),H951&gt;5000,INDEX('Pliegos Tarifarios (Santiago)'!$J:$J,MATCH($B951,'Pliegos Tarifarios (Santiago)'!$A:$A,0)))/1.19</f>
        <v>1455.4842189075634</v>
      </c>
      <c r="R951" s="19">
        <f>INDEX('Pliegos Tarifarios (Santiago)'!$K:$K,MATCH($B951,'Pliegos Tarifarios (Santiago)'!$A:$A,0))</f>
        <v>719.68899999999996</v>
      </c>
      <c r="S951" s="21">
        <f t="shared" si="58"/>
        <v>113963.67153660755</v>
      </c>
      <c r="T951" s="21">
        <f t="shared" si="59"/>
        <v>21653.097591955437</v>
      </c>
      <c r="U951" s="19">
        <v>0</v>
      </c>
      <c r="V951" s="21">
        <f t="shared" si="60"/>
        <v>135616.769128563</v>
      </c>
    </row>
    <row r="952" spans="1:22" x14ac:dyDescent="0.3">
      <c r="A952" s="7" t="s">
        <v>135</v>
      </c>
      <c r="B952" s="7">
        <v>4</v>
      </c>
      <c r="C952" s="8" t="s">
        <v>178</v>
      </c>
      <c r="D952" s="7" t="s">
        <v>554</v>
      </c>
      <c r="E952" s="7" t="s">
        <v>488</v>
      </c>
      <c r="F952" s="8" t="s">
        <v>555</v>
      </c>
      <c r="G952" s="7" t="s">
        <v>30</v>
      </c>
      <c r="H952" s="9">
        <v>619.93550000000005</v>
      </c>
      <c r="I952" s="9">
        <v>1.8017000000000001</v>
      </c>
      <c r="J952" s="9">
        <v>1.8017000000000001</v>
      </c>
      <c r="K952" s="10">
        <v>1</v>
      </c>
      <c r="L952" s="9">
        <v>20</v>
      </c>
      <c r="M952" s="19">
        <f>H952*INDEX('Pliegos Tarifarios (Santiago)'!$B:$B,MATCH($B952,'Pliegos Tarifarios (Santiago)'!$A:$A,0))</f>
        <v>73671.894949000009</v>
      </c>
      <c r="N952" s="19">
        <f>I952*INDEX('Pliegos Tarifarios (Santiago)'!$C:$C,MATCH($B952,'Pliegos Tarifarios (Santiago)'!$A:$A,0))</f>
        <v>6179.5733569000004</v>
      </c>
      <c r="O952" s="19">
        <f>J952*INDEX('Pliegos Tarifarios (Santiago)'!$D:$D,MATCH($B952,'Pliegos Tarifarios (Santiago)'!$A:$A,0))</f>
        <v>25455.174314</v>
      </c>
      <c r="P952" s="19">
        <f>H952*INDEX('Pliegos Tarifarios (Santiago)'!$E:$E,MATCH($B952,'Pliegos Tarifarios (Santiago)'!$A:$A,0))</f>
        <v>8017.0058860000008</v>
      </c>
      <c r="Q952" s="19" cm="1">
        <f t="array" ref="Q952">H952*_xlfn.IFS(H952&lt;=350,INDEX('Pliegos Tarifarios (Santiago)'!$F:$F,MATCH($B952,'Pliegos Tarifarios (Santiago)'!$A:$A,0)),H952&lt;=500,INDEX('Pliegos Tarifarios (Santiago)'!$G:$G,MATCH($B952,'Pliegos Tarifarios (Santiago)'!$A:$A,0)),H952&lt;=1000,INDEX('Pliegos Tarifarios (Santiago)'!$H:$H,MATCH($B952,'Pliegos Tarifarios (Santiago)'!$A:$A,0)),H952&lt;=5000,INDEX('Pliegos Tarifarios (Santiago)'!$I:$I,MATCH($B952,'Pliegos Tarifarios (Santiago)'!$A:$A,0)),H952&gt;5000,INDEX('Pliegos Tarifarios (Santiago)'!$J:$J,MATCH($B952,'Pliegos Tarifarios (Santiago)'!$A:$A,0)))/1.19</f>
        <v>1453.9831768907568</v>
      </c>
      <c r="R952" s="19">
        <f>INDEX('Pliegos Tarifarios (Santiago)'!$K:$K,MATCH($B952,'Pliegos Tarifarios (Santiago)'!$A:$A,0))</f>
        <v>719.68899999999996</v>
      </c>
      <c r="S952" s="21">
        <f t="shared" si="58"/>
        <v>115497.32068279077</v>
      </c>
      <c r="T952" s="21">
        <f t="shared" si="59"/>
        <v>21944.490929730247</v>
      </c>
      <c r="U952" s="19">
        <v>0</v>
      </c>
      <c r="V952" s="21">
        <f t="shared" si="60"/>
        <v>137441.81161252101</v>
      </c>
    </row>
    <row r="953" spans="1:22" x14ac:dyDescent="0.3">
      <c r="A953" s="7" t="s">
        <v>135</v>
      </c>
      <c r="B953" s="7">
        <v>4</v>
      </c>
      <c r="C953" s="8" t="s">
        <v>178</v>
      </c>
      <c r="D953" s="7" t="s">
        <v>556</v>
      </c>
      <c r="E953" s="7" t="s">
        <v>488</v>
      </c>
      <c r="F953" s="8" t="s">
        <v>557</v>
      </c>
      <c r="G953" s="7" t="s">
        <v>30</v>
      </c>
      <c r="H953" s="9">
        <v>621.21280000000002</v>
      </c>
      <c r="I953" s="9">
        <v>1.7509999999999999</v>
      </c>
      <c r="J953" s="9">
        <v>1.7509999999999999</v>
      </c>
      <c r="K953" s="10">
        <v>1</v>
      </c>
      <c r="L953" s="9">
        <v>20.04</v>
      </c>
      <c r="M953" s="19">
        <f>H953*INDEX('Pliegos Tarifarios (Santiago)'!$B:$B,MATCH($B953,'Pliegos Tarifarios (Santiago)'!$A:$A,0))</f>
        <v>73823.686726400003</v>
      </c>
      <c r="N953" s="19">
        <f>I953*INDEX('Pliegos Tarifarios (Santiago)'!$C:$C,MATCH($B953,'Pliegos Tarifarios (Santiago)'!$A:$A,0))</f>
        <v>6005.6796069999991</v>
      </c>
      <c r="O953" s="19">
        <f>J953*INDEX('Pliegos Tarifarios (Santiago)'!$D:$D,MATCH($B953,'Pliegos Tarifarios (Santiago)'!$A:$A,0))</f>
        <v>24738.863419999998</v>
      </c>
      <c r="P953" s="19">
        <f>H953*INDEX('Pliegos Tarifarios (Santiago)'!$E:$E,MATCH($B953,'Pliegos Tarifarios (Santiago)'!$A:$A,0))</f>
        <v>8033.5239296000009</v>
      </c>
      <c r="Q953" s="19" cm="1">
        <f t="array" ref="Q953">H953*_xlfn.IFS(H953&lt;=350,INDEX('Pliegos Tarifarios (Santiago)'!$F:$F,MATCH($B953,'Pliegos Tarifarios (Santiago)'!$A:$A,0)),H953&lt;=500,INDEX('Pliegos Tarifarios (Santiago)'!$G:$G,MATCH($B953,'Pliegos Tarifarios (Santiago)'!$A:$A,0)),H953&lt;=1000,INDEX('Pliegos Tarifarios (Santiago)'!$H:$H,MATCH($B953,'Pliegos Tarifarios (Santiago)'!$A:$A,0)),H953&lt;=5000,INDEX('Pliegos Tarifarios (Santiago)'!$I:$I,MATCH($B953,'Pliegos Tarifarios (Santiago)'!$A:$A,0)),H953&gt;5000,INDEX('Pliegos Tarifarios (Santiago)'!$J:$J,MATCH($B953,'Pliegos Tarifarios (Santiago)'!$A:$A,0)))/1.19</f>
        <v>1456.9789284033616</v>
      </c>
      <c r="R953" s="19">
        <f>INDEX('Pliegos Tarifarios (Santiago)'!$K:$K,MATCH($B953,'Pliegos Tarifarios (Santiago)'!$A:$A,0))</f>
        <v>719.68899999999996</v>
      </c>
      <c r="S953" s="21">
        <f t="shared" si="58"/>
        <v>114778.42161140336</v>
      </c>
      <c r="T953" s="21">
        <f t="shared" si="59"/>
        <v>21807.900106166639</v>
      </c>
      <c r="U953" s="19">
        <v>0</v>
      </c>
      <c r="V953" s="21">
        <f t="shared" si="60"/>
        <v>136586.32171757001</v>
      </c>
    </row>
    <row r="954" spans="1:22" x14ac:dyDescent="0.3">
      <c r="A954" s="7" t="s">
        <v>135</v>
      </c>
      <c r="B954" s="7">
        <v>4</v>
      </c>
      <c r="C954" s="8" t="s">
        <v>178</v>
      </c>
      <c r="D954" s="7" t="s">
        <v>558</v>
      </c>
      <c r="E954" s="7" t="s">
        <v>488</v>
      </c>
      <c r="F954" s="8" t="s">
        <v>559</v>
      </c>
      <c r="G954" s="7" t="s">
        <v>30</v>
      </c>
      <c r="H954" s="9">
        <v>620.06569999999999</v>
      </c>
      <c r="I954" s="9">
        <v>1.7666999999999999</v>
      </c>
      <c r="J954" s="9">
        <v>1.7137</v>
      </c>
      <c r="K954" s="10">
        <v>0.97000056602705609</v>
      </c>
      <c r="L954" s="9">
        <v>20</v>
      </c>
      <c r="M954" s="19">
        <f>H954*INDEX('Pliegos Tarifarios (Santiago)'!$B:$B,MATCH($B954,'Pliegos Tarifarios (Santiago)'!$A:$A,0))</f>
        <v>73687.367656599992</v>
      </c>
      <c r="N954" s="19">
        <f>I954*INDEX('Pliegos Tarifarios (Santiago)'!$C:$C,MATCH($B954,'Pliegos Tarifarios (Santiago)'!$A:$A,0))</f>
        <v>6059.5283619000002</v>
      </c>
      <c r="O954" s="19">
        <f>J954*INDEX('Pliegos Tarifarios (Santiago)'!$D:$D,MATCH($B954,'Pliegos Tarifarios (Santiago)'!$A:$A,0))</f>
        <v>24211.873353999999</v>
      </c>
      <c r="P954" s="19">
        <f>H954*INDEX('Pliegos Tarifarios (Santiago)'!$E:$E,MATCH($B954,'Pliegos Tarifarios (Santiago)'!$A:$A,0))</f>
        <v>8018.6896323999999</v>
      </c>
      <c r="Q954" s="19" cm="1">
        <f t="array" ref="Q954">H954*_xlfn.IFS(H954&lt;=350,INDEX('Pliegos Tarifarios (Santiago)'!$F:$F,MATCH($B954,'Pliegos Tarifarios (Santiago)'!$A:$A,0)),H954&lt;=500,INDEX('Pliegos Tarifarios (Santiago)'!$G:$G,MATCH($B954,'Pliegos Tarifarios (Santiago)'!$A:$A,0)),H954&lt;=1000,INDEX('Pliegos Tarifarios (Santiago)'!$H:$H,MATCH($B954,'Pliegos Tarifarios (Santiago)'!$A:$A,0)),H954&lt;=5000,INDEX('Pliegos Tarifarios (Santiago)'!$I:$I,MATCH($B954,'Pliegos Tarifarios (Santiago)'!$A:$A,0)),H954&gt;5000,INDEX('Pliegos Tarifarios (Santiago)'!$J:$J,MATCH($B954,'Pliegos Tarifarios (Santiago)'!$A:$A,0)))/1.19</f>
        <v>1454.2885451260506</v>
      </c>
      <c r="R954" s="19">
        <f>INDEX('Pliegos Tarifarios (Santiago)'!$K:$K,MATCH($B954,'Pliegos Tarifarios (Santiago)'!$A:$A,0))</f>
        <v>719.68899999999996</v>
      </c>
      <c r="S954" s="21">
        <f t="shared" si="58"/>
        <v>114151.43655002603</v>
      </c>
      <c r="T954" s="21">
        <f t="shared" si="59"/>
        <v>21688.772944504948</v>
      </c>
      <c r="U954" s="19">
        <v>0</v>
      </c>
      <c r="V954" s="21">
        <f t="shared" si="60"/>
        <v>135840.20949453098</v>
      </c>
    </row>
    <row r="955" spans="1:22" x14ac:dyDescent="0.3">
      <c r="A955" s="7" t="s">
        <v>135</v>
      </c>
      <c r="B955" s="7">
        <v>4</v>
      </c>
      <c r="C955" s="8" t="s">
        <v>178</v>
      </c>
      <c r="D955" s="7" t="s">
        <v>560</v>
      </c>
      <c r="E955" s="7" t="s">
        <v>488</v>
      </c>
      <c r="F955" s="8" t="s">
        <v>561</v>
      </c>
      <c r="G955" s="7" t="s">
        <v>30</v>
      </c>
      <c r="H955" s="9">
        <v>621.08199999999999</v>
      </c>
      <c r="I955" s="9">
        <v>1.7575000000000001</v>
      </c>
      <c r="J955" s="9">
        <v>1.718</v>
      </c>
      <c r="K955" s="10">
        <v>0.97752489331436698</v>
      </c>
      <c r="L955" s="9">
        <v>20.03</v>
      </c>
      <c r="M955" s="19">
        <f>H955*INDEX('Pliegos Tarifarios (Santiago)'!$B:$B,MATCH($B955,'Pliegos Tarifarios (Santiago)'!$A:$A,0))</f>
        <v>73808.142716000002</v>
      </c>
      <c r="N955" s="19">
        <f>I955*INDEX('Pliegos Tarifarios (Santiago)'!$C:$C,MATCH($B955,'Pliegos Tarifarios (Santiago)'!$A:$A,0))</f>
        <v>6027.9736775000001</v>
      </c>
      <c r="O955" s="19">
        <f>J955*INDEX('Pliegos Tarifarios (Santiago)'!$D:$D,MATCH($B955,'Pliegos Tarifarios (Santiago)'!$A:$A,0))</f>
        <v>24272.62556</v>
      </c>
      <c r="P955" s="19">
        <f>H955*INDEX('Pliegos Tarifarios (Santiago)'!$E:$E,MATCH($B955,'Pliegos Tarifarios (Santiago)'!$A:$A,0))</f>
        <v>8031.8324240000002</v>
      </c>
      <c r="Q955" s="19" cm="1">
        <f t="array" ref="Q955">H955*_xlfn.IFS(H955&lt;=350,INDEX('Pliegos Tarifarios (Santiago)'!$F:$F,MATCH($B955,'Pliegos Tarifarios (Santiago)'!$A:$A,0)),H955&lt;=500,INDEX('Pliegos Tarifarios (Santiago)'!$G:$G,MATCH($B955,'Pliegos Tarifarios (Santiago)'!$A:$A,0)),H955&lt;=1000,INDEX('Pliegos Tarifarios (Santiago)'!$H:$H,MATCH($B955,'Pliegos Tarifarios (Santiago)'!$A:$A,0)),H955&lt;=5000,INDEX('Pliegos Tarifarios (Santiago)'!$I:$I,MATCH($B955,'Pliegos Tarifarios (Santiago)'!$A:$A,0)),H955&gt;5000,INDEX('Pliegos Tarifarios (Santiago)'!$J:$J,MATCH($B955,'Pliegos Tarifarios (Santiago)'!$A:$A,0)))/1.19</f>
        <v>1456.6721529411766</v>
      </c>
      <c r="R955" s="19">
        <f>INDEX('Pliegos Tarifarios (Santiago)'!$K:$K,MATCH($B955,'Pliegos Tarifarios (Santiago)'!$A:$A,0))</f>
        <v>719.68899999999996</v>
      </c>
      <c r="S955" s="21">
        <f t="shared" si="58"/>
        <v>114316.93553044119</v>
      </c>
      <c r="T955" s="21">
        <f t="shared" si="59"/>
        <v>21720.217750783824</v>
      </c>
      <c r="U955" s="19">
        <v>0</v>
      </c>
      <c r="V955" s="21">
        <f t="shared" si="60"/>
        <v>136037.15328122501</v>
      </c>
    </row>
    <row r="956" spans="1:22" x14ac:dyDescent="0.3">
      <c r="A956" s="7" t="s">
        <v>135</v>
      </c>
      <c r="B956" s="7">
        <v>4</v>
      </c>
      <c r="C956" s="8" t="s">
        <v>178</v>
      </c>
      <c r="D956" s="7" t="s">
        <v>562</v>
      </c>
      <c r="E956" s="7" t="s">
        <v>488</v>
      </c>
      <c r="F956" s="8" t="s">
        <v>563</v>
      </c>
      <c r="G956" s="7" t="s">
        <v>30</v>
      </c>
      <c r="H956" s="9">
        <v>620.56150000000002</v>
      </c>
      <c r="I956" s="9">
        <v>1.7162999999999999</v>
      </c>
      <c r="J956" s="9">
        <v>1.7047000000000001</v>
      </c>
      <c r="K956" s="10">
        <v>0.99324127483540181</v>
      </c>
      <c r="L956" s="9">
        <v>20.02</v>
      </c>
      <c r="M956" s="19">
        <f>H956*INDEX('Pliegos Tarifarios (Santiago)'!$B:$B,MATCH($B956,'Pliegos Tarifarios (Santiago)'!$A:$A,0))</f>
        <v>73746.287536999997</v>
      </c>
      <c r="N956" s="19">
        <f>I956*INDEX('Pliegos Tarifarios (Santiago)'!$C:$C,MATCH($B956,'Pliegos Tarifarios (Santiago)'!$A:$A,0))</f>
        <v>5886.6635691000001</v>
      </c>
      <c r="O956" s="19">
        <f>J956*INDEX('Pliegos Tarifarios (Santiago)'!$D:$D,MATCH($B956,'Pliegos Tarifarios (Santiago)'!$A:$A,0))</f>
        <v>24084.717574000002</v>
      </c>
      <c r="P956" s="19">
        <f>H956*INDEX('Pliegos Tarifarios (Santiago)'!$E:$E,MATCH($B956,'Pliegos Tarifarios (Santiago)'!$A:$A,0))</f>
        <v>8025.1013180000009</v>
      </c>
      <c r="Q956" s="19" cm="1">
        <f t="array" ref="Q956">H956*_xlfn.IFS(H956&lt;=350,INDEX('Pliegos Tarifarios (Santiago)'!$F:$F,MATCH($B956,'Pliegos Tarifarios (Santiago)'!$A:$A,0)),H956&lt;=500,INDEX('Pliegos Tarifarios (Santiago)'!$G:$G,MATCH($B956,'Pliegos Tarifarios (Santiago)'!$A:$A,0)),H956&lt;=1000,INDEX('Pliegos Tarifarios (Santiago)'!$H:$H,MATCH($B956,'Pliegos Tarifarios (Santiago)'!$A:$A,0)),H956&lt;=5000,INDEX('Pliegos Tarifarios (Santiago)'!$I:$I,MATCH($B956,'Pliegos Tarifarios (Santiago)'!$A:$A,0)),H956&gt;5000,INDEX('Pliegos Tarifarios (Santiago)'!$J:$J,MATCH($B956,'Pliegos Tarifarios (Santiago)'!$A:$A,0)))/1.19</f>
        <v>1455.4513836134456</v>
      </c>
      <c r="R956" s="19">
        <f>INDEX('Pliegos Tarifarios (Santiago)'!$K:$K,MATCH($B956,'Pliegos Tarifarios (Santiago)'!$A:$A,0))</f>
        <v>719.68899999999996</v>
      </c>
      <c r="S956" s="21">
        <f t="shared" si="58"/>
        <v>113917.91038171345</v>
      </c>
      <c r="T956" s="21">
        <f t="shared" si="59"/>
        <v>21644.402972525553</v>
      </c>
      <c r="U956" s="19">
        <v>0</v>
      </c>
      <c r="V956" s="21">
        <f t="shared" si="60"/>
        <v>135562.31335423898</v>
      </c>
    </row>
    <row r="957" spans="1:22" x14ac:dyDescent="0.3">
      <c r="A957" s="7" t="s">
        <v>135</v>
      </c>
      <c r="B957" s="7">
        <v>4</v>
      </c>
      <c r="C957" s="8" t="s">
        <v>178</v>
      </c>
      <c r="D957" s="7" t="s">
        <v>564</v>
      </c>
      <c r="E957" s="7" t="s">
        <v>488</v>
      </c>
      <c r="F957" s="8" t="s">
        <v>565</v>
      </c>
      <c r="G957" s="7" t="s">
        <v>30</v>
      </c>
      <c r="H957" s="9">
        <v>621.221</v>
      </c>
      <c r="I957" s="9">
        <v>1.7821</v>
      </c>
      <c r="J957" s="9">
        <v>1.7821</v>
      </c>
      <c r="K957" s="10">
        <v>1</v>
      </c>
      <c r="L957" s="9">
        <v>20.04</v>
      </c>
      <c r="M957" s="19">
        <f>H957*INDEX('Pliegos Tarifarios (Santiago)'!$B:$B,MATCH($B957,'Pliegos Tarifarios (Santiago)'!$A:$A,0))</f>
        <v>73824.661198000002</v>
      </c>
      <c r="N957" s="19">
        <f>I957*INDEX('Pliegos Tarifarios (Santiago)'!$C:$C,MATCH($B957,'Pliegos Tarifarios (Santiago)'!$A:$A,0))</f>
        <v>6112.3481597</v>
      </c>
      <c r="O957" s="19">
        <f>J957*INDEX('Pliegos Tarifarios (Santiago)'!$D:$D,MATCH($B957,'Pliegos Tarifarios (Santiago)'!$A:$A,0))</f>
        <v>25178.257281999999</v>
      </c>
      <c r="P957" s="19">
        <f>H957*INDEX('Pliegos Tarifarios (Santiago)'!$E:$E,MATCH($B957,'Pliegos Tarifarios (Santiago)'!$A:$A,0))</f>
        <v>8033.6299720000006</v>
      </c>
      <c r="Q957" s="19" cm="1">
        <f t="array" ref="Q957">H957*_xlfn.IFS(H957&lt;=350,INDEX('Pliegos Tarifarios (Santiago)'!$F:$F,MATCH($B957,'Pliegos Tarifarios (Santiago)'!$A:$A,0)),H957&lt;=500,INDEX('Pliegos Tarifarios (Santiago)'!$G:$G,MATCH($B957,'Pliegos Tarifarios (Santiago)'!$A:$A,0)),H957&lt;=1000,INDEX('Pliegos Tarifarios (Santiago)'!$H:$H,MATCH($B957,'Pliegos Tarifarios (Santiago)'!$A:$A,0)),H957&lt;=5000,INDEX('Pliegos Tarifarios (Santiago)'!$I:$I,MATCH($B957,'Pliegos Tarifarios (Santiago)'!$A:$A,0)),H957&gt;5000,INDEX('Pliegos Tarifarios (Santiago)'!$J:$J,MATCH($B957,'Pliegos Tarifarios (Santiago)'!$A:$A,0)))/1.19</f>
        <v>1456.9981605042021</v>
      </c>
      <c r="R957" s="19">
        <f>INDEX('Pliegos Tarifarios (Santiago)'!$K:$K,MATCH($B957,'Pliegos Tarifarios (Santiago)'!$A:$A,0))</f>
        <v>719.68899999999996</v>
      </c>
      <c r="S957" s="21">
        <f t="shared" si="58"/>
        <v>115325.58377220421</v>
      </c>
      <c r="T957" s="21">
        <f t="shared" si="59"/>
        <v>21911.860916718801</v>
      </c>
      <c r="U957" s="19">
        <v>0</v>
      </c>
      <c r="V957" s="21">
        <f t="shared" si="60"/>
        <v>137237.44468892302</v>
      </c>
    </row>
    <row r="958" spans="1:22" x14ac:dyDescent="0.3">
      <c r="A958" s="7" t="s">
        <v>135</v>
      </c>
      <c r="B958" s="7">
        <v>4</v>
      </c>
      <c r="C958" s="8" t="s">
        <v>178</v>
      </c>
      <c r="D958" s="7" t="s">
        <v>566</v>
      </c>
      <c r="E958" s="7" t="s">
        <v>488</v>
      </c>
      <c r="F958" s="8" t="s">
        <v>567</v>
      </c>
      <c r="G958" s="7" t="s">
        <v>30</v>
      </c>
      <c r="H958" s="9">
        <v>620.68470000000002</v>
      </c>
      <c r="I958" s="9">
        <v>1.7244999999999999</v>
      </c>
      <c r="J958" s="9">
        <v>1.7244999999999999</v>
      </c>
      <c r="K958" s="10">
        <v>1</v>
      </c>
      <c r="L958" s="9">
        <v>20.02</v>
      </c>
      <c r="M958" s="19">
        <f>H958*INDEX('Pliegos Tarifarios (Santiago)'!$B:$B,MATCH($B958,'Pliegos Tarifarios (Santiago)'!$A:$A,0))</f>
        <v>73760.928378600001</v>
      </c>
      <c r="N958" s="19">
        <f>I958*INDEX('Pliegos Tarifarios (Santiago)'!$C:$C,MATCH($B958,'Pliegos Tarifarios (Santiago)'!$A:$A,0))</f>
        <v>5914.7883965000001</v>
      </c>
      <c r="O958" s="19">
        <f>J958*INDEX('Pliegos Tarifarios (Santiago)'!$D:$D,MATCH($B958,'Pliegos Tarifarios (Santiago)'!$A:$A,0))</f>
        <v>24364.460289999999</v>
      </c>
      <c r="P958" s="19">
        <f>H958*INDEX('Pliegos Tarifarios (Santiago)'!$E:$E,MATCH($B958,'Pliegos Tarifarios (Santiago)'!$A:$A,0))</f>
        <v>8026.6945404000007</v>
      </c>
      <c r="Q958" s="19" cm="1">
        <f t="array" ref="Q958">H958*_xlfn.IFS(H958&lt;=350,INDEX('Pliegos Tarifarios (Santiago)'!$F:$F,MATCH($B958,'Pliegos Tarifarios (Santiago)'!$A:$A,0)),H958&lt;=500,INDEX('Pliegos Tarifarios (Santiago)'!$G:$G,MATCH($B958,'Pliegos Tarifarios (Santiago)'!$A:$A,0)),H958&lt;=1000,INDEX('Pliegos Tarifarios (Santiago)'!$H:$H,MATCH($B958,'Pliegos Tarifarios (Santiago)'!$A:$A,0)),H958&lt;=5000,INDEX('Pliegos Tarifarios (Santiago)'!$I:$I,MATCH($B958,'Pliegos Tarifarios (Santiago)'!$A:$A,0)),H958&gt;5000,INDEX('Pliegos Tarifarios (Santiago)'!$J:$J,MATCH($B958,'Pliegos Tarifarios (Santiago)'!$A:$A,0)))/1.19</f>
        <v>1455.740334201681</v>
      </c>
      <c r="R958" s="19">
        <f>INDEX('Pliegos Tarifarios (Santiago)'!$K:$K,MATCH($B958,'Pliegos Tarifarios (Santiago)'!$A:$A,0))</f>
        <v>719.68899999999996</v>
      </c>
      <c r="S958" s="21">
        <f t="shared" si="58"/>
        <v>114242.30093970169</v>
      </c>
      <c r="T958" s="21">
        <f t="shared" si="59"/>
        <v>21706.03717854332</v>
      </c>
      <c r="U958" s="19">
        <v>0</v>
      </c>
      <c r="V958" s="21">
        <f t="shared" si="60"/>
        <v>135948.33811824501</v>
      </c>
    </row>
    <row r="959" spans="1:22" x14ac:dyDescent="0.3">
      <c r="A959" s="7" t="s">
        <v>135</v>
      </c>
      <c r="B959" s="7">
        <v>4</v>
      </c>
      <c r="C959" s="8" t="s">
        <v>178</v>
      </c>
      <c r="D959" s="7" t="s">
        <v>568</v>
      </c>
      <c r="E959" s="7" t="s">
        <v>488</v>
      </c>
      <c r="F959" s="8" t="s">
        <v>569</v>
      </c>
      <c r="G959" s="7" t="s">
        <v>30</v>
      </c>
      <c r="H959" s="9">
        <v>621.21720000000005</v>
      </c>
      <c r="I959" s="9">
        <v>1.7291000000000001</v>
      </c>
      <c r="J959" s="9">
        <v>1.7291000000000001</v>
      </c>
      <c r="K959" s="10">
        <v>1</v>
      </c>
      <c r="L959" s="9">
        <v>20.04</v>
      </c>
      <c r="M959" s="19">
        <f>H959*INDEX('Pliegos Tarifarios (Santiago)'!$B:$B,MATCH($B959,'Pliegos Tarifarios (Santiago)'!$A:$A,0))</f>
        <v>73824.209613600004</v>
      </c>
      <c r="N959" s="19">
        <f>I959*INDEX('Pliegos Tarifarios (Santiago)'!$C:$C,MATCH($B959,'Pliegos Tarifarios (Santiago)'!$A:$A,0))</f>
        <v>5930.5657387000001</v>
      </c>
      <c r="O959" s="19">
        <f>J959*INDEX('Pliegos Tarifarios (Santiago)'!$D:$D,MATCH($B959,'Pliegos Tarifarios (Santiago)'!$A:$A,0))</f>
        <v>24429.451022000001</v>
      </c>
      <c r="P959" s="19">
        <f>H959*INDEX('Pliegos Tarifarios (Santiago)'!$E:$E,MATCH($B959,'Pliegos Tarifarios (Santiago)'!$A:$A,0))</f>
        <v>8033.5808304000011</v>
      </c>
      <c r="Q959" s="19" cm="1">
        <f t="array" ref="Q959">H959*_xlfn.IFS(H959&lt;=350,INDEX('Pliegos Tarifarios (Santiago)'!$F:$F,MATCH($B959,'Pliegos Tarifarios (Santiago)'!$A:$A,0)),H959&lt;=500,INDEX('Pliegos Tarifarios (Santiago)'!$G:$G,MATCH($B959,'Pliegos Tarifarios (Santiago)'!$A:$A,0)),H959&lt;=1000,INDEX('Pliegos Tarifarios (Santiago)'!$H:$H,MATCH($B959,'Pliegos Tarifarios (Santiago)'!$A:$A,0)),H959&lt;=5000,INDEX('Pliegos Tarifarios (Santiago)'!$I:$I,MATCH($B959,'Pliegos Tarifarios (Santiago)'!$A:$A,0)),H959&gt;5000,INDEX('Pliegos Tarifarios (Santiago)'!$J:$J,MATCH($B959,'Pliegos Tarifarios (Santiago)'!$A:$A,0)))/1.19</f>
        <v>1456.9892480672274</v>
      </c>
      <c r="R959" s="19">
        <f>INDEX('Pliegos Tarifarios (Santiago)'!$K:$K,MATCH($B959,'Pliegos Tarifarios (Santiago)'!$A:$A,0))</f>
        <v>719.68899999999996</v>
      </c>
      <c r="S959" s="21">
        <f t="shared" si="58"/>
        <v>114394.48545276721</v>
      </c>
      <c r="T959" s="21">
        <f t="shared" si="59"/>
        <v>21734.952236025772</v>
      </c>
      <c r="U959" s="19">
        <v>0</v>
      </c>
      <c r="V959" s="21">
        <f t="shared" si="60"/>
        <v>136129.437688793</v>
      </c>
    </row>
    <row r="960" spans="1:22" x14ac:dyDescent="0.3">
      <c r="A960" s="7" t="s">
        <v>135</v>
      </c>
      <c r="B960" s="7">
        <v>4</v>
      </c>
      <c r="C960" s="8" t="s">
        <v>178</v>
      </c>
      <c r="D960" s="7" t="s">
        <v>570</v>
      </c>
      <c r="E960" s="7" t="s">
        <v>488</v>
      </c>
      <c r="F960" s="8" t="s">
        <v>571</v>
      </c>
      <c r="G960" s="7" t="s">
        <v>30</v>
      </c>
      <c r="H960" s="9">
        <v>620.2604</v>
      </c>
      <c r="I960" s="9">
        <v>1.7484999999999999</v>
      </c>
      <c r="J960" s="9">
        <v>1.6990000000000001</v>
      </c>
      <c r="K960" s="10">
        <v>0.97169002001715765</v>
      </c>
      <c r="L960" s="9">
        <v>20.010000000000002</v>
      </c>
      <c r="M960" s="19">
        <f>H960*INDEX('Pliegos Tarifarios (Santiago)'!$B:$B,MATCH($B960,'Pliegos Tarifarios (Santiago)'!$A:$A,0))</f>
        <v>73710.505415199994</v>
      </c>
      <c r="N960" s="19">
        <f>I960*INDEX('Pliegos Tarifarios (Santiago)'!$C:$C,MATCH($B960,'Pliegos Tarifarios (Santiago)'!$A:$A,0))</f>
        <v>5997.1049644999994</v>
      </c>
      <c r="O960" s="19">
        <f>J960*INDEX('Pliegos Tarifarios (Santiago)'!$D:$D,MATCH($B960,'Pliegos Tarifarios (Santiago)'!$A:$A,0))</f>
        <v>24004.185580000001</v>
      </c>
      <c r="P960" s="19">
        <f>H960*INDEX('Pliegos Tarifarios (Santiago)'!$E:$E,MATCH($B960,'Pliegos Tarifarios (Santiago)'!$A:$A,0))</f>
        <v>8021.2074928000002</v>
      </c>
      <c r="Q960" s="19" cm="1">
        <f t="array" ref="Q960">H960*_xlfn.IFS(H960&lt;=350,INDEX('Pliegos Tarifarios (Santiago)'!$F:$F,MATCH($B960,'Pliegos Tarifarios (Santiago)'!$A:$A,0)),H960&lt;=500,INDEX('Pliegos Tarifarios (Santiago)'!$G:$G,MATCH($B960,'Pliegos Tarifarios (Santiago)'!$A:$A,0)),H960&lt;=1000,INDEX('Pliegos Tarifarios (Santiago)'!$H:$H,MATCH($B960,'Pliegos Tarifarios (Santiago)'!$A:$A,0)),H960&lt;=5000,INDEX('Pliegos Tarifarios (Santiago)'!$I:$I,MATCH($B960,'Pliegos Tarifarios (Santiago)'!$A:$A,0)),H960&gt;5000,INDEX('Pliegos Tarifarios (Santiago)'!$J:$J,MATCH($B960,'Pliegos Tarifarios (Santiago)'!$A:$A,0)))/1.19</f>
        <v>1454.7451902521011</v>
      </c>
      <c r="R960" s="19">
        <f>INDEX('Pliegos Tarifarios (Santiago)'!$K:$K,MATCH($B960,'Pliegos Tarifarios (Santiago)'!$A:$A,0))</f>
        <v>719.68899999999996</v>
      </c>
      <c r="S960" s="21">
        <f t="shared" si="58"/>
        <v>113907.43764275211</v>
      </c>
      <c r="T960" s="21">
        <f t="shared" si="59"/>
        <v>21642.413152122899</v>
      </c>
      <c r="U960" s="19">
        <v>0</v>
      </c>
      <c r="V960" s="21">
        <f t="shared" si="60"/>
        <v>135549.850794875</v>
      </c>
    </row>
    <row r="961" spans="1:22" x14ac:dyDescent="0.3">
      <c r="A961" s="7" t="s">
        <v>135</v>
      </c>
      <c r="B961" s="7">
        <v>4</v>
      </c>
      <c r="C961" s="8" t="s">
        <v>178</v>
      </c>
      <c r="D961" s="7" t="s">
        <v>572</v>
      </c>
      <c r="E961" s="7" t="s">
        <v>488</v>
      </c>
      <c r="F961" s="8" t="s">
        <v>573</v>
      </c>
      <c r="G961" s="7" t="s">
        <v>30</v>
      </c>
      <c r="H961" s="9">
        <v>619.75310000000002</v>
      </c>
      <c r="I961" s="9">
        <v>1.7690999999999999</v>
      </c>
      <c r="J961" s="9">
        <v>1.6859999999999999</v>
      </c>
      <c r="K961" s="10">
        <v>0.95302696286247246</v>
      </c>
      <c r="L961" s="9">
        <v>19.989999999999998</v>
      </c>
      <c r="M961" s="19">
        <f>H961*INDEX('Pliegos Tarifarios (Santiago)'!$B:$B,MATCH($B961,'Pliegos Tarifarios (Santiago)'!$A:$A,0))</f>
        <v>73650.218897800005</v>
      </c>
      <c r="N961" s="19">
        <f>I961*INDEX('Pliegos Tarifarios (Santiago)'!$C:$C,MATCH($B961,'Pliegos Tarifarios (Santiago)'!$A:$A,0))</f>
        <v>6067.7600186999998</v>
      </c>
      <c r="O961" s="19">
        <f>J961*INDEX('Pliegos Tarifarios (Santiago)'!$D:$D,MATCH($B961,'Pliegos Tarifarios (Santiago)'!$A:$A,0))</f>
        <v>23820.51612</v>
      </c>
      <c r="P961" s="19">
        <f>H961*INDEX('Pliegos Tarifarios (Santiago)'!$E:$E,MATCH($B961,'Pliegos Tarifarios (Santiago)'!$A:$A,0))</f>
        <v>8014.6470892000007</v>
      </c>
      <c r="Q961" s="19" cm="1">
        <f t="array" ref="Q961">H961*_xlfn.IFS(H961&lt;=350,INDEX('Pliegos Tarifarios (Santiago)'!$F:$F,MATCH($B961,'Pliegos Tarifarios (Santiago)'!$A:$A,0)),H961&lt;=500,INDEX('Pliegos Tarifarios (Santiago)'!$G:$G,MATCH($B961,'Pliegos Tarifarios (Santiago)'!$A:$A,0)),H961&lt;=1000,INDEX('Pliegos Tarifarios (Santiago)'!$H:$H,MATCH($B961,'Pliegos Tarifarios (Santiago)'!$A:$A,0)),H961&lt;=5000,INDEX('Pliegos Tarifarios (Santiago)'!$I:$I,MATCH($B961,'Pliegos Tarifarios (Santiago)'!$A:$A,0)),H961&gt;5000,INDEX('Pliegos Tarifarios (Santiago)'!$J:$J,MATCH($B961,'Pliegos Tarifarios (Santiago)'!$A:$A,0)))/1.19</f>
        <v>1453.5553799159668</v>
      </c>
      <c r="R961" s="19">
        <f>INDEX('Pliegos Tarifarios (Santiago)'!$K:$K,MATCH($B961,'Pliegos Tarifarios (Santiago)'!$A:$A,0))</f>
        <v>719.68899999999996</v>
      </c>
      <c r="S961" s="21">
        <f t="shared" si="58"/>
        <v>113726.38650561598</v>
      </c>
      <c r="T961" s="21">
        <f t="shared" si="59"/>
        <v>21608.013436067038</v>
      </c>
      <c r="U961" s="19">
        <v>0</v>
      </c>
      <c r="V961" s="21">
        <f t="shared" si="60"/>
        <v>135334.39994168302</v>
      </c>
    </row>
    <row r="962" spans="1:22" x14ac:dyDescent="0.3">
      <c r="A962" s="7" t="s">
        <v>135</v>
      </c>
      <c r="B962" s="7">
        <v>4</v>
      </c>
      <c r="C962" s="8" t="s">
        <v>178</v>
      </c>
      <c r="D962" s="7" t="s">
        <v>574</v>
      </c>
      <c r="E962" s="7" t="s">
        <v>488</v>
      </c>
      <c r="F962" s="8" t="s">
        <v>575</v>
      </c>
      <c r="G962" s="7" t="s">
        <v>30</v>
      </c>
      <c r="H962" s="9">
        <v>621.50810000000001</v>
      </c>
      <c r="I962" s="9">
        <v>1.7556</v>
      </c>
      <c r="J962" s="9">
        <v>1.7463</v>
      </c>
      <c r="K962" s="10">
        <v>0.99470266575529731</v>
      </c>
      <c r="L962" s="9">
        <v>20.05</v>
      </c>
      <c r="M962" s="19">
        <f>H962*INDEX('Pliegos Tarifarios (Santiago)'!$B:$B,MATCH($B962,'Pliegos Tarifarios (Santiago)'!$A:$A,0))</f>
        <v>73858.779587800003</v>
      </c>
      <c r="N962" s="19">
        <f>I962*INDEX('Pliegos Tarifarios (Santiago)'!$C:$C,MATCH($B962,'Pliegos Tarifarios (Santiago)'!$A:$A,0))</f>
        <v>6021.4569492000001</v>
      </c>
      <c r="O962" s="19">
        <f>J962*INDEX('Pliegos Tarifarios (Santiago)'!$D:$D,MATCH($B962,'Pliegos Tarifarios (Santiago)'!$A:$A,0))</f>
        <v>24672.459845999998</v>
      </c>
      <c r="P962" s="19">
        <f>H962*INDEX('Pliegos Tarifarios (Santiago)'!$E:$E,MATCH($B962,'Pliegos Tarifarios (Santiago)'!$A:$A,0))</f>
        <v>8037.3427492000001</v>
      </c>
      <c r="Q962" s="19" cm="1">
        <f t="array" ref="Q962">H962*_xlfn.IFS(H962&lt;=350,INDEX('Pliegos Tarifarios (Santiago)'!$F:$F,MATCH($B962,'Pliegos Tarifarios (Santiago)'!$A:$A,0)),H962&lt;=500,INDEX('Pliegos Tarifarios (Santiago)'!$G:$G,MATCH($B962,'Pliegos Tarifarios (Santiago)'!$A:$A,0)),H962&lt;=1000,INDEX('Pliegos Tarifarios (Santiago)'!$H:$H,MATCH($B962,'Pliegos Tarifarios (Santiago)'!$A:$A,0)),H962&lt;=5000,INDEX('Pliegos Tarifarios (Santiago)'!$I:$I,MATCH($B962,'Pliegos Tarifarios (Santiago)'!$A:$A,0)),H962&gt;5000,INDEX('Pliegos Tarifarios (Santiago)'!$J:$J,MATCH($B962,'Pliegos Tarifarios (Santiago)'!$A:$A,0)))/1.19</f>
        <v>1457.6715185714288</v>
      </c>
      <c r="R962" s="19">
        <f>INDEX('Pliegos Tarifarios (Santiago)'!$K:$K,MATCH($B962,'Pliegos Tarifarios (Santiago)'!$A:$A,0))</f>
        <v>719.68899999999996</v>
      </c>
      <c r="S962" s="21">
        <f t="shared" si="58"/>
        <v>114767.39965077143</v>
      </c>
      <c r="T962" s="21">
        <f t="shared" si="59"/>
        <v>21805.805933646574</v>
      </c>
      <c r="U962" s="19">
        <v>0</v>
      </c>
      <c r="V962" s="21">
        <f t="shared" si="60"/>
        <v>136573.205584418</v>
      </c>
    </row>
    <row r="963" spans="1:22" x14ac:dyDescent="0.3">
      <c r="A963" s="7" t="s">
        <v>135</v>
      </c>
      <c r="B963" s="7">
        <v>4</v>
      </c>
      <c r="C963" s="8" t="s">
        <v>178</v>
      </c>
      <c r="D963" s="7" t="s">
        <v>576</v>
      </c>
      <c r="E963" s="7" t="s">
        <v>488</v>
      </c>
      <c r="F963" s="8" t="s">
        <v>577</v>
      </c>
      <c r="G963" s="7" t="s">
        <v>30</v>
      </c>
      <c r="H963" s="9">
        <v>621.07799999999997</v>
      </c>
      <c r="I963" s="9">
        <v>1.7923</v>
      </c>
      <c r="J963" s="9">
        <v>1.7923</v>
      </c>
      <c r="K963" s="10">
        <v>1</v>
      </c>
      <c r="L963" s="9">
        <v>20.03</v>
      </c>
      <c r="M963" s="19">
        <f>H963*INDEX('Pliegos Tarifarios (Santiago)'!$B:$B,MATCH($B963,'Pliegos Tarifarios (Santiago)'!$A:$A,0))</f>
        <v>73807.667363999994</v>
      </c>
      <c r="N963" s="19">
        <f>I963*INDEX('Pliegos Tarifarios (Santiago)'!$C:$C,MATCH($B963,'Pliegos Tarifarios (Santiago)'!$A:$A,0))</f>
        <v>6147.3327011000001</v>
      </c>
      <c r="O963" s="19">
        <f>J963*INDEX('Pliegos Tarifarios (Santiago)'!$D:$D,MATCH($B963,'Pliegos Tarifarios (Santiago)'!$A:$A,0))</f>
        <v>25322.367166</v>
      </c>
      <c r="P963" s="19">
        <f>H963*INDEX('Pliegos Tarifarios (Santiago)'!$E:$E,MATCH($B963,'Pliegos Tarifarios (Santiago)'!$A:$A,0))</f>
        <v>8031.7806959999998</v>
      </c>
      <c r="Q963" s="19" cm="1">
        <f t="array" ref="Q963">H963*_xlfn.IFS(H963&lt;=350,INDEX('Pliegos Tarifarios (Santiago)'!$F:$F,MATCH($B963,'Pliegos Tarifarios (Santiago)'!$A:$A,0)),H963&lt;=500,INDEX('Pliegos Tarifarios (Santiago)'!$G:$G,MATCH($B963,'Pliegos Tarifarios (Santiago)'!$A:$A,0)),H963&lt;=1000,INDEX('Pliegos Tarifarios (Santiago)'!$H:$H,MATCH($B963,'Pliegos Tarifarios (Santiago)'!$A:$A,0)),H963&lt;=5000,INDEX('Pliegos Tarifarios (Santiago)'!$I:$I,MATCH($B963,'Pliegos Tarifarios (Santiago)'!$A:$A,0)),H963&gt;5000,INDEX('Pliegos Tarifarios (Santiago)'!$J:$J,MATCH($B963,'Pliegos Tarifarios (Santiago)'!$A:$A,0)))/1.19</f>
        <v>1456.6627714285717</v>
      </c>
      <c r="R963" s="19">
        <f>INDEX('Pliegos Tarifarios (Santiago)'!$K:$K,MATCH($B963,'Pliegos Tarifarios (Santiago)'!$A:$A,0))</f>
        <v>719.68899999999996</v>
      </c>
      <c r="S963" s="21">
        <f t="shared" si="58"/>
        <v>115485.49969852857</v>
      </c>
      <c r="T963" s="21">
        <f t="shared" si="59"/>
        <v>21942.24494272043</v>
      </c>
      <c r="U963" s="19">
        <v>0</v>
      </c>
      <c r="V963" s="21">
        <f t="shared" si="60"/>
        <v>137427.74464124901</v>
      </c>
    </row>
    <row r="964" spans="1:22" x14ac:dyDescent="0.3">
      <c r="A964" s="7" t="s">
        <v>135</v>
      </c>
      <c r="B964" s="7">
        <v>4</v>
      </c>
      <c r="C964" s="8" t="s">
        <v>178</v>
      </c>
      <c r="D964" s="7" t="s">
        <v>578</v>
      </c>
      <c r="E964" s="7" t="s">
        <v>488</v>
      </c>
      <c r="F964" s="8" t="s">
        <v>579</v>
      </c>
      <c r="G964" s="7" t="s">
        <v>30</v>
      </c>
      <c r="H964" s="9">
        <v>618.77679999999998</v>
      </c>
      <c r="I964" s="9">
        <v>1.7233000000000001</v>
      </c>
      <c r="J964" s="9">
        <v>1.6920999999999999</v>
      </c>
      <c r="K964" s="10">
        <v>0.98189520106771888</v>
      </c>
      <c r="L964" s="9">
        <v>19.96</v>
      </c>
      <c r="M964" s="19">
        <f>H964*INDEX('Pliegos Tarifarios (Santiago)'!$B:$B,MATCH($B964,'Pliegos Tarifarios (Santiago)'!$A:$A,0))</f>
        <v>73534.197358399993</v>
      </c>
      <c r="N964" s="19">
        <f>I964*INDEX('Pliegos Tarifarios (Santiago)'!$C:$C,MATCH($B964,'Pliegos Tarifarios (Santiago)'!$A:$A,0))</f>
        <v>5910.6725680999998</v>
      </c>
      <c r="O964" s="19">
        <f>J964*INDEX('Pliegos Tarifarios (Santiago)'!$D:$D,MATCH($B964,'Pliegos Tarifarios (Santiago)'!$A:$A,0))</f>
        <v>23906.699482</v>
      </c>
      <c r="P964" s="19">
        <f>H964*INDEX('Pliegos Tarifarios (Santiago)'!$E:$E,MATCH($B964,'Pliegos Tarifarios (Santiago)'!$A:$A,0))</f>
        <v>8002.0215775999995</v>
      </c>
      <c r="Q964" s="19" cm="1">
        <f t="array" ref="Q964">H964*_xlfn.IFS(H964&lt;=350,INDEX('Pliegos Tarifarios (Santiago)'!$F:$F,MATCH($B964,'Pliegos Tarifarios (Santiago)'!$A:$A,0)),H964&lt;=500,INDEX('Pliegos Tarifarios (Santiago)'!$G:$G,MATCH($B964,'Pliegos Tarifarios (Santiago)'!$A:$A,0)),H964&lt;=1000,INDEX('Pliegos Tarifarios (Santiago)'!$H:$H,MATCH($B964,'Pliegos Tarifarios (Santiago)'!$A:$A,0)),H964&lt;=5000,INDEX('Pliegos Tarifarios (Santiago)'!$I:$I,MATCH($B964,'Pliegos Tarifarios (Santiago)'!$A:$A,0)),H964&gt;5000,INDEX('Pliegos Tarifarios (Santiago)'!$J:$J,MATCH($B964,'Pliegos Tarifarios (Santiago)'!$A:$A,0)))/1.19</f>
        <v>1451.2655872268908</v>
      </c>
      <c r="R964" s="19">
        <f>INDEX('Pliegos Tarifarios (Santiago)'!$K:$K,MATCH($B964,'Pliegos Tarifarios (Santiago)'!$A:$A,0))</f>
        <v>719.68899999999996</v>
      </c>
      <c r="S964" s="21">
        <f t="shared" si="58"/>
        <v>113524.54557332688</v>
      </c>
      <c r="T964" s="21">
        <f t="shared" si="59"/>
        <v>21569.663658932106</v>
      </c>
      <c r="U964" s="19">
        <v>0</v>
      </c>
      <c r="V964" s="21">
        <f t="shared" si="60"/>
        <v>135094.20923225899</v>
      </c>
    </row>
    <row r="965" spans="1:22" x14ac:dyDescent="0.3">
      <c r="A965" s="7" t="s">
        <v>135</v>
      </c>
      <c r="B965" s="7">
        <v>4</v>
      </c>
      <c r="C965" s="8" t="s">
        <v>178</v>
      </c>
      <c r="D965" s="7" t="s">
        <v>580</v>
      </c>
      <c r="E965" s="7" t="s">
        <v>488</v>
      </c>
      <c r="F965" s="8" t="s">
        <v>581</v>
      </c>
      <c r="G965" s="7" t="s">
        <v>30</v>
      </c>
      <c r="H965" s="9">
        <v>620.89229999999998</v>
      </c>
      <c r="I965" s="9">
        <v>1.7666999999999999</v>
      </c>
      <c r="J965" s="9">
        <v>1.7098</v>
      </c>
      <c r="K965" s="10">
        <v>0.96779306050829228</v>
      </c>
      <c r="L965" s="9">
        <v>20.03</v>
      </c>
      <c r="M965" s="19">
        <f>H965*INDEX('Pliegos Tarifarios (Santiago)'!$B:$B,MATCH($B965,'Pliegos Tarifarios (Santiago)'!$A:$A,0))</f>
        <v>73785.599147399989</v>
      </c>
      <c r="N965" s="19">
        <f>I965*INDEX('Pliegos Tarifarios (Santiago)'!$C:$C,MATCH($B965,'Pliegos Tarifarios (Santiago)'!$A:$A,0))</f>
        <v>6059.5283619000002</v>
      </c>
      <c r="O965" s="19">
        <f>J965*INDEX('Pliegos Tarifarios (Santiago)'!$D:$D,MATCH($B965,'Pliegos Tarifarios (Santiago)'!$A:$A,0))</f>
        <v>24156.772516000001</v>
      </c>
      <c r="P965" s="19">
        <f>H965*INDEX('Pliegos Tarifarios (Santiago)'!$E:$E,MATCH($B965,'Pliegos Tarifarios (Santiago)'!$A:$A,0))</f>
        <v>8029.3792235999999</v>
      </c>
      <c r="Q965" s="19" cm="1">
        <f t="array" ref="Q965">H965*_xlfn.IFS(H965&lt;=350,INDEX('Pliegos Tarifarios (Santiago)'!$F:$F,MATCH($B965,'Pliegos Tarifarios (Santiago)'!$A:$A,0)),H965&lt;=500,INDEX('Pliegos Tarifarios (Santiago)'!$G:$G,MATCH($B965,'Pliegos Tarifarios (Santiago)'!$A:$A,0)),H965&lt;=1000,INDEX('Pliegos Tarifarios (Santiago)'!$H:$H,MATCH($B965,'Pliegos Tarifarios (Santiago)'!$A:$A,0)),H965&lt;=5000,INDEX('Pliegos Tarifarios (Santiago)'!$I:$I,MATCH($B965,'Pliegos Tarifarios (Santiago)'!$A:$A,0)),H965&gt;5000,INDEX('Pliegos Tarifarios (Santiago)'!$J:$J,MATCH($B965,'Pliegos Tarifarios (Santiago)'!$A:$A,0)))/1.19</f>
        <v>1456.2272347058824</v>
      </c>
      <c r="R965" s="19">
        <f>INDEX('Pliegos Tarifarios (Santiago)'!$K:$K,MATCH($B965,'Pliegos Tarifarios (Santiago)'!$A:$A,0))</f>
        <v>719.68899999999996</v>
      </c>
      <c r="S965" s="21">
        <f t="shared" si="58"/>
        <v>114207.19548360586</v>
      </c>
      <c r="T965" s="21">
        <f t="shared" si="59"/>
        <v>21699.367141885112</v>
      </c>
      <c r="U965" s="19">
        <v>0</v>
      </c>
      <c r="V965" s="21">
        <f t="shared" si="60"/>
        <v>135906.56262549097</v>
      </c>
    </row>
    <row r="966" spans="1:22" x14ac:dyDescent="0.3">
      <c r="A966" s="7" t="s">
        <v>135</v>
      </c>
      <c r="B966" s="7">
        <v>4</v>
      </c>
      <c r="C966" s="8" t="s">
        <v>178</v>
      </c>
      <c r="D966" s="7" t="s">
        <v>582</v>
      </c>
      <c r="E966" s="7" t="s">
        <v>488</v>
      </c>
      <c r="F966" s="8" t="s">
        <v>583</v>
      </c>
      <c r="G966" s="7" t="s">
        <v>30</v>
      </c>
      <c r="H966" s="9">
        <v>620.66079999999999</v>
      </c>
      <c r="I966" s="9">
        <v>1.7353000000000001</v>
      </c>
      <c r="J966" s="9">
        <v>1.7353000000000001</v>
      </c>
      <c r="K966" s="10">
        <v>1</v>
      </c>
      <c r="L966" s="9">
        <v>20.02</v>
      </c>
      <c r="M966" s="19">
        <f>H966*INDEX('Pliegos Tarifarios (Santiago)'!$B:$B,MATCH($B966,'Pliegos Tarifarios (Santiago)'!$A:$A,0))</f>
        <v>73758.088150399999</v>
      </c>
      <c r="N966" s="19">
        <f>I966*INDEX('Pliegos Tarifarios (Santiago)'!$C:$C,MATCH($B966,'Pliegos Tarifarios (Santiago)'!$A:$A,0))</f>
        <v>5951.8308520999999</v>
      </c>
      <c r="O966" s="19">
        <f>J966*INDEX('Pliegos Tarifarios (Santiago)'!$D:$D,MATCH($B966,'Pliegos Tarifarios (Santiago)'!$A:$A,0))</f>
        <v>24517.047226000002</v>
      </c>
      <c r="P966" s="19">
        <f>H966*INDEX('Pliegos Tarifarios (Santiago)'!$E:$E,MATCH($B966,'Pliegos Tarifarios (Santiago)'!$A:$A,0))</f>
        <v>8026.3854656000003</v>
      </c>
      <c r="Q966" s="19" cm="1">
        <f t="array" ref="Q966">H966*_xlfn.IFS(H966&lt;=350,INDEX('Pliegos Tarifarios (Santiago)'!$F:$F,MATCH($B966,'Pliegos Tarifarios (Santiago)'!$A:$A,0)),H966&lt;=500,INDEX('Pliegos Tarifarios (Santiago)'!$G:$G,MATCH($B966,'Pliegos Tarifarios (Santiago)'!$A:$A,0)),H966&lt;=1000,INDEX('Pliegos Tarifarios (Santiago)'!$H:$H,MATCH($B966,'Pliegos Tarifarios (Santiago)'!$A:$A,0)),H966&lt;=5000,INDEX('Pliegos Tarifarios (Santiago)'!$I:$I,MATCH($B966,'Pliegos Tarifarios (Santiago)'!$A:$A,0)),H966&gt;5000,INDEX('Pliegos Tarifarios (Santiago)'!$J:$J,MATCH($B966,'Pliegos Tarifarios (Santiago)'!$A:$A,0)))/1.19</f>
        <v>1455.6842796638657</v>
      </c>
      <c r="R966" s="19">
        <f>INDEX('Pliegos Tarifarios (Santiago)'!$K:$K,MATCH($B966,'Pliegos Tarifarios (Santiago)'!$A:$A,0))</f>
        <v>719.68899999999996</v>
      </c>
      <c r="S966" s="21">
        <f t="shared" si="58"/>
        <v>114428.72497376388</v>
      </c>
      <c r="T966" s="21">
        <f t="shared" si="59"/>
        <v>21741.457745015137</v>
      </c>
      <c r="U966" s="19">
        <v>0</v>
      </c>
      <c r="V966" s="21">
        <f t="shared" si="60"/>
        <v>136170.18271877902</v>
      </c>
    </row>
    <row r="967" spans="1:22" x14ac:dyDescent="0.3">
      <c r="A967" s="7" t="s">
        <v>135</v>
      </c>
      <c r="B967" s="7">
        <v>4</v>
      </c>
      <c r="C967" s="8" t="s">
        <v>178</v>
      </c>
      <c r="D967" s="7" t="s">
        <v>584</v>
      </c>
      <c r="E967" s="7" t="s">
        <v>488</v>
      </c>
      <c r="F967" s="8" t="s">
        <v>585</v>
      </c>
      <c r="G967" s="7" t="s">
        <v>30</v>
      </c>
      <c r="H967" s="9">
        <v>621.51750000000004</v>
      </c>
      <c r="I967" s="9">
        <v>1.7472000000000001</v>
      </c>
      <c r="J967" s="9">
        <v>1.7472000000000001</v>
      </c>
      <c r="K967" s="10">
        <v>1</v>
      </c>
      <c r="L967" s="9">
        <v>20.05</v>
      </c>
      <c r="M967" s="19">
        <f>H967*INDEX('Pliegos Tarifarios (Santiago)'!$B:$B,MATCH($B967,'Pliegos Tarifarios (Santiago)'!$A:$A,0))</f>
        <v>73859.896665000007</v>
      </c>
      <c r="N967" s="19">
        <f>I967*INDEX('Pliegos Tarifarios (Santiago)'!$C:$C,MATCH($B967,'Pliegos Tarifarios (Santiago)'!$A:$A,0))</f>
        <v>5992.6461503999999</v>
      </c>
      <c r="O967" s="19">
        <f>J967*INDEX('Pliegos Tarifarios (Santiago)'!$D:$D,MATCH($B967,'Pliegos Tarifarios (Santiago)'!$A:$A,0))</f>
        <v>24685.175424000001</v>
      </c>
      <c r="P967" s="19">
        <f>H967*INDEX('Pliegos Tarifarios (Santiago)'!$E:$E,MATCH($B967,'Pliegos Tarifarios (Santiago)'!$A:$A,0))</f>
        <v>8037.4643100000012</v>
      </c>
      <c r="Q967" s="19" cm="1">
        <f t="array" ref="Q967">H967*_xlfn.IFS(H967&lt;=350,INDEX('Pliegos Tarifarios (Santiago)'!$F:$F,MATCH($B967,'Pliegos Tarifarios (Santiago)'!$A:$A,0)),H967&lt;=500,INDEX('Pliegos Tarifarios (Santiago)'!$G:$G,MATCH($B967,'Pliegos Tarifarios (Santiago)'!$A:$A,0)),H967&lt;=1000,INDEX('Pliegos Tarifarios (Santiago)'!$H:$H,MATCH($B967,'Pliegos Tarifarios (Santiago)'!$A:$A,0)),H967&lt;=5000,INDEX('Pliegos Tarifarios (Santiago)'!$I:$I,MATCH($B967,'Pliegos Tarifarios (Santiago)'!$A:$A,0)),H967&gt;5000,INDEX('Pliegos Tarifarios (Santiago)'!$J:$J,MATCH($B967,'Pliegos Tarifarios (Santiago)'!$A:$A,0)))/1.19</f>
        <v>1457.6935651260508</v>
      </c>
      <c r="R967" s="19">
        <f>INDEX('Pliegos Tarifarios (Santiago)'!$K:$K,MATCH($B967,'Pliegos Tarifarios (Santiago)'!$A:$A,0))</f>
        <v>719.68899999999996</v>
      </c>
      <c r="S967" s="21">
        <f t="shared" si="58"/>
        <v>114752.56511452606</v>
      </c>
      <c r="T967" s="21">
        <f t="shared" si="59"/>
        <v>21802.987371759951</v>
      </c>
      <c r="U967" s="19">
        <v>0</v>
      </c>
      <c r="V967" s="21">
        <f t="shared" si="60"/>
        <v>136555.552486286</v>
      </c>
    </row>
    <row r="968" spans="1:22" x14ac:dyDescent="0.3">
      <c r="A968" s="7" t="s">
        <v>135</v>
      </c>
      <c r="B968" s="7">
        <v>4</v>
      </c>
      <c r="C968" s="8" t="s">
        <v>178</v>
      </c>
      <c r="D968" s="7" t="s">
        <v>586</v>
      </c>
      <c r="E968" s="7" t="s">
        <v>488</v>
      </c>
      <c r="F968" s="8" t="s">
        <v>587</v>
      </c>
      <c r="G968" s="7" t="s">
        <v>30</v>
      </c>
      <c r="H968" s="9">
        <v>621.11080000000004</v>
      </c>
      <c r="I968" s="9">
        <v>1.7689999999999999</v>
      </c>
      <c r="J968" s="9">
        <v>1.7197</v>
      </c>
      <c r="K968" s="10">
        <v>0.97213114754098362</v>
      </c>
      <c r="L968" s="9">
        <v>20.04</v>
      </c>
      <c r="M968" s="19">
        <f>H968*INDEX('Pliegos Tarifarios (Santiago)'!$B:$B,MATCH($B968,'Pliegos Tarifarios (Santiago)'!$A:$A,0))</f>
        <v>73811.565250400003</v>
      </c>
      <c r="N968" s="19">
        <f>I968*INDEX('Pliegos Tarifarios (Santiago)'!$C:$C,MATCH($B968,'Pliegos Tarifarios (Santiago)'!$A:$A,0))</f>
        <v>6067.4170329999997</v>
      </c>
      <c r="O968" s="19">
        <f>J968*INDEX('Pliegos Tarifarios (Santiago)'!$D:$D,MATCH($B968,'Pliegos Tarifarios (Santiago)'!$A:$A,0))</f>
        <v>24296.643874000001</v>
      </c>
      <c r="P968" s="19">
        <f>H968*INDEX('Pliegos Tarifarios (Santiago)'!$E:$E,MATCH($B968,'Pliegos Tarifarios (Santiago)'!$A:$A,0))</f>
        <v>8032.2048656000006</v>
      </c>
      <c r="Q968" s="19" cm="1">
        <f t="array" ref="Q968">H968*_xlfn.IFS(H968&lt;=350,INDEX('Pliegos Tarifarios (Santiago)'!$F:$F,MATCH($B968,'Pliegos Tarifarios (Santiago)'!$A:$A,0)),H968&lt;=500,INDEX('Pliegos Tarifarios (Santiago)'!$G:$G,MATCH($B968,'Pliegos Tarifarios (Santiago)'!$A:$A,0)),H968&lt;=1000,INDEX('Pliegos Tarifarios (Santiago)'!$H:$H,MATCH($B968,'Pliegos Tarifarios (Santiago)'!$A:$A,0)),H968&lt;=5000,INDEX('Pliegos Tarifarios (Santiago)'!$I:$I,MATCH($B968,'Pliegos Tarifarios (Santiago)'!$A:$A,0)),H968&gt;5000,INDEX('Pliegos Tarifarios (Santiago)'!$J:$J,MATCH($B968,'Pliegos Tarifarios (Santiago)'!$A:$A,0)))/1.19</f>
        <v>1456.739699831933</v>
      </c>
      <c r="R968" s="19">
        <f>INDEX('Pliegos Tarifarios (Santiago)'!$K:$K,MATCH($B968,'Pliegos Tarifarios (Santiago)'!$A:$A,0))</f>
        <v>719.68899999999996</v>
      </c>
      <c r="S968" s="21">
        <f t="shared" si="58"/>
        <v>114384.25972283194</v>
      </c>
      <c r="T968" s="21">
        <f t="shared" si="59"/>
        <v>21733.009347338069</v>
      </c>
      <c r="U968" s="19">
        <v>0</v>
      </c>
      <c r="V968" s="21">
        <f t="shared" si="60"/>
        <v>136117.26907017</v>
      </c>
    </row>
    <row r="969" spans="1:22" x14ac:dyDescent="0.3">
      <c r="A969" s="7" t="s">
        <v>135</v>
      </c>
      <c r="B969" s="7">
        <v>4</v>
      </c>
      <c r="C969" s="8" t="s">
        <v>178</v>
      </c>
      <c r="D969" s="7" t="s">
        <v>588</v>
      </c>
      <c r="E969" s="7" t="s">
        <v>488</v>
      </c>
      <c r="F969" s="8" t="s">
        <v>589</v>
      </c>
      <c r="G969" s="7" t="s">
        <v>30</v>
      </c>
      <c r="H969" s="9">
        <v>620.01130000000001</v>
      </c>
      <c r="I969" s="9">
        <v>1.7605999999999999</v>
      </c>
      <c r="J969" s="9">
        <v>1.7091000000000001</v>
      </c>
      <c r="K969" s="10">
        <v>0.97074860842894473</v>
      </c>
      <c r="L969" s="9">
        <v>20</v>
      </c>
      <c r="M969" s="19">
        <f>H969*INDEX('Pliegos Tarifarios (Santiago)'!$B:$B,MATCH($B969,'Pliegos Tarifarios (Santiago)'!$A:$A,0))</f>
        <v>73680.902869400001</v>
      </c>
      <c r="N969" s="19">
        <f>I969*INDEX('Pliegos Tarifarios (Santiago)'!$C:$C,MATCH($B969,'Pliegos Tarifarios (Santiago)'!$A:$A,0))</f>
        <v>6038.6062341999996</v>
      </c>
      <c r="O969" s="19">
        <f>J969*INDEX('Pliegos Tarifarios (Santiago)'!$D:$D,MATCH($B969,'Pliegos Tarifarios (Santiago)'!$A:$A,0))</f>
        <v>24146.882622000001</v>
      </c>
      <c r="P969" s="19">
        <f>H969*INDEX('Pliegos Tarifarios (Santiago)'!$E:$E,MATCH($B969,'Pliegos Tarifarios (Santiago)'!$A:$A,0))</f>
        <v>8017.9861316000006</v>
      </c>
      <c r="Q969" s="19" cm="1">
        <f t="array" ref="Q969">H969*_xlfn.IFS(H969&lt;=350,INDEX('Pliegos Tarifarios (Santiago)'!$F:$F,MATCH($B969,'Pliegos Tarifarios (Santiago)'!$A:$A,0)),H969&lt;=500,INDEX('Pliegos Tarifarios (Santiago)'!$G:$G,MATCH($B969,'Pliegos Tarifarios (Santiago)'!$A:$A,0)),H969&lt;=1000,INDEX('Pliegos Tarifarios (Santiago)'!$H:$H,MATCH($B969,'Pliegos Tarifarios (Santiago)'!$A:$A,0)),H969&lt;=5000,INDEX('Pliegos Tarifarios (Santiago)'!$I:$I,MATCH($B969,'Pliegos Tarifarios (Santiago)'!$A:$A,0)),H969&gt;5000,INDEX('Pliegos Tarifarios (Santiago)'!$J:$J,MATCH($B969,'Pliegos Tarifarios (Santiago)'!$A:$A,0)))/1.19</f>
        <v>1454.1609565546221</v>
      </c>
      <c r="R969" s="19">
        <f>INDEX('Pliegos Tarifarios (Santiago)'!$K:$K,MATCH($B969,'Pliegos Tarifarios (Santiago)'!$A:$A,0))</f>
        <v>719.68899999999996</v>
      </c>
      <c r="S969" s="21">
        <f t="shared" si="58"/>
        <v>114058.22781375462</v>
      </c>
      <c r="T969" s="21">
        <f t="shared" si="59"/>
        <v>21671.063284613378</v>
      </c>
      <c r="U969" s="19">
        <v>0</v>
      </c>
      <c r="V969" s="21">
        <f t="shared" si="60"/>
        <v>135729.291098368</v>
      </c>
    </row>
    <row r="970" spans="1:22" x14ac:dyDescent="0.3">
      <c r="A970" s="7" t="s">
        <v>135</v>
      </c>
      <c r="B970" s="7">
        <v>4</v>
      </c>
      <c r="C970" s="8" t="s">
        <v>178</v>
      </c>
      <c r="D970" s="7" t="s">
        <v>590</v>
      </c>
      <c r="E970" s="7" t="s">
        <v>488</v>
      </c>
      <c r="F970" s="8" t="s">
        <v>591</v>
      </c>
      <c r="G970" s="7" t="s">
        <v>30</v>
      </c>
      <c r="H970" s="9">
        <v>620.22469999999998</v>
      </c>
      <c r="I970" s="9">
        <v>1.748</v>
      </c>
      <c r="J970" s="9">
        <v>1.7044999999999999</v>
      </c>
      <c r="K970" s="10">
        <v>0.97511441647597252</v>
      </c>
      <c r="L970" s="9">
        <v>20.010000000000002</v>
      </c>
      <c r="M970" s="19">
        <f>H970*INDEX('Pliegos Tarifarios (Santiago)'!$B:$B,MATCH($B970,'Pliegos Tarifarios (Santiago)'!$A:$A,0))</f>
        <v>73706.262898599991</v>
      </c>
      <c r="N970" s="19">
        <f>I970*INDEX('Pliegos Tarifarios (Santiago)'!$C:$C,MATCH($B970,'Pliegos Tarifarios (Santiago)'!$A:$A,0))</f>
        <v>5995.3900359999998</v>
      </c>
      <c r="O970" s="19">
        <f>J970*INDEX('Pliegos Tarifarios (Santiago)'!$D:$D,MATCH($B970,'Pliegos Tarifarios (Santiago)'!$A:$A,0))</f>
        <v>24081.891889999999</v>
      </c>
      <c r="P970" s="19">
        <f>H970*INDEX('Pliegos Tarifarios (Santiago)'!$E:$E,MATCH($B970,'Pliegos Tarifarios (Santiago)'!$A:$A,0))</f>
        <v>8020.7458204000004</v>
      </c>
      <c r="Q970" s="19" cm="1">
        <f t="array" ref="Q970">H970*_xlfn.IFS(H970&lt;=350,INDEX('Pliegos Tarifarios (Santiago)'!$F:$F,MATCH($B970,'Pliegos Tarifarios (Santiago)'!$A:$A,0)),H970&lt;=500,INDEX('Pliegos Tarifarios (Santiago)'!$G:$G,MATCH($B970,'Pliegos Tarifarios (Santiago)'!$A:$A,0)),H970&lt;=1000,INDEX('Pliegos Tarifarios (Santiago)'!$H:$H,MATCH($B970,'Pliegos Tarifarios (Santiago)'!$A:$A,0)),H970&lt;=5000,INDEX('Pliegos Tarifarios (Santiago)'!$I:$I,MATCH($B970,'Pliegos Tarifarios (Santiago)'!$A:$A,0)),H970&gt;5000,INDEX('Pliegos Tarifarios (Santiago)'!$J:$J,MATCH($B970,'Pliegos Tarifarios (Santiago)'!$A:$A,0)))/1.19</f>
        <v>1454.6614602521011</v>
      </c>
      <c r="R970" s="19">
        <f>INDEX('Pliegos Tarifarios (Santiago)'!$K:$K,MATCH($B970,'Pliegos Tarifarios (Santiago)'!$A:$A,0))</f>
        <v>719.68899999999996</v>
      </c>
      <c r="S970" s="21">
        <f t="shared" ref="S970" si="61">SUM(M970:R970)</f>
        <v>113978.64110525209</v>
      </c>
      <c r="T970" s="21">
        <f t="shared" ref="T970:T1033" si="62">S970*0.19</f>
        <v>21655.941809997898</v>
      </c>
      <c r="U970" s="19">
        <v>0</v>
      </c>
      <c r="V970" s="21">
        <f t="shared" ref="V970:V1033" si="63">SUM(S970:T970)</f>
        <v>135634.58291524998</v>
      </c>
    </row>
    <row r="971" spans="1:22" x14ac:dyDescent="0.3">
      <c r="A971" s="7" t="s">
        <v>135</v>
      </c>
      <c r="B971" s="7">
        <v>4</v>
      </c>
      <c r="C971" s="8" t="s">
        <v>178</v>
      </c>
      <c r="D971" s="7" t="s">
        <v>592</v>
      </c>
      <c r="E971" s="7" t="s">
        <v>488</v>
      </c>
      <c r="F971" s="8" t="s">
        <v>593</v>
      </c>
      <c r="G971" s="7" t="s">
        <v>30</v>
      </c>
      <c r="H971" s="9">
        <v>619.596</v>
      </c>
      <c r="I971" s="9">
        <v>1.7528999999999999</v>
      </c>
      <c r="J971" s="9">
        <v>1.7528999999999999</v>
      </c>
      <c r="K971" s="10">
        <v>1</v>
      </c>
      <c r="L971" s="9">
        <v>19.989999999999998</v>
      </c>
      <c r="M971" s="19">
        <f>H971*INDEX('Pliegos Tarifarios (Santiago)'!$B:$B,MATCH($B971,'Pliegos Tarifarios (Santiago)'!$A:$A,0))</f>
        <v>73631.549447999991</v>
      </c>
      <c r="N971" s="19">
        <f>I971*INDEX('Pliegos Tarifarios (Santiago)'!$C:$C,MATCH($B971,'Pliegos Tarifarios (Santiago)'!$A:$A,0))</f>
        <v>6012.1963352999992</v>
      </c>
      <c r="O971" s="19">
        <f>J971*INDEX('Pliegos Tarifarios (Santiago)'!$D:$D,MATCH($B971,'Pliegos Tarifarios (Santiago)'!$A:$A,0))</f>
        <v>24765.707417999998</v>
      </c>
      <c r="P971" s="19">
        <f>H971*INDEX('Pliegos Tarifarios (Santiago)'!$E:$E,MATCH($B971,'Pliegos Tarifarios (Santiago)'!$A:$A,0))</f>
        <v>8012.6154720000004</v>
      </c>
      <c r="Q971" s="19" cm="1">
        <f t="array" ref="Q971">H971*_xlfn.IFS(H971&lt;=350,INDEX('Pliegos Tarifarios (Santiago)'!$F:$F,MATCH($B971,'Pliegos Tarifarios (Santiago)'!$A:$A,0)),H971&lt;=500,INDEX('Pliegos Tarifarios (Santiago)'!$G:$G,MATCH($B971,'Pliegos Tarifarios (Santiago)'!$A:$A,0)),H971&lt;=1000,INDEX('Pliegos Tarifarios (Santiago)'!$H:$H,MATCH($B971,'Pliegos Tarifarios (Santiago)'!$A:$A,0)),H971&lt;=5000,INDEX('Pliegos Tarifarios (Santiago)'!$I:$I,MATCH($B971,'Pliegos Tarifarios (Santiago)'!$A:$A,0)),H971&gt;5000,INDEX('Pliegos Tarifarios (Santiago)'!$J:$J,MATCH($B971,'Pliegos Tarifarios (Santiago)'!$A:$A,0)))/1.19</f>
        <v>1453.1869210084035</v>
      </c>
      <c r="R971" s="19">
        <f>INDEX('Pliegos Tarifarios (Santiago)'!$K:$K,MATCH($B971,'Pliegos Tarifarios (Santiago)'!$A:$A,0))</f>
        <v>719.68899999999996</v>
      </c>
      <c r="S971" s="21">
        <f t="shared" ref="S971:S1034" si="64">SUM(M971:R971)</f>
        <v>114594.9445943084</v>
      </c>
      <c r="T971" s="21">
        <f t="shared" si="62"/>
        <v>21773.039472918597</v>
      </c>
      <c r="U971" s="19">
        <v>0</v>
      </c>
      <c r="V971" s="21">
        <f t="shared" si="63"/>
        <v>136367.98406722699</v>
      </c>
    </row>
    <row r="972" spans="1:22" x14ac:dyDescent="0.3">
      <c r="A972" s="7" t="s">
        <v>135</v>
      </c>
      <c r="B972" s="7">
        <v>4</v>
      </c>
      <c r="C972" s="8" t="s">
        <v>178</v>
      </c>
      <c r="D972" s="7" t="s">
        <v>594</v>
      </c>
      <c r="E972" s="7" t="s">
        <v>488</v>
      </c>
      <c r="F972" s="8" t="s">
        <v>595</v>
      </c>
      <c r="G972" s="7" t="s">
        <v>30</v>
      </c>
      <c r="H972" s="9">
        <v>621.9787</v>
      </c>
      <c r="I972" s="9">
        <v>1.75</v>
      </c>
      <c r="J972" s="9">
        <v>1.7244999999999999</v>
      </c>
      <c r="K972" s="10">
        <v>0.98542857142857143</v>
      </c>
      <c r="L972" s="9">
        <v>20.059999999999999</v>
      </c>
      <c r="M972" s="19">
        <f>H972*INDEX('Pliegos Tarifarios (Santiago)'!$B:$B,MATCH($B972,'Pliegos Tarifarios (Santiago)'!$A:$A,0))</f>
        <v>73914.704750599994</v>
      </c>
      <c r="N972" s="19">
        <f>I972*INDEX('Pliegos Tarifarios (Santiago)'!$C:$C,MATCH($B972,'Pliegos Tarifarios (Santiago)'!$A:$A,0))</f>
        <v>6002.2497499999999</v>
      </c>
      <c r="O972" s="19">
        <f>J972*INDEX('Pliegos Tarifarios (Santiago)'!$D:$D,MATCH($B972,'Pliegos Tarifarios (Santiago)'!$A:$A,0))</f>
        <v>24364.460289999999</v>
      </c>
      <c r="P972" s="19">
        <f>H972*INDEX('Pliegos Tarifarios (Santiago)'!$E:$E,MATCH($B972,'Pliegos Tarifarios (Santiago)'!$A:$A,0))</f>
        <v>8043.4285484000002</v>
      </c>
      <c r="Q972" s="19" cm="1">
        <f t="array" ref="Q972">H972*_xlfn.IFS(H972&lt;=350,INDEX('Pliegos Tarifarios (Santiago)'!$F:$F,MATCH($B972,'Pliegos Tarifarios (Santiago)'!$A:$A,0)),H972&lt;=500,INDEX('Pliegos Tarifarios (Santiago)'!$G:$G,MATCH($B972,'Pliegos Tarifarios (Santiago)'!$A:$A,0)),H972&lt;=1000,INDEX('Pliegos Tarifarios (Santiago)'!$H:$H,MATCH($B972,'Pliegos Tarifarios (Santiago)'!$A:$A,0)),H972&lt;=5000,INDEX('Pliegos Tarifarios (Santiago)'!$I:$I,MATCH($B972,'Pliegos Tarifarios (Santiago)'!$A:$A,0)),H972&gt;5000,INDEX('Pliegos Tarifarios (Santiago)'!$J:$J,MATCH($B972,'Pliegos Tarifarios (Santiago)'!$A:$A,0)))/1.19</f>
        <v>1458.7752535294119</v>
      </c>
      <c r="R972" s="19">
        <f>INDEX('Pliegos Tarifarios (Santiago)'!$K:$K,MATCH($B972,'Pliegos Tarifarios (Santiago)'!$A:$A,0))</f>
        <v>719.68899999999996</v>
      </c>
      <c r="S972" s="21">
        <f t="shared" si="64"/>
        <v>114503.30759252941</v>
      </c>
      <c r="T972" s="21">
        <f t="shared" si="62"/>
        <v>21755.62844258059</v>
      </c>
      <c r="U972" s="19">
        <v>0</v>
      </c>
      <c r="V972" s="21">
        <f t="shared" si="63"/>
        <v>136258.93603511</v>
      </c>
    </row>
    <row r="973" spans="1:22" x14ac:dyDescent="0.3">
      <c r="A973" s="7" t="s">
        <v>135</v>
      </c>
      <c r="B973" s="7">
        <v>4</v>
      </c>
      <c r="C973" s="8" t="s">
        <v>178</v>
      </c>
      <c r="D973" s="7" t="s">
        <v>596</v>
      </c>
      <c r="E973" s="7" t="s">
        <v>488</v>
      </c>
      <c r="F973" s="8" t="s">
        <v>597</v>
      </c>
      <c r="G973" s="7" t="s">
        <v>30</v>
      </c>
      <c r="H973" s="9">
        <v>621.74590000000001</v>
      </c>
      <c r="I973" s="9">
        <v>1.7182999999999999</v>
      </c>
      <c r="J973" s="9">
        <v>1.7079</v>
      </c>
      <c r="K973" s="10">
        <v>0.99394750625618344</v>
      </c>
      <c r="L973" s="9">
        <v>20.059999999999999</v>
      </c>
      <c r="M973" s="19">
        <f>H973*INDEX('Pliegos Tarifarios (Santiago)'!$B:$B,MATCH($B973,'Pliegos Tarifarios (Santiago)'!$A:$A,0))</f>
        <v>73887.039264199993</v>
      </c>
      <c r="N973" s="19">
        <f>I973*INDEX('Pliegos Tarifarios (Santiago)'!$C:$C,MATCH($B973,'Pliegos Tarifarios (Santiago)'!$A:$A,0))</f>
        <v>5893.5232830999994</v>
      </c>
      <c r="O973" s="19">
        <f>J973*INDEX('Pliegos Tarifarios (Santiago)'!$D:$D,MATCH($B973,'Pliegos Tarifarios (Santiago)'!$A:$A,0))</f>
        <v>24129.928518000001</v>
      </c>
      <c r="P973" s="19">
        <f>H973*INDEX('Pliegos Tarifarios (Santiago)'!$E:$E,MATCH($B973,'Pliegos Tarifarios (Santiago)'!$A:$A,0))</f>
        <v>8040.4179788000001</v>
      </c>
      <c r="Q973" s="19" cm="1">
        <f t="array" ref="Q973">H973*_xlfn.IFS(H973&lt;=350,INDEX('Pliegos Tarifarios (Santiago)'!$F:$F,MATCH($B973,'Pliegos Tarifarios (Santiago)'!$A:$A,0)),H973&lt;=500,INDEX('Pliegos Tarifarios (Santiago)'!$G:$G,MATCH($B973,'Pliegos Tarifarios (Santiago)'!$A:$A,0)),H973&lt;=1000,INDEX('Pliegos Tarifarios (Santiago)'!$H:$H,MATCH($B973,'Pliegos Tarifarios (Santiago)'!$A:$A,0)),H973&lt;=5000,INDEX('Pliegos Tarifarios (Santiago)'!$I:$I,MATCH($B973,'Pliegos Tarifarios (Santiago)'!$A:$A,0)),H973&gt;5000,INDEX('Pliegos Tarifarios (Santiago)'!$J:$J,MATCH($B973,'Pliegos Tarifarios (Santiago)'!$A:$A,0)))/1.19</f>
        <v>1458.2292494957985</v>
      </c>
      <c r="R973" s="19">
        <f>INDEX('Pliegos Tarifarios (Santiago)'!$K:$K,MATCH($B973,'Pliegos Tarifarios (Santiago)'!$A:$A,0))</f>
        <v>719.68899999999996</v>
      </c>
      <c r="S973" s="21">
        <f t="shared" si="64"/>
        <v>114128.82729359579</v>
      </c>
      <c r="T973" s="21">
        <f t="shared" si="62"/>
        <v>21684.477185783202</v>
      </c>
      <c r="U973" s="19">
        <v>0</v>
      </c>
      <c r="V973" s="21">
        <f t="shared" si="63"/>
        <v>135813.304479379</v>
      </c>
    </row>
    <row r="974" spans="1:22" x14ac:dyDescent="0.3">
      <c r="A974" s="7" t="s">
        <v>135</v>
      </c>
      <c r="B974" s="7">
        <v>4</v>
      </c>
      <c r="C974" s="8" t="s">
        <v>178</v>
      </c>
      <c r="D974" s="7" t="s">
        <v>598</v>
      </c>
      <c r="E974" s="7" t="s">
        <v>488</v>
      </c>
      <c r="F974" s="8" t="s">
        <v>599</v>
      </c>
      <c r="G974" s="7" t="s">
        <v>30</v>
      </c>
      <c r="H974" s="9">
        <v>621.11249999999995</v>
      </c>
      <c r="I974" s="9">
        <v>1.7382</v>
      </c>
      <c r="J974" s="9">
        <v>1.7382</v>
      </c>
      <c r="K974" s="10">
        <v>1</v>
      </c>
      <c r="L974" s="9">
        <v>20.04</v>
      </c>
      <c r="M974" s="19">
        <f>H974*INDEX('Pliegos Tarifarios (Santiago)'!$B:$B,MATCH($B974,'Pliegos Tarifarios (Santiago)'!$A:$A,0))</f>
        <v>73811.767274999991</v>
      </c>
      <c r="N974" s="19">
        <f>I974*INDEX('Pliegos Tarifarios (Santiago)'!$C:$C,MATCH($B974,'Pliegos Tarifarios (Santiago)'!$A:$A,0))</f>
        <v>5961.7774374000001</v>
      </c>
      <c r="O974" s="19">
        <f>J974*INDEX('Pliegos Tarifarios (Santiago)'!$D:$D,MATCH($B974,'Pliegos Tarifarios (Santiago)'!$A:$A,0))</f>
        <v>24558.019644</v>
      </c>
      <c r="P974" s="19">
        <f>H974*INDEX('Pliegos Tarifarios (Santiago)'!$E:$E,MATCH($B974,'Pliegos Tarifarios (Santiago)'!$A:$A,0))</f>
        <v>8032.22685</v>
      </c>
      <c r="Q974" s="19" cm="1">
        <f t="array" ref="Q974">H974*_xlfn.IFS(H974&lt;=350,INDEX('Pliegos Tarifarios (Santiago)'!$F:$F,MATCH($B974,'Pliegos Tarifarios (Santiago)'!$A:$A,0)),H974&lt;=500,INDEX('Pliegos Tarifarios (Santiago)'!$G:$G,MATCH($B974,'Pliegos Tarifarios (Santiago)'!$A:$A,0)),H974&lt;=1000,INDEX('Pliegos Tarifarios (Santiago)'!$H:$H,MATCH($B974,'Pliegos Tarifarios (Santiago)'!$A:$A,0)),H974&lt;=5000,INDEX('Pliegos Tarifarios (Santiago)'!$I:$I,MATCH($B974,'Pliegos Tarifarios (Santiago)'!$A:$A,0)),H974&gt;5000,INDEX('Pliegos Tarifarios (Santiago)'!$J:$J,MATCH($B974,'Pliegos Tarifarios (Santiago)'!$A:$A,0)))/1.19</f>
        <v>1456.7436869747901</v>
      </c>
      <c r="R974" s="19">
        <f>INDEX('Pliegos Tarifarios (Santiago)'!$K:$K,MATCH($B974,'Pliegos Tarifarios (Santiago)'!$A:$A,0))</f>
        <v>719.68899999999996</v>
      </c>
      <c r="S974" s="21">
        <f t="shared" si="64"/>
        <v>114540.22389337479</v>
      </c>
      <c r="T974" s="21">
        <f t="shared" si="62"/>
        <v>21762.642539741209</v>
      </c>
      <c r="U974" s="19">
        <v>0</v>
      </c>
      <c r="V974" s="21">
        <f t="shared" si="63"/>
        <v>136302.866433116</v>
      </c>
    </row>
    <row r="975" spans="1:22" x14ac:dyDescent="0.3">
      <c r="A975" s="7" t="s">
        <v>135</v>
      </c>
      <c r="B975" s="7">
        <v>4</v>
      </c>
      <c r="C975" s="8" t="s">
        <v>178</v>
      </c>
      <c r="D975" s="7" t="s">
        <v>600</v>
      </c>
      <c r="E975" s="7" t="s">
        <v>488</v>
      </c>
      <c r="F975" s="8" t="s">
        <v>601</v>
      </c>
      <c r="G975" s="7" t="s">
        <v>30</v>
      </c>
      <c r="H975" s="9">
        <v>621.68780000000004</v>
      </c>
      <c r="I975" s="9">
        <v>1.7303999999999999</v>
      </c>
      <c r="J975" s="9">
        <v>1.7303999999999999</v>
      </c>
      <c r="K975" s="10">
        <v>1</v>
      </c>
      <c r="L975" s="9">
        <v>20.05</v>
      </c>
      <c r="M975" s="19">
        <f>H975*INDEX('Pliegos Tarifarios (Santiago)'!$B:$B,MATCH($B975,'Pliegos Tarifarios (Santiago)'!$A:$A,0))</f>
        <v>73880.134776399995</v>
      </c>
      <c r="N975" s="19">
        <f>I975*INDEX('Pliegos Tarifarios (Santiago)'!$C:$C,MATCH($B975,'Pliegos Tarifarios (Santiago)'!$A:$A,0))</f>
        <v>5935.0245527999996</v>
      </c>
      <c r="O975" s="19">
        <f>J975*INDEX('Pliegos Tarifarios (Santiago)'!$D:$D,MATCH($B975,'Pliegos Tarifarios (Santiago)'!$A:$A,0))</f>
        <v>24447.817967999999</v>
      </c>
      <c r="P975" s="19">
        <f>H975*INDEX('Pliegos Tarifarios (Santiago)'!$E:$E,MATCH($B975,'Pliegos Tarifarios (Santiago)'!$A:$A,0))</f>
        <v>8039.6666296000003</v>
      </c>
      <c r="Q975" s="19" cm="1">
        <f t="array" ref="Q975">H975*_xlfn.IFS(H975&lt;=350,INDEX('Pliegos Tarifarios (Santiago)'!$F:$F,MATCH($B975,'Pliegos Tarifarios (Santiago)'!$A:$A,0)),H975&lt;=500,INDEX('Pliegos Tarifarios (Santiago)'!$G:$G,MATCH($B975,'Pliegos Tarifarios (Santiago)'!$A:$A,0)),H975&lt;=1000,INDEX('Pliegos Tarifarios (Santiago)'!$H:$H,MATCH($B975,'Pliegos Tarifarios (Santiago)'!$A:$A,0)),H975&lt;=5000,INDEX('Pliegos Tarifarios (Santiago)'!$I:$I,MATCH($B975,'Pliegos Tarifarios (Santiago)'!$A:$A,0)),H975&gt;5000,INDEX('Pliegos Tarifarios (Santiago)'!$J:$J,MATCH($B975,'Pliegos Tarifarios (Santiago)'!$A:$A,0)))/1.19</f>
        <v>1458.0929830252105</v>
      </c>
      <c r="R975" s="19">
        <f>INDEX('Pliegos Tarifarios (Santiago)'!$K:$K,MATCH($B975,'Pliegos Tarifarios (Santiago)'!$A:$A,0))</f>
        <v>719.68899999999996</v>
      </c>
      <c r="S975" s="21">
        <f t="shared" si="64"/>
        <v>114480.42590982521</v>
      </c>
      <c r="T975" s="21">
        <f t="shared" si="62"/>
        <v>21751.28092286679</v>
      </c>
      <c r="U975" s="19">
        <v>0</v>
      </c>
      <c r="V975" s="21">
        <f t="shared" si="63"/>
        <v>136231.706832692</v>
      </c>
    </row>
    <row r="976" spans="1:22" x14ac:dyDescent="0.3">
      <c r="A976" s="7" t="s">
        <v>135</v>
      </c>
      <c r="B976" s="7">
        <v>4</v>
      </c>
      <c r="C976" s="8" t="s">
        <v>178</v>
      </c>
      <c r="D976" s="7" t="s">
        <v>602</v>
      </c>
      <c r="E976" s="7" t="s">
        <v>488</v>
      </c>
      <c r="F976" s="8" t="s">
        <v>603</v>
      </c>
      <c r="G976" s="7" t="s">
        <v>30</v>
      </c>
      <c r="H976" s="9">
        <v>620.0752</v>
      </c>
      <c r="I976" s="9">
        <v>1.7165999999999999</v>
      </c>
      <c r="J976" s="9">
        <v>1.7165999999999999</v>
      </c>
      <c r="K976" s="10">
        <v>1</v>
      </c>
      <c r="L976" s="9">
        <v>20</v>
      </c>
      <c r="M976" s="19">
        <f>H976*INDEX('Pliegos Tarifarios (Santiago)'!$B:$B,MATCH($B976,'Pliegos Tarifarios (Santiago)'!$A:$A,0))</f>
        <v>73688.496617600002</v>
      </c>
      <c r="N976" s="19">
        <f>I976*INDEX('Pliegos Tarifarios (Santiago)'!$C:$C,MATCH($B976,'Pliegos Tarifarios (Santiago)'!$A:$A,0))</f>
        <v>5887.6925261999995</v>
      </c>
      <c r="O976" s="19">
        <f>J976*INDEX('Pliegos Tarifarios (Santiago)'!$D:$D,MATCH($B976,'Pliegos Tarifarios (Santiago)'!$A:$A,0))</f>
        <v>24252.845772000001</v>
      </c>
      <c r="P976" s="19">
        <f>H976*INDEX('Pliegos Tarifarios (Santiago)'!$E:$E,MATCH($B976,'Pliegos Tarifarios (Santiago)'!$A:$A,0))</f>
        <v>8018.8124864000001</v>
      </c>
      <c r="Q976" s="19" cm="1">
        <f t="array" ref="Q976">H976*_xlfn.IFS(H976&lt;=350,INDEX('Pliegos Tarifarios (Santiago)'!$F:$F,MATCH($B976,'Pliegos Tarifarios (Santiago)'!$A:$A,0)),H976&lt;=500,INDEX('Pliegos Tarifarios (Santiago)'!$G:$G,MATCH($B976,'Pliegos Tarifarios (Santiago)'!$A:$A,0)),H976&lt;=1000,INDEX('Pliegos Tarifarios (Santiago)'!$H:$H,MATCH($B976,'Pliegos Tarifarios (Santiago)'!$A:$A,0)),H976&lt;=5000,INDEX('Pliegos Tarifarios (Santiago)'!$I:$I,MATCH($B976,'Pliegos Tarifarios (Santiago)'!$A:$A,0)),H976&gt;5000,INDEX('Pliegos Tarifarios (Santiago)'!$J:$J,MATCH($B976,'Pliegos Tarifarios (Santiago)'!$A:$A,0)))/1.19</f>
        <v>1454.3108262184876</v>
      </c>
      <c r="R976" s="19">
        <f>INDEX('Pliegos Tarifarios (Santiago)'!$K:$K,MATCH($B976,'Pliegos Tarifarios (Santiago)'!$A:$A,0))</f>
        <v>719.68899999999996</v>
      </c>
      <c r="S976" s="21">
        <f t="shared" si="64"/>
        <v>114021.84722841848</v>
      </c>
      <c r="T976" s="21">
        <f t="shared" si="62"/>
        <v>21664.150973399512</v>
      </c>
      <c r="U976" s="19">
        <v>0</v>
      </c>
      <c r="V976" s="21">
        <f t="shared" si="63"/>
        <v>135685.998201818</v>
      </c>
    </row>
    <row r="977" spans="1:22" x14ac:dyDescent="0.3">
      <c r="A977" s="7" t="s">
        <v>135</v>
      </c>
      <c r="B977" s="7">
        <v>4</v>
      </c>
      <c r="C977" s="8" t="s">
        <v>178</v>
      </c>
      <c r="D977" s="7" t="s">
        <v>604</v>
      </c>
      <c r="E977" s="7" t="s">
        <v>488</v>
      </c>
      <c r="F977" s="8" t="s">
        <v>605</v>
      </c>
      <c r="G977" s="7" t="s">
        <v>30</v>
      </c>
      <c r="H977" s="9">
        <v>618.63199999999995</v>
      </c>
      <c r="I977" s="9">
        <v>1.7749999999999999</v>
      </c>
      <c r="J977" s="9">
        <v>1.7406999999999999</v>
      </c>
      <c r="K977" s="10">
        <v>0.98067605633802812</v>
      </c>
      <c r="L977" s="9">
        <v>19.96</v>
      </c>
      <c r="M977" s="19">
        <f>H977*INDEX('Pliegos Tarifarios (Santiago)'!$B:$B,MATCH($B977,'Pliegos Tarifarios (Santiago)'!$A:$A,0))</f>
        <v>73516.989615999992</v>
      </c>
      <c r="N977" s="19">
        <f>I977*INDEX('Pliegos Tarifarios (Santiago)'!$C:$C,MATCH($B977,'Pliegos Tarifarios (Santiago)'!$A:$A,0))</f>
        <v>6087.9961749999993</v>
      </c>
      <c r="O977" s="19">
        <f>J977*INDEX('Pliegos Tarifarios (Santiago)'!$D:$D,MATCH($B977,'Pliegos Tarifarios (Santiago)'!$A:$A,0))</f>
        <v>24593.340693999999</v>
      </c>
      <c r="P977" s="19">
        <f>H977*INDEX('Pliegos Tarifarios (Santiago)'!$E:$E,MATCH($B977,'Pliegos Tarifarios (Santiago)'!$A:$A,0))</f>
        <v>8000.1490239999994</v>
      </c>
      <c r="Q977" s="19" cm="1">
        <f t="array" ref="Q977">H977*_xlfn.IFS(H977&lt;=350,INDEX('Pliegos Tarifarios (Santiago)'!$F:$F,MATCH($B977,'Pliegos Tarifarios (Santiago)'!$A:$A,0)),H977&lt;=500,INDEX('Pliegos Tarifarios (Santiago)'!$G:$G,MATCH($B977,'Pliegos Tarifarios (Santiago)'!$A:$A,0)),H977&lt;=1000,INDEX('Pliegos Tarifarios (Santiago)'!$H:$H,MATCH($B977,'Pliegos Tarifarios (Santiago)'!$A:$A,0)),H977&lt;=5000,INDEX('Pliegos Tarifarios (Santiago)'!$I:$I,MATCH($B977,'Pliegos Tarifarios (Santiago)'!$A:$A,0)),H977&gt;5000,INDEX('Pliegos Tarifarios (Santiago)'!$J:$J,MATCH($B977,'Pliegos Tarifarios (Santiago)'!$A:$A,0)))/1.19</f>
        <v>1450.9259764705885</v>
      </c>
      <c r="R977" s="19">
        <f>INDEX('Pliegos Tarifarios (Santiago)'!$K:$K,MATCH($B977,'Pliegos Tarifarios (Santiago)'!$A:$A,0))</f>
        <v>719.68899999999996</v>
      </c>
      <c r="S977" s="21">
        <f t="shared" si="64"/>
        <v>114369.09048547057</v>
      </c>
      <c r="T977" s="21">
        <f t="shared" si="62"/>
        <v>21730.127192239408</v>
      </c>
      <c r="U977" s="19">
        <v>0</v>
      </c>
      <c r="V977" s="21">
        <f t="shared" si="63"/>
        <v>136099.21767771</v>
      </c>
    </row>
    <row r="978" spans="1:22" x14ac:dyDescent="0.3">
      <c r="A978" s="7" t="s">
        <v>135</v>
      </c>
      <c r="B978" s="7">
        <v>4</v>
      </c>
      <c r="C978" s="8" t="s">
        <v>178</v>
      </c>
      <c r="D978" s="7" t="s">
        <v>606</v>
      </c>
      <c r="E978" s="7" t="s">
        <v>488</v>
      </c>
      <c r="F978" s="8" t="s">
        <v>607</v>
      </c>
      <c r="G978" s="7" t="s">
        <v>30</v>
      </c>
      <c r="H978" s="9">
        <v>621.39880000000005</v>
      </c>
      <c r="I978" s="9">
        <v>1.7562</v>
      </c>
      <c r="J978" s="9">
        <v>1.7029000000000001</v>
      </c>
      <c r="K978" s="10">
        <v>0.9696503815055233</v>
      </c>
      <c r="L978" s="9">
        <v>20.05</v>
      </c>
      <c r="M978" s="19">
        <f>H978*INDEX('Pliegos Tarifarios (Santiago)'!$B:$B,MATCH($B978,'Pliegos Tarifarios (Santiago)'!$A:$A,0))</f>
        <v>73845.790594400009</v>
      </c>
      <c r="N978" s="19">
        <f>I978*INDEX('Pliegos Tarifarios (Santiago)'!$C:$C,MATCH($B978,'Pliegos Tarifarios (Santiago)'!$A:$A,0))</f>
        <v>6023.5148633999997</v>
      </c>
      <c r="O978" s="19">
        <f>J978*INDEX('Pliegos Tarifarios (Santiago)'!$D:$D,MATCH($B978,'Pliegos Tarifarios (Santiago)'!$A:$A,0))</f>
        <v>24059.286418</v>
      </c>
      <c r="P978" s="19">
        <f>H978*INDEX('Pliegos Tarifarios (Santiago)'!$E:$E,MATCH($B978,'Pliegos Tarifarios (Santiago)'!$A:$A,0))</f>
        <v>8035.9292816000006</v>
      </c>
      <c r="Q978" s="19" cm="1">
        <f t="array" ref="Q978">H978*_xlfn.IFS(H978&lt;=350,INDEX('Pliegos Tarifarios (Santiago)'!$F:$F,MATCH($B978,'Pliegos Tarifarios (Santiago)'!$A:$A,0)),H978&lt;=500,INDEX('Pliegos Tarifarios (Santiago)'!$G:$G,MATCH($B978,'Pliegos Tarifarios (Santiago)'!$A:$A,0)),H978&lt;=1000,INDEX('Pliegos Tarifarios (Santiago)'!$H:$H,MATCH($B978,'Pliegos Tarifarios (Santiago)'!$A:$A,0)),H978&lt;=5000,INDEX('Pliegos Tarifarios (Santiago)'!$I:$I,MATCH($B978,'Pliegos Tarifarios (Santiago)'!$A:$A,0)),H978&gt;5000,INDEX('Pliegos Tarifarios (Santiago)'!$J:$J,MATCH($B978,'Pliegos Tarifarios (Santiago)'!$A:$A,0)))/1.19</f>
        <v>1457.4151687394963</v>
      </c>
      <c r="R978" s="19">
        <f>INDEX('Pliegos Tarifarios (Santiago)'!$K:$K,MATCH($B978,'Pliegos Tarifarios (Santiago)'!$A:$A,0))</f>
        <v>719.68899999999996</v>
      </c>
      <c r="S978" s="21">
        <f t="shared" si="64"/>
        <v>114141.6253261395</v>
      </c>
      <c r="T978" s="21">
        <f t="shared" si="62"/>
        <v>21686.908811966507</v>
      </c>
      <c r="U978" s="19">
        <v>0</v>
      </c>
      <c r="V978" s="21">
        <f t="shared" si="63"/>
        <v>135828.53413810601</v>
      </c>
    </row>
    <row r="979" spans="1:22" x14ac:dyDescent="0.3">
      <c r="A979" s="7" t="s">
        <v>135</v>
      </c>
      <c r="B979" s="7">
        <v>4</v>
      </c>
      <c r="C979" s="8" t="s">
        <v>178</v>
      </c>
      <c r="D979" s="7" t="s">
        <v>608</v>
      </c>
      <c r="E979" s="7" t="s">
        <v>488</v>
      </c>
      <c r="F979" s="8" t="s">
        <v>609</v>
      </c>
      <c r="G979" s="7" t="s">
        <v>30</v>
      </c>
      <c r="H979" s="9">
        <v>620.58159999999998</v>
      </c>
      <c r="I979" s="9">
        <v>1.8225</v>
      </c>
      <c r="J979" s="9">
        <v>1.8225</v>
      </c>
      <c r="K979" s="10">
        <v>1</v>
      </c>
      <c r="L979" s="9">
        <v>20.02</v>
      </c>
      <c r="M979" s="19">
        <f>H979*INDEX('Pliegos Tarifarios (Santiago)'!$B:$B,MATCH($B979,'Pliegos Tarifarios (Santiago)'!$A:$A,0))</f>
        <v>73748.676180800001</v>
      </c>
      <c r="N979" s="19">
        <f>I979*INDEX('Pliegos Tarifarios (Santiago)'!$C:$C,MATCH($B979,'Pliegos Tarifarios (Santiago)'!$A:$A,0))</f>
        <v>6250.9143825000001</v>
      </c>
      <c r="O979" s="19">
        <f>J979*INDEX('Pliegos Tarifarios (Santiago)'!$D:$D,MATCH($B979,'Pliegos Tarifarios (Santiago)'!$A:$A,0))</f>
        <v>25749.045450000001</v>
      </c>
      <c r="P979" s="19">
        <f>H979*INDEX('Pliegos Tarifarios (Santiago)'!$E:$E,MATCH($B979,'Pliegos Tarifarios (Santiago)'!$A:$A,0))</f>
        <v>8025.3612512</v>
      </c>
      <c r="Q979" s="19" cm="1">
        <f t="array" ref="Q979">H979*_xlfn.IFS(H979&lt;=350,INDEX('Pliegos Tarifarios (Santiago)'!$F:$F,MATCH($B979,'Pliegos Tarifarios (Santiago)'!$A:$A,0)),H979&lt;=500,INDEX('Pliegos Tarifarios (Santiago)'!$G:$G,MATCH($B979,'Pliegos Tarifarios (Santiago)'!$A:$A,0)),H979&lt;=1000,INDEX('Pliegos Tarifarios (Santiago)'!$H:$H,MATCH($B979,'Pliegos Tarifarios (Santiago)'!$A:$A,0)),H979&lt;=5000,INDEX('Pliegos Tarifarios (Santiago)'!$I:$I,MATCH($B979,'Pliegos Tarifarios (Santiago)'!$A:$A,0)),H979&gt;5000,INDEX('Pliegos Tarifarios (Santiago)'!$J:$J,MATCH($B979,'Pliegos Tarifarios (Santiago)'!$A:$A,0)))/1.19</f>
        <v>1455.498525714286</v>
      </c>
      <c r="R979" s="19">
        <f>INDEX('Pliegos Tarifarios (Santiago)'!$K:$K,MATCH($B979,'Pliegos Tarifarios (Santiago)'!$A:$A,0))</f>
        <v>719.68899999999996</v>
      </c>
      <c r="S979" s="21">
        <f t="shared" si="64"/>
        <v>115949.18479021429</v>
      </c>
      <c r="T979" s="21">
        <f t="shared" si="62"/>
        <v>22030.345110140715</v>
      </c>
      <c r="U979" s="19">
        <v>0</v>
      </c>
      <c r="V979" s="21">
        <f t="shared" si="63"/>
        <v>137979.529900355</v>
      </c>
    </row>
    <row r="980" spans="1:22" x14ac:dyDescent="0.3">
      <c r="A980" s="7" t="s">
        <v>135</v>
      </c>
      <c r="B980" s="7">
        <v>4</v>
      </c>
      <c r="C980" s="8" t="s">
        <v>178</v>
      </c>
      <c r="D980" s="7" t="s">
        <v>610</v>
      </c>
      <c r="E980" s="7" t="s">
        <v>488</v>
      </c>
      <c r="F980" s="8" t="s">
        <v>611</v>
      </c>
      <c r="G980" s="7" t="s">
        <v>30</v>
      </c>
      <c r="H980" s="9">
        <v>621.47040000000004</v>
      </c>
      <c r="I980" s="9">
        <v>1.7414000000000001</v>
      </c>
      <c r="J980" s="9">
        <v>1.7353000000000001</v>
      </c>
      <c r="K980" s="10">
        <v>0.99649707132192489</v>
      </c>
      <c r="L980" s="9">
        <v>20.05</v>
      </c>
      <c r="M980" s="19">
        <f>H980*INDEX('Pliegos Tarifarios (Santiago)'!$B:$B,MATCH($B980,'Pliegos Tarifarios (Santiago)'!$A:$A,0))</f>
        <v>73854.299395199996</v>
      </c>
      <c r="N980" s="19">
        <f>I980*INDEX('Pliegos Tarifarios (Santiago)'!$C:$C,MATCH($B980,'Pliegos Tarifarios (Santiago)'!$A:$A,0))</f>
        <v>5972.7529798000005</v>
      </c>
      <c r="O980" s="19">
        <f>J980*INDEX('Pliegos Tarifarios (Santiago)'!$D:$D,MATCH($B980,'Pliegos Tarifarios (Santiago)'!$A:$A,0))</f>
        <v>24517.047226000002</v>
      </c>
      <c r="P980" s="19">
        <f>H980*INDEX('Pliegos Tarifarios (Santiago)'!$E:$E,MATCH($B980,'Pliegos Tarifarios (Santiago)'!$A:$A,0))</f>
        <v>8036.855212800001</v>
      </c>
      <c r="Q980" s="19" cm="1">
        <f t="array" ref="Q980">H980*_xlfn.IFS(H980&lt;=350,INDEX('Pliegos Tarifarios (Santiago)'!$F:$F,MATCH($B980,'Pliegos Tarifarios (Santiago)'!$A:$A,0)),H980&lt;=500,INDEX('Pliegos Tarifarios (Santiago)'!$G:$G,MATCH($B980,'Pliegos Tarifarios (Santiago)'!$A:$A,0)),H980&lt;=1000,INDEX('Pliegos Tarifarios (Santiago)'!$H:$H,MATCH($B980,'Pliegos Tarifarios (Santiago)'!$A:$A,0)),H980&lt;=5000,INDEX('Pliegos Tarifarios (Santiago)'!$I:$I,MATCH($B980,'Pliegos Tarifarios (Santiago)'!$A:$A,0)),H980&gt;5000,INDEX('Pliegos Tarifarios (Santiago)'!$J:$J,MATCH($B980,'Pliegos Tarifarios (Santiago)'!$A:$A,0)))/1.19</f>
        <v>1457.5830978151264</v>
      </c>
      <c r="R980" s="19">
        <f>INDEX('Pliegos Tarifarios (Santiago)'!$K:$K,MATCH($B980,'Pliegos Tarifarios (Santiago)'!$A:$A,0))</f>
        <v>719.68899999999996</v>
      </c>
      <c r="S980" s="21">
        <f t="shared" si="64"/>
        <v>114558.22691161511</v>
      </c>
      <c r="T980" s="21">
        <f t="shared" si="62"/>
        <v>21766.063113206874</v>
      </c>
      <c r="U980" s="19">
        <v>0</v>
      </c>
      <c r="V980" s="21">
        <f t="shared" si="63"/>
        <v>136324.290024822</v>
      </c>
    </row>
    <row r="981" spans="1:22" x14ac:dyDescent="0.3">
      <c r="A981" s="7" t="s">
        <v>135</v>
      </c>
      <c r="B981" s="7">
        <v>4</v>
      </c>
      <c r="C981" s="8" t="s">
        <v>178</v>
      </c>
      <c r="D981" s="7" t="s">
        <v>612</v>
      </c>
      <c r="E981" s="7" t="s">
        <v>488</v>
      </c>
      <c r="F981" s="8" t="s">
        <v>613</v>
      </c>
      <c r="G981" s="7" t="s">
        <v>30</v>
      </c>
      <c r="H981" s="9">
        <v>621.07759999999996</v>
      </c>
      <c r="I981" s="9">
        <v>1.7556</v>
      </c>
      <c r="J981" s="9">
        <v>1.7143999999999999</v>
      </c>
      <c r="K981" s="10">
        <v>0.97653223969013436</v>
      </c>
      <c r="L981" s="9">
        <v>20.03</v>
      </c>
      <c r="M981" s="19">
        <f>H981*INDEX('Pliegos Tarifarios (Santiago)'!$B:$B,MATCH($B981,'Pliegos Tarifarios (Santiago)'!$A:$A,0))</f>
        <v>73807.619828799987</v>
      </c>
      <c r="N981" s="19">
        <f>I981*INDEX('Pliegos Tarifarios (Santiago)'!$C:$C,MATCH($B981,'Pliegos Tarifarios (Santiago)'!$A:$A,0))</f>
        <v>6021.4569492000001</v>
      </c>
      <c r="O981" s="19">
        <f>J981*INDEX('Pliegos Tarifarios (Santiago)'!$D:$D,MATCH($B981,'Pliegos Tarifarios (Santiago)'!$A:$A,0))</f>
        <v>24221.763247999999</v>
      </c>
      <c r="P981" s="19">
        <f>H981*INDEX('Pliegos Tarifarios (Santiago)'!$E:$E,MATCH($B981,'Pliegos Tarifarios (Santiago)'!$A:$A,0))</f>
        <v>8031.7755232</v>
      </c>
      <c r="Q981" s="19" cm="1">
        <f t="array" ref="Q981">H981*_xlfn.IFS(H981&lt;=350,INDEX('Pliegos Tarifarios (Santiago)'!$F:$F,MATCH($B981,'Pliegos Tarifarios (Santiago)'!$A:$A,0)),H981&lt;=500,INDEX('Pliegos Tarifarios (Santiago)'!$G:$G,MATCH($B981,'Pliegos Tarifarios (Santiago)'!$A:$A,0)),H981&lt;=1000,INDEX('Pliegos Tarifarios (Santiago)'!$H:$H,MATCH($B981,'Pliegos Tarifarios (Santiago)'!$A:$A,0)),H981&lt;=5000,INDEX('Pliegos Tarifarios (Santiago)'!$I:$I,MATCH($B981,'Pliegos Tarifarios (Santiago)'!$A:$A,0)),H981&gt;5000,INDEX('Pliegos Tarifarios (Santiago)'!$J:$J,MATCH($B981,'Pliegos Tarifarios (Santiago)'!$A:$A,0)))/1.19</f>
        <v>1456.6618332773112</v>
      </c>
      <c r="R981" s="19">
        <f>INDEX('Pliegos Tarifarios (Santiago)'!$K:$K,MATCH($B981,'Pliegos Tarifarios (Santiago)'!$A:$A,0))</f>
        <v>719.68899999999996</v>
      </c>
      <c r="S981" s="21">
        <f t="shared" si="64"/>
        <v>114258.9663824773</v>
      </c>
      <c r="T981" s="21">
        <f t="shared" si="62"/>
        <v>21709.203612670688</v>
      </c>
      <c r="U981" s="19">
        <v>0</v>
      </c>
      <c r="V981" s="21">
        <f t="shared" si="63"/>
        <v>135968.169995148</v>
      </c>
    </row>
    <row r="982" spans="1:22" x14ac:dyDescent="0.3">
      <c r="A982" s="7" t="s">
        <v>135</v>
      </c>
      <c r="B982" s="7">
        <v>4</v>
      </c>
      <c r="C982" s="8" t="s">
        <v>178</v>
      </c>
      <c r="D982" s="7" t="s">
        <v>614</v>
      </c>
      <c r="E982" s="7" t="s">
        <v>488</v>
      </c>
      <c r="F982" s="8" t="s">
        <v>615</v>
      </c>
      <c r="G982" s="7" t="s">
        <v>30</v>
      </c>
      <c r="H982" s="9">
        <v>621.23950000000002</v>
      </c>
      <c r="I982" s="9">
        <v>1.7310000000000001</v>
      </c>
      <c r="J982" s="9">
        <v>1.7216</v>
      </c>
      <c r="K982" s="10">
        <v>0.99456961294049673</v>
      </c>
      <c r="L982" s="9">
        <v>20.04</v>
      </c>
      <c r="M982" s="19">
        <f>H982*INDEX('Pliegos Tarifarios (Santiago)'!$B:$B,MATCH($B982,'Pliegos Tarifarios (Santiago)'!$A:$A,0))</f>
        <v>73826.859700999994</v>
      </c>
      <c r="N982" s="19">
        <f>I982*INDEX('Pliegos Tarifarios (Santiago)'!$C:$C,MATCH($B982,'Pliegos Tarifarios (Santiago)'!$A:$A,0))</f>
        <v>5937.0824670000002</v>
      </c>
      <c r="O982" s="19">
        <f>J982*INDEX('Pliegos Tarifarios (Santiago)'!$D:$D,MATCH($B982,'Pliegos Tarifarios (Santiago)'!$A:$A,0))</f>
        <v>24323.487872000002</v>
      </c>
      <c r="P982" s="19">
        <f>H982*INDEX('Pliegos Tarifarios (Santiago)'!$E:$E,MATCH($B982,'Pliegos Tarifarios (Santiago)'!$A:$A,0))</f>
        <v>8033.8692140000003</v>
      </c>
      <c r="Q982" s="19" cm="1">
        <f t="array" ref="Q982">H982*_xlfn.IFS(H982&lt;=350,INDEX('Pliegos Tarifarios (Santiago)'!$F:$F,MATCH($B982,'Pliegos Tarifarios (Santiago)'!$A:$A,0)),H982&lt;=500,INDEX('Pliegos Tarifarios (Santiago)'!$G:$G,MATCH($B982,'Pliegos Tarifarios (Santiago)'!$A:$A,0)),H982&lt;=1000,INDEX('Pliegos Tarifarios (Santiago)'!$H:$H,MATCH($B982,'Pliegos Tarifarios (Santiago)'!$A:$A,0)),H982&lt;=5000,INDEX('Pliegos Tarifarios (Santiago)'!$I:$I,MATCH($B982,'Pliegos Tarifarios (Santiago)'!$A:$A,0)),H982&gt;5000,INDEX('Pliegos Tarifarios (Santiago)'!$J:$J,MATCH($B982,'Pliegos Tarifarios (Santiago)'!$A:$A,0)))/1.19</f>
        <v>1457.0415500000004</v>
      </c>
      <c r="R982" s="19">
        <f>INDEX('Pliegos Tarifarios (Santiago)'!$K:$K,MATCH($B982,'Pliegos Tarifarios (Santiago)'!$A:$A,0))</f>
        <v>719.68899999999996</v>
      </c>
      <c r="S982" s="21">
        <f t="shared" si="64"/>
        <v>114298.02980399999</v>
      </c>
      <c r="T982" s="21">
        <f t="shared" si="62"/>
        <v>21716.625662759998</v>
      </c>
      <c r="U982" s="19">
        <v>0</v>
      </c>
      <c r="V982" s="21">
        <f t="shared" si="63"/>
        <v>136014.65546675998</v>
      </c>
    </row>
    <row r="983" spans="1:22" x14ac:dyDescent="0.3">
      <c r="A983" s="7" t="s">
        <v>135</v>
      </c>
      <c r="B983" s="7">
        <v>4</v>
      </c>
      <c r="C983" s="8" t="s">
        <v>178</v>
      </c>
      <c r="D983" s="7" t="s">
        <v>616</v>
      </c>
      <c r="E983" s="7" t="s">
        <v>488</v>
      </c>
      <c r="F983" s="8" t="s">
        <v>617</v>
      </c>
      <c r="G983" s="7" t="s">
        <v>30</v>
      </c>
      <c r="H983" s="9">
        <v>620.44190000000003</v>
      </c>
      <c r="I983" s="9">
        <v>1.7756000000000001</v>
      </c>
      <c r="J983" s="9">
        <v>1.7193000000000001</v>
      </c>
      <c r="K983" s="10">
        <v>0.96829240820004503</v>
      </c>
      <c r="L983" s="9">
        <v>20.010000000000002</v>
      </c>
      <c r="M983" s="19">
        <f>H983*INDEX('Pliegos Tarifarios (Santiago)'!$B:$B,MATCH($B983,'Pliegos Tarifarios (Santiago)'!$A:$A,0))</f>
        <v>73732.074512199993</v>
      </c>
      <c r="N983" s="19">
        <f>I983*INDEX('Pliegos Tarifarios (Santiago)'!$C:$C,MATCH($B983,'Pliegos Tarifarios (Santiago)'!$A:$A,0))</f>
        <v>6090.0540891999999</v>
      </c>
      <c r="O983" s="19">
        <f>J983*INDEX('Pliegos Tarifarios (Santiago)'!$D:$D,MATCH($B983,'Pliegos Tarifarios (Santiago)'!$A:$A,0))</f>
        <v>24290.992506000002</v>
      </c>
      <c r="P983" s="19">
        <f>H983*INDEX('Pliegos Tarifarios (Santiago)'!$E:$E,MATCH($B983,'Pliegos Tarifarios (Santiago)'!$A:$A,0))</f>
        <v>8023.5546508000007</v>
      </c>
      <c r="Q983" s="19" cm="1">
        <f t="array" ref="Q983">H983*_xlfn.IFS(H983&lt;=350,INDEX('Pliegos Tarifarios (Santiago)'!$F:$F,MATCH($B983,'Pliegos Tarifarios (Santiago)'!$A:$A,0)),H983&lt;=500,INDEX('Pliegos Tarifarios (Santiago)'!$G:$G,MATCH($B983,'Pliegos Tarifarios (Santiago)'!$A:$A,0)),H983&lt;=1000,INDEX('Pliegos Tarifarios (Santiago)'!$H:$H,MATCH($B983,'Pliegos Tarifarios (Santiago)'!$A:$A,0)),H983&lt;=5000,INDEX('Pliegos Tarifarios (Santiago)'!$I:$I,MATCH($B983,'Pliegos Tarifarios (Santiago)'!$A:$A,0)),H983&gt;5000,INDEX('Pliegos Tarifarios (Santiago)'!$J:$J,MATCH($B983,'Pliegos Tarifarios (Santiago)'!$A:$A,0)))/1.19</f>
        <v>1455.1708763865549</v>
      </c>
      <c r="R983" s="19">
        <f>INDEX('Pliegos Tarifarios (Santiago)'!$K:$K,MATCH($B983,'Pliegos Tarifarios (Santiago)'!$A:$A,0))</f>
        <v>719.68899999999996</v>
      </c>
      <c r="S983" s="21">
        <f t="shared" si="64"/>
        <v>114311.53563458654</v>
      </c>
      <c r="T983" s="21">
        <f t="shared" si="62"/>
        <v>21719.191770571444</v>
      </c>
      <c r="U983" s="19">
        <v>0</v>
      </c>
      <c r="V983" s="21">
        <f t="shared" si="63"/>
        <v>136030.72740515799</v>
      </c>
    </row>
    <row r="984" spans="1:22" x14ac:dyDescent="0.3">
      <c r="A984" s="7" t="s">
        <v>135</v>
      </c>
      <c r="B984" s="7">
        <v>4</v>
      </c>
      <c r="C984" s="8" t="s">
        <v>178</v>
      </c>
      <c r="D984" s="7" t="s">
        <v>618</v>
      </c>
      <c r="E984" s="7" t="s">
        <v>488</v>
      </c>
      <c r="F984" s="8" t="s">
        <v>619</v>
      </c>
      <c r="G984" s="7" t="s">
        <v>30</v>
      </c>
      <c r="H984" s="9">
        <v>619.81489999999997</v>
      </c>
      <c r="I984" s="9">
        <v>1.8052999999999999</v>
      </c>
      <c r="J984" s="9">
        <v>1.6881999999999999</v>
      </c>
      <c r="K984" s="10">
        <v>0.93513543455381376</v>
      </c>
      <c r="L984" s="9">
        <v>19.989999999999998</v>
      </c>
      <c r="M984" s="19">
        <f>H984*INDEX('Pliegos Tarifarios (Santiago)'!$B:$B,MATCH($B984,'Pliegos Tarifarios (Santiago)'!$A:$A,0))</f>
        <v>73657.563086199996</v>
      </c>
      <c r="N984" s="19">
        <f>I984*INDEX('Pliegos Tarifarios (Santiago)'!$C:$C,MATCH($B984,'Pliegos Tarifarios (Santiago)'!$A:$A,0))</f>
        <v>6191.9208420999994</v>
      </c>
      <c r="O984" s="19">
        <f>J984*INDEX('Pliegos Tarifarios (Santiago)'!$D:$D,MATCH($B984,'Pliegos Tarifarios (Santiago)'!$A:$A,0))</f>
        <v>23851.598643999998</v>
      </c>
      <c r="P984" s="19">
        <f>H984*INDEX('Pliegos Tarifarios (Santiago)'!$E:$E,MATCH($B984,'Pliegos Tarifarios (Santiago)'!$A:$A,0))</f>
        <v>8015.4462868000001</v>
      </c>
      <c r="Q984" s="19" cm="1">
        <f t="array" ref="Q984">H984*_xlfn.IFS(H984&lt;=350,INDEX('Pliegos Tarifarios (Santiago)'!$F:$F,MATCH($B984,'Pliegos Tarifarios (Santiago)'!$A:$A,0)),H984&lt;=500,INDEX('Pliegos Tarifarios (Santiago)'!$G:$G,MATCH($B984,'Pliegos Tarifarios (Santiago)'!$A:$A,0)),H984&lt;=1000,INDEX('Pliegos Tarifarios (Santiago)'!$H:$H,MATCH($B984,'Pliegos Tarifarios (Santiago)'!$A:$A,0)),H984&lt;=5000,INDEX('Pliegos Tarifarios (Santiago)'!$I:$I,MATCH($B984,'Pliegos Tarifarios (Santiago)'!$A:$A,0)),H984&gt;5000,INDEX('Pliegos Tarifarios (Santiago)'!$J:$J,MATCH($B984,'Pliegos Tarifarios (Santiago)'!$A:$A,0)))/1.19</f>
        <v>1453.7003242857145</v>
      </c>
      <c r="R984" s="19">
        <f>INDEX('Pliegos Tarifarios (Santiago)'!$K:$K,MATCH($B984,'Pliegos Tarifarios (Santiago)'!$A:$A,0))</f>
        <v>719.68899999999996</v>
      </c>
      <c r="S984" s="21">
        <f t="shared" si="64"/>
        <v>113889.9181833857</v>
      </c>
      <c r="T984" s="21">
        <f t="shared" si="62"/>
        <v>21639.084454843283</v>
      </c>
      <c r="U984" s="19">
        <v>0</v>
      </c>
      <c r="V984" s="21">
        <f t="shared" si="63"/>
        <v>135529.00263822899</v>
      </c>
    </row>
    <row r="985" spans="1:22" x14ac:dyDescent="0.3">
      <c r="A985" s="7" t="s">
        <v>135</v>
      </c>
      <c r="B985" s="7">
        <v>4</v>
      </c>
      <c r="C985" s="8" t="s">
        <v>178</v>
      </c>
      <c r="D985" s="7" t="s">
        <v>620</v>
      </c>
      <c r="E985" s="7" t="s">
        <v>488</v>
      </c>
      <c r="F985" s="8" t="s">
        <v>621</v>
      </c>
      <c r="G985" s="7" t="s">
        <v>30</v>
      </c>
      <c r="H985" s="9">
        <v>619.82209999999998</v>
      </c>
      <c r="I985" s="9">
        <v>1.7092000000000001</v>
      </c>
      <c r="J985" s="9">
        <v>1.7092000000000001</v>
      </c>
      <c r="K985" s="10">
        <v>1</v>
      </c>
      <c r="L985" s="9">
        <v>19.989999999999998</v>
      </c>
      <c r="M985" s="19">
        <f>H985*INDEX('Pliegos Tarifarios (Santiago)'!$B:$B,MATCH($B985,'Pliegos Tarifarios (Santiago)'!$A:$A,0))</f>
        <v>73658.4187198</v>
      </c>
      <c r="N985" s="19">
        <f>I985*INDEX('Pliegos Tarifarios (Santiago)'!$C:$C,MATCH($B985,'Pliegos Tarifarios (Santiago)'!$A:$A,0))</f>
        <v>5862.3115844000004</v>
      </c>
      <c r="O985" s="19">
        <f>J985*INDEX('Pliegos Tarifarios (Santiago)'!$D:$D,MATCH($B985,'Pliegos Tarifarios (Santiago)'!$A:$A,0))</f>
        <v>24148.295464000003</v>
      </c>
      <c r="P985" s="19">
        <f>H985*INDEX('Pliegos Tarifarios (Santiago)'!$E:$E,MATCH($B985,'Pliegos Tarifarios (Santiago)'!$A:$A,0))</f>
        <v>8015.5393972000002</v>
      </c>
      <c r="Q985" s="19" cm="1">
        <f t="array" ref="Q985">H985*_xlfn.IFS(H985&lt;=350,INDEX('Pliegos Tarifarios (Santiago)'!$F:$F,MATCH($B985,'Pliegos Tarifarios (Santiago)'!$A:$A,0)),H985&lt;=500,INDEX('Pliegos Tarifarios (Santiago)'!$G:$G,MATCH($B985,'Pliegos Tarifarios (Santiago)'!$A:$A,0)),H985&lt;=1000,INDEX('Pliegos Tarifarios (Santiago)'!$H:$H,MATCH($B985,'Pliegos Tarifarios (Santiago)'!$A:$A,0)),H985&lt;=5000,INDEX('Pliegos Tarifarios (Santiago)'!$I:$I,MATCH($B985,'Pliegos Tarifarios (Santiago)'!$A:$A,0)),H985&gt;5000,INDEX('Pliegos Tarifarios (Santiago)'!$J:$J,MATCH($B985,'Pliegos Tarifarios (Santiago)'!$A:$A,0)))/1.19</f>
        <v>1453.7172110084036</v>
      </c>
      <c r="R985" s="19">
        <f>INDEX('Pliegos Tarifarios (Santiago)'!$K:$K,MATCH($B985,'Pliegos Tarifarios (Santiago)'!$A:$A,0))</f>
        <v>719.68899999999996</v>
      </c>
      <c r="S985" s="21">
        <f t="shared" si="64"/>
        <v>113857.9713764084</v>
      </c>
      <c r="T985" s="21">
        <f t="shared" si="62"/>
        <v>21633.014561517597</v>
      </c>
      <c r="U985" s="19">
        <v>0</v>
      </c>
      <c r="V985" s="21">
        <f t="shared" si="63"/>
        <v>135490.98593792599</v>
      </c>
    </row>
    <row r="986" spans="1:22" x14ac:dyDescent="0.3">
      <c r="A986" s="7" t="s">
        <v>135</v>
      </c>
      <c r="B986" s="7">
        <v>4</v>
      </c>
      <c r="C986" s="8" t="s">
        <v>178</v>
      </c>
      <c r="D986" s="7" t="s">
        <v>622</v>
      </c>
      <c r="E986" s="7" t="s">
        <v>488</v>
      </c>
      <c r="F986" s="8" t="s">
        <v>623</v>
      </c>
      <c r="G986" s="7" t="s">
        <v>30</v>
      </c>
      <c r="H986" s="9">
        <v>620.55780000000004</v>
      </c>
      <c r="I986" s="9">
        <v>1.7768999999999999</v>
      </c>
      <c r="J986" s="9">
        <v>1.7076</v>
      </c>
      <c r="K986" s="10">
        <v>0.96099949349991565</v>
      </c>
      <c r="L986" s="9">
        <v>20.02</v>
      </c>
      <c r="M986" s="19">
        <f>H986*INDEX('Pliegos Tarifarios (Santiago)'!$B:$B,MATCH($B986,'Pliegos Tarifarios (Santiago)'!$A:$A,0))</f>
        <v>73745.847836400004</v>
      </c>
      <c r="N986" s="19">
        <f>I986*INDEX('Pliegos Tarifarios (Santiago)'!$C:$C,MATCH($B986,'Pliegos Tarifarios (Santiago)'!$A:$A,0))</f>
        <v>6094.5129032999994</v>
      </c>
      <c r="O986" s="19">
        <f>J986*INDEX('Pliegos Tarifarios (Santiago)'!$D:$D,MATCH($B986,'Pliegos Tarifarios (Santiago)'!$A:$A,0))</f>
        <v>24125.689992</v>
      </c>
      <c r="P986" s="19">
        <f>H986*INDEX('Pliegos Tarifarios (Santiago)'!$E:$E,MATCH($B986,'Pliegos Tarifarios (Santiago)'!$A:$A,0))</f>
        <v>8025.0534696000004</v>
      </c>
      <c r="Q986" s="19" cm="1">
        <f t="array" ref="Q986">H986*_xlfn.IFS(H986&lt;=350,INDEX('Pliegos Tarifarios (Santiago)'!$F:$F,MATCH($B986,'Pliegos Tarifarios (Santiago)'!$A:$A,0)),H986&lt;=500,INDEX('Pliegos Tarifarios (Santiago)'!$G:$G,MATCH($B986,'Pliegos Tarifarios (Santiago)'!$A:$A,0)),H986&lt;=1000,INDEX('Pliegos Tarifarios (Santiago)'!$H:$H,MATCH($B986,'Pliegos Tarifarios (Santiago)'!$A:$A,0)),H986&lt;=5000,INDEX('Pliegos Tarifarios (Santiago)'!$I:$I,MATCH($B986,'Pliegos Tarifarios (Santiago)'!$A:$A,0)),H986&gt;5000,INDEX('Pliegos Tarifarios (Santiago)'!$J:$J,MATCH($B986,'Pliegos Tarifarios (Santiago)'!$A:$A,0)))/1.19</f>
        <v>1455.4427057142861</v>
      </c>
      <c r="R986" s="19">
        <f>INDEX('Pliegos Tarifarios (Santiago)'!$K:$K,MATCH($B986,'Pliegos Tarifarios (Santiago)'!$A:$A,0))</f>
        <v>719.68899999999996</v>
      </c>
      <c r="S986" s="21">
        <f t="shared" si="64"/>
        <v>114166.23590701428</v>
      </c>
      <c r="T986" s="21">
        <f t="shared" si="62"/>
        <v>21691.584822332716</v>
      </c>
      <c r="U986" s="19">
        <v>0</v>
      </c>
      <c r="V986" s="21">
        <f t="shared" si="63"/>
        <v>135857.820729347</v>
      </c>
    </row>
    <row r="987" spans="1:22" x14ac:dyDescent="0.3">
      <c r="A987" s="7" t="s">
        <v>135</v>
      </c>
      <c r="B987" s="7">
        <v>4</v>
      </c>
      <c r="C987" s="8" t="s">
        <v>178</v>
      </c>
      <c r="D987" s="7" t="s">
        <v>624</v>
      </c>
      <c r="E987" s="7" t="s">
        <v>488</v>
      </c>
      <c r="F987" s="8" t="s">
        <v>625</v>
      </c>
      <c r="G987" s="7" t="s">
        <v>30</v>
      </c>
      <c r="H987" s="9">
        <v>619.44780000000003</v>
      </c>
      <c r="I987" s="9">
        <v>1.7908999999999999</v>
      </c>
      <c r="J987" s="9">
        <v>1.7467999999999999</v>
      </c>
      <c r="K987" s="10">
        <v>0.9753755095203529</v>
      </c>
      <c r="L987" s="9">
        <v>19.98</v>
      </c>
      <c r="M987" s="19">
        <f>H987*INDEX('Pliegos Tarifarios (Santiago)'!$B:$B,MATCH($B987,'Pliegos Tarifarios (Santiago)'!$A:$A,0))</f>
        <v>73613.937656399998</v>
      </c>
      <c r="N987" s="19">
        <f>I987*INDEX('Pliegos Tarifarios (Santiago)'!$C:$C,MATCH($B987,'Pliegos Tarifarios (Santiago)'!$A:$A,0))</f>
        <v>6142.5309012999996</v>
      </c>
      <c r="O987" s="19">
        <f>J987*INDEX('Pliegos Tarifarios (Santiago)'!$D:$D,MATCH($B987,'Pliegos Tarifarios (Santiago)'!$A:$A,0))</f>
        <v>24679.524055999998</v>
      </c>
      <c r="P987" s="19">
        <f>H987*INDEX('Pliegos Tarifarios (Santiago)'!$E:$E,MATCH($B987,'Pliegos Tarifarios (Santiago)'!$A:$A,0))</f>
        <v>8010.6989496000006</v>
      </c>
      <c r="Q987" s="19" cm="1">
        <f t="array" ref="Q987">H987*_xlfn.IFS(H987&lt;=350,INDEX('Pliegos Tarifarios (Santiago)'!$F:$F,MATCH($B987,'Pliegos Tarifarios (Santiago)'!$A:$A,0)),H987&lt;=500,INDEX('Pliegos Tarifarios (Santiago)'!$G:$G,MATCH($B987,'Pliegos Tarifarios (Santiago)'!$A:$A,0)),H987&lt;=1000,INDEX('Pliegos Tarifarios (Santiago)'!$H:$H,MATCH($B987,'Pliegos Tarifarios (Santiago)'!$A:$A,0)),H987&lt;=5000,INDEX('Pliegos Tarifarios (Santiago)'!$I:$I,MATCH($B987,'Pliegos Tarifarios (Santiago)'!$A:$A,0)),H987&gt;5000,INDEX('Pliegos Tarifarios (Santiago)'!$J:$J,MATCH($B987,'Pliegos Tarifarios (Santiago)'!$A:$A,0)))/1.19</f>
        <v>1452.8393359663869</v>
      </c>
      <c r="R987" s="19">
        <f>INDEX('Pliegos Tarifarios (Santiago)'!$K:$K,MATCH($B987,'Pliegos Tarifarios (Santiago)'!$A:$A,0))</f>
        <v>719.68899999999996</v>
      </c>
      <c r="S987" s="21">
        <f t="shared" si="64"/>
        <v>114619.21989926638</v>
      </c>
      <c r="T987" s="21">
        <f t="shared" si="62"/>
        <v>21777.651780860611</v>
      </c>
      <c r="U987" s="19">
        <v>0</v>
      </c>
      <c r="V987" s="21">
        <f t="shared" si="63"/>
        <v>136396.87168012699</v>
      </c>
    </row>
    <row r="988" spans="1:22" x14ac:dyDescent="0.3">
      <c r="A988" s="7" t="s">
        <v>135</v>
      </c>
      <c r="B988" s="7">
        <v>4</v>
      </c>
      <c r="C988" s="8" t="s">
        <v>178</v>
      </c>
      <c r="D988" s="7" t="s">
        <v>626</v>
      </c>
      <c r="E988" s="7" t="s">
        <v>488</v>
      </c>
      <c r="F988" s="8" t="s">
        <v>627</v>
      </c>
      <c r="G988" s="7" t="s">
        <v>30</v>
      </c>
      <c r="H988" s="9">
        <v>620.66369999999995</v>
      </c>
      <c r="I988" s="9">
        <v>1.7344999999999999</v>
      </c>
      <c r="J988" s="9">
        <v>1.7201</v>
      </c>
      <c r="K988" s="10">
        <v>0.9916978956471606</v>
      </c>
      <c r="L988" s="9">
        <v>20.02</v>
      </c>
      <c r="M988" s="19">
        <f>H988*INDEX('Pliegos Tarifarios (Santiago)'!$B:$B,MATCH($B988,'Pliegos Tarifarios (Santiago)'!$A:$A,0))</f>
        <v>73758.432780599993</v>
      </c>
      <c r="N988" s="19">
        <f>I988*INDEX('Pliegos Tarifarios (Santiago)'!$C:$C,MATCH($B988,'Pliegos Tarifarios (Santiago)'!$A:$A,0))</f>
        <v>5949.0869665</v>
      </c>
      <c r="O988" s="19">
        <f>J988*INDEX('Pliegos Tarifarios (Santiago)'!$D:$D,MATCH($B988,'Pliegos Tarifarios (Santiago)'!$A:$A,0))</f>
        <v>24302.295242</v>
      </c>
      <c r="P988" s="19">
        <f>H988*INDEX('Pliegos Tarifarios (Santiago)'!$E:$E,MATCH($B988,'Pliegos Tarifarios (Santiago)'!$A:$A,0))</f>
        <v>8026.4229683999993</v>
      </c>
      <c r="Q988" s="19" cm="1">
        <f t="array" ref="Q988">H988*_xlfn.IFS(H988&lt;=350,INDEX('Pliegos Tarifarios (Santiago)'!$F:$F,MATCH($B988,'Pliegos Tarifarios (Santiago)'!$A:$A,0)),H988&lt;=500,INDEX('Pliegos Tarifarios (Santiago)'!$G:$G,MATCH($B988,'Pliegos Tarifarios (Santiago)'!$A:$A,0)),H988&lt;=1000,INDEX('Pliegos Tarifarios (Santiago)'!$H:$H,MATCH($B988,'Pliegos Tarifarios (Santiago)'!$A:$A,0)),H988&lt;=5000,INDEX('Pliegos Tarifarios (Santiago)'!$I:$I,MATCH($B988,'Pliegos Tarifarios (Santiago)'!$A:$A,0)),H988&gt;5000,INDEX('Pliegos Tarifarios (Santiago)'!$J:$J,MATCH($B988,'Pliegos Tarifarios (Santiago)'!$A:$A,0)))/1.19</f>
        <v>1455.6910812605045</v>
      </c>
      <c r="R988" s="19">
        <f>INDEX('Pliegos Tarifarios (Santiago)'!$K:$K,MATCH($B988,'Pliegos Tarifarios (Santiago)'!$A:$A,0))</f>
        <v>719.68899999999996</v>
      </c>
      <c r="S988" s="21">
        <f t="shared" si="64"/>
        <v>114211.61803876051</v>
      </c>
      <c r="T988" s="21">
        <f t="shared" si="62"/>
        <v>21700.207427364498</v>
      </c>
      <c r="U988" s="19">
        <v>0</v>
      </c>
      <c r="V988" s="21">
        <f t="shared" si="63"/>
        <v>135911.82546612501</v>
      </c>
    </row>
    <row r="989" spans="1:22" x14ac:dyDescent="0.3">
      <c r="A989" s="7" t="s">
        <v>135</v>
      </c>
      <c r="B989" s="7">
        <v>4</v>
      </c>
      <c r="C989" s="8" t="s">
        <v>178</v>
      </c>
      <c r="D989" s="7" t="s">
        <v>628</v>
      </c>
      <c r="E989" s="7" t="s">
        <v>488</v>
      </c>
      <c r="F989" s="8" t="s">
        <v>629</v>
      </c>
      <c r="G989" s="7" t="s">
        <v>30</v>
      </c>
      <c r="H989" s="9">
        <v>621.75199999999995</v>
      </c>
      <c r="I989" s="9">
        <v>1.7499</v>
      </c>
      <c r="J989" s="9">
        <v>1.7476</v>
      </c>
      <c r="K989" s="10">
        <v>0.99868563917938169</v>
      </c>
      <c r="L989" s="9">
        <v>20.059999999999999</v>
      </c>
      <c r="M989" s="19">
        <f>H989*INDEX('Pliegos Tarifarios (Santiago)'!$B:$B,MATCH($B989,'Pliegos Tarifarios (Santiago)'!$A:$A,0))</f>
        <v>73887.764175999997</v>
      </c>
      <c r="N989" s="19">
        <f>I989*INDEX('Pliegos Tarifarios (Santiago)'!$C:$C,MATCH($B989,'Pliegos Tarifarios (Santiago)'!$A:$A,0))</f>
        <v>6001.9067642999998</v>
      </c>
      <c r="O989" s="19">
        <f>J989*INDEX('Pliegos Tarifarios (Santiago)'!$D:$D,MATCH($B989,'Pliegos Tarifarios (Santiago)'!$A:$A,0))</f>
        <v>24690.826792</v>
      </c>
      <c r="P989" s="19">
        <f>H989*INDEX('Pliegos Tarifarios (Santiago)'!$E:$E,MATCH($B989,'Pliegos Tarifarios (Santiago)'!$A:$A,0))</f>
        <v>8040.4968639999997</v>
      </c>
      <c r="Q989" s="19" cm="1">
        <f t="array" ref="Q989">H989*_xlfn.IFS(H989&lt;=350,INDEX('Pliegos Tarifarios (Santiago)'!$F:$F,MATCH($B989,'Pliegos Tarifarios (Santiago)'!$A:$A,0)),H989&lt;=500,INDEX('Pliegos Tarifarios (Santiago)'!$G:$G,MATCH($B989,'Pliegos Tarifarios (Santiago)'!$A:$A,0)),H989&lt;=1000,INDEX('Pliegos Tarifarios (Santiago)'!$H:$H,MATCH($B989,'Pliegos Tarifarios (Santiago)'!$A:$A,0)),H989&lt;=5000,INDEX('Pliegos Tarifarios (Santiago)'!$I:$I,MATCH($B989,'Pliegos Tarifarios (Santiago)'!$A:$A,0)),H989&gt;5000,INDEX('Pliegos Tarifarios (Santiago)'!$J:$J,MATCH($B989,'Pliegos Tarifarios (Santiago)'!$A:$A,0)))/1.19</f>
        <v>1458.2435563025213</v>
      </c>
      <c r="R989" s="19">
        <f>INDEX('Pliegos Tarifarios (Santiago)'!$K:$K,MATCH($B989,'Pliegos Tarifarios (Santiago)'!$A:$A,0))</f>
        <v>719.68899999999996</v>
      </c>
      <c r="S989" s="21">
        <f t="shared" si="64"/>
        <v>114798.92715260251</v>
      </c>
      <c r="T989" s="21">
        <f t="shared" si="62"/>
        <v>21811.796158994479</v>
      </c>
      <c r="U989" s="19">
        <v>0</v>
      </c>
      <c r="V989" s="21">
        <f t="shared" si="63"/>
        <v>136610.72331159699</v>
      </c>
    </row>
    <row r="990" spans="1:22" x14ac:dyDescent="0.3">
      <c r="A990" s="7" t="s">
        <v>135</v>
      </c>
      <c r="B990" s="7">
        <v>4</v>
      </c>
      <c r="C990" s="8" t="s">
        <v>178</v>
      </c>
      <c r="D990" s="7" t="s">
        <v>630</v>
      </c>
      <c r="E990" s="7" t="s">
        <v>488</v>
      </c>
      <c r="F990" s="8" t="s">
        <v>631</v>
      </c>
      <c r="G990" s="7" t="s">
        <v>30</v>
      </c>
      <c r="H990" s="9">
        <v>621.44050000000004</v>
      </c>
      <c r="I990" s="9">
        <v>1.7728999999999999</v>
      </c>
      <c r="J990" s="9">
        <v>1.7695000000000001</v>
      </c>
      <c r="K990" s="10">
        <v>0.99808223814089914</v>
      </c>
      <c r="L990" s="9">
        <v>20.05</v>
      </c>
      <c r="M990" s="19">
        <f>H990*INDEX('Pliegos Tarifarios (Santiago)'!$B:$B,MATCH($B990,'Pliegos Tarifarios (Santiago)'!$A:$A,0))</f>
        <v>73850.746138999995</v>
      </c>
      <c r="N990" s="19">
        <f>I990*INDEX('Pliegos Tarifarios (Santiago)'!$C:$C,MATCH($B990,'Pliegos Tarifarios (Santiago)'!$A:$A,0))</f>
        <v>6080.7934753</v>
      </c>
      <c r="O990" s="19">
        <f>J990*INDEX('Pliegos Tarifarios (Santiago)'!$D:$D,MATCH($B990,'Pliegos Tarifarios (Santiago)'!$A:$A,0))</f>
        <v>25000.23919</v>
      </c>
      <c r="P990" s="19">
        <f>H990*INDEX('Pliegos Tarifarios (Santiago)'!$E:$E,MATCH($B990,'Pliegos Tarifarios (Santiago)'!$A:$A,0))</f>
        <v>8036.468546000001</v>
      </c>
      <c r="Q990" s="19" cm="1">
        <f t="array" ref="Q990">H990*_xlfn.IFS(H990&lt;=350,INDEX('Pliegos Tarifarios (Santiago)'!$F:$F,MATCH($B990,'Pliegos Tarifarios (Santiago)'!$A:$A,0)),H990&lt;=500,INDEX('Pliegos Tarifarios (Santiago)'!$G:$G,MATCH($B990,'Pliegos Tarifarios (Santiago)'!$A:$A,0)),H990&lt;=1000,INDEX('Pliegos Tarifarios (Santiago)'!$H:$H,MATCH($B990,'Pliegos Tarifarios (Santiago)'!$A:$A,0)),H990&lt;=5000,INDEX('Pliegos Tarifarios (Santiago)'!$I:$I,MATCH($B990,'Pliegos Tarifarios (Santiago)'!$A:$A,0)),H990&gt;5000,INDEX('Pliegos Tarifarios (Santiago)'!$J:$J,MATCH($B990,'Pliegos Tarifarios (Santiago)'!$A:$A,0)))/1.19</f>
        <v>1457.5129710084038</v>
      </c>
      <c r="R990" s="19">
        <f>INDEX('Pliegos Tarifarios (Santiago)'!$K:$K,MATCH($B990,'Pliegos Tarifarios (Santiago)'!$A:$A,0))</f>
        <v>719.68899999999996</v>
      </c>
      <c r="S990" s="21">
        <f t="shared" si="64"/>
        <v>115145.44932130841</v>
      </c>
      <c r="T990" s="21">
        <f t="shared" si="62"/>
        <v>21877.635371048596</v>
      </c>
      <c r="U990" s="19">
        <v>0</v>
      </c>
      <c r="V990" s="21">
        <f t="shared" si="63"/>
        <v>137023.08469235699</v>
      </c>
    </row>
    <row r="991" spans="1:22" x14ac:dyDescent="0.3">
      <c r="A991" s="7" t="s">
        <v>135</v>
      </c>
      <c r="B991" s="7">
        <v>4</v>
      </c>
      <c r="C991" s="8" t="s">
        <v>178</v>
      </c>
      <c r="D991" s="7" t="s">
        <v>632</v>
      </c>
      <c r="E991" s="7" t="s">
        <v>488</v>
      </c>
      <c r="F991" s="8" t="s">
        <v>633</v>
      </c>
      <c r="G991" s="7" t="s">
        <v>30</v>
      </c>
      <c r="H991" s="9">
        <v>619.97810000000004</v>
      </c>
      <c r="I991" s="9">
        <v>1.7770999999999999</v>
      </c>
      <c r="J991" s="9">
        <v>1.7029000000000001</v>
      </c>
      <c r="K991" s="10">
        <v>0.9582465815092005</v>
      </c>
      <c r="L991" s="9">
        <v>20</v>
      </c>
      <c r="M991" s="19">
        <f>H991*INDEX('Pliegos Tarifarios (Santiago)'!$B:$B,MATCH($B991,'Pliegos Tarifarios (Santiago)'!$A:$A,0))</f>
        <v>73676.957447799999</v>
      </c>
      <c r="N991" s="19">
        <f>I991*INDEX('Pliegos Tarifarios (Santiago)'!$C:$C,MATCH($B991,'Pliegos Tarifarios (Santiago)'!$A:$A,0))</f>
        <v>6095.1988746999996</v>
      </c>
      <c r="O991" s="19">
        <f>J991*INDEX('Pliegos Tarifarios (Santiago)'!$D:$D,MATCH($B991,'Pliegos Tarifarios (Santiago)'!$A:$A,0))</f>
        <v>24059.286418</v>
      </c>
      <c r="P991" s="19">
        <f>H991*INDEX('Pliegos Tarifarios (Santiago)'!$E:$E,MATCH($B991,'Pliegos Tarifarios (Santiago)'!$A:$A,0))</f>
        <v>8017.5567892000008</v>
      </c>
      <c r="Q991" s="19" cm="1">
        <f t="array" ref="Q991">H991*_xlfn.IFS(H991&lt;=350,INDEX('Pliegos Tarifarios (Santiago)'!$F:$F,MATCH($B991,'Pliegos Tarifarios (Santiago)'!$A:$A,0)),H991&lt;=500,INDEX('Pliegos Tarifarios (Santiago)'!$G:$G,MATCH($B991,'Pliegos Tarifarios (Santiago)'!$A:$A,0)),H991&lt;=1000,INDEX('Pliegos Tarifarios (Santiago)'!$H:$H,MATCH($B991,'Pliegos Tarifarios (Santiago)'!$A:$A,0)),H991&lt;=5000,INDEX('Pliegos Tarifarios (Santiago)'!$I:$I,MATCH($B991,'Pliegos Tarifarios (Santiago)'!$A:$A,0)),H991&gt;5000,INDEX('Pliegos Tarifarios (Santiago)'!$J:$J,MATCH($B991,'Pliegos Tarifarios (Santiago)'!$A:$A,0)))/1.19</f>
        <v>1454.0830900000003</v>
      </c>
      <c r="R991" s="19">
        <f>INDEX('Pliegos Tarifarios (Santiago)'!$K:$K,MATCH($B991,'Pliegos Tarifarios (Santiago)'!$A:$A,0))</f>
        <v>719.68899999999996</v>
      </c>
      <c r="S991" s="21">
        <f t="shared" si="64"/>
        <v>114022.7716197</v>
      </c>
      <c r="T991" s="21">
        <f t="shared" si="62"/>
        <v>21664.326607742998</v>
      </c>
      <c r="U991" s="19">
        <v>0</v>
      </c>
      <c r="V991" s="21">
        <f t="shared" si="63"/>
        <v>135687.098227443</v>
      </c>
    </row>
    <row r="992" spans="1:22" x14ac:dyDescent="0.3">
      <c r="A992" s="7" t="s">
        <v>135</v>
      </c>
      <c r="B992" s="7">
        <v>4</v>
      </c>
      <c r="C992" s="8" t="s">
        <v>178</v>
      </c>
      <c r="D992" s="7" t="s">
        <v>634</v>
      </c>
      <c r="E992" s="7" t="s">
        <v>488</v>
      </c>
      <c r="F992" s="8" t="s">
        <v>635</v>
      </c>
      <c r="G992" s="7" t="s">
        <v>30</v>
      </c>
      <c r="H992" s="9">
        <v>620.72889999999995</v>
      </c>
      <c r="I992" s="9">
        <v>1.7576000000000001</v>
      </c>
      <c r="J992" s="9">
        <v>1.7063999999999999</v>
      </c>
      <c r="K992" s="10">
        <v>0.97086936731907136</v>
      </c>
      <c r="L992" s="9">
        <v>20.02</v>
      </c>
      <c r="M992" s="19">
        <f>H992*INDEX('Pliegos Tarifarios (Santiago)'!$B:$B,MATCH($B992,'Pliegos Tarifarios (Santiago)'!$A:$A,0))</f>
        <v>73766.18101819999</v>
      </c>
      <c r="N992" s="19">
        <f>I992*INDEX('Pliegos Tarifarios (Santiago)'!$C:$C,MATCH($B992,'Pliegos Tarifarios (Santiago)'!$A:$A,0))</f>
        <v>6028.3166632000002</v>
      </c>
      <c r="O992" s="19">
        <f>J992*INDEX('Pliegos Tarifarios (Santiago)'!$D:$D,MATCH($B992,'Pliegos Tarifarios (Santiago)'!$A:$A,0))</f>
        <v>24108.735887999999</v>
      </c>
      <c r="P992" s="19">
        <f>H992*INDEX('Pliegos Tarifarios (Santiago)'!$E:$E,MATCH($B992,'Pliegos Tarifarios (Santiago)'!$A:$A,0))</f>
        <v>8027.2661347999992</v>
      </c>
      <c r="Q992" s="19" cm="1">
        <f t="array" ref="Q992">H992*_xlfn.IFS(H992&lt;=350,INDEX('Pliegos Tarifarios (Santiago)'!$F:$F,MATCH($B992,'Pliegos Tarifarios (Santiago)'!$A:$A,0)),H992&lt;=500,INDEX('Pliegos Tarifarios (Santiago)'!$G:$G,MATCH($B992,'Pliegos Tarifarios (Santiago)'!$A:$A,0)),H992&lt;=1000,INDEX('Pliegos Tarifarios (Santiago)'!$H:$H,MATCH($B992,'Pliegos Tarifarios (Santiago)'!$A:$A,0)),H992&lt;=5000,INDEX('Pliegos Tarifarios (Santiago)'!$I:$I,MATCH($B992,'Pliegos Tarifarios (Santiago)'!$A:$A,0)),H992&gt;5000,INDEX('Pliegos Tarifarios (Santiago)'!$J:$J,MATCH($B992,'Pliegos Tarifarios (Santiago)'!$A:$A,0)))/1.19</f>
        <v>1455.8439999159666</v>
      </c>
      <c r="R992" s="19">
        <f>INDEX('Pliegos Tarifarios (Santiago)'!$K:$K,MATCH($B992,'Pliegos Tarifarios (Santiago)'!$A:$A,0))</f>
        <v>719.68899999999996</v>
      </c>
      <c r="S992" s="21">
        <f t="shared" si="64"/>
        <v>114106.03270411595</v>
      </c>
      <c r="T992" s="21">
        <f t="shared" si="62"/>
        <v>21680.146213782031</v>
      </c>
      <c r="U992" s="19">
        <v>0</v>
      </c>
      <c r="V992" s="21">
        <f t="shared" si="63"/>
        <v>135786.17891789798</v>
      </c>
    </row>
    <row r="993" spans="1:22" x14ac:dyDescent="0.3">
      <c r="A993" s="7" t="s">
        <v>135</v>
      </c>
      <c r="B993" s="7">
        <v>4</v>
      </c>
      <c r="C993" s="8" t="s">
        <v>178</v>
      </c>
      <c r="D993" s="7" t="s">
        <v>636</v>
      </c>
      <c r="E993" s="7" t="s">
        <v>488</v>
      </c>
      <c r="F993" s="8" t="s">
        <v>637</v>
      </c>
      <c r="G993" s="7" t="s">
        <v>30</v>
      </c>
      <c r="H993" s="9">
        <v>619.80700000000002</v>
      </c>
      <c r="I993" s="9">
        <v>1.7703</v>
      </c>
      <c r="J993" s="9">
        <v>1.7164999999999999</v>
      </c>
      <c r="K993" s="10">
        <v>0.96960967067728632</v>
      </c>
      <c r="L993" s="9">
        <v>19.989999999999998</v>
      </c>
      <c r="M993" s="19">
        <f>H993*INDEX('Pliegos Tarifarios (Santiago)'!$B:$B,MATCH($B993,'Pliegos Tarifarios (Santiago)'!$A:$A,0))</f>
        <v>73656.624265999999</v>
      </c>
      <c r="N993" s="19">
        <f>I993*INDEX('Pliegos Tarifarios (Santiago)'!$C:$C,MATCH($B993,'Pliegos Tarifarios (Santiago)'!$A:$A,0))</f>
        <v>6071.8758471000001</v>
      </c>
      <c r="O993" s="19">
        <f>J993*INDEX('Pliegos Tarifarios (Santiago)'!$D:$D,MATCH($B993,'Pliegos Tarifarios (Santiago)'!$A:$A,0))</f>
        <v>24251.432929999999</v>
      </c>
      <c r="P993" s="19">
        <f>H993*INDEX('Pliegos Tarifarios (Santiago)'!$E:$E,MATCH($B993,'Pliegos Tarifarios (Santiago)'!$A:$A,0))</f>
        <v>8015.3441240000002</v>
      </c>
      <c r="Q993" s="19" cm="1">
        <f t="array" ref="Q993">H993*_xlfn.IFS(H993&lt;=350,INDEX('Pliegos Tarifarios (Santiago)'!$F:$F,MATCH($B993,'Pliegos Tarifarios (Santiago)'!$A:$A,0)),H993&lt;=500,INDEX('Pliegos Tarifarios (Santiago)'!$G:$G,MATCH($B993,'Pliegos Tarifarios (Santiago)'!$A:$A,0)),H993&lt;=1000,INDEX('Pliegos Tarifarios (Santiago)'!$H:$H,MATCH($B993,'Pliegos Tarifarios (Santiago)'!$A:$A,0)),H993&lt;=5000,INDEX('Pliegos Tarifarios (Santiago)'!$I:$I,MATCH($B993,'Pliegos Tarifarios (Santiago)'!$A:$A,0)),H993&gt;5000,INDEX('Pliegos Tarifarios (Santiago)'!$J:$J,MATCH($B993,'Pliegos Tarifarios (Santiago)'!$A:$A,0)))/1.19</f>
        <v>1453.6817957983196</v>
      </c>
      <c r="R993" s="19">
        <f>INDEX('Pliegos Tarifarios (Santiago)'!$K:$K,MATCH($B993,'Pliegos Tarifarios (Santiago)'!$A:$A,0))</f>
        <v>719.68899999999996</v>
      </c>
      <c r="S993" s="21">
        <f t="shared" si="64"/>
        <v>114168.64796289831</v>
      </c>
      <c r="T993" s="21">
        <f t="shared" si="62"/>
        <v>21692.04311295068</v>
      </c>
      <c r="U993" s="19">
        <v>0</v>
      </c>
      <c r="V993" s="21">
        <f t="shared" si="63"/>
        <v>135860.691075849</v>
      </c>
    </row>
    <row r="994" spans="1:22" x14ac:dyDescent="0.3">
      <c r="A994" s="7" t="s">
        <v>135</v>
      </c>
      <c r="B994" s="7">
        <v>4</v>
      </c>
      <c r="C994" s="8" t="s">
        <v>178</v>
      </c>
      <c r="D994" s="7" t="s">
        <v>638</v>
      </c>
      <c r="E994" s="7" t="s">
        <v>488</v>
      </c>
      <c r="F994" s="8" t="s">
        <v>639</v>
      </c>
      <c r="G994" s="7" t="s">
        <v>30</v>
      </c>
      <c r="H994" s="9">
        <v>620.23080000000004</v>
      </c>
      <c r="I994" s="9">
        <v>1.7533000000000001</v>
      </c>
      <c r="J994" s="9">
        <v>1.7533000000000001</v>
      </c>
      <c r="K994" s="10">
        <v>1</v>
      </c>
      <c r="L994" s="9">
        <v>20.010000000000002</v>
      </c>
      <c r="M994" s="19">
        <f>H994*INDEX('Pliegos Tarifarios (Santiago)'!$B:$B,MATCH($B994,'Pliegos Tarifarios (Santiago)'!$A:$A,0))</f>
        <v>73706.987810399994</v>
      </c>
      <c r="N994" s="19">
        <f>I994*INDEX('Pliegos Tarifarios (Santiago)'!$C:$C,MATCH($B994,'Pliegos Tarifarios (Santiago)'!$A:$A,0))</f>
        <v>6013.5682781000005</v>
      </c>
      <c r="O994" s="19">
        <f>J994*INDEX('Pliegos Tarifarios (Santiago)'!$D:$D,MATCH($B994,'Pliegos Tarifarios (Santiago)'!$A:$A,0))</f>
        <v>24771.358786000001</v>
      </c>
      <c r="P994" s="19">
        <f>H994*INDEX('Pliegos Tarifarios (Santiago)'!$E:$E,MATCH($B994,'Pliegos Tarifarios (Santiago)'!$A:$A,0))</f>
        <v>8020.8247056000009</v>
      </c>
      <c r="Q994" s="19" cm="1">
        <f t="array" ref="Q994">H994*_xlfn.IFS(H994&lt;=350,INDEX('Pliegos Tarifarios (Santiago)'!$F:$F,MATCH($B994,'Pliegos Tarifarios (Santiago)'!$A:$A,0)),H994&lt;=500,INDEX('Pliegos Tarifarios (Santiago)'!$G:$G,MATCH($B994,'Pliegos Tarifarios (Santiago)'!$A:$A,0)),H994&lt;=1000,INDEX('Pliegos Tarifarios (Santiago)'!$H:$H,MATCH($B994,'Pliegos Tarifarios (Santiago)'!$A:$A,0)),H994&lt;=5000,INDEX('Pliegos Tarifarios (Santiago)'!$I:$I,MATCH($B994,'Pliegos Tarifarios (Santiago)'!$A:$A,0)),H994&gt;5000,INDEX('Pliegos Tarifarios (Santiago)'!$J:$J,MATCH($B994,'Pliegos Tarifarios (Santiago)'!$A:$A,0)))/1.19</f>
        <v>1454.6757670588238</v>
      </c>
      <c r="R994" s="19">
        <f>INDEX('Pliegos Tarifarios (Santiago)'!$K:$K,MATCH($B994,'Pliegos Tarifarios (Santiago)'!$A:$A,0))</f>
        <v>719.68899999999996</v>
      </c>
      <c r="S994" s="21">
        <f t="shared" si="64"/>
        <v>114687.10434715882</v>
      </c>
      <c r="T994" s="21">
        <f t="shared" si="62"/>
        <v>21790.549825960177</v>
      </c>
      <c r="U994" s="19">
        <v>0</v>
      </c>
      <c r="V994" s="21">
        <f t="shared" si="63"/>
        <v>136477.65417311899</v>
      </c>
    </row>
    <row r="995" spans="1:22" x14ac:dyDescent="0.3">
      <c r="A995" s="7" t="s">
        <v>135</v>
      </c>
      <c r="B995" s="7">
        <v>4</v>
      </c>
      <c r="C995" s="8" t="s">
        <v>178</v>
      </c>
      <c r="D995" s="7" t="s">
        <v>640</v>
      </c>
      <c r="E995" s="7" t="s">
        <v>488</v>
      </c>
      <c r="F995" s="8" t="s">
        <v>641</v>
      </c>
      <c r="G995" s="7" t="s">
        <v>30</v>
      </c>
      <c r="H995" s="9">
        <v>619.61400000000003</v>
      </c>
      <c r="I995" s="9">
        <v>1.7967</v>
      </c>
      <c r="J995" s="9">
        <v>1.7245999999999999</v>
      </c>
      <c r="K995" s="10">
        <v>0.9598708743808092</v>
      </c>
      <c r="L995" s="9">
        <v>19.989999999999998</v>
      </c>
      <c r="M995" s="19">
        <f>H995*INDEX('Pliegos Tarifarios (Santiago)'!$B:$B,MATCH($B995,'Pliegos Tarifarios (Santiago)'!$A:$A,0))</f>
        <v>73633.688532</v>
      </c>
      <c r="N995" s="19">
        <f>I995*INDEX('Pliegos Tarifarios (Santiago)'!$C:$C,MATCH($B995,'Pliegos Tarifarios (Santiago)'!$A:$A,0))</f>
        <v>6162.4240718999999</v>
      </c>
      <c r="O995" s="19">
        <f>J995*INDEX('Pliegos Tarifarios (Santiago)'!$D:$D,MATCH($B995,'Pliegos Tarifarios (Santiago)'!$A:$A,0))</f>
        <v>24365.873132000001</v>
      </c>
      <c r="P995" s="19">
        <f>H995*INDEX('Pliegos Tarifarios (Santiago)'!$E:$E,MATCH($B995,'Pliegos Tarifarios (Santiago)'!$A:$A,0))</f>
        <v>8012.8482480000002</v>
      </c>
      <c r="Q995" s="19" cm="1">
        <f t="array" ref="Q995">H995*_xlfn.IFS(H995&lt;=350,INDEX('Pliegos Tarifarios (Santiago)'!$F:$F,MATCH($B995,'Pliegos Tarifarios (Santiago)'!$A:$A,0)),H995&lt;=500,INDEX('Pliegos Tarifarios (Santiago)'!$G:$G,MATCH($B995,'Pliegos Tarifarios (Santiago)'!$A:$A,0)),H995&lt;=1000,INDEX('Pliegos Tarifarios (Santiago)'!$H:$H,MATCH($B995,'Pliegos Tarifarios (Santiago)'!$A:$A,0)),H995&lt;=5000,INDEX('Pliegos Tarifarios (Santiago)'!$I:$I,MATCH($B995,'Pliegos Tarifarios (Santiago)'!$A:$A,0)),H995&gt;5000,INDEX('Pliegos Tarifarios (Santiago)'!$J:$J,MATCH($B995,'Pliegos Tarifarios (Santiago)'!$A:$A,0)))/1.19</f>
        <v>1453.2291378151263</v>
      </c>
      <c r="R995" s="19">
        <f>INDEX('Pliegos Tarifarios (Santiago)'!$K:$K,MATCH($B995,'Pliegos Tarifarios (Santiago)'!$A:$A,0))</f>
        <v>719.68899999999996</v>
      </c>
      <c r="S995" s="21">
        <f t="shared" si="64"/>
        <v>114347.75212171512</v>
      </c>
      <c r="T995" s="21">
        <f t="shared" si="62"/>
        <v>21726.072903125874</v>
      </c>
      <c r="U995" s="19">
        <v>0</v>
      </c>
      <c r="V995" s="21">
        <f t="shared" si="63"/>
        <v>136073.825024841</v>
      </c>
    </row>
    <row r="996" spans="1:22" x14ac:dyDescent="0.3">
      <c r="A996" s="7" t="s">
        <v>135</v>
      </c>
      <c r="B996" s="7">
        <v>4</v>
      </c>
      <c r="C996" s="8" t="s">
        <v>178</v>
      </c>
      <c r="D996" s="7" t="s">
        <v>642</v>
      </c>
      <c r="E996" s="7" t="s">
        <v>488</v>
      </c>
      <c r="F996" s="8" t="s">
        <v>643</v>
      </c>
      <c r="G996" s="7" t="s">
        <v>30</v>
      </c>
      <c r="H996" s="9">
        <v>619.84339999999997</v>
      </c>
      <c r="I996" s="9">
        <v>1.7910999999999999</v>
      </c>
      <c r="J996" s="9">
        <v>1.7754000000000001</v>
      </c>
      <c r="K996" s="10">
        <v>0.99123443693819446</v>
      </c>
      <c r="L996" s="9">
        <v>19.989999999999998</v>
      </c>
      <c r="M996" s="19">
        <f>H996*INDEX('Pliegos Tarifarios (Santiago)'!$B:$B,MATCH($B996,'Pliegos Tarifarios (Santiago)'!$A:$A,0))</f>
        <v>73660.949969199995</v>
      </c>
      <c r="N996" s="19">
        <f>I996*INDEX('Pliegos Tarifarios (Santiago)'!$C:$C,MATCH($B996,'Pliegos Tarifarios (Santiago)'!$A:$A,0))</f>
        <v>6143.2168726999998</v>
      </c>
      <c r="O996" s="19">
        <f>J996*INDEX('Pliegos Tarifarios (Santiago)'!$D:$D,MATCH($B996,'Pliegos Tarifarios (Santiago)'!$A:$A,0))</f>
        <v>25083.596868000001</v>
      </c>
      <c r="P996" s="19">
        <f>H996*INDEX('Pliegos Tarifarios (Santiago)'!$E:$E,MATCH($B996,'Pliegos Tarifarios (Santiago)'!$A:$A,0))</f>
        <v>8015.8148487999997</v>
      </c>
      <c r="Q996" s="19" cm="1">
        <f t="array" ref="Q996">H996*_xlfn.IFS(H996&lt;=350,INDEX('Pliegos Tarifarios (Santiago)'!$F:$F,MATCH($B996,'Pliegos Tarifarios (Santiago)'!$A:$A,0)),H996&lt;=500,INDEX('Pliegos Tarifarios (Santiago)'!$G:$G,MATCH($B996,'Pliegos Tarifarios (Santiago)'!$A:$A,0)),H996&lt;=1000,INDEX('Pliegos Tarifarios (Santiago)'!$H:$H,MATCH($B996,'Pliegos Tarifarios (Santiago)'!$A:$A,0)),H996&lt;=5000,INDEX('Pliegos Tarifarios (Santiago)'!$I:$I,MATCH($B996,'Pliegos Tarifarios (Santiago)'!$A:$A,0)),H996&gt;5000,INDEX('Pliegos Tarifarios (Santiago)'!$J:$J,MATCH($B996,'Pliegos Tarifarios (Santiago)'!$A:$A,0)))/1.19</f>
        <v>1453.7671675630254</v>
      </c>
      <c r="R996" s="19">
        <f>INDEX('Pliegos Tarifarios (Santiago)'!$K:$K,MATCH($B996,'Pliegos Tarifarios (Santiago)'!$A:$A,0))</f>
        <v>719.68899999999996</v>
      </c>
      <c r="S996" s="21">
        <f t="shared" si="64"/>
        <v>115077.03472626302</v>
      </c>
      <c r="T996" s="21">
        <f t="shared" si="62"/>
        <v>21864.636597989975</v>
      </c>
      <c r="U996" s="19">
        <v>0</v>
      </c>
      <c r="V996" s="21">
        <f t="shared" si="63"/>
        <v>136941.67132425299</v>
      </c>
    </row>
    <row r="997" spans="1:22" x14ac:dyDescent="0.3">
      <c r="A997" s="7" t="s">
        <v>135</v>
      </c>
      <c r="B997" s="7">
        <v>4</v>
      </c>
      <c r="C997" s="8" t="s">
        <v>178</v>
      </c>
      <c r="D997" s="7" t="s">
        <v>644</v>
      </c>
      <c r="E997" s="7" t="s">
        <v>488</v>
      </c>
      <c r="F997" s="8" t="s">
        <v>645</v>
      </c>
      <c r="G997" s="7" t="s">
        <v>30</v>
      </c>
      <c r="H997" s="9">
        <v>621.44389999999999</v>
      </c>
      <c r="I997" s="9">
        <v>1.7624</v>
      </c>
      <c r="J997" s="9">
        <v>1.7624</v>
      </c>
      <c r="K997" s="10">
        <v>1</v>
      </c>
      <c r="L997" s="9">
        <v>20.05</v>
      </c>
      <c r="M997" s="19">
        <f>H997*INDEX('Pliegos Tarifarios (Santiago)'!$B:$B,MATCH($B997,'Pliegos Tarifarios (Santiago)'!$A:$A,0))</f>
        <v>73851.150188200001</v>
      </c>
      <c r="N997" s="19">
        <f>I997*INDEX('Pliegos Tarifarios (Santiago)'!$C:$C,MATCH($B997,'Pliegos Tarifarios (Santiago)'!$A:$A,0))</f>
        <v>6044.7799767999995</v>
      </c>
      <c r="O997" s="19">
        <f>J997*INDEX('Pliegos Tarifarios (Santiago)'!$D:$D,MATCH($B997,'Pliegos Tarifarios (Santiago)'!$A:$A,0))</f>
        <v>24899.927408</v>
      </c>
      <c r="P997" s="19">
        <f>H997*INDEX('Pliegos Tarifarios (Santiago)'!$E:$E,MATCH($B997,'Pliegos Tarifarios (Santiago)'!$A:$A,0))</f>
        <v>8036.5125147999997</v>
      </c>
      <c r="Q997" s="19" cm="1">
        <f t="array" ref="Q997">H997*_xlfn.IFS(H997&lt;=350,INDEX('Pliegos Tarifarios (Santiago)'!$F:$F,MATCH($B997,'Pliegos Tarifarios (Santiago)'!$A:$A,0)),H997&lt;=500,INDEX('Pliegos Tarifarios (Santiago)'!$G:$G,MATCH($B997,'Pliegos Tarifarios (Santiago)'!$A:$A,0)),H997&lt;=1000,INDEX('Pliegos Tarifarios (Santiago)'!$H:$H,MATCH($B997,'Pliegos Tarifarios (Santiago)'!$A:$A,0)),H997&lt;=5000,INDEX('Pliegos Tarifarios (Santiago)'!$I:$I,MATCH($B997,'Pliegos Tarifarios (Santiago)'!$A:$A,0)),H997&gt;5000,INDEX('Pliegos Tarifarios (Santiago)'!$J:$J,MATCH($B997,'Pliegos Tarifarios (Santiago)'!$A:$A,0)))/1.19</f>
        <v>1457.5209452941178</v>
      </c>
      <c r="R997" s="19">
        <f>INDEX('Pliegos Tarifarios (Santiago)'!$K:$K,MATCH($B997,'Pliegos Tarifarios (Santiago)'!$A:$A,0))</f>
        <v>719.68899999999996</v>
      </c>
      <c r="S997" s="21">
        <f t="shared" si="64"/>
        <v>115009.58003309411</v>
      </c>
      <c r="T997" s="21">
        <f t="shared" si="62"/>
        <v>21851.820206287881</v>
      </c>
      <c r="U997" s="19">
        <v>0</v>
      </c>
      <c r="V997" s="21">
        <f t="shared" si="63"/>
        <v>136861.400239382</v>
      </c>
    </row>
    <row r="998" spans="1:22" x14ac:dyDescent="0.3">
      <c r="A998" s="7" t="s">
        <v>135</v>
      </c>
      <c r="B998" s="7">
        <v>4</v>
      </c>
      <c r="C998" s="8" t="s">
        <v>178</v>
      </c>
      <c r="D998" s="7" t="s">
        <v>646</v>
      </c>
      <c r="E998" s="7" t="s">
        <v>488</v>
      </c>
      <c r="F998" s="8" t="s">
        <v>647</v>
      </c>
      <c r="G998" s="7" t="s">
        <v>30</v>
      </c>
      <c r="H998" s="9">
        <v>619.94069999999999</v>
      </c>
      <c r="I998" s="9">
        <v>1.8003</v>
      </c>
      <c r="J998" s="9">
        <v>1.8003</v>
      </c>
      <c r="K998" s="10">
        <v>1</v>
      </c>
      <c r="L998" s="9">
        <v>20</v>
      </c>
      <c r="M998" s="19">
        <f>H998*INDEX('Pliegos Tarifarios (Santiago)'!$B:$B,MATCH($B998,'Pliegos Tarifarios (Santiago)'!$A:$A,0))</f>
        <v>73672.512906599994</v>
      </c>
      <c r="N998" s="19">
        <f>I998*INDEX('Pliegos Tarifarios (Santiago)'!$C:$C,MATCH($B998,'Pliegos Tarifarios (Santiago)'!$A:$A,0))</f>
        <v>6174.7715570999999</v>
      </c>
      <c r="O998" s="19">
        <f>J998*INDEX('Pliegos Tarifarios (Santiago)'!$D:$D,MATCH($B998,'Pliegos Tarifarios (Santiago)'!$A:$A,0))</f>
        <v>25435.394526</v>
      </c>
      <c r="P998" s="19">
        <f>H998*INDEX('Pliegos Tarifarios (Santiago)'!$E:$E,MATCH($B998,'Pliegos Tarifarios (Santiago)'!$A:$A,0))</f>
        <v>8017.0731323999998</v>
      </c>
      <c r="Q998" s="19" cm="1">
        <f t="array" ref="Q998">H998*_xlfn.IFS(H998&lt;=350,INDEX('Pliegos Tarifarios (Santiago)'!$F:$F,MATCH($B998,'Pliegos Tarifarios (Santiago)'!$A:$A,0)),H998&lt;=500,INDEX('Pliegos Tarifarios (Santiago)'!$G:$G,MATCH($B998,'Pliegos Tarifarios (Santiago)'!$A:$A,0)),H998&lt;=1000,INDEX('Pliegos Tarifarios (Santiago)'!$H:$H,MATCH($B998,'Pliegos Tarifarios (Santiago)'!$A:$A,0)),H998&lt;=5000,INDEX('Pliegos Tarifarios (Santiago)'!$I:$I,MATCH($B998,'Pliegos Tarifarios (Santiago)'!$A:$A,0)),H998&gt;5000,INDEX('Pliegos Tarifarios (Santiago)'!$J:$J,MATCH($B998,'Pliegos Tarifarios (Santiago)'!$A:$A,0)))/1.19</f>
        <v>1453.9953728571431</v>
      </c>
      <c r="R998" s="19">
        <f>INDEX('Pliegos Tarifarios (Santiago)'!$K:$K,MATCH($B998,'Pliegos Tarifarios (Santiago)'!$A:$A,0))</f>
        <v>719.68899999999996</v>
      </c>
      <c r="S998" s="21">
        <f t="shared" si="64"/>
        <v>115473.43649495713</v>
      </c>
      <c r="T998" s="21">
        <f t="shared" si="62"/>
        <v>21939.952934041856</v>
      </c>
      <c r="U998" s="19">
        <v>0</v>
      </c>
      <c r="V998" s="21">
        <f t="shared" si="63"/>
        <v>137413.38942899898</v>
      </c>
    </row>
    <row r="999" spans="1:22" x14ac:dyDescent="0.3">
      <c r="A999" s="7" t="s">
        <v>135</v>
      </c>
      <c r="B999" s="7">
        <v>4</v>
      </c>
      <c r="C999" s="8" t="s">
        <v>178</v>
      </c>
      <c r="D999" s="7" t="s">
        <v>648</v>
      </c>
      <c r="E999" s="7" t="s">
        <v>488</v>
      </c>
      <c r="F999" s="8" t="s">
        <v>649</v>
      </c>
      <c r="G999" s="7" t="s">
        <v>30</v>
      </c>
      <c r="H999" s="9">
        <v>622.39670000000001</v>
      </c>
      <c r="I999" s="9">
        <v>1.7543</v>
      </c>
      <c r="J999" s="9">
        <v>1.7543</v>
      </c>
      <c r="K999" s="10">
        <v>1</v>
      </c>
      <c r="L999" s="9">
        <v>20.079999999999998</v>
      </c>
      <c r="M999" s="19">
        <f>H999*INDEX('Pliegos Tarifarios (Santiago)'!$B:$B,MATCH($B999,'Pliegos Tarifarios (Santiago)'!$A:$A,0))</f>
        <v>73964.379034600002</v>
      </c>
      <c r="N999" s="19">
        <f>I999*INDEX('Pliegos Tarifarios (Santiago)'!$C:$C,MATCH($B999,'Pliegos Tarifarios (Santiago)'!$A:$A,0))</f>
        <v>6016.9981350999997</v>
      </c>
      <c r="O999" s="19">
        <f>J999*INDEX('Pliegos Tarifarios (Santiago)'!$D:$D,MATCH($B999,'Pliegos Tarifarios (Santiago)'!$A:$A,0))</f>
        <v>24785.487205999998</v>
      </c>
      <c r="P999" s="19">
        <f>H999*INDEX('Pliegos Tarifarios (Santiago)'!$E:$E,MATCH($B999,'Pliegos Tarifarios (Santiago)'!$A:$A,0))</f>
        <v>8048.8341244000003</v>
      </c>
      <c r="Q999" s="19" cm="1">
        <f t="array" ref="Q999">H999*_xlfn.IFS(H999&lt;=350,INDEX('Pliegos Tarifarios (Santiago)'!$F:$F,MATCH($B999,'Pliegos Tarifarios (Santiago)'!$A:$A,0)),H999&lt;=500,INDEX('Pliegos Tarifarios (Santiago)'!$G:$G,MATCH($B999,'Pliegos Tarifarios (Santiago)'!$A:$A,0)),H999&lt;=1000,INDEX('Pliegos Tarifarios (Santiago)'!$H:$H,MATCH($B999,'Pliegos Tarifarios (Santiago)'!$A:$A,0)),H999&lt;=5000,INDEX('Pliegos Tarifarios (Santiago)'!$I:$I,MATCH($B999,'Pliegos Tarifarios (Santiago)'!$A:$A,0)),H999&gt;5000,INDEX('Pliegos Tarifarios (Santiago)'!$J:$J,MATCH($B999,'Pliegos Tarifarios (Santiago)'!$A:$A,0)))/1.19</f>
        <v>1459.755621596639</v>
      </c>
      <c r="R999" s="19">
        <f>INDEX('Pliegos Tarifarios (Santiago)'!$K:$K,MATCH($B999,'Pliegos Tarifarios (Santiago)'!$A:$A,0))</f>
        <v>719.68899999999996</v>
      </c>
      <c r="S999" s="21">
        <f t="shared" si="64"/>
        <v>114995.14312169664</v>
      </c>
      <c r="T999" s="21">
        <f t="shared" si="62"/>
        <v>21849.077193122364</v>
      </c>
      <c r="U999" s="19">
        <v>0</v>
      </c>
      <c r="V999" s="21">
        <f t="shared" si="63"/>
        <v>136844.22031481902</v>
      </c>
    </row>
    <row r="1000" spans="1:22" x14ac:dyDescent="0.3">
      <c r="A1000" s="7" t="s">
        <v>135</v>
      </c>
      <c r="B1000" s="7">
        <v>4</v>
      </c>
      <c r="C1000" s="8" t="s">
        <v>178</v>
      </c>
      <c r="D1000" s="7" t="s">
        <v>650</v>
      </c>
      <c r="E1000" s="7" t="s">
        <v>488</v>
      </c>
      <c r="F1000" s="8" t="s">
        <v>651</v>
      </c>
      <c r="G1000" s="7" t="s">
        <v>30</v>
      </c>
      <c r="H1000" s="9">
        <v>620.1644</v>
      </c>
      <c r="I1000" s="9">
        <v>1.7295</v>
      </c>
      <c r="J1000" s="9">
        <v>1.7295</v>
      </c>
      <c r="K1000" s="10">
        <v>1</v>
      </c>
      <c r="L1000" s="9">
        <v>20.010000000000002</v>
      </c>
      <c r="M1000" s="19">
        <f>H1000*INDEX('Pliegos Tarifarios (Santiago)'!$B:$B,MATCH($B1000,'Pliegos Tarifarios (Santiago)'!$A:$A,0))</f>
        <v>73699.096967199992</v>
      </c>
      <c r="N1000" s="19">
        <f>I1000*INDEX('Pliegos Tarifarios (Santiago)'!$C:$C,MATCH($B1000,'Pliegos Tarifarios (Santiago)'!$A:$A,0))</f>
        <v>5931.9376815000005</v>
      </c>
      <c r="O1000" s="19">
        <f>J1000*INDEX('Pliegos Tarifarios (Santiago)'!$D:$D,MATCH($B1000,'Pliegos Tarifarios (Santiago)'!$A:$A,0))</f>
        <v>24435.10239</v>
      </c>
      <c r="P1000" s="19">
        <f>H1000*INDEX('Pliegos Tarifarios (Santiago)'!$E:$E,MATCH($B1000,'Pliegos Tarifarios (Santiago)'!$A:$A,0))</f>
        <v>8019.9660208000005</v>
      </c>
      <c r="Q1000" s="19" cm="1">
        <f t="array" ref="Q1000">H1000*_xlfn.IFS(H1000&lt;=350,INDEX('Pliegos Tarifarios (Santiago)'!$F:$F,MATCH($B1000,'Pliegos Tarifarios (Santiago)'!$A:$A,0)),H1000&lt;=500,INDEX('Pliegos Tarifarios (Santiago)'!$G:$G,MATCH($B1000,'Pliegos Tarifarios (Santiago)'!$A:$A,0)),H1000&lt;=1000,INDEX('Pliegos Tarifarios (Santiago)'!$H:$H,MATCH($B1000,'Pliegos Tarifarios (Santiago)'!$A:$A,0)),H1000&lt;=5000,INDEX('Pliegos Tarifarios (Santiago)'!$I:$I,MATCH($B1000,'Pliegos Tarifarios (Santiago)'!$A:$A,0)),H1000&gt;5000,INDEX('Pliegos Tarifarios (Santiago)'!$J:$J,MATCH($B1000,'Pliegos Tarifarios (Santiago)'!$A:$A,0)))/1.19</f>
        <v>1454.52003394958</v>
      </c>
      <c r="R1000" s="19">
        <f>INDEX('Pliegos Tarifarios (Santiago)'!$K:$K,MATCH($B1000,'Pliegos Tarifarios (Santiago)'!$A:$A,0))</f>
        <v>719.68899999999996</v>
      </c>
      <c r="S1000" s="21">
        <f t="shared" si="64"/>
        <v>114260.31209344957</v>
      </c>
      <c r="T1000" s="21">
        <f t="shared" si="62"/>
        <v>21709.459297755417</v>
      </c>
      <c r="U1000" s="19">
        <v>0</v>
      </c>
      <c r="V1000" s="21">
        <f t="shared" si="63"/>
        <v>135969.77139120499</v>
      </c>
    </row>
    <row r="1001" spans="1:22" x14ac:dyDescent="0.3">
      <c r="A1001" s="7" t="s">
        <v>135</v>
      </c>
      <c r="B1001" s="7">
        <v>4</v>
      </c>
      <c r="C1001" s="8" t="s">
        <v>178</v>
      </c>
      <c r="D1001" s="7" t="s">
        <v>652</v>
      </c>
      <c r="E1001" s="7" t="s">
        <v>488</v>
      </c>
      <c r="F1001" s="8" t="s">
        <v>653</v>
      </c>
      <c r="G1001" s="7" t="s">
        <v>30</v>
      </c>
      <c r="H1001" s="9">
        <v>619.50720000000001</v>
      </c>
      <c r="I1001" s="9">
        <v>1.7612000000000001</v>
      </c>
      <c r="J1001" s="9">
        <v>1.7612000000000001</v>
      </c>
      <c r="K1001" s="10">
        <v>1</v>
      </c>
      <c r="L1001" s="9">
        <v>19.98</v>
      </c>
      <c r="M1001" s="19">
        <f>H1001*INDEX('Pliegos Tarifarios (Santiago)'!$B:$B,MATCH($B1001,'Pliegos Tarifarios (Santiago)'!$A:$A,0))</f>
        <v>73620.996633599992</v>
      </c>
      <c r="N1001" s="19">
        <f>I1001*INDEX('Pliegos Tarifarios (Santiago)'!$C:$C,MATCH($B1001,'Pliegos Tarifarios (Santiago)'!$A:$A,0))</f>
        <v>6040.6641484000002</v>
      </c>
      <c r="O1001" s="19">
        <f>J1001*INDEX('Pliegos Tarifarios (Santiago)'!$D:$D,MATCH($B1001,'Pliegos Tarifarios (Santiago)'!$A:$A,0))</f>
        <v>24882.973304000003</v>
      </c>
      <c r="P1001" s="19">
        <f>H1001*INDEX('Pliegos Tarifarios (Santiago)'!$E:$E,MATCH($B1001,'Pliegos Tarifarios (Santiago)'!$A:$A,0))</f>
        <v>8011.4671104000008</v>
      </c>
      <c r="Q1001" s="19" cm="1">
        <f t="array" ref="Q1001">H1001*_xlfn.IFS(H1001&lt;=350,INDEX('Pliegos Tarifarios (Santiago)'!$F:$F,MATCH($B1001,'Pliegos Tarifarios (Santiago)'!$A:$A,0)),H1001&lt;=500,INDEX('Pliegos Tarifarios (Santiago)'!$G:$G,MATCH($B1001,'Pliegos Tarifarios (Santiago)'!$A:$A,0)),H1001&lt;=1000,INDEX('Pliegos Tarifarios (Santiago)'!$H:$H,MATCH($B1001,'Pliegos Tarifarios (Santiago)'!$A:$A,0)),H1001&lt;=5000,INDEX('Pliegos Tarifarios (Santiago)'!$I:$I,MATCH($B1001,'Pliegos Tarifarios (Santiago)'!$A:$A,0)),H1001&gt;5000,INDEX('Pliegos Tarifarios (Santiago)'!$J:$J,MATCH($B1001,'Pliegos Tarifarios (Santiago)'!$A:$A,0)))/1.19</f>
        <v>1452.9786514285718</v>
      </c>
      <c r="R1001" s="19">
        <f>INDEX('Pliegos Tarifarios (Santiago)'!$K:$K,MATCH($B1001,'Pliegos Tarifarios (Santiago)'!$A:$A,0))</f>
        <v>719.68899999999996</v>
      </c>
      <c r="S1001" s="21">
        <f t="shared" si="64"/>
        <v>114728.76884782856</v>
      </c>
      <c r="T1001" s="21">
        <f t="shared" si="62"/>
        <v>21798.466081087427</v>
      </c>
      <c r="U1001" s="19">
        <v>0</v>
      </c>
      <c r="V1001" s="21">
        <f t="shared" si="63"/>
        <v>136527.23492891598</v>
      </c>
    </row>
    <row r="1002" spans="1:22" x14ac:dyDescent="0.3">
      <c r="A1002" s="7" t="s">
        <v>135</v>
      </c>
      <c r="B1002" s="7">
        <v>4</v>
      </c>
      <c r="C1002" s="8" t="s">
        <v>178</v>
      </c>
      <c r="D1002" s="7" t="s">
        <v>654</v>
      </c>
      <c r="E1002" s="7" t="s">
        <v>488</v>
      </c>
      <c r="F1002" s="8" t="s">
        <v>655</v>
      </c>
      <c r="G1002" s="7" t="s">
        <v>30</v>
      </c>
      <c r="H1002" s="9">
        <v>619.89679999999998</v>
      </c>
      <c r="I1002" s="9">
        <v>1.7465999999999999</v>
      </c>
      <c r="J1002" s="9">
        <v>1.7397</v>
      </c>
      <c r="K1002" s="10">
        <v>0.99604946753692891</v>
      </c>
      <c r="L1002" s="9">
        <v>20</v>
      </c>
      <c r="M1002" s="19">
        <f>H1002*INDEX('Pliegos Tarifarios (Santiago)'!$B:$B,MATCH($B1002,'Pliegos Tarifarios (Santiago)'!$A:$A,0))</f>
        <v>73667.295918399992</v>
      </c>
      <c r="N1002" s="19">
        <f>I1002*INDEX('Pliegos Tarifarios (Santiago)'!$C:$C,MATCH($B1002,'Pliegos Tarifarios (Santiago)'!$A:$A,0))</f>
        <v>5990.5882361999993</v>
      </c>
      <c r="O1002" s="19">
        <f>J1002*INDEX('Pliegos Tarifarios (Santiago)'!$D:$D,MATCH($B1002,'Pliegos Tarifarios (Santiago)'!$A:$A,0))</f>
        <v>24579.212274000001</v>
      </c>
      <c r="P1002" s="19">
        <f>H1002*INDEX('Pliegos Tarifarios (Santiago)'!$E:$E,MATCH($B1002,'Pliegos Tarifarios (Santiago)'!$A:$A,0))</f>
        <v>8016.5054176000003</v>
      </c>
      <c r="Q1002" s="19" cm="1">
        <f t="array" ref="Q1002">H1002*_xlfn.IFS(H1002&lt;=350,INDEX('Pliegos Tarifarios (Santiago)'!$F:$F,MATCH($B1002,'Pliegos Tarifarios (Santiago)'!$A:$A,0)),H1002&lt;=500,INDEX('Pliegos Tarifarios (Santiago)'!$G:$G,MATCH($B1002,'Pliegos Tarifarios (Santiago)'!$A:$A,0)),H1002&lt;=1000,INDEX('Pliegos Tarifarios (Santiago)'!$H:$H,MATCH($B1002,'Pliegos Tarifarios (Santiago)'!$A:$A,0)),H1002&lt;=5000,INDEX('Pliegos Tarifarios (Santiago)'!$I:$I,MATCH($B1002,'Pliegos Tarifarios (Santiago)'!$A:$A,0)),H1002&gt;5000,INDEX('Pliegos Tarifarios (Santiago)'!$J:$J,MATCH($B1002,'Pliegos Tarifarios (Santiago)'!$A:$A,0)))/1.19</f>
        <v>1453.8924107563028</v>
      </c>
      <c r="R1002" s="19">
        <f>INDEX('Pliegos Tarifarios (Santiago)'!$K:$K,MATCH($B1002,'Pliegos Tarifarios (Santiago)'!$A:$A,0))</f>
        <v>719.68899999999996</v>
      </c>
      <c r="S1002" s="21">
        <f t="shared" si="64"/>
        <v>114427.1832569563</v>
      </c>
      <c r="T1002" s="21">
        <f t="shared" si="62"/>
        <v>21741.164818821697</v>
      </c>
      <c r="U1002" s="19">
        <v>0</v>
      </c>
      <c r="V1002" s="21">
        <f t="shared" si="63"/>
        <v>136168.34807577799</v>
      </c>
    </row>
    <row r="1003" spans="1:22" x14ac:dyDescent="0.3">
      <c r="A1003" s="7" t="s">
        <v>135</v>
      </c>
      <c r="B1003" s="7">
        <v>4</v>
      </c>
      <c r="C1003" s="8" t="s">
        <v>178</v>
      </c>
      <c r="D1003" s="7" t="s">
        <v>656</v>
      </c>
      <c r="E1003" s="7" t="s">
        <v>488</v>
      </c>
      <c r="F1003" s="8" t="s">
        <v>657</v>
      </c>
      <c r="G1003" s="7" t="s">
        <v>30</v>
      </c>
      <c r="H1003" s="9">
        <v>618.7183</v>
      </c>
      <c r="I1003" s="9">
        <v>1.7276</v>
      </c>
      <c r="J1003" s="9">
        <v>1.7276</v>
      </c>
      <c r="K1003" s="10">
        <v>1</v>
      </c>
      <c r="L1003" s="9">
        <v>19.96</v>
      </c>
      <c r="M1003" s="19">
        <f>H1003*INDEX('Pliegos Tarifarios (Santiago)'!$B:$B,MATCH($B1003,'Pliegos Tarifarios (Santiago)'!$A:$A,0))</f>
        <v>73527.245335400003</v>
      </c>
      <c r="N1003" s="19">
        <f>I1003*INDEX('Pliegos Tarifarios (Santiago)'!$C:$C,MATCH($B1003,'Pliegos Tarifarios (Santiago)'!$A:$A,0))</f>
        <v>5925.4209532000004</v>
      </c>
      <c r="O1003" s="19">
        <f>J1003*INDEX('Pliegos Tarifarios (Santiago)'!$D:$D,MATCH($B1003,'Pliegos Tarifarios (Santiago)'!$A:$A,0))</f>
        <v>24408.258392</v>
      </c>
      <c r="P1003" s="19">
        <f>H1003*INDEX('Pliegos Tarifarios (Santiago)'!$E:$E,MATCH($B1003,'Pliegos Tarifarios (Santiago)'!$A:$A,0))</f>
        <v>8001.2650555999999</v>
      </c>
      <c r="Q1003" s="19" cm="1">
        <f t="array" ref="Q1003">H1003*_xlfn.IFS(H1003&lt;=350,INDEX('Pliegos Tarifarios (Santiago)'!$F:$F,MATCH($B1003,'Pliegos Tarifarios (Santiago)'!$A:$A,0)),H1003&lt;=500,INDEX('Pliegos Tarifarios (Santiago)'!$G:$G,MATCH($B1003,'Pliegos Tarifarios (Santiago)'!$A:$A,0)),H1003&lt;=1000,INDEX('Pliegos Tarifarios (Santiago)'!$H:$H,MATCH($B1003,'Pliegos Tarifarios (Santiago)'!$A:$A,0)),H1003&lt;=5000,INDEX('Pliegos Tarifarios (Santiago)'!$I:$I,MATCH($B1003,'Pliegos Tarifarios (Santiago)'!$A:$A,0)),H1003&gt;5000,INDEX('Pliegos Tarifarios (Santiago)'!$J:$J,MATCH($B1003,'Pliegos Tarifarios (Santiago)'!$A:$A,0)))/1.19</f>
        <v>1451.1283826050424</v>
      </c>
      <c r="R1003" s="19">
        <f>INDEX('Pliegos Tarifarios (Santiago)'!$K:$K,MATCH($B1003,'Pliegos Tarifarios (Santiago)'!$A:$A,0))</f>
        <v>719.68899999999996</v>
      </c>
      <c r="S1003" s="21">
        <f t="shared" si="64"/>
        <v>114033.00711880505</v>
      </c>
      <c r="T1003" s="21">
        <f t="shared" si="62"/>
        <v>21666.27135257296</v>
      </c>
      <c r="U1003" s="19">
        <v>0</v>
      </c>
      <c r="V1003" s="21">
        <f t="shared" si="63"/>
        <v>135699.278471378</v>
      </c>
    </row>
    <row r="1004" spans="1:22" x14ac:dyDescent="0.3">
      <c r="A1004" s="7" t="s">
        <v>135</v>
      </c>
      <c r="B1004" s="7">
        <v>4</v>
      </c>
      <c r="C1004" s="8" t="s">
        <v>178</v>
      </c>
      <c r="D1004" s="7" t="s">
        <v>658</v>
      </c>
      <c r="E1004" s="7" t="s">
        <v>488</v>
      </c>
      <c r="F1004" s="8" t="s">
        <v>659</v>
      </c>
      <c r="G1004" s="7" t="s">
        <v>30</v>
      </c>
      <c r="H1004" s="9">
        <v>620.94659999999999</v>
      </c>
      <c r="I1004" s="9">
        <v>1.7561</v>
      </c>
      <c r="J1004" s="9">
        <v>1.7171000000000001</v>
      </c>
      <c r="K1004" s="10">
        <v>0.97779169751153128</v>
      </c>
      <c r="L1004" s="9">
        <v>20.03</v>
      </c>
      <c r="M1004" s="19">
        <f>H1004*INDEX('Pliegos Tarifarios (Santiago)'!$B:$B,MATCH($B1004,'Pliegos Tarifarios (Santiago)'!$A:$A,0))</f>
        <v>73792.05205079999</v>
      </c>
      <c r="N1004" s="19">
        <f>I1004*INDEX('Pliegos Tarifarios (Santiago)'!$C:$C,MATCH($B1004,'Pliegos Tarifarios (Santiago)'!$A:$A,0))</f>
        <v>6023.1718776999996</v>
      </c>
      <c r="O1004" s="19">
        <f>J1004*INDEX('Pliegos Tarifarios (Santiago)'!$D:$D,MATCH($B1004,'Pliegos Tarifarios (Santiago)'!$A:$A,0))</f>
        <v>24259.909982000001</v>
      </c>
      <c r="P1004" s="19">
        <f>H1004*INDEX('Pliegos Tarifarios (Santiago)'!$E:$E,MATCH($B1004,'Pliegos Tarifarios (Santiago)'!$A:$A,0))</f>
        <v>8030.0814312000002</v>
      </c>
      <c r="Q1004" s="19" cm="1">
        <f t="array" ref="Q1004">H1004*_xlfn.IFS(H1004&lt;=350,INDEX('Pliegos Tarifarios (Santiago)'!$F:$F,MATCH($B1004,'Pliegos Tarifarios (Santiago)'!$A:$A,0)),H1004&lt;=500,INDEX('Pliegos Tarifarios (Santiago)'!$G:$G,MATCH($B1004,'Pliegos Tarifarios (Santiago)'!$A:$A,0)),H1004&lt;=1000,INDEX('Pliegos Tarifarios (Santiago)'!$H:$H,MATCH($B1004,'Pliegos Tarifarios (Santiago)'!$A:$A,0)),H1004&lt;=5000,INDEX('Pliegos Tarifarios (Santiago)'!$I:$I,MATCH($B1004,'Pliegos Tarifarios (Santiago)'!$A:$A,0)),H1004&gt;5000,INDEX('Pliegos Tarifarios (Santiago)'!$J:$J,MATCH($B1004,'Pliegos Tarifarios (Santiago)'!$A:$A,0)))/1.19</f>
        <v>1456.354588739496</v>
      </c>
      <c r="R1004" s="19">
        <f>INDEX('Pliegos Tarifarios (Santiago)'!$K:$K,MATCH($B1004,'Pliegos Tarifarios (Santiago)'!$A:$A,0))</f>
        <v>719.68899999999996</v>
      </c>
      <c r="S1004" s="21">
        <f t="shared" si="64"/>
        <v>114281.25893043949</v>
      </c>
      <c r="T1004" s="21">
        <f t="shared" si="62"/>
        <v>21713.439196783504</v>
      </c>
      <c r="U1004" s="19">
        <v>0</v>
      </c>
      <c r="V1004" s="21">
        <f t="shared" si="63"/>
        <v>135994.698127223</v>
      </c>
    </row>
    <row r="1005" spans="1:22" x14ac:dyDescent="0.3">
      <c r="A1005" s="7" t="s">
        <v>135</v>
      </c>
      <c r="B1005" s="7">
        <v>4</v>
      </c>
      <c r="C1005" s="8" t="s">
        <v>178</v>
      </c>
      <c r="D1005" s="7" t="s">
        <v>660</v>
      </c>
      <c r="E1005" s="7" t="s">
        <v>488</v>
      </c>
      <c r="F1005" s="8" t="s">
        <v>661</v>
      </c>
      <c r="G1005" s="7" t="s">
        <v>30</v>
      </c>
      <c r="H1005" s="9">
        <v>622.60490000000004</v>
      </c>
      <c r="I1005" s="9">
        <v>1.7474000000000001</v>
      </c>
      <c r="J1005" s="9">
        <v>1.7254</v>
      </c>
      <c r="K1005" s="10">
        <v>0.9874098660867574</v>
      </c>
      <c r="L1005" s="9">
        <v>20.079999999999998</v>
      </c>
      <c r="M1005" s="19">
        <f>H1005*INDEX('Pliegos Tarifarios (Santiago)'!$B:$B,MATCH($B1005,'Pliegos Tarifarios (Santiago)'!$A:$A,0))</f>
        <v>73989.121106200007</v>
      </c>
      <c r="N1005" s="19">
        <f>I1005*INDEX('Pliegos Tarifarios (Santiago)'!$C:$C,MATCH($B1005,'Pliegos Tarifarios (Santiago)'!$A:$A,0))</f>
        <v>5993.3321218000001</v>
      </c>
      <c r="O1005" s="19">
        <f>J1005*INDEX('Pliegos Tarifarios (Santiago)'!$D:$D,MATCH($B1005,'Pliegos Tarifarios (Santiago)'!$A:$A,0))</f>
        <v>24377.175868000002</v>
      </c>
      <c r="P1005" s="19">
        <f>H1005*INDEX('Pliegos Tarifarios (Santiago)'!$E:$E,MATCH($B1005,'Pliegos Tarifarios (Santiago)'!$A:$A,0))</f>
        <v>8051.5265668000011</v>
      </c>
      <c r="Q1005" s="19" cm="1">
        <f t="array" ref="Q1005">H1005*_xlfn.IFS(H1005&lt;=350,INDEX('Pliegos Tarifarios (Santiago)'!$F:$F,MATCH($B1005,'Pliegos Tarifarios (Santiago)'!$A:$A,0)),H1005&lt;=500,INDEX('Pliegos Tarifarios (Santiago)'!$G:$G,MATCH($B1005,'Pliegos Tarifarios (Santiago)'!$A:$A,0)),H1005&lt;=1000,INDEX('Pliegos Tarifarios (Santiago)'!$H:$H,MATCH($B1005,'Pliegos Tarifarios (Santiago)'!$A:$A,0)),H1005&lt;=5000,INDEX('Pliegos Tarifarios (Santiago)'!$I:$I,MATCH($B1005,'Pliegos Tarifarios (Santiago)'!$A:$A,0)),H1005&gt;5000,INDEX('Pliegos Tarifarios (Santiago)'!$J:$J,MATCH($B1005,'Pliegos Tarifarios (Santiago)'!$A:$A,0)))/1.19</f>
        <v>1460.2439293277314</v>
      </c>
      <c r="R1005" s="19">
        <f>INDEX('Pliegos Tarifarios (Santiago)'!$K:$K,MATCH($B1005,'Pliegos Tarifarios (Santiago)'!$A:$A,0))</f>
        <v>719.68899999999996</v>
      </c>
      <c r="S1005" s="21">
        <f t="shared" si="64"/>
        <v>114591.08859212775</v>
      </c>
      <c r="T1005" s="21">
        <f t="shared" si="62"/>
        <v>21772.306832504273</v>
      </c>
      <c r="U1005" s="19">
        <v>0</v>
      </c>
      <c r="V1005" s="21">
        <f t="shared" si="63"/>
        <v>136363.39542463204</v>
      </c>
    </row>
    <row r="1006" spans="1:22" x14ac:dyDescent="0.3">
      <c r="A1006" s="7" t="s">
        <v>135</v>
      </c>
      <c r="B1006" s="7">
        <v>4</v>
      </c>
      <c r="C1006" s="8" t="s">
        <v>178</v>
      </c>
      <c r="D1006" s="7" t="s">
        <v>662</v>
      </c>
      <c r="E1006" s="7" t="s">
        <v>488</v>
      </c>
      <c r="F1006" s="8" t="s">
        <v>663</v>
      </c>
      <c r="G1006" s="7" t="s">
        <v>30</v>
      </c>
      <c r="H1006" s="9">
        <v>619.30359999999996</v>
      </c>
      <c r="I1006" s="9">
        <v>1.7035</v>
      </c>
      <c r="J1006" s="9">
        <v>1.7</v>
      </c>
      <c r="K1006" s="10">
        <v>0.99794540651599639</v>
      </c>
      <c r="L1006" s="9">
        <v>19.98</v>
      </c>
      <c r="M1006" s="19">
        <f>H1006*INDEX('Pliegos Tarifarios (Santiago)'!$B:$B,MATCH($B1006,'Pliegos Tarifarios (Santiago)'!$A:$A,0))</f>
        <v>73596.801216799999</v>
      </c>
      <c r="N1006" s="19">
        <f>I1006*INDEX('Pliegos Tarifarios (Santiago)'!$C:$C,MATCH($B1006,'Pliegos Tarifarios (Santiago)'!$A:$A,0))</f>
        <v>5842.7613995000002</v>
      </c>
      <c r="O1006" s="19">
        <f>J1006*INDEX('Pliegos Tarifarios (Santiago)'!$D:$D,MATCH($B1006,'Pliegos Tarifarios (Santiago)'!$A:$A,0))</f>
        <v>24018.313999999998</v>
      </c>
      <c r="P1006" s="19">
        <f>H1006*INDEX('Pliegos Tarifarios (Santiago)'!$E:$E,MATCH($B1006,'Pliegos Tarifarios (Santiago)'!$A:$A,0))</f>
        <v>8008.8341552000002</v>
      </c>
      <c r="Q1006" s="19" cm="1">
        <f t="array" ref="Q1006">H1006*_xlfn.IFS(H1006&lt;=350,INDEX('Pliegos Tarifarios (Santiago)'!$F:$F,MATCH($B1006,'Pliegos Tarifarios (Santiago)'!$A:$A,0)),H1006&lt;=500,INDEX('Pliegos Tarifarios (Santiago)'!$G:$G,MATCH($B1006,'Pliegos Tarifarios (Santiago)'!$A:$A,0)),H1006&lt;=1000,INDEX('Pliegos Tarifarios (Santiago)'!$H:$H,MATCH($B1006,'Pliegos Tarifarios (Santiago)'!$A:$A,0)),H1006&lt;=5000,INDEX('Pliegos Tarifarios (Santiago)'!$I:$I,MATCH($B1006,'Pliegos Tarifarios (Santiago)'!$A:$A,0)),H1006&gt;5000,INDEX('Pliegos Tarifarios (Santiago)'!$J:$J,MATCH($B1006,'Pliegos Tarifarios (Santiago)'!$A:$A,0)))/1.19</f>
        <v>1452.501132436975</v>
      </c>
      <c r="R1006" s="19">
        <f>INDEX('Pliegos Tarifarios (Santiago)'!$K:$K,MATCH($B1006,'Pliegos Tarifarios (Santiago)'!$A:$A,0))</f>
        <v>719.68899999999996</v>
      </c>
      <c r="S1006" s="21">
        <f t="shared" si="64"/>
        <v>113638.90090393697</v>
      </c>
      <c r="T1006" s="21">
        <f t="shared" si="62"/>
        <v>21591.391171748026</v>
      </c>
      <c r="U1006" s="19">
        <v>0</v>
      </c>
      <c r="V1006" s="21">
        <f t="shared" si="63"/>
        <v>135230.29207568499</v>
      </c>
    </row>
    <row r="1007" spans="1:22" x14ac:dyDescent="0.3">
      <c r="A1007" s="7" t="s">
        <v>135</v>
      </c>
      <c r="B1007" s="7">
        <v>4</v>
      </c>
      <c r="C1007" s="8" t="s">
        <v>178</v>
      </c>
      <c r="D1007" s="7" t="s">
        <v>664</v>
      </c>
      <c r="E1007" s="7" t="s">
        <v>488</v>
      </c>
      <c r="F1007" s="8" t="s">
        <v>665</v>
      </c>
      <c r="G1007" s="7" t="s">
        <v>30</v>
      </c>
      <c r="H1007" s="9">
        <v>620.27419999999995</v>
      </c>
      <c r="I1007" s="9">
        <v>1.7434000000000001</v>
      </c>
      <c r="J1007" s="9">
        <v>1.7171000000000001</v>
      </c>
      <c r="K1007" s="10">
        <v>0.98491453481702418</v>
      </c>
      <c r="L1007" s="9">
        <v>20.010000000000002</v>
      </c>
      <c r="M1007" s="19">
        <f>H1007*INDEX('Pliegos Tarifarios (Santiago)'!$B:$B,MATCH($B1007,'Pliegos Tarifarios (Santiago)'!$A:$A,0))</f>
        <v>73712.145379599984</v>
      </c>
      <c r="N1007" s="19">
        <f>I1007*INDEX('Pliegos Tarifarios (Santiago)'!$C:$C,MATCH($B1007,'Pliegos Tarifarios (Santiago)'!$A:$A,0))</f>
        <v>5979.6126937999998</v>
      </c>
      <c r="O1007" s="19">
        <f>J1007*INDEX('Pliegos Tarifarios (Santiago)'!$D:$D,MATCH($B1007,'Pliegos Tarifarios (Santiago)'!$A:$A,0))</f>
        <v>24259.909982000001</v>
      </c>
      <c r="P1007" s="19">
        <f>H1007*INDEX('Pliegos Tarifarios (Santiago)'!$E:$E,MATCH($B1007,'Pliegos Tarifarios (Santiago)'!$A:$A,0))</f>
        <v>8021.3859543999997</v>
      </c>
      <c r="Q1007" s="19" cm="1">
        <f t="array" ref="Q1007">H1007*_xlfn.IFS(H1007&lt;=350,INDEX('Pliegos Tarifarios (Santiago)'!$F:$F,MATCH($B1007,'Pliegos Tarifarios (Santiago)'!$A:$A,0)),H1007&lt;=500,INDEX('Pliegos Tarifarios (Santiago)'!$G:$G,MATCH($B1007,'Pliegos Tarifarios (Santiago)'!$A:$A,0)),H1007&lt;=1000,INDEX('Pliegos Tarifarios (Santiago)'!$H:$H,MATCH($B1007,'Pliegos Tarifarios (Santiago)'!$A:$A,0)),H1007&lt;=5000,INDEX('Pliegos Tarifarios (Santiago)'!$I:$I,MATCH($B1007,'Pliegos Tarifarios (Santiago)'!$A:$A,0)),H1007&gt;5000,INDEX('Pliegos Tarifarios (Santiago)'!$J:$J,MATCH($B1007,'Pliegos Tarifarios (Santiago)'!$A:$A,0)))/1.19</f>
        <v>1454.7775564705883</v>
      </c>
      <c r="R1007" s="19">
        <f>INDEX('Pliegos Tarifarios (Santiago)'!$K:$K,MATCH($B1007,'Pliegos Tarifarios (Santiago)'!$A:$A,0))</f>
        <v>719.68899999999996</v>
      </c>
      <c r="S1007" s="21">
        <f t="shared" si="64"/>
        <v>114147.52056627057</v>
      </c>
      <c r="T1007" s="21">
        <f t="shared" si="62"/>
        <v>21688.028907591408</v>
      </c>
      <c r="U1007" s="19">
        <v>0</v>
      </c>
      <c r="V1007" s="21">
        <f t="shared" si="63"/>
        <v>135835.54947386199</v>
      </c>
    </row>
    <row r="1008" spans="1:22" x14ac:dyDescent="0.3">
      <c r="A1008" s="7" t="s">
        <v>135</v>
      </c>
      <c r="B1008" s="7">
        <v>4</v>
      </c>
      <c r="C1008" s="8" t="s">
        <v>178</v>
      </c>
      <c r="D1008" s="7" t="s">
        <v>666</v>
      </c>
      <c r="E1008" s="7" t="s">
        <v>488</v>
      </c>
      <c r="F1008" s="8" t="s">
        <v>667</v>
      </c>
      <c r="G1008" s="7" t="s">
        <v>30</v>
      </c>
      <c r="H1008" s="9">
        <v>619.90859999999998</v>
      </c>
      <c r="I1008" s="9">
        <v>1.7496</v>
      </c>
      <c r="J1008" s="9">
        <v>1.7282</v>
      </c>
      <c r="K1008" s="10">
        <v>0.9877686328303612</v>
      </c>
      <c r="L1008" s="9">
        <v>20</v>
      </c>
      <c r="M1008" s="19">
        <f>H1008*INDEX('Pliegos Tarifarios (Santiago)'!$B:$B,MATCH($B1008,'Pliegos Tarifarios (Santiago)'!$A:$A,0))</f>
        <v>73668.698206799992</v>
      </c>
      <c r="N1008" s="19">
        <f>I1008*INDEX('Pliegos Tarifarios (Santiago)'!$C:$C,MATCH($B1008,'Pliegos Tarifarios (Santiago)'!$A:$A,0))</f>
        <v>6000.8778072000005</v>
      </c>
      <c r="O1008" s="19">
        <f>J1008*INDEX('Pliegos Tarifarios (Santiago)'!$D:$D,MATCH($B1008,'Pliegos Tarifarios (Santiago)'!$A:$A,0))</f>
        <v>24416.735443999998</v>
      </c>
      <c r="P1008" s="19">
        <f>H1008*INDEX('Pliegos Tarifarios (Santiago)'!$E:$E,MATCH($B1008,'Pliegos Tarifarios (Santiago)'!$A:$A,0))</f>
        <v>8016.6580151999997</v>
      </c>
      <c r="Q1008" s="19" cm="1">
        <f t="array" ref="Q1008">H1008*_xlfn.IFS(H1008&lt;=350,INDEX('Pliegos Tarifarios (Santiago)'!$F:$F,MATCH($B1008,'Pliegos Tarifarios (Santiago)'!$A:$A,0)),H1008&lt;=500,INDEX('Pliegos Tarifarios (Santiago)'!$G:$G,MATCH($B1008,'Pliegos Tarifarios (Santiago)'!$A:$A,0)),H1008&lt;=1000,INDEX('Pliegos Tarifarios (Santiago)'!$H:$H,MATCH($B1008,'Pliegos Tarifarios (Santiago)'!$A:$A,0)),H1008&lt;=5000,INDEX('Pliegos Tarifarios (Santiago)'!$I:$I,MATCH($B1008,'Pliegos Tarifarios (Santiago)'!$A:$A,0)),H1008&gt;5000,INDEX('Pliegos Tarifarios (Santiago)'!$J:$J,MATCH($B1008,'Pliegos Tarifarios (Santiago)'!$A:$A,0)))/1.19</f>
        <v>1453.9200862184878</v>
      </c>
      <c r="R1008" s="19">
        <f>INDEX('Pliegos Tarifarios (Santiago)'!$K:$K,MATCH($B1008,'Pliegos Tarifarios (Santiago)'!$A:$A,0))</f>
        <v>719.68899999999996</v>
      </c>
      <c r="S1008" s="21">
        <f t="shared" si="64"/>
        <v>114276.57855941846</v>
      </c>
      <c r="T1008" s="21">
        <f t="shared" si="62"/>
        <v>21712.549926289506</v>
      </c>
      <c r="U1008" s="19">
        <v>0</v>
      </c>
      <c r="V1008" s="21">
        <f t="shared" si="63"/>
        <v>135989.12848570797</v>
      </c>
    </row>
    <row r="1009" spans="1:22" x14ac:dyDescent="0.3">
      <c r="A1009" s="7" t="s">
        <v>135</v>
      </c>
      <c r="B1009" s="7">
        <v>4</v>
      </c>
      <c r="C1009" s="8" t="s">
        <v>178</v>
      </c>
      <c r="D1009" s="7" t="s">
        <v>668</v>
      </c>
      <c r="E1009" s="7" t="s">
        <v>488</v>
      </c>
      <c r="F1009" s="8" t="s">
        <v>669</v>
      </c>
      <c r="G1009" s="7" t="s">
        <v>30</v>
      </c>
      <c r="H1009" s="9">
        <v>621.11479999999995</v>
      </c>
      <c r="I1009" s="9">
        <v>1.7504</v>
      </c>
      <c r="J1009" s="9">
        <v>1.7094</v>
      </c>
      <c r="K1009" s="10">
        <v>0.97657678244972579</v>
      </c>
      <c r="L1009" s="9">
        <v>20.04</v>
      </c>
      <c r="M1009" s="19">
        <f>H1009*INDEX('Pliegos Tarifarios (Santiago)'!$B:$B,MATCH($B1009,'Pliegos Tarifarios (Santiago)'!$A:$A,0))</f>
        <v>73812.040602399997</v>
      </c>
      <c r="N1009" s="19">
        <f>I1009*INDEX('Pliegos Tarifarios (Santiago)'!$C:$C,MATCH($B1009,'Pliegos Tarifarios (Santiago)'!$A:$A,0))</f>
        <v>6003.6216927999994</v>
      </c>
      <c r="O1009" s="19">
        <f>J1009*INDEX('Pliegos Tarifarios (Santiago)'!$D:$D,MATCH($B1009,'Pliegos Tarifarios (Santiago)'!$A:$A,0))</f>
        <v>24151.121148000002</v>
      </c>
      <c r="P1009" s="19">
        <f>H1009*INDEX('Pliegos Tarifarios (Santiago)'!$E:$E,MATCH($B1009,'Pliegos Tarifarios (Santiago)'!$A:$A,0))</f>
        <v>8032.2565935999992</v>
      </c>
      <c r="Q1009" s="19" cm="1">
        <f t="array" ref="Q1009">H1009*_xlfn.IFS(H1009&lt;=350,INDEX('Pliegos Tarifarios (Santiago)'!$F:$F,MATCH($B1009,'Pliegos Tarifarios (Santiago)'!$A:$A,0)),H1009&lt;=500,INDEX('Pliegos Tarifarios (Santiago)'!$G:$G,MATCH($B1009,'Pliegos Tarifarios (Santiago)'!$A:$A,0)),H1009&lt;=1000,INDEX('Pliegos Tarifarios (Santiago)'!$H:$H,MATCH($B1009,'Pliegos Tarifarios (Santiago)'!$A:$A,0)),H1009&lt;=5000,INDEX('Pliegos Tarifarios (Santiago)'!$I:$I,MATCH($B1009,'Pliegos Tarifarios (Santiago)'!$A:$A,0)),H1009&gt;5000,INDEX('Pliegos Tarifarios (Santiago)'!$J:$J,MATCH($B1009,'Pliegos Tarifarios (Santiago)'!$A:$A,0)))/1.19</f>
        <v>1456.7490813445379</v>
      </c>
      <c r="R1009" s="19">
        <f>INDEX('Pliegos Tarifarios (Santiago)'!$K:$K,MATCH($B1009,'Pliegos Tarifarios (Santiago)'!$A:$A,0))</f>
        <v>719.68899999999996</v>
      </c>
      <c r="S1009" s="21">
        <f t="shared" si="64"/>
        <v>114175.47811814453</v>
      </c>
      <c r="T1009" s="21">
        <f t="shared" si="62"/>
        <v>21693.340842447462</v>
      </c>
      <c r="U1009" s="19">
        <v>0</v>
      </c>
      <c r="V1009" s="21">
        <f t="shared" si="63"/>
        <v>135868.81896059198</v>
      </c>
    </row>
    <row r="1010" spans="1:22" x14ac:dyDescent="0.3">
      <c r="A1010" s="7" t="s">
        <v>135</v>
      </c>
      <c r="B1010" s="7">
        <v>4</v>
      </c>
      <c r="C1010" s="8" t="s">
        <v>178</v>
      </c>
      <c r="D1010" s="7" t="s">
        <v>670</v>
      </c>
      <c r="E1010" s="7" t="s">
        <v>488</v>
      </c>
      <c r="F1010" s="8" t="s">
        <v>671</v>
      </c>
      <c r="G1010" s="7" t="s">
        <v>30</v>
      </c>
      <c r="H1010" s="9">
        <v>621.52099999999996</v>
      </c>
      <c r="I1010" s="9">
        <v>1.7584</v>
      </c>
      <c r="J1010" s="9">
        <v>1.6897</v>
      </c>
      <c r="K1010" s="10">
        <v>0.96093039126478619</v>
      </c>
      <c r="L1010" s="9">
        <v>20.05</v>
      </c>
      <c r="M1010" s="19">
        <f>H1010*INDEX('Pliegos Tarifarios (Santiago)'!$B:$B,MATCH($B1010,'Pliegos Tarifarios (Santiago)'!$A:$A,0))</f>
        <v>73860.31259799999</v>
      </c>
      <c r="N1010" s="19">
        <f>I1010*INDEX('Pliegos Tarifarios (Santiago)'!$C:$C,MATCH($B1010,'Pliegos Tarifarios (Santiago)'!$A:$A,0))</f>
        <v>6031.0605488000001</v>
      </c>
      <c r="O1010" s="19">
        <f>J1010*INDEX('Pliegos Tarifarios (Santiago)'!$D:$D,MATCH($B1010,'Pliegos Tarifarios (Santiago)'!$A:$A,0))</f>
        <v>23872.791273999999</v>
      </c>
      <c r="P1010" s="19">
        <f>H1010*INDEX('Pliegos Tarifarios (Santiago)'!$E:$E,MATCH($B1010,'Pliegos Tarifarios (Santiago)'!$A:$A,0))</f>
        <v>8037.5095719999999</v>
      </c>
      <c r="Q1010" s="19" cm="1">
        <f t="array" ref="Q1010">H1010*_xlfn.IFS(H1010&lt;=350,INDEX('Pliegos Tarifarios (Santiago)'!$F:$F,MATCH($B1010,'Pliegos Tarifarios (Santiago)'!$A:$A,0)),H1010&lt;=500,INDEX('Pliegos Tarifarios (Santiago)'!$G:$G,MATCH($B1010,'Pliegos Tarifarios (Santiago)'!$A:$A,0)),H1010&lt;=1000,INDEX('Pliegos Tarifarios (Santiago)'!$H:$H,MATCH($B1010,'Pliegos Tarifarios (Santiago)'!$A:$A,0)),H1010&lt;=5000,INDEX('Pliegos Tarifarios (Santiago)'!$I:$I,MATCH($B1010,'Pliegos Tarifarios (Santiago)'!$A:$A,0)),H1010&gt;5000,INDEX('Pliegos Tarifarios (Santiago)'!$J:$J,MATCH($B1010,'Pliegos Tarifarios (Santiago)'!$A:$A,0)))/1.19</f>
        <v>1457.70177394958</v>
      </c>
      <c r="R1010" s="19">
        <f>INDEX('Pliegos Tarifarios (Santiago)'!$K:$K,MATCH($B1010,'Pliegos Tarifarios (Santiago)'!$A:$A,0))</f>
        <v>719.68899999999996</v>
      </c>
      <c r="S1010" s="21">
        <f t="shared" si="64"/>
        <v>113979.06476674957</v>
      </c>
      <c r="T1010" s="21">
        <f t="shared" si="62"/>
        <v>21656.022305682418</v>
      </c>
      <c r="U1010" s="19">
        <v>0</v>
      </c>
      <c r="V1010" s="21">
        <f t="shared" si="63"/>
        <v>135635.08707243198</v>
      </c>
    </row>
    <row r="1011" spans="1:22" x14ac:dyDescent="0.3">
      <c r="A1011" s="7" t="s">
        <v>135</v>
      </c>
      <c r="B1011" s="7">
        <v>4</v>
      </c>
      <c r="C1011" s="8" t="s">
        <v>178</v>
      </c>
      <c r="D1011" s="7" t="s">
        <v>672</v>
      </c>
      <c r="E1011" s="7" t="s">
        <v>488</v>
      </c>
      <c r="F1011" s="8" t="s">
        <v>673</v>
      </c>
      <c r="G1011" s="7" t="s">
        <v>30</v>
      </c>
      <c r="H1011" s="9">
        <v>619.94899999999996</v>
      </c>
      <c r="I1011" s="9">
        <v>1.7653000000000001</v>
      </c>
      <c r="J1011" s="9">
        <v>1.7317</v>
      </c>
      <c r="K1011" s="10">
        <v>0.98096640797598134</v>
      </c>
      <c r="L1011" s="9">
        <v>20</v>
      </c>
      <c r="M1011" s="19">
        <f>H1011*INDEX('Pliegos Tarifarios (Santiago)'!$B:$B,MATCH($B1011,'Pliegos Tarifarios (Santiago)'!$A:$A,0))</f>
        <v>73673.499261999998</v>
      </c>
      <c r="N1011" s="19">
        <f>I1011*INDEX('Pliegos Tarifarios (Santiago)'!$C:$C,MATCH($B1011,'Pliegos Tarifarios (Santiago)'!$A:$A,0))</f>
        <v>6054.7265621000006</v>
      </c>
      <c r="O1011" s="19">
        <f>J1011*INDEX('Pliegos Tarifarios (Santiago)'!$D:$D,MATCH($B1011,'Pliegos Tarifarios (Santiago)'!$A:$A,0))</f>
        <v>24466.184914000001</v>
      </c>
      <c r="P1011" s="19">
        <f>H1011*INDEX('Pliegos Tarifarios (Santiago)'!$E:$E,MATCH($B1011,'Pliegos Tarifarios (Santiago)'!$A:$A,0))</f>
        <v>8017.1804679999996</v>
      </c>
      <c r="Q1011" s="19" cm="1">
        <f t="array" ref="Q1011">H1011*_xlfn.IFS(H1011&lt;=350,INDEX('Pliegos Tarifarios (Santiago)'!$F:$F,MATCH($B1011,'Pliegos Tarifarios (Santiago)'!$A:$A,0)),H1011&lt;=500,INDEX('Pliegos Tarifarios (Santiago)'!$G:$G,MATCH($B1011,'Pliegos Tarifarios (Santiago)'!$A:$A,0)),H1011&lt;=1000,INDEX('Pliegos Tarifarios (Santiago)'!$H:$H,MATCH($B1011,'Pliegos Tarifarios (Santiago)'!$A:$A,0)),H1011&lt;=5000,INDEX('Pliegos Tarifarios (Santiago)'!$I:$I,MATCH($B1011,'Pliegos Tarifarios (Santiago)'!$A:$A,0)),H1011&gt;5000,INDEX('Pliegos Tarifarios (Santiago)'!$J:$J,MATCH($B1011,'Pliegos Tarifarios (Santiago)'!$A:$A,0)))/1.19</f>
        <v>1454.0148394957985</v>
      </c>
      <c r="R1011" s="19">
        <f>INDEX('Pliegos Tarifarios (Santiago)'!$K:$K,MATCH($B1011,'Pliegos Tarifarios (Santiago)'!$A:$A,0))</f>
        <v>719.68899999999996</v>
      </c>
      <c r="S1011" s="21">
        <f t="shared" si="64"/>
        <v>114385.29504559579</v>
      </c>
      <c r="T1011" s="21">
        <f t="shared" si="62"/>
        <v>21733.2060586632</v>
      </c>
      <c r="U1011" s="19">
        <v>0</v>
      </c>
      <c r="V1011" s="21">
        <f t="shared" si="63"/>
        <v>136118.50110425899</v>
      </c>
    </row>
    <row r="1012" spans="1:22" x14ac:dyDescent="0.3">
      <c r="A1012" s="7" t="s">
        <v>135</v>
      </c>
      <c r="B1012" s="7">
        <v>4</v>
      </c>
      <c r="C1012" s="8" t="s">
        <v>178</v>
      </c>
      <c r="D1012" s="7" t="s">
        <v>674</v>
      </c>
      <c r="E1012" s="7" t="s">
        <v>488</v>
      </c>
      <c r="F1012" s="8" t="s">
        <v>675</v>
      </c>
      <c r="G1012" s="7" t="s">
        <v>30</v>
      </c>
      <c r="H1012" s="9">
        <v>620.9579</v>
      </c>
      <c r="I1012" s="9">
        <v>1.7384999999999999</v>
      </c>
      <c r="J1012" s="9">
        <v>1.6975</v>
      </c>
      <c r="K1012" s="10">
        <v>0.97641645096347429</v>
      </c>
      <c r="L1012" s="9">
        <v>20.03</v>
      </c>
      <c r="M1012" s="19">
        <f>H1012*INDEX('Pliegos Tarifarios (Santiago)'!$B:$B,MATCH($B1012,'Pliegos Tarifarios (Santiago)'!$A:$A,0))</f>
        <v>73793.394920199993</v>
      </c>
      <c r="N1012" s="19">
        <f>I1012*INDEX('Pliegos Tarifarios (Santiago)'!$C:$C,MATCH($B1012,'Pliegos Tarifarios (Santiago)'!$A:$A,0))</f>
        <v>5962.8063944999994</v>
      </c>
      <c r="O1012" s="19">
        <f>J1012*INDEX('Pliegos Tarifarios (Santiago)'!$D:$D,MATCH($B1012,'Pliegos Tarifarios (Santiago)'!$A:$A,0))</f>
        <v>23982.99295</v>
      </c>
      <c r="P1012" s="19">
        <f>H1012*INDEX('Pliegos Tarifarios (Santiago)'!$E:$E,MATCH($B1012,'Pliegos Tarifarios (Santiago)'!$A:$A,0))</f>
        <v>8030.2275627999998</v>
      </c>
      <c r="Q1012" s="19" cm="1">
        <f t="array" ref="Q1012">H1012*_xlfn.IFS(H1012&lt;=350,INDEX('Pliegos Tarifarios (Santiago)'!$F:$F,MATCH($B1012,'Pliegos Tarifarios (Santiago)'!$A:$A,0)),H1012&lt;=500,INDEX('Pliegos Tarifarios (Santiago)'!$G:$G,MATCH($B1012,'Pliegos Tarifarios (Santiago)'!$A:$A,0)),H1012&lt;=1000,INDEX('Pliegos Tarifarios (Santiago)'!$H:$H,MATCH($B1012,'Pliegos Tarifarios (Santiago)'!$A:$A,0)),H1012&lt;=5000,INDEX('Pliegos Tarifarios (Santiago)'!$I:$I,MATCH($B1012,'Pliegos Tarifarios (Santiago)'!$A:$A,0)),H1012&gt;5000,INDEX('Pliegos Tarifarios (Santiago)'!$J:$J,MATCH($B1012,'Pliegos Tarifarios (Santiago)'!$A:$A,0)))/1.19</f>
        <v>1456.3810915126053</v>
      </c>
      <c r="R1012" s="19">
        <f>INDEX('Pliegos Tarifarios (Santiago)'!$K:$K,MATCH($B1012,'Pliegos Tarifarios (Santiago)'!$A:$A,0))</f>
        <v>719.68899999999996</v>
      </c>
      <c r="S1012" s="21">
        <f t="shared" si="64"/>
        <v>113945.49191901261</v>
      </c>
      <c r="T1012" s="21">
        <f t="shared" si="62"/>
        <v>21649.643464612396</v>
      </c>
      <c r="U1012" s="19">
        <v>0</v>
      </c>
      <c r="V1012" s="21">
        <f t="shared" si="63"/>
        <v>135595.13538362499</v>
      </c>
    </row>
    <row r="1013" spans="1:22" x14ac:dyDescent="0.3">
      <c r="A1013" s="7" t="s">
        <v>135</v>
      </c>
      <c r="B1013" s="7">
        <v>4</v>
      </c>
      <c r="C1013" s="8" t="s">
        <v>178</v>
      </c>
      <c r="D1013" s="7" t="s">
        <v>676</v>
      </c>
      <c r="E1013" s="7" t="s">
        <v>488</v>
      </c>
      <c r="F1013" s="8" t="s">
        <v>677</v>
      </c>
      <c r="G1013" s="7" t="s">
        <v>30</v>
      </c>
      <c r="H1013" s="9">
        <v>620.25660000000005</v>
      </c>
      <c r="I1013" s="9">
        <v>1.7831999999999999</v>
      </c>
      <c r="J1013" s="9">
        <v>1.7010000000000001</v>
      </c>
      <c r="K1013" s="10">
        <v>0.95390309555854658</v>
      </c>
      <c r="L1013" s="9">
        <v>20.010000000000002</v>
      </c>
      <c r="M1013" s="19">
        <f>H1013*INDEX('Pliegos Tarifarios (Santiago)'!$B:$B,MATCH($B1013,'Pliegos Tarifarios (Santiago)'!$A:$A,0))</f>
        <v>73710.053830799996</v>
      </c>
      <c r="N1013" s="19">
        <f>I1013*INDEX('Pliegos Tarifarios (Santiago)'!$C:$C,MATCH($B1013,'Pliegos Tarifarios (Santiago)'!$A:$A,0))</f>
        <v>6116.1210023999993</v>
      </c>
      <c r="O1013" s="19">
        <f>J1013*INDEX('Pliegos Tarifarios (Santiago)'!$D:$D,MATCH($B1013,'Pliegos Tarifarios (Santiago)'!$A:$A,0))</f>
        <v>24032.442419999999</v>
      </c>
      <c r="P1013" s="19">
        <f>H1013*INDEX('Pliegos Tarifarios (Santiago)'!$E:$E,MATCH($B1013,'Pliegos Tarifarios (Santiago)'!$A:$A,0))</f>
        <v>8021.1583512000007</v>
      </c>
      <c r="Q1013" s="19" cm="1">
        <f t="array" ref="Q1013">H1013*_xlfn.IFS(H1013&lt;=350,INDEX('Pliegos Tarifarios (Santiago)'!$F:$F,MATCH($B1013,'Pliegos Tarifarios (Santiago)'!$A:$A,0)),H1013&lt;=500,INDEX('Pliegos Tarifarios (Santiago)'!$G:$G,MATCH($B1013,'Pliegos Tarifarios (Santiago)'!$A:$A,0)),H1013&lt;=1000,INDEX('Pliegos Tarifarios (Santiago)'!$H:$H,MATCH($B1013,'Pliegos Tarifarios (Santiago)'!$A:$A,0)),H1013&lt;=5000,INDEX('Pliegos Tarifarios (Santiago)'!$I:$I,MATCH($B1013,'Pliegos Tarifarios (Santiago)'!$A:$A,0)),H1013&gt;5000,INDEX('Pliegos Tarifarios (Santiago)'!$J:$J,MATCH($B1013,'Pliegos Tarifarios (Santiago)'!$A:$A,0)))/1.19</f>
        <v>1454.7362778151264</v>
      </c>
      <c r="R1013" s="19">
        <f>INDEX('Pliegos Tarifarios (Santiago)'!$K:$K,MATCH($B1013,'Pliegos Tarifarios (Santiago)'!$A:$A,0))</f>
        <v>719.68899999999996</v>
      </c>
      <c r="S1013" s="21">
        <f t="shared" si="64"/>
        <v>114054.20088221514</v>
      </c>
      <c r="T1013" s="21">
        <f t="shared" si="62"/>
        <v>21670.298167620876</v>
      </c>
      <c r="U1013" s="19">
        <v>0</v>
      </c>
      <c r="V1013" s="21">
        <f t="shared" si="63"/>
        <v>135724.49904983601</v>
      </c>
    </row>
    <row r="1014" spans="1:22" x14ac:dyDescent="0.3">
      <c r="A1014" s="7" t="s">
        <v>135</v>
      </c>
      <c r="B1014" s="7">
        <v>4</v>
      </c>
      <c r="C1014" s="8" t="s">
        <v>178</v>
      </c>
      <c r="D1014" s="7" t="s">
        <v>678</v>
      </c>
      <c r="E1014" s="7" t="s">
        <v>488</v>
      </c>
      <c r="F1014" s="8" t="s">
        <v>679</v>
      </c>
      <c r="G1014" s="7" t="s">
        <v>30</v>
      </c>
      <c r="H1014" s="9">
        <v>618.80859999999996</v>
      </c>
      <c r="I1014" s="9">
        <v>1.7399</v>
      </c>
      <c r="J1014" s="9">
        <v>1.7007000000000001</v>
      </c>
      <c r="K1014" s="10">
        <v>0.97746996953847931</v>
      </c>
      <c r="L1014" s="9">
        <v>19.96</v>
      </c>
      <c r="M1014" s="19">
        <f>H1014*INDEX('Pliegos Tarifarios (Santiago)'!$B:$B,MATCH($B1014,'Pliegos Tarifarios (Santiago)'!$A:$A,0))</f>
        <v>73537.976406799993</v>
      </c>
      <c r="N1014" s="19">
        <f>I1014*INDEX('Pliegos Tarifarios (Santiago)'!$C:$C,MATCH($B1014,'Pliegos Tarifarios (Santiago)'!$A:$A,0))</f>
        <v>5967.6081942999999</v>
      </c>
      <c r="O1014" s="19">
        <f>J1014*INDEX('Pliegos Tarifarios (Santiago)'!$D:$D,MATCH($B1014,'Pliegos Tarifarios (Santiago)'!$A:$A,0))</f>
        <v>24028.203894000002</v>
      </c>
      <c r="P1014" s="19">
        <f>H1014*INDEX('Pliegos Tarifarios (Santiago)'!$E:$E,MATCH($B1014,'Pliegos Tarifarios (Santiago)'!$A:$A,0))</f>
        <v>8002.4328151999998</v>
      </c>
      <c r="Q1014" s="19" cm="1">
        <f t="array" ref="Q1014">H1014*_xlfn.IFS(H1014&lt;=350,INDEX('Pliegos Tarifarios (Santiago)'!$F:$F,MATCH($B1014,'Pliegos Tarifarios (Santiago)'!$A:$A,0)),H1014&lt;=500,INDEX('Pliegos Tarifarios (Santiago)'!$G:$G,MATCH($B1014,'Pliegos Tarifarios (Santiago)'!$A:$A,0)),H1014&lt;=1000,INDEX('Pliegos Tarifarios (Santiago)'!$H:$H,MATCH($B1014,'Pliegos Tarifarios (Santiago)'!$A:$A,0)),H1014&lt;=5000,INDEX('Pliegos Tarifarios (Santiago)'!$I:$I,MATCH($B1014,'Pliegos Tarifarios (Santiago)'!$A:$A,0)),H1014&gt;5000,INDEX('Pliegos Tarifarios (Santiago)'!$J:$J,MATCH($B1014,'Pliegos Tarifarios (Santiago)'!$A:$A,0)))/1.19</f>
        <v>1451.340170252101</v>
      </c>
      <c r="R1014" s="19">
        <f>INDEX('Pliegos Tarifarios (Santiago)'!$K:$K,MATCH($B1014,'Pliegos Tarifarios (Santiago)'!$A:$A,0))</f>
        <v>719.68899999999996</v>
      </c>
      <c r="S1014" s="21">
        <f t="shared" si="64"/>
        <v>113707.2504805521</v>
      </c>
      <c r="T1014" s="21">
        <f t="shared" si="62"/>
        <v>21604.377591304899</v>
      </c>
      <c r="U1014" s="19">
        <v>0</v>
      </c>
      <c r="V1014" s="21">
        <f t="shared" si="63"/>
        <v>135311.62807185701</v>
      </c>
    </row>
    <row r="1015" spans="1:22" x14ac:dyDescent="0.3">
      <c r="A1015" s="7" t="s">
        <v>135</v>
      </c>
      <c r="B1015" s="7">
        <v>4</v>
      </c>
      <c r="C1015" s="8" t="s">
        <v>178</v>
      </c>
      <c r="D1015" s="7" t="s">
        <v>680</v>
      </c>
      <c r="E1015" s="7" t="s">
        <v>488</v>
      </c>
      <c r="F1015" s="8" t="s">
        <v>681</v>
      </c>
      <c r="G1015" s="7" t="s">
        <v>30</v>
      </c>
      <c r="H1015" s="9">
        <v>622.36270000000002</v>
      </c>
      <c r="I1015" s="9">
        <v>1.7364999999999999</v>
      </c>
      <c r="J1015" s="9">
        <v>1.7364999999999999</v>
      </c>
      <c r="K1015" s="10">
        <v>1</v>
      </c>
      <c r="L1015" s="9">
        <v>20.079999999999998</v>
      </c>
      <c r="M1015" s="19">
        <f>H1015*INDEX('Pliegos Tarifarios (Santiago)'!$B:$B,MATCH($B1015,'Pliegos Tarifarios (Santiago)'!$A:$A,0))</f>
        <v>73960.338542600002</v>
      </c>
      <c r="N1015" s="19">
        <f>I1015*INDEX('Pliegos Tarifarios (Santiago)'!$C:$C,MATCH($B1015,'Pliegos Tarifarios (Santiago)'!$A:$A,0))</f>
        <v>5955.9466804999993</v>
      </c>
      <c r="O1015" s="19">
        <f>J1015*INDEX('Pliegos Tarifarios (Santiago)'!$D:$D,MATCH($B1015,'Pliegos Tarifarios (Santiago)'!$A:$A,0))</f>
        <v>24534.001329999999</v>
      </c>
      <c r="P1015" s="19">
        <f>H1015*INDEX('Pliegos Tarifarios (Santiago)'!$E:$E,MATCH($B1015,'Pliegos Tarifarios (Santiago)'!$A:$A,0))</f>
        <v>8048.3944364000008</v>
      </c>
      <c r="Q1015" s="19" cm="1">
        <f t="array" ref="Q1015">H1015*_xlfn.IFS(H1015&lt;=350,INDEX('Pliegos Tarifarios (Santiago)'!$F:$F,MATCH($B1015,'Pliegos Tarifarios (Santiago)'!$A:$A,0)),H1015&lt;=500,INDEX('Pliegos Tarifarios (Santiago)'!$G:$G,MATCH($B1015,'Pliegos Tarifarios (Santiago)'!$A:$A,0)),H1015&lt;=1000,INDEX('Pliegos Tarifarios (Santiago)'!$H:$H,MATCH($B1015,'Pliegos Tarifarios (Santiago)'!$A:$A,0)),H1015&lt;=5000,INDEX('Pliegos Tarifarios (Santiago)'!$I:$I,MATCH($B1015,'Pliegos Tarifarios (Santiago)'!$A:$A,0)),H1015&gt;5000,INDEX('Pliegos Tarifarios (Santiago)'!$J:$J,MATCH($B1015,'Pliegos Tarifarios (Santiago)'!$A:$A,0)))/1.19</f>
        <v>1459.6758787394961</v>
      </c>
      <c r="R1015" s="19">
        <f>INDEX('Pliegos Tarifarios (Santiago)'!$K:$K,MATCH($B1015,'Pliegos Tarifarios (Santiago)'!$A:$A,0))</f>
        <v>719.68899999999996</v>
      </c>
      <c r="S1015" s="21">
        <f t="shared" si="64"/>
        <v>114678.0458682395</v>
      </c>
      <c r="T1015" s="21">
        <f t="shared" si="62"/>
        <v>21788.828714965504</v>
      </c>
      <c r="U1015" s="19">
        <v>0</v>
      </c>
      <c r="V1015" s="21">
        <f t="shared" si="63"/>
        <v>136466.874583205</v>
      </c>
    </row>
    <row r="1016" spans="1:22" x14ac:dyDescent="0.3">
      <c r="A1016" s="7" t="s">
        <v>135</v>
      </c>
      <c r="B1016" s="7">
        <v>4</v>
      </c>
      <c r="C1016" s="8" t="s">
        <v>178</v>
      </c>
      <c r="D1016" s="7" t="s">
        <v>682</v>
      </c>
      <c r="E1016" s="7" t="s">
        <v>488</v>
      </c>
      <c r="F1016" s="8" t="s">
        <v>683</v>
      </c>
      <c r="G1016" s="7" t="s">
        <v>30</v>
      </c>
      <c r="H1016" s="9">
        <v>621.31830000000002</v>
      </c>
      <c r="I1016" s="9">
        <v>1.7206999999999999</v>
      </c>
      <c r="J1016" s="9">
        <v>1.7185999999999999</v>
      </c>
      <c r="K1016" s="10">
        <v>0.99877956645551225</v>
      </c>
      <c r="L1016" s="9">
        <v>20.04</v>
      </c>
      <c r="M1016" s="19">
        <f>H1016*INDEX('Pliegos Tarifarios (Santiago)'!$B:$B,MATCH($B1016,'Pliegos Tarifarios (Santiago)'!$A:$A,0))</f>
        <v>73836.2241354</v>
      </c>
      <c r="N1016" s="19">
        <f>I1016*INDEX('Pliegos Tarifarios (Santiago)'!$C:$C,MATCH($B1016,'Pliegos Tarifarios (Santiago)'!$A:$A,0))</f>
        <v>5901.7549399</v>
      </c>
      <c r="O1016" s="19">
        <f>J1016*INDEX('Pliegos Tarifarios (Santiago)'!$D:$D,MATCH($B1016,'Pliegos Tarifarios (Santiago)'!$A:$A,0))</f>
        <v>24281.102611999999</v>
      </c>
      <c r="P1016" s="19">
        <f>H1016*INDEX('Pliegos Tarifarios (Santiago)'!$E:$E,MATCH($B1016,'Pliegos Tarifarios (Santiago)'!$A:$A,0))</f>
        <v>8034.8882556000008</v>
      </c>
      <c r="Q1016" s="19" cm="1">
        <f t="array" ref="Q1016">H1016*_xlfn.IFS(H1016&lt;=350,INDEX('Pliegos Tarifarios (Santiago)'!$F:$F,MATCH($B1016,'Pliegos Tarifarios (Santiago)'!$A:$A,0)),H1016&lt;=500,INDEX('Pliegos Tarifarios (Santiago)'!$G:$G,MATCH($B1016,'Pliegos Tarifarios (Santiago)'!$A:$A,0)),H1016&lt;=1000,INDEX('Pliegos Tarifarios (Santiago)'!$H:$H,MATCH($B1016,'Pliegos Tarifarios (Santiago)'!$A:$A,0)),H1016&lt;=5000,INDEX('Pliegos Tarifarios (Santiago)'!$I:$I,MATCH($B1016,'Pliegos Tarifarios (Santiago)'!$A:$A,0)),H1016&gt;5000,INDEX('Pliegos Tarifarios (Santiago)'!$J:$J,MATCH($B1016,'Pliegos Tarifarios (Santiago)'!$A:$A,0)))/1.19</f>
        <v>1457.2263657983196</v>
      </c>
      <c r="R1016" s="19">
        <f>INDEX('Pliegos Tarifarios (Santiago)'!$K:$K,MATCH($B1016,'Pliegos Tarifarios (Santiago)'!$A:$A,0))</f>
        <v>719.68899999999996</v>
      </c>
      <c r="S1016" s="21">
        <f t="shared" si="64"/>
        <v>114230.88530869831</v>
      </c>
      <c r="T1016" s="21">
        <f t="shared" si="62"/>
        <v>21703.868208652679</v>
      </c>
      <c r="U1016" s="19">
        <v>0</v>
      </c>
      <c r="V1016" s="21">
        <f t="shared" si="63"/>
        <v>135934.753517351</v>
      </c>
    </row>
    <row r="1017" spans="1:22" x14ac:dyDescent="0.3">
      <c r="A1017" s="7" t="s">
        <v>135</v>
      </c>
      <c r="B1017" s="7">
        <v>4</v>
      </c>
      <c r="C1017" s="8" t="s">
        <v>178</v>
      </c>
      <c r="D1017" s="7" t="s">
        <v>684</v>
      </c>
      <c r="E1017" s="7" t="s">
        <v>488</v>
      </c>
      <c r="F1017" s="8" t="s">
        <v>685</v>
      </c>
      <c r="G1017" s="7" t="s">
        <v>30</v>
      </c>
      <c r="H1017" s="9">
        <v>618.54790000000003</v>
      </c>
      <c r="I1017" s="9">
        <v>1.7396</v>
      </c>
      <c r="J1017" s="9">
        <v>1.7216</v>
      </c>
      <c r="K1017" s="10">
        <v>0.98965279374568871</v>
      </c>
      <c r="L1017" s="9">
        <v>19.95</v>
      </c>
      <c r="M1017" s="19">
        <f>H1017*INDEX('Pliegos Tarifarios (Santiago)'!$B:$B,MATCH($B1017,'Pliegos Tarifarios (Santiago)'!$A:$A,0))</f>
        <v>73506.995340199996</v>
      </c>
      <c r="N1017" s="19">
        <f>I1017*INDEX('Pliegos Tarifarios (Santiago)'!$C:$C,MATCH($B1017,'Pliegos Tarifarios (Santiago)'!$A:$A,0))</f>
        <v>5966.5792371999996</v>
      </c>
      <c r="O1017" s="19">
        <f>J1017*INDEX('Pliegos Tarifarios (Santiago)'!$D:$D,MATCH($B1017,'Pliegos Tarifarios (Santiago)'!$A:$A,0))</f>
        <v>24323.487872000002</v>
      </c>
      <c r="P1017" s="19">
        <f>H1017*INDEX('Pliegos Tarifarios (Santiago)'!$E:$E,MATCH($B1017,'Pliegos Tarifarios (Santiago)'!$A:$A,0))</f>
        <v>7999.0614428000008</v>
      </c>
      <c r="Q1017" s="19" cm="1">
        <f t="array" ref="Q1017">H1017*_xlfn.IFS(H1017&lt;=350,INDEX('Pliegos Tarifarios (Santiago)'!$F:$F,MATCH($B1017,'Pliegos Tarifarios (Santiago)'!$A:$A,0)),H1017&lt;=500,INDEX('Pliegos Tarifarios (Santiago)'!$G:$G,MATCH($B1017,'Pliegos Tarifarios (Santiago)'!$A:$A,0)),H1017&lt;=1000,INDEX('Pliegos Tarifarios (Santiago)'!$H:$H,MATCH($B1017,'Pliegos Tarifarios (Santiago)'!$A:$A,0)),H1017&lt;=5000,INDEX('Pliegos Tarifarios (Santiago)'!$I:$I,MATCH($B1017,'Pliegos Tarifarios (Santiago)'!$A:$A,0)),H1017&gt;5000,INDEX('Pliegos Tarifarios (Santiago)'!$J:$J,MATCH($B1017,'Pliegos Tarifarios (Santiago)'!$A:$A,0)))/1.19</f>
        <v>1450.7287301680674</v>
      </c>
      <c r="R1017" s="19">
        <f>INDEX('Pliegos Tarifarios (Santiago)'!$K:$K,MATCH($B1017,'Pliegos Tarifarios (Santiago)'!$A:$A,0))</f>
        <v>719.68899999999996</v>
      </c>
      <c r="S1017" s="21">
        <f t="shared" si="64"/>
        <v>113966.54162236805</v>
      </c>
      <c r="T1017" s="21">
        <f t="shared" si="62"/>
        <v>21653.642908249931</v>
      </c>
      <c r="U1017" s="19">
        <v>0</v>
      </c>
      <c r="V1017" s="21">
        <f t="shared" si="63"/>
        <v>135620.18453061799</v>
      </c>
    </row>
    <row r="1018" spans="1:22" x14ac:dyDescent="0.3">
      <c r="A1018" s="7" t="s">
        <v>135</v>
      </c>
      <c r="B1018" s="7">
        <v>4</v>
      </c>
      <c r="C1018" s="8" t="s">
        <v>178</v>
      </c>
      <c r="D1018" s="7" t="s">
        <v>686</v>
      </c>
      <c r="E1018" s="7" t="s">
        <v>488</v>
      </c>
      <c r="F1018" s="8" t="s">
        <v>687</v>
      </c>
      <c r="G1018" s="7" t="s">
        <v>30</v>
      </c>
      <c r="H1018" s="9">
        <v>621.0317</v>
      </c>
      <c r="I1018" s="9">
        <v>1.7414000000000001</v>
      </c>
      <c r="J1018" s="9">
        <v>1.6949000000000001</v>
      </c>
      <c r="K1018" s="10">
        <v>0.97329734696221437</v>
      </c>
      <c r="L1018" s="9">
        <v>20.03</v>
      </c>
      <c r="M1018" s="19">
        <f>H1018*INDEX('Pliegos Tarifarios (Santiago)'!$B:$B,MATCH($B1018,'Pliegos Tarifarios (Santiago)'!$A:$A,0))</f>
        <v>73802.165164599995</v>
      </c>
      <c r="N1018" s="19">
        <f>I1018*INDEX('Pliegos Tarifarios (Santiago)'!$C:$C,MATCH($B1018,'Pliegos Tarifarios (Santiago)'!$A:$A,0))</f>
        <v>5972.7529798000005</v>
      </c>
      <c r="O1018" s="19">
        <f>J1018*INDEX('Pliegos Tarifarios (Santiago)'!$D:$D,MATCH($B1018,'Pliegos Tarifarios (Santiago)'!$A:$A,0))</f>
        <v>23946.259058</v>
      </c>
      <c r="P1018" s="19">
        <f>H1018*INDEX('Pliegos Tarifarios (Santiago)'!$E:$E,MATCH($B1018,'Pliegos Tarifarios (Santiago)'!$A:$A,0))</f>
        <v>8031.1819444000002</v>
      </c>
      <c r="Q1018" s="19" cm="1">
        <f t="array" ref="Q1018">H1018*_xlfn.IFS(H1018&lt;=350,INDEX('Pliegos Tarifarios (Santiago)'!$F:$F,MATCH($B1018,'Pliegos Tarifarios (Santiago)'!$A:$A,0)),H1018&lt;=500,INDEX('Pliegos Tarifarios (Santiago)'!$G:$G,MATCH($B1018,'Pliegos Tarifarios (Santiago)'!$A:$A,0)),H1018&lt;=1000,INDEX('Pliegos Tarifarios (Santiago)'!$H:$H,MATCH($B1018,'Pliegos Tarifarios (Santiago)'!$A:$A,0)),H1018&lt;=5000,INDEX('Pliegos Tarifarios (Santiago)'!$I:$I,MATCH($B1018,'Pliegos Tarifarios (Santiago)'!$A:$A,0)),H1018&gt;5000,INDEX('Pliegos Tarifarios (Santiago)'!$J:$J,MATCH($B1018,'Pliegos Tarifarios (Santiago)'!$A:$A,0)))/1.19</f>
        <v>1456.5541804201684</v>
      </c>
      <c r="R1018" s="19">
        <f>INDEX('Pliegos Tarifarios (Santiago)'!$K:$K,MATCH($B1018,'Pliegos Tarifarios (Santiago)'!$A:$A,0))</f>
        <v>719.68899999999996</v>
      </c>
      <c r="S1018" s="21">
        <f t="shared" si="64"/>
        <v>113928.60232722016</v>
      </c>
      <c r="T1018" s="21">
        <f t="shared" si="62"/>
        <v>21646.434442171831</v>
      </c>
      <c r="U1018" s="19">
        <v>0</v>
      </c>
      <c r="V1018" s="21">
        <f t="shared" si="63"/>
        <v>135575.036769392</v>
      </c>
    </row>
    <row r="1019" spans="1:22" x14ac:dyDescent="0.3">
      <c r="A1019" s="7" t="s">
        <v>135</v>
      </c>
      <c r="B1019" s="7">
        <v>4</v>
      </c>
      <c r="C1019" s="8" t="s">
        <v>178</v>
      </c>
      <c r="D1019" s="7" t="s">
        <v>688</v>
      </c>
      <c r="E1019" s="7" t="s">
        <v>488</v>
      </c>
      <c r="F1019" s="8" t="s">
        <v>689</v>
      </c>
      <c r="G1019" s="7" t="s">
        <v>30</v>
      </c>
      <c r="H1019" s="9">
        <v>620.29759999999999</v>
      </c>
      <c r="I1019" s="9">
        <v>1.7282999999999999</v>
      </c>
      <c r="J1019" s="9">
        <v>1.7136</v>
      </c>
      <c r="K1019" s="10">
        <v>0.99149453219927097</v>
      </c>
      <c r="L1019" s="9">
        <v>20.010000000000002</v>
      </c>
      <c r="M1019" s="19">
        <f>H1019*INDEX('Pliegos Tarifarios (Santiago)'!$B:$B,MATCH($B1019,'Pliegos Tarifarios (Santiago)'!$A:$A,0))</f>
        <v>73714.926188799989</v>
      </c>
      <c r="N1019" s="19">
        <f>I1019*INDEX('Pliegos Tarifarios (Santiago)'!$C:$C,MATCH($B1019,'Pliegos Tarifarios (Santiago)'!$A:$A,0))</f>
        <v>5927.8218530999993</v>
      </c>
      <c r="O1019" s="19">
        <f>J1019*INDEX('Pliegos Tarifarios (Santiago)'!$D:$D,MATCH($B1019,'Pliegos Tarifarios (Santiago)'!$A:$A,0))</f>
        <v>24210.460512000001</v>
      </c>
      <c r="P1019" s="19">
        <f>H1019*INDEX('Pliegos Tarifarios (Santiago)'!$E:$E,MATCH($B1019,'Pliegos Tarifarios (Santiago)'!$A:$A,0))</f>
        <v>8021.6885632000003</v>
      </c>
      <c r="Q1019" s="19" cm="1">
        <f t="array" ref="Q1019">H1019*_xlfn.IFS(H1019&lt;=350,INDEX('Pliegos Tarifarios (Santiago)'!$F:$F,MATCH($B1019,'Pliegos Tarifarios (Santiago)'!$A:$A,0)),H1019&lt;=500,INDEX('Pliegos Tarifarios (Santiago)'!$G:$G,MATCH($B1019,'Pliegos Tarifarios (Santiago)'!$A:$A,0)),H1019&lt;=1000,INDEX('Pliegos Tarifarios (Santiago)'!$H:$H,MATCH($B1019,'Pliegos Tarifarios (Santiago)'!$A:$A,0)),H1019&lt;=5000,INDEX('Pliegos Tarifarios (Santiago)'!$I:$I,MATCH($B1019,'Pliegos Tarifarios (Santiago)'!$A:$A,0)),H1019&gt;5000,INDEX('Pliegos Tarifarios (Santiago)'!$J:$J,MATCH($B1019,'Pliegos Tarifarios (Santiago)'!$A:$A,0)))/1.19</f>
        <v>1454.832438319328</v>
      </c>
      <c r="R1019" s="19">
        <f>INDEX('Pliegos Tarifarios (Santiago)'!$K:$K,MATCH($B1019,'Pliegos Tarifarios (Santiago)'!$A:$A,0))</f>
        <v>719.68899999999996</v>
      </c>
      <c r="S1019" s="21">
        <f t="shared" si="64"/>
        <v>114049.41855541932</v>
      </c>
      <c r="T1019" s="21">
        <f t="shared" si="62"/>
        <v>21669.38952552967</v>
      </c>
      <c r="U1019" s="19">
        <v>0</v>
      </c>
      <c r="V1019" s="21">
        <f t="shared" si="63"/>
        <v>135718.80808094901</v>
      </c>
    </row>
    <row r="1020" spans="1:22" x14ac:dyDescent="0.3">
      <c r="A1020" s="3" t="s">
        <v>136</v>
      </c>
      <c r="B1020" s="3">
        <v>5</v>
      </c>
      <c r="C1020" s="4" t="s">
        <v>178</v>
      </c>
      <c r="D1020" s="3" t="s">
        <v>179</v>
      </c>
      <c r="E1020" s="3" t="s">
        <v>14</v>
      </c>
      <c r="F1020" s="4" t="s">
        <v>15</v>
      </c>
      <c r="G1020" s="3" t="s">
        <v>16</v>
      </c>
      <c r="H1020" s="5">
        <v>40049.9202</v>
      </c>
      <c r="I1020" s="5">
        <v>110.7546</v>
      </c>
      <c r="J1020" s="5">
        <v>107.5338</v>
      </c>
      <c r="K1020" s="6">
        <v>0.97091949228293906</v>
      </c>
      <c r="L1020" s="5">
        <v>1335</v>
      </c>
      <c r="M1020" s="19">
        <f>H1020*INDEX('Pliegos Tarifarios (Santiago)'!$B:$B,MATCH($B1020,'Pliegos Tarifarios (Santiago)'!$A:$A,0))</f>
        <v>4759452.4167275997</v>
      </c>
      <c r="N1020" s="19">
        <f>I1020*INDEX('Pliegos Tarifarios (Santiago)'!$C:$C,MATCH($B1020,'Pliegos Tarifarios (Santiago)'!$A:$A,0))</f>
        <v>376617.80541659996</v>
      </c>
      <c r="O1020" s="19">
        <f>J1020*INDEX('Pliegos Tarifarios (Santiago)'!$D:$D,MATCH($B1020,'Pliegos Tarifarios (Santiago)'!$A:$A,0))</f>
        <v>1516195.8253331999</v>
      </c>
      <c r="P1020" s="19">
        <f>H1020*INDEX('Pliegos Tarifarios (Santiago)'!$E:$E,MATCH($B1020,'Pliegos Tarifarios (Santiago)'!$A:$A,0))</f>
        <v>517925.5680264</v>
      </c>
      <c r="Q1020" s="19" cm="1">
        <f t="array" ref="Q1020">H1020*_xlfn.IFS(H1020&lt;=350,INDEX('Pliegos Tarifarios (Santiago)'!$F:$F,MATCH($B1020,'Pliegos Tarifarios (Santiago)'!$A:$A,0)),H1020&lt;=500,INDEX('Pliegos Tarifarios (Santiago)'!$G:$G,MATCH($B1020,'Pliegos Tarifarios (Santiago)'!$A:$A,0)),H1020&lt;=1000,INDEX('Pliegos Tarifarios (Santiago)'!$H:$H,MATCH($B1020,'Pliegos Tarifarios (Santiago)'!$A:$A,0)),H1020&lt;=5000,INDEX('Pliegos Tarifarios (Santiago)'!$I:$I,MATCH($B1020,'Pliegos Tarifarios (Santiago)'!$A:$A,0)),H1020&gt;5000,INDEX('Pliegos Tarifarios (Santiago)'!$J:$J,MATCH($B1020,'Pliegos Tarifarios (Santiago)'!$A:$A,0)))/1.19</f>
        <v>131424.3179672269</v>
      </c>
      <c r="R1020" s="19">
        <f>INDEX('Pliegos Tarifarios (Santiago)'!$K:$K,MATCH($B1020,'Pliegos Tarifarios (Santiago)'!$A:$A,0))</f>
        <v>723.32799999999997</v>
      </c>
      <c r="S1020" s="21">
        <f t="shared" si="64"/>
        <v>7302339.2614710266</v>
      </c>
      <c r="T1020" s="21">
        <f t="shared" si="62"/>
        <v>1387444.4596794951</v>
      </c>
      <c r="U1020" s="19">
        <v>0</v>
      </c>
      <c r="V1020" s="21">
        <f t="shared" si="63"/>
        <v>8689783.7211505212</v>
      </c>
    </row>
    <row r="1021" spans="1:22" x14ac:dyDescent="0.3">
      <c r="A1021" s="3" t="s">
        <v>136</v>
      </c>
      <c r="B1021" s="3">
        <v>5</v>
      </c>
      <c r="C1021" s="4" t="s">
        <v>178</v>
      </c>
      <c r="D1021" s="3" t="s">
        <v>180</v>
      </c>
      <c r="E1021" s="3" t="s">
        <v>18</v>
      </c>
      <c r="F1021" s="4" t="s">
        <v>181</v>
      </c>
      <c r="G1021" s="3" t="s">
        <v>16</v>
      </c>
      <c r="H1021" s="5">
        <v>3186.8163</v>
      </c>
      <c r="I1021" s="5">
        <v>8.7933000000000003</v>
      </c>
      <c r="J1021" s="5">
        <v>8.7212999999999994</v>
      </c>
      <c r="K1021" s="6">
        <v>0.99181194773293291</v>
      </c>
      <c r="L1021" s="5">
        <v>106.23</v>
      </c>
      <c r="M1021" s="19">
        <f>H1021*INDEX('Pliegos Tarifarios (Santiago)'!$B:$B,MATCH($B1021,'Pliegos Tarifarios (Santiago)'!$A:$A,0))</f>
        <v>378714.87545939995</v>
      </c>
      <c r="N1021" s="19">
        <f>I1021*INDEX('Pliegos Tarifarios (Santiago)'!$C:$C,MATCH($B1021,'Pliegos Tarifarios (Santiago)'!$A:$A,0))</f>
        <v>29901.361644300003</v>
      </c>
      <c r="O1021" s="19">
        <f>J1021*INDEX('Pliegos Tarifarios (Santiago)'!$D:$D,MATCH($B1021,'Pliegos Tarifarios (Santiago)'!$A:$A,0))</f>
        <v>122967.83570819999</v>
      </c>
      <c r="P1021" s="19">
        <f>H1021*INDEX('Pliegos Tarifarios (Santiago)'!$E:$E,MATCH($B1021,'Pliegos Tarifarios (Santiago)'!$A:$A,0))</f>
        <v>41211.908391600002</v>
      </c>
      <c r="Q1021" s="19" cm="1">
        <f t="array" ref="Q1021">H1021*_xlfn.IFS(H1021&lt;=350,INDEX('Pliegos Tarifarios (Santiago)'!$F:$F,MATCH($B1021,'Pliegos Tarifarios (Santiago)'!$A:$A,0)),H1021&lt;=500,INDEX('Pliegos Tarifarios (Santiago)'!$G:$G,MATCH($B1021,'Pliegos Tarifarios (Santiago)'!$A:$A,0)),H1021&lt;=1000,INDEX('Pliegos Tarifarios (Santiago)'!$H:$H,MATCH($B1021,'Pliegos Tarifarios (Santiago)'!$A:$A,0)),H1021&lt;=5000,INDEX('Pliegos Tarifarios (Santiago)'!$I:$I,MATCH($B1021,'Pliegos Tarifarios (Santiago)'!$A:$A,0)),H1021&gt;5000,INDEX('Pliegos Tarifarios (Santiago)'!$J:$J,MATCH($B1021,'Pliegos Tarifarios (Santiago)'!$A:$A,0)))/1.19</f>
        <v>9563.1268968907552</v>
      </c>
      <c r="R1021" s="19">
        <f>INDEX('Pliegos Tarifarios (Santiago)'!$K:$K,MATCH($B1021,'Pliegos Tarifarios (Santiago)'!$A:$A,0))</f>
        <v>723.32799999999997</v>
      </c>
      <c r="S1021" s="21">
        <f t="shared" si="64"/>
        <v>583082.43610039074</v>
      </c>
      <c r="T1021" s="21">
        <f t="shared" si="62"/>
        <v>110785.66285907425</v>
      </c>
      <c r="U1021" s="19">
        <v>0</v>
      </c>
      <c r="V1021" s="21">
        <f t="shared" si="63"/>
        <v>693868.09895946505</v>
      </c>
    </row>
    <row r="1022" spans="1:22" x14ac:dyDescent="0.3">
      <c r="A1022" s="3" t="s">
        <v>136</v>
      </c>
      <c r="B1022" s="3">
        <v>5</v>
      </c>
      <c r="C1022" s="4" t="s">
        <v>178</v>
      </c>
      <c r="D1022" s="3" t="s">
        <v>182</v>
      </c>
      <c r="E1022" s="3" t="s">
        <v>18</v>
      </c>
      <c r="F1022" s="4" t="s">
        <v>23</v>
      </c>
      <c r="G1022" s="3" t="s">
        <v>16</v>
      </c>
      <c r="H1022" s="5">
        <v>3198.4448000000002</v>
      </c>
      <c r="I1022" s="5">
        <v>8.5235000000000003</v>
      </c>
      <c r="J1022" s="5">
        <v>8.5235000000000003</v>
      </c>
      <c r="K1022" s="6">
        <v>1</v>
      </c>
      <c r="L1022" s="5">
        <v>106.61</v>
      </c>
      <c r="M1022" s="19">
        <f>H1022*INDEX('Pliegos Tarifarios (Santiago)'!$B:$B,MATCH($B1022,'Pliegos Tarifarios (Santiago)'!$A:$A,0))</f>
        <v>380096.78314240003</v>
      </c>
      <c r="N1022" s="19">
        <f>I1022*INDEX('Pliegos Tarifarios (Santiago)'!$C:$C,MATCH($B1022,'Pliegos Tarifarios (Santiago)'!$A:$A,0))</f>
        <v>28983.9145685</v>
      </c>
      <c r="O1022" s="19">
        <f>J1022*INDEX('Pliegos Tarifarios (Santiago)'!$D:$D,MATCH($B1022,'Pliegos Tarifarios (Santiago)'!$A:$A,0))</f>
        <v>120178.912279</v>
      </c>
      <c r="P1022" s="19">
        <f>H1022*INDEX('Pliegos Tarifarios (Santiago)'!$E:$E,MATCH($B1022,'Pliegos Tarifarios (Santiago)'!$A:$A,0))</f>
        <v>41362.288153600006</v>
      </c>
      <c r="Q1022" s="19" cm="1">
        <f t="array" ref="Q1022">H1022*_xlfn.IFS(H1022&lt;=350,INDEX('Pliegos Tarifarios (Santiago)'!$F:$F,MATCH($B1022,'Pliegos Tarifarios (Santiago)'!$A:$A,0)),H1022&lt;=500,INDEX('Pliegos Tarifarios (Santiago)'!$G:$G,MATCH($B1022,'Pliegos Tarifarios (Santiago)'!$A:$A,0)),H1022&lt;=1000,INDEX('Pliegos Tarifarios (Santiago)'!$H:$H,MATCH($B1022,'Pliegos Tarifarios (Santiago)'!$A:$A,0)),H1022&lt;=5000,INDEX('Pliegos Tarifarios (Santiago)'!$I:$I,MATCH($B1022,'Pliegos Tarifarios (Santiago)'!$A:$A,0)),H1022&gt;5000,INDEX('Pliegos Tarifarios (Santiago)'!$J:$J,MATCH($B1022,'Pliegos Tarifarios (Santiago)'!$A:$A,0)))/1.19</f>
        <v>9598.0221687394969</v>
      </c>
      <c r="R1022" s="19">
        <f>INDEX('Pliegos Tarifarios (Santiago)'!$K:$K,MATCH($B1022,'Pliegos Tarifarios (Santiago)'!$A:$A,0))</f>
        <v>723.32799999999997</v>
      </c>
      <c r="S1022" s="21">
        <f t="shared" si="64"/>
        <v>580943.24831223954</v>
      </c>
      <c r="T1022" s="21">
        <f t="shared" si="62"/>
        <v>110379.21717932551</v>
      </c>
      <c r="U1022" s="19">
        <v>0</v>
      </c>
      <c r="V1022" s="21">
        <f t="shared" si="63"/>
        <v>691322.46549156506</v>
      </c>
    </row>
    <row r="1023" spans="1:22" x14ac:dyDescent="0.3">
      <c r="A1023" s="3" t="s">
        <v>136</v>
      </c>
      <c r="B1023" s="3">
        <v>5</v>
      </c>
      <c r="C1023" s="4" t="s">
        <v>178</v>
      </c>
      <c r="D1023" s="3" t="s">
        <v>183</v>
      </c>
      <c r="E1023" s="3" t="s">
        <v>18</v>
      </c>
      <c r="F1023" s="4" t="s">
        <v>25</v>
      </c>
      <c r="G1023" s="3" t="s">
        <v>16</v>
      </c>
      <c r="H1023" s="5">
        <v>2558.9515999999999</v>
      </c>
      <c r="I1023" s="5">
        <v>6.9569000000000001</v>
      </c>
      <c r="J1023" s="5">
        <v>6.9569000000000001</v>
      </c>
      <c r="K1023" s="6">
        <v>1</v>
      </c>
      <c r="L1023" s="5">
        <v>85.3</v>
      </c>
      <c r="M1023" s="19">
        <f>H1023*INDEX('Pliegos Tarifarios (Santiago)'!$B:$B,MATCH($B1023,'Pliegos Tarifarios (Santiago)'!$A:$A,0))</f>
        <v>304100.69024079997</v>
      </c>
      <c r="N1023" s="19">
        <f>I1023*INDEX('Pliegos Tarifarios (Santiago)'!$C:$C,MATCH($B1023,'Pliegos Tarifarios (Santiago)'!$A:$A,0))</f>
        <v>23656.736699900001</v>
      </c>
      <c r="O1023" s="19">
        <f>J1023*INDEX('Pliegos Tarifarios (Santiago)'!$D:$D,MATCH($B1023,'Pliegos Tarifarios (Santiago)'!$A:$A,0))</f>
        <v>98090.300326600001</v>
      </c>
      <c r="P1023" s="19">
        <f>H1023*INDEX('Pliegos Tarifarios (Santiago)'!$E:$E,MATCH($B1023,'Pliegos Tarifarios (Santiago)'!$A:$A,0))</f>
        <v>33092.362091199997</v>
      </c>
      <c r="Q1023" s="19" cm="1">
        <f t="array" ref="Q1023">H1023*_xlfn.IFS(H1023&lt;=350,INDEX('Pliegos Tarifarios (Santiago)'!$F:$F,MATCH($B1023,'Pliegos Tarifarios (Santiago)'!$A:$A,0)),H1023&lt;=500,INDEX('Pliegos Tarifarios (Santiago)'!$G:$G,MATCH($B1023,'Pliegos Tarifarios (Santiago)'!$A:$A,0)),H1023&lt;=1000,INDEX('Pliegos Tarifarios (Santiago)'!$H:$H,MATCH($B1023,'Pliegos Tarifarios (Santiago)'!$A:$A,0)),H1023&lt;=5000,INDEX('Pliegos Tarifarios (Santiago)'!$I:$I,MATCH($B1023,'Pliegos Tarifarios (Santiago)'!$A:$A,0)),H1023&gt;5000,INDEX('Pliegos Tarifarios (Santiago)'!$J:$J,MATCH($B1023,'Pliegos Tarifarios (Santiago)'!$A:$A,0)))/1.19</f>
        <v>7679.0051794957981</v>
      </c>
      <c r="R1023" s="19">
        <f>INDEX('Pliegos Tarifarios (Santiago)'!$K:$K,MATCH($B1023,'Pliegos Tarifarios (Santiago)'!$A:$A,0))</f>
        <v>723.32799999999997</v>
      </c>
      <c r="S1023" s="21">
        <f t="shared" si="64"/>
        <v>467342.42253799579</v>
      </c>
      <c r="T1023" s="21">
        <f t="shared" si="62"/>
        <v>88795.060282219201</v>
      </c>
      <c r="U1023" s="19">
        <v>0</v>
      </c>
      <c r="V1023" s="21">
        <f t="shared" si="63"/>
        <v>556137.48282021494</v>
      </c>
    </row>
    <row r="1024" spans="1:22" x14ac:dyDescent="0.3">
      <c r="A1024" s="3" t="s">
        <v>136</v>
      </c>
      <c r="B1024" s="3">
        <v>5</v>
      </c>
      <c r="C1024" s="4" t="s">
        <v>178</v>
      </c>
      <c r="D1024" s="3" t="s">
        <v>184</v>
      </c>
      <c r="E1024" s="3" t="s">
        <v>19</v>
      </c>
      <c r="F1024" s="4" t="s">
        <v>185</v>
      </c>
      <c r="G1024" s="3" t="s">
        <v>16</v>
      </c>
      <c r="H1024" s="5">
        <v>3830.0463</v>
      </c>
      <c r="I1024" s="5">
        <v>10.2743</v>
      </c>
      <c r="J1024" s="5">
        <v>10.18</v>
      </c>
      <c r="K1024" s="6">
        <v>0.99082175914660853</v>
      </c>
      <c r="L1024" s="5">
        <v>127.67</v>
      </c>
      <c r="M1024" s="19">
        <f>H1024*INDEX('Pliegos Tarifarios (Santiago)'!$B:$B,MATCH($B1024,'Pliegos Tarifarios (Santiago)'!$A:$A,0))</f>
        <v>455155.04219939996</v>
      </c>
      <c r="N1024" s="19">
        <f>I1024*INDEX('Pliegos Tarifarios (Santiago)'!$C:$C,MATCH($B1024,'Pliegos Tarifarios (Santiago)'!$A:$A,0))</f>
        <v>34937.459195299998</v>
      </c>
      <c r="O1024" s="19">
        <f>J1024*INDEX('Pliegos Tarifarios (Santiago)'!$D:$D,MATCH($B1024,'Pliegos Tarifarios (Santiago)'!$A:$A,0))</f>
        <v>143535.08851999999</v>
      </c>
      <c r="P1024" s="19">
        <f>H1024*INDEX('Pliegos Tarifarios (Santiago)'!$E:$E,MATCH($B1024,'Pliegos Tarifarios (Santiago)'!$A:$A,0))</f>
        <v>49530.1587516</v>
      </c>
      <c r="Q1024" s="19" cm="1">
        <f t="array" ref="Q1024">H1024*_xlfn.IFS(H1024&lt;=350,INDEX('Pliegos Tarifarios (Santiago)'!$F:$F,MATCH($B1024,'Pliegos Tarifarios (Santiago)'!$A:$A,0)),H1024&lt;=500,INDEX('Pliegos Tarifarios (Santiago)'!$G:$G,MATCH($B1024,'Pliegos Tarifarios (Santiago)'!$A:$A,0)),H1024&lt;=1000,INDEX('Pliegos Tarifarios (Santiago)'!$H:$H,MATCH($B1024,'Pliegos Tarifarios (Santiago)'!$A:$A,0)),H1024&lt;=5000,INDEX('Pliegos Tarifarios (Santiago)'!$I:$I,MATCH($B1024,'Pliegos Tarifarios (Santiago)'!$A:$A,0)),H1024&gt;5000,INDEX('Pliegos Tarifarios (Santiago)'!$J:$J,MATCH($B1024,'Pliegos Tarifarios (Santiago)'!$A:$A,0)))/1.19</f>
        <v>11493.35742630252</v>
      </c>
      <c r="R1024" s="19">
        <f>INDEX('Pliegos Tarifarios (Santiago)'!$K:$K,MATCH($B1024,'Pliegos Tarifarios (Santiago)'!$A:$A,0))</f>
        <v>723.32799999999997</v>
      </c>
      <c r="S1024" s="21">
        <f t="shared" si="64"/>
        <v>695374.43409260246</v>
      </c>
      <c r="T1024" s="21">
        <f t="shared" si="62"/>
        <v>132121.14247759446</v>
      </c>
      <c r="U1024" s="19">
        <v>0</v>
      </c>
      <c r="V1024" s="21">
        <f t="shared" si="63"/>
        <v>827495.57657019689</v>
      </c>
    </row>
    <row r="1025" spans="1:22" x14ac:dyDescent="0.3">
      <c r="A1025" s="3" t="s">
        <v>136</v>
      </c>
      <c r="B1025" s="3">
        <v>5</v>
      </c>
      <c r="C1025" s="4" t="s">
        <v>178</v>
      </c>
      <c r="D1025" s="3" t="s">
        <v>186</v>
      </c>
      <c r="E1025" s="3" t="s">
        <v>187</v>
      </c>
      <c r="F1025" s="4" t="s">
        <v>188</v>
      </c>
      <c r="G1025" s="3" t="s">
        <v>16</v>
      </c>
      <c r="H1025" s="5">
        <v>3188.3328999999999</v>
      </c>
      <c r="I1025" s="5">
        <v>8.7423999999999999</v>
      </c>
      <c r="J1025" s="5">
        <v>8.7423999999999999</v>
      </c>
      <c r="K1025" s="6">
        <v>1</v>
      </c>
      <c r="L1025" s="5">
        <v>106.28</v>
      </c>
      <c r="M1025" s="19">
        <f>H1025*INDEX('Pliegos Tarifarios (Santiago)'!$B:$B,MATCH($B1025,'Pliegos Tarifarios (Santiago)'!$A:$A,0))</f>
        <v>378895.10517019994</v>
      </c>
      <c r="N1025" s="19">
        <f>I1025*INDEX('Pliegos Tarifarios (Santiago)'!$C:$C,MATCH($B1025,'Pliegos Tarifarios (Santiago)'!$A:$A,0))</f>
        <v>29728.277670399999</v>
      </c>
      <c r="O1025" s="19">
        <f>J1025*INDEX('Pliegos Tarifarios (Santiago)'!$D:$D,MATCH($B1025,'Pliegos Tarifarios (Santiago)'!$A:$A,0))</f>
        <v>123265.3396736</v>
      </c>
      <c r="P1025" s="19">
        <f>H1025*INDEX('Pliegos Tarifarios (Santiago)'!$E:$E,MATCH($B1025,'Pliegos Tarifarios (Santiago)'!$A:$A,0))</f>
        <v>41231.521062799999</v>
      </c>
      <c r="Q1025" s="19" cm="1">
        <f t="array" ref="Q1025">H1025*_xlfn.IFS(H1025&lt;=350,INDEX('Pliegos Tarifarios (Santiago)'!$F:$F,MATCH($B1025,'Pliegos Tarifarios (Santiago)'!$A:$A,0)),H1025&lt;=500,INDEX('Pliegos Tarifarios (Santiago)'!$G:$G,MATCH($B1025,'Pliegos Tarifarios (Santiago)'!$A:$A,0)),H1025&lt;=1000,INDEX('Pliegos Tarifarios (Santiago)'!$H:$H,MATCH($B1025,'Pliegos Tarifarios (Santiago)'!$A:$A,0)),H1025&lt;=5000,INDEX('Pliegos Tarifarios (Santiago)'!$I:$I,MATCH($B1025,'Pliegos Tarifarios (Santiago)'!$A:$A,0)),H1025&gt;5000,INDEX('Pliegos Tarifarios (Santiago)'!$J:$J,MATCH($B1025,'Pliegos Tarifarios (Santiago)'!$A:$A,0)))/1.19</f>
        <v>9567.6779713445358</v>
      </c>
      <c r="R1025" s="19">
        <f>INDEX('Pliegos Tarifarios (Santiago)'!$K:$K,MATCH($B1025,'Pliegos Tarifarios (Santiago)'!$A:$A,0))</f>
        <v>723.32799999999997</v>
      </c>
      <c r="S1025" s="21">
        <f t="shared" si="64"/>
        <v>583411.24954834441</v>
      </c>
      <c r="T1025" s="21">
        <f t="shared" si="62"/>
        <v>110848.13741418543</v>
      </c>
      <c r="U1025" s="19">
        <v>0</v>
      </c>
      <c r="V1025" s="21">
        <f t="shared" si="63"/>
        <v>694259.38696252985</v>
      </c>
    </row>
    <row r="1026" spans="1:22" x14ac:dyDescent="0.3">
      <c r="A1026" s="3" t="s">
        <v>136</v>
      </c>
      <c r="B1026" s="3">
        <v>5</v>
      </c>
      <c r="C1026" s="4" t="s">
        <v>178</v>
      </c>
      <c r="D1026" s="3" t="s">
        <v>189</v>
      </c>
      <c r="E1026" s="3" t="s">
        <v>190</v>
      </c>
      <c r="F1026" s="4" t="s">
        <v>191</v>
      </c>
      <c r="G1026" s="3" t="s">
        <v>16</v>
      </c>
      <c r="H1026" s="5">
        <v>3192.8002999999999</v>
      </c>
      <c r="I1026" s="5">
        <v>8.6867000000000001</v>
      </c>
      <c r="J1026" s="5">
        <v>8.4277999999999995</v>
      </c>
      <c r="K1026" s="6">
        <v>0.97019581659318266</v>
      </c>
      <c r="L1026" s="5">
        <v>106.43</v>
      </c>
      <c r="M1026" s="19">
        <f>H1026*INDEX('Pliegos Tarifarios (Santiago)'!$B:$B,MATCH($B1026,'Pliegos Tarifarios (Santiago)'!$A:$A,0))</f>
        <v>379426.00205139996</v>
      </c>
      <c r="N1026" s="19">
        <f>I1026*INDEX('Pliegos Tarifarios (Santiago)'!$C:$C,MATCH($B1026,'Pliegos Tarifarios (Santiago)'!$A:$A,0))</f>
        <v>29538.871435699999</v>
      </c>
      <c r="O1026" s="19">
        <f>J1026*INDEX('Pliegos Tarifarios (Santiago)'!$D:$D,MATCH($B1026,'Pliegos Tarifarios (Santiago)'!$A:$A,0))</f>
        <v>118829.5696492</v>
      </c>
      <c r="P1026" s="19">
        <f>H1026*INDEX('Pliegos Tarifarios (Santiago)'!$E:$E,MATCH($B1026,'Pliegos Tarifarios (Santiago)'!$A:$A,0))</f>
        <v>41289.293479599997</v>
      </c>
      <c r="Q1026" s="19" cm="1">
        <f t="array" ref="Q1026">H1026*_xlfn.IFS(H1026&lt;=350,INDEX('Pliegos Tarifarios (Santiago)'!$F:$F,MATCH($B1026,'Pliegos Tarifarios (Santiago)'!$A:$A,0)),H1026&lt;=500,INDEX('Pliegos Tarifarios (Santiago)'!$G:$G,MATCH($B1026,'Pliegos Tarifarios (Santiago)'!$A:$A,0)),H1026&lt;=1000,INDEX('Pliegos Tarifarios (Santiago)'!$H:$H,MATCH($B1026,'Pliegos Tarifarios (Santiago)'!$A:$A,0)),H1026&lt;=5000,INDEX('Pliegos Tarifarios (Santiago)'!$I:$I,MATCH($B1026,'Pliegos Tarifarios (Santiago)'!$A:$A,0)),H1026&gt;5000,INDEX('Pliegos Tarifarios (Santiago)'!$J:$J,MATCH($B1026,'Pliegos Tarifarios (Santiago)'!$A:$A,0)))/1.19</f>
        <v>9581.0839254621842</v>
      </c>
      <c r="R1026" s="19">
        <f>INDEX('Pliegos Tarifarios (Santiago)'!$K:$K,MATCH($B1026,'Pliegos Tarifarios (Santiago)'!$A:$A,0))</f>
        <v>723.32799999999997</v>
      </c>
      <c r="S1026" s="21">
        <f t="shared" si="64"/>
        <v>579388.14854136214</v>
      </c>
      <c r="T1026" s="21">
        <f t="shared" si="62"/>
        <v>110083.74822285881</v>
      </c>
      <c r="U1026" s="19">
        <v>0</v>
      </c>
      <c r="V1026" s="21">
        <f t="shared" si="63"/>
        <v>689471.8967642209</v>
      </c>
    </row>
    <row r="1027" spans="1:22" x14ac:dyDescent="0.3">
      <c r="A1027" s="3" t="s">
        <v>136</v>
      </c>
      <c r="B1027" s="3">
        <v>5</v>
      </c>
      <c r="C1027" s="4" t="s">
        <v>178</v>
      </c>
      <c r="D1027" s="3" t="s">
        <v>192</v>
      </c>
      <c r="E1027" s="3" t="s">
        <v>193</v>
      </c>
      <c r="F1027" s="4" t="s">
        <v>194</v>
      </c>
      <c r="G1027" s="3" t="s">
        <v>16</v>
      </c>
      <c r="H1027" s="5">
        <v>1915.0553</v>
      </c>
      <c r="I1027" s="5">
        <v>5.1486999999999998</v>
      </c>
      <c r="J1027" s="5">
        <v>5.1486999999999998</v>
      </c>
      <c r="K1027" s="6">
        <v>1</v>
      </c>
      <c r="L1027" s="5">
        <v>63.84</v>
      </c>
      <c r="M1027" s="19">
        <f>H1027*INDEX('Pliegos Tarifarios (Santiago)'!$B:$B,MATCH($B1027,'Pliegos Tarifarios (Santiago)'!$A:$A,0))</f>
        <v>227581.34174139999</v>
      </c>
      <c r="N1027" s="19">
        <f>I1027*INDEX('Pliegos Tarifarios (Santiago)'!$C:$C,MATCH($B1027,'Pliegos Tarifarios (Santiago)'!$A:$A,0))</f>
        <v>17508.005037700001</v>
      </c>
      <c r="O1027" s="19">
        <f>J1027*INDEX('Pliegos Tarifarios (Santiago)'!$D:$D,MATCH($B1027,'Pliegos Tarifarios (Santiago)'!$A:$A,0))</f>
        <v>72595.197471799998</v>
      </c>
      <c r="P1027" s="19">
        <f>H1027*INDEX('Pliegos Tarifarios (Santiago)'!$E:$E,MATCH($B1027,'Pliegos Tarifarios (Santiago)'!$A:$A,0))</f>
        <v>24765.4951396</v>
      </c>
      <c r="Q1027" s="19" cm="1">
        <f t="array" ref="Q1027">H1027*_xlfn.IFS(H1027&lt;=350,INDEX('Pliegos Tarifarios (Santiago)'!$F:$F,MATCH($B1027,'Pliegos Tarifarios (Santiago)'!$A:$A,0)),H1027&lt;=500,INDEX('Pliegos Tarifarios (Santiago)'!$G:$G,MATCH($B1027,'Pliegos Tarifarios (Santiago)'!$A:$A,0)),H1027&lt;=1000,INDEX('Pliegos Tarifarios (Santiago)'!$H:$H,MATCH($B1027,'Pliegos Tarifarios (Santiago)'!$A:$A,0)),H1027&lt;=5000,INDEX('Pliegos Tarifarios (Santiago)'!$I:$I,MATCH($B1027,'Pliegos Tarifarios (Santiago)'!$A:$A,0)),H1027&gt;5000,INDEX('Pliegos Tarifarios (Santiago)'!$J:$J,MATCH($B1027,'Pliegos Tarifarios (Santiago)'!$A:$A,0)))/1.19</f>
        <v>5746.7751901680667</v>
      </c>
      <c r="R1027" s="19">
        <f>INDEX('Pliegos Tarifarios (Santiago)'!$K:$K,MATCH($B1027,'Pliegos Tarifarios (Santiago)'!$A:$A,0))</f>
        <v>723.32799999999997</v>
      </c>
      <c r="S1027" s="21">
        <f t="shared" si="64"/>
        <v>348920.14258066803</v>
      </c>
      <c r="T1027" s="21">
        <f t="shared" si="62"/>
        <v>66294.827090326929</v>
      </c>
      <c r="U1027" s="19">
        <v>0</v>
      </c>
      <c r="V1027" s="21">
        <f t="shared" si="63"/>
        <v>415214.96967099496</v>
      </c>
    </row>
    <row r="1028" spans="1:22" x14ac:dyDescent="0.3">
      <c r="A1028" s="3" t="s">
        <v>136</v>
      </c>
      <c r="B1028" s="3">
        <v>5</v>
      </c>
      <c r="C1028" s="4" t="s">
        <v>178</v>
      </c>
      <c r="D1028" s="3" t="s">
        <v>195</v>
      </c>
      <c r="E1028" s="3" t="s">
        <v>196</v>
      </c>
      <c r="F1028" s="4" t="s">
        <v>197</v>
      </c>
      <c r="G1028" s="3" t="s">
        <v>16</v>
      </c>
      <c r="H1028" s="5">
        <v>4474.6265000000003</v>
      </c>
      <c r="I1028" s="5">
        <v>12.1005</v>
      </c>
      <c r="J1028" s="5">
        <v>11.794600000000001</v>
      </c>
      <c r="K1028" s="6">
        <v>0.97472005289037644</v>
      </c>
      <c r="L1028" s="5">
        <v>149.15</v>
      </c>
      <c r="M1028" s="19">
        <f>H1028*INDEX('Pliegos Tarifarios (Santiago)'!$B:$B,MATCH($B1028,'Pliegos Tarifarios (Santiago)'!$A:$A,0))</f>
        <v>531755.66400700004</v>
      </c>
      <c r="N1028" s="19">
        <f>I1028*INDEX('Pliegos Tarifarios (Santiago)'!$C:$C,MATCH($B1028,'Pliegos Tarifarios (Santiago)'!$A:$A,0))</f>
        <v>41147.399335499998</v>
      </c>
      <c r="O1028" s="19">
        <f>J1028*INDEX('Pliegos Tarifarios (Santiago)'!$D:$D,MATCH($B1028,'Pliegos Tarifarios (Santiago)'!$A:$A,0))</f>
        <v>166300.4867444</v>
      </c>
      <c r="P1028" s="19">
        <f>H1028*INDEX('Pliegos Tarifarios (Santiago)'!$E:$E,MATCH($B1028,'Pliegos Tarifarios (Santiago)'!$A:$A,0))</f>
        <v>57865.869898000004</v>
      </c>
      <c r="Q1028" s="19" cm="1">
        <f t="array" ref="Q1028">H1028*_xlfn.IFS(H1028&lt;=350,INDEX('Pliegos Tarifarios (Santiago)'!$F:$F,MATCH($B1028,'Pliegos Tarifarios (Santiago)'!$A:$A,0)),H1028&lt;=500,INDEX('Pliegos Tarifarios (Santiago)'!$G:$G,MATCH($B1028,'Pliegos Tarifarios (Santiago)'!$A:$A,0)),H1028&lt;=1000,INDEX('Pliegos Tarifarios (Santiago)'!$H:$H,MATCH($B1028,'Pliegos Tarifarios (Santiago)'!$A:$A,0)),H1028&lt;=5000,INDEX('Pliegos Tarifarios (Santiago)'!$I:$I,MATCH($B1028,'Pliegos Tarifarios (Santiago)'!$A:$A,0)),H1028&gt;5000,INDEX('Pliegos Tarifarios (Santiago)'!$J:$J,MATCH($B1028,'Pliegos Tarifarios (Santiago)'!$A:$A,0)))/1.19</f>
        <v>13427.639690336135</v>
      </c>
      <c r="R1028" s="19">
        <f>INDEX('Pliegos Tarifarios (Santiago)'!$K:$K,MATCH($B1028,'Pliegos Tarifarios (Santiago)'!$A:$A,0))</f>
        <v>723.32799999999997</v>
      </c>
      <c r="S1028" s="21">
        <f t="shared" si="64"/>
        <v>811220.38767523621</v>
      </c>
      <c r="T1028" s="21">
        <f t="shared" si="62"/>
        <v>154131.87365829488</v>
      </c>
      <c r="U1028" s="19">
        <v>0</v>
      </c>
      <c r="V1028" s="21">
        <f t="shared" si="63"/>
        <v>965352.26133353112</v>
      </c>
    </row>
    <row r="1029" spans="1:22" x14ac:dyDescent="0.3">
      <c r="A1029" s="3" t="s">
        <v>136</v>
      </c>
      <c r="B1029" s="3">
        <v>5</v>
      </c>
      <c r="C1029" s="4" t="s">
        <v>178</v>
      </c>
      <c r="D1029" s="3" t="s">
        <v>198</v>
      </c>
      <c r="E1029" s="3" t="s">
        <v>199</v>
      </c>
      <c r="F1029" s="4" t="s">
        <v>97</v>
      </c>
      <c r="G1029" s="3" t="s">
        <v>16</v>
      </c>
      <c r="H1029" s="5">
        <v>2554.3060999999998</v>
      </c>
      <c r="I1029" s="5">
        <v>6.8221999999999996</v>
      </c>
      <c r="J1029" s="5">
        <v>6.7248999999999999</v>
      </c>
      <c r="K1029" s="6">
        <v>0.98573773855940905</v>
      </c>
      <c r="L1029" s="5">
        <v>85.14</v>
      </c>
      <c r="M1029" s="19">
        <f>H1029*INDEX('Pliegos Tarifarios (Santiago)'!$B:$B,MATCH($B1029,'Pliegos Tarifarios (Santiago)'!$A:$A,0))</f>
        <v>303548.62831179996</v>
      </c>
      <c r="N1029" s="19">
        <f>I1029*INDEX('Pliegos Tarifarios (Santiago)'!$C:$C,MATCH($B1029,'Pliegos Tarifarios (Santiago)'!$A:$A,0))</f>
        <v>23198.6932562</v>
      </c>
      <c r="O1029" s="19">
        <f>J1029*INDEX('Pliegos Tarifarios (Santiago)'!$D:$D,MATCH($B1029,'Pliegos Tarifarios (Santiago)'!$A:$A,0))</f>
        <v>94819.166678599999</v>
      </c>
      <c r="P1029" s="19">
        <f>H1029*INDEX('Pliegos Tarifarios (Santiago)'!$E:$E,MATCH($B1029,'Pliegos Tarifarios (Santiago)'!$A:$A,0))</f>
        <v>33032.286485199998</v>
      </c>
      <c r="Q1029" s="19" cm="1">
        <f t="array" ref="Q1029">H1029*_xlfn.IFS(H1029&lt;=350,INDEX('Pliegos Tarifarios (Santiago)'!$F:$F,MATCH($B1029,'Pliegos Tarifarios (Santiago)'!$A:$A,0)),H1029&lt;=500,INDEX('Pliegos Tarifarios (Santiago)'!$G:$G,MATCH($B1029,'Pliegos Tarifarios (Santiago)'!$A:$A,0)),H1029&lt;=1000,INDEX('Pliegos Tarifarios (Santiago)'!$H:$H,MATCH($B1029,'Pliegos Tarifarios (Santiago)'!$A:$A,0)),H1029&lt;=5000,INDEX('Pliegos Tarifarios (Santiago)'!$I:$I,MATCH($B1029,'Pliegos Tarifarios (Santiago)'!$A:$A,0)),H1029&gt;5000,INDEX('Pliegos Tarifarios (Santiago)'!$J:$J,MATCH($B1029,'Pliegos Tarifarios (Santiago)'!$A:$A,0)))/1.19</f>
        <v>7665.0647757142851</v>
      </c>
      <c r="R1029" s="19">
        <f>INDEX('Pliegos Tarifarios (Santiago)'!$K:$K,MATCH($B1029,'Pliegos Tarifarios (Santiago)'!$A:$A,0))</f>
        <v>723.32799999999997</v>
      </c>
      <c r="S1029" s="21">
        <f t="shared" si="64"/>
        <v>462987.16750751424</v>
      </c>
      <c r="T1029" s="21">
        <f t="shared" si="62"/>
        <v>87967.5618264277</v>
      </c>
      <c r="U1029" s="19">
        <v>0</v>
      </c>
      <c r="V1029" s="21">
        <f t="shared" si="63"/>
        <v>550954.72933394194</v>
      </c>
    </row>
    <row r="1030" spans="1:22" x14ac:dyDescent="0.3">
      <c r="A1030" s="3" t="s">
        <v>136</v>
      </c>
      <c r="B1030" s="3">
        <v>5</v>
      </c>
      <c r="C1030" s="4" t="s">
        <v>178</v>
      </c>
      <c r="D1030" s="3" t="s">
        <v>200</v>
      </c>
      <c r="E1030" s="3" t="s">
        <v>34</v>
      </c>
      <c r="F1030" s="4" t="s">
        <v>201</v>
      </c>
      <c r="G1030" s="3" t="s">
        <v>16</v>
      </c>
      <c r="H1030" s="5">
        <v>1278.4738</v>
      </c>
      <c r="I1030" s="5">
        <v>3.4599000000000002</v>
      </c>
      <c r="J1030" s="5">
        <v>3.3161</v>
      </c>
      <c r="K1030" s="6">
        <v>0.95843810514754757</v>
      </c>
      <c r="L1030" s="5">
        <v>42.62</v>
      </c>
      <c r="M1030" s="19">
        <f>H1030*INDEX('Pliegos Tarifarios (Santiago)'!$B:$B,MATCH($B1030,'Pliegos Tarifarios (Santiago)'!$A:$A,0))</f>
        <v>151931.26944439998</v>
      </c>
      <c r="N1030" s="19">
        <f>I1030*INDEX('Pliegos Tarifarios (Santiago)'!$C:$C,MATCH($B1030,'Pliegos Tarifarios (Santiago)'!$A:$A,0))</f>
        <v>11765.2896129</v>
      </c>
      <c r="O1030" s="19">
        <f>J1030*INDEX('Pliegos Tarifarios (Santiago)'!$D:$D,MATCH($B1030,'Pliegos Tarifarios (Santiago)'!$A:$A,0))</f>
        <v>46756.061595400002</v>
      </c>
      <c r="P1030" s="19">
        <f>H1030*INDEX('Pliegos Tarifarios (Santiago)'!$E:$E,MATCH($B1030,'Pliegos Tarifarios (Santiago)'!$A:$A,0))</f>
        <v>16533.223181599998</v>
      </c>
      <c r="Q1030" s="19" cm="1">
        <f t="array" ref="Q1030">H1030*_xlfn.IFS(H1030&lt;=350,INDEX('Pliegos Tarifarios (Santiago)'!$F:$F,MATCH($B1030,'Pliegos Tarifarios (Santiago)'!$A:$A,0)),H1030&lt;=500,INDEX('Pliegos Tarifarios (Santiago)'!$G:$G,MATCH($B1030,'Pliegos Tarifarios (Santiago)'!$A:$A,0)),H1030&lt;=1000,INDEX('Pliegos Tarifarios (Santiago)'!$H:$H,MATCH($B1030,'Pliegos Tarifarios (Santiago)'!$A:$A,0)),H1030&lt;=5000,INDEX('Pliegos Tarifarios (Santiago)'!$I:$I,MATCH($B1030,'Pliegos Tarifarios (Santiago)'!$A:$A,0)),H1030&gt;5000,INDEX('Pliegos Tarifarios (Santiago)'!$J:$J,MATCH($B1030,'Pliegos Tarifarios (Santiago)'!$A:$A,0)))/1.19</f>
        <v>3836.4957477310923</v>
      </c>
      <c r="R1030" s="19">
        <f>INDEX('Pliegos Tarifarios (Santiago)'!$K:$K,MATCH($B1030,'Pliegos Tarifarios (Santiago)'!$A:$A,0))</f>
        <v>723.32799999999997</v>
      </c>
      <c r="S1030" s="21">
        <f t="shared" si="64"/>
        <v>231545.66758203111</v>
      </c>
      <c r="T1030" s="21">
        <f t="shared" si="62"/>
        <v>43993.676840585911</v>
      </c>
      <c r="U1030" s="19">
        <v>0</v>
      </c>
      <c r="V1030" s="21">
        <f t="shared" si="63"/>
        <v>275539.344422617</v>
      </c>
    </row>
    <row r="1031" spans="1:22" x14ac:dyDescent="0.3">
      <c r="A1031" s="3" t="s">
        <v>136</v>
      </c>
      <c r="B1031" s="3">
        <v>5</v>
      </c>
      <c r="C1031" s="4" t="s">
        <v>178</v>
      </c>
      <c r="D1031" s="3" t="s">
        <v>202</v>
      </c>
      <c r="E1031" s="3" t="s">
        <v>34</v>
      </c>
      <c r="F1031" s="4" t="s">
        <v>35</v>
      </c>
      <c r="G1031" s="3" t="s">
        <v>16</v>
      </c>
      <c r="H1031" s="5">
        <v>1278.3936000000001</v>
      </c>
      <c r="I1031" s="5">
        <v>3.4805999999999999</v>
      </c>
      <c r="J1031" s="5">
        <v>3.4034</v>
      </c>
      <c r="K1031" s="6">
        <v>0.9778199161064185</v>
      </c>
      <c r="L1031" s="5">
        <v>42.61</v>
      </c>
      <c r="M1031" s="19">
        <f>H1031*INDEX('Pliegos Tarifarios (Santiago)'!$B:$B,MATCH($B1031,'Pliegos Tarifarios (Santiago)'!$A:$A,0))</f>
        <v>151921.7386368</v>
      </c>
      <c r="N1031" s="19">
        <f>I1031*INDEX('Pliegos Tarifarios (Santiago)'!$C:$C,MATCH($B1031,'Pliegos Tarifarios (Santiago)'!$A:$A,0))</f>
        <v>11835.6793626</v>
      </c>
      <c r="O1031" s="19">
        <f>J1031*INDEX('Pliegos Tarifarios (Santiago)'!$D:$D,MATCH($B1031,'Pliegos Tarifarios (Santiago)'!$A:$A,0))</f>
        <v>47986.966627599999</v>
      </c>
      <c r="P1031" s="19">
        <f>H1031*INDEX('Pliegos Tarifarios (Santiago)'!$E:$E,MATCH($B1031,'Pliegos Tarifarios (Santiago)'!$A:$A,0))</f>
        <v>16532.1860352</v>
      </c>
      <c r="Q1031" s="19" cm="1">
        <f t="array" ref="Q1031">H1031*_xlfn.IFS(H1031&lt;=350,INDEX('Pliegos Tarifarios (Santiago)'!$F:$F,MATCH($B1031,'Pliegos Tarifarios (Santiago)'!$A:$A,0)),H1031&lt;=500,INDEX('Pliegos Tarifarios (Santiago)'!$G:$G,MATCH($B1031,'Pliegos Tarifarios (Santiago)'!$A:$A,0)),H1031&lt;=1000,INDEX('Pliegos Tarifarios (Santiago)'!$H:$H,MATCH($B1031,'Pliegos Tarifarios (Santiago)'!$A:$A,0)),H1031&lt;=5000,INDEX('Pliegos Tarifarios (Santiago)'!$I:$I,MATCH($B1031,'Pliegos Tarifarios (Santiago)'!$A:$A,0)),H1031&gt;5000,INDEX('Pliegos Tarifarios (Santiago)'!$J:$J,MATCH($B1031,'Pliegos Tarifarios (Santiago)'!$A:$A,0)))/1.19</f>
        <v>3836.2550803361346</v>
      </c>
      <c r="R1031" s="19">
        <f>INDEX('Pliegos Tarifarios (Santiago)'!$K:$K,MATCH($B1031,'Pliegos Tarifarios (Santiago)'!$A:$A,0))</f>
        <v>723.32799999999997</v>
      </c>
      <c r="S1031" s="21">
        <f t="shared" si="64"/>
        <v>232836.15374253612</v>
      </c>
      <c r="T1031" s="21">
        <f t="shared" si="62"/>
        <v>44238.869211081859</v>
      </c>
      <c r="U1031" s="19">
        <v>0</v>
      </c>
      <c r="V1031" s="21">
        <f t="shared" si="63"/>
        <v>277075.02295361797</v>
      </c>
    </row>
    <row r="1032" spans="1:22" x14ac:dyDescent="0.3">
      <c r="A1032" s="3" t="s">
        <v>136</v>
      </c>
      <c r="B1032" s="3">
        <v>5</v>
      </c>
      <c r="C1032" s="4" t="s">
        <v>178</v>
      </c>
      <c r="D1032" s="3" t="s">
        <v>203</v>
      </c>
      <c r="E1032" s="3" t="s">
        <v>34</v>
      </c>
      <c r="F1032" s="4" t="s">
        <v>204</v>
      </c>
      <c r="G1032" s="3" t="s">
        <v>30</v>
      </c>
      <c r="H1032" s="5">
        <v>638.56859999999995</v>
      </c>
      <c r="I1032" s="5">
        <v>1.7434000000000001</v>
      </c>
      <c r="J1032" s="5">
        <v>1.7434000000000001</v>
      </c>
      <c r="K1032" s="6">
        <v>1</v>
      </c>
      <c r="L1032" s="5">
        <v>21.29</v>
      </c>
      <c r="M1032" s="19">
        <f>H1032*INDEX('Pliegos Tarifarios (Santiago)'!$B:$B,MATCH($B1032,'Pliegos Tarifarios (Santiago)'!$A:$A,0))</f>
        <v>75886.215286799983</v>
      </c>
      <c r="N1032" s="19">
        <f>I1032*INDEX('Pliegos Tarifarios (Santiago)'!$C:$C,MATCH($B1032,'Pliegos Tarifarios (Santiago)'!$A:$A,0))</f>
        <v>5928.3811414000002</v>
      </c>
      <c r="O1032" s="19">
        <f>J1032*INDEX('Pliegos Tarifarios (Santiago)'!$D:$D,MATCH($B1032,'Pliegos Tarifarios (Santiago)'!$A:$A,0))</f>
        <v>24581.4413876</v>
      </c>
      <c r="P1032" s="19">
        <f>H1032*INDEX('Pliegos Tarifarios (Santiago)'!$E:$E,MATCH($B1032,'Pliegos Tarifarios (Santiago)'!$A:$A,0))</f>
        <v>8257.9691351999991</v>
      </c>
      <c r="Q1032" s="19" cm="1">
        <f t="array" ref="Q1032">H1032*_xlfn.IFS(H1032&lt;=350,INDEX('Pliegos Tarifarios (Santiago)'!$F:$F,MATCH($B1032,'Pliegos Tarifarios (Santiago)'!$A:$A,0)),H1032&lt;=500,INDEX('Pliegos Tarifarios (Santiago)'!$G:$G,MATCH($B1032,'Pliegos Tarifarios (Santiago)'!$A:$A,0)),H1032&lt;=1000,INDEX('Pliegos Tarifarios (Santiago)'!$H:$H,MATCH($B1032,'Pliegos Tarifarios (Santiago)'!$A:$A,0)),H1032&lt;=5000,INDEX('Pliegos Tarifarios (Santiago)'!$I:$I,MATCH($B1032,'Pliegos Tarifarios (Santiago)'!$A:$A,0)),H1032&gt;5000,INDEX('Pliegos Tarifarios (Santiago)'!$J:$J,MATCH($B1032,'Pliegos Tarifarios (Santiago)'!$A:$A,0)))/1.19</f>
        <v>1497.6848425210085</v>
      </c>
      <c r="R1032" s="19">
        <f>INDEX('Pliegos Tarifarios (Santiago)'!$K:$K,MATCH($B1032,'Pliegos Tarifarios (Santiago)'!$A:$A,0))</f>
        <v>723.32799999999997</v>
      </c>
      <c r="S1032" s="21">
        <f t="shared" si="64"/>
        <v>116875.01979352097</v>
      </c>
      <c r="T1032" s="21">
        <f t="shared" si="62"/>
        <v>22206.253760768985</v>
      </c>
      <c r="U1032" s="19">
        <v>0</v>
      </c>
      <c r="V1032" s="21">
        <f t="shared" si="63"/>
        <v>139081.27355428995</v>
      </c>
    </row>
    <row r="1033" spans="1:22" x14ac:dyDescent="0.3">
      <c r="A1033" s="3" t="s">
        <v>136</v>
      </c>
      <c r="B1033" s="3">
        <v>5</v>
      </c>
      <c r="C1033" s="4" t="s">
        <v>178</v>
      </c>
      <c r="D1033" s="3" t="s">
        <v>205</v>
      </c>
      <c r="E1033" s="3" t="s">
        <v>34</v>
      </c>
      <c r="F1033" s="4" t="s">
        <v>206</v>
      </c>
      <c r="G1033" s="3" t="s">
        <v>30</v>
      </c>
      <c r="H1033" s="5">
        <v>638.02869999999996</v>
      </c>
      <c r="I1033" s="5">
        <v>1.7082999999999999</v>
      </c>
      <c r="J1033" s="5">
        <v>1.6652</v>
      </c>
      <c r="K1033" s="6">
        <v>0.97477023941930574</v>
      </c>
      <c r="L1033" s="5">
        <v>21.27</v>
      </c>
      <c r="M1033" s="19">
        <f>H1033*INDEX('Pliegos Tarifarios (Santiago)'!$B:$B,MATCH($B1033,'Pliegos Tarifarios (Santiago)'!$A:$A,0))</f>
        <v>75822.054650599996</v>
      </c>
      <c r="N1033" s="19">
        <f>I1033*INDEX('Pliegos Tarifarios (Santiago)'!$C:$C,MATCH($B1033,'Pliegos Tarifarios (Santiago)'!$A:$A,0))</f>
        <v>5809.0246092999996</v>
      </c>
      <c r="O1033" s="19">
        <f>J1033*INDEX('Pliegos Tarifarios (Santiago)'!$D:$D,MATCH($B1033,'Pliegos Tarifarios (Santiago)'!$A:$A,0))</f>
        <v>23478.843752799999</v>
      </c>
      <c r="P1033" s="19">
        <f>H1033*INDEX('Pliegos Tarifarios (Santiago)'!$E:$E,MATCH($B1033,'Pliegos Tarifarios (Santiago)'!$A:$A,0))</f>
        <v>8250.9871483999996</v>
      </c>
      <c r="Q1033" s="19" cm="1">
        <f t="array" ref="Q1033">H1033*_xlfn.IFS(H1033&lt;=350,INDEX('Pliegos Tarifarios (Santiago)'!$F:$F,MATCH($B1033,'Pliegos Tarifarios (Santiago)'!$A:$A,0)),H1033&lt;=500,INDEX('Pliegos Tarifarios (Santiago)'!$G:$G,MATCH($B1033,'Pliegos Tarifarios (Santiago)'!$A:$A,0)),H1033&lt;=1000,INDEX('Pliegos Tarifarios (Santiago)'!$H:$H,MATCH($B1033,'Pliegos Tarifarios (Santiago)'!$A:$A,0)),H1033&lt;=5000,INDEX('Pliegos Tarifarios (Santiago)'!$I:$I,MATCH($B1033,'Pliegos Tarifarios (Santiago)'!$A:$A,0)),H1033&gt;5000,INDEX('Pliegos Tarifarios (Santiago)'!$J:$J,MATCH($B1033,'Pliegos Tarifarios (Santiago)'!$A:$A,0)))/1.19</f>
        <v>1496.4185728571429</v>
      </c>
      <c r="R1033" s="19">
        <f>INDEX('Pliegos Tarifarios (Santiago)'!$K:$K,MATCH($B1033,'Pliegos Tarifarios (Santiago)'!$A:$A,0))</f>
        <v>723.32799999999997</v>
      </c>
      <c r="S1033" s="21">
        <f t="shared" si="64"/>
        <v>115580.65673395713</v>
      </c>
      <c r="T1033" s="21">
        <f t="shared" si="62"/>
        <v>21960.324779451857</v>
      </c>
      <c r="U1033" s="19">
        <v>0</v>
      </c>
      <c r="V1033" s="21">
        <f t="shared" si="63"/>
        <v>137540.981513409</v>
      </c>
    </row>
    <row r="1034" spans="1:22" x14ac:dyDescent="0.3">
      <c r="A1034" s="3" t="s">
        <v>136</v>
      </c>
      <c r="B1034" s="3">
        <v>5</v>
      </c>
      <c r="C1034" s="4" t="s">
        <v>178</v>
      </c>
      <c r="D1034" s="3" t="s">
        <v>207</v>
      </c>
      <c r="E1034" s="3" t="s">
        <v>34</v>
      </c>
      <c r="F1034" s="4" t="s">
        <v>208</v>
      </c>
      <c r="G1034" s="3" t="s">
        <v>30</v>
      </c>
      <c r="H1034" s="5">
        <v>639.52840000000003</v>
      </c>
      <c r="I1034" s="5">
        <v>1.7276</v>
      </c>
      <c r="J1034" s="5">
        <v>1.7065999999999999</v>
      </c>
      <c r="K1034" s="6">
        <v>0.9878444084278768</v>
      </c>
      <c r="L1034" s="5">
        <v>21.32</v>
      </c>
      <c r="M1034" s="19">
        <f>H1034*INDEX('Pliegos Tarifarios (Santiago)'!$B:$B,MATCH($B1034,'Pliegos Tarifarios (Santiago)'!$A:$A,0))</f>
        <v>76000.275999200006</v>
      </c>
      <c r="N1034" s="19">
        <f>I1034*INDEX('Pliegos Tarifarios (Santiago)'!$C:$C,MATCH($B1034,'Pliegos Tarifarios (Santiago)'!$A:$A,0))</f>
        <v>5874.6536996000004</v>
      </c>
      <c r="O1034" s="19">
        <f>J1034*INDEX('Pliegos Tarifarios (Santiago)'!$D:$D,MATCH($B1034,'Pliegos Tarifarios (Santiago)'!$A:$A,0))</f>
        <v>24062.571912399999</v>
      </c>
      <c r="P1034" s="19">
        <f>H1034*INDEX('Pliegos Tarifarios (Santiago)'!$E:$E,MATCH($B1034,'Pliegos Tarifarios (Santiago)'!$A:$A,0))</f>
        <v>8270.3812687999998</v>
      </c>
      <c r="Q1034" s="19" cm="1">
        <f t="array" ref="Q1034">H1034*_xlfn.IFS(H1034&lt;=350,INDEX('Pliegos Tarifarios (Santiago)'!$F:$F,MATCH($B1034,'Pliegos Tarifarios (Santiago)'!$A:$A,0)),H1034&lt;=500,INDEX('Pliegos Tarifarios (Santiago)'!$G:$G,MATCH($B1034,'Pliegos Tarifarios (Santiago)'!$A:$A,0)),H1034&lt;=1000,INDEX('Pliegos Tarifarios (Santiago)'!$H:$H,MATCH($B1034,'Pliegos Tarifarios (Santiago)'!$A:$A,0)),H1034&lt;=5000,INDEX('Pliegos Tarifarios (Santiago)'!$I:$I,MATCH($B1034,'Pliegos Tarifarios (Santiago)'!$A:$A,0)),H1034&gt;5000,INDEX('Pliegos Tarifarios (Santiago)'!$J:$J,MATCH($B1034,'Pliegos Tarifarios (Santiago)'!$A:$A,0)))/1.19</f>
        <v>1499.9359364705886</v>
      </c>
      <c r="R1034" s="19">
        <f>INDEX('Pliegos Tarifarios (Santiago)'!$K:$K,MATCH($B1034,'Pliegos Tarifarios (Santiago)'!$A:$A,0))</f>
        <v>723.32799999999997</v>
      </c>
      <c r="S1034" s="21">
        <f t="shared" si="64"/>
        <v>116431.1468164706</v>
      </c>
      <c r="T1034" s="21">
        <f t="shared" ref="T1034:T1097" si="65">S1034*0.19</f>
        <v>22121.917895129416</v>
      </c>
      <c r="U1034" s="19">
        <v>0</v>
      </c>
      <c r="V1034" s="21">
        <f t="shared" ref="V1034:V1097" si="66">SUM(S1034:T1034)</f>
        <v>138553.06471160002</v>
      </c>
    </row>
    <row r="1035" spans="1:22" x14ac:dyDescent="0.3">
      <c r="A1035" s="3" t="s">
        <v>136</v>
      </c>
      <c r="B1035" s="3">
        <v>5</v>
      </c>
      <c r="C1035" s="4" t="s">
        <v>178</v>
      </c>
      <c r="D1035" s="3" t="s">
        <v>209</v>
      </c>
      <c r="E1035" s="3" t="s">
        <v>34</v>
      </c>
      <c r="F1035" s="4" t="s">
        <v>210</v>
      </c>
      <c r="G1035" s="3" t="s">
        <v>30</v>
      </c>
      <c r="H1035" s="5">
        <v>638.84730000000002</v>
      </c>
      <c r="I1035" s="5">
        <v>1.7125999999999999</v>
      </c>
      <c r="J1035" s="5">
        <v>1.6834</v>
      </c>
      <c r="K1035" s="6">
        <v>0.98294990073572353</v>
      </c>
      <c r="L1035" s="5">
        <v>21.29</v>
      </c>
      <c r="M1035" s="19">
        <f>H1035*INDEX('Pliegos Tarifarios (Santiago)'!$B:$B,MATCH($B1035,'Pliegos Tarifarios (Santiago)'!$A:$A,0))</f>
        <v>75919.335437400005</v>
      </c>
      <c r="N1035" s="19">
        <f>I1035*INDEX('Pliegos Tarifarios (Santiago)'!$C:$C,MATCH($B1035,'Pliegos Tarifarios (Santiago)'!$A:$A,0))</f>
        <v>5823.6466345999997</v>
      </c>
      <c r="O1035" s="19">
        <f>J1035*INDEX('Pliegos Tarifarios (Santiago)'!$D:$D,MATCH($B1035,'Pliegos Tarifarios (Santiago)'!$A:$A,0))</f>
        <v>23735.458547599999</v>
      </c>
      <c r="P1035" s="19">
        <f>H1035*INDEX('Pliegos Tarifarios (Santiago)'!$E:$E,MATCH($B1035,'Pliegos Tarifarios (Santiago)'!$A:$A,0))</f>
        <v>8261.5732836000007</v>
      </c>
      <c r="Q1035" s="19" cm="1">
        <f t="array" ref="Q1035">H1035*_xlfn.IFS(H1035&lt;=350,INDEX('Pliegos Tarifarios (Santiago)'!$F:$F,MATCH($B1035,'Pliegos Tarifarios (Santiago)'!$A:$A,0)),H1035&lt;=500,INDEX('Pliegos Tarifarios (Santiago)'!$G:$G,MATCH($B1035,'Pliegos Tarifarios (Santiago)'!$A:$A,0)),H1035&lt;=1000,INDEX('Pliegos Tarifarios (Santiago)'!$H:$H,MATCH($B1035,'Pliegos Tarifarios (Santiago)'!$A:$A,0)),H1035&lt;=5000,INDEX('Pliegos Tarifarios (Santiago)'!$I:$I,MATCH($B1035,'Pliegos Tarifarios (Santiago)'!$A:$A,0)),H1035&gt;5000,INDEX('Pliegos Tarifarios (Santiago)'!$J:$J,MATCH($B1035,'Pliegos Tarifarios (Santiago)'!$A:$A,0)))/1.19</f>
        <v>1498.338499411765</v>
      </c>
      <c r="R1035" s="19">
        <f>INDEX('Pliegos Tarifarios (Santiago)'!$K:$K,MATCH($B1035,'Pliegos Tarifarios (Santiago)'!$A:$A,0))</f>
        <v>723.32799999999997</v>
      </c>
      <c r="S1035" s="21">
        <f t="shared" ref="S1035" si="67">SUM(M1035:R1035)</f>
        <v>115961.68040261176</v>
      </c>
      <c r="T1035" s="21">
        <f t="shared" si="65"/>
        <v>22032.719276496235</v>
      </c>
      <c r="U1035" s="19">
        <v>0</v>
      </c>
      <c r="V1035" s="21">
        <f t="shared" si="66"/>
        <v>137994.399679108</v>
      </c>
    </row>
    <row r="1036" spans="1:22" x14ac:dyDescent="0.3">
      <c r="A1036" s="3" t="s">
        <v>136</v>
      </c>
      <c r="B1036" s="3">
        <v>5</v>
      </c>
      <c r="C1036" s="4" t="s">
        <v>178</v>
      </c>
      <c r="D1036" s="3" t="s">
        <v>211</v>
      </c>
      <c r="E1036" s="3" t="s">
        <v>34</v>
      </c>
      <c r="F1036" s="4" t="s">
        <v>212</v>
      </c>
      <c r="G1036" s="3" t="s">
        <v>16</v>
      </c>
      <c r="H1036" s="5">
        <v>1277.3296</v>
      </c>
      <c r="I1036" s="5">
        <v>3.47</v>
      </c>
      <c r="J1036" s="5">
        <v>3.4348000000000001</v>
      </c>
      <c r="K1036" s="6">
        <v>0.98985590778097976</v>
      </c>
      <c r="L1036" s="5">
        <v>42.58</v>
      </c>
      <c r="M1036" s="19">
        <f>H1036*INDEX('Pliegos Tarifarios (Santiago)'!$B:$B,MATCH($B1036,'Pliegos Tarifarios (Santiago)'!$A:$A,0))</f>
        <v>151795.29500479999</v>
      </c>
      <c r="N1036" s="19">
        <f>I1036*INDEX('Pliegos Tarifarios (Santiago)'!$C:$C,MATCH($B1036,'Pliegos Tarifarios (Santiago)'!$A:$A,0))</f>
        <v>11799.634370000002</v>
      </c>
      <c r="O1036" s="19">
        <f>J1036*INDEX('Pliegos Tarifarios (Santiago)'!$D:$D,MATCH($B1036,'Pliegos Tarifarios (Santiago)'!$A:$A,0))</f>
        <v>48429.697647200002</v>
      </c>
      <c r="P1036" s="19">
        <f>H1036*INDEX('Pliegos Tarifarios (Santiago)'!$E:$E,MATCH($B1036,'Pliegos Tarifarios (Santiago)'!$A:$A,0))</f>
        <v>16518.426387200001</v>
      </c>
      <c r="Q1036" s="19" cm="1">
        <f t="array" ref="Q1036">H1036*_xlfn.IFS(H1036&lt;=350,INDEX('Pliegos Tarifarios (Santiago)'!$F:$F,MATCH($B1036,'Pliegos Tarifarios (Santiago)'!$A:$A,0)),H1036&lt;=500,INDEX('Pliegos Tarifarios (Santiago)'!$G:$G,MATCH($B1036,'Pliegos Tarifarios (Santiago)'!$A:$A,0)),H1036&lt;=1000,INDEX('Pliegos Tarifarios (Santiago)'!$H:$H,MATCH($B1036,'Pliegos Tarifarios (Santiago)'!$A:$A,0)),H1036&lt;=5000,INDEX('Pliegos Tarifarios (Santiago)'!$I:$I,MATCH($B1036,'Pliegos Tarifarios (Santiago)'!$A:$A,0)),H1036&gt;5000,INDEX('Pliegos Tarifarios (Santiago)'!$J:$J,MATCH($B1036,'Pliegos Tarifarios (Santiago)'!$A:$A,0)))/1.19</f>
        <v>3833.0621862184871</v>
      </c>
      <c r="R1036" s="19">
        <f>INDEX('Pliegos Tarifarios (Santiago)'!$K:$K,MATCH($B1036,'Pliegos Tarifarios (Santiago)'!$A:$A,0))</f>
        <v>723.32799999999997</v>
      </c>
      <c r="S1036" s="21">
        <f t="shared" ref="S1036:S1099" si="68">SUM(M1036:R1036)</f>
        <v>233099.44359541847</v>
      </c>
      <c r="T1036" s="21">
        <f t="shared" si="65"/>
        <v>44288.894283129513</v>
      </c>
      <c r="U1036" s="19">
        <v>0</v>
      </c>
      <c r="V1036" s="21">
        <f t="shared" si="66"/>
        <v>277388.33787854796</v>
      </c>
    </row>
    <row r="1037" spans="1:22" x14ac:dyDescent="0.3">
      <c r="A1037" s="3" t="s">
        <v>136</v>
      </c>
      <c r="B1037" s="3">
        <v>5</v>
      </c>
      <c r="C1037" s="4" t="s">
        <v>178</v>
      </c>
      <c r="D1037" s="3" t="s">
        <v>213</v>
      </c>
      <c r="E1037" s="3" t="s">
        <v>34</v>
      </c>
      <c r="F1037" s="4" t="s">
        <v>214</v>
      </c>
      <c r="G1037" s="3" t="s">
        <v>30</v>
      </c>
      <c r="H1037" s="5">
        <v>383.32319999999999</v>
      </c>
      <c r="I1037" s="5">
        <v>1.0248999999999999</v>
      </c>
      <c r="J1037" s="5">
        <v>1.0024</v>
      </c>
      <c r="K1037" s="6">
        <v>0.97804663869645825</v>
      </c>
      <c r="L1037" s="5">
        <v>12.78</v>
      </c>
      <c r="M1037" s="19">
        <f>H1037*INDEX('Pliegos Tarifarios (Santiago)'!$B:$B,MATCH($B1037,'Pliegos Tarifarios (Santiago)'!$A:$A,0))</f>
        <v>45553.362441599995</v>
      </c>
      <c r="N1037" s="19">
        <f>I1037*INDEX('Pliegos Tarifarios (Santiago)'!$C:$C,MATCH($B1037,'Pliegos Tarifarios (Santiago)'!$A:$A,0))</f>
        <v>3485.1427279</v>
      </c>
      <c r="O1037" s="19">
        <f>J1037*INDEX('Pliegos Tarifarios (Santiago)'!$D:$D,MATCH($B1037,'Pliegos Tarifarios (Santiago)'!$A:$A,0))</f>
        <v>14133.553313599999</v>
      </c>
      <c r="P1037" s="19">
        <f>H1037*INDEX('Pliegos Tarifarios (Santiago)'!$E:$E,MATCH($B1037,'Pliegos Tarifarios (Santiago)'!$A:$A,0))</f>
        <v>4957.1356224000001</v>
      </c>
      <c r="Q1037" s="19" cm="1">
        <f t="array" ref="Q1037">H1037*_xlfn.IFS(H1037&lt;=350,INDEX('Pliegos Tarifarios (Santiago)'!$F:$F,MATCH($B1037,'Pliegos Tarifarios (Santiago)'!$A:$A,0)),H1037&lt;=500,INDEX('Pliegos Tarifarios (Santiago)'!$G:$G,MATCH($B1037,'Pliegos Tarifarios (Santiago)'!$A:$A,0)),H1037&lt;=1000,INDEX('Pliegos Tarifarios (Santiago)'!$H:$H,MATCH($B1037,'Pliegos Tarifarios (Santiago)'!$A:$A,0)),H1037&lt;=5000,INDEX('Pliegos Tarifarios (Santiago)'!$I:$I,MATCH($B1037,'Pliegos Tarifarios (Santiago)'!$A:$A,0)),H1037&gt;5000,INDEX('Pliegos Tarifarios (Santiago)'!$J:$J,MATCH($B1037,'Pliegos Tarifarios (Santiago)'!$A:$A,0)))/1.19</f>
        <v>539.87368336134455</v>
      </c>
      <c r="R1037" s="19">
        <f>INDEX('Pliegos Tarifarios (Santiago)'!$K:$K,MATCH($B1037,'Pliegos Tarifarios (Santiago)'!$A:$A,0))</f>
        <v>723.32799999999997</v>
      </c>
      <c r="S1037" s="21">
        <f t="shared" si="68"/>
        <v>69392.395788861337</v>
      </c>
      <c r="T1037" s="21">
        <f t="shared" si="65"/>
        <v>13184.555199883654</v>
      </c>
      <c r="U1037" s="19">
        <v>0</v>
      </c>
      <c r="V1037" s="21">
        <f t="shared" si="66"/>
        <v>82576.950988744997</v>
      </c>
    </row>
    <row r="1038" spans="1:22" x14ac:dyDescent="0.3">
      <c r="A1038" s="3" t="s">
        <v>136</v>
      </c>
      <c r="B1038" s="3">
        <v>5</v>
      </c>
      <c r="C1038" s="4" t="s">
        <v>178</v>
      </c>
      <c r="D1038" s="3" t="s">
        <v>215</v>
      </c>
      <c r="E1038" s="3" t="s">
        <v>34</v>
      </c>
      <c r="F1038" s="4" t="s">
        <v>216</v>
      </c>
      <c r="G1038" s="3" t="s">
        <v>30</v>
      </c>
      <c r="H1038" s="5">
        <v>382.6542</v>
      </c>
      <c r="I1038" s="5">
        <v>1.0368999999999999</v>
      </c>
      <c r="J1038" s="5">
        <v>1.0182</v>
      </c>
      <c r="K1038" s="6">
        <v>0.98196547400906553</v>
      </c>
      <c r="L1038" s="5">
        <v>12.76</v>
      </c>
      <c r="M1038" s="19">
        <f>H1038*INDEX('Pliegos Tarifarios (Santiago)'!$B:$B,MATCH($B1038,'Pliegos Tarifarios (Santiago)'!$A:$A,0))</f>
        <v>45473.859819599995</v>
      </c>
      <c r="N1038" s="19">
        <f>I1038*INDEX('Pliegos Tarifarios (Santiago)'!$C:$C,MATCH($B1038,'Pliegos Tarifarios (Santiago)'!$A:$A,0))</f>
        <v>3525.9483799</v>
      </c>
      <c r="O1038" s="19">
        <f>J1038*INDEX('Pliegos Tarifarios (Santiago)'!$D:$D,MATCH($B1038,'Pliegos Tarifarios (Santiago)'!$A:$A,0))</f>
        <v>14356.3287948</v>
      </c>
      <c r="P1038" s="19">
        <f>H1038*INDEX('Pliegos Tarifarios (Santiago)'!$E:$E,MATCH($B1038,'Pliegos Tarifarios (Santiago)'!$A:$A,0))</f>
        <v>4948.4841144000002</v>
      </c>
      <c r="Q1038" s="19" cm="1">
        <f t="array" ref="Q1038">H1038*_xlfn.IFS(H1038&lt;=350,INDEX('Pliegos Tarifarios (Santiago)'!$F:$F,MATCH($B1038,'Pliegos Tarifarios (Santiago)'!$A:$A,0)),H1038&lt;=500,INDEX('Pliegos Tarifarios (Santiago)'!$G:$G,MATCH($B1038,'Pliegos Tarifarios (Santiago)'!$A:$A,0)),H1038&lt;=1000,INDEX('Pliegos Tarifarios (Santiago)'!$H:$H,MATCH($B1038,'Pliegos Tarifarios (Santiago)'!$A:$A,0)),H1038&lt;=5000,INDEX('Pliegos Tarifarios (Santiago)'!$I:$I,MATCH($B1038,'Pliegos Tarifarios (Santiago)'!$A:$A,0)),H1038&gt;5000,INDEX('Pliegos Tarifarios (Santiago)'!$J:$J,MATCH($B1038,'Pliegos Tarifarios (Santiago)'!$A:$A,0)))/1.19</f>
        <v>538.9314615126051</v>
      </c>
      <c r="R1038" s="19">
        <f>INDEX('Pliegos Tarifarios (Santiago)'!$K:$K,MATCH($B1038,'Pliegos Tarifarios (Santiago)'!$A:$A,0))</f>
        <v>723.32799999999997</v>
      </c>
      <c r="S1038" s="21">
        <f t="shared" si="68"/>
        <v>69566.880570212597</v>
      </c>
      <c r="T1038" s="21">
        <f t="shared" si="65"/>
        <v>13217.707308340394</v>
      </c>
      <c r="U1038" s="19">
        <v>0</v>
      </c>
      <c r="V1038" s="21">
        <f t="shared" si="66"/>
        <v>82784.587878552993</v>
      </c>
    </row>
    <row r="1039" spans="1:22" x14ac:dyDescent="0.3">
      <c r="A1039" s="3" t="s">
        <v>136</v>
      </c>
      <c r="B1039" s="3">
        <v>5</v>
      </c>
      <c r="C1039" s="4" t="s">
        <v>178</v>
      </c>
      <c r="D1039" s="3" t="s">
        <v>217</v>
      </c>
      <c r="E1039" s="3" t="s">
        <v>34</v>
      </c>
      <c r="F1039" s="4" t="s">
        <v>218</v>
      </c>
      <c r="G1039" s="3" t="s">
        <v>30</v>
      </c>
      <c r="H1039" s="5">
        <v>382.90410000000003</v>
      </c>
      <c r="I1039" s="5">
        <v>1.0244</v>
      </c>
      <c r="J1039" s="5">
        <v>1.0244</v>
      </c>
      <c r="K1039" s="6">
        <v>1</v>
      </c>
      <c r="L1039" s="5">
        <v>12.76</v>
      </c>
      <c r="M1039" s="19">
        <f>H1039*INDEX('Pliegos Tarifarios (Santiago)'!$B:$B,MATCH($B1039,'Pliegos Tarifarios (Santiago)'!$A:$A,0))</f>
        <v>45503.557435800001</v>
      </c>
      <c r="N1039" s="19">
        <f>I1039*INDEX('Pliegos Tarifarios (Santiago)'!$C:$C,MATCH($B1039,'Pliegos Tarifarios (Santiago)'!$A:$A,0))</f>
        <v>3483.4424924</v>
      </c>
      <c r="O1039" s="19">
        <f>J1039*INDEX('Pliegos Tarifarios (Santiago)'!$D:$D,MATCH($B1039,'Pliegos Tarifarios (Santiago)'!$A:$A,0))</f>
        <v>14443.7470216</v>
      </c>
      <c r="P1039" s="19">
        <f>H1039*INDEX('Pliegos Tarifarios (Santiago)'!$E:$E,MATCH($B1039,'Pliegos Tarifarios (Santiago)'!$A:$A,0))</f>
        <v>4951.7158212000004</v>
      </c>
      <c r="Q1039" s="19" cm="1">
        <f t="array" ref="Q1039">H1039*_xlfn.IFS(H1039&lt;=350,INDEX('Pliegos Tarifarios (Santiago)'!$F:$F,MATCH($B1039,'Pliegos Tarifarios (Santiago)'!$A:$A,0)),H1039&lt;=500,INDEX('Pliegos Tarifarios (Santiago)'!$G:$G,MATCH($B1039,'Pliegos Tarifarios (Santiago)'!$A:$A,0)),H1039&lt;=1000,INDEX('Pliegos Tarifarios (Santiago)'!$H:$H,MATCH($B1039,'Pliegos Tarifarios (Santiago)'!$A:$A,0)),H1039&lt;=5000,INDEX('Pliegos Tarifarios (Santiago)'!$I:$I,MATCH($B1039,'Pliegos Tarifarios (Santiago)'!$A:$A,0)),H1039&gt;5000,INDEX('Pliegos Tarifarios (Santiago)'!$J:$J,MATCH($B1039,'Pliegos Tarifarios (Santiago)'!$A:$A,0)))/1.19</f>
        <v>539.28342151260517</v>
      </c>
      <c r="R1039" s="19">
        <f>INDEX('Pliegos Tarifarios (Santiago)'!$K:$K,MATCH($B1039,'Pliegos Tarifarios (Santiago)'!$A:$A,0))</f>
        <v>723.32799999999997</v>
      </c>
      <c r="S1039" s="21">
        <f t="shared" si="68"/>
        <v>69645.074192512606</v>
      </c>
      <c r="T1039" s="21">
        <f t="shared" si="65"/>
        <v>13232.564096577395</v>
      </c>
      <c r="U1039" s="19">
        <v>0</v>
      </c>
      <c r="V1039" s="21">
        <f t="shared" si="66"/>
        <v>82877.638289089999</v>
      </c>
    </row>
    <row r="1040" spans="1:22" x14ac:dyDescent="0.3">
      <c r="A1040" s="3" t="s">
        <v>136</v>
      </c>
      <c r="B1040" s="3">
        <v>5</v>
      </c>
      <c r="C1040" s="4" t="s">
        <v>178</v>
      </c>
      <c r="D1040" s="3" t="s">
        <v>219</v>
      </c>
      <c r="E1040" s="3" t="s">
        <v>34</v>
      </c>
      <c r="F1040" s="4" t="s">
        <v>220</v>
      </c>
      <c r="G1040" s="3" t="s">
        <v>30</v>
      </c>
      <c r="H1040" s="5">
        <v>382.99560000000002</v>
      </c>
      <c r="I1040" s="5">
        <v>1.0183</v>
      </c>
      <c r="J1040" s="5">
        <v>1.0148999999999999</v>
      </c>
      <c r="K1040" s="6">
        <v>0.99666110183639389</v>
      </c>
      <c r="L1040" s="5">
        <v>12.77</v>
      </c>
      <c r="M1040" s="19">
        <f>H1040*INDEX('Pliegos Tarifarios (Santiago)'!$B:$B,MATCH($B1040,'Pliegos Tarifarios (Santiago)'!$A:$A,0))</f>
        <v>45514.431112799997</v>
      </c>
      <c r="N1040" s="19">
        <f>I1040*INDEX('Pliegos Tarifarios (Santiago)'!$C:$C,MATCH($B1040,'Pliegos Tarifarios (Santiago)'!$A:$A,0))</f>
        <v>3462.6996193</v>
      </c>
      <c r="O1040" s="19">
        <f>J1040*INDEX('Pliegos Tarifarios (Santiago)'!$D:$D,MATCH($B1040,'Pliegos Tarifarios (Santiago)'!$A:$A,0))</f>
        <v>14309.799738599999</v>
      </c>
      <c r="P1040" s="19">
        <f>H1040*INDEX('Pliegos Tarifarios (Santiago)'!$E:$E,MATCH($B1040,'Pliegos Tarifarios (Santiago)'!$A:$A,0))</f>
        <v>4952.8990992000008</v>
      </c>
      <c r="Q1040" s="19" cm="1">
        <f t="array" ref="Q1040">H1040*_xlfn.IFS(H1040&lt;=350,INDEX('Pliegos Tarifarios (Santiago)'!$F:$F,MATCH($B1040,'Pliegos Tarifarios (Santiago)'!$A:$A,0)),H1040&lt;=500,INDEX('Pliegos Tarifarios (Santiago)'!$G:$G,MATCH($B1040,'Pliegos Tarifarios (Santiago)'!$A:$A,0)),H1040&lt;=1000,INDEX('Pliegos Tarifarios (Santiago)'!$H:$H,MATCH($B1040,'Pliegos Tarifarios (Santiago)'!$A:$A,0)),H1040&lt;=5000,INDEX('Pliegos Tarifarios (Santiago)'!$I:$I,MATCH($B1040,'Pliegos Tarifarios (Santiago)'!$A:$A,0)),H1040&gt;5000,INDEX('Pliegos Tarifarios (Santiago)'!$J:$J,MATCH($B1040,'Pliegos Tarifarios (Santiago)'!$A:$A,0)))/1.19</f>
        <v>539.41229042016823</v>
      </c>
      <c r="R1040" s="19">
        <f>INDEX('Pliegos Tarifarios (Santiago)'!$K:$K,MATCH($B1040,'Pliegos Tarifarios (Santiago)'!$A:$A,0))</f>
        <v>723.32799999999997</v>
      </c>
      <c r="S1040" s="21">
        <f t="shared" si="68"/>
        <v>69502.56986032016</v>
      </c>
      <c r="T1040" s="21">
        <f t="shared" si="65"/>
        <v>13205.488273460831</v>
      </c>
      <c r="U1040" s="19">
        <v>0</v>
      </c>
      <c r="V1040" s="21">
        <f t="shared" si="66"/>
        <v>82708.058133780985</v>
      </c>
    </row>
    <row r="1041" spans="1:22" x14ac:dyDescent="0.3">
      <c r="A1041" s="3" t="s">
        <v>136</v>
      </c>
      <c r="B1041" s="3">
        <v>5</v>
      </c>
      <c r="C1041" s="4" t="s">
        <v>178</v>
      </c>
      <c r="D1041" s="3" t="s">
        <v>221</v>
      </c>
      <c r="E1041" s="3" t="s">
        <v>34</v>
      </c>
      <c r="F1041" s="4" t="s">
        <v>222</v>
      </c>
      <c r="G1041" s="3" t="s">
        <v>30</v>
      </c>
      <c r="H1041" s="5">
        <v>383.64010000000002</v>
      </c>
      <c r="I1041" s="5">
        <v>1.0237000000000001</v>
      </c>
      <c r="J1041" s="5">
        <v>1.0089999999999999</v>
      </c>
      <c r="K1041" s="6">
        <v>0.98564032431376369</v>
      </c>
      <c r="L1041" s="5">
        <v>12.79</v>
      </c>
      <c r="M1041" s="19">
        <f>H1041*INDEX('Pliegos Tarifarios (Santiago)'!$B:$B,MATCH($B1041,'Pliegos Tarifarios (Santiago)'!$A:$A,0))</f>
        <v>45591.022203799999</v>
      </c>
      <c r="N1041" s="19">
        <f>I1041*INDEX('Pliegos Tarifarios (Santiago)'!$C:$C,MATCH($B1041,'Pliegos Tarifarios (Santiago)'!$A:$A,0))</f>
        <v>3481.0621627</v>
      </c>
      <c r="O1041" s="19">
        <f>J1041*INDEX('Pliegos Tarifarios (Santiago)'!$D:$D,MATCH($B1041,'Pliegos Tarifarios (Santiago)'!$A:$A,0))</f>
        <v>14226.611425999998</v>
      </c>
      <c r="P1041" s="19">
        <f>H1041*INDEX('Pliegos Tarifarios (Santiago)'!$E:$E,MATCH($B1041,'Pliegos Tarifarios (Santiago)'!$A:$A,0))</f>
        <v>4961.2337732000005</v>
      </c>
      <c r="Q1041" s="19" cm="1">
        <f t="array" ref="Q1041">H1041*_xlfn.IFS(H1041&lt;=350,INDEX('Pliegos Tarifarios (Santiago)'!$F:$F,MATCH($B1041,'Pliegos Tarifarios (Santiago)'!$A:$A,0)),H1041&lt;=500,INDEX('Pliegos Tarifarios (Santiago)'!$G:$G,MATCH($B1041,'Pliegos Tarifarios (Santiago)'!$A:$A,0)),H1041&lt;=1000,INDEX('Pliegos Tarifarios (Santiago)'!$H:$H,MATCH($B1041,'Pliegos Tarifarios (Santiago)'!$A:$A,0)),H1041&lt;=5000,INDEX('Pliegos Tarifarios (Santiago)'!$I:$I,MATCH($B1041,'Pliegos Tarifarios (Santiago)'!$A:$A,0)),H1041&gt;5000,INDEX('Pliegos Tarifarios (Santiago)'!$J:$J,MATCH($B1041,'Pliegos Tarifarios (Santiago)'!$A:$A,0)))/1.19</f>
        <v>540.32000638655472</v>
      </c>
      <c r="R1041" s="19">
        <f>INDEX('Pliegos Tarifarios (Santiago)'!$K:$K,MATCH($B1041,'Pliegos Tarifarios (Santiago)'!$A:$A,0))</f>
        <v>723.32799999999997</v>
      </c>
      <c r="S1041" s="21">
        <f t="shared" si="68"/>
        <v>69523.577572086535</v>
      </c>
      <c r="T1041" s="21">
        <f t="shared" si="65"/>
        <v>13209.479738696442</v>
      </c>
      <c r="U1041" s="19">
        <v>0</v>
      </c>
      <c r="V1041" s="21">
        <f t="shared" si="66"/>
        <v>82733.057310782984</v>
      </c>
    </row>
    <row r="1042" spans="1:22" x14ac:dyDescent="0.3">
      <c r="A1042" s="3" t="s">
        <v>136</v>
      </c>
      <c r="B1042" s="3">
        <v>5</v>
      </c>
      <c r="C1042" s="4" t="s">
        <v>178</v>
      </c>
      <c r="D1042" s="3" t="s">
        <v>223</v>
      </c>
      <c r="E1042" s="3" t="s">
        <v>34</v>
      </c>
      <c r="F1042" s="4" t="s">
        <v>224</v>
      </c>
      <c r="G1042" s="3" t="s">
        <v>30</v>
      </c>
      <c r="H1042" s="5">
        <v>383.89870000000002</v>
      </c>
      <c r="I1042" s="5">
        <v>1.0266</v>
      </c>
      <c r="J1042" s="5">
        <v>1.0065</v>
      </c>
      <c r="K1042" s="6">
        <v>0.9804208065458796</v>
      </c>
      <c r="L1042" s="5">
        <v>12.8</v>
      </c>
      <c r="M1042" s="19">
        <f>H1042*INDEX('Pliegos Tarifarios (Santiago)'!$B:$B,MATCH($B1042,'Pliegos Tarifarios (Santiago)'!$A:$A,0))</f>
        <v>45621.753710600002</v>
      </c>
      <c r="N1042" s="19">
        <f>I1042*INDEX('Pliegos Tarifarios (Santiago)'!$C:$C,MATCH($B1042,'Pliegos Tarifarios (Santiago)'!$A:$A,0))</f>
        <v>3490.9235285999998</v>
      </c>
      <c r="O1042" s="19">
        <f>J1042*INDEX('Pliegos Tarifarios (Santiago)'!$D:$D,MATCH($B1042,'Pliegos Tarifarios (Santiago)'!$A:$A,0))</f>
        <v>14191.362141</v>
      </c>
      <c r="P1042" s="19">
        <f>H1042*INDEX('Pliegos Tarifarios (Santiago)'!$E:$E,MATCH($B1042,'Pliegos Tarifarios (Santiago)'!$A:$A,0))</f>
        <v>4964.5779884000003</v>
      </c>
      <c r="Q1042" s="19" cm="1">
        <f t="array" ref="Q1042">H1042*_xlfn.IFS(H1042&lt;=350,INDEX('Pliegos Tarifarios (Santiago)'!$F:$F,MATCH($B1042,'Pliegos Tarifarios (Santiago)'!$A:$A,0)),H1042&lt;=500,INDEX('Pliegos Tarifarios (Santiago)'!$G:$G,MATCH($B1042,'Pliegos Tarifarios (Santiago)'!$A:$A,0)),H1042&lt;=1000,INDEX('Pliegos Tarifarios (Santiago)'!$H:$H,MATCH($B1042,'Pliegos Tarifarios (Santiago)'!$A:$A,0)),H1042&lt;=5000,INDEX('Pliegos Tarifarios (Santiago)'!$I:$I,MATCH($B1042,'Pliegos Tarifarios (Santiago)'!$A:$A,0)),H1042&gt;5000,INDEX('Pliegos Tarifarios (Santiago)'!$J:$J,MATCH($B1042,'Pliegos Tarifarios (Santiago)'!$A:$A,0)))/1.19</f>
        <v>540.6842194957984</v>
      </c>
      <c r="R1042" s="19">
        <f>INDEX('Pliegos Tarifarios (Santiago)'!$K:$K,MATCH($B1042,'Pliegos Tarifarios (Santiago)'!$A:$A,0))</f>
        <v>723.32799999999997</v>
      </c>
      <c r="S1042" s="21">
        <f t="shared" si="68"/>
        <v>69532.629588095791</v>
      </c>
      <c r="T1042" s="21">
        <f t="shared" si="65"/>
        <v>13211.1996217382</v>
      </c>
      <c r="U1042" s="19">
        <v>0</v>
      </c>
      <c r="V1042" s="21">
        <f t="shared" si="66"/>
        <v>82743.829209833988</v>
      </c>
    </row>
    <row r="1043" spans="1:22" x14ac:dyDescent="0.3">
      <c r="A1043" s="3" t="s">
        <v>136</v>
      </c>
      <c r="B1043" s="3">
        <v>5</v>
      </c>
      <c r="C1043" s="4" t="s">
        <v>178</v>
      </c>
      <c r="D1043" s="3" t="s">
        <v>225</v>
      </c>
      <c r="E1043" s="3" t="s">
        <v>34</v>
      </c>
      <c r="F1043" s="4" t="s">
        <v>226</v>
      </c>
      <c r="G1043" s="3" t="s">
        <v>30</v>
      </c>
      <c r="H1043" s="5">
        <v>383.4751</v>
      </c>
      <c r="I1043" s="5">
        <v>1.0401</v>
      </c>
      <c r="J1043" s="5">
        <v>1.0395000000000001</v>
      </c>
      <c r="K1043" s="6">
        <v>0.99942313239111635</v>
      </c>
      <c r="L1043" s="5">
        <v>12.78</v>
      </c>
      <c r="M1043" s="19">
        <f>H1043*INDEX('Pliegos Tarifarios (Santiago)'!$B:$B,MATCH($B1043,'Pliegos Tarifarios (Santiago)'!$A:$A,0))</f>
        <v>45571.413933799995</v>
      </c>
      <c r="N1043" s="19">
        <f>I1043*INDEX('Pliegos Tarifarios (Santiago)'!$C:$C,MATCH($B1043,'Pliegos Tarifarios (Santiago)'!$A:$A,0))</f>
        <v>3536.8298871000002</v>
      </c>
      <c r="O1043" s="19">
        <f>J1043*INDEX('Pliegos Tarifarios (Santiago)'!$D:$D,MATCH($B1043,'Pliegos Tarifarios (Santiago)'!$A:$A,0))</f>
        <v>14656.652703000002</v>
      </c>
      <c r="P1043" s="19">
        <f>H1043*INDEX('Pliegos Tarifarios (Santiago)'!$E:$E,MATCH($B1043,'Pliegos Tarifarios (Santiago)'!$A:$A,0))</f>
        <v>4959.0999932000004</v>
      </c>
      <c r="Q1043" s="19" cm="1">
        <f t="array" ref="Q1043">H1043*_xlfn.IFS(H1043&lt;=350,INDEX('Pliegos Tarifarios (Santiago)'!$F:$F,MATCH($B1043,'Pliegos Tarifarios (Santiago)'!$A:$A,0)),H1043&lt;=500,INDEX('Pliegos Tarifarios (Santiago)'!$G:$G,MATCH($B1043,'Pliegos Tarifarios (Santiago)'!$A:$A,0)),H1043&lt;=1000,INDEX('Pliegos Tarifarios (Santiago)'!$H:$H,MATCH($B1043,'Pliegos Tarifarios (Santiago)'!$A:$A,0)),H1043&lt;=5000,INDEX('Pliegos Tarifarios (Santiago)'!$I:$I,MATCH($B1043,'Pliegos Tarifarios (Santiago)'!$A:$A,0)),H1043&gt;5000,INDEX('Pliegos Tarifarios (Santiago)'!$J:$J,MATCH($B1043,'Pliegos Tarifarios (Santiago)'!$A:$A,0)))/1.19</f>
        <v>540.0876198319329</v>
      </c>
      <c r="R1043" s="19">
        <f>INDEX('Pliegos Tarifarios (Santiago)'!$K:$K,MATCH($B1043,'Pliegos Tarifarios (Santiago)'!$A:$A,0))</f>
        <v>723.32799999999997</v>
      </c>
      <c r="S1043" s="21">
        <f t="shared" si="68"/>
        <v>69987.412136931918</v>
      </c>
      <c r="T1043" s="21">
        <f t="shared" si="65"/>
        <v>13297.608306017064</v>
      </c>
      <c r="U1043" s="19">
        <v>0</v>
      </c>
      <c r="V1043" s="21">
        <f t="shared" si="66"/>
        <v>83285.020442948982</v>
      </c>
    </row>
    <row r="1044" spans="1:22" x14ac:dyDescent="0.3">
      <c r="A1044" s="3" t="s">
        <v>136</v>
      </c>
      <c r="B1044" s="3">
        <v>5</v>
      </c>
      <c r="C1044" s="4" t="s">
        <v>178</v>
      </c>
      <c r="D1044" s="3" t="s">
        <v>227</v>
      </c>
      <c r="E1044" s="3" t="s">
        <v>34</v>
      </c>
      <c r="F1044" s="4" t="s">
        <v>228</v>
      </c>
      <c r="G1044" s="3" t="s">
        <v>30</v>
      </c>
      <c r="H1044" s="5">
        <v>383.21690000000001</v>
      </c>
      <c r="I1044" s="5">
        <v>1.0402</v>
      </c>
      <c r="J1044" s="5">
        <v>1.0158</v>
      </c>
      <c r="K1044" s="6">
        <v>0.97654297250528743</v>
      </c>
      <c r="L1044" s="5">
        <v>12.77</v>
      </c>
      <c r="M1044" s="19">
        <f>H1044*INDEX('Pliegos Tarifarios (Santiago)'!$B:$B,MATCH($B1044,'Pliegos Tarifarios (Santiago)'!$A:$A,0))</f>
        <v>45540.729962199999</v>
      </c>
      <c r="N1044" s="19">
        <f>I1044*INDEX('Pliegos Tarifarios (Santiago)'!$C:$C,MATCH($B1044,'Pliegos Tarifarios (Santiago)'!$A:$A,0))</f>
        <v>3537.1699342000002</v>
      </c>
      <c r="O1044" s="19">
        <f>J1044*INDEX('Pliegos Tarifarios (Santiago)'!$D:$D,MATCH($B1044,'Pliegos Tarifarios (Santiago)'!$A:$A,0))</f>
        <v>14322.4894812</v>
      </c>
      <c r="P1044" s="19">
        <f>H1044*INDEX('Pliegos Tarifarios (Santiago)'!$E:$E,MATCH($B1044,'Pliegos Tarifarios (Santiago)'!$A:$A,0))</f>
        <v>4955.7609508000005</v>
      </c>
      <c r="Q1044" s="19" cm="1">
        <f t="array" ref="Q1044">H1044*_xlfn.IFS(H1044&lt;=350,INDEX('Pliegos Tarifarios (Santiago)'!$F:$F,MATCH($B1044,'Pliegos Tarifarios (Santiago)'!$A:$A,0)),H1044&lt;=500,INDEX('Pliegos Tarifarios (Santiago)'!$G:$G,MATCH($B1044,'Pliegos Tarifarios (Santiago)'!$A:$A,0)),H1044&lt;=1000,INDEX('Pliegos Tarifarios (Santiago)'!$H:$H,MATCH($B1044,'Pliegos Tarifarios (Santiago)'!$A:$A,0)),H1044&lt;=5000,INDEX('Pliegos Tarifarios (Santiago)'!$I:$I,MATCH($B1044,'Pliegos Tarifarios (Santiago)'!$A:$A,0)),H1044&gt;5000,INDEX('Pliegos Tarifarios (Santiago)'!$J:$J,MATCH($B1044,'Pliegos Tarifarios (Santiago)'!$A:$A,0)))/1.19</f>
        <v>539.72397008403368</v>
      </c>
      <c r="R1044" s="19">
        <f>INDEX('Pliegos Tarifarios (Santiago)'!$K:$K,MATCH($B1044,'Pliegos Tarifarios (Santiago)'!$A:$A,0))</f>
        <v>723.32799999999997</v>
      </c>
      <c r="S1044" s="21">
        <f t="shared" si="68"/>
        <v>69619.202298484015</v>
      </c>
      <c r="T1044" s="21">
        <f t="shared" si="65"/>
        <v>13227.648436711963</v>
      </c>
      <c r="U1044" s="19">
        <v>0</v>
      </c>
      <c r="V1044" s="21">
        <f t="shared" si="66"/>
        <v>82846.850735195971</v>
      </c>
    </row>
    <row r="1045" spans="1:22" x14ac:dyDescent="0.3">
      <c r="A1045" s="3" t="s">
        <v>136</v>
      </c>
      <c r="B1045" s="3">
        <v>5</v>
      </c>
      <c r="C1045" s="4" t="s">
        <v>178</v>
      </c>
      <c r="D1045" s="3" t="s">
        <v>229</v>
      </c>
      <c r="E1045" s="3" t="s">
        <v>34</v>
      </c>
      <c r="F1045" s="4" t="s">
        <v>230</v>
      </c>
      <c r="G1045" s="3" t="s">
        <v>30</v>
      </c>
      <c r="H1045" s="5">
        <v>383.44880000000001</v>
      </c>
      <c r="I1045" s="5">
        <v>1.0396000000000001</v>
      </c>
      <c r="J1045" s="5">
        <v>1.0396000000000001</v>
      </c>
      <c r="K1045" s="6">
        <v>1</v>
      </c>
      <c r="L1045" s="5">
        <v>12.78</v>
      </c>
      <c r="M1045" s="19">
        <f>H1045*INDEX('Pliegos Tarifarios (Santiago)'!$B:$B,MATCH($B1045,'Pliegos Tarifarios (Santiago)'!$A:$A,0))</f>
        <v>45568.288494399996</v>
      </c>
      <c r="N1045" s="19">
        <f>I1045*INDEX('Pliegos Tarifarios (Santiago)'!$C:$C,MATCH($B1045,'Pliegos Tarifarios (Santiago)'!$A:$A,0))</f>
        <v>3535.1296516000002</v>
      </c>
      <c r="O1045" s="19">
        <f>J1045*INDEX('Pliegos Tarifarios (Santiago)'!$D:$D,MATCH($B1045,'Pliegos Tarifarios (Santiago)'!$A:$A,0))</f>
        <v>14658.062674400002</v>
      </c>
      <c r="P1045" s="19">
        <f>H1045*INDEX('Pliegos Tarifarios (Santiago)'!$E:$E,MATCH($B1045,'Pliegos Tarifarios (Santiago)'!$A:$A,0))</f>
        <v>4958.7598816</v>
      </c>
      <c r="Q1045" s="19" cm="1">
        <f t="array" ref="Q1045">H1045*_xlfn.IFS(H1045&lt;=350,INDEX('Pliegos Tarifarios (Santiago)'!$F:$F,MATCH($B1045,'Pliegos Tarifarios (Santiago)'!$A:$A,0)),H1045&lt;=500,INDEX('Pliegos Tarifarios (Santiago)'!$G:$G,MATCH($B1045,'Pliegos Tarifarios (Santiago)'!$A:$A,0)),H1045&lt;=1000,INDEX('Pliegos Tarifarios (Santiago)'!$H:$H,MATCH($B1045,'Pliegos Tarifarios (Santiago)'!$A:$A,0)),H1045&lt;=5000,INDEX('Pliegos Tarifarios (Santiago)'!$I:$I,MATCH($B1045,'Pliegos Tarifarios (Santiago)'!$A:$A,0)),H1045&gt;5000,INDEX('Pliegos Tarifarios (Santiago)'!$J:$J,MATCH($B1045,'Pliegos Tarifarios (Santiago)'!$A:$A,0)))/1.19</f>
        <v>540.05057882352946</v>
      </c>
      <c r="R1045" s="19">
        <f>INDEX('Pliegos Tarifarios (Santiago)'!$K:$K,MATCH($B1045,'Pliegos Tarifarios (Santiago)'!$A:$A,0))</f>
        <v>723.32799999999997</v>
      </c>
      <c r="S1045" s="21">
        <f t="shared" si="68"/>
        <v>69983.619280823521</v>
      </c>
      <c r="T1045" s="21">
        <f t="shared" si="65"/>
        <v>13296.887663356469</v>
      </c>
      <c r="U1045" s="19">
        <v>0</v>
      </c>
      <c r="V1045" s="21">
        <f t="shared" si="66"/>
        <v>83280.506944179986</v>
      </c>
    </row>
    <row r="1046" spans="1:22" x14ac:dyDescent="0.3">
      <c r="A1046" s="3" t="s">
        <v>136</v>
      </c>
      <c r="B1046" s="3">
        <v>5</v>
      </c>
      <c r="C1046" s="4" t="s">
        <v>178</v>
      </c>
      <c r="D1046" s="3" t="s">
        <v>231</v>
      </c>
      <c r="E1046" s="3" t="s">
        <v>34</v>
      </c>
      <c r="F1046" s="4" t="s">
        <v>232</v>
      </c>
      <c r="G1046" s="3" t="s">
        <v>30</v>
      </c>
      <c r="H1046" s="5">
        <v>382.59010000000001</v>
      </c>
      <c r="I1046" s="5">
        <v>1.0026999999999999</v>
      </c>
      <c r="J1046" s="5">
        <v>0.99729999999999996</v>
      </c>
      <c r="K1046" s="6">
        <v>0.994614540740002</v>
      </c>
      <c r="L1046" s="5">
        <v>12.75</v>
      </c>
      <c r="M1046" s="19">
        <f>H1046*INDEX('Pliegos Tarifarios (Santiago)'!$B:$B,MATCH($B1046,'Pliegos Tarifarios (Santiago)'!$A:$A,0))</f>
        <v>45466.242303799998</v>
      </c>
      <c r="N1046" s="19">
        <f>I1046*INDEX('Pliegos Tarifarios (Santiago)'!$C:$C,MATCH($B1046,'Pliegos Tarifarios (Santiago)'!$A:$A,0))</f>
        <v>3409.6522716999998</v>
      </c>
      <c r="O1046" s="19">
        <f>J1046*INDEX('Pliegos Tarifarios (Santiago)'!$D:$D,MATCH($B1046,'Pliegos Tarifarios (Santiago)'!$A:$A,0))</f>
        <v>14061.644772199999</v>
      </c>
      <c r="P1046" s="19">
        <f>H1046*INDEX('Pliegos Tarifarios (Santiago)'!$E:$E,MATCH($B1046,'Pliegos Tarifarios (Santiago)'!$A:$A,0))</f>
        <v>4947.6551731999998</v>
      </c>
      <c r="Q1046" s="19" cm="1">
        <f t="array" ref="Q1046">H1046*_xlfn.IFS(H1046&lt;=350,INDEX('Pliegos Tarifarios (Santiago)'!$F:$F,MATCH($B1046,'Pliegos Tarifarios (Santiago)'!$A:$A,0)),H1046&lt;=500,INDEX('Pliegos Tarifarios (Santiago)'!$G:$G,MATCH($B1046,'Pliegos Tarifarios (Santiago)'!$A:$A,0)),H1046&lt;=1000,INDEX('Pliegos Tarifarios (Santiago)'!$H:$H,MATCH($B1046,'Pliegos Tarifarios (Santiago)'!$A:$A,0)),H1046&lt;=5000,INDEX('Pliegos Tarifarios (Santiago)'!$I:$I,MATCH($B1046,'Pliegos Tarifarios (Santiago)'!$A:$A,0)),H1046&gt;5000,INDEX('Pliegos Tarifarios (Santiago)'!$J:$J,MATCH($B1046,'Pliegos Tarifarios (Santiago)'!$A:$A,0)))/1.19</f>
        <v>538.84118285714294</v>
      </c>
      <c r="R1046" s="19">
        <f>INDEX('Pliegos Tarifarios (Santiago)'!$K:$K,MATCH($B1046,'Pliegos Tarifarios (Santiago)'!$A:$A,0))</f>
        <v>723.32799999999997</v>
      </c>
      <c r="S1046" s="21">
        <f t="shared" si="68"/>
        <v>69147.363703757132</v>
      </c>
      <c r="T1046" s="21">
        <f t="shared" si="65"/>
        <v>13137.999103713855</v>
      </c>
      <c r="U1046" s="19">
        <v>0</v>
      </c>
      <c r="V1046" s="21">
        <f t="shared" si="66"/>
        <v>82285.362807470985</v>
      </c>
    </row>
    <row r="1047" spans="1:22" x14ac:dyDescent="0.3">
      <c r="A1047" s="3" t="s">
        <v>136</v>
      </c>
      <c r="B1047" s="3">
        <v>5</v>
      </c>
      <c r="C1047" s="4" t="s">
        <v>178</v>
      </c>
      <c r="D1047" s="3" t="s">
        <v>233</v>
      </c>
      <c r="E1047" s="3" t="s">
        <v>34</v>
      </c>
      <c r="F1047" s="4" t="s">
        <v>234</v>
      </c>
      <c r="G1047" s="3" t="s">
        <v>30</v>
      </c>
      <c r="H1047" s="5">
        <v>384.17230000000001</v>
      </c>
      <c r="I1047" s="5">
        <v>1.0270999999999999</v>
      </c>
      <c r="J1047" s="5">
        <v>1.0118</v>
      </c>
      <c r="K1047" s="6">
        <v>0.98510369000097375</v>
      </c>
      <c r="L1047" s="5">
        <v>12.81</v>
      </c>
      <c r="M1047" s="19">
        <f>H1047*INDEX('Pliegos Tarifarios (Santiago)'!$B:$B,MATCH($B1047,'Pliegos Tarifarios (Santiago)'!$A:$A,0))</f>
        <v>45654.2677874</v>
      </c>
      <c r="N1047" s="19">
        <f>I1047*INDEX('Pliegos Tarifarios (Santiago)'!$C:$C,MATCH($B1047,'Pliegos Tarifarios (Santiago)'!$A:$A,0))</f>
        <v>3492.6237640999998</v>
      </c>
      <c r="O1047" s="19">
        <f>J1047*INDEX('Pliegos Tarifarios (Santiago)'!$D:$D,MATCH($B1047,'Pliegos Tarifarios (Santiago)'!$A:$A,0))</f>
        <v>14266.0906252</v>
      </c>
      <c r="P1047" s="19">
        <f>H1047*INDEX('Pliegos Tarifarios (Santiago)'!$E:$E,MATCH($B1047,'Pliegos Tarifarios (Santiago)'!$A:$A,0))</f>
        <v>4968.1161836000001</v>
      </c>
      <c r="Q1047" s="19" cm="1">
        <f t="array" ref="Q1047">H1047*_xlfn.IFS(H1047&lt;=350,INDEX('Pliegos Tarifarios (Santiago)'!$F:$F,MATCH($B1047,'Pliegos Tarifarios (Santiago)'!$A:$A,0)),H1047&lt;=500,INDEX('Pliegos Tarifarios (Santiago)'!$G:$G,MATCH($B1047,'Pliegos Tarifarios (Santiago)'!$A:$A,0)),H1047&lt;=1000,INDEX('Pliegos Tarifarios (Santiago)'!$H:$H,MATCH($B1047,'Pliegos Tarifarios (Santiago)'!$A:$A,0)),H1047&lt;=5000,INDEX('Pliegos Tarifarios (Santiago)'!$I:$I,MATCH($B1047,'Pliegos Tarifarios (Santiago)'!$A:$A,0)),H1047&gt;5000,INDEX('Pliegos Tarifarios (Santiago)'!$J:$J,MATCH($B1047,'Pliegos Tarifarios (Santiago)'!$A:$A,0)))/1.19</f>
        <v>541.06955865546229</v>
      </c>
      <c r="R1047" s="19">
        <f>INDEX('Pliegos Tarifarios (Santiago)'!$K:$K,MATCH($B1047,'Pliegos Tarifarios (Santiago)'!$A:$A,0))</f>
        <v>723.32799999999997</v>
      </c>
      <c r="S1047" s="21">
        <f t="shared" si="68"/>
        <v>69645.49591895545</v>
      </c>
      <c r="T1047" s="21">
        <f t="shared" si="65"/>
        <v>13232.644224601536</v>
      </c>
      <c r="U1047" s="19">
        <v>0</v>
      </c>
      <c r="V1047" s="21">
        <f t="shared" si="66"/>
        <v>82878.140143556986</v>
      </c>
    </row>
    <row r="1048" spans="1:22" x14ac:dyDescent="0.3">
      <c r="A1048" s="3" t="s">
        <v>136</v>
      </c>
      <c r="B1048" s="3">
        <v>5</v>
      </c>
      <c r="C1048" s="4" t="s">
        <v>178</v>
      </c>
      <c r="D1048" s="3" t="s">
        <v>235</v>
      </c>
      <c r="E1048" s="3" t="s">
        <v>236</v>
      </c>
      <c r="F1048" s="4" t="s">
        <v>39</v>
      </c>
      <c r="G1048" s="3" t="s">
        <v>30</v>
      </c>
      <c r="H1048" s="5">
        <v>637.29179999999997</v>
      </c>
      <c r="I1048" s="5">
        <v>1.7464</v>
      </c>
      <c r="J1048" s="5">
        <v>1.6818</v>
      </c>
      <c r="K1048" s="6">
        <v>0.96300961978928079</v>
      </c>
      <c r="L1048" s="5">
        <v>21.24</v>
      </c>
      <c r="M1048" s="19">
        <f>H1048*INDEX('Pliegos Tarifarios (Santiago)'!$B:$B,MATCH($B1048,'Pliegos Tarifarios (Santiago)'!$A:$A,0))</f>
        <v>75734.482928399986</v>
      </c>
      <c r="N1048" s="19">
        <f>I1048*INDEX('Pliegos Tarifarios (Santiago)'!$C:$C,MATCH($B1048,'Pliegos Tarifarios (Santiago)'!$A:$A,0))</f>
        <v>5938.5825543999999</v>
      </c>
      <c r="O1048" s="19">
        <f>J1048*INDEX('Pliegos Tarifarios (Santiago)'!$D:$D,MATCH($B1048,'Pliegos Tarifarios (Santiago)'!$A:$A,0))</f>
        <v>23712.899005200001</v>
      </c>
      <c r="P1048" s="19">
        <f>H1048*INDEX('Pliegos Tarifarios (Santiago)'!$E:$E,MATCH($B1048,'Pliegos Tarifarios (Santiago)'!$A:$A,0))</f>
        <v>8241.4575576000007</v>
      </c>
      <c r="Q1048" s="19" cm="1">
        <f t="array" ref="Q1048">H1048*_xlfn.IFS(H1048&lt;=350,INDEX('Pliegos Tarifarios (Santiago)'!$F:$F,MATCH($B1048,'Pliegos Tarifarios (Santiago)'!$A:$A,0)),H1048&lt;=500,INDEX('Pliegos Tarifarios (Santiago)'!$G:$G,MATCH($B1048,'Pliegos Tarifarios (Santiago)'!$A:$A,0)),H1048&lt;=1000,INDEX('Pliegos Tarifarios (Santiago)'!$H:$H,MATCH($B1048,'Pliegos Tarifarios (Santiago)'!$A:$A,0)),H1048&lt;=5000,INDEX('Pliegos Tarifarios (Santiago)'!$I:$I,MATCH($B1048,'Pliegos Tarifarios (Santiago)'!$A:$A,0)),H1048&gt;5000,INDEX('Pliegos Tarifarios (Santiago)'!$J:$J,MATCH($B1048,'Pliegos Tarifarios (Santiago)'!$A:$A,0)))/1.19</f>
        <v>1494.6902636974792</v>
      </c>
      <c r="R1048" s="19">
        <f>INDEX('Pliegos Tarifarios (Santiago)'!$K:$K,MATCH($B1048,'Pliegos Tarifarios (Santiago)'!$A:$A,0))</f>
        <v>723.32799999999997</v>
      </c>
      <c r="S1048" s="21">
        <f t="shared" si="68"/>
        <v>115845.44030929747</v>
      </c>
      <c r="T1048" s="21">
        <f t="shared" si="65"/>
        <v>22010.633658766521</v>
      </c>
      <c r="U1048" s="19">
        <v>0</v>
      </c>
      <c r="V1048" s="21">
        <f t="shared" si="66"/>
        <v>137856.07396806398</v>
      </c>
    </row>
    <row r="1049" spans="1:22" x14ac:dyDescent="0.3">
      <c r="A1049" s="3" t="s">
        <v>136</v>
      </c>
      <c r="B1049" s="3">
        <v>5</v>
      </c>
      <c r="C1049" s="4" t="s">
        <v>178</v>
      </c>
      <c r="D1049" s="3" t="s">
        <v>237</v>
      </c>
      <c r="E1049" s="3" t="s">
        <v>236</v>
      </c>
      <c r="F1049" s="4" t="s">
        <v>37</v>
      </c>
      <c r="G1049" s="3" t="s">
        <v>30</v>
      </c>
      <c r="H1049" s="5">
        <v>638.7269</v>
      </c>
      <c r="I1049" s="5">
        <v>1.7453000000000001</v>
      </c>
      <c r="J1049" s="5">
        <v>1.7453000000000001</v>
      </c>
      <c r="K1049" s="6">
        <v>1</v>
      </c>
      <c r="L1049" s="5">
        <v>21.29</v>
      </c>
      <c r="M1049" s="19">
        <f>H1049*INDEX('Pliegos Tarifarios (Santiago)'!$B:$B,MATCH($B1049,'Pliegos Tarifarios (Santiago)'!$A:$A,0))</f>
        <v>75905.027342200003</v>
      </c>
      <c r="N1049" s="19">
        <f>I1049*INDEX('Pliegos Tarifarios (Santiago)'!$C:$C,MATCH($B1049,'Pliegos Tarifarios (Santiago)'!$A:$A,0))</f>
        <v>5934.8420363000005</v>
      </c>
      <c r="O1049" s="19">
        <f>J1049*INDEX('Pliegos Tarifarios (Santiago)'!$D:$D,MATCH($B1049,'Pliegos Tarifarios (Santiago)'!$A:$A,0))</f>
        <v>24608.230844199999</v>
      </c>
      <c r="P1049" s="19">
        <f>H1049*INDEX('Pliegos Tarifarios (Santiago)'!$E:$E,MATCH($B1049,'Pliegos Tarifarios (Santiago)'!$A:$A,0))</f>
        <v>8260.0162708000007</v>
      </c>
      <c r="Q1049" s="19" cm="1">
        <f t="array" ref="Q1049">H1049*_xlfn.IFS(H1049&lt;=350,INDEX('Pliegos Tarifarios (Santiago)'!$F:$F,MATCH($B1049,'Pliegos Tarifarios (Santiago)'!$A:$A,0)),H1049&lt;=500,INDEX('Pliegos Tarifarios (Santiago)'!$G:$G,MATCH($B1049,'Pliegos Tarifarios (Santiago)'!$A:$A,0)),H1049&lt;=1000,INDEX('Pliegos Tarifarios (Santiago)'!$H:$H,MATCH($B1049,'Pliegos Tarifarios (Santiago)'!$A:$A,0)),H1049&lt;=5000,INDEX('Pliegos Tarifarios (Santiago)'!$I:$I,MATCH($B1049,'Pliegos Tarifarios (Santiago)'!$A:$A,0)),H1049&gt;5000,INDEX('Pliegos Tarifarios (Santiago)'!$J:$J,MATCH($B1049,'Pliegos Tarifarios (Santiago)'!$A:$A,0)))/1.19</f>
        <v>1498.0561158823532</v>
      </c>
      <c r="R1049" s="19">
        <f>INDEX('Pliegos Tarifarios (Santiago)'!$K:$K,MATCH($B1049,'Pliegos Tarifarios (Santiago)'!$A:$A,0))</f>
        <v>723.32799999999997</v>
      </c>
      <c r="S1049" s="21">
        <f t="shared" si="68"/>
        <v>116929.50060938236</v>
      </c>
      <c r="T1049" s="21">
        <f t="shared" si="65"/>
        <v>22216.605115782648</v>
      </c>
      <c r="U1049" s="19">
        <v>0</v>
      </c>
      <c r="V1049" s="21">
        <f t="shared" si="66"/>
        <v>139146.10572516502</v>
      </c>
    </row>
    <row r="1050" spans="1:22" x14ac:dyDescent="0.3">
      <c r="A1050" s="3" t="s">
        <v>136</v>
      </c>
      <c r="B1050" s="3">
        <v>5</v>
      </c>
      <c r="C1050" s="4" t="s">
        <v>178</v>
      </c>
      <c r="D1050" s="3" t="s">
        <v>238</v>
      </c>
      <c r="E1050" s="3" t="s">
        <v>236</v>
      </c>
      <c r="F1050" s="4" t="s">
        <v>239</v>
      </c>
      <c r="G1050" s="3" t="s">
        <v>30</v>
      </c>
      <c r="H1050" s="5">
        <v>639.19989999999996</v>
      </c>
      <c r="I1050" s="5">
        <v>1.7211000000000001</v>
      </c>
      <c r="J1050" s="5">
        <v>1.7211000000000001</v>
      </c>
      <c r="K1050" s="6">
        <v>1</v>
      </c>
      <c r="L1050" s="5">
        <v>21.31</v>
      </c>
      <c r="M1050" s="19">
        <f>H1050*INDEX('Pliegos Tarifarios (Santiago)'!$B:$B,MATCH($B1050,'Pliegos Tarifarios (Santiago)'!$A:$A,0))</f>
        <v>75961.23771619999</v>
      </c>
      <c r="N1050" s="19">
        <f>I1050*INDEX('Pliegos Tarifarios (Santiago)'!$C:$C,MATCH($B1050,'Pliegos Tarifarios (Santiago)'!$A:$A,0))</f>
        <v>5852.5506381000005</v>
      </c>
      <c r="O1050" s="19">
        <f>J1050*INDEX('Pliegos Tarifarios (Santiago)'!$D:$D,MATCH($B1050,'Pliegos Tarifarios (Santiago)'!$A:$A,0))</f>
        <v>24267.0177654</v>
      </c>
      <c r="P1050" s="19">
        <f>H1050*INDEX('Pliegos Tarifarios (Santiago)'!$E:$E,MATCH($B1050,'Pliegos Tarifarios (Santiago)'!$A:$A,0))</f>
        <v>8266.1331068</v>
      </c>
      <c r="Q1050" s="19" cm="1">
        <f t="array" ref="Q1050">H1050*_xlfn.IFS(H1050&lt;=350,INDEX('Pliegos Tarifarios (Santiago)'!$F:$F,MATCH($B1050,'Pliegos Tarifarios (Santiago)'!$A:$A,0)),H1050&lt;=500,INDEX('Pliegos Tarifarios (Santiago)'!$G:$G,MATCH($B1050,'Pliegos Tarifarios (Santiago)'!$A:$A,0)),H1050&lt;=1000,INDEX('Pliegos Tarifarios (Santiago)'!$H:$H,MATCH($B1050,'Pliegos Tarifarios (Santiago)'!$A:$A,0)),H1050&lt;=5000,INDEX('Pliegos Tarifarios (Santiago)'!$I:$I,MATCH($B1050,'Pliegos Tarifarios (Santiago)'!$A:$A,0)),H1050&gt;5000,INDEX('Pliegos Tarifarios (Santiago)'!$J:$J,MATCH($B1050,'Pliegos Tarifarios (Santiago)'!$A:$A,0)))/1.19</f>
        <v>1499.1654797478993</v>
      </c>
      <c r="R1050" s="19">
        <f>INDEX('Pliegos Tarifarios (Santiago)'!$K:$K,MATCH($B1050,'Pliegos Tarifarios (Santiago)'!$A:$A,0))</f>
        <v>723.32799999999997</v>
      </c>
      <c r="S1050" s="21">
        <f t="shared" si="68"/>
        <v>116569.43270624788</v>
      </c>
      <c r="T1050" s="21">
        <f t="shared" si="65"/>
        <v>22148.1922141871</v>
      </c>
      <c r="U1050" s="19">
        <v>0</v>
      </c>
      <c r="V1050" s="21">
        <f t="shared" si="66"/>
        <v>138717.62492043499</v>
      </c>
    </row>
    <row r="1051" spans="1:22" x14ac:dyDescent="0.3">
      <c r="A1051" s="3" t="s">
        <v>136</v>
      </c>
      <c r="B1051" s="3">
        <v>5</v>
      </c>
      <c r="C1051" s="4" t="s">
        <v>178</v>
      </c>
      <c r="D1051" s="3" t="s">
        <v>240</v>
      </c>
      <c r="E1051" s="3" t="s">
        <v>236</v>
      </c>
      <c r="F1051" s="4" t="s">
        <v>241</v>
      </c>
      <c r="G1051" s="3" t="s">
        <v>30</v>
      </c>
      <c r="H1051" s="5">
        <v>639.58079999999995</v>
      </c>
      <c r="I1051" s="5">
        <v>1.7398</v>
      </c>
      <c r="J1051" s="5">
        <v>1.667</v>
      </c>
      <c r="K1051" s="6">
        <v>0.9581561098976894</v>
      </c>
      <c r="L1051" s="5">
        <v>21.32</v>
      </c>
      <c r="M1051" s="19">
        <f>H1051*INDEX('Pliegos Tarifarios (Santiago)'!$B:$B,MATCH($B1051,'Pliegos Tarifarios (Santiago)'!$A:$A,0))</f>
        <v>76006.503110399994</v>
      </c>
      <c r="N1051" s="19">
        <f>I1051*INDEX('Pliegos Tarifarios (Santiago)'!$C:$C,MATCH($B1051,'Pliegos Tarifarios (Santiago)'!$A:$A,0))</f>
        <v>5916.1394458000004</v>
      </c>
      <c r="O1051" s="19">
        <f>J1051*INDEX('Pliegos Tarifarios (Santiago)'!$D:$D,MATCH($B1051,'Pliegos Tarifarios (Santiago)'!$A:$A,0))</f>
        <v>23504.223237999999</v>
      </c>
      <c r="P1051" s="19">
        <f>H1051*INDEX('Pliegos Tarifarios (Santiago)'!$E:$E,MATCH($B1051,'Pliegos Tarifarios (Santiago)'!$A:$A,0))</f>
        <v>8271.058905599999</v>
      </c>
      <c r="Q1051" s="19" cm="1">
        <f t="array" ref="Q1051">H1051*_xlfn.IFS(H1051&lt;=350,INDEX('Pliegos Tarifarios (Santiago)'!$F:$F,MATCH($B1051,'Pliegos Tarifarios (Santiago)'!$A:$A,0)),H1051&lt;=500,INDEX('Pliegos Tarifarios (Santiago)'!$G:$G,MATCH($B1051,'Pliegos Tarifarios (Santiago)'!$A:$A,0)),H1051&lt;=1000,INDEX('Pliegos Tarifarios (Santiago)'!$H:$H,MATCH($B1051,'Pliegos Tarifarios (Santiago)'!$A:$A,0)),H1051&lt;=5000,INDEX('Pliegos Tarifarios (Santiago)'!$I:$I,MATCH($B1051,'Pliegos Tarifarios (Santiago)'!$A:$A,0)),H1051&gt;5000,INDEX('Pliegos Tarifarios (Santiago)'!$J:$J,MATCH($B1051,'Pliegos Tarifarios (Santiago)'!$A:$A,0)))/1.19</f>
        <v>1500.0588342857145</v>
      </c>
      <c r="R1051" s="19">
        <f>INDEX('Pliegos Tarifarios (Santiago)'!$K:$K,MATCH($B1051,'Pliegos Tarifarios (Santiago)'!$A:$A,0))</f>
        <v>723.32799999999997</v>
      </c>
      <c r="S1051" s="21">
        <f t="shared" si="68"/>
        <v>115921.31153408569</v>
      </c>
      <c r="T1051" s="21">
        <f t="shared" si="65"/>
        <v>22025.049191476282</v>
      </c>
      <c r="U1051" s="19">
        <v>0</v>
      </c>
      <c r="V1051" s="21">
        <f t="shared" si="66"/>
        <v>137946.36072556197</v>
      </c>
    </row>
    <row r="1052" spans="1:22" x14ac:dyDescent="0.3">
      <c r="A1052" s="3" t="s">
        <v>136</v>
      </c>
      <c r="B1052" s="3">
        <v>5</v>
      </c>
      <c r="C1052" s="4" t="s">
        <v>178</v>
      </c>
      <c r="D1052" s="3" t="s">
        <v>242</v>
      </c>
      <c r="E1052" s="3" t="s">
        <v>236</v>
      </c>
      <c r="F1052" s="4" t="s">
        <v>243</v>
      </c>
      <c r="G1052" s="3" t="s">
        <v>30</v>
      </c>
      <c r="H1052" s="5">
        <v>640.1078</v>
      </c>
      <c r="I1052" s="5">
        <v>1.7016</v>
      </c>
      <c r="J1052" s="5">
        <v>1.7016</v>
      </c>
      <c r="K1052" s="6">
        <v>1</v>
      </c>
      <c r="L1052" s="5">
        <v>21.34</v>
      </c>
      <c r="M1052" s="19">
        <f>H1052*INDEX('Pliegos Tarifarios (Santiago)'!$B:$B,MATCH($B1052,'Pliegos Tarifarios (Santiago)'!$A:$A,0))</f>
        <v>76069.130736399995</v>
      </c>
      <c r="N1052" s="19">
        <f>I1052*INDEX('Pliegos Tarifarios (Santiago)'!$C:$C,MATCH($B1052,'Pliegos Tarifarios (Santiago)'!$A:$A,0))</f>
        <v>5786.2414535999997</v>
      </c>
      <c r="O1052" s="19">
        <f>J1052*INDEX('Pliegos Tarifarios (Santiago)'!$D:$D,MATCH($B1052,'Pliegos Tarifarios (Santiago)'!$A:$A,0))</f>
        <v>23992.073342399999</v>
      </c>
      <c r="P1052" s="19">
        <f>H1052*INDEX('Pliegos Tarifarios (Santiago)'!$E:$E,MATCH($B1052,'Pliegos Tarifarios (Santiago)'!$A:$A,0))</f>
        <v>8277.8740696000004</v>
      </c>
      <c r="Q1052" s="19" cm="1">
        <f t="array" ref="Q1052">H1052*_xlfn.IFS(H1052&lt;=350,INDEX('Pliegos Tarifarios (Santiago)'!$F:$F,MATCH($B1052,'Pliegos Tarifarios (Santiago)'!$A:$A,0)),H1052&lt;=500,INDEX('Pliegos Tarifarios (Santiago)'!$G:$G,MATCH($B1052,'Pliegos Tarifarios (Santiago)'!$A:$A,0)),H1052&lt;=1000,INDEX('Pliegos Tarifarios (Santiago)'!$H:$H,MATCH($B1052,'Pliegos Tarifarios (Santiago)'!$A:$A,0)),H1052&lt;=5000,INDEX('Pliegos Tarifarios (Santiago)'!$I:$I,MATCH($B1052,'Pliegos Tarifarios (Santiago)'!$A:$A,0)),H1052&gt;5000,INDEX('Pliegos Tarifarios (Santiago)'!$J:$J,MATCH($B1052,'Pliegos Tarifarios (Santiago)'!$A:$A,0)))/1.19</f>
        <v>1501.2948485714289</v>
      </c>
      <c r="R1052" s="19">
        <f>INDEX('Pliegos Tarifarios (Santiago)'!$K:$K,MATCH($B1052,'Pliegos Tarifarios (Santiago)'!$A:$A,0))</f>
        <v>723.32799999999997</v>
      </c>
      <c r="S1052" s="21">
        <f t="shared" si="68"/>
        <v>116349.94245057141</v>
      </c>
      <c r="T1052" s="21">
        <f t="shared" si="65"/>
        <v>22106.48906560857</v>
      </c>
      <c r="U1052" s="19">
        <v>0</v>
      </c>
      <c r="V1052" s="21">
        <f t="shared" si="66"/>
        <v>138456.43151617999</v>
      </c>
    </row>
    <row r="1053" spans="1:22" x14ac:dyDescent="0.3">
      <c r="A1053" s="3" t="s">
        <v>136</v>
      </c>
      <c r="B1053" s="3">
        <v>5</v>
      </c>
      <c r="C1053" s="4" t="s">
        <v>178</v>
      </c>
      <c r="D1053" s="3" t="s">
        <v>244</v>
      </c>
      <c r="E1053" s="3" t="s">
        <v>51</v>
      </c>
      <c r="F1053" s="4" t="s">
        <v>245</v>
      </c>
      <c r="G1053" s="3" t="s">
        <v>30</v>
      </c>
      <c r="H1053" s="5">
        <v>638.87030000000004</v>
      </c>
      <c r="I1053" s="5">
        <v>1.7352000000000001</v>
      </c>
      <c r="J1053" s="5">
        <v>1.6875</v>
      </c>
      <c r="K1053" s="6">
        <v>0.97251037344398339</v>
      </c>
      <c r="L1053" s="5">
        <v>21.3</v>
      </c>
      <c r="M1053" s="19">
        <f>H1053*INDEX('Pliegos Tarifarios (Santiago)'!$B:$B,MATCH($B1053,'Pliegos Tarifarios (Santiago)'!$A:$A,0))</f>
        <v>75922.068711400003</v>
      </c>
      <c r="N1053" s="19">
        <f>I1053*INDEX('Pliegos Tarifarios (Santiago)'!$C:$C,MATCH($B1053,'Pliegos Tarifarios (Santiago)'!$A:$A,0))</f>
        <v>5900.4972791999999</v>
      </c>
      <c r="O1053" s="19">
        <f>J1053*INDEX('Pliegos Tarifarios (Santiago)'!$D:$D,MATCH($B1053,'Pliegos Tarifarios (Santiago)'!$A:$A,0))</f>
        <v>23793.267374999999</v>
      </c>
      <c r="P1053" s="19">
        <f>H1053*INDEX('Pliegos Tarifarios (Santiago)'!$E:$E,MATCH($B1053,'Pliegos Tarifarios (Santiago)'!$A:$A,0))</f>
        <v>8261.8707196000014</v>
      </c>
      <c r="Q1053" s="19" cm="1">
        <f t="array" ref="Q1053">H1053*_xlfn.IFS(H1053&lt;=350,INDEX('Pliegos Tarifarios (Santiago)'!$F:$F,MATCH($B1053,'Pliegos Tarifarios (Santiago)'!$A:$A,0)),H1053&lt;=500,INDEX('Pliegos Tarifarios (Santiago)'!$G:$G,MATCH($B1053,'Pliegos Tarifarios (Santiago)'!$A:$A,0)),H1053&lt;=1000,INDEX('Pliegos Tarifarios (Santiago)'!$H:$H,MATCH($B1053,'Pliegos Tarifarios (Santiago)'!$A:$A,0)),H1053&lt;=5000,INDEX('Pliegos Tarifarios (Santiago)'!$I:$I,MATCH($B1053,'Pliegos Tarifarios (Santiago)'!$A:$A,0)),H1053&gt;5000,INDEX('Pliegos Tarifarios (Santiago)'!$J:$J,MATCH($B1053,'Pliegos Tarifarios (Santiago)'!$A:$A,0)))/1.19</f>
        <v>1498.3924431092441</v>
      </c>
      <c r="R1053" s="19">
        <f>INDEX('Pliegos Tarifarios (Santiago)'!$K:$K,MATCH($B1053,'Pliegos Tarifarios (Santiago)'!$A:$A,0))</f>
        <v>723.32799999999997</v>
      </c>
      <c r="S1053" s="21">
        <f t="shared" si="68"/>
        <v>116099.42452830925</v>
      </c>
      <c r="T1053" s="21">
        <f t="shared" si="65"/>
        <v>22058.890660378758</v>
      </c>
      <c r="U1053" s="19">
        <v>0</v>
      </c>
      <c r="V1053" s="21">
        <f t="shared" si="66"/>
        <v>138158.31518868799</v>
      </c>
    </row>
    <row r="1054" spans="1:22" x14ac:dyDescent="0.3">
      <c r="A1054" s="3" t="s">
        <v>136</v>
      </c>
      <c r="B1054" s="3">
        <v>5</v>
      </c>
      <c r="C1054" s="4" t="s">
        <v>178</v>
      </c>
      <c r="D1054" s="3" t="s">
        <v>246</v>
      </c>
      <c r="E1054" s="3" t="s">
        <v>247</v>
      </c>
      <c r="F1054" s="4" t="s">
        <v>248</v>
      </c>
      <c r="G1054" s="3" t="s">
        <v>30</v>
      </c>
      <c r="H1054" s="5">
        <v>510.21429999999998</v>
      </c>
      <c r="I1054" s="5">
        <v>1.3472999999999999</v>
      </c>
      <c r="J1054" s="5">
        <v>1.3277000000000001</v>
      </c>
      <c r="K1054" s="6">
        <v>0.98545238625398957</v>
      </c>
      <c r="L1054" s="5">
        <v>17.010000000000002</v>
      </c>
      <c r="M1054" s="19">
        <f>H1054*INDEX('Pliegos Tarifarios (Santiago)'!$B:$B,MATCH($B1054,'Pliegos Tarifarios (Santiago)'!$A:$A,0))</f>
        <v>60632.846983399992</v>
      </c>
      <c r="N1054" s="19">
        <f>I1054*INDEX('Pliegos Tarifarios (Santiago)'!$C:$C,MATCH($B1054,'Pliegos Tarifarios (Santiago)'!$A:$A,0))</f>
        <v>4581.4545782999994</v>
      </c>
      <c r="O1054" s="19">
        <f>J1054*INDEX('Pliegos Tarifarios (Santiago)'!$D:$D,MATCH($B1054,'Pliegos Tarifarios (Santiago)'!$A:$A,0))</f>
        <v>18720.1902778</v>
      </c>
      <c r="P1054" s="19">
        <f>H1054*INDEX('Pliegos Tarifarios (Santiago)'!$E:$E,MATCH($B1054,'Pliegos Tarifarios (Santiago)'!$A:$A,0))</f>
        <v>6598.0913276000001</v>
      </c>
      <c r="Q1054" s="19" cm="1">
        <f t="array" ref="Q1054">H1054*_xlfn.IFS(H1054&lt;=350,INDEX('Pliegos Tarifarios (Santiago)'!$F:$F,MATCH($B1054,'Pliegos Tarifarios (Santiago)'!$A:$A,0)),H1054&lt;=500,INDEX('Pliegos Tarifarios (Santiago)'!$G:$G,MATCH($B1054,'Pliegos Tarifarios (Santiago)'!$A:$A,0)),H1054&lt;=1000,INDEX('Pliegos Tarifarios (Santiago)'!$H:$H,MATCH($B1054,'Pliegos Tarifarios (Santiago)'!$A:$A,0)),H1054&lt;=5000,INDEX('Pliegos Tarifarios (Santiago)'!$I:$I,MATCH($B1054,'Pliegos Tarifarios (Santiago)'!$A:$A,0)),H1054&gt;5000,INDEX('Pliegos Tarifarios (Santiago)'!$J:$J,MATCH($B1054,'Pliegos Tarifarios (Santiago)'!$A:$A,0)))/1.19</f>
        <v>1196.6454716806725</v>
      </c>
      <c r="R1054" s="19">
        <f>INDEX('Pliegos Tarifarios (Santiago)'!$K:$K,MATCH($B1054,'Pliegos Tarifarios (Santiago)'!$A:$A,0))</f>
        <v>723.32799999999997</v>
      </c>
      <c r="S1054" s="21">
        <f t="shared" si="68"/>
        <v>92452.556638780676</v>
      </c>
      <c r="T1054" s="21">
        <f t="shared" si="65"/>
        <v>17565.985761368327</v>
      </c>
      <c r="U1054" s="19">
        <v>0</v>
      </c>
      <c r="V1054" s="21">
        <f t="shared" si="66"/>
        <v>110018.542400149</v>
      </c>
    </row>
    <row r="1055" spans="1:22" x14ac:dyDescent="0.3">
      <c r="A1055" s="3" t="s">
        <v>136</v>
      </c>
      <c r="B1055" s="3">
        <v>5</v>
      </c>
      <c r="C1055" s="4" t="s">
        <v>178</v>
      </c>
      <c r="D1055" s="3" t="s">
        <v>249</v>
      </c>
      <c r="E1055" s="3" t="s">
        <v>247</v>
      </c>
      <c r="F1055" s="4" t="s">
        <v>250</v>
      </c>
      <c r="G1055" s="3" t="s">
        <v>30</v>
      </c>
      <c r="H1055" s="5">
        <v>511.25400000000002</v>
      </c>
      <c r="I1055" s="5">
        <v>1.3623000000000001</v>
      </c>
      <c r="J1055" s="5">
        <v>1.3622000000000001</v>
      </c>
      <c r="K1055" s="6">
        <v>0.99992659472950163</v>
      </c>
      <c r="L1055" s="5">
        <v>17.04</v>
      </c>
      <c r="M1055" s="19">
        <f>H1055*INDEX('Pliegos Tarifarios (Santiago)'!$B:$B,MATCH($B1055,'Pliegos Tarifarios (Santiago)'!$A:$A,0))</f>
        <v>60756.402851999999</v>
      </c>
      <c r="N1055" s="19">
        <f>I1055*INDEX('Pliegos Tarifarios (Santiago)'!$C:$C,MATCH($B1055,'Pliegos Tarifarios (Santiago)'!$A:$A,0))</f>
        <v>4632.4616433000001</v>
      </c>
      <c r="O1055" s="19">
        <f>J1055*INDEX('Pliegos Tarifarios (Santiago)'!$D:$D,MATCH($B1055,'Pliegos Tarifarios (Santiago)'!$A:$A,0))</f>
        <v>19206.6304108</v>
      </c>
      <c r="P1055" s="19">
        <f>H1055*INDEX('Pliegos Tarifarios (Santiago)'!$E:$E,MATCH($B1055,'Pliegos Tarifarios (Santiago)'!$A:$A,0))</f>
        <v>6611.536728</v>
      </c>
      <c r="Q1055" s="19" cm="1">
        <f t="array" ref="Q1055">H1055*_xlfn.IFS(H1055&lt;=350,INDEX('Pliegos Tarifarios (Santiago)'!$F:$F,MATCH($B1055,'Pliegos Tarifarios (Santiago)'!$A:$A,0)),H1055&lt;=500,INDEX('Pliegos Tarifarios (Santiago)'!$G:$G,MATCH($B1055,'Pliegos Tarifarios (Santiago)'!$A:$A,0)),H1055&lt;=1000,INDEX('Pliegos Tarifarios (Santiago)'!$H:$H,MATCH($B1055,'Pliegos Tarifarios (Santiago)'!$A:$A,0)),H1055&lt;=5000,INDEX('Pliegos Tarifarios (Santiago)'!$I:$I,MATCH($B1055,'Pliegos Tarifarios (Santiago)'!$A:$A,0)),H1055&gt;5000,INDEX('Pliegos Tarifarios (Santiago)'!$J:$J,MATCH($B1055,'Pliegos Tarifarios (Santiago)'!$A:$A,0)))/1.19</f>
        <v>1199.083961344538</v>
      </c>
      <c r="R1055" s="19">
        <f>INDEX('Pliegos Tarifarios (Santiago)'!$K:$K,MATCH($B1055,'Pliegos Tarifarios (Santiago)'!$A:$A,0))</f>
        <v>723.32799999999997</v>
      </c>
      <c r="S1055" s="21">
        <f t="shared" si="68"/>
        <v>93129.443595444536</v>
      </c>
      <c r="T1055" s="21">
        <f t="shared" si="65"/>
        <v>17694.594283134462</v>
      </c>
      <c r="U1055" s="19">
        <v>0</v>
      </c>
      <c r="V1055" s="21">
        <f t="shared" si="66"/>
        <v>110824.03787857899</v>
      </c>
    </row>
    <row r="1056" spans="1:22" x14ac:dyDescent="0.3">
      <c r="A1056" s="3" t="s">
        <v>136</v>
      </c>
      <c r="B1056" s="3">
        <v>5</v>
      </c>
      <c r="C1056" s="4" t="s">
        <v>178</v>
      </c>
      <c r="D1056" s="3" t="s">
        <v>251</v>
      </c>
      <c r="E1056" s="3" t="s">
        <v>247</v>
      </c>
      <c r="F1056" s="4" t="s">
        <v>252</v>
      </c>
      <c r="G1056" s="3" t="s">
        <v>30</v>
      </c>
      <c r="H1056" s="5">
        <v>511.17520000000002</v>
      </c>
      <c r="I1056" s="5">
        <v>1.3666</v>
      </c>
      <c r="J1056" s="5">
        <v>1.3666</v>
      </c>
      <c r="K1056" s="6">
        <v>1</v>
      </c>
      <c r="L1056" s="5">
        <v>17.04</v>
      </c>
      <c r="M1056" s="19">
        <f>H1056*INDEX('Pliegos Tarifarios (Santiago)'!$B:$B,MATCH($B1056,'Pliegos Tarifarios (Santiago)'!$A:$A,0))</f>
        <v>60747.038417600001</v>
      </c>
      <c r="N1056" s="19">
        <f>I1056*INDEX('Pliegos Tarifarios (Santiago)'!$C:$C,MATCH($B1056,'Pliegos Tarifarios (Santiago)'!$A:$A,0))</f>
        <v>4647.0836686000002</v>
      </c>
      <c r="O1056" s="19">
        <f>J1056*INDEX('Pliegos Tarifarios (Santiago)'!$D:$D,MATCH($B1056,'Pliegos Tarifarios (Santiago)'!$A:$A,0))</f>
        <v>19268.669152400002</v>
      </c>
      <c r="P1056" s="19">
        <f>H1056*INDEX('Pliegos Tarifarios (Santiago)'!$E:$E,MATCH($B1056,'Pliegos Tarifarios (Santiago)'!$A:$A,0))</f>
        <v>6610.5176864000005</v>
      </c>
      <c r="Q1056" s="19" cm="1">
        <f t="array" ref="Q1056">H1056*_xlfn.IFS(H1056&lt;=350,INDEX('Pliegos Tarifarios (Santiago)'!$F:$F,MATCH($B1056,'Pliegos Tarifarios (Santiago)'!$A:$A,0)),H1056&lt;=500,INDEX('Pliegos Tarifarios (Santiago)'!$G:$G,MATCH($B1056,'Pliegos Tarifarios (Santiago)'!$A:$A,0)),H1056&lt;=1000,INDEX('Pliegos Tarifarios (Santiago)'!$H:$H,MATCH($B1056,'Pliegos Tarifarios (Santiago)'!$A:$A,0)),H1056&lt;=5000,INDEX('Pliegos Tarifarios (Santiago)'!$I:$I,MATCH($B1056,'Pliegos Tarifarios (Santiago)'!$A:$A,0)),H1056&gt;5000,INDEX('Pliegos Tarifarios (Santiago)'!$J:$J,MATCH($B1056,'Pliegos Tarifarios (Santiago)'!$A:$A,0)))/1.19</f>
        <v>1198.8991455462187</v>
      </c>
      <c r="R1056" s="19">
        <f>INDEX('Pliegos Tarifarios (Santiago)'!$K:$K,MATCH($B1056,'Pliegos Tarifarios (Santiago)'!$A:$A,0))</f>
        <v>723.32799999999997</v>
      </c>
      <c r="S1056" s="21">
        <f t="shared" si="68"/>
        <v>93195.536070546223</v>
      </c>
      <c r="T1056" s="21">
        <f t="shared" si="65"/>
        <v>17707.151853403782</v>
      </c>
      <c r="U1056" s="19">
        <v>0</v>
      </c>
      <c r="V1056" s="21">
        <f t="shared" si="66"/>
        <v>110902.68792395</v>
      </c>
    </row>
    <row r="1057" spans="1:22" x14ac:dyDescent="0.3">
      <c r="A1057" s="3" t="s">
        <v>136</v>
      </c>
      <c r="B1057" s="3">
        <v>5</v>
      </c>
      <c r="C1057" s="4" t="s">
        <v>178</v>
      </c>
      <c r="D1057" s="3" t="s">
        <v>253</v>
      </c>
      <c r="E1057" s="3" t="s">
        <v>247</v>
      </c>
      <c r="F1057" s="4" t="s">
        <v>254</v>
      </c>
      <c r="G1057" s="3" t="s">
        <v>30</v>
      </c>
      <c r="H1057" s="5">
        <v>511.00790000000001</v>
      </c>
      <c r="I1057" s="5">
        <v>1.3602000000000001</v>
      </c>
      <c r="J1057" s="5">
        <v>1.3170999999999999</v>
      </c>
      <c r="K1057" s="6">
        <v>0.96831348331127765</v>
      </c>
      <c r="L1057" s="5">
        <v>17.03</v>
      </c>
      <c r="M1057" s="19">
        <f>H1057*INDEX('Pliegos Tarifarios (Santiago)'!$B:$B,MATCH($B1057,'Pliegos Tarifarios (Santiago)'!$A:$A,0))</f>
        <v>60727.156820199998</v>
      </c>
      <c r="N1057" s="19">
        <f>I1057*INDEX('Pliegos Tarifarios (Santiago)'!$C:$C,MATCH($B1057,'Pliegos Tarifarios (Santiago)'!$A:$A,0))</f>
        <v>4625.3206541999998</v>
      </c>
      <c r="O1057" s="19">
        <f>J1057*INDEX('Pliegos Tarifarios (Santiago)'!$D:$D,MATCH($B1057,'Pliegos Tarifarios (Santiago)'!$A:$A,0))</f>
        <v>18570.733309399999</v>
      </c>
      <c r="P1057" s="19">
        <f>H1057*INDEX('Pliegos Tarifarios (Santiago)'!$E:$E,MATCH($B1057,'Pliegos Tarifarios (Santiago)'!$A:$A,0))</f>
        <v>6608.3541628000003</v>
      </c>
      <c r="Q1057" s="19" cm="1">
        <f t="array" ref="Q1057">H1057*_xlfn.IFS(H1057&lt;=350,INDEX('Pliegos Tarifarios (Santiago)'!$F:$F,MATCH($B1057,'Pliegos Tarifarios (Santiago)'!$A:$A,0)),H1057&lt;=500,INDEX('Pliegos Tarifarios (Santiago)'!$G:$G,MATCH($B1057,'Pliegos Tarifarios (Santiago)'!$A:$A,0)),H1057&lt;=1000,INDEX('Pliegos Tarifarios (Santiago)'!$H:$H,MATCH($B1057,'Pliegos Tarifarios (Santiago)'!$A:$A,0)),H1057&lt;=5000,INDEX('Pliegos Tarifarios (Santiago)'!$I:$I,MATCH($B1057,'Pliegos Tarifarios (Santiago)'!$A:$A,0)),H1057&gt;5000,INDEX('Pliegos Tarifarios (Santiago)'!$J:$J,MATCH($B1057,'Pliegos Tarifarios (Santiago)'!$A:$A,0)))/1.19</f>
        <v>1198.5067637815127</v>
      </c>
      <c r="R1057" s="19">
        <f>INDEX('Pliegos Tarifarios (Santiago)'!$K:$K,MATCH($B1057,'Pliegos Tarifarios (Santiago)'!$A:$A,0))</f>
        <v>723.32799999999997</v>
      </c>
      <c r="S1057" s="21">
        <f t="shared" si="68"/>
        <v>92453.399710381491</v>
      </c>
      <c r="T1057" s="21">
        <f t="shared" si="65"/>
        <v>17566.145944972483</v>
      </c>
      <c r="U1057" s="19">
        <v>0</v>
      </c>
      <c r="V1057" s="21">
        <f t="shared" si="66"/>
        <v>110019.54565535397</v>
      </c>
    </row>
    <row r="1058" spans="1:22" x14ac:dyDescent="0.3">
      <c r="A1058" s="3" t="s">
        <v>136</v>
      </c>
      <c r="B1058" s="3">
        <v>5</v>
      </c>
      <c r="C1058" s="4" t="s">
        <v>178</v>
      </c>
      <c r="D1058" s="3" t="s">
        <v>255</v>
      </c>
      <c r="E1058" s="3" t="s">
        <v>247</v>
      </c>
      <c r="F1058" s="4" t="s">
        <v>256</v>
      </c>
      <c r="G1058" s="3" t="s">
        <v>30</v>
      </c>
      <c r="H1058" s="5">
        <v>510.2396</v>
      </c>
      <c r="I1058" s="5">
        <v>1.4029</v>
      </c>
      <c r="J1058" s="5">
        <v>1.3979999999999999</v>
      </c>
      <c r="K1058" s="6">
        <v>0.99650723501318683</v>
      </c>
      <c r="L1058" s="5">
        <v>17.010000000000002</v>
      </c>
      <c r="M1058" s="19">
        <f>H1058*INDEX('Pliegos Tarifarios (Santiago)'!$B:$B,MATCH($B1058,'Pliegos Tarifarios (Santiago)'!$A:$A,0))</f>
        <v>60635.853584799996</v>
      </c>
      <c r="N1058" s="19">
        <f>I1058*INDEX('Pliegos Tarifarios (Santiago)'!$C:$C,MATCH($B1058,'Pliegos Tarifarios (Santiago)'!$A:$A,0))</f>
        <v>4770.5207658999998</v>
      </c>
      <c r="O1058" s="19">
        <f>J1058*INDEX('Pliegos Tarifarios (Santiago)'!$D:$D,MATCH($B1058,'Pliegos Tarifarios (Santiago)'!$A:$A,0))</f>
        <v>19711.400171999998</v>
      </c>
      <c r="P1058" s="19">
        <f>H1058*INDEX('Pliegos Tarifarios (Santiago)'!$E:$E,MATCH($B1058,'Pliegos Tarifarios (Santiago)'!$A:$A,0))</f>
        <v>6598.4185072</v>
      </c>
      <c r="Q1058" s="19" cm="1">
        <f t="array" ref="Q1058">H1058*_xlfn.IFS(H1058&lt;=350,INDEX('Pliegos Tarifarios (Santiago)'!$F:$F,MATCH($B1058,'Pliegos Tarifarios (Santiago)'!$A:$A,0)),H1058&lt;=500,INDEX('Pliegos Tarifarios (Santiago)'!$G:$G,MATCH($B1058,'Pliegos Tarifarios (Santiago)'!$A:$A,0)),H1058&lt;=1000,INDEX('Pliegos Tarifarios (Santiago)'!$H:$H,MATCH($B1058,'Pliegos Tarifarios (Santiago)'!$A:$A,0)),H1058&lt;=5000,INDEX('Pliegos Tarifarios (Santiago)'!$I:$I,MATCH($B1058,'Pliegos Tarifarios (Santiago)'!$A:$A,0)),H1058&gt;5000,INDEX('Pliegos Tarifarios (Santiago)'!$J:$J,MATCH($B1058,'Pliegos Tarifarios (Santiago)'!$A:$A,0)))/1.19</f>
        <v>1196.7048097478994</v>
      </c>
      <c r="R1058" s="19">
        <f>INDEX('Pliegos Tarifarios (Santiago)'!$K:$K,MATCH($B1058,'Pliegos Tarifarios (Santiago)'!$A:$A,0))</f>
        <v>723.32799999999997</v>
      </c>
      <c r="S1058" s="21">
        <f t="shared" si="68"/>
        <v>93636.225839647886</v>
      </c>
      <c r="T1058" s="21">
        <f t="shared" si="65"/>
        <v>17790.882909533098</v>
      </c>
      <c r="U1058" s="19">
        <v>0</v>
      </c>
      <c r="V1058" s="21">
        <f t="shared" si="66"/>
        <v>111427.10874918099</v>
      </c>
    </row>
    <row r="1059" spans="1:22" x14ac:dyDescent="0.3">
      <c r="A1059" s="3" t="s">
        <v>136</v>
      </c>
      <c r="B1059" s="3">
        <v>5</v>
      </c>
      <c r="C1059" s="4" t="s">
        <v>178</v>
      </c>
      <c r="D1059" s="3" t="s">
        <v>257</v>
      </c>
      <c r="E1059" s="3" t="s">
        <v>247</v>
      </c>
      <c r="F1059" s="4" t="s">
        <v>258</v>
      </c>
      <c r="G1059" s="3" t="s">
        <v>30</v>
      </c>
      <c r="H1059" s="5">
        <v>510.5736</v>
      </c>
      <c r="I1059" s="5">
        <v>1.3851</v>
      </c>
      <c r="J1059" s="5">
        <v>1.3692</v>
      </c>
      <c r="K1059" s="6">
        <v>0.98852068442711716</v>
      </c>
      <c r="L1059" s="5">
        <v>17.02</v>
      </c>
      <c r="M1059" s="19">
        <f>H1059*INDEX('Pliegos Tarifarios (Santiago)'!$B:$B,MATCH($B1059,'Pliegos Tarifarios (Santiago)'!$A:$A,0))</f>
        <v>60675.545476799998</v>
      </c>
      <c r="N1059" s="19">
        <f>I1059*INDEX('Pliegos Tarifarios (Santiago)'!$C:$C,MATCH($B1059,'Pliegos Tarifarios (Santiago)'!$A:$A,0))</f>
        <v>4709.9923821000002</v>
      </c>
      <c r="O1059" s="19">
        <f>J1059*INDEX('Pliegos Tarifarios (Santiago)'!$D:$D,MATCH($B1059,'Pliegos Tarifarios (Santiago)'!$A:$A,0))</f>
        <v>19305.3284088</v>
      </c>
      <c r="P1059" s="19">
        <f>H1059*INDEX('Pliegos Tarifarios (Santiago)'!$E:$E,MATCH($B1059,'Pliegos Tarifarios (Santiago)'!$A:$A,0))</f>
        <v>6602.7377952000006</v>
      </c>
      <c r="Q1059" s="19" cm="1">
        <f t="array" ref="Q1059">H1059*_xlfn.IFS(H1059&lt;=350,INDEX('Pliegos Tarifarios (Santiago)'!$F:$F,MATCH($B1059,'Pliegos Tarifarios (Santiago)'!$A:$A,0)),H1059&lt;=500,INDEX('Pliegos Tarifarios (Santiago)'!$G:$G,MATCH($B1059,'Pliegos Tarifarios (Santiago)'!$A:$A,0)),H1059&lt;=1000,INDEX('Pliegos Tarifarios (Santiago)'!$H:$H,MATCH($B1059,'Pliegos Tarifarios (Santiago)'!$A:$A,0)),H1059&lt;=5000,INDEX('Pliegos Tarifarios (Santiago)'!$I:$I,MATCH($B1059,'Pliegos Tarifarios (Santiago)'!$A:$A,0)),H1059&gt;5000,INDEX('Pliegos Tarifarios (Santiago)'!$J:$J,MATCH($B1059,'Pliegos Tarifarios (Santiago)'!$A:$A,0)))/1.19</f>
        <v>1197.4881660504202</v>
      </c>
      <c r="R1059" s="19">
        <f>INDEX('Pliegos Tarifarios (Santiago)'!$K:$K,MATCH($B1059,'Pliegos Tarifarios (Santiago)'!$A:$A,0))</f>
        <v>723.32799999999997</v>
      </c>
      <c r="S1059" s="21">
        <f t="shared" si="68"/>
        <v>93214.420228950403</v>
      </c>
      <c r="T1059" s="21">
        <f t="shared" si="65"/>
        <v>17710.739843500578</v>
      </c>
      <c r="U1059" s="19">
        <v>0</v>
      </c>
      <c r="V1059" s="21">
        <f t="shared" si="66"/>
        <v>110925.16007245098</v>
      </c>
    </row>
    <row r="1060" spans="1:22" x14ac:dyDescent="0.3">
      <c r="A1060" s="3" t="s">
        <v>136</v>
      </c>
      <c r="B1060" s="3">
        <v>5</v>
      </c>
      <c r="C1060" s="4" t="s">
        <v>178</v>
      </c>
      <c r="D1060" s="3" t="s">
        <v>259</v>
      </c>
      <c r="E1060" s="3" t="s">
        <v>247</v>
      </c>
      <c r="F1060" s="4" t="s">
        <v>260</v>
      </c>
      <c r="G1060" s="3" t="s">
        <v>30</v>
      </c>
      <c r="H1060" s="5">
        <v>511.0249</v>
      </c>
      <c r="I1060" s="5">
        <v>1.3731</v>
      </c>
      <c r="J1060" s="5">
        <v>1.3731</v>
      </c>
      <c r="K1060" s="6">
        <v>1</v>
      </c>
      <c r="L1060" s="5">
        <v>17.03</v>
      </c>
      <c r="M1060" s="19">
        <f>H1060*INDEX('Pliegos Tarifarios (Santiago)'!$B:$B,MATCH($B1060,'Pliegos Tarifarios (Santiago)'!$A:$A,0))</f>
        <v>60729.177066199998</v>
      </c>
      <c r="N1060" s="19">
        <f>I1060*INDEX('Pliegos Tarifarios (Santiago)'!$C:$C,MATCH($B1060,'Pliegos Tarifarios (Santiago)'!$A:$A,0))</f>
        <v>4669.1867301000002</v>
      </c>
      <c r="O1060" s="19">
        <f>J1060*INDEX('Pliegos Tarifarios (Santiago)'!$D:$D,MATCH($B1060,'Pliegos Tarifarios (Santiago)'!$A:$A,0))</f>
        <v>19360.317293399999</v>
      </c>
      <c r="P1060" s="19">
        <f>H1060*INDEX('Pliegos Tarifarios (Santiago)'!$E:$E,MATCH($B1060,'Pliegos Tarifarios (Santiago)'!$A:$A,0))</f>
        <v>6608.5740068000005</v>
      </c>
      <c r="Q1060" s="19" cm="1">
        <f t="array" ref="Q1060">H1060*_xlfn.IFS(H1060&lt;=350,INDEX('Pliegos Tarifarios (Santiago)'!$F:$F,MATCH($B1060,'Pliegos Tarifarios (Santiago)'!$A:$A,0)),H1060&lt;=500,INDEX('Pliegos Tarifarios (Santiago)'!$G:$G,MATCH($B1060,'Pliegos Tarifarios (Santiago)'!$A:$A,0)),H1060&lt;=1000,INDEX('Pliegos Tarifarios (Santiago)'!$H:$H,MATCH($B1060,'Pliegos Tarifarios (Santiago)'!$A:$A,0)),H1060&lt;=5000,INDEX('Pliegos Tarifarios (Santiago)'!$I:$I,MATCH($B1060,'Pliegos Tarifarios (Santiago)'!$A:$A,0)),H1060&gt;5000,INDEX('Pliegos Tarifarios (Santiago)'!$J:$J,MATCH($B1060,'Pliegos Tarifarios (Santiago)'!$A:$A,0)))/1.19</f>
        <v>1198.5466352100843</v>
      </c>
      <c r="R1060" s="19">
        <f>INDEX('Pliegos Tarifarios (Santiago)'!$K:$K,MATCH($B1060,'Pliegos Tarifarios (Santiago)'!$A:$A,0))</f>
        <v>723.32799999999997</v>
      </c>
      <c r="S1060" s="21">
        <f t="shared" si="68"/>
        <v>93289.129731710069</v>
      </c>
      <c r="T1060" s="21">
        <f t="shared" si="65"/>
        <v>17724.934649024912</v>
      </c>
      <c r="U1060" s="19">
        <v>0</v>
      </c>
      <c r="V1060" s="21">
        <f t="shared" si="66"/>
        <v>111014.06438073498</v>
      </c>
    </row>
    <row r="1061" spans="1:22" x14ac:dyDescent="0.3">
      <c r="A1061" s="3" t="s">
        <v>136</v>
      </c>
      <c r="B1061" s="3">
        <v>5</v>
      </c>
      <c r="C1061" s="4" t="s">
        <v>178</v>
      </c>
      <c r="D1061" s="3" t="s">
        <v>261</v>
      </c>
      <c r="E1061" s="3" t="s">
        <v>247</v>
      </c>
      <c r="F1061" s="4" t="s">
        <v>262</v>
      </c>
      <c r="G1061" s="3" t="s">
        <v>30</v>
      </c>
      <c r="H1061" s="5">
        <v>511.51409999999998</v>
      </c>
      <c r="I1061" s="5">
        <v>1.4028</v>
      </c>
      <c r="J1061" s="5">
        <v>1.3629</v>
      </c>
      <c r="K1061" s="6">
        <v>0.97155688622754488</v>
      </c>
      <c r="L1061" s="5">
        <v>17.05</v>
      </c>
      <c r="M1061" s="19">
        <f>H1061*INDEX('Pliegos Tarifarios (Santiago)'!$B:$B,MATCH($B1061,'Pliegos Tarifarios (Santiago)'!$A:$A,0))</f>
        <v>60787.312615799994</v>
      </c>
      <c r="N1061" s="19">
        <f>I1061*INDEX('Pliegos Tarifarios (Santiago)'!$C:$C,MATCH($B1061,'Pliegos Tarifarios (Santiago)'!$A:$A,0))</f>
        <v>4770.1807188000002</v>
      </c>
      <c r="O1061" s="19">
        <f>J1061*INDEX('Pliegos Tarifarios (Santiago)'!$D:$D,MATCH($B1061,'Pliegos Tarifarios (Santiago)'!$A:$A,0))</f>
        <v>19216.500210599999</v>
      </c>
      <c r="P1061" s="19">
        <f>H1061*INDEX('Pliegos Tarifarios (Santiago)'!$E:$E,MATCH($B1061,'Pliegos Tarifarios (Santiago)'!$A:$A,0))</f>
        <v>6614.9003412000002</v>
      </c>
      <c r="Q1061" s="19" cm="1">
        <f t="array" ref="Q1061">H1061*_xlfn.IFS(H1061&lt;=350,INDEX('Pliegos Tarifarios (Santiago)'!$F:$F,MATCH($B1061,'Pliegos Tarifarios (Santiago)'!$A:$A,0)),H1061&lt;=500,INDEX('Pliegos Tarifarios (Santiago)'!$G:$G,MATCH($B1061,'Pliegos Tarifarios (Santiago)'!$A:$A,0)),H1061&lt;=1000,INDEX('Pliegos Tarifarios (Santiago)'!$H:$H,MATCH($B1061,'Pliegos Tarifarios (Santiago)'!$A:$A,0)),H1061&lt;=5000,INDEX('Pliegos Tarifarios (Santiago)'!$I:$I,MATCH($B1061,'Pliegos Tarifarios (Santiago)'!$A:$A,0)),H1061&gt;5000,INDEX('Pliegos Tarifarios (Santiago)'!$J:$J,MATCH($B1061,'Pliegos Tarifarios (Santiago)'!$A:$A,0)))/1.19</f>
        <v>1199.6939942016809</v>
      </c>
      <c r="R1061" s="19">
        <f>INDEX('Pliegos Tarifarios (Santiago)'!$K:$K,MATCH($B1061,'Pliegos Tarifarios (Santiago)'!$A:$A,0))</f>
        <v>723.32799999999997</v>
      </c>
      <c r="S1061" s="21">
        <f t="shared" si="68"/>
        <v>93311.915880601664</v>
      </c>
      <c r="T1061" s="21">
        <f t="shared" si="65"/>
        <v>17729.264017314315</v>
      </c>
      <c r="U1061" s="19">
        <v>0</v>
      </c>
      <c r="V1061" s="21">
        <f t="shared" si="66"/>
        <v>111041.17989791598</v>
      </c>
    </row>
    <row r="1062" spans="1:22" x14ac:dyDescent="0.3">
      <c r="A1062" s="3" t="s">
        <v>136</v>
      </c>
      <c r="B1062" s="3">
        <v>5</v>
      </c>
      <c r="C1062" s="4" t="s">
        <v>178</v>
      </c>
      <c r="D1062" s="3" t="s">
        <v>263</v>
      </c>
      <c r="E1062" s="3" t="s">
        <v>247</v>
      </c>
      <c r="F1062" s="4" t="s">
        <v>264</v>
      </c>
      <c r="G1062" s="3" t="s">
        <v>30</v>
      </c>
      <c r="H1062" s="5">
        <v>511.24509999999998</v>
      </c>
      <c r="I1062" s="5">
        <v>1.3646</v>
      </c>
      <c r="J1062" s="5">
        <v>1.3646</v>
      </c>
      <c r="K1062" s="6">
        <v>1</v>
      </c>
      <c r="L1062" s="5">
        <v>17.04</v>
      </c>
      <c r="M1062" s="19">
        <f>H1062*INDEX('Pliegos Tarifarios (Santiago)'!$B:$B,MATCH($B1062,'Pliegos Tarifarios (Santiago)'!$A:$A,0))</f>
        <v>60755.345193799993</v>
      </c>
      <c r="N1062" s="19">
        <f>I1062*INDEX('Pliegos Tarifarios (Santiago)'!$C:$C,MATCH($B1062,'Pliegos Tarifarios (Santiago)'!$A:$A,0))</f>
        <v>4640.2827266000004</v>
      </c>
      <c r="O1062" s="19">
        <f>J1062*INDEX('Pliegos Tarifarios (Santiago)'!$D:$D,MATCH($B1062,'Pliegos Tarifarios (Santiago)'!$A:$A,0))</f>
        <v>19240.469724400002</v>
      </c>
      <c r="P1062" s="19">
        <f>H1062*INDEX('Pliegos Tarifarios (Santiago)'!$E:$E,MATCH($B1062,'Pliegos Tarifarios (Santiago)'!$A:$A,0))</f>
        <v>6611.4216331999996</v>
      </c>
      <c r="Q1062" s="19" cm="1">
        <f t="array" ref="Q1062">H1062*_xlfn.IFS(H1062&lt;=350,INDEX('Pliegos Tarifarios (Santiago)'!$F:$F,MATCH($B1062,'Pliegos Tarifarios (Santiago)'!$A:$A,0)),H1062&lt;=500,INDEX('Pliegos Tarifarios (Santiago)'!$G:$G,MATCH($B1062,'Pliegos Tarifarios (Santiago)'!$A:$A,0)),H1062&lt;=1000,INDEX('Pliegos Tarifarios (Santiago)'!$H:$H,MATCH($B1062,'Pliegos Tarifarios (Santiago)'!$A:$A,0)),H1062&lt;=5000,INDEX('Pliegos Tarifarios (Santiago)'!$I:$I,MATCH($B1062,'Pliegos Tarifarios (Santiago)'!$A:$A,0)),H1062&gt;5000,INDEX('Pliegos Tarifarios (Santiago)'!$J:$J,MATCH($B1062,'Pliegos Tarifarios (Santiago)'!$A:$A,0)))/1.19</f>
        <v>1199.0630874789917</v>
      </c>
      <c r="R1062" s="19">
        <f>INDEX('Pliegos Tarifarios (Santiago)'!$K:$K,MATCH($B1062,'Pliegos Tarifarios (Santiago)'!$A:$A,0))</f>
        <v>723.32799999999997</v>
      </c>
      <c r="S1062" s="21">
        <f t="shared" si="68"/>
        <v>93169.91036547898</v>
      </c>
      <c r="T1062" s="21">
        <f t="shared" si="65"/>
        <v>17702.282969441007</v>
      </c>
      <c r="U1062" s="19">
        <v>0</v>
      </c>
      <c r="V1062" s="21">
        <f t="shared" si="66"/>
        <v>110872.19333491998</v>
      </c>
    </row>
    <row r="1063" spans="1:22" x14ac:dyDescent="0.3">
      <c r="A1063" s="3" t="s">
        <v>136</v>
      </c>
      <c r="B1063" s="3">
        <v>5</v>
      </c>
      <c r="C1063" s="4" t="s">
        <v>178</v>
      </c>
      <c r="D1063" s="3" t="s">
        <v>265</v>
      </c>
      <c r="E1063" s="3" t="s">
        <v>247</v>
      </c>
      <c r="F1063" s="4" t="s">
        <v>266</v>
      </c>
      <c r="G1063" s="3" t="s">
        <v>30</v>
      </c>
      <c r="H1063" s="5">
        <v>511.28219999999999</v>
      </c>
      <c r="I1063" s="5">
        <v>1.4008</v>
      </c>
      <c r="J1063" s="5">
        <v>1.3843000000000001</v>
      </c>
      <c r="K1063" s="6">
        <v>0.98822101656196459</v>
      </c>
      <c r="L1063" s="5">
        <v>17.04</v>
      </c>
      <c r="M1063" s="19">
        <f>H1063*INDEX('Pliegos Tarifarios (Santiago)'!$B:$B,MATCH($B1063,'Pliegos Tarifarios (Santiago)'!$A:$A,0))</f>
        <v>60759.754083599997</v>
      </c>
      <c r="N1063" s="19">
        <f>I1063*INDEX('Pliegos Tarifarios (Santiago)'!$C:$C,MATCH($B1063,'Pliegos Tarifarios (Santiago)'!$A:$A,0))</f>
        <v>4763.3797768000004</v>
      </c>
      <c r="O1063" s="19">
        <f>J1063*INDEX('Pliegos Tarifarios (Santiago)'!$D:$D,MATCH($B1063,'Pliegos Tarifarios (Santiago)'!$A:$A,0))</f>
        <v>19518.2340902</v>
      </c>
      <c r="P1063" s="19">
        <f>H1063*INDEX('Pliegos Tarifarios (Santiago)'!$E:$E,MATCH($B1063,'Pliegos Tarifarios (Santiago)'!$A:$A,0))</f>
        <v>6611.9014103999998</v>
      </c>
      <c r="Q1063" s="19" cm="1">
        <f t="array" ref="Q1063">H1063*_xlfn.IFS(H1063&lt;=350,INDEX('Pliegos Tarifarios (Santiago)'!$F:$F,MATCH($B1063,'Pliegos Tarifarios (Santiago)'!$A:$A,0)),H1063&lt;=500,INDEX('Pliegos Tarifarios (Santiago)'!$G:$G,MATCH($B1063,'Pliegos Tarifarios (Santiago)'!$A:$A,0)),H1063&lt;=1000,INDEX('Pliegos Tarifarios (Santiago)'!$H:$H,MATCH($B1063,'Pliegos Tarifarios (Santiago)'!$A:$A,0)),H1063&lt;=5000,INDEX('Pliegos Tarifarios (Santiago)'!$I:$I,MATCH($B1063,'Pliegos Tarifarios (Santiago)'!$A:$A,0)),H1063&gt;5000,INDEX('Pliegos Tarifarios (Santiago)'!$J:$J,MATCH($B1063,'Pliegos Tarifarios (Santiago)'!$A:$A,0)))/1.19</f>
        <v>1199.1501010084037</v>
      </c>
      <c r="R1063" s="19">
        <f>INDEX('Pliegos Tarifarios (Santiago)'!$K:$K,MATCH($B1063,'Pliegos Tarifarios (Santiago)'!$A:$A,0))</f>
        <v>723.32799999999997</v>
      </c>
      <c r="S1063" s="21">
        <f t="shared" si="68"/>
        <v>93575.747462008381</v>
      </c>
      <c r="T1063" s="21">
        <f t="shared" si="65"/>
        <v>17779.392017781593</v>
      </c>
      <c r="U1063" s="19">
        <v>0</v>
      </c>
      <c r="V1063" s="21">
        <f t="shared" si="66"/>
        <v>111355.13947978997</v>
      </c>
    </row>
    <row r="1064" spans="1:22" x14ac:dyDescent="0.3">
      <c r="A1064" s="3" t="s">
        <v>136</v>
      </c>
      <c r="B1064" s="3">
        <v>5</v>
      </c>
      <c r="C1064" s="4" t="s">
        <v>178</v>
      </c>
      <c r="D1064" s="3" t="s">
        <v>267</v>
      </c>
      <c r="E1064" s="3" t="s">
        <v>247</v>
      </c>
      <c r="F1064" s="4" t="s">
        <v>268</v>
      </c>
      <c r="G1064" s="3" t="s">
        <v>30</v>
      </c>
      <c r="H1064" s="5">
        <v>511.40269999999998</v>
      </c>
      <c r="I1064" s="5">
        <v>1.3669</v>
      </c>
      <c r="J1064" s="5">
        <v>1.3641000000000001</v>
      </c>
      <c r="K1064" s="6">
        <v>0.99795156924427542</v>
      </c>
      <c r="L1064" s="5">
        <v>17.05</v>
      </c>
      <c r="M1064" s="19">
        <f>H1064*INDEX('Pliegos Tarifarios (Santiago)'!$B:$B,MATCH($B1064,'Pliegos Tarifarios (Santiago)'!$A:$A,0))</f>
        <v>60774.074062599997</v>
      </c>
      <c r="N1064" s="19">
        <f>I1064*INDEX('Pliegos Tarifarios (Santiago)'!$C:$C,MATCH($B1064,'Pliegos Tarifarios (Santiago)'!$A:$A,0))</f>
        <v>4648.1038098999998</v>
      </c>
      <c r="O1064" s="19">
        <f>J1064*INDEX('Pliegos Tarifarios (Santiago)'!$D:$D,MATCH($B1064,'Pliegos Tarifarios (Santiago)'!$A:$A,0))</f>
        <v>19233.4198674</v>
      </c>
      <c r="P1064" s="19">
        <f>H1064*INDEX('Pliegos Tarifarios (Santiago)'!$E:$E,MATCH($B1064,'Pliegos Tarifarios (Santiago)'!$A:$A,0))</f>
        <v>6613.4597163999997</v>
      </c>
      <c r="Q1064" s="19" cm="1">
        <f t="array" ref="Q1064">H1064*_xlfn.IFS(H1064&lt;=350,INDEX('Pliegos Tarifarios (Santiago)'!$F:$F,MATCH($B1064,'Pliegos Tarifarios (Santiago)'!$A:$A,0)),H1064&lt;=500,INDEX('Pliegos Tarifarios (Santiago)'!$G:$G,MATCH($B1064,'Pliegos Tarifarios (Santiago)'!$A:$A,0)),H1064&lt;=1000,INDEX('Pliegos Tarifarios (Santiago)'!$H:$H,MATCH($B1064,'Pliegos Tarifarios (Santiago)'!$A:$A,0)),H1064&lt;=5000,INDEX('Pliegos Tarifarios (Santiago)'!$I:$I,MATCH($B1064,'Pliegos Tarifarios (Santiago)'!$A:$A,0)),H1064&gt;5000,INDEX('Pliegos Tarifarios (Santiago)'!$J:$J,MATCH($B1064,'Pliegos Tarifarios (Santiago)'!$A:$A,0)))/1.19</f>
        <v>1199.4327190756305</v>
      </c>
      <c r="R1064" s="19">
        <f>INDEX('Pliegos Tarifarios (Santiago)'!$K:$K,MATCH($B1064,'Pliegos Tarifarios (Santiago)'!$A:$A,0))</f>
        <v>723.32799999999997</v>
      </c>
      <c r="S1064" s="21">
        <f t="shared" si="68"/>
        <v>93191.818175375622</v>
      </c>
      <c r="T1064" s="21">
        <f t="shared" si="65"/>
        <v>17706.445453321368</v>
      </c>
      <c r="U1064" s="19">
        <v>0</v>
      </c>
      <c r="V1064" s="21">
        <f t="shared" si="66"/>
        <v>110898.26362869699</v>
      </c>
    </row>
    <row r="1065" spans="1:22" x14ac:dyDescent="0.3">
      <c r="A1065" s="3" t="s">
        <v>136</v>
      </c>
      <c r="B1065" s="3">
        <v>5</v>
      </c>
      <c r="C1065" s="4" t="s">
        <v>178</v>
      </c>
      <c r="D1065" s="3" t="s">
        <v>269</v>
      </c>
      <c r="E1065" s="3" t="s">
        <v>270</v>
      </c>
      <c r="F1065" s="4" t="s">
        <v>271</v>
      </c>
      <c r="G1065" s="3" t="s">
        <v>30</v>
      </c>
      <c r="H1065" s="5">
        <v>255.471</v>
      </c>
      <c r="I1065" s="5">
        <v>0.68279999999999996</v>
      </c>
      <c r="J1065" s="5">
        <v>0.66949999999999998</v>
      </c>
      <c r="K1065" s="6">
        <v>0.98052138254247223</v>
      </c>
      <c r="L1065" s="5">
        <v>8.52</v>
      </c>
      <c r="M1065" s="19">
        <f>H1065*INDEX('Pliegos Tarifarios (Santiago)'!$B:$B,MATCH($B1065,'Pliegos Tarifarios (Santiago)'!$A:$A,0))</f>
        <v>30359.662698</v>
      </c>
      <c r="N1065" s="19">
        <f>I1065*INDEX('Pliegos Tarifarios (Santiago)'!$C:$C,MATCH($B1065,'Pliegos Tarifarios (Santiago)'!$A:$A,0))</f>
        <v>2321.8415987999997</v>
      </c>
      <c r="O1065" s="19">
        <f>J1065*INDEX('Pliegos Tarifarios (Santiago)'!$D:$D,MATCH($B1065,'Pliegos Tarifarios (Santiago)'!$A:$A,0))</f>
        <v>9439.7585230000004</v>
      </c>
      <c r="P1065" s="19">
        <f>H1065*INDEX('Pliegos Tarifarios (Santiago)'!$E:$E,MATCH($B1065,'Pliegos Tarifarios (Santiago)'!$A:$A,0))</f>
        <v>3303.7509720000003</v>
      </c>
      <c r="Q1065" s="19" cm="1">
        <f t="array" ref="Q1065">H1065*_xlfn.IFS(H1065&lt;=350,INDEX('Pliegos Tarifarios (Santiago)'!$F:$F,MATCH($B1065,'Pliegos Tarifarios (Santiago)'!$A:$A,0)),H1065&lt;=500,INDEX('Pliegos Tarifarios (Santiago)'!$G:$G,MATCH($B1065,'Pliegos Tarifarios (Santiago)'!$A:$A,0)),H1065&lt;=1000,INDEX('Pliegos Tarifarios (Santiago)'!$H:$H,MATCH($B1065,'Pliegos Tarifarios (Santiago)'!$A:$A,0)),H1065&lt;=5000,INDEX('Pliegos Tarifarios (Santiago)'!$I:$I,MATCH($B1065,'Pliegos Tarifarios (Santiago)'!$A:$A,0)),H1065&gt;5000,INDEX('Pliegos Tarifarios (Santiago)'!$J:$J,MATCH($B1065,'Pliegos Tarifarios (Santiago)'!$A:$A,0)))/1.19</f>
        <v>168.31030588235296</v>
      </c>
      <c r="R1065" s="19">
        <f>INDEX('Pliegos Tarifarios (Santiago)'!$K:$K,MATCH($B1065,'Pliegos Tarifarios (Santiago)'!$A:$A,0))</f>
        <v>723.32799999999997</v>
      </c>
      <c r="S1065" s="21">
        <f t="shared" si="68"/>
        <v>46316.652097682359</v>
      </c>
      <c r="T1065" s="21">
        <f t="shared" si="65"/>
        <v>8800.1638985596492</v>
      </c>
      <c r="U1065" s="19">
        <v>0</v>
      </c>
      <c r="V1065" s="21">
        <f t="shared" si="66"/>
        <v>55116.81599624201</v>
      </c>
    </row>
    <row r="1066" spans="1:22" x14ac:dyDescent="0.3">
      <c r="A1066" s="3" t="s">
        <v>136</v>
      </c>
      <c r="B1066" s="3">
        <v>5</v>
      </c>
      <c r="C1066" s="4" t="s">
        <v>178</v>
      </c>
      <c r="D1066" s="3" t="s">
        <v>272</v>
      </c>
      <c r="E1066" s="3" t="s">
        <v>270</v>
      </c>
      <c r="F1066" s="4" t="s">
        <v>273</v>
      </c>
      <c r="G1066" s="3" t="s">
        <v>30</v>
      </c>
      <c r="H1066" s="5">
        <v>255.88679999999999</v>
      </c>
      <c r="I1066" s="5">
        <v>0.67869999999999997</v>
      </c>
      <c r="J1066" s="5">
        <v>0.6653</v>
      </c>
      <c r="K1066" s="6">
        <v>0.98025637247679387</v>
      </c>
      <c r="L1066" s="5">
        <v>8.5299999999999994</v>
      </c>
      <c r="M1066" s="19">
        <f>H1066*INDEX('Pliegos Tarifarios (Santiago)'!$B:$B,MATCH($B1066,'Pliegos Tarifarios (Santiago)'!$A:$A,0))</f>
        <v>30409.075538399997</v>
      </c>
      <c r="N1066" s="19">
        <f>I1066*INDEX('Pliegos Tarifarios (Santiago)'!$C:$C,MATCH($B1066,'Pliegos Tarifarios (Santiago)'!$A:$A,0))</f>
        <v>2307.8996677</v>
      </c>
      <c r="O1066" s="19">
        <f>J1066*INDEX('Pliegos Tarifarios (Santiago)'!$D:$D,MATCH($B1066,'Pliegos Tarifarios (Santiago)'!$A:$A,0))</f>
        <v>9380.5397241999999</v>
      </c>
      <c r="P1066" s="19">
        <f>H1066*INDEX('Pliegos Tarifarios (Santiago)'!$E:$E,MATCH($B1066,'Pliegos Tarifarios (Santiago)'!$A:$A,0))</f>
        <v>3309.1280975999998</v>
      </c>
      <c r="Q1066" s="19" cm="1">
        <f t="array" ref="Q1066">H1066*_xlfn.IFS(H1066&lt;=350,INDEX('Pliegos Tarifarios (Santiago)'!$F:$F,MATCH($B1066,'Pliegos Tarifarios (Santiago)'!$A:$A,0)),H1066&lt;=500,INDEX('Pliegos Tarifarios (Santiago)'!$G:$G,MATCH($B1066,'Pliegos Tarifarios (Santiago)'!$A:$A,0)),H1066&lt;=1000,INDEX('Pliegos Tarifarios (Santiago)'!$H:$H,MATCH($B1066,'Pliegos Tarifarios (Santiago)'!$A:$A,0)),H1066&lt;=5000,INDEX('Pliegos Tarifarios (Santiago)'!$I:$I,MATCH($B1066,'Pliegos Tarifarios (Santiago)'!$A:$A,0)),H1066&gt;5000,INDEX('Pliegos Tarifarios (Santiago)'!$J:$J,MATCH($B1066,'Pliegos Tarifarios (Santiago)'!$A:$A,0)))/1.19</f>
        <v>168.58424470588236</v>
      </c>
      <c r="R1066" s="19">
        <f>INDEX('Pliegos Tarifarios (Santiago)'!$K:$K,MATCH($B1066,'Pliegos Tarifarios (Santiago)'!$A:$A,0))</f>
        <v>723.32799999999997</v>
      </c>
      <c r="S1066" s="21">
        <f t="shared" si="68"/>
        <v>46298.555272605874</v>
      </c>
      <c r="T1066" s="21">
        <f t="shared" si="65"/>
        <v>8796.7255017951156</v>
      </c>
      <c r="U1066" s="19">
        <v>0</v>
      </c>
      <c r="V1066" s="21">
        <f t="shared" si="66"/>
        <v>55095.280774400992</v>
      </c>
    </row>
    <row r="1067" spans="1:22" x14ac:dyDescent="0.3">
      <c r="A1067" s="3" t="s">
        <v>136</v>
      </c>
      <c r="B1067" s="3">
        <v>5</v>
      </c>
      <c r="C1067" s="4" t="s">
        <v>178</v>
      </c>
      <c r="D1067" s="3" t="s">
        <v>274</v>
      </c>
      <c r="E1067" s="3" t="s">
        <v>56</v>
      </c>
      <c r="F1067" s="4" t="s">
        <v>275</v>
      </c>
      <c r="G1067" s="3" t="s">
        <v>30</v>
      </c>
      <c r="H1067" s="5">
        <v>255.84700000000001</v>
      </c>
      <c r="I1067" s="5">
        <v>0.70020000000000004</v>
      </c>
      <c r="J1067" s="5">
        <v>0.70020000000000004</v>
      </c>
      <c r="K1067" s="6">
        <v>1</v>
      </c>
      <c r="L1067" s="5">
        <v>8.5299999999999994</v>
      </c>
      <c r="M1067" s="19">
        <f>H1067*INDEX('Pliegos Tarifarios (Santiago)'!$B:$B,MATCH($B1067,'Pliegos Tarifarios (Santiago)'!$A:$A,0))</f>
        <v>30404.345785999998</v>
      </c>
      <c r="N1067" s="19">
        <f>I1067*INDEX('Pliegos Tarifarios (Santiago)'!$C:$C,MATCH($B1067,'Pliegos Tarifarios (Santiago)'!$A:$A,0))</f>
        <v>2381.0097942000002</v>
      </c>
      <c r="O1067" s="19">
        <f>J1067*INDEX('Pliegos Tarifarios (Santiago)'!$D:$D,MATCH($B1067,'Pliegos Tarifarios (Santiago)'!$A:$A,0))</f>
        <v>9872.6197428000014</v>
      </c>
      <c r="P1067" s="19">
        <f>H1067*INDEX('Pliegos Tarifarios (Santiago)'!$E:$E,MATCH($B1067,'Pliegos Tarifarios (Santiago)'!$A:$A,0))</f>
        <v>3308.6134040000002</v>
      </c>
      <c r="Q1067" s="19" cm="1">
        <f t="array" ref="Q1067">H1067*_xlfn.IFS(H1067&lt;=350,INDEX('Pliegos Tarifarios (Santiago)'!$F:$F,MATCH($B1067,'Pliegos Tarifarios (Santiago)'!$A:$A,0)),H1067&lt;=500,INDEX('Pliegos Tarifarios (Santiago)'!$G:$G,MATCH($B1067,'Pliegos Tarifarios (Santiago)'!$A:$A,0)),H1067&lt;=1000,INDEX('Pliegos Tarifarios (Santiago)'!$H:$H,MATCH($B1067,'Pliegos Tarifarios (Santiago)'!$A:$A,0)),H1067&lt;=5000,INDEX('Pliegos Tarifarios (Santiago)'!$I:$I,MATCH($B1067,'Pliegos Tarifarios (Santiago)'!$A:$A,0)),H1067&gt;5000,INDEX('Pliegos Tarifarios (Santiago)'!$J:$J,MATCH($B1067,'Pliegos Tarifarios (Santiago)'!$A:$A,0)))/1.19</f>
        <v>168.5580235294118</v>
      </c>
      <c r="R1067" s="19">
        <f>INDEX('Pliegos Tarifarios (Santiago)'!$K:$K,MATCH($B1067,'Pliegos Tarifarios (Santiago)'!$A:$A,0))</f>
        <v>723.32799999999997</v>
      </c>
      <c r="S1067" s="21">
        <f t="shared" si="68"/>
        <v>46858.474750529414</v>
      </c>
      <c r="T1067" s="21">
        <f t="shared" si="65"/>
        <v>8903.1102026005883</v>
      </c>
      <c r="U1067" s="19">
        <v>0</v>
      </c>
      <c r="V1067" s="21">
        <f t="shared" si="66"/>
        <v>55761.584953130005</v>
      </c>
    </row>
    <row r="1068" spans="1:22" x14ac:dyDescent="0.3">
      <c r="A1068" s="3" t="s">
        <v>136</v>
      </c>
      <c r="B1068" s="3">
        <v>5</v>
      </c>
      <c r="C1068" s="4" t="s">
        <v>178</v>
      </c>
      <c r="D1068" s="3" t="s">
        <v>276</v>
      </c>
      <c r="E1068" s="3" t="s">
        <v>56</v>
      </c>
      <c r="F1068" s="4" t="s">
        <v>277</v>
      </c>
      <c r="G1068" s="3" t="s">
        <v>30</v>
      </c>
      <c r="H1068" s="5">
        <v>255.81219999999999</v>
      </c>
      <c r="I1068" s="5">
        <v>0.68059999999999998</v>
      </c>
      <c r="J1068" s="5">
        <v>0.68059999999999998</v>
      </c>
      <c r="K1068" s="6">
        <v>1</v>
      </c>
      <c r="L1068" s="5">
        <v>8.5299999999999994</v>
      </c>
      <c r="M1068" s="19">
        <f>H1068*INDEX('Pliegos Tarifarios (Santiago)'!$B:$B,MATCH($B1068,'Pliegos Tarifarios (Santiago)'!$A:$A,0))</f>
        <v>30400.210223599996</v>
      </c>
      <c r="N1068" s="19">
        <f>I1068*INDEX('Pliegos Tarifarios (Santiago)'!$C:$C,MATCH($B1068,'Pliegos Tarifarios (Santiago)'!$A:$A,0))</f>
        <v>2314.3605625999999</v>
      </c>
      <c r="O1068" s="19">
        <f>J1068*INDEX('Pliegos Tarifarios (Santiago)'!$D:$D,MATCH($B1068,'Pliegos Tarifarios (Santiago)'!$A:$A,0))</f>
        <v>9596.2653484000002</v>
      </c>
      <c r="P1068" s="19">
        <f>H1068*INDEX('Pliegos Tarifarios (Santiago)'!$E:$E,MATCH($B1068,'Pliegos Tarifarios (Santiago)'!$A:$A,0))</f>
        <v>3308.1633704000001</v>
      </c>
      <c r="Q1068" s="19" cm="1">
        <f t="array" ref="Q1068">H1068*_xlfn.IFS(H1068&lt;=350,INDEX('Pliegos Tarifarios (Santiago)'!$F:$F,MATCH($B1068,'Pliegos Tarifarios (Santiago)'!$A:$A,0)),H1068&lt;=500,INDEX('Pliegos Tarifarios (Santiago)'!$G:$G,MATCH($B1068,'Pliegos Tarifarios (Santiago)'!$A:$A,0)),H1068&lt;=1000,INDEX('Pliegos Tarifarios (Santiago)'!$H:$H,MATCH($B1068,'Pliegos Tarifarios (Santiago)'!$A:$A,0)),H1068&lt;=5000,INDEX('Pliegos Tarifarios (Santiago)'!$I:$I,MATCH($B1068,'Pliegos Tarifarios (Santiago)'!$A:$A,0)),H1068&gt;5000,INDEX('Pliegos Tarifarios (Santiago)'!$J:$J,MATCH($B1068,'Pliegos Tarifarios (Santiago)'!$A:$A,0)))/1.19</f>
        <v>168.53509647058823</v>
      </c>
      <c r="R1068" s="19">
        <f>INDEX('Pliegos Tarifarios (Santiago)'!$K:$K,MATCH($B1068,'Pliegos Tarifarios (Santiago)'!$A:$A,0))</f>
        <v>723.32799999999997</v>
      </c>
      <c r="S1068" s="21">
        <f t="shared" si="68"/>
        <v>46510.862601470581</v>
      </c>
      <c r="T1068" s="21">
        <f t="shared" si="65"/>
        <v>8837.0638942794103</v>
      </c>
      <c r="U1068" s="19">
        <v>0</v>
      </c>
      <c r="V1068" s="21">
        <f t="shared" si="66"/>
        <v>55347.926495749991</v>
      </c>
    </row>
    <row r="1069" spans="1:22" x14ac:dyDescent="0.3">
      <c r="A1069" s="3" t="s">
        <v>136</v>
      </c>
      <c r="B1069" s="3">
        <v>5</v>
      </c>
      <c r="C1069" s="4" t="s">
        <v>178</v>
      </c>
      <c r="D1069" s="3" t="s">
        <v>278</v>
      </c>
      <c r="E1069" s="3" t="s">
        <v>279</v>
      </c>
      <c r="F1069" s="4" t="s">
        <v>280</v>
      </c>
      <c r="G1069" s="3" t="s">
        <v>30</v>
      </c>
      <c r="H1069" s="5">
        <v>637.7364</v>
      </c>
      <c r="I1069" s="5">
        <v>1.7692000000000001</v>
      </c>
      <c r="J1069" s="5">
        <v>1.6624000000000001</v>
      </c>
      <c r="K1069" s="6">
        <v>0.93963373276056972</v>
      </c>
      <c r="L1069" s="5">
        <v>21.26</v>
      </c>
      <c r="M1069" s="19">
        <f>H1069*INDEX('Pliegos Tarifarios (Santiago)'!$B:$B,MATCH($B1069,'Pliegos Tarifarios (Santiago)'!$A:$A,0))</f>
        <v>75787.318303199994</v>
      </c>
      <c r="N1069" s="19">
        <f>I1069*INDEX('Pliegos Tarifarios (Santiago)'!$C:$C,MATCH($B1069,'Pliegos Tarifarios (Santiago)'!$A:$A,0))</f>
        <v>6016.1132932</v>
      </c>
      <c r="O1069" s="19">
        <f>J1069*INDEX('Pliegos Tarifarios (Santiago)'!$D:$D,MATCH($B1069,'Pliegos Tarifarios (Santiago)'!$A:$A,0))</f>
        <v>23439.3645536</v>
      </c>
      <c r="P1069" s="19">
        <f>H1069*INDEX('Pliegos Tarifarios (Santiago)'!$E:$E,MATCH($B1069,'Pliegos Tarifarios (Santiago)'!$A:$A,0))</f>
        <v>8247.2071248000011</v>
      </c>
      <c r="Q1069" s="19" cm="1">
        <f t="array" ref="Q1069">H1069*_xlfn.IFS(H1069&lt;=350,INDEX('Pliegos Tarifarios (Santiago)'!$F:$F,MATCH($B1069,'Pliegos Tarifarios (Santiago)'!$A:$A,0)),H1069&lt;=500,INDEX('Pliegos Tarifarios (Santiago)'!$G:$G,MATCH($B1069,'Pliegos Tarifarios (Santiago)'!$A:$A,0)),H1069&lt;=1000,INDEX('Pliegos Tarifarios (Santiago)'!$H:$H,MATCH($B1069,'Pliegos Tarifarios (Santiago)'!$A:$A,0)),H1069&lt;=5000,INDEX('Pliegos Tarifarios (Santiago)'!$I:$I,MATCH($B1069,'Pliegos Tarifarios (Santiago)'!$A:$A,0)),H1069&gt;5000,INDEX('Pliegos Tarifarios (Santiago)'!$J:$J,MATCH($B1069,'Pliegos Tarifarios (Santiago)'!$A:$A,0)))/1.19</f>
        <v>1495.7330188235296</v>
      </c>
      <c r="R1069" s="19">
        <f>INDEX('Pliegos Tarifarios (Santiago)'!$K:$K,MATCH($B1069,'Pliegos Tarifarios (Santiago)'!$A:$A,0))</f>
        <v>723.32799999999997</v>
      </c>
      <c r="S1069" s="21">
        <f t="shared" si="68"/>
        <v>115709.06429362352</v>
      </c>
      <c r="T1069" s="21">
        <f t="shared" si="65"/>
        <v>21984.722215788468</v>
      </c>
      <c r="U1069" s="19">
        <v>0</v>
      </c>
      <c r="V1069" s="21">
        <f t="shared" si="66"/>
        <v>137693.78650941199</v>
      </c>
    </row>
    <row r="1070" spans="1:22" x14ac:dyDescent="0.3">
      <c r="A1070" s="3" t="s">
        <v>136</v>
      </c>
      <c r="B1070" s="3">
        <v>5</v>
      </c>
      <c r="C1070" s="4" t="s">
        <v>178</v>
      </c>
      <c r="D1070" s="3" t="s">
        <v>281</v>
      </c>
      <c r="E1070" s="3" t="s">
        <v>279</v>
      </c>
      <c r="F1070" s="4" t="s">
        <v>54</v>
      </c>
      <c r="G1070" s="3" t="s">
        <v>30</v>
      </c>
      <c r="H1070" s="5">
        <v>383.63679999999999</v>
      </c>
      <c r="I1070" s="5">
        <v>1.0442</v>
      </c>
      <c r="J1070" s="5">
        <v>1.0052000000000001</v>
      </c>
      <c r="K1070" s="6">
        <v>0.96265083317372158</v>
      </c>
      <c r="L1070" s="5">
        <v>12.79</v>
      </c>
      <c r="M1070" s="19">
        <f>H1070*INDEX('Pliegos Tarifarios (Santiago)'!$B:$B,MATCH($B1070,'Pliegos Tarifarios (Santiago)'!$A:$A,0))</f>
        <v>45590.630038399999</v>
      </c>
      <c r="N1070" s="19">
        <f>I1070*INDEX('Pliegos Tarifarios (Santiago)'!$C:$C,MATCH($B1070,'Pliegos Tarifarios (Santiago)'!$A:$A,0))</f>
        <v>3550.7718181999999</v>
      </c>
      <c r="O1070" s="19">
        <f>J1070*INDEX('Pliegos Tarifarios (Santiago)'!$D:$D,MATCH($B1070,'Pliegos Tarifarios (Santiago)'!$A:$A,0))</f>
        <v>14173.0325128</v>
      </c>
      <c r="P1070" s="19">
        <f>H1070*INDEX('Pliegos Tarifarios (Santiago)'!$E:$E,MATCH($B1070,'Pliegos Tarifarios (Santiago)'!$A:$A,0))</f>
        <v>4961.1910975999999</v>
      </c>
      <c r="Q1070" s="19" cm="1">
        <f t="array" ref="Q1070">H1070*_xlfn.IFS(H1070&lt;=350,INDEX('Pliegos Tarifarios (Santiago)'!$F:$F,MATCH($B1070,'Pliegos Tarifarios (Santiago)'!$A:$A,0)),H1070&lt;=500,INDEX('Pliegos Tarifarios (Santiago)'!$G:$G,MATCH($B1070,'Pliegos Tarifarios (Santiago)'!$A:$A,0)),H1070&lt;=1000,INDEX('Pliegos Tarifarios (Santiago)'!$H:$H,MATCH($B1070,'Pliegos Tarifarios (Santiago)'!$A:$A,0)),H1070&lt;=5000,INDEX('Pliegos Tarifarios (Santiago)'!$I:$I,MATCH($B1070,'Pliegos Tarifarios (Santiago)'!$A:$A,0)),H1070&gt;5000,INDEX('Pliegos Tarifarios (Santiago)'!$J:$J,MATCH($B1070,'Pliegos Tarifarios (Santiago)'!$A:$A,0)))/1.19</f>
        <v>540.31535865546232</v>
      </c>
      <c r="R1070" s="19">
        <f>INDEX('Pliegos Tarifarios (Santiago)'!$K:$K,MATCH($B1070,'Pliegos Tarifarios (Santiago)'!$A:$A,0))</f>
        <v>723.32799999999997</v>
      </c>
      <c r="S1070" s="21">
        <f t="shared" si="68"/>
        <v>69539.268825655468</v>
      </c>
      <c r="T1070" s="21">
        <f t="shared" si="65"/>
        <v>13212.461076874539</v>
      </c>
      <c r="U1070" s="19">
        <v>0</v>
      </c>
      <c r="V1070" s="21">
        <f t="shared" si="66"/>
        <v>82751.729902530002</v>
      </c>
    </row>
    <row r="1071" spans="1:22" x14ac:dyDescent="0.3">
      <c r="A1071" s="3" t="s">
        <v>136</v>
      </c>
      <c r="B1071" s="3">
        <v>5</v>
      </c>
      <c r="C1071" s="4" t="s">
        <v>178</v>
      </c>
      <c r="D1071" s="3" t="s">
        <v>282</v>
      </c>
      <c r="E1071" s="3" t="s">
        <v>283</v>
      </c>
      <c r="F1071" s="4" t="s">
        <v>284</v>
      </c>
      <c r="G1071" s="3" t="s">
        <v>30</v>
      </c>
      <c r="H1071" s="5">
        <v>255.34370000000001</v>
      </c>
      <c r="I1071" s="5">
        <v>0.68400000000000005</v>
      </c>
      <c r="J1071" s="5">
        <v>0.67889999999999995</v>
      </c>
      <c r="K1071" s="6">
        <v>0.99254385964912262</v>
      </c>
      <c r="L1071" s="5">
        <v>8.51</v>
      </c>
      <c r="M1071" s="19">
        <f>H1071*INDEX('Pliegos Tarifarios (Santiago)'!$B:$B,MATCH($B1071,'Pliegos Tarifarios (Santiago)'!$A:$A,0))</f>
        <v>30344.534620599999</v>
      </c>
      <c r="N1071" s="19">
        <f>I1071*INDEX('Pliegos Tarifarios (Santiago)'!$C:$C,MATCH($B1071,'Pliegos Tarifarios (Santiago)'!$A:$A,0))</f>
        <v>2325.9221640000001</v>
      </c>
      <c r="O1071" s="19">
        <f>J1071*INDEX('Pliegos Tarifarios (Santiago)'!$D:$D,MATCH($B1071,'Pliegos Tarifarios (Santiago)'!$A:$A,0))</f>
        <v>9572.2958345999996</v>
      </c>
      <c r="P1071" s="19">
        <f>H1071*INDEX('Pliegos Tarifarios (Santiago)'!$E:$E,MATCH($B1071,'Pliegos Tarifarios (Santiago)'!$A:$A,0))</f>
        <v>3302.1047284000001</v>
      </c>
      <c r="Q1071" s="19" cm="1">
        <f t="array" ref="Q1071">H1071*_xlfn.IFS(H1071&lt;=350,INDEX('Pliegos Tarifarios (Santiago)'!$F:$F,MATCH($B1071,'Pliegos Tarifarios (Santiago)'!$A:$A,0)),H1071&lt;=500,INDEX('Pliegos Tarifarios (Santiago)'!$G:$G,MATCH($B1071,'Pliegos Tarifarios (Santiago)'!$A:$A,0)),H1071&lt;=1000,INDEX('Pliegos Tarifarios (Santiago)'!$H:$H,MATCH($B1071,'Pliegos Tarifarios (Santiago)'!$A:$A,0)),H1071&lt;=5000,INDEX('Pliegos Tarifarios (Santiago)'!$I:$I,MATCH($B1071,'Pliegos Tarifarios (Santiago)'!$A:$A,0)),H1071&gt;5000,INDEX('Pliegos Tarifarios (Santiago)'!$J:$J,MATCH($B1071,'Pliegos Tarifarios (Santiago)'!$A:$A,0)))/1.19</f>
        <v>168.22643764705884</v>
      </c>
      <c r="R1071" s="19">
        <f>INDEX('Pliegos Tarifarios (Santiago)'!$K:$K,MATCH($B1071,'Pliegos Tarifarios (Santiago)'!$A:$A,0))</f>
        <v>723.32799999999997</v>
      </c>
      <c r="S1071" s="21">
        <f t="shared" si="68"/>
        <v>46436.411785247059</v>
      </c>
      <c r="T1071" s="21">
        <f t="shared" si="65"/>
        <v>8822.9182391969407</v>
      </c>
      <c r="U1071" s="19">
        <v>0</v>
      </c>
      <c r="V1071" s="21">
        <f t="shared" si="66"/>
        <v>55259.330024444003</v>
      </c>
    </row>
    <row r="1072" spans="1:22" x14ac:dyDescent="0.3">
      <c r="A1072" s="3" t="s">
        <v>136</v>
      </c>
      <c r="B1072" s="3">
        <v>5</v>
      </c>
      <c r="C1072" s="4" t="s">
        <v>178</v>
      </c>
      <c r="D1072" s="3" t="s">
        <v>285</v>
      </c>
      <c r="E1072" s="3" t="s">
        <v>286</v>
      </c>
      <c r="F1072" s="4" t="s">
        <v>287</v>
      </c>
      <c r="G1072" s="3" t="s">
        <v>30</v>
      </c>
      <c r="H1072" s="5">
        <v>255.2004</v>
      </c>
      <c r="I1072" s="5">
        <v>0.71189999999999998</v>
      </c>
      <c r="J1072" s="5">
        <v>0.68320000000000003</v>
      </c>
      <c r="K1072" s="6">
        <v>0.9596853490658801</v>
      </c>
      <c r="L1072" s="5">
        <v>8.51</v>
      </c>
      <c r="M1072" s="19">
        <f>H1072*INDEX('Pliegos Tarifarios (Santiago)'!$B:$B,MATCH($B1072,'Pliegos Tarifarios (Santiago)'!$A:$A,0))</f>
        <v>30327.505135199997</v>
      </c>
      <c r="N1072" s="19">
        <f>I1072*INDEX('Pliegos Tarifarios (Santiago)'!$C:$C,MATCH($B1072,'Pliegos Tarifarios (Santiago)'!$A:$A,0))</f>
        <v>2420.7953048999998</v>
      </c>
      <c r="O1072" s="19">
        <f>J1072*INDEX('Pliegos Tarifarios (Santiago)'!$D:$D,MATCH($B1072,'Pliegos Tarifarios (Santiago)'!$A:$A,0))</f>
        <v>9632.9246048000005</v>
      </c>
      <c r="P1072" s="19">
        <f>H1072*INDEX('Pliegos Tarifarios (Santiago)'!$E:$E,MATCH($B1072,'Pliegos Tarifarios (Santiago)'!$A:$A,0))</f>
        <v>3300.2515728000003</v>
      </c>
      <c r="Q1072" s="19" cm="1">
        <f t="array" ref="Q1072">H1072*_xlfn.IFS(H1072&lt;=350,INDEX('Pliegos Tarifarios (Santiago)'!$F:$F,MATCH($B1072,'Pliegos Tarifarios (Santiago)'!$A:$A,0)),H1072&lt;=500,INDEX('Pliegos Tarifarios (Santiago)'!$G:$G,MATCH($B1072,'Pliegos Tarifarios (Santiago)'!$A:$A,0)),H1072&lt;=1000,INDEX('Pliegos Tarifarios (Santiago)'!$H:$H,MATCH($B1072,'Pliegos Tarifarios (Santiago)'!$A:$A,0)),H1072&lt;=5000,INDEX('Pliegos Tarifarios (Santiago)'!$I:$I,MATCH($B1072,'Pliegos Tarifarios (Santiago)'!$A:$A,0)),H1072&gt;5000,INDEX('Pliegos Tarifarios (Santiago)'!$J:$J,MATCH($B1072,'Pliegos Tarifarios (Santiago)'!$A:$A,0)))/1.19</f>
        <v>168.13202823529414</v>
      </c>
      <c r="R1072" s="19">
        <f>INDEX('Pliegos Tarifarios (Santiago)'!$K:$K,MATCH($B1072,'Pliegos Tarifarios (Santiago)'!$A:$A,0))</f>
        <v>723.32799999999997</v>
      </c>
      <c r="S1072" s="21">
        <f t="shared" si="68"/>
        <v>46572.936645935297</v>
      </c>
      <c r="T1072" s="21">
        <f t="shared" si="65"/>
        <v>8848.8579627277068</v>
      </c>
      <c r="U1072" s="19">
        <v>0</v>
      </c>
      <c r="V1072" s="21">
        <f t="shared" si="66"/>
        <v>55421.794608663004</v>
      </c>
    </row>
    <row r="1073" spans="1:22" x14ac:dyDescent="0.3">
      <c r="A1073" s="3" t="s">
        <v>136</v>
      </c>
      <c r="B1073" s="3">
        <v>5</v>
      </c>
      <c r="C1073" s="4" t="s">
        <v>178</v>
      </c>
      <c r="D1073" s="3" t="s">
        <v>288</v>
      </c>
      <c r="E1073" s="3" t="s">
        <v>99</v>
      </c>
      <c r="F1073" s="4" t="s">
        <v>100</v>
      </c>
      <c r="G1073" s="3" t="s">
        <v>30</v>
      </c>
      <c r="H1073" s="5">
        <v>638.32270000000005</v>
      </c>
      <c r="I1073" s="5">
        <v>1.7296</v>
      </c>
      <c r="J1073" s="5">
        <v>1.7044999999999999</v>
      </c>
      <c r="K1073" s="6">
        <v>0.98548797409805733</v>
      </c>
      <c r="L1073" s="5">
        <v>21.28</v>
      </c>
      <c r="M1073" s="19">
        <f>H1073*INDEX('Pliegos Tarifarios (Santiago)'!$B:$B,MATCH($B1073,'Pliegos Tarifarios (Santiago)'!$A:$A,0))</f>
        <v>75856.9930226</v>
      </c>
      <c r="N1073" s="19">
        <f>I1073*INDEX('Pliegos Tarifarios (Santiago)'!$C:$C,MATCH($B1073,'Pliegos Tarifarios (Santiago)'!$A:$A,0))</f>
        <v>5881.4546416000003</v>
      </c>
      <c r="O1073" s="19">
        <f>J1073*INDEX('Pliegos Tarifarios (Santiago)'!$D:$D,MATCH($B1073,'Pliegos Tarifarios (Santiago)'!$A:$A,0))</f>
        <v>24032.962512999999</v>
      </c>
      <c r="P1073" s="19">
        <f>H1073*INDEX('Pliegos Tarifarios (Santiago)'!$E:$E,MATCH($B1073,'Pliegos Tarifarios (Santiago)'!$A:$A,0))</f>
        <v>8254.7891564000001</v>
      </c>
      <c r="Q1073" s="19" cm="1">
        <f t="array" ref="Q1073">H1073*_xlfn.IFS(H1073&lt;=350,INDEX('Pliegos Tarifarios (Santiago)'!$F:$F,MATCH($B1073,'Pliegos Tarifarios (Santiago)'!$A:$A,0)),H1073&lt;=500,INDEX('Pliegos Tarifarios (Santiago)'!$G:$G,MATCH($B1073,'Pliegos Tarifarios (Santiago)'!$A:$A,0)),H1073&lt;=1000,INDEX('Pliegos Tarifarios (Santiago)'!$H:$H,MATCH($B1073,'Pliegos Tarifarios (Santiago)'!$A:$A,0)),H1073&lt;=5000,INDEX('Pliegos Tarifarios (Santiago)'!$I:$I,MATCH($B1073,'Pliegos Tarifarios (Santiago)'!$A:$A,0)),H1073&gt;5000,INDEX('Pliegos Tarifarios (Santiago)'!$J:$J,MATCH($B1073,'Pliegos Tarifarios (Santiago)'!$A:$A,0)))/1.19</f>
        <v>1497.1081140336139</v>
      </c>
      <c r="R1073" s="19">
        <f>INDEX('Pliegos Tarifarios (Santiago)'!$K:$K,MATCH($B1073,'Pliegos Tarifarios (Santiago)'!$A:$A,0))</f>
        <v>723.32799999999997</v>
      </c>
      <c r="S1073" s="21">
        <f t="shared" si="68"/>
        <v>116246.6354476336</v>
      </c>
      <c r="T1073" s="21">
        <f t="shared" si="65"/>
        <v>22086.860735050384</v>
      </c>
      <c r="U1073" s="19">
        <v>0</v>
      </c>
      <c r="V1073" s="21">
        <f t="shared" si="66"/>
        <v>138333.49618268397</v>
      </c>
    </row>
    <row r="1074" spans="1:22" x14ac:dyDescent="0.3">
      <c r="A1074" s="3" t="s">
        <v>136</v>
      </c>
      <c r="B1074" s="3">
        <v>5</v>
      </c>
      <c r="C1074" s="4" t="s">
        <v>178</v>
      </c>
      <c r="D1074" s="3" t="s">
        <v>289</v>
      </c>
      <c r="E1074" s="3" t="s">
        <v>99</v>
      </c>
      <c r="F1074" s="4" t="s">
        <v>290</v>
      </c>
      <c r="G1074" s="3" t="s">
        <v>30</v>
      </c>
      <c r="H1074" s="5">
        <v>638.48829999999998</v>
      </c>
      <c r="I1074" s="5">
        <v>1.7565</v>
      </c>
      <c r="J1074" s="5">
        <v>1.6907000000000001</v>
      </c>
      <c r="K1074" s="6">
        <v>0.96253914033589527</v>
      </c>
      <c r="L1074" s="5">
        <v>21.28</v>
      </c>
      <c r="M1074" s="19">
        <f>H1074*INDEX('Pliegos Tarifarios (Santiago)'!$B:$B,MATCH($B1074,'Pliegos Tarifarios (Santiago)'!$A:$A,0))</f>
        <v>75876.672595399999</v>
      </c>
      <c r="N1074" s="19">
        <f>I1074*INDEX('Pliegos Tarifarios (Santiago)'!$C:$C,MATCH($B1074,'Pliegos Tarifarios (Santiago)'!$A:$A,0))</f>
        <v>5972.9273114999996</v>
      </c>
      <c r="O1074" s="19">
        <f>J1074*INDEX('Pliegos Tarifarios (Santiago)'!$D:$D,MATCH($B1074,'Pliegos Tarifarios (Santiago)'!$A:$A,0))</f>
        <v>23838.3864598</v>
      </c>
      <c r="P1074" s="19">
        <f>H1074*INDEX('Pliegos Tarifarios (Santiago)'!$E:$E,MATCH($B1074,'Pliegos Tarifarios (Santiago)'!$A:$A,0))</f>
        <v>8256.9306956</v>
      </c>
      <c r="Q1074" s="19" cm="1">
        <f t="array" ref="Q1074">H1074*_xlfn.IFS(H1074&lt;=350,INDEX('Pliegos Tarifarios (Santiago)'!$F:$F,MATCH($B1074,'Pliegos Tarifarios (Santiago)'!$A:$A,0)),H1074&lt;=500,INDEX('Pliegos Tarifarios (Santiago)'!$G:$G,MATCH($B1074,'Pliegos Tarifarios (Santiago)'!$A:$A,0)),H1074&lt;=1000,INDEX('Pliegos Tarifarios (Santiago)'!$H:$H,MATCH($B1074,'Pliegos Tarifarios (Santiago)'!$A:$A,0)),H1074&lt;=5000,INDEX('Pliegos Tarifarios (Santiago)'!$I:$I,MATCH($B1074,'Pliegos Tarifarios (Santiago)'!$A:$A,0)),H1074&gt;5000,INDEX('Pliegos Tarifarios (Santiago)'!$J:$J,MATCH($B1074,'Pliegos Tarifarios (Santiago)'!$A:$A,0)))/1.19</f>
        <v>1497.4965086554625</v>
      </c>
      <c r="R1074" s="19">
        <f>INDEX('Pliegos Tarifarios (Santiago)'!$K:$K,MATCH($B1074,'Pliegos Tarifarios (Santiago)'!$A:$A,0))</f>
        <v>723.32799999999997</v>
      </c>
      <c r="S1074" s="21">
        <f t="shared" si="68"/>
        <v>116165.74157095545</v>
      </c>
      <c r="T1074" s="21">
        <f t="shared" si="65"/>
        <v>22071.490898481534</v>
      </c>
      <c r="U1074" s="19">
        <v>0</v>
      </c>
      <c r="V1074" s="21">
        <f t="shared" si="66"/>
        <v>138237.23246943697</v>
      </c>
    </row>
    <row r="1075" spans="1:22" x14ac:dyDescent="0.3">
      <c r="A1075" s="3" t="s">
        <v>136</v>
      </c>
      <c r="B1075" s="3">
        <v>5</v>
      </c>
      <c r="C1075" s="4" t="s">
        <v>178</v>
      </c>
      <c r="D1075" s="3" t="s">
        <v>291</v>
      </c>
      <c r="E1075" s="3" t="s">
        <v>292</v>
      </c>
      <c r="F1075" s="4" t="s">
        <v>293</v>
      </c>
      <c r="G1075" s="3" t="s">
        <v>30</v>
      </c>
      <c r="H1075" s="5">
        <v>382.2414</v>
      </c>
      <c r="I1075" s="5">
        <v>1.0270999999999999</v>
      </c>
      <c r="J1075" s="5">
        <v>1.0270999999999999</v>
      </c>
      <c r="K1075" s="6">
        <v>1</v>
      </c>
      <c r="L1075" s="5">
        <v>12.74</v>
      </c>
      <c r="M1075" s="19">
        <f>H1075*INDEX('Pliegos Tarifarios (Santiago)'!$B:$B,MATCH($B1075,'Pliegos Tarifarios (Santiago)'!$A:$A,0))</f>
        <v>45424.803493200001</v>
      </c>
      <c r="N1075" s="19">
        <f>I1075*INDEX('Pliegos Tarifarios (Santiago)'!$C:$C,MATCH($B1075,'Pliegos Tarifarios (Santiago)'!$A:$A,0))</f>
        <v>3492.6237640999998</v>
      </c>
      <c r="O1075" s="19">
        <f>J1075*INDEX('Pliegos Tarifarios (Santiago)'!$D:$D,MATCH($B1075,'Pliegos Tarifarios (Santiago)'!$A:$A,0))</f>
        <v>14481.816249399999</v>
      </c>
      <c r="P1075" s="19">
        <f>H1075*INDEX('Pliegos Tarifarios (Santiago)'!$E:$E,MATCH($B1075,'Pliegos Tarifarios (Santiago)'!$A:$A,0))</f>
        <v>4943.1457848</v>
      </c>
      <c r="Q1075" s="19" cm="1">
        <f t="array" ref="Q1075">H1075*_xlfn.IFS(H1075&lt;=350,INDEX('Pliegos Tarifarios (Santiago)'!$F:$F,MATCH($B1075,'Pliegos Tarifarios (Santiago)'!$A:$A,0)),H1075&lt;=500,INDEX('Pliegos Tarifarios (Santiago)'!$G:$G,MATCH($B1075,'Pliegos Tarifarios (Santiago)'!$A:$A,0)),H1075&lt;=1000,INDEX('Pliegos Tarifarios (Santiago)'!$H:$H,MATCH($B1075,'Pliegos Tarifarios (Santiago)'!$A:$A,0)),H1075&lt;=5000,INDEX('Pliegos Tarifarios (Santiago)'!$I:$I,MATCH($B1075,'Pliegos Tarifarios (Santiago)'!$A:$A,0)),H1075&gt;5000,INDEX('Pliegos Tarifarios (Santiago)'!$J:$J,MATCH($B1075,'Pliegos Tarifarios (Santiago)'!$A:$A,0)))/1.19</f>
        <v>538.3500726050421</v>
      </c>
      <c r="R1075" s="19">
        <f>INDEX('Pliegos Tarifarios (Santiago)'!$K:$K,MATCH($B1075,'Pliegos Tarifarios (Santiago)'!$A:$A,0))</f>
        <v>723.32799999999997</v>
      </c>
      <c r="S1075" s="21">
        <f t="shared" si="68"/>
        <v>69604.067364105038</v>
      </c>
      <c r="T1075" s="21">
        <f t="shared" si="65"/>
        <v>13224.772799179957</v>
      </c>
      <c r="U1075" s="19">
        <v>0</v>
      </c>
      <c r="V1075" s="21">
        <f t="shared" si="66"/>
        <v>82828.840163285</v>
      </c>
    </row>
    <row r="1076" spans="1:22" x14ac:dyDescent="0.3">
      <c r="A1076" s="3" t="s">
        <v>136</v>
      </c>
      <c r="B1076" s="3">
        <v>5</v>
      </c>
      <c r="C1076" s="4" t="s">
        <v>178</v>
      </c>
      <c r="D1076" s="3" t="s">
        <v>294</v>
      </c>
      <c r="E1076" s="3" t="s">
        <v>292</v>
      </c>
      <c r="F1076" s="4" t="s">
        <v>295</v>
      </c>
      <c r="G1076" s="3" t="s">
        <v>30</v>
      </c>
      <c r="H1076" s="5">
        <v>383.56229999999999</v>
      </c>
      <c r="I1076" s="5">
        <v>1.0311999999999999</v>
      </c>
      <c r="J1076" s="5">
        <v>1.0159</v>
      </c>
      <c r="K1076" s="6">
        <v>0.98516291698991476</v>
      </c>
      <c r="L1076" s="5">
        <v>12.79</v>
      </c>
      <c r="M1076" s="19">
        <f>H1076*INDEX('Pliegos Tarifarios (Santiago)'!$B:$B,MATCH($B1076,'Pliegos Tarifarios (Santiago)'!$A:$A,0))</f>
        <v>45581.776607399996</v>
      </c>
      <c r="N1076" s="19">
        <f>I1076*INDEX('Pliegos Tarifarios (Santiago)'!$C:$C,MATCH($B1076,'Pliegos Tarifarios (Santiago)'!$A:$A,0))</f>
        <v>3506.5656951999995</v>
      </c>
      <c r="O1076" s="19">
        <f>J1076*INDEX('Pliegos Tarifarios (Santiago)'!$D:$D,MATCH($B1076,'Pliegos Tarifarios (Santiago)'!$A:$A,0))</f>
        <v>14323.899452600001</v>
      </c>
      <c r="P1076" s="19">
        <f>H1076*INDEX('Pliegos Tarifarios (Santiago)'!$E:$E,MATCH($B1076,'Pliegos Tarifarios (Santiago)'!$A:$A,0))</f>
        <v>4960.2276635999997</v>
      </c>
      <c r="Q1076" s="19" cm="1">
        <f t="array" ref="Q1076">H1076*_xlfn.IFS(H1076&lt;=350,INDEX('Pliegos Tarifarios (Santiago)'!$F:$F,MATCH($B1076,'Pliegos Tarifarios (Santiago)'!$A:$A,0)),H1076&lt;=500,INDEX('Pliegos Tarifarios (Santiago)'!$G:$G,MATCH($B1076,'Pliegos Tarifarios (Santiago)'!$A:$A,0)),H1076&lt;=1000,INDEX('Pliegos Tarifarios (Santiago)'!$H:$H,MATCH($B1076,'Pliegos Tarifarios (Santiago)'!$A:$A,0)),H1076&lt;=5000,INDEX('Pliegos Tarifarios (Santiago)'!$I:$I,MATCH($B1076,'Pliegos Tarifarios (Santiago)'!$A:$A,0)),H1076&gt;5000,INDEX('Pliegos Tarifarios (Santiago)'!$J:$J,MATCH($B1076,'Pliegos Tarifarios (Santiago)'!$A:$A,0)))/1.19</f>
        <v>540.21043260504212</v>
      </c>
      <c r="R1076" s="19">
        <f>INDEX('Pliegos Tarifarios (Santiago)'!$K:$K,MATCH($B1076,'Pliegos Tarifarios (Santiago)'!$A:$A,0))</f>
        <v>723.32799999999997</v>
      </c>
      <c r="S1076" s="21">
        <f t="shared" si="68"/>
        <v>69636.00785140504</v>
      </c>
      <c r="T1076" s="21">
        <f t="shared" si="65"/>
        <v>13230.841491766958</v>
      </c>
      <c r="U1076" s="19">
        <v>0</v>
      </c>
      <c r="V1076" s="21">
        <f t="shared" si="66"/>
        <v>82866.849343171998</v>
      </c>
    </row>
    <row r="1077" spans="1:22" x14ac:dyDescent="0.3">
      <c r="A1077" s="3" t="s">
        <v>136</v>
      </c>
      <c r="B1077" s="3">
        <v>5</v>
      </c>
      <c r="C1077" s="4" t="s">
        <v>178</v>
      </c>
      <c r="D1077" s="3" t="s">
        <v>296</v>
      </c>
      <c r="E1077" s="3" t="s">
        <v>292</v>
      </c>
      <c r="F1077" s="4" t="s">
        <v>297</v>
      </c>
      <c r="G1077" s="3" t="s">
        <v>30</v>
      </c>
      <c r="H1077" s="5">
        <v>382.45499999999998</v>
      </c>
      <c r="I1077" s="5">
        <v>1.0351999999999999</v>
      </c>
      <c r="J1077" s="5">
        <v>1.0125</v>
      </c>
      <c r="K1077" s="6">
        <v>0.97807187017001551</v>
      </c>
      <c r="L1077" s="5">
        <v>12.75</v>
      </c>
      <c r="M1077" s="19">
        <f>H1077*INDEX('Pliegos Tarifarios (Santiago)'!$B:$B,MATCH($B1077,'Pliegos Tarifarios (Santiago)'!$A:$A,0))</f>
        <v>45450.187289999994</v>
      </c>
      <c r="N1077" s="19">
        <f>I1077*INDEX('Pliegos Tarifarios (Santiago)'!$C:$C,MATCH($B1077,'Pliegos Tarifarios (Santiago)'!$A:$A,0))</f>
        <v>3520.1675791999996</v>
      </c>
      <c r="O1077" s="19">
        <f>J1077*INDEX('Pliegos Tarifarios (Santiago)'!$D:$D,MATCH($B1077,'Pliegos Tarifarios (Santiago)'!$A:$A,0))</f>
        <v>14275.960424999999</v>
      </c>
      <c r="P1077" s="19">
        <f>H1077*INDEX('Pliegos Tarifarios (Santiago)'!$E:$E,MATCH($B1077,'Pliegos Tarifarios (Santiago)'!$A:$A,0))</f>
        <v>4945.9080599999998</v>
      </c>
      <c r="Q1077" s="19" cm="1">
        <f t="array" ref="Q1077">H1077*_xlfn.IFS(H1077&lt;=350,INDEX('Pliegos Tarifarios (Santiago)'!$F:$F,MATCH($B1077,'Pliegos Tarifarios (Santiago)'!$A:$A,0)),H1077&lt;=500,INDEX('Pliegos Tarifarios (Santiago)'!$G:$G,MATCH($B1077,'Pliegos Tarifarios (Santiago)'!$A:$A,0)),H1077&lt;=1000,INDEX('Pliegos Tarifarios (Santiago)'!$H:$H,MATCH($B1077,'Pliegos Tarifarios (Santiago)'!$A:$A,0)),H1077&lt;=5000,INDEX('Pliegos Tarifarios (Santiago)'!$I:$I,MATCH($B1077,'Pliegos Tarifarios (Santiago)'!$A:$A,0)),H1077&gt;5000,INDEX('Pliegos Tarifarios (Santiago)'!$J:$J,MATCH($B1077,'Pliegos Tarifarios (Santiago)'!$A:$A,0)))/1.19</f>
        <v>538.65090756302527</v>
      </c>
      <c r="R1077" s="19">
        <f>INDEX('Pliegos Tarifarios (Santiago)'!$K:$K,MATCH($B1077,'Pliegos Tarifarios (Santiago)'!$A:$A,0))</f>
        <v>723.32799999999997</v>
      </c>
      <c r="S1077" s="21">
        <f t="shared" si="68"/>
        <v>69454.202261763014</v>
      </c>
      <c r="T1077" s="21">
        <f t="shared" si="65"/>
        <v>13196.298429734972</v>
      </c>
      <c r="U1077" s="19">
        <v>0</v>
      </c>
      <c r="V1077" s="21">
        <f t="shared" si="66"/>
        <v>82650.500691497989</v>
      </c>
    </row>
    <row r="1078" spans="1:22" x14ac:dyDescent="0.3">
      <c r="A1078" s="3" t="s">
        <v>136</v>
      </c>
      <c r="B1078" s="3">
        <v>5</v>
      </c>
      <c r="C1078" s="4" t="s">
        <v>178</v>
      </c>
      <c r="D1078" s="3" t="s">
        <v>298</v>
      </c>
      <c r="E1078" s="3" t="s">
        <v>292</v>
      </c>
      <c r="F1078" s="4" t="s">
        <v>299</v>
      </c>
      <c r="G1078" s="3" t="s">
        <v>30</v>
      </c>
      <c r="H1078" s="5">
        <v>638.52549999999997</v>
      </c>
      <c r="I1078" s="5">
        <v>1.7445999999999999</v>
      </c>
      <c r="J1078" s="5">
        <v>1.7104999999999999</v>
      </c>
      <c r="K1078" s="6">
        <v>0.98045397225725095</v>
      </c>
      <c r="L1078" s="5">
        <v>21.28</v>
      </c>
      <c r="M1078" s="19">
        <f>H1078*INDEX('Pliegos Tarifarios (Santiago)'!$B:$B,MATCH($B1078,'Pliegos Tarifarios (Santiago)'!$A:$A,0))</f>
        <v>75881.093368999995</v>
      </c>
      <c r="N1078" s="19">
        <f>I1078*INDEX('Pliegos Tarifarios (Santiago)'!$C:$C,MATCH($B1078,'Pliegos Tarifarios (Santiago)'!$A:$A,0))</f>
        <v>5932.4617066000001</v>
      </c>
      <c r="O1078" s="19">
        <f>J1078*INDEX('Pliegos Tarifarios (Santiago)'!$D:$D,MATCH($B1078,'Pliegos Tarifarios (Santiago)'!$A:$A,0))</f>
        <v>24117.560796999998</v>
      </c>
      <c r="P1078" s="19">
        <f>H1078*INDEX('Pliegos Tarifarios (Santiago)'!$E:$E,MATCH($B1078,'Pliegos Tarifarios (Santiago)'!$A:$A,0))</f>
        <v>8257.4117659999993</v>
      </c>
      <c r="Q1078" s="19" cm="1">
        <f t="array" ref="Q1078">H1078*_xlfn.IFS(H1078&lt;=350,INDEX('Pliegos Tarifarios (Santiago)'!$F:$F,MATCH($B1078,'Pliegos Tarifarios (Santiago)'!$A:$A,0)),H1078&lt;=500,INDEX('Pliegos Tarifarios (Santiago)'!$G:$G,MATCH($B1078,'Pliegos Tarifarios (Santiago)'!$A:$A,0)),H1078&lt;=1000,INDEX('Pliegos Tarifarios (Santiago)'!$H:$H,MATCH($B1078,'Pliegos Tarifarios (Santiago)'!$A:$A,0)),H1078&lt;=5000,INDEX('Pliegos Tarifarios (Santiago)'!$I:$I,MATCH($B1078,'Pliegos Tarifarios (Santiago)'!$A:$A,0)),H1078&gt;5000,INDEX('Pliegos Tarifarios (Santiago)'!$J:$J,MATCH($B1078,'Pliegos Tarifarios (Santiago)'!$A:$A,0)))/1.19</f>
        <v>1497.5837567226893</v>
      </c>
      <c r="R1078" s="19">
        <f>INDEX('Pliegos Tarifarios (Santiago)'!$K:$K,MATCH($B1078,'Pliegos Tarifarios (Santiago)'!$A:$A,0))</f>
        <v>723.32799999999997</v>
      </c>
      <c r="S1078" s="21">
        <f t="shared" si="68"/>
        <v>116409.43939532268</v>
      </c>
      <c r="T1078" s="21">
        <f t="shared" si="65"/>
        <v>22117.79348511131</v>
      </c>
      <c r="U1078" s="19">
        <v>0</v>
      </c>
      <c r="V1078" s="21">
        <f t="shared" si="66"/>
        <v>138527.23288043399</v>
      </c>
    </row>
    <row r="1079" spans="1:22" x14ac:dyDescent="0.3">
      <c r="A1079" s="3" t="s">
        <v>136</v>
      </c>
      <c r="B1079" s="3">
        <v>5</v>
      </c>
      <c r="C1079" s="4" t="s">
        <v>178</v>
      </c>
      <c r="D1079" s="3" t="s">
        <v>300</v>
      </c>
      <c r="E1079" s="3" t="s">
        <v>292</v>
      </c>
      <c r="F1079" s="4" t="s">
        <v>301</v>
      </c>
      <c r="G1079" s="3" t="s">
        <v>30</v>
      </c>
      <c r="H1079" s="5">
        <v>382.51609999999999</v>
      </c>
      <c r="I1079" s="5">
        <v>1.0513999999999999</v>
      </c>
      <c r="J1079" s="5">
        <v>1.0167999999999999</v>
      </c>
      <c r="K1079" s="6">
        <v>0.9670914970515504</v>
      </c>
      <c r="L1079" s="5">
        <v>12.75</v>
      </c>
      <c r="M1079" s="19">
        <f>H1079*INDEX('Pliegos Tarifarios (Santiago)'!$B:$B,MATCH($B1079,'Pliegos Tarifarios (Santiago)'!$A:$A,0))</f>
        <v>45457.448291799999</v>
      </c>
      <c r="N1079" s="19">
        <f>I1079*INDEX('Pliegos Tarifarios (Santiago)'!$C:$C,MATCH($B1079,'Pliegos Tarifarios (Santiago)'!$A:$A,0))</f>
        <v>3575.2552093999998</v>
      </c>
      <c r="O1079" s="19">
        <f>J1079*INDEX('Pliegos Tarifarios (Santiago)'!$D:$D,MATCH($B1079,'Pliegos Tarifarios (Santiago)'!$A:$A,0))</f>
        <v>14336.589195199998</v>
      </c>
      <c r="P1079" s="19">
        <f>H1079*INDEX('Pliegos Tarifarios (Santiago)'!$E:$E,MATCH($B1079,'Pliegos Tarifarios (Santiago)'!$A:$A,0))</f>
        <v>4946.6982052000003</v>
      </c>
      <c r="Q1079" s="19" cm="1">
        <f t="array" ref="Q1079">H1079*_xlfn.IFS(H1079&lt;=350,INDEX('Pliegos Tarifarios (Santiago)'!$F:$F,MATCH($B1079,'Pliegos Tarifarios (Santiago)'!$A:$A,0)),H1079&lt;=500,INDEX('Pliegos Tarifarios (Santiago)'!$G:$G,MATCH($B1079,'Pliegos Tarifarios (Santiago)'!$A:$A,0)),H1079&lt;=1000,INDEX('Pliegos Tarifarios (Santiago)'!$H:$H,MATCH($B1079,'Pliegos Tarifarios (Santiago)'!$A:$A,0)),H1079&lt;=5000,INDEX('Pliegos Tarifarios (Santiago)'!$I:$I,MATCH($B1079,'Pliegos Tarifarios (Santiago)'!$A:$A,0)),H1079&gt;5000,INDEX('Pliegos Tarifarios (Santiago)'!$J:$J,MATCH($B1079,'Pliegos Tarifarios (Santiago)'!$A:$A,0)))/1.19</f>
        <v>538.73696100840345</v>
      </c>
      <c r="R1079" s="19">
        <f>INDEX('Pliegos Tarifarios (Santiago)'!$K:$K,MATCH($B1079,'Pliegos Tarifarios (Santiago)'!$A:$A,0))</f>
        <v>723.32799999999997</v>
      </c>
      <c r="S1079" s="21">
        <f t="shared" si="68"/>
        <v>69578.05586260838</v>
      </c>
      <c r="T1079" s="21">
        <f t="shared" si="65"/>
        <v>13219.830613895592</v>
      </c>
      <c r="U1079" s="19">
        <v>0</v>
      </c>
      <c r="V1079" s="21">
        <f t="shared" si="66"/>
        <v>82797.886476503976</v>
      </c>
    </row>
    <row r="1080" spans="1:22" x14ac:dyDescent="0.3">
      <c r="A1080" s="3" t="s">
        <v>136</v>
      </c>
      <c r="B1080" s="3">
        <v>5</v>
      </c>
      <c r="C1080" s="4" t="s">
        <v>178</v>
      </c>
      <c r="D1080" s="3" t="s">
        <v>302</v>
      </c>
      <c r="E1080" s="3" t="s">
        <v>292</v>
      </c>
      <c r="F1080" s="4" t="s">
        <v>303</v>
      </c>
      <c r="G1080" s="3" t="s">
        <v>30</v>
      </c>
      <c r="H1080" s="5">
        <v>383.74900000000002</v>
      </c>
      <c r="I1080" s="5">
        <v>1.024</v>
      </c>
      <c r="J1080" s="5">
        <v>1.0125</v>
      </c>
      <c r="K1080" s="6">
        <v>0.98876953124999989</v>
      </c>
      <c r="L1080" s="5">
        <v>12.79</v>
      </c>
      <c r="M1080" s="19">
        <f>H1080*INDEX('Pliegos Tarifarios (Santiago)'!$B:$B,MATCH($B1080,'Pliegos Tarifarios (Santiago)'!$A:$A,0))</f>
        <v>45603.963662000002</v>
      </c>
      <c r="N1080" s="19">
        <f>I1080*INDEX('Pliegos Tarifarios (Santiago)'!$C:$C,MATCH($B1080,'Pliegos Tarifarios (Santiago)'!$A:$A,0))</f>
        <v>3482.082304</v>
      </c>
      <c r="O1080" s="19">
        <f>J1080*INDEX('Pliegos Tarifarios (Santiago)'!$D:$D,MATCH($B1080,'Pliegos Tarifarios (Santiago)'!$A:$A,0))</f>
        <v>14275.960424999999</v>
      </c>
      <c r="P1080" s="19">
        <f>H1080*INDEX('Pliegos Tarifarios (Santiago)'!$E:$E,MATCH($B1080,'Pliegos Tarifarios (Santiago)'!$A:$A,0))</f>
        <v>4962.6420680000001</v>
      </c>
      <c r="Q1080" s="19" cm="1">
        <f t="array" ref="Q1080">H1080*_xlfn.IFS(H1080&lt;=350,INDEX('Pliegos Tarifarios (Santiago)'!$F:$F,MATCH($B1080,'Pliegos Tarifarios (Santiago)'!$A:$A,0)),H1080&lt;=500,INDEX('Pliegos Tarifarios (Santiago)'!$G:$G,MATCH($B1080,'Pliegos Tarifarios (Santiago)'!$A:$A,0)),H1080&lt;=1000,INDEX('Pliegos Tarifarios (Santiago)'!$H:$H,MATCH($B1080,'Pliegos Tarifarios (Santiago)'!$A:$A,0)),H1080&lt;=5000,INDEX('Pliegos Tarifarios (Santiago)'!$I:$I,MATCH($B1080,'Pliegos Tarifarios (Santiago)'!$A:$A,0)),H1080&gt;5000,INDEX('Pliegos Tarifarios (Santiago)'!$J:$J,MATCH($B1080,'Pliegos Tarifarios (Santiago)'!$A:$A,0)))/1.19</f>
        <v>540.4733815126051</v>
      </c>
      <c r="R1080" s="19">
        <f>INDEX('Pliegos Tarifarios (Santiago)'!$K:$K,MATCH($B1080,'Pliegos Tarifarios (Santiago)'!$A:$A,0))</f>
        <v>723.32799999999997</v>
      </c>
      <c r="S1080" s="21">
        <f t="shared" si="68"/>
        <v>69588.449840512607</v>
      </c>
      <c r="T1080" s="21">
        <f t="shared" si="65"/>
        <v>13221.805469697396</v>
      </c>
      <c r="U1080" s="19">
        <v>0</v>
      </c>
      <c r="V1080" s="21">
        <f t="shared" si="66"/>
        <v>82810.255310210006</v>
      </c>
    </row>
    <row r="1081" spans="1:22" x14ac:dyDescent="0.3">
      <c r="A1081" s="3" t="s">
        <v>136</v>
      </c>
      <c r="B1081" s="3">
        <v>5</v>
      </c>
      <c r="C1081" s="4" t="s">
        <v>178</v>
      </c>
      <c r="D1081" s="3" t="s">
        <v>304</v>
      </c>
      <c r="E1081" s="3" t="s">
        <v>305</v>
      </c>
      <c r="F1081" s="4" t="s">
        <v>306</v>
      </c>
      <c r="G1081" s="3" t="s">
        <v>30</v>
      </c>
      <c r="H1081" s="5">
        <v>382.7944</v>
      </c>
      <c r="I1081" s="5">
        <v>1.0213000000000001</v>
      </c>
      <c r="J1081" s="5">
        <v>1.0111000000000001</v>
      </c>
      <c r="K1081" s="6">
        <v>0.99001272887496328</v>
      </c>
      <c r="L1081" s="5">
        <v>12.76</v>
      </c>
      <c r="M1081" s="19">
        <f>H1081*INDEX('Pliegos Tarifarios (Santiago)'!$B:$B,MATCH($B1081,'Pliegos Tarifarios (Santiago)'!$A:$A,0))</f>
        <v>45490.5209072</v>
      </c>
      <c r="N1081" s="19">
        <f>I1081*INDEX('Pliegos Tarifarios (Santiago)'!$C:$C,MATCH($B1081,'Pliegos Tarifarios (Santiago)'!$A:$A,0))</f>
        <v>3472.9010323000002</v>
      </c>
      <c r="O1081" s="19">
        <f>J1081*INDEX('Pliegos Tarifarios (Santiago)'!$D:$D,MATCH($B1081,'Pliegos Tarifarios (Santiago)'!$A:$A,0))</f>
        <v>14256.220825400002</v>
      </c>
      <c r="P1081" s="19">
        <f>H1081*INDEX('Pliegos Tarifarios (Santiago)'!$E:$E,MATCH($B1081,'Pliegos Tarifarios (Santiago)'!$A:$A,0))</f>
        <v>4950.2971808000002</v>
      </c>
      <c r="Q1081" s="19" cm="1">
        <f t="array" ref="Q1081">H1081*_xlfn.IFS(H1081&lt;=350,INDEX('Pliegos Tarifarios (Santiago)'!$F:$F,MATCH($B1081,'Pliegos Tarifarios (Santiago)'!$A:$A,0)),H1081&lt;=500,INDEX('Pliegos Tarifarios (Santiago)'!$G:$G,MATCH($B1081,'Pliegos Tarifarios (Santiago)'!$A:$A,0)),H1081&lt;=1000,INDEX('Pliegos Tarifarios (Santiago)'!$H:$H,MATCH($B1081,'Pliegos Tarifarios (Santiago)'!$A:$A,0)),H1081&lt;=5000,INDEX('Pliegos Tarifarios (Santiago)'!$I:$I,MATCH($B1081,'Pliegos Tarifarios (Santiago)'!$A:$A,0)),H1081&gt;5000,INDEX('Pliegos Tarifarios (Santiago)'!$J:$J,MATCH($B1081,'Pliegos Tarifarios (Santiago)'!$A:$A,0)))/1.19</f>
        <v>539.12891966386564</v>
      </c>
      <c r="R1081" s="19">
        <f>INDEX('Pliegos Tarifarios (Santiago)'!$K:$K,MATCH($B1081,'Pliegos Tarifarios (Santiago)'!$A:$A,0))</f>
        <v>723.32799999999997</v>
      </c>
      <c r="S1081" s="21">
        <f t="shared" si="68"/>
        <v>69432.396865363859</v>
      </c>
      <c r="T1081" s="21">
        <f t="shared" si="65"/>
        <v>13192.155404419133</v>
      </c>
      <c r="U1081" s="19">
        <v>0</v>
      </c>
      <c r="V1081" s="21">
        <f t="shared" si="66"/>
        <v>82624.552269782987</v>
      </c>
    </row>
    <row r="1082" spans="1:22" x14ac:dyDescent="0.3">
      <c r="A1082" s="3" t="s">
        <v>136</v>
      </c>
      <c r="B1082" s="3">
        <v>5</v>
      </c>
      <c r="C1082" s="4" t="s">
        <v>178</v>
      </c>
      <c r="D1082" s="3" t="s">
        <v>307</v>
      </c>
      <c r="E1082" s="3" t="s">
        <v>305</v>
      </c>
      <c r="F1082" s="4" t="s">
        <v>308</v>
      </c>
      <c r="G1082" s="3" t="s">
        <v>30</v>
      </c>
      <c r="H1082" s="5">
        <v>382.83179999999999</v>
      </c>
      <c r="I1082" s="5">
        <v>1.0330999999999999</v>
      </c>
      <c r="J1082" s="5">
        <v>1.0164</v>
      </c>
      <c r="K1082" s="6">
        <v>0.98383505952957129</v>
      </c>
      <c r="L1082" s="5">
        <v>12.76</v>
      </c>
      <c r="M1082" s="19">
        <f>H1082*INDEX('Pliegos Tarifarios (Santiago)'!$B:$B,MATCH($B1082,'Pliegos Tarifarios (Santiago)'!$A:$A,0))</f>
        <v>45494.965448399998</v>
      </c>
      <c r="N1082" s="19">
        <f>I1082*INDEX('Pliegos Tarifarios (Santiago)'!$C:$C,MATCH($B1082,'Pliegos Tarifarios (Santiago)'!$A:$A,0))</f>
        <v>3513.0265900999998</v>
      </c>
      <c r="O1082" s="19">
        <f>J1082*INDEX('Pliegos Tarifarios (Santiago)'!$D:$D,MATCH($B1082,'Pliegos Tarifarios (Santiago)'!$A:$A,0))</f>
        <v>14330.949309599999</v>
      </c>
      <c r="P1082" s="19">
        <f>H1082*INDEX('Pliegos Tarifarios (Santiago)'!$E:$E,MATCH($B1082,'Pliegos Tarifarios (Santiago)'!$A:$A,0))</f>
        <v>4950.7808376000003</v>
      </c>
      <c r="Q1082" s="19" cm="1">
        <f t="array" ref="Q1082">H1082*_xlfn.IFS(H1082&lt;=350,INDEX('Pliegos Tarifarios (Santiago)'!$F:$F,MATCH($B1082,'Pliegos Tarifarios (Santiago)'!$A:$A,0)),H1082&lt;=500,INDEX('Pliegos Tarifarios (Santiago)'!$G:$G,MATCH($B1082,'Pliegos Tarifarios (Santiago)'!$A:$A,0)),H1082&lt;=1000,INDEX('Pliegos Tarifarios (Santiago)'!$H:$H,MATCH($B1082,'Pliegos Tarifarios (Santiago)'!$A:$A,0)),H1082&lt;=5000,INDEX('Pliegos Tarifarios (Santiago)'!$I:$I,MATCH($B1082,'Pliegos Tarifarios (Santiago)'!$A:$A,0)),H1082&gt;5000,INDEX('Pliegos Tarifarios (Santiago)'!$J:$J,MATCH($B1082,'Pliegos Tarifarios (Santiago)'!$A:$A,0)))/1.19</f>
        <v>539.18159394957991</v>
      </c>
      <c r="R1082" s="19">
        <f>INDEX('Pliegos Tarifarios (Santiago)'!$K:$K,MATCH($B1082,'Pliegos Tarifarios (Santiago)'!$A:$A,0))</f>
        <v>723.32799999999997</v>
      </c>
      <c r="S1082" s="21">
        <f t="shared" si="68"/>
        <v>69552.231779649577</v>
      </c>
      <c r="T1082" s="21">
        <f t="shared" si="65"/>
        <v>13214.92403813342</v>
      </c>
      <c r="U1082" s="19">
        <v>0</v>
      </c>
      <c r="V1082" s="21">
        <f t="shared" si="66"/>
        <v>82767.155817783001</v>
      </c>
    </row>
    <row r="1083" spans="1:22" x14ac:dyDescent="0.3">
      <c r="A1083" s="3" t="s">
        <v>136</v>
      </c>
      <c r="B1083" s="3">
        <v>5</v>
      </c>
      <c r="C1083" s="4" t="s">
        <v>178</v>
      </c>
      <c r="D1083" s="3" t="s">
        <v>309</v>
      </c>
      <c r="E1083" s="3" t="s">
        <v>70</v>
      </c>
      <c r="F1083" s="4" t="s">
        <v>71</v>
      </c>
      <c r="G1083" s="3" t="s">
        <v>16</v>
      </c>
      <c r="H1083" s="5">
        <v>1533.7455</v>
      </c>
      <c r="I1083" s="5">
        <v>4.2260999999999997</v>
      </c>
      <c r="J1083" s="5">
        <v>4.0595999999999997</v>
      </c>
      <c r="K1083" s="6">
        <v>0.9606019734506992</v>
      </c>
      <c r="L1083" s="5">
        <v>51.12</v>
      </c>
      <c r="M1083" s="19">
        <f>H1083*INDEX('Pliegos Tarifarios (Santiago)'!$B:$B,MATCH($B1083,'Pliegos Tarifarios (Santiago)'!$A:$A,0))</f>
        <v>182267.247729</v>
      </c>
      <c r="N1083" s="19">
        <f>I1083*INDEX('Pliegos Tarifarios (Santiago)'!$C:$C,MATCH($B1083,'Pliegos Tarifarios (Santiago)'!$A:$A,0))</f>
        <v>14370.7304931</v>
      </c>
      <c r="O1083" s="19">
        <f>J1083*INDEX('Pliegos Tarifarios (Santiago)'!$D:$D,MATCH($B1083,'Pliegos Tarifarios (Santiago)'!$A:$A,0))</f>
        <v>57239.198954399995</v>
      </c>
      <c r="P1083" s="19">
        <f>H1083*INDEX('Pliegos Tarifarios (Santiago)'!$E:$E,MATCH($B1083,'Pliegos Tarifarios (Santiago)'!$A:$A,0))</f>
        <v>19834.396806000001</v>
      </c>
      <c r="Q1083" s="19" cm="1">
        <f t="array" ref="Q1083">H1083*_xlfn.IFS(H1083&lt;=350,INDEX('Pliegos Tarifarios (Santiago)'!$F:$F,MATCH($B1083,'Pliegos Tarifarios (Santiago)'!$A:$A,0)),H1083&lt;=500,INDEX('Pliegos Tarifarios (Santiago)'!$G:$G,MATCH($B1083,'Pliegos Tarifarios (Santiago)'!$A:$A,0)),H1083&lt;=1000,INDEX('Pliegos Tarifarios (Santiago)'!$H:$H,MATCH($B1083,'Pliegos Tarifarios (Santiago)'!$A:$A,0)),H1083&lt;=5000,INDEX('Pliegos Tarifarios (Santiago)'!$I:$I,MATCH($B1083,'Pliegos Tarifarios (Santiago)'!$A:$A,0)),H1083&gt;5000,INDEX('Pliegos Tarifarios (Santiago)'!$J:$J,MATCH($B1083,'Pliegos Tarifarios (Santiago)'!$A:$A,0)))/1.19</f>
        <v>4602.5253617647058</v>
      </c>
      <c r="R1083" s="19">
        <f>INDEX('Pliegos Tarifarios (Santiago)'!$K:$K,MATCH($B1083,'Pliegos Tarifarios (Santiago)'!$A:$A,0))</f>
        <v>723.32799999999997</v>
      </c>
      <c r="S1083" s="21">
        <f t="shared" si="68"/>
        <v>279037.4273442647</v>
      </c>
      <c r="T1083" s="21">
        <f t="shared" si="65"/>
        <v>53017.111195410296</v>
      </c>
      <c r="U1083" s="19">
        <v>0</v>
      </c>
      <c r="V1083" s="21">
        <f t="shared" si="66"/>
        <v>332054.53853967501</v>
      </c>
    </row>
    <row r="1084" spans="1:22" x14ac:dyDescent="0.3">
      <c r="A1084" s="3" t="s">
        <v>136</v>
      </c>
      <c r="B1084" s="3">
        <v>5</v>
      </c>
      <c r="C1084" s="4" t="s">
        <v>178</v>
      </c>
      <c r="D1084" s="3" t="s">
        <v>310</v>
      </c>
      <c r="E1084" s="3" t="s">
        <v>70</v>
      </c>
      <c r="F1084" s="4" t="s">
        <v>311</v>
      </c>
      <c r="G1084" s="3" t="s">
        <v>16</v>
      </c>
      <c r="H1084" s="5">
        <v>1277.6044999999999</v>
      </c>
      <c r="I1084" s="5">
        <v>3.4649000000000001</v>
      </c>
      <c r="J1084" s="5">
        <v>3.4649000000000001</v>
      </c>
      <c r="K1084" s="6">
        <v>1</v>
      </c>
      <c r="L1084" s="5">
        <v>42.59</v>
      </c>
      <c r="M1084" s="19">
        <f>H1084*INDEX('Pliegos Tarifarios (Santiago)'!$B:$B,MATCH($B1084,'Pliegos Tarifarios (Santiago)'!$A:$A,0))</f>
        <v>151827.96357099997</v>
      </c>
      <c r="N1084" s="19">
        <f>I1084*INDEX('Pliegos Tarifarios (Santiago)'!$C:$C,MATCH($B1084,'Pliegos Tarifarios (Santiago)'!$A:$A,0))</f>
        <v>11782.291967900001</v>
      </c>
      <c r="O1084" s="19">
        <f>J1084*INDEX('Pliegos Tarifarios (Santiago)'!$D:$D,MATCH($B1084,'Pliegos Tarifarios (Santiago)'!$A:$A,0))</f>
        <v>48854.099038599998</v>
      </c>
      <c r="P1084" s="19">
        <f>H1084*INDEX('Pliegos Tarifarios (Santiago)'!$E:$E,MATCH($B1084,'Pliegos Tarifarios (Santiago)'!$A:$A,0))</f>
        <v>16521.981393999999</v>
      </c>
      <c r="Q1084" s="19" cm="1">
        <f t="array" ref="Q1084">H1084*_xlfn.IFS(H1084&lt;=350,INDEX('Pliegos Tarifarios (Santiago)'!$F:$F,MATCH($B1084,'Pliegos Tarifarios (Santiago)'!$A:$A,0)),H1084&lt;=500,INDEX('Pliegos Tarifarios (Santiago)'!$G:$G,MATCH($B1084,'Pliegos Tarifarios (Santiago)'!$A:$A,0)),H1084&lt;=1000,INDEX('Pliegos Tarifarios (Santiago)'!$H:$H,MATCH($B1084,'Pliegos Tarifarios (Santiago)'!$A:$A,0)),H1084&lt;=5000,INDEX('Pliegos Tarifarios (Santiago)'!$I:$I,MATCH($B1084,'Pliegos Tarifarios (Santiago)'!$A:$A,0)),H1084&gt;5000,INDEX('Pliegos Tarifarios (Santiago)'!$J:$J,MATCH($B1084,'Pliegos Tarifarios (Santiago)'!$A:$A,0)))/1.19</f>
        <v>3833.88711722689</v>
      </c>
      <c r="R1084" s="19">
        <f>INDEX('Pliegos Tarifarios (Santiago)'!$K:$K,MATCH($B1084,'Pliegos Tarifarios (Santiago)'!$A:$A,0))</f>
        <v>723.32799999999997</v>
      </c>
      <c r="S1084" s="21">
        <f t="shared" si="68"/>
        <v>233543.55108872688</v>
      </c>
      <c r="T1084" s="21">
        <f t="shared" si="65"/>
        <v>44373.274706858108</v>
      </c>
      <c r="U1084" s="19">
        <v>0</v>
      </c>
      <c r="V1084" s="21">
        <f t="shared" si="66"/>
        <v>277916.825795585</v>
      </c>
    </row>
    <row r="1085" spans="1:22" x14ac:dyDescent="0.3">
      <c r="A1085" s="3" t="s">
        <v>136</v>
      </c>
      <c r="B1085" s="3">
        <v>5</v>
      </c>
      <c r="C1085" s="4" t="s">
        <v>178</v>
      </c>
      <c r="D1085" s="3" t="s">
        <v>312</v>
      </c>
      <c r="E1085" s="3" t="s">
        <v>70</v>
      </c>
      <c r="F1085" s="4" t="s">
        <v>313</v>
      </c>
      <c r="G1085" s="3" t="s">
        <v>16</v>
      </c>
      <c r="H1085" s="5">
        <v>1275.6034999999999</v>
      </c>
      <c r="I1085" s="5">
        <v>3.3938999999999999</v>
      </c>
      <c r="J1085" s="5">
        <v>3.3938999999999999</v>
      </c>
      <c r="K1085" s="6">
        <v>1</v>
      </c>
      <c r="L1085" s="5">
        <v>42.52</v>
      </c>
      <c r="M1085" s="19">
        <f>H1085*INDEX('Pliegos Tarifarios (Santiago)'!$B:$B,MATCH($B1085,'Pliegos Tarifarios (Santiago)'!$A:$A,0))</f>
        <v>151590.168733</v>
      </c>
      <c r="N1085" s="19">
        <f>I1085*INDEX('Pliegos Tarifarios (Santiago)'!$C:$C,MATCH($B1085,'Pliegos Tarifarios (Santiago)'!$A:$A,0))</f>
        <v>11540.8585269</v>
      </c>
      <c r="O1085" s="19">
        <f>J1085*INDEX('Pliegos Tarifarios (Santiago)'!$D:$D,MATCH($B1085,'Pliegos Tarifarios (Santiago)'!$A:$A,0))</f>
        <v>47853.019344599998</v>
      </c>
      <c r="P1085" s="19">
        <f>H1085*INDEX('Pliegos Tarifarios (Santiago)'!$E:$E,MATCH($B1085,'Pliegos Tarifarios (Santiago)'!$A:$A,0))</f>
        <v>16496.104461999999</v>
      </c>
      <c r="Q1085" s="19" cm="1">
        <f t="array" ref="Q1085">H1085*_xlfn.IFS(H1085&lt;=350,INDEX('Pliegos Tarifarios (Santiago)'!$F:$F,MATCH($B1085,'Pliegos Tarifarios (Santiago)'!$A:$A,0)),H1085&lt;=500,INDEX('Pliegos Tarifarios (Santiago)'!$G:$G,MATCH($B1085,'Pliegos Tarifarios (Santiago)'!$A:$A,0)),H1085&lt;=1000,INDEX('Pliegos Tarifarios (Santiago)'!$H:$H,MATCH($B1085,'Pliegos Tarifarios (Santiago)'!$A:$A,0)),H1085&lt;=5000,INDEX('Pliegos Tarifarios (Santiago)'!$I:$I,MATCH($B1085,'Pliegos Tarifarios (Santiago)'!$A:$A,0)),H1085&gt;5000,INDEX('Pliegos Tarifarios (Santiago)'!$J:$J,MATCH($B1085,'Pliegos Tarifarios (Santiago)'!$A:$A,0)))/1.19</f>
        <v>3827.8824357142853</v>
      </c>
      <c r="R1085" s="19">
        <f>INDEX('Pliegos Tarifarios (Santiago)'!$K:$K,MATCH($B1085,'Pliegos Tarifarios (Santiago)'!$A:$A,0))</f>
        <v>723.32799999999997</v>
      </c>
      <c r="S1085" s="21">
        <f t="shared" si="68"/>
        <v>232031.36150221428</v>
      </c>
      <c r="T1085" s="21">
        <f t="shared" si="65"/>
        <v>44085.958685420715</v>
      </c>
      <c r="U1085" s="19">
        <v>0</v>
      </c>
      <c r="V1085" s="21">
        <f t="shared" si="66"/>
        <v>276117.32018763502</v>
      </c>
    </row>
    <row r="1086" spans="1:22" x14ac:dyDescent="0.3">
      <c r="A1086" s="3" t="s">
        <v>136</v>
      </c>
      <c r="B1086" s="3">
        <v>5</v>
      </c>
      <c r="C1086" s="4" t="s">
        <v>178</v>
      </c>
      <c r="D1086" s="3" t="s">
        <v>314</v>
      </c>
      <c r="E1086" s="3" t="s">
        <v>70</v>
      </c>
      <c r="F1086" s="4" t="s">
        <v>315</v>
      </c>
      <c r="G1086" s="3" t="s">
        <v>16</v>
      </c>
      <c r="H1086" s="5">
        <v>1024.1886</v>
      </c>
      <c r="I1086" s="5">
        <v>2.7330000000000001</v>
      </c>
      <c r="J1086" s="5">
        <v>2.6705000000000001</v>
      </c>
      <c r="K1086" s="6">
        <v>0.97713135748261981</v>
      </c>
      <c r="L1086" s="5">
        <v>34.14</v>
      </c>
      <c r="M1086" s="19">
        <f>H1086*INDEX('Pliegos Tarifarios (Santiago)'!$B:$B,MATCH($B1086,'Pliegos Tarifarios (Santiago)'!$A:$A,0))</f>
        <v>121712.52484679999</v>
      </c>
      <c r="N1086" s="19">
        <f>I1086*INDEX('Pliegos Tarifarios (Santiago)'!$C:$C,MATCH($B1086,'Pliegos Tarifarios (Santiago)'!$A:$A,0))</f>
        <v>9293.4872429999996</v>
      </c>
      <c r="O1086" s="19">
        <f>J1086*INDEX('Pliegos Tarifarios (Santiago)'!$D:$D,MATCH($B1086,'Pliegos Tarifarios (Santiago)'!$A:$A,0))</f>
        <v>37653.286237</v>
      </c>
      <c r="P1086" s="19">
        <f>H1086*INDEX('Pliegos Tarifarios (Santiago)'!$E:$E,MATCH($B1086,'Pliegos Tarifarios (Santiago)'!$A:$A,0))</f>
        <v>13244.806975199999</v>
      </c>
      <c r="Q1086" s="19" cm="1">
        <f t="array" ref="Q1086">H1086*_xlfn.IFS(H1086&lt;=350,INDEX('Pliegos Tarifarios (Santiago)'!$F:$F,MATCH($B1086,'Pliegos Tarifarios (Santiago)'!$A:$A,0)),H1086&lt;=500,INDEX('Pliegos Tarifarios (Santiago)'!$G:$G,MATCH($B1086,'Pliegos Tarifarios (Santiago)'!$A:$A,0)),H1086&lt;=1000,INDEX('Pliegos Tarifarios (Santiago)'!$H:$H,MATCH($B1086,'Pliegos Tarifarios (Santiago)'!$A:$A,0)),H1086&lt;=5000,INDEX('Pliegos Tarifarios (Santiago)'!$I:$I,MATCH($B1086,'Pliegos Tarifarios (Santiago)'!$A:$A,0)),H1086&gt;5000,INDEX('Pliegos Tarifarios (Santiago)'!$J:$J,MATCH($B1086,'Pliegos Tarifarios (Santiago)'!$A:$A,0)))/1.19</f>
        <v>3073.4264626890754</v>
      </c>
      <c r="R1086" s="19">
        <f>INDEX('Pliegos Tarifarios (Santiago)'!$K:$K,MATCH($B1086,'Pliegos Tarifarios (Santiago)'!$A:$A,0))</f>
        <v>723.32799999999997</v>
      </c>
      <c r="S1086" s="21">
        <f t="shared" si="68"/>
        <v>185700.85976468906</v>
      </c>
      <c r="T1086" s="21">
        <f t="shared" si="65"/>
        <v>35283.163355290919</v>
      </c>
      <c r="U1086" s="19">
        <v>0</v>
      </c>
      <c r="V1086" s="21">
        <f t="shared" si="66"/>
        <v>220984.02311997997</v>
      </c>
    </row>
    <row r="1087" spans="1:22" x14ac:dyDescent="0.3">
      <c r="A1087" s="3" t="s">
        <v>136</v>
      </c>
      <c r="B1087" s="3">
        <v>5</v>
      </c>
      <c r="C1087" s="4" t="s">
        <v>178</v>
      </c>
      <c r="D1087" s="3" t="s">
        <v>316</v>
      </c>
      <c r="E1087" s="3" t="s">
        <v>90</v>
      </c>
      <c r="F1087" s="4" t="s">
        <v>93</v>
      </c>
      <c r="G1087" s="3" t="s">
        <v>30</v>
      </c>
      <c r="H1087" s="5">
        <v>382.7319</v>
      </c>
      <c r="I1087" s="5">
        <v>1.0194000000000001</v>
      </c>
      <c r="J1087" s="5">
        <v>1.0052000000000001</v>
      </c>
      <c r="K1087" s="6">
        <v>0.9860702373945458</v>
      </c>
      <c r="L1087" s="5">
        <v>12.76</v>
      </c>
      <c r="M1087" s="19">
        <f>H1087*INDEX('Pliegos Tarifarios (Santiago)'!$B:$B,MATCH($B1087,'Pliegos Tarifarios (Santiago)'!$A:$A,0))</f>
        <v>45483.0935322</v>
      </c>
      <c r="N1087" s="19">
        <f>I1087*INDEX('Pliegos Tarifarios (Santiago)'!$C:$C,MATCH($B1087,'Pliegos Tarifarios (Santiago)'!$A:$A,0))</f>
        <v>3466.4401374000004</v>
      </c>
      <c r="O1087" s="19">
        <f>J1087*INDEX('Pliegos Tarifarios (Santiago)'!$D:$D,MATCH($B1087,'Pliegos Tarifarios (Santiago)'!$A:$A,0))</f>
        <v>14173.0325128</v>
      </c>
      <c r="P1087" s="19">
        <f>H1087*INDEX('Pliegos Tarifarios (Santiago)'!$E:$E,MATCH($B1087,'Pliegos Tarifarios (Santiago)'!$A:$A,0))</f>
        <v>4949.4889308000002</v>
      </c>
      <c r="Q1087" s="19" cm="1">
        <f t="array" ref="Q1087">H1087*_xlfn.IFS(H1087&lt;=350,INDEX('Pliegos Tarifarios (Santiago)'!$F:$F,MATCH($B1087,'Pliegos Tarifarios (Santiago)'!$A:$A,0)),H1087&lt;=500,INDEX('Pliegos Tarifarios (Santiago)'!$G:$G,MATCH($B1087,'Pliegos Tarifarios (Santiago)'!$A:$A,0)),H1087&lt;=1000,INDEX('Pliegos Tarifarios (Santiago)'!$H:$H,MATCH($B1087,'Pliegos Tarifarios (Santiago)'!$A:$A,0)),H1087&lt;=5000,INDEX('Pliegos Tarifarios (Santiago)'!$I:$I,MATCH($B1087,'Pliegos Tarifarios (Santiago)'!$A:$A,0)),H1087&gt;5000,INDEX('Pliegos Tarifarios (Santiago)'!$J:$J,MATCH($B1087,'Pliegos Tarifarios (Santiago)'!$A:$A,0)))/1.19</f>
        <v>539.04089445378156</v>
      </c>
      <c r="R1087" s="19">
        <f>INDEX('Pliegos Tarifarios (Santiago)'!$K:$K,MATCH($B1087,'Pliegos Tarifarios (Santiago)'!$A:$A,0))</f>
        <v>723.32799999999997</v>
      </c>
      <c r="S1087" s="21">
        <f t="shared" si="68"/>
        <v>69334.424007653768</v>
      </c>
      <c r="T1087" s="21">
        <f t="shared" si="65"/>
        <v>13173.540561454216</v>
      </c>
      <c r="U1087" s="19">
        <v>0</v>
      </c>
      <c r="V1087" s="21">
        <f t="shared" si="66"/>
        <v>82507.964569107979</v>
      </c>
    </row>
    <row r="1088" spans="1:22" x14ac:dyDescent="0.3">
      <c r="A1088" s="3" t="s">
        <v>136</v>
      </c>
      <c r="B1088" s="3">
        <v>5</v>
      </c>
      <c r="C1088" s="4" t="s">
        <v>178</v>
      </c>
      <c r="D1088" s="3" t="s">
        <v>317</v>
      </c>
      <c r="E1088" s="3" t="s">
        <v>90</v>
      </c>
      <c r="F1088" s="4" t="s">
        <v>318</v>
      </c>
      <c r="G1088" s="3" t="s">
        <v>30</v>
      </c>
      <c r="H1088" s="5">
        <v>382.96409999999997</v>
      </c>
      <c r="I1088" s="5">
        <v>1.0427</v>
      </c>
      <c r="J1088" s="5">
        <v>1.0359</v>
      </c>
      <c r="K1088" s="6">
        <v>0.99347846935839657</v>
      </c>
      <c r="L1088" s="5">
        <v>12.77</v>
      </c>
      <c r="M1088" s="19">
        <f>H1088*INDEX('Pliegos Tarifarios (Santiago)'!$B:$B,MATCH($B1088,'Pliegos Tarifarios (Santiago)'!$A:$A,0))</f>
        <v>45510.687715799992</v>
      </c>
      <c r="N1088" s="19">
        <f>I1088*INDEX('Pliegos Tarifarios (Santiago)'!$C:$C,MATCH($B1088,'Pliegos Tarifarios (Santiago)'!$A:$A,0))</f>
        <v>3545.6711117</v>
      </c>
      <c r="O1088" s="19">
        <f>J1088*INDEX('Pliegos Tarifarios (Santiago)'!$D:$D,MATCH($B1088,'Pliegos Tarifarios (Santiago)'!$A:$A,0))</f>
        <v>14605.893732600001</v>
      </c>
      <c r="P1088" s="19">
        <f>H1088*INDEX('Pliegos Tarifarios (Santiago)'!$E:$E,MATCH($B1088,'Pliegos Tarifarios (Santiago)'!$A:$A,0))</f>
        <v>4952.4917411999995</v>
      </c>
      <c r="Q1088" s="19" cm="1">
        <f t="array" ref="Q1088">H1088*_xlfn.IFS(H1088&lt;=350,INDEX('Pliegos Tarifarios (Santiago)'!$F:$F,MATCH($B1088,'Pliegos Tarifarios (Santiago)'!$A:$A,0)),H1088&lt;=500,INDEX('Pliegos Tarifarios (Santiago)'!$G:$G,MATCH($B1088,'Pliegos Tarifarios (Santiago)'!$A:$A,0)),H1088&lt;=1000,INDEX('Pliegos Tarifarios (Santiago)'!$H:$H,MATCH($B1088,'Pliegos Tarifarios (Santiago)'!$A:$A,0)),H1088&lt;=5000,INDEX('Pliegos Tarifarios (Santiago)'!$I:$I,MATCH($B1088,'Pliegos Tarifarios (Santiago)'!$A:$A,0)),H1088&gt;5000,INDEX('Pliegos Tarifarios (Santiago)'!$J:$J,MATCH($B1088,'Pliegos Tarifarios (Santiago)'!$A:$A,0)))/1.19</f>
        <v>539.36792571428578</v>
      </c>
      <c r="R1088" s="19">
        <f>INDEX('Pliegos Tarifarios (Santiago)'!$K:$K,MATCH($B1088,'Pliegos Tarifarios (Santiago)'!$A:$A,0))</f>
        <v>723.32799999999997</v>
      </c>
      <c r="S1088" s="21">
        <f t="shared" si="68"/>
        <v>69877.440227014275</v>
      </c>
      <c r="T1088" s="21">
        <f t="shared" si="65"/>
        <v>13276.713643132713</v>
      </c>
      <c r="U1088" s="19">
        <v>0</v>
      </c>
      <c r="V1088" s="21">
        <f t="shared" si="66"/>
        <v>83154.153870146984</v>
      </c>
    </row>
    <row r="1089" spans="1:22" x14ac:dyDescent="0.3">
      <c r="A1089" s="3" t="s">
        <v>136</v>
      </c>
      <c r="B1089" s="3">
        <v>5</v>
      </c>
      <c r="C1089" s="4" t="s">
        <v>178</v>
      </c>
      <c r="D1089" s="3" t="s">
        <v>319</v>
      </c>
      <c r="E1089" s="3" t="s">
        <v>75</v>
      </c>
      <c r="F1089" s="4" t="s">
        <v>320</v>
      </c>
      <c r="G1089" s="3" t="s">
        <v>16</v>
      </c>
      <c r="H1089" s="5">
        <v>3837.5320000000002</v>
      </c>
      <c r="I1089" s="5">
        <v>10.498900000000001</v>
      </c>
      <c r="J1089" s="5">
        <v>10.498900000000001</v>
      </c>
      <c r="K1089" s="6">
        <v>1</v>
      </c>
      <c r="L1089" s="5">
        <v>127.92</v>
      </c>
      <c r="M1089" s="19">
        <f>H1089*INDEX('Pliegos Tarifarios (Santiago)'!$B:$B,MATCH($B1089,'Pliegos Tarifarios (Santiago)'!$A:$A,0))</f>
        <v>456044.62781600002</v>
      </c>
      <c r="N1089" s="19">
        <f>I1089*INDEX('Pliegos Tarifarios (Santiago)'!$C:$C,MATCH($B1089,'Pliegos Tarifarios (Santiago)'!$A:$A,0))</f>
        <v>35701.204981900002</v>
      </c>
      <c r="O1089" s="19">
        <f>J1089*INDEX('Pliegos Tarifarios (Santiago)'!$D:$D,MATCH($B1089,'Pliegos Tarifarios (Santiago)'!$A:$A,0))</f>
        <v>148031.4873146</v>
      </c>
      <c r="P1089" s="19">
        <f>H1089*INDEX('Pliegos Tarifarios (Santiago)'!$E:$E,MATCH($B1089,'Pliegos Tarifarios (Santiago)'!$A:$A,0))</f>
        <v>49626.963824000006</v>
      </c>
      <c r="Q1089" s="19" cm="1">
        <f t="array" ref="Q1089">H1089*_xlfn.IFS(H1089&lt;=350,INDEX('Pliegos Tarifarios (Santiago)'!$F:$F,MATCH($B1089,'Pliegos Tarifarios (Santiago)'!$A:$A,0)),H1089&lt;=500,INDEX('Pliegos Tarifarios (Santiago)'!$G:$G,MATCH($B1089,'Pliegos Tarifarios (Santiago)'!$A:$A,0)),H1089&lt;=1000,INDEX('Pliegos Tarifarios (Santiago)'!$H:$H,MATCH($B1089,'Pliegos Tarifarios (Santiago)'!$A:$A,0)),H1089&lt;=5000,INDEX('Pliegos Tarifarios (Santiago)'!$I:$I,MATCH($B1089,'Pliegos Tarifarios (Santiago)'!$A:$A,0)),H1089&gt;5000,INDEX('Pliegos Tarifarios (Santiago)'!$J:$J,MATCH($B1089,'Pliegos Tarifarios (Santiago)'!$A:$A,0)))/1.19</f>
        <v>11515.820816806723</v>
      </c>
      <c r="R1089" s="19">
        <f>INDEX('Pliegos Tarifarios (Santiago)'!$K:$K,MATCH($B1089,'Pliegos Tarifarios (Santiago)'!$A:$A,0))</f>
        <v>723.32799999999997</v>
      </c>
      <c r="S1089" s="21">
        <f t="shared" si="68"/>
        <v>701643.4327533067</v>
      </c>
      <c r="T1089" s="21">
        <f t="shared" si="65"/>
        <v>133312.25222312828</v>
      </c>
      <c r="U1089" s="19">
        <v>0</v>
      </c>
      <c r="V1089" s="21">
        <f t="shared" si="66"/>
        <v>834955.68497643503</v>
      </c>
    </row>
    <row r="1090" spans="1:22" x14ac:dyDescent="0.3">
      <c r="A1090" s="3" t="s">
        <v>136</v>
      </c>
      <c r="B1090" s="3">
        <v>5</v>
      </c>
      <c r="C1090" s="4" t="s">
        <v>178</v>
      </c>
      <c r="D1090" s="3" t="s">
        <v>321</v>
      </c>
      <c r="E1090" s="3" t="s">
        <v>75</v>
      </c>
      <c r="F1090" s="4" t="s">
        <v>84</v>
      </c>
      <c r="G1090" s="3" t="s">
        <v>16</v>
      </c>
      <c r="H1090" s="5">
        <v>3193.7761</v>
      </c>
      <c r="I1090" s="5">
        <v>8.8015000000000008</v>
      </c>
      <c r="J1090" s="5">
        <v>8.8015000000000008</v>
      </c>
      <c r="K1090" s="6">
        <v>1</v>
      </c>
      <c r="L1090" s="5">
        <v>106.46</v>
      </c>
      <c r="M1090" s="19">
        <f>H1090*INDEX('Pliegos Tarifarios (Santiago)'!$B:$B,MATCH($B1090,'Pliegos Tarifarios (Santiago)'!$A:$A,0))</f>
        <v>379541.96417180001</v>
      </c>
      <c r="N1090" s="19">
        <f>I1090*INDEX('Pliegos Tarifarios (Santiago)'!$C:$C,MATCH($B1090,'Pliegos Tarifarios (Santiago)'!$A:$A,0))</f>
        <v>29929.245506500003</v>
      </c>
      <c r="O1090" s="19">
        <f>J1090*INDEX('Pliegos Tarifarios (Santiago)'!$D:$D,MATCH($B1090,'Pliegos Tarifarios (Santiago)'!$A:$A,0))</f>
        <v>124098.632771</v>
      </c>
      <c r="P1090" s="19">
        <f>H1090*INDEX('Pliegos Tarifarios (Santiago)'!$E:$E,MATCH($B1090,'Pliegos Tarifarios (Santiago)'!$A:$A,0))</f>
        <v>41301.912525200001</v>
      </c>
      <c r="Q1090" s="19" cm="1">
        <f t="array" ref="Q1090">H1090*_xlfn.IFS(H1090&lt;=350,INDEX('Pliegos Tarifarios (Santiago)'!$F:$F,MATCH($B1090,'Pliegos Tarifarios (Santiago)'!$A:$A,0)),H1090&lt;=500,INDEX('Pliegos Tarifarios (Santiago)'!$G:$G,MATCH($B1090,'Pliegos Tarifarios (Santiago)'!$A:$A,0)),H1090&lt;=1000,INDEX('Pliegos Tarifarios (Santiago)'!$H:$H,MATCH($B1090,'Pliegos Tarifarios (Santiago)'!$A:$A,0)),H1090&lt;=5000,INDEX('Pliegos Tarifarios (Santiago)'!$I:$I,MATCH($B1090,'Pliegos Tarifarios (Santiago)'!$A:$A,0)),H1090&gt;5000,INDEX('Pliegos Tarifarios (Santiago)'!$J:$J,MATCH($B1090,'Pliegos Tarifarios (Santiago)'!$A:$A,0)))/1.19</f>
        <v>9584.0121454621858</v>
      </c>
      <c r="R1090" s="19">
        <f>INDEX('Pliegos Tarifarios (Santiago)'!$K:$K,MATCH($B1090,'Pliegos Tarifarios (Santiago)'!$A:$A,0))</f>
        <v>723.32799999999997</v>
      </c>
      <c r="S1090" s="21">
        <f t="shared" si="68"/>
        <v>585179.09511996224</v>
      </c>
      <c r="T1090" s="21">
        <f t="shared" si="65"/>
        <v>111184.02807279283</v>
      </c>
      <c r="U1090" s="19">
        <v>0</v>
      </c>
      <c r="V1090" s="21">
        <f t="shared" si="66"/>
        <v>696363.12319275504</v>
      </c>
    </row>
    <row r="1091" spans="1:22" x14ac:dyDescent="0.3">
      <c r="A1091" s="3" t="s">
        <v>136</v>
      </c>
      <c r="B1091" s="3">
        <v>5</v>
      </c>
      <c r="C1091" s="4" t="s">
        <v>178</v>
      </c>
      <c r="D1091" s="3" t="s">
        <v>322</v>
      </c>
      <c r="E1091" s="3" t="s">
        <v>75</v>
      </c>
      <c r="F1091" s="4" t="s">
        <v>323</v>
      </c>
      <c r="G1091" s="3" t="s">
        <v>16</v>
      </c>
      <c r="H1091" s="5">
        <v>3188.2746000000002</v>
      </c>
      <c r="I1091" s="5">
        <v>8.7382000000000009</v>
      </c>
      <c r="J1091" s="5">
        <v>8.3926999999999996</v>
      </c>
      <c r="K1091" s="6">
        <v>0.96046096450069796</v>
      </c>
      <c r="L1091" s="5">
        <v>106.28</v>
      </c>
      <c r="M1091" s="19">
        <f>H1091*INDEX('Pliegos Tarifarios (Santiago)'!$B:$B,MATCH($B1091,'Pliegos Tarifarios (Santiago)'!$A:$A,0))</f>
        <v>378888.17691480002</v>
      </c>
      <c r="N1091" s="19">
        <f>I1091*INDEX('Pliegos Tarifarios (Santiago)'!$C:$C,MATCH($B1091,'Pliegos Tarifarios (Santiago)'!$A:$A,0))</f>
        <v>29713.995692200002</v>
      </c>
      <c r="O1091" s="19">
        <f>J1091*INDEX('Pliegos Tarifarios (Santiago)'!$D:$D,MATCH($B1091,'Pliegos Tarifarios (Santiago)'!$A:$A,0))</f>
        <v>118334.66968779999</v>
      </c>
      <c r="P1091" s="19">
        <f>H1091*INDEX('Pliegos Tarifarios (Santiago)'!$E:$E,MATCH($B1091,'Pliegos Tarifarios (Santiago)'!$A:$A,0))</f>
        <v>41230.767127200001</v>
      </c>
      <c r="Q1091" s="19" cm="1">
        <f t="array" ref="Q1091">H1091*_xlfn.IFS(H1091&lt;=350,INDEX('Pliegos Tarifarios (Santiago)'!$F:$F,MATCH($B1091,'Pliegos Tarifarios (Santiago)'!$A:$A,0)),H1091&lt;=500,INDEX('Pliegos Tarifarios (Santiago)'!$G:$G,MATCH($B1091,'Pliegos Tarifarios (Santiago)'!$A:$A,0)),H1091&lt;=1000,INDEX('Pliegos Tarifarios (Santiago)'!$H:$H,MATCH($B1091,'Pliegos Tarifarios (Santiago)'!$A:$A,0)),H1091&lt;=5000,INDEX('Pliegos Tarifarios (Santiago)'!$I:$I,MATCH($B1091,'Pliegos Tarifarios (Santiago)'!$A:$A,0)),H1091&gt;5000,INDEX('Pliegos Tarifarios (Santiago)'!$J:$J,MATCH($B1091,'Pliegos Tarifarios (Santiago)'!$A:$A,0)))/1.19</f>
        <v>9567.5030223529411</v>
      </c>
      <c r="R1091" s="19">
        <f>INDEX('Pliegos Tarifarios (Santiago)'!$K:$K,MATCH($B1091,'Pliegos Tarifarios (Santiago)'!$A:$A,0))</f>
        <v>723.32799999999997</v>
      </c>
      <c r="S1091" s="21">
        <f t="shared" si="68"/>
        <v>578458.44044435304</v>
      </c>
      <c r="T1091" s="21">
        <f t="shared" si="65"/>
        <v>109907.10368442707</v>
      </c>
      <c r="U1091" s="19">
        <v>0</v>
      </c>
      <c r="V1091" s="21">
        <f t="shared" si="66"/>
        <v>688365.54412878014</v>
      </c>
    </row>
    <row r="1092" spans="1:22" x14ac:dyDescent="0.3">
      <c r="A1092" s="3" t="s">
        <v>136</v>
      </c>
      <c r="B1092" s="3">
        <v>5</v>
      </c>
      <c r="C1092" s="4" t="s">
        <v>178</v>
      </c>
      <c r="D1092" s="3" t="s">
        <v>324</v>
      </c>
      <c r="E1092" s="3" t="s">
        <v>75</v>
      </c>
      <c r="F1092" s="4" t="s">
        <v>325</v>
      </c>
      <c r="G1092" s="3" t="s">
        <v>16</v>
      </c>
      <c r="H1092" s="5">
        <v>1277.2865999999999</v>
      </c>
      <c r="I1092" s="5">
        <v>3.5047000000000001</v>
      </c>
      <c r="J1092" s="5">
        <v>3.3283</v>
      </c>
      <c r="K1092" s="6">
        <v>0.94966758923730987</v>
      </c>
      <c r="L1092" s="5">
        <v>42.58</v>
      </c>
      <c r="M1092" s="19">
        <f>H1092*INDEX('Pliegos Tarifarios (Santiago)'!$B:$B,MATCH($B1092,'Pliegos Tarifarios (Santiago)'!$A:$A,0))</f>
        <v>151790.18497079998</v>
      </c>
      <c r="N1092" s="19">
        <f>I1092*INDEX('Pliegos Tarifarios (Santiago)'!$C:$C,MATCH($B1092,'Pliegos Tarifarios (Santiago)'!$A:$A,0))</f>
        <v>11917.6307137</v>
      </c>
      <c r="O1092" s="19">
        <f>J1092*INDEX('Pliegos Tarifarios (Santiago)'!$D:$D,MATCH($B1092,'Pliegos Tarifarios (Santiago)'!$A:$A,0))</f>
        <v>46928.078106200002</v>
      </c>
      <c r="P1092" s="19">
        <f>H1092*INDEX('Pliegos Tarifarios (Santiago)'!$E:$E,MATCH($B1092,'Pliegos Tarifarios (Santiago)'!$A:$A,0))</f>
        <v>16517.8703112</v>
      </c>
      <c r="Q1092" s="19" cm="1">
        <f t="array" ref="Q1092">H1092*_xlfn.IFS(H1092&lt;=350,INDEX('Pliegos Tarifarios (Santiago)'!$F:$F,MATCH($B1092,'Pliegos Tarifarios (Santiago)'!$A:$A,0)),H1092&lt;=500,INDEX('Pliegos Tarifarios (Santiago)'!$G:$G,MATCH($B1092,'Pliegos Tarifarios (Santiago)'!$A:$A,0)),H1092&lt;=1000,INDEX('Pliegos Tarifarios (Santiago)'!$H:$H,MATCH($B1092,'Pliegos Tarifarios (Santiago)'!$A:$A,0)),H1092&lt;=5000,INDEX('Pliegos Tarifarios (Santiago)'!$I:$I,MATCH($B1092,'Pliegos Tarifarios (Santiago)'!$A:$A,0)),H1092&gt;5000,INDEX('Pliegos Tarifarios (Santiago)'!$J:$J,MATCH($B1092,'Pliegos Tarifarios (Santiago)'!$A:$A,0)))/1.19</f>
        <v>3832.9331500840331</v>
      </c>
      <c r="R1092" s="19">
        <f>INDEX('Pliegos Tarifarios (Santiago)'!$K:$K,MATCH($B1092,'Pliegos Tarifarios (Santiago)'!$A:$A,0))</f>
        <v>723.32799999999997</v>
      </c>
      <c r="S1092" s="21">
        <f t="shared" si="68"/>
        <v>231710.02525198401</v>
      </c>
      <c r="T1092" s="21">
        <f t="shared" si="65"/>
        <v>44024.904797876967</v>
      </c>
      <c r="U1092" s="19">
        <v>0</v>
      </c>
      <c r="V1092" s="21">
        <f t="shared" si="66"/>
        <v>275734.93004986097</v>
      </c>
    </row>
    <row r="1093" spans="1:22" x14ac:dyDescent="0.3">
      <c r="A1093" s="3" t="s">
        <v>136</v>
      </c>
      <c r="B1093" s="3">
        <v>5</v>
      </c>
      <c r="C1093" s="4" t="s">
        <v>178</v>
      </c>
      <c r="D1093" s="3" t="s">
        <v>326</v>
      </c>
      <c r="E1093" s="3" t="s">
        <v>327</v>
      </c>
      <c r="F1093" s="4" t="s">
        <v>328</v>
      </c>
      <c r="G1093" s="3" t="s">
        <v>16</v>
      </c>
      <c r="H1093" s="5">
        <v>3197.5940000000001</v>
      </c>
      <c r="I1093" s="5">
        <v>8.5022000000000002</v>
      </c>
      <c r="J1093" s="5">
        <v>8.5022000000000002</v>
      </c>
      <c r="K1093" s="6">
        <v>1</v>
      </c>
      <c r="L1093" s="5">
        <v>106.59</v>
      </c>
      <c r="M1093" s="19">
        <f>H1093*INDEX('Pliegos Tarifarios (Santiago)'!$B:$B,MATCH($B1093,'Pliegos Tarifarios (Santiago)'!$A:$A,0))</f>
        <v>379995.67577199999</v>
      </c>
      <c r="N1093" s="19">
        <f>I1093*INDEX('Pliegos Tarifarios (Santiago)'!$C:$C,MATCH($B1093,'Pliegos Tarifarios (Santiago)'!$A:$A,0))</f>
        <v>28911.484536200001</v>
      </c>
      <c r="O1093" s="19">
        <f>J1093*INDEX('Pliegos Tarifarios (Santiago)'!$D:$D,MATCH($B1093,'Pliegos Tarifarios (Santiago)'!$A:$A,0))</f>
        <v>119878.5883708</v>
      </c>
      <c r="P1093" s="19">
        <f>H1093*INDEX('Pliegos Tarifarios (Santiago)'!$E:$E,MATCH($B1093,'Pliegos Tarifarios (Santiago)'!$A:$A,0))</f>
        <v>41351.285607999998</v>
      </c>
      <c r="Q1093" s="19" cm="1">
        <f t="array" ref="Q1093">H1093*_xlfn.IFS(H1093&lt;=350,INDEX('Pliegos Tarifarios (Santiago)'!$F:$F,MATCH($B1093,'Pliegos Tarifarios (Santiago)'!$A:$A,0)),H1093&lt;=500,INDEX('Pliegos Tarifarios (Santiago)'!$G:$G,MATCH($B1093,'Pliegos Tarifarios (Santiago)'!$A:$A,0)),H1093&lt;=1000,INDEX('Pliegos Tarifarios (Santiago)'!$H:$H,MATCH($B1093,'Pliegos Tarifarios (Santiago)'!$A:$A,0)),H1093&lt;=5000,INDEX('Pliegos Tarifarios (Santiago)'!$I:$I,MATCH($B1093,'Pliegos Tarifarios (Santiago)'!$A:$A,0)),H1093&gt;5000,INDEX('Pliegos Tarifarios (Santiago)'!$J:$J,MATCH($B1093,'Pliegos Tarifarios (Santiago)'!$A:$A,0)))/1.19</f>
        <v>9595.4690537815131</v>
      </c>
      <c r="R1093" s="19">
        <f>INDEX('Pliegos Tarifarios (Santiago)'!$K:$K,MATCH($B1093,'Pliegos Tarifarios (Santiago)'!$A:$A,0))</f>
        <v>723.32799999999997</v>
      </c>
      <c r="S1093" s="21">
        <f t="shared" si="68"/>
        <v>580455.83134078141</v>
      </c>
      <c r="T1093" s="21">
        <f t="shared" si="65"/>
        <v>110286.60795474847</v>
      </c>
      <c r="U1093" s="19">
        <v>0</v>
      </c>
      <c r="V1093" s="21">
        <f t="shared" si="66"/>
        <v>690742.43929552985</v>
      </c>
    </row>
    <row r="1094" spans="1:22" x14ac:dyDescent="0.3">
      <c r="A1094" s="3" t="s">
        <v>136</v>
      </c>
      <c r="B1094" s="3">
        <v>5</v>
      </c>
      <c r="C1094" s="4" t="s">
        <v>178</v>
      </c>
      <c r="D1094" s="3" t="s">
        <v>329</v>
      </c>
      <c r="E1094" s="3" t="s">
        <v>327</v>
      </c>
      <c r="F1094" s="4" t="s">
        <v>330</v>
      </c>
      <c r="G1094" s="3" t="s">
        <v>16</v>
      </c>
      <c r="H1094" s="5">
        <v>2557.4425999999999</v>
      </c>
      <c r="I1094" s="5">
        <v>6.7880000000000003</v>
      </c>
      <c r="J1094" s="5">
        <v>6.7586000000000004</v>
      </c>
      <c r="K1094" s="6">
        <v>0.99566882734236895</v>
      </c>
      <c r="L1094" s="5">
        <v>85.25</v>
      </c>
      <c r="M1094" s="19">
        <f>H1094*INDEX('Pliegos Tarifarios (Santiago)'!$B:$B,MATCH($B1094,'Pliegos Tarifarios (Santiago)'!$A:$A,0))</f>
        <v>303921.36369879998</v>
      </c>
      <c r="N1094" s="19">
        <f>I1094*INDEX('Pliegos Tarifarios (Santiago)'!$C:$C,MATCH($B1094,'Pliegos Tarifarios (Santiago)'!$A:$A,0))</f>
        <v>23082.397148</v>
      </c>
      <c r="O1094" s="19">
        <f>J1094*INDEX('Pliegos Tarifarios (Santiago)'!$D:$D,MATCH($B1094,'Pliegos Tarifarios (Santiago)'!$A:$A,0))</f>
        <v>95294.327040400007</v>
      </c>
      <c r="P1094" s="19">
        <f>H1094*INDEX('Pliegos Tarifarios (Santiago)'!$E:$E,MATCH($B1094,'Pliegos Tarifarios (Santiago)'!$A:$A,0))</f>
        <v>33072.847703200001</v>
      </c>
      <c r="Q1094" s="19" cm="1">
        <f t="array" ref="Q1094">H1094*_xlfn.IFS(H1094&lt;=350,INDEX('Pliegos Tarifarios (Santiago)'!$F:$F,MATCH($B1094,'Pliegos Tarifarios (Santiago)'!$A:$A,0)),H1094&lt;=500,INDEX('Pliegos Tarifarios (Santiago)'!$G:$G,MATCH($B1094,'Pliegos Tarifarios (Santiago)'!$A:$A,0)),H1094&lt;=1000,INDEX('Pliegos Tarifarios (Santiago)'!$H:$H,MATCH($B1094,'Pliegos Tarifarios (Santiago)'!$A:$A,0)),H1094&lt;=5000,INDEX('Pliegos Tarifarios (Santiago)'!$I:$I,MATCH($B1094,'Pliegos Tarifarios (Santiago)'!$A:$A,0)),H1094&gt;5000,INDEX('Pliegos Tarifarios (Santiago)'!$J:$J,MATCH($B1094,'Pliegos Tarifarios (Santiago)'!$A:$A,0)))/1.19</f>
        <v>7674.4769114285709</v>
      </c>
      <c r="R1094" s="19">
        <f>INDEX('Pliegos Tarifarios (Santiago)'!$K:$K,MATCH($B1094,'Pliegos Tarifarios (Santiago)'!$A:$A,0))</f>
        <v>723.32799999999997</v>
      </c>
      <c r="S1094" s="21">
        <f t="shared" si="68"/>
        <v>463768.74050182855</v>
      </c>
      <c r="T1094" s="21">
        <f t="shared" si="65"/>
        <v>88116.06069534742</v>
      </c>
      <c r="U1094" s="19">
        <v>0</v>
      </c>
      <c r="V1094" s="21">
        <f t="shared" si="66"/>
        <v>551884.80119717598</v>
      </c>
    </row>
    <row r="1095" spans="1:22" x14ac:dyDescent="0.3">
      <c r="A1095" s="3" t="s">
        <v>136</v>
      </c>
      <c r="B1095" s="3">
        <v>5</v>
      </c>
      <c r="C1095" s="4" t="s">
        <v>178</v>
      </c>
      <c r="D1095" s="3" t="s">
        <v>331</v>
      </c>
      <c r="E1095" s="3" t="s">
        <v>327</v>
      </c>
      <c r="F1095" s="4" t="s">
        <v>332</v>
      </c>
      <c r="G1095" s="3" t="s">
        <v>16</v>
      </c>
      <c r="H1095" s="5">
        <v>1915.2702999999999</v>
      </c>
      <c r="I1095" s="5">
        <v>5.0998999999999999</v>
      </c>
      <c r="J1095" s="5">
        <v>4.9562999999999997</v>
      </c>
      <c r="K1095" s="6">
        <v>0.97184258514872834</v>
      </c>
      <c r="L1095" s="5">
        <v>63.84</v>
      </c>
      <c r="M1095" s="19">
        <f>H1095*INDEX('Pliegos Tarifarios (Santiago)'!$B:$B,MATCH($B1095,'Pliegos Tarifarios (Santiago)'!$A:$A,0))</f>
        <v>227606.89191139999</v>
      </c>
      <c r="N1095" s="19">
        <f>I1095*INDEX('Pliegos Tarifarios (Santiago)'!$C:$C,MATCH($B1095,'Pliegos Tarifarios (Santiago)'!$A:$A,0))</f>
        <v>17342.062052900001</v>
      </c>
      <c r="O1095" s="19">
        <f>J1095*INDEX('Pliegos Tarifarios (Santiago)'!$D:$D,MATCH($B1095,'Pliegos Tarifarios (Santiago)'!$A:$A,0))</f>
        <v>69882.412498199992</v>
      </c>
      <c r="P1095" s="19">
        <f>H1095*INDEX('Pliegos Tarifarios (Santiago)'!$E:$E,MATCH($B1095,'Pliegos Tarifarios (Santiago)'!$A:$A,0))</f>
        <v>24768.2755196</v>
      </c>
      <c r="Q1095" s="19" cm="1">
        <f t="array" ref="Q1095">H1095*_xlfn.IFS(H1095&lt;=350,INDEX('Pliegos Tarifarios (Santiago)'!$F:$F,MATCH($B1095,'Pliegos Tarifarios (Santiago)'!$A:$A,0)),H1095&lt;=500,INDEX('Pliegos Tarifarios (Santiago)'!$G:$G,MATCH($B1095,'Pliegos Tarifarios (Santiago)'!$A:$A,0)),H1095&lt;=1000,INDEX('Pliegos Tarifarios (Santiago)'!$H:$H,MATCH($B1095,'Pliegos Tarifarios (Santiago)'!$A:$A,0)),H1095&lt;=5000,INDEX('Pliegos Tarifarios (Santiago)'!$I:$I,MATCH($B1095,'Pliegos Tarifarios (Santiago)'!$A:$A,0)),H1095&gt;5000,INDEX('Pliegos Tarifarios (Santiago)'!$J:$J,MATCH($B1095,'Pliegos Tarifarios (Santiago)'!$A:$A,0)))/1.19</f>
        <v>5747.4203708403356</v>
      </c>
      <c r="R1095" s="19">
        <f>INDEX('Pliegos Tarifarios (Santiago)'!$K:$K,MATCH($B1095,'Pliegos Tarifarios (Santiago)'!$A:$A,0))</f>
        <v>723.32799999999997</v>
      </c>
      <c r="S1095" s="21">
        <f t="shared" si="68"/>
        <v>346070.3903529403</v>
      </c>
      <c r="T1095" s="21">
        <f t="shared" si="65"/>
        <v>65753.374167058661</v>
      </c>
      <c r="U1095" s="19">
        <v>0</v>
      </c>
      <c r="V1095" s="21">
        <f t="shared" si="66"/>
        <v>411823.76451999898</v>
      </c>
    </row>
    <row r="1096" spans="1:22" x14ac:dyDescent="0.3">
      <c r="A1096" s="3" t="s">
        <v>136</v>
      </c>
      <c r="B1096" s="3">
        <v>5</v>
      </c>
      <c r="C1096" s="4" t="s">
        <v>178</v>
      </c>
      <c r="D1096" s="3" t="s">
        <v>333</v>
      </c>
      <c r="E1096" s="3" t="s">
        <v>327</v>
      </c>
      <c r="F1096" s="4" t="s">
        <v>334</v>
      </c>
      <c r="G1096" s="3" t="s">
        <v>16</v>
      </c>
      <c r="H1096" s="5">
        <v>2553.6866</v>
      </c>
      <c r="I1096" s="5">
        <v>7.0780000000000003</v>
      </c>
      <c r="J1096" s="5">
        <v>7.0780000000000003</v>
      </c>
      <c r="K1096" s="6">
        <v>1</v>
      </c>
      <c r="L1096" s="5">
        <v>85.12</v>
      </c>
      <c r="M1096" s="19">
        <f>H1096*INDEX('Pliegos Tarifarios (Santiago)'!$B:$B,MATCH($B1096,'Pliegos Tarifarios (Santiago)'!$A:$A,0))</f>
        <v>303475.00817079999</v>
      </c>
      <c r="N1096" s="19">
        <f>I1096*INDEX('Pliegos Tarifarios (Santiago)'!$C:$C,MATCH($B1096,'Pliegos Tarifarios (Santiago)'!$A:$A,0))</f>
        <v>24068.533738000002</v>
      </c>
      <c r="O1096" s="19">
        <f>J1096*INDEX('Pliegos Tarifarios (Santiago)'!$D:$D,MATCH($B1096,'Pliegos Tarifarios (Santiago)'!$A:$A,0))</f>
        <v>99797.77569200001</v>
      </c>
      <c r="P1096" s="19">
        <f>H1096*INDEX('Pliegos Tarifarios (Santiago)'!$E:$E,MATCH($B1096,'Pliegos Tarifarios (Santiago)'!$A:$A,0))</f>
        <v>33024.275111200004</v>
      </c>
      <c r="Q1096" s="19" cm="1">
        <f t="array" ref="Q1096">H1096*_xlfn.IFS(H1096&lt;=350,INDEX('Pliegos Tarifarios (Santiago)'!$F:$F,MATCH($B1096,'Pliegos Tarifarios (Santiago)'!$A:$A,0)),H1096&lt;=500,INDEX('Pliegos Tarifarios (Santiago)'!$G:$G,MATCH($B1096,'Pliegos Tarifarios (Santiago)'!$A:$A,0)),H1096&lt;=1000,INDEX('Pliegos Tarifarios (Santiago)'!$H:$H,MATCH($B1096,'Pliegos Tarifarios (Santiago)'!$A:$A,0)),H1096&lt;=5000,INDEX('Pliegos Tarifarios (Santiago)'!$I:$I,MATCH($B1096,'Pliegos Tarifarios (Santiago)'!$A:$A,0)),H1096&gt;5000,INDEX('Pliegos Tarifarios (Santiago)'!$J:$J,MATCH($B1096,'Pliegos Tarifarios (Santiago)'!$A:$A,0)))/1.19</f>
        <v>7663.2057551260496</v>
      </c>
      <c r="R1096" s="19">
        <f>INDEX('Pliegos Tarifarios (Santiago)'!$K:$K,MATCH($B1096,'Pliegos Tarifarios (Santiago)'!$A:$A,0))</f>
        <v>723.32799999999997</v>
      </c>
      <c r="S1096" s="21">
        <f t="shared" si="68"/>
        <v>468752.12646712601</v>
      </c>
      <c r="T1096" s="21">
        <f t="shared" si="65"/>
        <v>89062.904028753939</v>
      </c>
      <c r="U1096" s="19">
        <v>0</v>
      </c>
      <c r="V1096" s="21">
        <f t="shared" si="66"/>
        <v>557815.03049587994</v>
      </c>
    </row>
    <row r="1097" spans="1:22" x14ac:dyDescent="0.3">
      <c r="A1097" s="3" t="s">
        <v>136</v>
      </c>
      <c r="B1097" s="3">
        <v>5</v>
      </c>
      <c r="C1097" s="4" t="s">
        <v>178</v>
      </c>
      <c r="D1097" s="3" t="s">
        <v>335</v>
      </c>
      <c r="E1097" s="3" t="s">
        <v>327</v>
      </c>
      <c r="F1097" s="4" t="s">
        <v>336</v>
      </c>
      <c r="G1097" s="3" t="s">
        <v>16</v>
      </c>
      <c r="H1097" s="5">
        <v>2554.1704</v>
      </c>
      <c r="I1097" s="5">
        <v>6.8337000000000003</v>
      </c>
      <c r="J1097" s="5">
        <v>6.6986999999999997</v>
      </c>
      <c r="K1097" s="6">
        <v>0.98024496246542858</v>
      </c>
      <c r="L1097" s="5">
        <v>85.14</v>
      </c>
      <c r="M1097" s="19">
        <f>H1097*INDEX('Pliegos Tarifarios (Santiago)'!$B:$B,MATCH($B1097,'Pliegos Tarifarios (Santiago)'!$A:$A,0))</f>
        <v>303532.5019952</v>
      </c>
      <c r="N1097" s="19">
        <f>I1097*INDEX('Pliegos Tarifarios (Santiago)'!$C:$C,MATCH($B1097,'Pliegos Tarifarios (Santiago)'!$A:$A,0))</f>
        <v>23237.798672700002</v>
      </c>
      <c r="O1097" s="19">
        <f>J1097*INDEX('Pliegos Tarifarios (Santiago)'!$D:$D,MATCH($B1097,'Pliegos Tarifarios (Santiago)'!$A:$A,0))</f>
        <v>94449.754171799999</v>
      </c>
      <c r="P1097" s="19">
        <f>H1097*INDEX('Pliegos Tarifarios (Santiago)'!$E:$E,MATCH($B1097,'Pliegos Tarifarios (Santiago)'!$A:$A,0))</f>
        <v>33030.531612799998</v>
      </c>
      <c r="Q1097" s="19" cm="1">
        <f t="array" ref="Q1097">H1097*_xlfn.IFS(H1097&lt;=350,INDEX('Pliegos Tarifarios (Santiago)'!$F:$F,MATCH($B1097,'Pliegos Tarifarios (Santiago)'!$A:$A,0)),H1097&lt;=500,INDEX('Pliegos Tarifarios (Santiago)'!$G:$G,MATCH($B1097,'Pliegos Tarifarios (Santiago)'!$A:$A,0)),H1097&lt;=1000,INDEX('Pliegos Tarifarios (Santiago)'!$H:$H,MATCH($B1097,'Pliegos Tarifarios (Santiago)'!$A:$A,0)),H1097&lt;=5000,INDEX('Pliegos Tarifarios (Santiago)'!$I:$I,MATCH($B1097,'Pliegos Tarifarios (Santiago)'!$A:$A,0)),H1097&gt;5000,INDEX('Pliegos Tarifarios (Santiago)'!$J:$J,MATCH($B1097,'Pliegos Tarifarios (Santiago)'!$A:$A,0)))/1.19</f>
        <v>7664.6575616806722</v>
      </c>
      <c r="R1097" s="19">
        <f>INDEX('Pliegos Tarifarios (Santiago)'!$K:$K,MATCH($B1097,'Pliegos Tarifarios (Santiago)'!$A:$A,0))</f>
        <v>723.32799999999997</v>
      </c>
      <c r="S1097" s="21">
        <f t="shared" si="68"/>
        <v>462638.57201418059</v>
      </c>
      <c r="T1097" s="21">
        <f t="shared" si="65"/>
        <v>87901.328682694308</v>
      </c>
      <c r="U1097" s="19">
        <v>0</v>
      </c>
      <c r="V1097" s="21">
        <f t="shared" si="66"/>
        <v>550539.90069687495</v>
      </c>
    </row>
    <row r="1098" spans="1:22" x14ac:dyDescent="0.3">
      <c r="A1098" s="3" t="s">
        <v>136</v>
      </c>
      <c r="B1098" s="3">
        <v>5</v>
      </c>
      <c r="C1098" s="4" t="s">
        <v>178</v>
      </c>
      <c r="D1098" s="3" t="s">
        <v>337</v>
      </c>
      <c r="E1098" s="3" t="s">
        <v>327</v>
      </c>
      <c r="F1098" s="4" t="s">
        <v>338</v>
      </c>
      <c r="G1098" s="3" t="s">
        <v>16</v>
      </c>
      <c r="H1098" s="5">
        <v>1912.9774</v>
      </c>
      <c r="I1098" s="5">
        <v>5.2106000000000003</v>
      </c>
      <c r="J1098" s="5">
        <v>5.1014999999999997</v>
      </c>
      <c r="K1098" s="6">
        <v>0.9790619122557862</v>
      </c>
      <c r="L1098" s="5">
        <v>63.77</v>
      </c>
      <c r="M1098" s="19">
        <f>H1098*INDEX('Pliegos Tarifarios (Santiago)'!$B:$B,MATCH($B1098,'Pliegos Tarifarios (Santiago)'!$A:$A,0))</f>
        <v>227334.40826119998</v>
      </c>
      <c r="N1098" s="19">
        <f>I1098*INDEX('Pliegos Tarifarios (Santiago)'!$C:$C,MATCH($B1098,'Pliegos Tarifarios (Santiago)'!$A:$A,0))</f>
        <v>17718.494192600003</v>
      </c>
      <c r="O1098" s="19">
        <f>J1098*INDEX('Pliegos Tarifarios (Santiago)'!$D:$D,MATCH($B1098,'Pliegos Tarifarios (Santiago)'!$A:$A,0))</f>
        <v>71929.690970999989</v>
      </c>
      <c r="P1098" s="19">
        <f>H1098*INDEX('Pliegos Tarifarios (Santiago)'!$E:$E,MATCH($B1098,'Pliegos Tarifarios (Santiago)'!$A:$A,0))</f>
        <v>24738.6237368</v>
      </c>
      <c r="Q1098" s="19" cm="1">
        <f t="array" ref="Q1098">H1098*_xlfn.IFS(H1098&lt;=350,INDEX('Pliegos Tarifarios (Santiago)'!$F:$F,MATCH($B1098,'Pliegos Tarifarios (Santiago)'!$A:$A,0)),H1098&lt;=500,INDEX('Pliegos Tarifarios (Santiago)'!$G:$G,MATCH($B1098,'Pliegos Tarifarios (Santiago)'!$A:$A,0)),H1098&lt;=1000,INDEX('Pliegos Tarifarios (Santiago)'!$H:$H,MATCH($B1098,'Pliegos Tarifarios (Santiago)'!$A:$A,0)),H1098&lt;=5000,INDEX('Pliegos Tarifarios (Santiago)'!$I:$I,MATCH($B1098,'Pliegos Tarifarios (Santiago)'!$A:$A,0)),H1098&gt;5000,INDEX('Pliegos Tarifarios (Santiago)'!$J:$J,MATCH($B1098,'Pliegos Tarifarios (Santiago)'!$A:$A,0)))/1.19</f>
        <v>5740.5397440336128</v>
      </c>
      <c r="R1098" s="19">
        <f>INDEX('Pliegos Tarifarios (Santiago)'!$K:$K,MATCH($B1098,'Pliegos Tarifarios (Santiago)'!$A:$A,0))</f>
        <v>723.32799999999997</v>
      </c>
      <c r="S1098" s="21">
        <f t="shared" si="68"/>
        <v>348185.08490563353</v>
      </c>
      <c r="T1098" s="21">
        <f t="shared" ref="T1098:T1161" si="69">S1098*0.19</f>
        <v>66155.166132070372</v>
      </c>
      <c r="U1098" s="19">
        <v>0</v>
      </c>
      <c r="V1098" s="21">
        <f t="shared" ref="V1098:V1161" si="70">SUM(S1098:T1098)</f>
        <v>414340.25103770389</v>
      </c>
    </row>
    <row r="1099" spans="1:22" x14ac:dyDescent="0.3">
      <c r="A1099" s="3" t="s">
        <v>136</v>
      </c>
      <c r="B1099" s="3">
        <v>5</v>
      </c>
      <c r="C1099" s="4" t="s">
        <v>178</v>
      </c>
      <c r="D1099" s="3" t="s">
        <v>339</v>
      </c>
      <c r="E1099" s="3" t="s">
        <v>327</v>
      </c>
      <c r="F1099" s="4" t="s">
        <v>340</v>
      </c>
      <c r="G1099" s="3" t="s">
        <v>16</v>
      </c>
      <c r="H1099" s="5">
        <v>1916.4597000000001</v>
      </c>
      <c r="I1099" s="5">
        <v>5.1538000000000004</v>
      </c>
      <c r="J1099" s="5">
        <v>4.9705000000000004</v>
      </c>
      <c r="K1099" s="6">
        <v>0.96443400985680472</v>
      </c>
      <c r="L1099" s="5">
        <v>63.88</v>
      </c>
      <c r="M1099" s="19">
        <f>H1099*INDEX('Pliegos Tarifarios (Santiago)'!$B:$B,MATCH($B1099,'Pliegos Tarifarios (Santiago)'!$A:$A,0))</f>
        <v>227748.23782859999</v>
      </c>
      <c r="N1099" s="19">
        <f>I1099*INDEX('Pliegos Tarifarios (Santiago)'!$C:$C,MATCH($B1099,'Pliegos Tarifarios (Santiago)'!$A:$A,0))</f>
        <v>17525.3474398</v>
      </c>
      <c r="O1099" s="19">
        <f>J1099*INDEX('Pliegos Tarifarios (Santiago)'!$D:$D,MATCH($B1099,'Pliegos Tarifarios (Santiago)'!$A:$A,0))</f>
        <v>70082.628437000007</v>
      </c>
      <c r="P1099" s="19">
        <f>H1099*INDEX('Pliegos Tarifarios (Santiago)'!$E:$E,MATCH($B1099,'Pliegos Tarifarios (Santiago)'!$A:$A,0))</f>
        <v>24783.656840400003</v>
      </c>
      <c r="Q1099" s="19" cm="1">
        <f t="array" ref="Q1099">H1099*_xlfn.IFS(H1099&lt;=350,INDEX('Pliegos Tarifarios (Santiago)'!$F:$F,MATCH($B1099,'Pliegos Tarifarios (Santiago)'!$A:$A,0)),H1099&lt;=500,INDEX('Pliegos Tarifarios (Santiago)'!$G:$G,MATCH($B1099,'Pliegos Tarifarios (Santiago)'!$A:$A,0)),H1099&lt;=1000,INDEX('Pliegos Tarifarios (Santiago)'!$H:$H,MATCH($B1099,'Pliegos Tarifarios (Santiago)'!$A:$A,0)),H1099&lt;=5000,INDEX('Pliegos Tarifarios (Santiago)'!$I:$I,MATCH($B1099,'Pliegos Tarifarios (Santiago)'!$A:$A,0)),H1099&gt;5000,INDEX('Pliegos Tarifarios (Santiago)'!$J:$J,MATCH($B1099,'Pliegos Tarifarios (Santiago)'!$A:$A,0)))/1.19</f>
        <v>5750.9895703361344</v>
      </c>
      <c r="R1099" s="19">
        <f>INDEX('Pliegos Tarifarios (Santiago)'!$K:$K,MATCH($B1099,'Pliegos Tarifarios (Santiago)'!$A:$A,0))</f>
        <v>723.32799999999997</v>
      </c>
      <c r="S1099" s="21">
        <f t="shared" si="68"/>
        <v>346614.18811613612</v>
      </c>
      <c r="T1099" s="21">
        <f t="shared" si="69"/>
        <v>65856.695742065858</v>
      </c>
      <c r="U1099" s="19">
        <v>0</v>
      </c>
      <c r="V1099" s="21">
        <f t="shared" si="70"/>
        <v>412470.88385820197</v>
      </c>
    </row>
    <row r="1100" spans="1:22" x14ac:dyDescent="0.3">
      <c r="A1100" s="3" t="s">
        <v>136</v>
      </c>
      <c r="B1100" s="3">
        <v>5</v>
      </c>
      <c r="C1100" s="4" t="s">
        <v>178</v>
      </c>
      <c r="D1100" s="3" t="s">
        <v>341</v>
      </c>
      <c r="E1100" s="3" t="s">
        <v>327</v>
      </c>
      <c r="F1100" s="4" t="s">
        <v>342</v>
      </c>
      <c r="G1100" s="3" t="s">
        <v>16</v>
      </c>
      <c r="H1100" s="5">
        <v>2555.3175000000001</v>
      </c>
      <c r="I1100" s="5">
        <v>6.9775999999999998</v>
      </c>
      <c r="J1100" s="5">
        <v>6.6974999999999998</v>
      </c>
      <c r="K1100" s="6">
        <v>0.95985725750974549</v>
      </c>
      <c r="L1100" s="5">
        <v>85.18</v>
      </c>
      <c r="M1100" s="19">
        <f>H1100*INDEX('Pliegos Tarifarios (Santiago)'!$B:$B,MATCH($B1100,'Pliegos Tarifarios (Santiago)'!$A:$A,0))</f>
        <v>303668.82106500003</v>
      </c>
      <c r="N1100" s="19">
        <f>I1100*INDEX('Pliegos Tarifarios (Santiago)'!$C:$C,MATCH($B1100,'Pliegos Tarifarios (Santiago)'!$A:$A,0))</f>
        <v>23727.1264496</v>
      </c>
      <c r="O1100" s="19">
        <f>J1100*INDEX('Pliegos Tarifarios (Santiago)'!$D:$D,MATCH($B1100,'Pliegos Tarifarios (Santiago)'!$A:$A,0))</f>
        <v>94432.834514999995</v>
      </c>
      <c r="P1100" s="19">
        <f>H1100*INDEX('Pliegos Tarifarios (Santiago)'!$E:$E,MATCH($B1100,'Pliegos Tarifarios (Santiago)'!$A:$A,0))</f>
        <v>33045.36591</v>
      </c>
      <c r="Q1100" s="19" cm="1">
        <f t="array" ref="Q1100">H1100*_xlfn.IFS(H1100&lt;=350,INDEX('Pliegos Tarifarios (Santiago)'!$F:$F,MATCH($B1100,'Pliegos Tarifarios (Santiago)'!$A:$A,0)),H1100&lt;=500,INDEX('Pliegos Tarifarios (Santiago)'!$G:$G,MATCH($B1100,'Pliegos Tarifarios (Santiago)'!$A:$A,0)),H1100&lt;=1000,INDEX('Pliegos Tarifarios (Santiago)'!$H:$H,MATCH($B1100,'Pliegos Tarifarios (Santiago)'!$A:$A,0)),H1100&lt;=5000,INDEX('Pliegos Tarifarios (Santiago)'!$I:$I,MATCH($B1100,'Pliegos Tarifarios (Santiago)'!$A:$A,0)),H1100&gt;5000,INDEX('Pliegos Tarifarios (Santiago)'!$J:$J,MATCH($B1100,'Pliegos Tarifarios (Santiago)'!$A:$A,0)))/1.19</f>
        <v>7668.0998256302519</v>
      </c>
      <c r="R1100" s="19">
        <f>INDEX('Pliegos Tarifarios (Santiago)'!$K:$K,MATCH($B1100,'Pliegos Tarifarios (Santiago)'!$A:$A,0))</f>
        <v>723.32799999999997</v>
      </c>
      <c r="S1100" s="21">
        <f t="shared" ref="S1100" si="71">SUM(M1100:R1100)</f>
        <v>463265.57576523023</v>
      </c>
      <c r="T1100" s="21">
        <f t="shared" si="69"/>
        <v>88020.459395393744</v>
      </c>
      <c r="U1100" s="19">
        <v>0</v>
      </c>
      <c r="V1100" s="21">
        <f t="shared" si="70"/>
        <v>551286.03516062396</v>
      </c>
    </row>
    <row r="1101" spans="1:22" x14ac:dyDescent="0.3">
      <c r="A1101" s="3" t="s">
        <v>136</v>
      </c>
      <c r="B1101" s="3">
        <v>5</v>
      </c>
      <c r="C1101" s="4" t="s">
        <v>178</v>
      </c>
      <c r="D1101" s="3" t="s">
        <v>343</v>
      </c>
      <c r="E1101" s="3" t="s">
        <v>327</v>
      </c>
      <c r="F1101" s="4" t="s">
        <v>344</v>
      </c>
      <c r="G1101" s="3" t="s">
        <v>16</v>
      </c>
      <c r="H1101" s="5">
        <v>1917.4711</v>
      </c>
      <c r="I1101" s="5">
        <v>5.13</v>
      </c>
      <c r="J1101" s="5">
        <v>5.13</v>
      </c>
      <c r="K1101" s="6">
        <v>1</v>
      </c>
      <c r="L1101" s="5">
        <v>63.92</v>
      </c>
      <c r="M1101" s="19">
        <f>H1101*INDEX('Pliegos Tarifarios (Santiago)'!$B:$B,MATCH($B1101,'Pliegos Tarifarios (Santiago)'!$A:$A,0))</f>
        <v>227868.4305818</v>
      </c>
      <c r="N1101" s="19">
        <f>I1101*INDEX('Pliegos Tarifarios (Santiago)'!$C:$C,MATCH($B1101,'Pliegos Tarifarios (Santiago)'!$A:$A,0))</f>
        <v>17444.416229999999</v>
      </c>
      <c r="O1101" s="19">
        <f>J1101*INDEX('Pliegos Tarifarios (Santiago)'!$D:$D,MATCH($B1101,'Pliegos Tarifarios (Santiago)'!$A:$A,0))</f>
        <v>72331.532819999993</v>
      </c>
      <c r="P1101" s="19">
        <f>H1101*INDEX('Pliegos Tarifarios (Santiago)'!$E:$E,MATCH($B1101,'Pliegos Tarifarios (Santiago)'!$A:$A,0))</f>
        <v>24796.736265200001</v>
      </c>
      <c r="Q1101" s="19" cm="1">
        <f t="array" ref="Q1101">H1101*_xlfn.IFS(H1101&lt;=350,INDEX('Pliegos Tarifarios (Santiago)'!$F:$F,MATCH($B1101,'Pliegos Tarifarios (Santiago)'!$A:$A,0)),H1101&lt;=500,INDEX('Pliegos Tarifarios (Santiago)'!$G:$G,MATCH($B1101,'Pliegos Tarifarios (Santiago)'!$A:$A,0)),H1101&lt;=1000,INDEX('Pliegos Tarifarios (Santiago)'!$H:$H,MATCH($B1101,'Pliegos Tarifarios (Santiago)'!$A:$A,0)),H1101&lt;=5000,INDEX('Pliegos Tarifarios (Santiago)'!$I:$I,MATCH($B1101,'Pliegos Tarifarios (Santiago)'!$A:$A,0)),H1101&gt;5000,INDEX('Pliegos Tarifarios (Santiago)'!$J:$J,MATCH($B1101,'Pliegos Tarifarios (Santiago)'!$A:$A,0)))/1.19</f>
        <v>5754.0246202521012</v>
      </c>
      <c r="R1101" s="19">
        <f>INDEX('Pliegos Tarifarios (Santiago)'!$K:$K,MATCH($B1101,'Pliegos Tarifarios (Santiago)'!$A:$A,0))</f>
        <v>723.32799999999997</v>
      </c>
      <c r="S1101" s="21">
        <f t="shared" ref="S1101:S1164" si="72">SUM(M1101:R1101)</f>
        <v>348918.46851725207</v>
      </c>
      <c r="T1101" s="21">
        <f t="shared" si="69"/>
        <v>66294.509018277895</v>
      </c>
      <c r="U1101" s="19">
        <v>0</v>
      </c>
      <c r="V1101" s="21">
        <f t="shared" si="70"/>
        <v>415212.97753552999</v>
      </c>
    </row>
    <row r="1102" spans="1:22" x14ac:dyDescent="0.3">
      <c r="A1102" s="3" t="s">
        <v>136</v>
      </c>
      <c r="B1102" s="3">
        <v>5</v>
      </c>
      <c r="C1102" s="4" t="s">
        <v>178</v>
      </c>
      <c r="D1102" s="3" t="s">
        <v>345</v>
      </c>
      <c r="E1102" s="3" t="s">
        <v>59</v>
      </c>
      <c r="F1102" s="4" t="s">
        <v>346</v>
      </c>
      <c r="G1102" s="3" t="s">
        <v>30</v>
      </c>
      <c r="H1102" s="5">
        <v>255.63839999999999</v>
      </c>
      <c r="I1102" s="5">
        <v>0.70020000000000004</v>
      </c>
      <c r="J1102" s="5">
        <v>0.70020000000000004</v>
      </c>
      <c r="K1102" s="6">
        <v>1</v>
      </c>
      <c r="L1102" s="5">
        <v>8.52</v>
      </c>
      <c r="M1102" s="19">
        <f>H1102*INDEX('Pliegos Tarifarios (Santiago)'!$B:$B,MATCH($B1102,'Pliegos Tarifarios (Santiago)'!$A:$A,0))</f>
        <v>30379.556179199997</v>
      </c>
      <c r="N1102" s="19">
        <f>I1102*INDEX('Pliegos Tarifarios (Santiago)'!$C:$C,MATCH($B1102,'Pliegos Tarifarios (Santiago)'!$A:$A,0))</f>
        <v>2381.0097942000002</v>
      </c>
      <c r="O1102" s="19">
        <f>J1102*INDEX('Pliegos Tarifarios (Santiago)'!$D:$D,MATCH($B1102,'Pliegos Tarifarios (Santiago)'!$A:$A,0))</f>
        <v>9872.6197428000014</v>
      </c>
      <c r="P1102" s="19">
        <f>H1102*INDEX('Pliegos Tarifarios (Santiago)'!$E:$E,MATCH($B1102,'Pliegos Tarifarios (Santiago)'!$A:$A,0))</f>
        <v>3305.9157888</v>
      </c>
      <c r="Q1102" s="19" cm="1">
        <f t="array" ref="Q1102">H1102*_xlfn.IFS(H1102&lt;=350,INDEX('Pliegos Tarifarios (Santiago)'!$F:$F,MATCH($B1102,'Pliegos Tarifarios (Santiago)'!$A:$A,0)),H1102&lt;=500,INDEX('Pliegos Tarifarios (Santiago)'!$G:$G,MATCH($B1102,'Pliegos Tarifarios (Santiago)'!$A:$A,0)),H1102&lt;=1000,INDEX('Pliegos Tarifarios (Santiago)'!$H:$H,MATCH($B1102,'Pliegos Tarifarios (Santiago)'!$A:$A,0)),H1102&lt;=5000,INDEX('Pliegos Tarifarios (Santiago)'!$I:$I,MATCH($B1102,'Pliegos Tarifarios (Santiago)'!$A:$A,0)),H1102&gt;5000,INDEX('Pliegos Tarifarios (Santiago)'!$J:$J,MATCH($B1102,'Pliegos Tarifarios (Santiago)'!$A:$A,0)))/1.19</f>
        <v>168.42059294117649</v>
      </c>
      <c r="R1102" s="19">
        <f>INDEX('Pliegos Tarifarios (Santiago)'!$K:$K,MATCH($B1102,'Pliegos Tarifarios (Santiago)'!$A:$A,0))</f>
        <v>723.32799999999997</v>
      </c>
      <c r="S1102" s="21">
        <f t="shared" si="72"/>
        <v>46830.850097941169</v>
      </c>
      <c r="T1102" s="21">
        <f t="shared" si="69"/>
        <v>8897.8615186088227</v>
      </c>
      <c r="U1102" s="19">
        <v>0</v>
      </c>
      <c r="V1102" s="21">
        <f t="shared" si="70"/>
        <v>55728.71161654999</v>
      </c>
    </row>
    <row r="1103" spans="1:22" x14ac:dyDescent="0.3">
      <c r="A1103" s="3" t="s">
        <v>136</v>
      </c>
      <c r="B1103" s="3">
        <v>5</v>
      </c>
      <c r="C1103" s="4" t="s">
        <v>178</v>
      </c>
      <c r="D1103" s="3" t="s">
        <v>347</v>
      </c>
      <c r="E1103" s="3" t="s">
        <v>59</v>
      </c>
      <c r="F1103" s="4" t="s">
        <v>348</v>
      </c>
      <c r="G1103" s="3" t="s">
        <v>30</v>
      </c>
      <c r="H1103" s="5">
        <v>254.8021</v>
      </c>
      <c r="I1103" s="5">
        <v>0.68359999999999999</v>
      </c>
      <c r="J1103" s="5">
        <v>0.66839999999999999</v>
      </c>
      <c r="K1103" s="6">
        <v>0.97776477472205969</v>
      </c>
      <c r="L1103" s="5">
        <v>8.49</v>
      </c>
      <c r="M1103" s="19">
        <f>H1103*INDEX('Pliegos Tarifarios (Santiago)'!$B:$B,MATCH($B1103,'Pliegos Tarifarios (Santiago)'!$A:$A,0))</f>
        <v>30280.171959799998</v>
      </c>
      <c r="N1103" s="19">
        <f>I1103*INDEX('Pliegos Tarifarios (Santiago)'!$C:$C,MATCH($B1103,'Pliegos Tarifarios (Santiago)'!$A:$A,0))</f>
        <v>2324.5619756000001</v>
      </c>
      <c r="O1103" s="19">
        <f>J1103*INDEX('Pliegos Tarifarios (Santiago)'!$D:$D,MATCH($B1103,'Pliegos Tarifarios (Santiago)'!$A:$A,0))</f>
        <v>9424.2488376000001</v>
      </c>
      <c r="P1103" s="19">
        <f>H1103*INDEX('Pliegos Tarifarios (Santiago)'!$E:$E,MATCH($B1103,'Pliegos Tarifarios (Santiago)'!$A:$A,0))</f>
        <v>3295.1007571999999</v>
      </c>
      <c r="Q1103" s="19" cm="1">
        <f t="array" ref="Q1103">H1103*_xlfn.IFS(H1103&lt;=350,INDEX('Pliegos Tarifarios (Santiago)'!$F:$F,MATCH($B1103,'Pliegos Tarifarios (Santiago)'!$A:$A,0)),H1103&lt;=500,INDEX('Pliegos Tarifarios (Santiago)'!$G:$G,MATCH($B1103,'Pliegos Tarifarios (Santiago)'!$A:$A,0)),H1103&lt;=1000,INDEX('Pliegos Tarifarios (Santiago)'!$H:$H,MATCH($B1103,'Pliegos Tarifarios (Santiago)'!$A:$A,0)),H1103&lt;=5000,INDEX('Pliegos Tarifarios (Santiago)'!$I:$I,MATCH($B1103,'Pliegos Tarifarios (Santiago)'!$A:$A,0)),H1103&gt;5000,INDEX('Pliegos Tarifarios (Santiago)'!$J:$J,MATCH($B1103,'Pliegos Tarifarios (Santiago)'!$A:$A,0)))/1.19</f>
        <v>167.86961882352944</v>
      </c>
      <c r="R1103" s="19">
        <f>INDEX('Pliegos Tarifarios (Santiago)'!$K:$K,MATCH($B1103,'Pliegos Tarifarios (Santiago)'!$A:$A,0))</f>
        <v>723.32799999999997</v>
      </c>
      <c r="S1103" s="21">
        <f t="shared" si="72"/>
        <v>46215.281149023525</v>
      </c>
      <c r="T1103" s="21">
        <f t="shared" si="69"/>
        <v>8780.9034183144704</v>
      </c>
      <c r="U1103" s="19">
        <v>0</v>
      </c>
      <c r="V1103" s="21">
        <f t="shared" si="70"/>
        <v>54996.184567337994</v>
      </c>
    </row>
    <row r="1104" spans="1:22" x14ac:dyDescent="0.3">
      <c r="A1104" s="3" t="s">
        <v>136</v>
      </c>
      <c r="B1104" s="3">
        <v>5</v>
      </c>
      <c r="C1104" s="4" t="s">
        <v>178</v>
      </c>
      <c r="D1104" s="3" t="s">
        <v>349</v>
      </c>
      <c r="E1104" s="3" t="s">
        <v>59</v>
      </c>
      <c r="F1104" s="4" t="s">
        <v>350</v>
      </c>
      <c r="G1104" s="3" t="s">
        <v>30</v>
      </c>
      <c r="H1104" s="5">
        <v>255.35419999999999</v>
      </c>
      <c r="I1104" s="5">
        <v>0.68789999999999996</v>
      </c>
      <c r="J1104" s="5">
        <v>0.6794</v>
      </c>
      <c r="K1104" s="6">
        <v>0.98764355284198291</v>
      </c>
      <c r="L1104" s="5">
        <v>8.51</v>
      </c>
      <c r="M1104" s="19">
        <f>H1104*INDEX('Pliegos Tarifarios (Santiago)'!$B:$B,MATCH($B1104,'Pliegos Tarifarios (Santiago)'!$A:$A,0))</f>
        <v>30345.782419599997</v>
      </c>
      <c r="N1104" s="19">
        <f>I1104*INDEX('Pliegos Tarifarios (Santiago)'!$C:$C,MATCH($B1104,'Pliegos Tarifarios (Santiago)'!$A:$A,0))</f>
        <v>2339.1840008999998</v>
      </c>
      <c r="O1104" s="19">
        <f>J1104*INDEX('Pliegos Tarifarios (Santiago)'!$D:$D,MATCH($B1104,'Pliegos Tarifarios (Santiago)'!$A:$A,0))</f>
        <v>9579.3456915999996</v>
      </c>
      <c r="P1104" s="19">
        <f>H1104*INDEX('Pliegos Tarifarios (Santiago)'!$E:$E,MATCH($B1104,'Pliegos Tarifarios (Santiago)'!$A:$A,0))</f>
        <v>3302.2405143999999</v>
      </c>
      <c r="Q1104" s="19" cm="1">
        <f t="array" ref="Q1104">H1104*_xlfn.IFS(H1104&lt;=350,INDEX('Pliegos Tarifarios (Santiago)'!$F:$F,MATCH($B1104,'Pliegos Tarifarios (Santiago)'!$A:$A,0)),H1104&lt;=500,INDEX('Pliegos Tarifarios (Santiago)'!$G:$G,MATCH($B1104,'Pliegos Tarifarios (Santiago)'!$A:$A,0)),H1104&lt;=1000,INDEX('Pliegos Tarifarios (Santiago)'!$H:$H,MATCH($B1104,'Pliegos Tarifarios (Santiago)'!$A:$A,0)),H1104&lt;=5000,INDEX('Pliegos Tarifarios (Santiago)'!$I:$I,MATCH($B1104,'Pliegos Tarifarios (Santiago)'!$A:$A,0)),H1104&gt;5000,INDEX('Pliegos Tarifarios (Santiago)'!$J:$J,MATCH($B1104,'Pliegos Tarifarios (Santiago)'!$A:$A,0)))/1.19</f>
        <v>168.23335529411764</v>
      </c>
      <c r="R1104" s="19">
        <f>INDEX('Pliegos Tarifarios (Santiago)'!$K:$K,MATCH($B1104,'Pliegos Tarifarios (Santiago)'!$A:$A,0))</f>
        <v>723.32799999999997</v>
      </c>
      <c r="S1104" s="21">
        <f t="shared" si="72"/>
        <v>46458.113981794122</v>
      </c>
      <c r="T1104" s="21">
        <f t="shared" si="69"/>
        <v>8827.0416565408832</v>
      </c>
      <c r="U1104" s="19">
        <v>0</v>
      </c>
      <c r="V1104" s="21">
        <f t="shared" si="70"/>
        <v>55285.155638335003</v>
      </c>
    </row>
    <row r="1105" spans="1:22" x14ac:dyDescent="0.3">
      <c r="A1105" s="3" t="s">
        <v>136</v>
      </c>
      <c r="B1105" s="3">
        <v>5</v>
      </c>
      <c r="C1105" s="4" t="s">
        <v>178</v>
      </c>
      <c r="D1105" s="3" t="s">
        <v>351</v>
      </c>
      <c r="E1105" s="3" t="s">
        <v>104</v>
      </c>
      <c r="F1105" s="4" t="s">
        <v>352</v>
      </c>
      <c r="G1105" s="3" t="s">
        <v>30</v>
      </c>
      <c r="H1105" s="5">
        <v>382.6343</v>
      </c>
      <c r="I1105" s="5">
        <v>1.0392999999999999</v>
      </c>
      <c r="J1105" s="5">
        <v>1.0392999999999999</v>
      </c>
      <c r="K1105" s="6">
        <v>1</v>
      </c>
      <c r="L1105" s="5">
        <v>12.75</v>
      </c>
      <c r="M1105" s="19">
        <f>H1105*INDEX('Pliegos Tarifarios (Santiago)'!$B:$B,MATCH($B1105,'Pliegos Tarifarios (Santiago)'!$A:$A,0))</f>
        <v>45471.494943399994</v>
      </c>
      <c r="N1105" s="19">
        <f>I1105*INDEX('Pliegos Tarifarios (Santiago)'!$C:$C,MATCH($B1105,'Pliegos Tarifarios (Santiago)'!$A:$A,0))</f>
        <v>3534.1095102999998</v>
      </c>
      <c r="O1105" s="19">
        <f>J1105*INDEX('Pliegos Tarifarios (Santiago)'!$D:$D,MATCH($B1105,'Pliegos Tarifarios (Santiago)'!$A:$A,0))</f>
        <v>14653.832760199999</v>
      </c>
      <c r="P1105" s="19">
        <f>H1105*INDEX('Pliegos Tarifarios (Santiago)'!$E:$E,MATCH($B1105,'Pliegos Tarifarios (Santiago)'!$A:$A,0))</f>
        <v>4948.2267676000001</v>
      </c>
      <c r="Q1105" s="19" cm="1">
        <f t="array" ref="Q1105">H1105*_xlfn.IFS(H1105&lt;=350,INDEX('Pliegos Tarifarios (Santiago)'!$F:$F,MATCH($B1105,'Pliegos Tarifarios (Santiago)'!$A:$A,0)),H1105&lt;=500,INDEX('Pliegos Tarifarios (Santiago)'!$G:$G,MATCH($B1105,'Pliegos Tarifarios (Santiago)'!$A:$A,0)),H1105&lt;=1000,INDEX('Pliegos Tarifarios (Santiago)'!$H:$H,MATCH($B1105,'Pliegos Tarifarios (Santiago)'!$A:$A,0)),H1105&lt;=5000,INDEX('Pliegos Tarifarios (Santiago)'!$I:$I,MATCH($B1105,'Pliegos Tarifarios (Santiago)'!$A:$A,0)),H1105&gt;5000,INDEX('Pliegos Tarifarios (Santiago)'!$J:$J,MATCH($B1105,'Pliegos Tarifarios (Santiago)'!$A:$A,0)))/1.19</f>
        <v>538.9034342857143</v>
      </c>
      <c r="R1105" s="19">
        <f>INDEX('Pliegos Tarifarios (Santiago)'!$K:$K,MATCH($B1105,'Pliegos Tarifarios (Santiago)'!$A:$A,0))</f>
        <v>723.32799999999997</v>
      </c>
      <c r="S1105" s="21">
        <f t="shared" si="72"/>
        <v>69869.895415785708</v>
      </c>
      <c r="T1105" s="21">
        <f t="shared" si="69"/>
        <v>13275.280128999284</v>
      </c>
      <c r="U1105" s="19">
        <v>0</v>
      </c>
      <c r="V1105" s="21">
        <f t="shared" si="70"/>
        <v>83145.175544784986</v>
      </c>
    </row>
    <row r="1106" spans="1:22" x14ac:dyDescent="0.3">
      <c r="A1106" s="3" t="s">
        <v>136</v>
      </c>
      <c r="B1106" s="3">
        <v>5</v>
      </c>
      <c r="C1106" s="4" t="s">
        <v>178</v>
      </c>
      <c r="D1106" s="3" t="s">
        <v>353</v>
      </c>
      <c r="E1106" s="3" t="s">
        <v>104</v>
      </c>
      <c r="F1106" s="4" t="s">
        <v>354</v>
      </c>
      <c r="G1106" s="3" t="s">
        <v>30</v>
      </c>
      <c r="H1106" s="5">
        <v>382.88909999999998</v>
      </c>
      <c r="I1106" s="5">
        <v>1.0427999999999999</v>
      </c>
      <c r="J1106" s="5">
        <v>1.0427999999999999</v>
      </c>
      <c r="K1106" s="6">
        <v>1</v>
      </c>
      <c r="L1106" s="5">
        <v>12.76</v>
      </c>
      <c r="M1106" s="19">
        <f>H1106*INDEX('Pliegos Tarifarios (Santiago)'!$B:$B,MATCH($B1106,'Pliegos Tarifarios (Santiago)'!$A:$A,0))</f>
        <v>45501.774865799998</v>
      </c>
      <c r="N1106" s="19">
        <f>I1106*INDEX('Pliegos Tarifarios (Santiago)'!$C:$C,MATCH($B1106,'Pliegos Tarifarios (Santiago)'!$A:$A,0))</f>
        <v>3546.0111588</v>
      </c>
      <c r="O1106" s="19">
        <f>J1106*INDEX('Pliegos Tarifarios (Santiago)'!$D:$D,MATCH($B1106,'Pliegos Tarifarios (Santiago)'!$A:$A,0))</f>
        <v>14703.181759199999</v>
      </c>
      <c r="P1106" s="19">
        <f>H1106*INDEX('Pliegos Tarifarios (Santiago)'!$E:$E,MATCH($B1106,'Pliegos Tarifarios (Santiago)'!$A:$A,0))</f>
        <v>4951.5218412000004</v>
      </c>
      <c r="Q1106" s="19" cm="1">
        <f t="array" ref="Q1106">H1106*_xlfn.IFS(H1106&lt;=350,INDEX('Pliegos Tarifarios (Santiago)'!$F:$F,MATCH($B1106,'Pliegos Tarifarios (Santiago)'!$A:$A,0)),H1106&lt;=500,INDEX('Pliegos Tarifarios (Santiago)'!$G:$G,MATCH($B1106,'Pliegos Tarifarios (Santiago)'!$A:$A,0)),H1106&lt;=1000,INDEX('Pliegos Tarifarios (Santiago)'!$H:$H,MATCH($B1106,'Pliegos Tarifarios (Santiago)'!$A:$A,0)),H1106&lt;=5000,INDEX('Pliegos Tarifarios (Santiago)'!$I:$I,MATCH($B1106,'Pliegos Tarifarios (Santiago)'!$A:$A,0)),H1106&gt;5000,INDEX('Pliegos Tarifarios (Santiago)'!$J:$J,MATCH($B1106,'Pliegos Tarifarios (Santiago)'!$A:$A,0)))/1.19</f>
        <v>539.26229546218485</v>
      </c>
      <c r="R1106" s="19">
        <f>INDEX('Pliegos Tarifarios (Santiago)'!$K:$K,MATCH($B1106,'Pliegos Tarifarios (Santiago)'!$A:$A,0))</f>
        <v>723.32799999999997</v>
      </c>
      <c r="S1106" s="21">
        <f t="shared" si="72"/>
        <v>69965.079920462187</v>
      </c>
      <c r="T1106" s="21">
        <f t="shared" si="69"/>
        <v>13293.365184887816</v>
      </c>
      <c r="U1106" s="19">
        <v>0</v>
      </c>
      <c r="V1106" s="21">
        <f t="shared" si="70"/>
        <v>83258.445105350009</v>
      </c>
    </row>
    <row r="1107" spans="1:22" x14ac:dyDescent="0.3">
      <c r="A1107" s="3" t="s">
        <v>136</v>
      </c>
      <c r="B1107" s="3">
        <v>5</v>
      </c>
      <c r="C1107" s="4" t="s">
        <v>178</v>
      </c>
      <c r="D1107" s="3" t="s">
        <v>355</v>
      </c>
      <c r="E1107" s="3" t="s">
        <v>356</v>
      </c>
      <c r="F1107" s="4" t="s">
        <v>357</v>
      </c>
      <c r="G1107" s="3" t="s">
        <v>30</v>
      </c>
      <c r="H1107" s="5">
        <v>382.4554</v>
      </c>
      <c r="I1107" s="5">
        <v>1.0276000000000001</v>
      </c>
      <c r="J1107" s="5">
        <v>1.0276000000000001</v>
      </c>
      <c r="K1107" s="6">
        <v>1</v>
      </c>
      <c r="L1107" s="5">
        <v>12.75</v>
      </c>
      <c r="M1107" s="19">
        <f>H1107*INDEX('Pliegos Tarifarios (Santiago)'!$B:$B,MATCH($B1107,'Pliegos Tarifarios (Santiago)'!$A:$A,0))</f>
        <v>45450.234825199994</v>
      </c>
      <c r="N1107" s="19">
        <f>I1107*INDEX('Pliegos Tarifarios (Santiago)'!$C:$C,MATCH($B1107,'Pliegos Tarifarios (Santiago)'!$A:$A,0))</f>
        <v>3494.3239996000002</v>
      </c>
      <c r="O1107" s="19">
        <f>J1107*INDEX('Pliegos Tarifarios (Santiago)'!$D:$D,MATCH($B1107,'Pliegos Tarifarios (Santiago)'!$A:$A,0))</f>
        <v>14488.866106400001</v>
      </c>
      <c r="P1107" s="19">
        <f>H1107*INDEX('Pliegos Tarifarios (Santiago)'!$E:$E,MATCH($B1107,'Pliegos Tarifarios (Santiago)'!$A:$A,0))</f>
        <v>4945.9132328000005</v>
      </c>
      <c r="Q1107" s="19" cm="1">
        <f t="array" ref="Q1107">H1107*_xlfn.IFS(H1107&lt;=350,INDEX('Pliegos Tarifarios (Santiago)'!$F:$F,MATCH($B1107,'Pliegos Tarifarios (Santiago)'!$A:$A,0)),H1107&lt;=500,INDEX('Pliegos Tarifarios (Santiago)'!$G:$G,MATCH($B1107,'Pliegos Tarifarios (Santiago)'!$A:$A,0)),H1107&lt;=1000,INDEX('Pliegos Tarifarios (Santiago)'!$H:$H,MATCH($B1107,'Pliegos Tarifarios (Santiago)'!$A:$A,0)),H1107&lt;=5000,INDEX('Pliegos Tarifarios (Santiago)'!$I:$I,MATCH($B1107,'Pliegos Tarifarios (Santiago)'!$A:$A,0)),H1107&gt;5000,INDEX('Pliegos Tarifarios (Santiago)'!$J:$J,MATCH($B1107,'Pliegos Tarifarios (Santiago)'!$A:$A,0)))/1.19</f>
        <v>538.65147092436985</v>
      </c>
      <c r="R1107" s="19">
        <f>INDEX('Pliegos Tarifarios (Santiago)'!$K:$K,MATCH($B1107,'Pliegos Tarifarios (Santiago)'!$A:$A,0))</f>
        <v>723.32799999999997</v>
      </c>
      <c r="S1107" s="21">
        <f t="shared" si="72"/>
        <v>69641.317634924344</v>
      </c>
      <c r="T1107" s="21">
        <f t="shared" si="69"/>
        <v>13231.850350635625</v>
      </c>
      <c r="U1107" s="19">
        <v>0</v>
      </c>
      <c r="V1107" s="21">
        <f t="shared" si="70"/>
        <v>82873.167985559965</v>
      </c>
    </row>
    <row r="1108" spans="1:22" x14ac:dyDescent="0.3">
      <c r="A1108" s="3" t="s">
        <v>136</v>
      </c>
      <c r="B1108" s="3">
        <v>5</v>
      </c>
      <c r="C1108" s="4" t="s">
        <v>178</v>
      </c>
      <c r="D1108" s="3" t="s">
        <v>358</v>
      </c>
      <c r="E1108" s="3" t="s">
        <v>356</v>
      </c>
      <c r="F1108" s="4" t="s">
        <v>359</v>
      </c>
      <c r="G1108" s="3" t="s">
        <v>30</v>
      </c>
      <c r="H1108" s="5">
        <v>383.1773</v>
      </c>
      <c r="I1108" s="5">
        <v>1.0246999999999999</v>
      </c>
      <c r="J1108" s="5">
        <v>1.0228999999999999</v>
      </c>
      <c r="K1108" s="6">
        <v>0.99824338830877324</v>
      </c>
      <c r="L1108" s="5">
        <v>12.77</v>
      </c>
      <c r="M1108" s="19">
        <f>H1108*INDEX('Pliegos Tarifarios (Santiago)'!$B:$B,MATCH($B1108,'Pliegos Tarifarios (Santiago)'!$A:$A,0))</f>
        <v>45536.0239774</v>
      </c>
      <c r="N1108" s="19">
        <f>I1108*INDEX('Pliegos Tarifarios (Santiago)'!$C:$C,MATCH($B1108,'Pliegos Tarifarios (Santiago)'!$A:$A,0))</f>
        <v>3484.4626337</v>
      </c>
      <c r="O1108" s="19">
        <f>J1108*INDEX('Pliegos Tarifarios (Santiago)'!$D:$D,MATCH($B1108,'Pliegos Tarifarios (Santiago)'!$A:$A,0))</f>
        <v>14422.597450599998</v>
      </c>
      <c r="P1108" s="19">
        <f>H1108*INDEX('Pliegos Tarifarios (Santiago)'!$E:$E,MATCH($B1108,'Pliegos Tarifarios (Santiago)'!$A:$A,0))</f>
        <v>4955.2488436000003</v>
      </c>
      <c r="Q1108" s="19" cm="1">
        <f t="array" ref="Q1108">H1108*_xlfn.IFS(H1108&lt;=350,INDEX('Pliegos Tarifarios (Santiago)'!$F:$F,MATCH($B1108,'Pliegos Tarifarios (Santiago)'!$A:$A,0)),H1108&lt;=500,INDEX('Pliegos Tarifarios (Santiago)'!$G:$G,MATCH($B1108,'Pliegos Tarifarios (Santiago)'!$A:$A,0)),H1108&lt;=1000,INDEX('Pliegos Tarifarios (Santiago)'!$H:$H,MATCH($B1108,'Pliegos Tarifarios (Santiago)'!$A:$A,0)),H1108&lt;=5000,INDEX('Pliegos Tarifarios (Santiago)'!$I:$I,MATCH($B1108,'Pliegos Tarifarios (Santiago)'!$A:$A,0)),H1108&gt;5000,INDEX('Pliegos Tarifarios (Santiago)'!$J:$J,MATCH($B1108,'Pliegos Tarifarios (Santiago)'!$A:$A,0)))/1.19</f>
        <v>539.66819731092448</v>
      </c>
      <c r="R1108" s="19">
        <f>INDEX('Pliegos Tarifarios (Santiago)'!$K:$K,MATCH($B1108,'Pliegos Tarifarios (Santiago)'!$A:$A,0))</f>
        <v>723.32799999999997</v>
      </c>
      <c r="S1108" s="21">
        <f t="shared" si="72"/>
        <v>69661.329102610922</v>
      </c>
      <c r="T1108" s="21">
        <f t="shared" si="69"/>
        <v>13235.652529496076</v>
      </c>
      <c r="U1108" s="19">
        <v>0</v>
      </c>
      <c r="V1108" s="21">
        <f t="shared" si="70"/>
        <v>82896.981632106996</v>
      </c>
    </row>
    <row r="1109" spans="1:22" x14ac:dyDescent="0.3">
      <c r="A1109" s="3" t="s">
        <v>136</v>
      </c>
      <c r="B1109" s="3">
        <v>5</v>
      </c>
      <c r="C1109" s="4" t="s">
        <v>178</v>
      </c>
      <c r="D1109" s="3" t="s">
        <v>360</v>
      </c>
      <c r="E1109" s="3" t="s">
        <v>356</v>
      </c>
      <c r="F1109" s="4" t="s">
        <v>361</v>
      </c>
      <c r="G1109" s="3" t="s">
        <v>30</v>
      </c>
      <c r="H1109" s="5">
        <v>383.2688</v>
      </c>
      <c r="I1109" s="5">
        <v>1.0303</v>
      </c>
      <c r="J1109" s="5">
        <v>0.99099999999999999</v>
      </c>
      <c r="K1109" s="6">
        <v>0.9618557701640299</v>
      </c>
      <c r="L1109" s="5">
        <v>12.78</v>
      </c>
      <c r="M1109" s="19">
        <f>H1109*INDEX('Pliegos Tarifarios (Santiago)'!$B:$B,MATCH($B1109,'Pliegos Tarifarios (Santiago)'!$A:$A,0))</f>
        <v>45546.897654399996</v>
      </c>
      <c r="N1109" s="19">
        <f>I1109*INDEX('Pliegos Tarifarios (Santiago)'!$C:$C,MATCH($B1109,'Pliegos Tarifarios (Santiago)'!$A:$A,0))</f>
        <v>3503.5052713</v>
      </c>
      <c r="O1109" s="19">
        <f>J1109*INDEX('Pliegos Tarifarios (Santiago)'!$D:$D,MATCH($B1109,'Pliegos Tarifarios (Santiago)'!$A:$A,0))</f>
        <v>13972.816574</v>
      </c>
      <c r="P1109" s="19">
        <f>H1109*INDEX('Pliegos Tarifarios (Santiago)'!$E:$E,MATCH($B1109,'Pliegos Tarifarios (Santiago)'!$A:$A,0))</f>
        <v>4956.4321215999998</v>
      </c>
      <c r="Q1109" s="19" cm="1">
        <f t="array" ref="Q1109">H1109*_xlfn.IFS(H1109&lt;=350,INDEX('Pliegos Tarifarios (Santiago)'!$F:$F,MATCH($B1109,'Pliegos Tarifarios (Santiago)'!$A:$A,0)),H1109&lt;=500,INDEX('Pliegos Tarifarios (Santiago)'!$G:$G,MATCH($B1109,'Pliegos Tarifarios (Santiago)'!$A:$A,0)),H1109&lt;=1000,INDEX('Pliegos Tarifarios (Santiago)'!$H:$H,MATCH($B1109,'Pliegos Tarifarios (Santiago)'!$A:$A,0)),H1109&lt;=5000,INDEX('Pliegos Tarifarios (Santiago)'!$I:$I,MATCH($B1109,'Pliegos Tarifarios (Santiago)'!$A:$A,0)),H1109&gt;5000,INDEX('Pliegos Tarifarios (Santiago)'!$J:$J,MATCH($B1109,'Pliegos Tarifarios (Santiago)'!$A:$A,0)))/1.19</f>
        <v>539.79706621848754</v>
      </c>
      <c r="R1109" s="19">
        <f>INDEX('Pliegos Tarifarios (Santiago)'!$K:$K,MATCH($B1109,'Pliegos Tarifarios (Santiago)'!$A:$A,0))</f>
        <v>723.32799999999997</v>
      </c>
      <c r="S1109" s="21">
        <f t="shared" si="72"/>
        <v>69242.776687518461</v>
      </c>
      <c r="T1109" s="21">
        <f t="shared" si="69"/>
        <v>13156.127570628507</v>
      </c>
      <c r="U1109" s="19">
        <v>0</v>
      </c>
      <c r="V1109" s="21">
        <f t="shared" si="70"/>
        <v>82398.904258146969</v>
      </c>
    </row>
    <row r="1110" spans="1:22" x14ac:dyDescent="0.3">
      <c r="A1110" s="3" t="s">
        <v>136</v>
      </c>
      <c r="B1110" s="3">
        <v>5</v>
      </c>
      <c r="C1110" s="4" t="s">
        <v>178</v>
      </c>
      <c r="D1110" s="3" t="s">
        <v>362</v>
      </c>
      <c r="E1110" s="3" t="s">
        <v>356</v>
      </c>
      <c r="F1110" s="4" t="s">
        <v>363</v>
      </c>
      <c r="G1110" s="3" t="s">
        <v>30</v>
      </c>
      <c r="H1110" s="5">
        <v>383.3304</v>
      </c>
      <c r="I1110" s="5">
        <v>1.0535000000000001</v>
      </c>
      <c r="J1110" s="5">
        <v>1.0535000000000001</v>
      </c>
      <c r="K1110" s="6">
        <v>1</v>
      </c>
      <c r="L1110" s="5">
        <v>12.78</v>
      </c>
      <c r="M1110" s="19">
        <f>H1110*INDEX('Pliegos Tarifarios (Santiago)'!$B:$B,MATCH($B1110,'Pliegos Tarifarios (Santiago)'!$A:$A,0))</f>
        <v>45554.218075199999</v>
      </c>
      <c r="N1110" s="19">
        <f>I1110*INDEX('Pliegos Tarifarios (Santiago)'!$C:$C,MATCH($B1110,'Pliegos Tarifarios (Santiago)'!$A:$A,0))</f>
        <v>3582.3961985000005</v>
      </c>
      <c r="O1110" s="19">
        <f>J1110*INDEX('Pliegos Tarifarios (Santiago)'!$D:$D,MATCH($B1110,'Pliegos Tarifarios (Santiago)'!$A:$A,0))</f>
        <v>14854.048699000001</v>
      </c>
      <c r="P1110" s="19">
        <f>H1110*INDEX('Pliegos Tarifarios (Santiago)'!$E:$E,MATCH($B1110,'Pliegos Tarifarios (Santiago)'!$A:$A,0))</f>
        <v>4957.2287328000002</v>
      </c>
      <c r="Q1110" s="19" cm="1">
        <f t="array" ref="Q1110">H1110*_xlfn.IFS(H1110&lt;=350,INDEX('Pliegos Tarifarios (Santiago)'!$F:$F,MATCH($B1110,'Pliegos Tarifarios (Santiago)'!$A:$A,0)),H1110&lt;=500,INDEX('Pliegos Tarifarios (Santiago)'!$G:$G,MATCH($B1110,'Pliegos Tarifarios (Santiago)'!$A:$A,0)),H1110&lt;=1000,INDEX('Pliegos Tarifarios (Santiago)'!$H:$H,MATCH($B1110,'Pliegos Tarifarios (Santiago)'!$A:$A,0)),H1110&lt;=5000,INDEX('Pliegos Tarifarios (Santiago)'!$I:$I,MATCH($B1110,'Pliegos Tarifarios (Santiago)'!$A:$A,0)),H1110&gt;5000,INDEX('Pliegos Tarifarios (Santiago)'!$J:$J,MATCH($B1110,'Pliegos Tarifarios (Santiago)'!$A:$A,0)))/1.19</f>
        <v>539.88382386554622</v>
      </c>
      <c r="R1110" s="19">
        <f>INDEX('Pliegos Tarifarios (Santiago)'!$K:$K,MATCH($B1110,'Pliegos Tarifarios (Santiago)'!$A:$A,0))</f>
        <v>723.32799999999997</v>
      </c>
      <c r="S1110" s="21">
        <f t="shared" si="72"/>
        <v>70211.10352936553</v>
      </c>
      <c r="T1110" s="21">
        <f t="shared" si="69"/>
        <v>13340.109670579452</v>
      </c>
      <c r="U1110" s="19">
        <v>0</v>
      </c>
      <c r="V1110" s="21">
        <f t="shared" si="70"/>
        <v>83551.213199944978</v>
      </c>
    </row>
    <row r="1111" spans="1:22" x14ac:dyDescent="0.3">
      <c r="A1111" s="3" t="s">
        <v>136</v>
      </c>
      <c r="B1111" s="3">
        <v>5</v>
      </c>
      <c r="C1111" s="4" t="s">
        <v>178</v>
      </c>
      <c r="D1111" s="3" t="s">
        <v>364</v>
      </c>
      <c r="E1111" s="3" t="s">
        <v>356</v>
      </c>
      <c r="F1111" s="4" t="s">
        <v>365</v>
      </c>
      <c r="G1111" s="3" t="s">
        <v>30</v>
      </c>
      <c r="H1111" s="5">
        <v>383.73689999999999</v>
      </c>
      <c r="I1111" s="5">
        <v>1.0259</v>
      </c>
      <c r="J1111" s="5">
        <v>1.0216000000000001</v>
      </c>
      <c r="K1111" s="6">
        <v>0.99580855833901938</v>
      </c>
      <c r="L1111" s="5">
        <v>12.79</v>
      </c>
      <c r="M1111" s="19">
        <f>H1111*INDEX('Pliegos Tarifarios (Santiago)'!$B:$B,MATCH($B1111,'Pliegos Tarifarios (Santiago)'!$A:$A,0))</f>
        <v>45602.5257222</v>
      </c>
      <c r="N1111" s="19">
        <f>I1111*INDEX('Pliegos Tarifarios (Santiago)'!$C:$C,MATCH($B1111,'Pliegos Tarifarios (Santiago)'!$A:$A,0))</f>
        <v>3488.5431989000003</v>
      </c>
      <c r="O1111" s="19">
        <f>J1111*INDEX('Pliegos Tarifarios (Santiago)'!$D:$D,MATCH($B1111,'Pliegos Tarifarios (Santiago)'!$A:$A,0))</f>
        <v>14404.267822400001</v>
      </c>
      <c r="P1111" s="19">
        <f>H1111*INDEX('Pliegos Tarifarios (Santiago)'!$E:$E,MATCH($B1111,'Pliegos Tarifarios (Santiago)'!$A:$A,0))</f>
        <v>4962.4855908</v>
      </c>
      <c r="Q1111" s="19" cm="1">
        <f t="array" ref="Q1111">H1111*_xlfn.IFS(H1111&lt;=350,INDEX('Pliegos Tarifarios (Santiago)'!$F:$F,MATCH($B1111,'Pliegos Tarifarios (Santiago)'!$A:$A,0)),H1111&lt;=500,INDEX('Pliegos Tarifarios (Santiago)'!$G:$G,MATCH($B1111,'Pliegos Tarifarios (Santiago)'!$A:$A,0)),H1111&lt;=1000,INDEX('Pliegos Tarifarios (Santiago)'!$H:$H,MATCH($B1111,'Pliegos Tarifarios (Santiago)'!$A:$A,0)),H1111&lt;=5000,INDEX('Pliegos Tarifarios (Santiago)'!$I:$I,MATCH($B1111,'Pliegos Tarifarios (Santiago)'!$A:$A,0)),H1111&gt;5000,INDEX('Pliegos Tarifarios (Santiago)'!$J:$J,MATCH($B1111,'Pliegos Tarifarios (Santiago)'!$A:$A,0)))/1.19</f>
        <v>540.45633983193284</v>
      </c>
      <c r="R1111" s="19">
        <f>INDEX('Pliegos Tarifarios (Santiago)'!$K:$K,MATCH($B1111,'Pliegos Tarifarios (Santiago)'!$A:$A,0))</f>
        <v>723.32799999999997</v>
      </c>
      <c r="S1111" s="21">
        <f t="shared" si="72"/>
        <v>69721.606674131923</v>
      </c>
      <c r="T1111" s="21">
        <f t="shared" si="69"/>
        <v>13247.105268085066</v>
      </c>
      <c r="U1111" s="19">
        <v>0</v>
      </c>
      <c r="V1111" s="21">
        <f t="shared" si="70"/>
        <v>82968.711942216993</v>
      </c>
    </row>
    <row r="1112" spans="1:22" x14ac:dyDescent="0.3">
      <c r="A1112" s="3" t="s">
        <v>136</v>
      </c>
      <c r="B1112" s="3">
        <v>5</v>
      </c>
      <c r="C1112" s="4" t="s">
        <v>178</v>
      </c>
      <c r="D1112" s="3" t="s">
        <v>366</v>
      </c>
      <c r="E1112" s="3" t="s">
        <v>356</v>
      </c>
      <c r="F1112" s="4" t="s">
        <v>367</v>
      </c>
      <c r="G1112" s="3" t="s">
        <v>30</v>
      </c>
      <c r="H1112" s="5">
        <v>383.56950000000001</v>
      </c>
      <c r="I1112" s="5">
        <v>1.0234000000000001</v>
      </c>
      <c r="J1112" s="5">
        <v>1.0017</v>
      </c>
      <c r="K1112" s="6">
        <v>0.97879616963064286</v>
      </c>
      <c r="L1112" s="5">
        <v>12.79</v>
      </c>
      <c r="M1112" s="19">
        <f>H1112*INDEX('Pliegos Tarifarios (Santiago)'!$B:$B,MATCH($B1112,'Pliegos Tarifarios (Santiago)'!$A:$A,0))</f>
        <v>45582.632240999999</v>
      </c>
      <c r="N1112" s="19">
        <f>I1112*INDEX('Pliegos Tarifarios (Santiago)'!$C:$C,MATCH($B1112,'Pliegos Tarifarios (Santiago)'!$A:$A,0))</f>
        <v>3480.0420214000005</v>
      </c>
      <c r="O1112" s="19">
        <f>J1112*INDEX('Pliegos Tarifarios (Santiago)'!$D:$D,MATCH($B1112,'Pliegos Tarifarios (Santiago)'!$A:$A,0))</f>
        <v>14123.683513800001</v>
      </c>
      <c r="P1112" s="19">
        <f>H1112*INDEX('Pliegos Tarifarios (Santiago)'!$E:$E,MATCH($B1112,'Pliegos Tarifarios (Santiago)'!$A:$A,0))</f>
        <v>4960.3207739999998</v>
      </c>
      <c r="Q1112" s="19" cm="1">
        <f t="array" ref="Q1112">H1112*_xlfn.IFS(H1112&lt;=350,INDEX('Pliegos Tarifarios (Santiago)'!$F:$F,MATCH($B1112,'Pliegos Tarifarios (Santiago)'!$A:$A,0)),H1112&lt;=500,INDEX('Pliegos Tarifarios (Santiago)'!$G:$G,MATCH($B1112,'Pliegos Tarifarios (Santiago)'!$A:$A,0)),H1112&lt;=1000,INDEX('Pliegos Tarifarios (Santiago)'!$H:$H,MATCH($B1112,'Pliegos Tarifarios (Santiago)'!$A:$A,0)),H1112&lt;=5000,INDEX('Pliegos Tarifarios (Santiago)'!$I:$I,MATCH($B1112,'Pliegos Tarifarios (Santiago)'!$A:$A,0)),H1112&gt;5000,INDEX('Pliegos Tarifarios (Santiago)'!$J:$J,MATCH($B1112,'Pliegos Tarifarios (Santiago)'!$A:$A,0)))/1.19</f>
        <v>540.22057310924379</v>
      </c>
      <c r="R1112" s="19">
        <f>INDEX('Pliegos Tarifarios (Santiago)'!$K:$K,MATCH($B1112,'Pliegos Tarifarios (Santiago)'!$A:$A,0))</f>
        <v>723.32799999999997</v>
      </c>
      <c r="S1112" s="21">
        <f t="shared" si="72"/>
        <v>69410.227123309247</v>
      </c>
      <c r="T1112" s="21">
        <f t="shared" si="69"/>
        <v>13187.943153428758</v>
      </c>
      <c r="U1112" s="19">
        <v>0</v>
      </c>
      <c r="V1112" s="21">
        <f t="shared" si="70"/>
        <v>82598.170276738005</v>
      </c>
    </row>
    <row r="1113" spans="1:22" x14ac:dyDescent="0.3">
      <c r="A1113" s="3" t="s">
        <v>136</v>
      </c>
      <c r="B1113" s="3">
        <v>5</v>
      </c>
      <c r="C1113" s="4" t="s">
        <v>178</v>
      </c>
      <c r="D1113" s="3" t="s">
        <v>368</v>
      </c>
      <c r="E1113" s="3" t="s">
        <v>356</v>
      </c>
      <c r="F1113" s="4" t="s">
        <v>49</v>
      </c>
      <c r="G1113" s="3" t="s">
        <v>30</v>
      </c>
      <c r="H1113" s="5">
        <v>382.33980000000003</v>
      </c>
      <c r="I1113" s="5">
        <v>1.0390999999999999</v>
      </c>
      <c r="J1113" s="5">
        <v>1.0079</v>
      </c>
      <c r="K1113" s="6">
        <v>0.96997401597536337</v>
      </c>
      <c r="L1113" s="5">
        <v>12.74</v>
      </c>
      <c r="M1113" s="19">
        <f>H1113*INDEX('Pliegos Tarifarios (Santiago)'!$B:$B,MATCH($B1113,'Pliegos Tarifarios (Santiago)'!$A:$A,0))</f>
        <v>45436.497152399999</v>
      </c>
      <c r="N1113" s="19">
        <f>I1113*INDEX('Pliegos Tarifarios (Santiago)'!$C:$C,MATCH($B1113,'Pliegos Tarifarios (Santiago)'!$A:$A,0))</f>
        <v>3533.4294160999998</v>
      </c>
      <c r="O1113" s="19">
        <f>J1113*INDEX('Pliegos Tarifarios (Santiago)'!$D:$D,MATCH($B1113,'Pliegos Tarifarios (Santiago)'!$A:$A,0))</f>
        <v>14211.101740600001</v>
      </c>
      <c r="P1113" s="19">
        <f>H1113*INDEX('Pliegos Tarifarios (Santiago)'!$E:$E,MATCH($B1113,'Pliegos Tarifarios (Santiago)'!$A:$A,0))</f>
        <v>4944.4182936000007</v>
      </c>
      <c r="Q1113" s="19" cm="1">
        <f t="array" ref="Q1113">H1113*_xlfn.IFS(H1113&lt;=350,INDEX('Pliegos Tarifarios (Santiago)'!$F:$F,MATCH($B1113,'Pliegos Tarifarios (Santiago)'!$A:$A,0)),H1113&lt;=500,INDEX('Pliegos Tarifarios (Santiago)'!$G:$G,MATCH($B1113,'Pliegos Tarifarios (Santiago)'!$A:$A,0)),H1113&lt;=1000,INDEX('Pliegos Tarifarios (Santiago)'!$H:$H,MATCH($B1113,'Pliegos Tarifarios (Santiago)'!$A:$A,0)),H1113&lt;=5000,INDEX('Pliegos Tarifarios (Santiago)'!$I:$I,MATCH($B1113,'Pliegos Tarifarios (Santiago)'!$A:$A,0)),H1113&gt;5000,INDEX('Pliegos Tarifarios (Santiago)'!$J:$J,MATCH($B1113,'Pliegos Tarifarios (Santiago)'!$A:$A,0)))/1.19</f>
        <v>538.4886594957984</v>
      </c>
      <c r="R1113" s="19">
        <f>INDEX('Pliegos Tarifarios (Santiago)'!$K:$K,MATCH($B1113,'Pliegos Tarifarios (Santiago)'!$A:$A,0))</f>
        <v>723.32799999999997</v>
      </c>
      <c r="S1113" s="21">
        <f t="shared" si="72"/>
        <v>69387.263262195789</v>
      </c>
      <c r="T1113" s="21">
        <f t="shared" si="69"/>
        <v>13183.5800198172</v>
      </c>
      <c r="U1113" s="19">
        <v>0</v>
      </c>
      <c r="V1113" s="21">
        <f t="shared" si="70"/>
        <v>82570.843282012996</v>
      </c>
    </row>
    <row r="1114" spans="1:22" x14ac:dyDescent="0.3">
      <c r="A1114" s="3" t="s">
        <v>136</v>
      </c>
      <c r="B1114" s="3">
        <v>5</v>
      </c>
      <c r="C1114" s="4" t="s">
        <v>178</v>
      </c>
      <c r="D1114" s="3" t="s">
        <v>369</v>
      </c>
      <c r="E1114" s="3" t="s">
        <v>356</v>
      </c>
      <c r="F1114" s="4" t="s">
        <v>370</v>
      </c>
      <c r="G1114" s="3" t="s">
        <v>30</v>
      </c>
      <c r="H1114" s="5">
        <v>382.53039999999999</v>
      </c>
      <c r="I1114" s="5">
        <v>1.0488</v>
      </c>
      <c r="J1114" s="5">
        <v>1.0047999999999999</v>
      </c>
      <c r="K1114" s="6">
        <v>0.9580472921434019</v>
      </c>
      <c r="L1114" s="5">
        <v>12.75</v>
      </c>
      <c r="M1114" s="19">
        <f>H1114*INDEX('Pliegos Tarifarios (Santiago)'!$B:$B,MATCH($B1114,'Pliegos Tarifarios (Santiago)'!$A:$A,0))</f>
        <v>45459.147675199994</v>
      </c>
      <c r="N1114" s="19">
        <f>I1114*INDEX('Pliegos Tarifarios (Santiago)'!$C:$C,MATCH($B1114,'Pliegos Tarifarios (Santiago)'!$A:$A,0))</f>
        <v>3566.4139848</v>
      </c>
      <c r="O1114" s="19">
        <f>J1114*INDEX('Pliegos Tarifarios (Santiago)'!$D:$D,MATCH($B1114,'Pliegos Tarifarios (Santiago)'!$A:$A,0))</f>
        <v>14167.392627199999</v>
      </c>
      <c r="P1114" s="19">
        <f>H1114*INDEX('Pliegos Tarifarios (Santiago)'!$E:$E,MATCH($B1114,'Pliegos Tarifarios (Santiago)'!$A:$A,0))</f>
        <v>4946.8831327999997</v>
      </c>
      <c r="Q1114" s="19" cm="1">
        <f t="array" ref="Q1114">H1114*_xlfn.IFS(H1114&lt;=350,INDEX('Pliegos Tarifarios (Santiago)'!$F:$F,MATCH($B1114,'Pliegos Tarifarios (Santiago)'!$A:$A,0)),H1114&lt;=500,INDEX('Pliegos Tarifarios (Santiago)'!$G:$G,MATCH($B1114,'Pliegos Tarifarios (Santiago)'!$A:$A,0)),H1114&lt;=1000,INDEX('Pliegos Tarifarios (Santiago)'!$H:$H,MATCH($B1114,'Pliegos Tarifarios (Santiago)'!$A:$A,0)),H1114&lt;=5000,INDEX('Pliegos Tarifarios (Santiago)'!$I:$I,MATCH($B1114,'Pliegos Tarifarios (Santiago)'!$A:$A,0)),H1114&gt;5000,INDEX('Pliegos Tarifarios (Santiago)'!$J:$J,MATCH($B1114,'Pliegos Tarifarios (Santiago)'!$A:$A,0)))/1.19</f>
        <v>538.75710117647066</v>
      </c>
      <c r="R1114" s="19">
        <f>INDEX('Pliegos Tarifarios (Santiago)'!$K:$K,MATCH($B1114,'Pliegos Tarifarios (Santiago)'!$A:$A,0))</f>
        <v>723.32799999999997</v>
      </c>
      <c r="S1114" s="21">
        <f t="shared" si="72"/>
        <v>69401.922521176442</v>
      </c>
      <c r="T1114" s="21">
        <f t="shared" si="69"/>
        <v>13186.365279023525</v>
      </c>
      <c r="U1114" s="19">
        <v>0</v>
      </c>
      <c r="V1114" s="21">
        <f t="shared" si="70"/>
        <v>82588.287800199963</v>
      </c>
    </row>
    <row r="1115" spans="1:22" x14ac:dyDescent="0.3">
      <c r="A1115" s="3" t="s">
        <v>136</v>
      </c>
      <c r="B1115" s="3">
        <v>5</v>
      </c>
      <c r="C1115" s="4" t="s">
        <v>178</v>
      </c>
      <c r="D1115" s="3" t="s">
        <v>371</v>
      </c>
      <c r="E1115" s="3" t="s">
        <v>356</v>
      </c>
      <c r="F1115" s="4" t="s">
        <v>372</v>
      </c>
      <c r="G1115" s="3" t="s">
        <v>30</v>
      </c>
      <c r="H1115" s="5">
        <v>382.94</v>
      </c>
      <c r="I1115" s="5">
        <v>1.0165</v>
      </c>
      <c r="J1115" s="5">
        <v>1.0165</v>
      </c>
      <c r="K1115" s="6">
        <v>1</v>
      </c>
      <c r="L1115" s="5">
        <v>12.76</v>
      </c>
      <c r="M1115" s="19">
        <f>H1115*INDEX('Pliegos Tarifarios (Santiago)'!$B:$B,MATCH($B1115,'Pliegos Tarifarios (Santiago)'!$A:$A,0))</f>
        <v>45507.82372</v>
      </c>
      <c r="N1115" s="19">
        <f>I1115*INDEX('Pliegos Tarifarios (Santiago)'!$C:$C,MATCH($B1115,'Pliegos Tarifarios (Santiago)'!$A:$A,0))</f>
        <v>3456.5787714999997</v>
      </c>
      <c r="O1115" s="19">
        <f>J1115*INDEX('Pliegos Tarifarios (Santiago)'!$D:$D,MATCH($B1115,'Pliegos Tarifarios (Santiago)'!$A:$A,0))</f>
        <v>14332.359280999999</v>
      </c>
      <c r="P1115" s="19">
        <f>H1115*INDEX('Pliegos Tarifarios (Santiago)'!$E:$E,MATCH($B1115,'Pliegos Tarifarios (Santiago)'!$A:$A,0))</f>
        <v>4952.1800800000001</v>
      </c>
      <c r="Q1115" s="19" cm="1">
        <f t="array" ref="Q1115">H1115*_xlfn.IFS(H1115&lt;=350,INDEX('Pliegos Tarifarios (Santiago)'!$F:$F,MATCH($B1115,'Pliegos Tarifarios (Santiago)'!$A:$A,0)),H1115&lt;=500,INDEX('Pliegos Tarifarios (Santiago)'!$G:$G,MATCH($B1115,'Pliegos Tarifarios (Santiago)'!$A:$A,0)),H1115&lt;=1000,INDEX('Pliegos Tarifarios (Santiago)'!$H:$H,MATCH($B1115,'Pliegos Tarifarios (Santiago)'!$A:$A,0)),H1115&lt;=5000,INDEX('Pliegos Tarifarios (Santiago)'!$I:$I,MATCH($B1115,'Pliegos Tarifarios (Santiago)'!$A:$A,0)),H1115&gt;5000,INDEX('Pliegos Tarifarios (Santiago)'!$J:$J,MATCH($B1115,'Pliegos Tarifarios (Santiago)'!$A:$A,0)))/1.19</f>
        <v>539.33398319327739</v>
      </c>
      <c r="R1115" s="19">
        <f>INDEX('Pliegos Tarifarios (Santiago)'!$K:$K,MATCH($B1115,'Pliegos Tarifarios (Santiago)'!$A:$A,0))</f>
        <v>723.32799999999997</v>
      </c>
      <c r="S1115" s="21">
        <f t="shared" si="72"/>
        <v>69511.60383569327</v>
      </c>
      <c r="T1115" s="21">
        <f t="shared" si="69"/>
        <v>13207.204728781722</v>
      </c>
      <c r="U1115" s="19">
        <v>0</v>
      </c>
      <c r="V1115" s="21">
        <f t="shared" si="70"/>
        <v>82718.808564474995</v>
      </c>
    </row>
    <row r="1116" spans="1:22" x14ac:dyDescent="0.3">
      <c r="A1116" s="3" t="s">
        <v>136</v>
      </c>
      <c r="B1116" s="3">
        <v>5</v>
      </c>
      <c r="C1116" s="4" t="s">
        <v>178</v>
      </c>
      <c r="D1116" s="3" t="s">
        <v>373</v>
      </c>
      <c r="E1116" s="3" t="s">
        <v>356</v>
      </c>
      <c r="F1116" s="4" t="s">
        <v>374</v>
      </c>
      <c r="G1116" s="3" t="s">
        <v>30</v>
      </c>
      <c r="H1116" s="5">
        <v>382.98439999999999</v>
      </c>
      <c r="I1116" s="5">
        <v>1.0214000000000001</v>
      </c>
      <c r="J1116" s="5">
        <v>0.99280000000000002</v>
      </c>
      <c r="K1116" s="6">
        <v>0.97199921676130796</v>
      </c>
      <c r="L1116" s="5">
        <v>12.77</v>
      </c>
      <c r="M1116" s="19">
        <f>H1116*INDEX('Pliegos Tarifarios (Santiago)'!$B:$B,MATCH($B1116,'Pliegos Tarifarios (Santiago)'!$A:$A,0))</f>
        <v>45513.100127199999</v>
      </c>
      <c r="N1116" s="19">
        <f>I1116*INDEX('Pliegos Tarifarios (Santiago)'!$C:$C,MATCH($B1116,'Pliegos Tarifarios (Santiago)'!$A:$A,0))</f>
        <v>3473.2410794000002</v>
      </c>
      <c r="O1116" s="19">
        <f>J1116*INDEX('Pliegos Tarifarios (Santiago)'!$D:$D,MATCH($B1116,'Pliegos Tarifarios (Santiago)'!$A:$A,0))</f>
        <v>13998.1960592</v>
      </c>
      <c r="P1116" s="19">
        <f>H1116*INDEX('Pliegos Tarifarios (Santiago)'!$E:$E,MATCH($B1116,'Pliegos Tarifarios (Santiago)'!$A:$A,0))</f>
        <v>4952.7542608000003</v>
      </c>
      <c r="Q1116" s="19" cm="1">
        <f t="array" ref="Q1116">H1116*_xlfn.IFS(H1116&lt;=350,INDEX('Pliegos Tarifarios (Santiago)'!$F:$F,MATCH($B1116,'Pliegos Tarifarios (Santiago)'!$A:$A,0)),H1116&lt;=500,INDEX('Pliegos Tarifarios (Santiago)'!$G:$G,MATCH($B1116,'Pliegos Tarifarios (Santiago)'!$A:$A,0)),H1116&lt;=1000,INDEX('Pliegos Tarifarios (Santiago)'!$H:$H,MATCH($B1116,'Pliegos Tarifarios (Santiago)'!$A:$A,0)),H1116&lt;=5000,INDEX('Pliegos Tarifarios (Santiago)'!$I:$I,MATCH($B1116,'Pliegos Tarifarios (Santiago)'!$A:$A,0)),H1116&gt;5000,INDEX('Pliegos Tarifarios (Santiago)'!$J:$J,MATCH($B1116,'Pliegos Tarifarios (Santiago)'!$A:$A,0)))/1.19</f>
        <v>539.39651630252104</v>
      </c>
      <c r="R1116" s="19">
        <f>INDEX('Pliegos Tarifarios (Santiago)'!$K:$K,MATCH($B1116,'Pliegos Tarifarios (Santiago)'!$A:$A,0))</f>
        <v>723.32799999999997</v>
      </c>
      <c r="S1116" s="21">
        <f t="shared" si="72"/>
        <v>69200.016042902513</v>
      </c>
      <c r="T1116" s="21">
        <f t="shared" si="69"/>
        <v>13148.003048151477</v>
      </c>
      <c r="U1116" s="19">
        <v>0</v>
      </c>
      <c r="V1116" s="21">
        <f t="shared" si="70"/>
        <v>82348.019091053982</v>
      </c>
    </row>
    <row r="1117" spans="1:22" x14ac:dyDescent="0.3">
      <c r="A1117" s="3" t="s">
        <v>136</v>
      </c>
      <c r="B1117" s="3">
        <v>5</v>
      </c>
      <c r="C1117" s="4" t="s">
        <v>178</v>
      </c>
      <c r="D1117" s="3" t="s">
        <v>375</v>
      </c>
      <c r="E1117" s="3" t="s">
        <v>59</v>
      </c>
      <c r="F1117" s="4" t="s">
        <v>376</v>
      </c>
      <c r="G1117" s="3" t="s">
        <v>30</v>
      </c>
      <c r="H1117" s="5">
        <v>255.5127</v>
      </c>
      <c r="I1117" s="5">
        <v>0.68489999999999995</v>
      </c>
      <c r="J1117" s="5">
        <v>0.67530000000000001</v>
      </c>
      <c r="K1117" s="6">
        <v>0.98598335523434089</v>
      </c>
      <c r="L1117" s="5">
        <v>8.52</v>
      </c>
      <c r="M1117" s="19">
        <f>H1117*INDEX('Pliegos Tarifarios (Santiago)'!$B:$B,MATCH($B1117,'Pliegos Tarifarios (Santiago)'!$A:$A,0))</f>
        <v>30364.618242599998</v>
      </c>
      <c r="N1117" s="19">
        <f>I1117*INDEX('Pliegos Tarifarios (Santiago)'!$C:$C,MATCH($B1117,'Pliegos Tarifarios (Santiago)'!$A:$A,0))</f>
        <v>2328.9825879</v>
      </c>
      <c r="O1117" s="19">
        <f>J1117*INDEX('Pliegos Tarifarios (Santiago)'!$D:$D,MATCH($B1117,'Pliegos Tarifarios (Santiago)'!$A:$A,0))</f>
        <v>9521.5368641999994</v>
      </c>
      <c r="P1117" s="19">
        <f>H1117*INDEX('Pliegos Tarifarios (Santiago)'!$E:$E,MATCH($B1117,'Pliegos Tarifarios (Santiago)'!$A:$A,0))</f>
        <v>3304.2902364000001</v>
      </c>
      <c r="Q1117" s="19" cm="1">
        <f t="array" ref="Q1117">H1117*_xlfn.IFS(H1117&lt;=350,INDEX('Pliegos Tarifarios (Santiago)'!$F:$F,MATCH($B1117,'Pliegos Tarifarios (Santiago)'!$A:$A,0)),H1117&lt;=500,INDEX('Pliegos Tarifarios (Santiago)'!$G:$G,MATCH($B1117,'Pliegos Tarifarios (Santiago)'!$A:$A,0)),H1117&lt;=1000,INDEX('Pliegos Tarifarios (Santiago)'!$H:$H,MATCH($B1117,'Pliegos Tarifarios (Santiago)'!$A:$A,0)),H1117&lt;=5000,INDEX('Pliegos Tarifarios (Santiago)'!$I:$I,MATCH($B1117,'Pliegos Tarifarios (Santiago)'!$A:$A,0)),H1117&gt;5000,INDEX('Pliegos Tarifarios (Santiago)'!$J:$J,MATCH($B1117,'Pliegos Tarifarios (Santiago)'!$A:$A,0)))/1.19</f>
        <v>168.33777882352942</v>
      </c>
      <c r="R1117" s="19">
        <f>INDEX('Pliegos Tarifarios (Santiago)'!$K:$K,MATCH($B1117,'Pliegos Tarifarios (Santiago)'!$A:$A,0))</f>
        <v>723.32799999999997</v>
      </c>
      <c r="S1117" s="21">
        <f t="shared" si="72"/>
        <v>46411.093709923531</v>
      </c>
      <c r="T1117" s="21">
        <f t="shared" si="69"/>
        <v>8818.1078048854706</v>
      </c>
      <c r="U1117" s="19">
        <v>0</v>
      </c>
      <c r="V1117" s="21">
        <f t="shared" si="70"/>
        <v>55229.201514808999</v>
      </c>
    </row>
    <row r="1118" spans="1:22" x14ac:dyDescent="0.3">
      <c r="A1118" s="3" t="s">
        <v>136</v>
      </c>
      <c r="B1118" s="3">
        <v>5</v>
      </c>
      <c r="C1118" s="4" t="s">
        <v>178</v>
      </c>
      <c r="D1118" s="3" t="s">
        <v>377</v>
      </c>
      <c r="E1118" s="3" t="s">
        <v>59</v>
      </c>
      <c r="F1118" s="4" t="s">
        <v>378</v>
      </c>
      <c r="G1118" s="3" t="s">
        <v>30</v>
      </c>
      <c r="H1118" s="5">
        <v>254.9992</v>
      </c>
      <c r="I1118" s="5">
        <v>0.68149999999999999</v>
      </c>
      <c r="J1118" s="5">
        <v>0.67069999999999996</v>
      </c>
      <c r="K1118" s="6">
        <v>0.98415260454878939</v>
      </c>
      <c r="L1118" s="5">
        <v>8.5</v>
      </c>
      <c r="M1118" s="19">
        <f>H1118*INDEX('Pliegos Tarifarios (Santiago)'!$B:$B,MATCH($B1118,'Pliegos Tarifarios (Santiago)'!$A:$A,0))</f>
        <v>30303.5949296</v>
      </c>
      <c r="N1118" s="19">
        <f>I1118*INDEX('Pliegos Tarifarios (Santiago)'!$C:$C,MATCH($B1118,'Pliegos Tarifarios (Santiago)'!$A:$A,0))</f>
        <v>2317.4209864999998</v>
      </c>
      <c r="O1118" s="19">
        <f>J1118*INDEX('Pliegos Tarifarios (Santiago)'!$D:$D,MATCH($B1118,'Pliegos Tarifarios (Santiago)'!$A:$A,0))</f>
        <v>9456.6781797999993</v>
      </c>
      <c r="P1118" s="19">
        <f>H1118*INDEX('Pliegos Tarifarios (Santiago)'!$E:$E,MATCH($B1118,'Pliegos Tarifarios (Santiago)'!$A:$A,0))</f>
        <v>3297.6496544000001</v>
      </c>
      <c r="Q1118" s="19" cm="1">
        <f t="array" ref="Q1118">H1118*_xlfn.IFS(H1118&lt;=350,INDEX('Pliegos Tarifarios (Santiago)'!$F:$F,MATCH($B1118,'Pliegos Tarifarios (Santiago)'!$A:$A,0)),H1118&lt;=500,INDEX('Pliegos Tarifarios (Santiago)'!$G:$G,MATCH($B1118,'Pliegos Tarifarios (Santiago)'!$A:$A,0)),H1118&lt;=1000,INDEX('Pliegos Tarifarios (Santiago)'!$H:$H,MATCH($B1118,'Pliegos Tarifarios (Santiago)'!$A:$A,0)),H1118&lt;=5000,INDEX('Pliegos Tarifarios (Santiago)'!$I:$I,MATCH($B1118,'Pliegos Tarifarios (Santiago)'!$A:$A,0)),H1118&gt;5000,INDEX('Pliegos Tarifarios (Santiago)'!$J:$J,MATCH($B1118,'Pliegos Tarifarios (Santiago)'!$A:$A,0)))/1.19</f>
        <v>167.99947294117649</v>
      </c>
      <c r="R1118" s="19">
        <f>INDEX('Pliegos Tarifarios (Santiago)'!$K:$K,MATCH($B1118,'Pliegos Tarifarios (Santiago)'!$A:$A,0))</f>
        <v>723.32799999999997</v>
      </c>
      <c r="S1118" s="21">
        <f t="shared" si="72"/>
        <v>46266.671223241181</v>
      </c>
      <c r="T1118" s="21">
        <f t="shared" si="69"/>
        <v>8790.6675324158241</v>
      </c>
      <c r="U1118" s="19">
        <v>0</v>
      </c>
      <c r="V1118" s="21">
        <f t="shared" si="70"/>
        <v>55057.338755657009</v>
      </c>
    </row>
    <row r="1119" spans="1:22" x14ac:dyDescent="0.3">
      <c r="A1119" s="3" t="s">
        <v>136</v>
      </c>
      <c r="B1119" s="3">
        <v>5</v>
      </c>
      <c r="C1119" s="4" t="s">
        <v>178</v>
      </c>
      <c r="D1119" s="3" t="s">
        <v>379</v>
      </c>
      <c r="E1119" s="3" t="s">
        <v>59</v>
      </c>
      <c r="F1119" s="4" t="s">
        <v>380</v>
      </c>
      <c r="G1119" s="3" t="s">
        <v>30</v>
      </c>
      <c r="H1119" s="5">
        <v>255.06180000000001</v>
      </c>
      <c r="I1119" s="5">
        <v>0.68430000000000002</v>
      </c>
      <c r="J1119" s="5">
        <v>0.68430000000000002</v>
      </c>
      <c r="K1119" s="6">
        <v>1</v>
      </c>
      <c r="L1119" s="5">
        <v>8.5</v>
      </c>
      <c r="M1119" s="19">
        <f>H1119*INDEX('Pliegos Tarifarios (Santiago)'!$B:$B,MATCH($B1119,'Pliegos Tarifarios (Santiago)'!$A:$A,0))</f>
        <v>30311.034188400001</v>
      </c>
      <c r="N1119" s="19">
        <f>I1119*INDEX('Pliegos Tarifarios (Santiago)'!$C:$C,MATCH($B1119,'Pliegos Tarifarios (Santiago)'!$A:$A,0))</f>
        <v>2326.9423053</v>
      </c>
      <c r="O1119" s="19">
        <f>J1119*INDEX('Pliegos Tarifarios (Santiago)'!$D:$D,MATCH($B1119,'Pliegos Tarifarios (Santiago)'!$A:$A,0))</f>
        <v>9648.4342902000008</v>
      </c>
      <c r="P1119" s="19">
        <f>H1119*INDEX('Pliegos Tarifarios (Santiago)'!$E:$E,MATCH($B1119,'Pliegos Tarifarios (Santiago)'!$A:$A,0))</f>
        <v>3298.4591976000002</v>
      </c>
      <c r="Q1119" s="19" cm="1">
        <f t="array" ref="Q1119">H1119*_xlfn.IFS(H1119&lt;=350,INDEX('Pliegos Tarifarios (Santiago)'!$F:$F,MATCH($B1119,'Pliegos Tarifarios (Santiago)'!$A:$A,0)),H1119&lt;=500,INDEX('Pliegos Tarifarios (Santiago)'!$G:$G,MATCH($B1119,'Pliegos Tarifarios (Santiago)'!$A:$A,0)),H1119&lt;=1000,INDEX('Pliegos Tarifarios (Santiago)'!$H:$H,MATCH($B1119,'Pliegos Tarifarios (Santiago)'!$A:$A,0)),H1119&lt;=5000,INDEX('Pliegos Tarifarios (Santiago)'!$I:$I,MATCH($B1119,'Pliegos Tarifarios (Santiago)'!$A:$A,0)),H1119&gt;5000,INDEX('Pliegos Tarifarios (Santiago)'!$J:$J,MATCH($B1119,'Pliegos Tarifarios (Santiago)'!$A:$A,0)))/1.19</f>
        <v>168.04071529411766</v>
      </c>
      <c r="R1119" s="19">
        <f>INDEX('Pliegos Tarifarios (Santiago)'!$K:$K,MATCH($B1119,'Pliegos Tarifarios (Santiago)'!$A:$A,0))</f>
        <v>723.32799999999997</v>
      </c>
      <c r="S1119" s="21">
        <f t="shared" si="72"/>
        <v>46476.23869679412</v>
      </c>
      <c r="T1119" s="21">
        <f t="shared" si="69"/>
        <v>8830.4853523908823</v>
      </c>
      <c r="U1119" s="19">
        <v>0</v>
      </c>
      <c r="V1119" s="21">
        <f t="shared" si="70"/>
        <v>55306.724049185003</v>
      </c>
    </row>
    <row r="1120" spans="1:22" x14ac:dyDescent="0.3">
      <c r="A1120" s="3" t="s">
        <v>136</v>
      </c>
      <c r="B1120" s="3">
        <v>5</v>
      </c>
      <c r="C1120" s="4" t="s">
        <v>178</v>
      </c>
      <c r="D1120" s="3" t="s">
        <v>381</v>
      </c>
      <c r="E1120" s="3" t="s">
        <v>59</v>
      </c>
      <c r="F1120" s="4" t="s">
        <v>382</v>
      </c>
      <c r="G1120" s="3" t="s">
        <v>30</v>
      </c>
      <c r="H1120" s="5">
        <v>254.928</v>
      </c>
      <c r="I1120" s="5">
        <v>0.72989999999999999</v>
      </c>
      <c r="J1120" s="5">
        <v>0.72989999999999999</v>
      </c>
      <c r="K1120" s="6">
        <v>1</v>
      </c>
      <c r="L1120" s="5">
        <v>8.5</v>
      </c>
      <c r="M1120" s="19">
        <f>H1120*INDEX('Pliegos Tarifarios (Santiago)'!$B:$B,MATCH($B1120,'Pliegos Tarifarios (Santiago)'!$A:$A,0))</f>
        <v>30295.133663999997</v>
      </c>
      <c r="N1120" s="19">
        <f>I1120*INDEX('Pliegos Tarifarios (Santiago)'!$C:$C,MATCH($B1120,'Pliegos Tarifarios (Santiago)'!$A:$A,0))</f>
        <v>2482.0037828999998</v>
      </c>
      <c r="O1120" s="19">
        <f>J1120*INDEX('Pliegos Tarifarios (Santiago)'!$D:$D,MATCH($B1120,'Pliegos Tarifarios (Santiago)'!$A:$A,0))</f>
        <v>10291.381248600001</v>
      </c>
      <c r="P1120" s="19">
        <f>H1120*INDEX('Pliegos Tarifarios (Santiago)'!$E:$E,MATCH($B1120,'Pliegos Tarifarios (Santiago)'!$A:$A,0))</f>
        <v>3296.7288960000001</v>
      </c>
      <c r="Q1120" s="19" cm="1">
        <f t="array" ref="Q1120">H1120*_xlfn.IFS(H1120&lt;=350,INDEX('Pliegos Tarifarios (Santiago)'!$F:$F,MATCH($B1120,'Pliegos Tarifarios (Santiago)'!$A:$A,0)),H1120&lt;=500,INDEX('Pliegos Tarifarios (Santiago)'!$G:$G,MATCH($B1120,'Pliegos Tarifarios (Santiago)'!$A:$A,0)),H1120&lt;=1000,INDEX('Pliegos Tarifarios (Santiago)'!$H:$H,MATCH($B1120,'Pliegos Tarifarios (Santiago)'!$A:$A,0)),H1120&lt;=5000,INDEX('Pliegos Tarifarios (Santiago)'!$I:$I,MATCH($B1120,'Pliegos Tarifarios (Santiago)'!$A:$A,0)),H1120&gt;5000,INDEX('Pliegos Tarifarios (Santiago)'!$J:$J,MATCH($B1120,'Pliegos Tarifarios (Santiago)'!$A:$A,0)))/1.19</f>
        <v>167.95256470588237</v>
      </c>
      <c r="R1120" s="19">
        <f>INDEX('Pliegos Tarifarios (Santiago)'!$K:$K,MATCH($B1120,'Pliegos Tarifarios (Santiago)'!$A:$A,0))</f>
        <v>723.32799999999997</v>
      </c>
      <c r="S1120" s="21">
        <f t="shared" si="72"/>
        <v>47256.528156205888</v>
      </c>
      <c r="T1120" s="21">
        <f t="shared" si="69"/>
        <v>8978.7403496791194</v>
      </c>
      <c r="U1120" s="19">
        <v>0</v>
      </c>
      <c r="V1120" s="21">
        <f t="shared" si="70"/>
        <v>56235.268505885004</v>
      </c>
    </row>
    <row r="1121" spans="1:22" x14ac:dyDescent="0.3">
      <c r="A1121" s="3" t="s">
        <v>136</v>
      </c>
      <c r="B1121" s="3">
        <v>5</v>
      </c>
      <c r="C1121" s="4" t="s">
        <v>178</v>
      </c>
      <c r="D1121" s="3" t="s">
        <v>383</v>
      </c>
      <c r="E1121" s="3" t="s">
        <v>59</v>
      </c>
      <c r="F1121" s="4" t="s">
        <v>384</v>
      </c>
      <c r="G1121" s="3" t="s">
        <v>30</v>
      </c>
      <c r="H1121" s="5">
        <v>255.45</v>
      </c>
      <c r="I1121" s="5">
        <v>0.69650000000000001</v>
      </c>
      <c r="J1121" s="5">
        <v>0.67179999999999995</v>
      </c>
      <c r="K1121" s="6">
        <v>0.96453697056712129</v>
      </c>
      <c r="L1121" s="5">
        <v>8.51</v>
      </c>
      <c r="M1121" s="19">
        <f>H1121*INDEX('Pliegos Tarifarios (Santiago)'!$B:$B,MATCH($B1121,'Pliegos Tarifarios (Santiago)'!$A:$A,0))</f>
        <v>30357.167099999999</v>
      </c>
      <c r="N1121" s="19">
        <f>I1121*INDEX('Pliegos Tarifarios (Santiago)'!$C:$C,MATCH($B1121,'Pliegos Tarifarios (Santiago)'!$A:$A,0))</f>
        <v>2368.4280515</v>
      </c>
      <c r="O1121" s="19">
        <f>J1121*INDEX('Pliegos Tarifarios (Santiago)'!$D:$D,MATCH($B1121,'Pliegos Tarifarios (Santiago)'!$A:$A,0))</f>
        <v>9472.1878651999996</v>
      </c>
      <c r="P1121" s="19">
        <f>H1121*INDEX('Pliegos Tarifarios (Santiago)'!$E:$E,MATCH($B1121,'Pliegos Tarifarios (Santiago)'!$A:$A,0))</f>
        <v>3303.4794000000002</v>
      </c>
      <c r="Q1121" s="19" cm="1">
        <f t="array" ref="Q1121">H1121*_xlfn.IFS(H1121&lt;=350,INDEX('Pliegos Tarifarios (Santiago)'!$F:$F,MATCH($B1121,'Pliegos Tarifarios (Santiago)'!$A:$A,0)),H1121&lt;=500,INDEX('Pliegos Tarifarios (Santiago)'!$G:$G,MATCH($B1121,'Pliegos Tarifarios (Santiago)'!$A:$A,0)),H1121&lt;=1000,INDEX('Pliegos Tarifarios (Santiago)'!$H:$H,MATCH($B1121,'Pliegos Tarifarios (Santiago)'!$A:$A,0)),H1121&lt;=5000,INDEX('Pliegos Tarifarios (Santiago)'!$I:$I,MATCH($B1121,'Pliegos Tarifarios (Santiago)'!$A:$A,0)),H1121&gt;5000,INDEX('Pliegos Tarifarios (Santiago)'!$J:$J,MATCH($B1121,'Pliegos Tarifarios (Santiago)'!$A:$A,0)))/1.19</f>
        <v>168.29647058823528</v>
      </c>
      <c r="R1121" s="19">
        <f>INDEX('Pliegos Tarifarios (Santiago)'!$K:$K,MATCH($B1121,'Pliegos Tarifarios (Santiago)'!$A:$A,0))</f>
        <v>723.32799999999997</v>
      </c>
      <c r="S1121" s="21">
        <f t="shared" si="72"/>
        <v>46392.886887288238</v>
      </c>
      <c r="T1121" s="21">
        <f t="shared" si="69"/>
        <v>8814.6485085847653</v>
      </c>
      <c r="U1121" s="19">
        <v>0</v>
      </c>
      <c r="V1121" s="21">
        <f t="shared" si="70"/>
        <v>55207.535395873005</v>
      </c>
    </row>
    <row r="1122" spans="1:22" x14ac:dyDescent="0.3">
      <c r="A1122" s="3" t="s">
        <v>136</v>
      </c>
      <c r="B1122" s="3">
        <v>5</v>
      </c>
      <c r="C1122" s="4" t="s">
        <v>178</v>
      </c>
      <c r="D1122" s="3" t="s">
        <v>385</v>
      </c>
      <c r="E1122" s="3" t="s">
        <v>59</v>
      </c>
      <c r="F1122" s="4" t="s">
        <v>386</v>
      </c>
      <c r="G1122" s="3" t="s">
        <v>30</v>
      </c>
      <c r="H1122" s="5">
        <v>383.13490000000002</v>
      </c>
      <c r="I1122" s="5">
        <v>1.0234000000000001</v>
      </c>
      <c r="J1122" s="5">
        <v>1.0074000000000001</v>
      </c>
      <c r="K1122" s="6">
        <v>0.98436583935899935</v>
      </c>
      <c r="L1122" s="5">
        <v>12.77</v>
      </c>
      <c r="M1122" s="19">
        <f>H1122*INDEX('Pliegos Tarifarios (Santiago)'!$B:$B,MATCH($B1122,'Pliegos Tarifarios (Santiago)'!$A:$A,0))</f>
        <v>45530.985246199998</v>
      </c>
      <c r="N1122" s="19">
        <f>I1122*INDEX('Pliegos Tarifarios (Santiago)'!$C:$C,MATCH($B1122,'Pliegos Tarifarios (Santiago)'!$A:$A,0))</f>
        <v>3480.0420214000005</v>
      </c>
      <c r="O1122" s="19">
        <f>J1122*INDEX('Pliegos Tarifarios (Santiago)'!$D:$D,MATCH($B1122,'Pliegos Tarifarios (Santiago)'!$A:$A,0))</f>
        <v>14204.051883600001</v>
      </c>
      <c r="P1122" s="19">
        <f>H1122*INDEX('Pliegos Tarifarios (Santiago)'!$E:$E,MATCH($B1122,'Pliegos Tarifarios (Santiago)'!$A:$A,0))</f>
        <v>4954.7005268000003</v>
      </c>
      <c r="Q1122" s="19" cm="1">
        <f t="array" ref="Q1122">H1122*_xlfn.IFS(H1122&lt;=350,INDEX('Pliegos Tarifarios (Santiago)'!$F:$F,MATCH($B1122,'Pliegos Tarifarios (Santiago)'!$A:$A,0)),H1122&lt;=500,INDEX('Pliegos Tarifarios (Santiago)'!$G:$G,MATCH($B1122,'Pliegos Tarifarios (Santiago)'!$A:$A,0)),H1122&lt;=1000,INDEX('Pliegos Tarifarios (Santiago)'!$H:$H,MATCH($B1122,'Pliegos Tarifarios (Santiago)'!$A:$A,0)),H1122&lt;=5000,INDEX('Pliegos Tarifarios (Santiago)'!$I:$I,MATCH($B1122,'Pliegos Tarifarios (Santiago)'!$A:$A,0)),H1122&gt;5000,INDEX('Pliegos Tarifarios (Santiago)'!$J:$J,MATCH($B1122,'Pliegos Tarifarios (Santiago)'!$A:$A,0)))/1.19</f>
        <v>539.60848100840349</v>
      </c>
      <c r="R1122" s="19">
        <f>INDEX('Pliegos Tarifarios (Santiago)'!$K:$K,MATCH($B1122,'Pliegos Tarifarios (Santiago)'!$A:$A,0))</f>
        <v>723.32799999999997</v>
      </c>
      <c r="S1122" s="21">
        <f t="shared" si="72"/>
        <v>69432.7161590084</v>
      </c>
      <c r="T1122" s="21">
        <f t="shared" si="69"/>
        <v>13192.216070211596</v>
      </c>
      <c r="U1122" s="19">
        <v>0</v>
      </c>
      <c r="V1122" s="21">
        <f t="shared" si="70"/>
        <v>82624.932229219994</v>
      </c>
    </row>
    <row r="1123" spans="1:22" x14ac:dyDescent="0.3">
      <c r="A1123" s="3" t="s">
        <v>136</v>
      </c>
      <c r="B1123" s="3">
        <v>5</v>
      </c>
      <c r="C1123" s="4" t="s">
        <v>178</v>
      </c>
      <c r="D1123" s="3" t="s">
        <v>387</v>
      </c>
      <c r="E1123" s="3" t="s">
        <v>388</v>
      </c>
      <c r="F1123" s="4" t="s">
        <v>389</v>
      </c>
      <c r="G1123" s="3" t="s">
        <v>30</v>
      </c>
      <c r="H1123" s="5">
        <v>383.7647</v>
      </c>
      <c r="I1123" s="5">
        <v>1.0357000000000001</v>
      </c>
      <c r="J1123" s="5">
        <v>1.0357000000000001</v>
      </c>
      <c r="K1123" s="6">
        <v>1</v>
      </c>
      <c r="L1123" s="5">
        <v>12.79</v>
      </c>
      <c r="M1123" s="19">
        <f>H1123*INDEX('Pliegos Tarifarios (Santiago)'!$B:$B,MATCH($B1123,'Pliegos Tarifarios (Santiago)'!$A:$A,0))</f>
        <v>45605.829418599998</v>
      </c>
      <c r="N1123" s="19">
        <f>I1123*INDEX('Pliegos Tarifarios (Santiago)'!$C:$C,MATCH($B1123,'Pliegos Tarifarios (Santiago)'!$A:$A,0))</f>
        <v>3521.8678147000001</v>
      </c>
      <c r="O1123" s="19">
        <f>J1123*INDEX('Pliegos Tarifarios (Santiago)'!$D:$D,MATCH($B1123,'Pliegos Tarifarios (Santiago)'!$A:$A,0))</f>
        <v>14603.073789800001</v>
      </c>
      <c r="P1123" s="19">
        <f>H1123*INDEX('Pliegos Tarifarios (Santiago)'!$E:$E,MATCH($B1123,'Pliegos Tarifarios (Santiago)'!$A:$A,0))</f>
        <v>4962.8451003999999</v>
      </c>
      <c r="Q1123" s="19" cm="1">
        <f t="array" ref="Q1123">H1123*_xlfn.IFS(H1123&lt;=350,INDEX('Pliegos Tarifarios (Santiago)'!$F:$F,MATCH($B1123,'Pliegos Tarifarios (Santiago)'!$A:$A,0)),H1123&lt;=500,INDEX('Pliegos Tarifarios (Santiago)'!$G:$G,MATCH($B1123,'Pliegos Tarifarios (Santiago)'!$A:$A,0)),H1123&lt;=1000,INDEX('Pliegos Tarifarios (Santiago)'!$H:$H,MATCH($B1123,'Pliegos Tarifarios (Santiago)'!$A:$A,0)),H1123&lt;=5000,INDEX('Pliegos Tarifarios (Santiago)'!$I:$I,MATCH($B1123,'Pliegos Tarifarios (Santiago)'!$A:$A,0)),H1123&gt;5000,INDEX('Pliegos Tarifarios (Santiago)'!$J:$J,MATCH($B1123,'Pliegos Tarifarios (Santiago)'!$A:$A,0)))/1.19</f>
        <v>540.49549344537832</v>
      </c>
      <c r="R1123" s="19">
        <f>INDEX('Pliegos Tarifarios (Santiago)'!$K:$K,MATCH($B1123,'Pliegos Tarifarios (Santiago)'!$A:$A,0))</f>
        <v>723.32799999999997</v>
      </c>
      <c r="S1123" s="21">
        <f t="shared" si="72"/>
        <v>69957.439616945383</v>
      </c>
      <c r="T1123" s="21">
        <f t="shared" si="69"/>
        <v>13291.913527219624</v>
      </c>
      <c r="U1123" s="19">
        <v>0</v>
      </c>
      <c r="V1123" s="21">
        <f t="shared" si="70"/>
        <v>83249.353144165012</v>
      </c>
    </row>
    <row r="1124" spans="1:22" x14ac:dyDescent="0.3">
      <c r="A1124" s="3" t="s">
        <v>136</v>
      </c>
      <c r="B1124" s="3">
        <v>5</v>
      </c>
      <c r="C1124" s="4" t="s">
        <v>178</v>
      </c>
      <c r="D1124" s="3" t="s">
        <v>390</v>
      </c>
      <c r="E1124" s="3" t="s">
        <v>388</v>
      </c>
      <c r="F1124" s="4" t="s">
        <v>391</v>
      </c>
      <c r="G1124" s="3" t="s">
        <v>30</v>
      </c>
      <c r="H1124" s="5">
        <v>382.66800000000001</v>
      </c>
      <c r="I1124" s="5">
        <v>1.0464</v>
      </c>
      <c r="J1124" s="5">
        <v>1.0355000000000001</v>
      </c>
      <c r="K1124" s="6">
        <v>0.98958333333333337</v>
      </c>
      <c r="L1124" s="5">
        <v>12.76</v>
      </c>
      <c r="M1124" s="19">
        <f>H1124*INDEX('Pliegos Tarifarios (Santiago)'!$B:$B,MATCH($B1124,'Pliegos Tarifarios (Santiago)'!$A:$A,0))</f>
        <v>45475.499784</v>
      </c>
      <c r="N1124" s="19">
        <f>I1124*INDEX('Pliegos Tarifarios (Santiago)'!$C:$C,MATCH($B1124,'Pliegos Tarifarios (Santiago)'!$A:$A,0))</f>
        <v>3558.2528544000002</v>
      </c>
      <c r="O1124" s="19">
        <f>J1124*INDEX('Pliegos Tarifarios (Santiago)'!$D:$D,MATCH($B1124,'Pliegos Tarifarios (Santiago)'!$A:$A,0))</f>
        <v>14600.253847000002</v>
      </c>
      <c r="P1124" s="19">
        <f>H1124*INDEX('Pliegos Tarifarios (Santiago)'!$E:$E,MATCH($B1124,'Pliegos Tarifarios (Santiago)'!$A:$A,0))</f>
        <v>4948.6625760000006</v>
      </c>
      <c r="Q1124" s="19" cm="1">
        <f t="array" ref="Q1124">H1124*_xlfn.IFS(H1124&lt;=350,INDEX('Pliegos Tarifarios (Santiago)'!$F:$F,MATCH($B1124,'Pliegos Tarifarios (Santiago)'!$A:$A,0)),H1124&lt;=500,INDEX('Pliegos Tarifarios (Santiago)'!$G:$G,MATCH($B1124,'Pliegos Tarifarios (Santiago)'!$A:$A,0)),H1124&lt;=1000,INDEX('Pliegos Tarifarios (Santiago)'!$H:$H,MATCH($B1124,'Pliegos Tarifarios (Santiago)'!$A:$A,0)),H1124&lt;=5000,INDEX('Pliegos Tarifarios (Santiago)'!$I:$I,MATCH($B1124,'Pliegos Tarifarios (Santiago)'!$A:$A,0)),H1124&gt;5000,INDEX('Pliegos Tarifarios (Santiago)'!$J:$J,MATCH($B1124,'Pliegos Tarifarios (Santiago)'!$A:$A,0)))/1.19</f>
        <v>538.95089747899169</v>
      </c>
      <c r="R1124" s="19">
        <f>INDEX('Pliegos Tarifarios (Santiago)'!$K:$K,MATCH($B1124,'Pliegos Tarifarios (Santiago)'!$A:$A,0))</f>
        <v>723.32799999999997</v>
      </c>
      <c r="S1124" s="21">
        <f t="shared" si="72"/>
        <v>69844.947958878984</v>
      </c>
      <c r="T1124" s="21">
        <f t="shared" si="69"/>
        <v>13270.540112187007</v>
      </c>
      <c r="U1124" s="19">
        <v>0</v>
      </c>
      <c r="V1124" s="21">
        <f t="shared" si="70"/>
        <v>83115.488071065993</v>
      </c>
    </row>
    <row r="1125" spans="1:22" x14ac:dyDescent="0.3">
      <c r="A1125" s="3" t="s">
        <v>136</v>
      </c>
      <c r="B1125" s="3">
        <v>5</v>
      </c>
      <c r="C1125" s="4" t="s">
        <v>178</v>
      </c>
      <c r="D1125" s="3" t="s">
        <v>392</v>
      </c>
      <c r="E1125" s="3" t="s">
        <v>388</v>
      </c>
      <c r="F1125" s="4" t="s">
        <v>393</v>
      </c>
      <c r="G1125" s="3" t="s">
        <v>30</v>
      </c>
      <c r="H1125" s="5">
        <v>382.76100000000002</v>
      </c>
      <c r="I1125" s="5">
        <v>1.0276000000000001</v>
      </c>
      <c r="J1125" s="5">
        <v>1.0177</v>
      </c>
      <c r="K1125" s="6">
        <v>0.99036590112884393</v>
      </c>
      <c r="L1125" s="5">
        <v>12.76</v>
      </c>
      <c r="M1125" s="19">
        <f>H1125*INDEX('Pliegos Tarifarios (Santiago)'!$B:$B,MATCH($B1125,'Pliegos Tarifarios (Santiago)'!$A:$A,0))</f>
        <v>45486.551718000002</v>
      </c>
      <c r="N1125" s="19">
        <f>I1125*INDEX('Pliegos Tarifarios (Santiago)'!$C:$C,MATCH($B1125,'Pliegos Tarifarios (Santiago)'!$A:$A,0))</f>
        <v>3494.3239996000002</v>
      </c>
      <c r="O1125" s="19">
        <f>J1125*INDEX('Pliegos Tarifarios (Santiago)'!$D:$D,MATCH($B1125,'Pliegos Tarifarios (Santiago)'!$A:$A,0))</f>
        <v>14349.2789378</v>
      </c>
      <c r="P1125" s="19">
        <f>H1125*INDEX('Pliegos Tarifarios (Santiago)'!$E:$E,MATCH($B1125,'Pliegos Tarifarios (Santiago)'!$A:$A,0))</f>
        <v>4949.8652520000005</v>
      </c>
      <c r="Q1125" s="19" cm="1">
        <f t="array" ref="Q1125">H1125*_xlfn.IFS(H1125&lt;=350,INDEX('Pliegos Tarifarios (Santiago)'!$F:$F,MATCH($B1125,'Pliegos Tarifarios (Santiago)'!$A:$A,0)),H1125&lt;=500,INDEX('Pliegos Tarifarios (Santiago)'!$G:$G,MATCH($B1125,'Pliegos Tarifarios (Santiago)'!$A:$A,0)),H1125&lt;=1000,INDEX('Pliegos Tarifarios (Santiago)'!$H:$H,MATCH($B1125,'Pliegos Tarifarios (Santiago)'!$A:$A,0)),H1125&lt;=5000,INDEX('Pliegos Tarifarios (Santiago)'!$I:$I,MATCH($B1125,'Pliegos Tarifarios (Santiago)'!$A:$A,0)),H1125&gt;5000,INDEX('Pliegos Tarifarios (Santiago)'!$J:$J,MATCH($B1125,'Pliegos Tarifarios (Santiago)'!$A:$A,0)))/1.19</f>
        <v>539.0818789915968</v>
      </c>
      <c r="R1125" s="19">
        <f>INDEX('Pliegos Tarifarios (Santiago)'!$K:$K,MATCH($B1125,'Pliegos Tarifarios (Santiago)'!$A:$A,0))</f>
        <v>723.32799999999997</v>
      </c>
      <c r="S1125" s="21">
        <f t="shared" si="72"/>
        <v>69542.429786391585</v>
      </c>
      <c r="T1125" s="21">
        <f t="shared" si="69"/>
        <v>13213.061659414401</v>
      </c>
      <c r="U1125" s="19">
        <v>0</v>
      </c>
      <c r="V1125" s="21">
        <f t="shared" si="70"/>
        <v>82755.491445805994</v>
      </c>
    </row>
    <row r="1126" spans="1:22" x14ac:dyDescent="0.3">
      <c r="A1126" s="3" t="s">
        <v>136</v>
      </c>
      <c r="B1126" s="3">
        <v>5</v>
      </c>
      <c r="C1126" s="4" t="s">
        <v>178</v>
      </c>
      <c r="D1126" s="3" t="s">
        <v>394</v>
      </c>
      <c r="E1126" s="3" t="s">
        <v>388</v>
      </c>
      <c r="F1126" s="4" t="s">
        <v>395</v>
      </c>
      <c r="G1126" s="3" t="s">
        <v>30</v>
      </c>
      <c r="H1126" s="5">
        <v>638.68330000000003</v>
      </c>
      <c r="I1126" s="5">
        <v>1.7491000000000001</v>
      </c>
      <c r="J1126" s="5">
        <v>1.7491000000000001</v>
      </c>
      <c r="K1126" s="6">
        <v>1</v>
      </c>
      <c r="L1126" s="5">
        <v>21.29</v>
      </c>
      <c r="M1126" s="19">
        <f>H1126*INDEX('Pliegos Tarifarios (Santiago)'!$B:$B,MATCH($B1126,'Pliegos Tarifarios (Santiago)'!$A:$A,0))</f>
        <v>75899.846005400002</v>
      </c>
      <c r="N1126" s="19">
        <f>I1126*INDEX('Pliegos Tarifarios (Santiago)'!$C:$C,MATCH($B1126,'Pliegos Tarifarios (Santiago)'!$A:$A,0))</f>
        <v>5947.7638261000002</v>
      </c>
      <c r="O1126" s="19">
        <f>J1126*INDEX('Pliegos Tarifarios (Santiago)'!$D:$D,MATCH($B1126,'Pliegos Tarifarios (Santiago)'!$A:$A,0))</f>
        <v>24661.809757400002</v>
      </c>
      <c r="P1126" s="19">
        <f>H1126*INDEX('Pliegos Tarifarios (Santiago)'!$E:$E,MATCH($B1126,'Pliegos Tarifarios (Santiago)'!$A:$A,0))</f>
        <v>8259.4524356000002</v>
      </c>
      <c r="Q1126" s="19" cm="1">
        <f t="array" ref="Q1126">H1126*_xlfn.IFS(H1126&lt;=350,INDEX('Pliegos Tarifarios (Santiago)'!$F:$F,MATCH($B1126,'Pliegos Tarifarios (Santiago)'!$A:$A,0)),H1126&lt;=500,INDEX('Pliegos Tarifarios (Santiago)'!$G:$G,MATCH($B1126,'Pliegos Tarifarios (Santiago)'!$A:$A,0)),H1126&lt;=1000,INDEX('Pliegos Tarifarios (Santiago)'!$H:$H,MATCH($B1126,'Pliegos Tarifarios (Santiago)'!$A:$A,0)),H1126&lt;=5000,INDEX('Pliegos Tarifarios (Santiago)'!$I:$I,MATCH($B1126,'Pliegos Tarifarios (Santiago)'!$A:$A,0)),H1126&gt;5000,INDEX('Pliegos Tarifarios (Santiago)'!$J:$J,MATCH($B1126,'Pliegos Tarifarios (Santiago)'!$A:$A,0)))/1.19</f>
        <v>1497.9538573949583</v>
      </c>
      <c r="R1126" s="19">
        <f>INDEX('Pliegos Tarifarios (Santiago)'!$K:$K,MATCH($B1126,'Pliegos Tarifarios (Santiago)'!$A:$A,0))</f>
        <v>723.32799999999997</v>
      </c>
      <c r="S1126" s="21">
        <f t="shared" si="72"/>
        <v>116990.15388189495</v>
      </c>
      <c r="T1126" s="21">
        <f t="shared" si="69"/>
        <v>22228.129237560039</v>
      </c>
      <c r="U1126" s="19">
        <v>0</v>
      </c>
      <c r="V1126" s="21">
        <f t="shared" si="70"/>
        <v>139218.28311945498</v>
      </c>
    </row>
    <row r="1127" spans="1:22" x14ac:dyDescent="0.3">
      <c r="A1127" s="3" t="s">
        <v>136</v>
      </c>
      <c r="B1127" s="3">
        <v>5</v>
      </c>
      <c r="C1127" s="4" t="s">
        <v>178</v>
      </c>
      <c r="D1127" s="3" t="s">
        <v>396</v>
      </c>
      <c r="E1127" s="3" t="s">
        <v>388</v>
      </c>
      <c r="F1127" s="4" t="s">
        <v>397</v>
      </c>
      <c r="G1127" s="3" t="s">
        <v>16</v>
      </c>
      <c r="H1127" s="5">
        <v>1273.7673</v>
      </c>
      <c r="I1127" s="5">
        <v>3.42</v>
      </c>
      <c r="J1127" s="5">
        <v>3.3755000000000002</v>
      </c>
      <c r="K1127" s="6">
        <v>0.9869883040935673</v>
      </c>
      <c r="L1127" s="5">
        <v>42.46</v>
      </c>
      <c r="M1127" s="19">
        <f>H1127*INDEX('Pliegos Tarifarios (Santiago)'!$B:$B,MATCH($B1127,'Pliegos Tarifarios (Santiago)'!$A:$A,0))</f>
        <v>151371.95839739998</v>
      </c>
      <c r="N1127" s="19">
        <f>I1127*INDEX('Pliegos Tarifarios (Santiago)'!$C:$C,MATCH($B1127,'Pliegos Tarifarios (Santiago)'!$A:$A,0))</f>
        <v>11629.61082</v>
      </c>
      <c r="O1127" s="19">
        <f>J1127*INDEX('Pliegos Tarifarios (Santiago)'!$D:$D,MATCH($B1127,'Pliegos Tarifarios (Santiago)'!$A:$A,0))</f>
        <v>47593.584607000004</v>
      </c>
      <c r="P1127" s="19">
        <f>H1127*INDEX('Pliegos Tarifarios (Santiago)'!$E:$E,MATCH($B1127,'Pliegos Tarifarios (Santiago)'!$A:$A,0))</f>
        <v>16472.358723599998</v>
      </c>
      <c r="Q1127" s="19" cm="1">
        <f t="array" ref="Q1127">H1127*_xlfn.IFS(H1127&lt;=350,INDEX('Pliegos Tarifarios (Santiago)'!$F:$F,MATCH($B1127,'Pliegos Tarifarios (Santiago)'!$A:$A,0)),H1127&lt;=500,INDEX('Pliegos Tarifarios (Santiago)'!$G:$G,MATCH($B1127,'Pliegos Tarifarios (Santiago)'!$A:$A,0)),H1127&lt;=1000,INDEX('Pliegos Tarifarios (Santiago)'!$H:$H,MATCH($B1127,'Pliegos Tarifarios (Santiago)'!$A:$A,0)),H1127&lt;=5000,INDEX('Pliegos Tarifarios (Santiago)'!$I:$I,MATCH($B1127,'Pliegos Tarifarios (Santiago)'!$A:$A,0)),H1127&gt;5000,INDEX('Pliegos Tarifarios (Santiago)'!$J:$J,MATCH($B1127,'Pliegos Tarifarios (Santiago)'!$A:$A,0)))/1.19</f>
        <v>3822.3722926890755</v>
      </c>
      <c r="R1127" s="19">
        <f>INDEX('Pliegos Tarifarios (Santiago)'!$K:$K,MATCH($B1127,'Pliegos Tarifarios (Santiago)'!$A:$A,0))</f>
        <v>723.32799999999997</v>
      </c>
      <c r="S1127" s="21">
        <f t="shared" si="72"/>
        <v>231613.21284068906</v>
      </c>
      <c r="T1127" s="21">
        <f t="shared" si="69"/>
        <v>44006.510439730919</v>
      </c>
      <c r="U1127" s="19">
        <v>0</v>
      </c>
      <c r="V1127" s="21">
        <f t="shared" si="70"/>
        <v>275619.72328041994</v>
      </c>
    </row>
    <row r="1128" spans="1:22" x14ac:dyDescent="0.3">
      <c r="A1128" s="3" t="s">
        <v>136</v>
      </c>
      <c r="B1128" s="3">
        <v>5</v>
      </c>
      <c r="C1128" s="4" t="s">
        <v>178</v>
      </c>
      <c r="D1128" s="3" t="s">
        <v>398</v>
      </c>
      <c r="E1128" s="3" t="s">
        <v>107</v>
      </c>
      <c r="F1128" s="4" t="s">
        <v>399</v>
      </c>
      <c r="G1128" s="3" t="s">
        <v>30</v>
      </c>
      <c r="H1128" s="5">
        <v>382.71960000000001</v>
      </c>
      <c r="I1128" s="5">
        <v>1.0214000000000001</v>
      </c>
      <c r="J1128" s="5">
        <v>0.98680000000000001</v>
      </c>
      <c r="K1128" s="6">
        <v>0.9661249265713725</v>
      </c>
      <c r="L1128" s="5">
        <v>12.76</v>
      </c>
      <c r="M1128" s="19">
        <f>H1128*INDEX('Pliegos Tarifarios (Santiago)'!$B:$B,MATCH($B1128,'Pliegos Tarifarios (Santiago)'!$A:$A,0))</f>
        <v>45481.631824800003</v>
      </c>
      <c r="N1128" s="19">
        <f>I1128*INDEX('Pliegos Tarifarios (Santiago)'!$C:$C,MATCH($B1128,'Pliegos Tarifarios (Santiago)'!$A:$A,0))</f>
        <v>3473.2410794000002</v>
      </c>
      <c r="O1128" s="19">
        <f>J1128*INDEX('Pliegos Tarifarios (Santiago)'!$D:$D,MATCH($B1128,'Pliegos Tarifarios (Santiago)'!$A:$A,0))</f>
        <v>13913.5977752</v>
      </c>
      <c r="P1128" s="19">
        <f>H1128*INDEX('Pliegos Tarifarios (Santiago)'!$E:$E,MATCH($B1128,'Pliegos Tarifarios (Santiago)'!$A:$A,0))</f>
        <v>4949.3298672000001</v>
      </c>
      <c r="Q1128" s="19" cm="1">
        <f t="array" ref="Q1128">H1128*_xlfn.IFS(H1128&lt;=350,INDEX('Pliegos Tarifarios (Santiago)'!$F:$F,MATCH($B1128,'Pliegos Tarifarios (Santiago)'!$A:$A,0)),H1128&lt;=500,INDEX('Pliegos Tarifarios (Santiago)'!$G:$G,MATCH($B1128,'Pliegos Tarifarios (Santiago)'!$A:$A,0)),H1128&lt;=1000,INDEX('Pliegos Tarifarios (Santiago)'!$H:$H,MATCH($B1128,'Pliegos Tarifarios (Santiago)'!$A:$A,0)),H1128&lt;=5000,INDEX('Pliegos Tarifarios (Santiago)'!$I:$I,MATCH($B1128,'Pliegos Tarifarios (Santiago)'!$A:$A,0)),H1128&gt;5000,INDEX('Pliegos Tarifarios (Santiago)'!$J:$J,MATCH($B1128,'Pliegos Tarifarios (Santiago)'!$A:$A,0)))/1.19</f>
        <v>539.02357109243712</v>
      </c>
      <c r="R1128" s="19">
        <f>INDEX('Pliegos Tarifarios (Santiago)'!$K:$K,MATCH($B1128,'Pliegos Tarifarios (Santiago)'!$A:$A,0))</f>
        <v>723.32799999999997</v>
      </c>
      <c r="S1128" s="21">
        <f t="shared" si="72"/>
        <v>69080.152117692429</v>
      </c>
      <c r="T1128" s="21">
        <f t="shared" si="69"/>
        <v>13125.228902361561</v>
      </c>
      <c r="U1128" s="19">
        <v>0</v>
      </c>
      <c r="V1128" s="21">
        <f t="shared" si="70"/>
        <v>82205.381020053988</v>
      </c>
    </row>
    <row r="1129" spans="1:22" x14ac:dyDescent="0.3">
      <c r="A1129" s="3" t="s">
        <v>136</v>
      </c>
      <c r="B1129" s="3">
        <v>5</v>
      </c>
      <c r="C1129" s="4" t="s">
        <v>178</v>
      </c>
      <c r="D1129" s="3" t="s">
        <v>400</v>
      </c>
      <c r="E1129" s="3" t="s">
        <v>107</v>
      </c>
      <c r="F1129" s="4" t="s">
        <v>108</v>
      </c>
      <c r="G1129" s="3" t="s">
        <v>30</v>
      </c>
      <c r="H1129" s="5">
        <v>384.06619999999998</v>
      </c>
      <c r="I1129" s="5">
        <v>1.0259</v>
      </c>
      <c r="J1129" s="5">
        <v>1.0206999999999999</v>
      </c>
      <c r="K1129" s="6">
        <v>0.99493127985183727</v>
      </c>
      <c r="L1129" s="5">
        <v>12.8</v>
      </c>
      <c r="M1129" s="19">
        <f>H1129*INDEX('Pliegos Tarifarios (Santiago)'!$B:$B,MATCH($B1129,'Pliegos Tarifarios (Santiago)'!$A:$A,0))</f>
        <v>45641.659075599993</v>
      </c>
      <c r="N1129" s="19">
        <f>I1129*INDEX('Pliegos Tarifarios (Santiago)'!$C:$C,MATCH($B1129,'Pliegos Tarifarios (Santiago)'!$A:$A,0))</f>
        <v>3488.5431989000003</v>
      </c>
      <c r="O1129" s="19">
        <f>J1129*INDEX('Pliegos Tarifarios (Santiago)'!$D:$D,MATCH($B1129,'Pliegos Tarifarios (Santiago)'!$A:$A,0))</f>
        <v>14391.5780798</v>
      </c>
      <c r="P1129" s="19">
        <f>H1129*INDEX('Pliegos Tarifarios (Santiago)'!$E:$E,MATCH($B1129,'Pliegos Tarifarios (Santiago)'!$A:$A,0))</f>
        <v>4966.7440983999995</v>
      </c>
      <c r="Q1129" s="19" cm="1">
        <f t="array" ref="Q1129">H1129*_xlfn.IFS(H1129&lt;=350,INDEX('Pliegos Tarifarios (Santiago)'!$F:$F,MATCH($B1129,'Pliegos Tarifarios (Santiago)'!$A:$A,0)),H1129&lt;=500,INDEX('Pliegos Tarifarios (Santiago)'!$G:$G,MATCH($B1129,'Pliegos Tarifarios (Santiago)'!$A:$A,0)),H1129&lt;=1000,INDEX('Pliegos Tarifarios (Santiago)'!$H:$H,MATCH($B1129,'Pliegos Tarifarios (Santiago)'!$A:$A,0)),H1129&lt;=5000,INDEX('Pliegos Tarifarios (Santiago)'!$I:$I,MATCH($B1129,'Pliegos Tarifarios (Santiago)'!$A:$A,0)),H1129&gt;5000,INDEX('Pliegos Tarifarios (Santiago)'!$J:$J,MATCH($B1129,'Pliegos Tarifarios (Santiago)'!$A:$A,0)))/1.19</f>
        <v>540.9201270588236</v>
      </c>
      <c r="R1129" s="19">
        <f>INDEX('Pliegos Tarifarios (Santiago)'!$K:$K,MATCH($B1129,'Pliegos Tarifarios (Santiago)'!$A:$A,0))</f>
        <v>723.32799999999997</v>
      </c>
      <c r="S1129" s="21">
        <f t="shared" si="72"/>
        <v>69752.772579758806</v>
      </c>
      <c r="T1129" s="21">
        <f t="shared" si="69"/>
        <v>13253.026790154174</v>
      </c>
      <c r="U1129" s="19">
        <v>0</v>
      </c>
      <c r="V1129" s="21">
        <f t="shared" si="70"/>
        <v>83005.799369912973</v>
      </c>
    </row>
    <row r="1130" spans="1:22" x14ac:dyDescent="0.3">
      <c r="A1130" s="3" t="s">
        <v>136</v>
      </c>
      <c r="B1130" s="3">
        <v>5</v>
      </c>
      <c r="C1130" s="4" t="s">
        <v>178</v>
      </c>
      <c r="D1130" s="3" t="s">
        <v>401</v>
      </c>
      <c r="E1130" s="3" t="s">
        <v>292</v>
      </c>
      <c r="F1130" s="4" t="s">
        <v>402</v>
      </c>
      <c r="G1130" s="3" t="s">
        <v>30</v>
      </c>
      <c r="H1130" s="5">
        <v>638.33040000000005</v>
      </c>
      <c r="I1130" s="5">
        <v>1.7272000000000001</v>
      </c>
      <c r="J1130" s="5">
        <v>1.6640999999999999</v>
      </c>
      <c r="K1130" s="6">
        <v>0.96346688281611848</v>
      </c>
      <c r="L1130" s="5">
        <v>21.28</v>
      </c>
      <c r="M1130" s="19">
        <f>H1130*INDEX('Pliegos Tarifarios (Santiago)'!$B:$B,MATCH($B1130,'Pliegos Tarifarios (Santiago)'!$A:$A,0))</f>
        <v>75857.908075200001</v>
      </c>
      <c r="N1130" s="19">
        <f>I1130*INDEX('Pliegos Tarifarios (Santiago)'!$C:$C,MATCH($B1130,'Pliegos Tarifarios (Santiago)'!$A:$A,0))</f>
        <v>5873.2935112000005</v>
      </c>
      <c r="O1130" s="19">
        <f>J1130*INDEX('Pliegos Tarifarios (Santiago)'!$D:$D,MATCH($B1130,'Pliegos Tarifarios (Santiago)'!$A:$A,0))</f>
        <v>23463.334067399999</v>
      </c>
      <c r="P1130" s="19">
        <f>H1130*INDEX('Pliegos Tarifarios (Santiago)'!$E:$E,MATCH($B1130,'Pliegos Tarifarios (Santiago)'!$A:$A,0))</f>
        <v>8254.8887328000001</v>
      </c>
      <c r="Q1130" s="19" cm="1">
        <f t="array" ref="Q1130">H1130*_xlfn.IFS(H1130&lt;=350,INDEX('Pliegos Tarifarios (Santiago)'!$F:$F,MATCH($B1130,'Pliegos Tarifarios (Santiago)'!$A:$A,0)),H1130&lt;=500,INDEX('Pliegos Tarifarios (Santiago)'!$G:$G,MATCH($B1130,'Pliegos Tarifarios (Santiago)'!$A:$A,0)),H1130&lt;=1000,INDEX('Pliegos Tarifarios (Santiago)'!$H:$H,MATCH($B1130,'Pliegos Tarifarios (Santiago)'!$A:$A,0)),H1130&lt;=5000,INDEX('Pliegos Tarifarios (Santiago)'!$I:$I,MATCH($B1130,'Pliegos Tarifarios (Santiago)'!$A:$A,0)),H1130&gt;5000,INDEX('Pliegos Tarifarios (Santiago)'!$J:$J,MATCH($B1130,'Pliegos Tarifarios (Santiago)'!$A:$A,0)))/1.19</f>
        <v>1497.1261734453785</v>
      </c>
      <c r="R1130" s="19">
        <f>INDEX('Pliegos Tarifarios (Santiago)'!$K:$K,MATCH($B1130,'Pliegos Tarifarios (Santiago)'!$A:$A,0))</f>
        <v>723.32799999999997</v>
      </c>
      <c r="S1130" s="21">
        <f t="shared" si="72"/>
        <v>115669.87856004537</v>
      </c>
      <c r="T1130" s="21">
        <f t="shared" si="69"/>
        <v>21977.27692640862</v>
      </c>
      <c r="U1130" s="19">
        <v>0</v>
      </c>
      <c r="V1130" s="21">
        <f t="shared" si="70"/>
        <v>137647.15548645399</v>
      </c>
    </row>
    <row r="1131" spans="1:22" x14ac:dyDescent="0.3">
      <c r="A1131" s="3" t="s">
        <v>136</v>
      </c>
      <c r="B1131" s="3">
        <v>5</v>
      </c>
      <c r="C1131" s="4" t="s">
        <v>178</v>
      </c>
      <c r="D1131" s="3" t="s">
        <v>403</v>
      </c>
      <c r="E1131" s="3" t="s">
        <v>292</v>
      </c>
      <c r="F1131" s="4" t="s">
        <v>404</v>
      </c>
      <c r="G1131" s="3" t="s">
        <v>30</v>
      </c>
      <c r="H1131" s="5">
        <v>383.76330000000002</v>
      </c>
      <c r="I1131" s="5">
        <v>1.0315000000000001</v>
      </c>
      <c r="J1131" s="5">
        <v>1.0241</v>
      </c>
      <c r="K1131" s="6">
        <v>0.99282598158022295</v>
      </c>
      <c r="L1131" s="5">
        <v>12.79</v>
      </c>
      <c r="M1131" s="19">
        <f>H1131*INDEX('Pliegos Tarifarios (Santiago)'!$B:$B,MATCH($B1131,'Pliegos Tarifarios (Santiago)'!$A:$A,0))</f>
        <v>45605.663045399997</v>
      </c>
      <c r="N1131" s="19">
        <f>I1131*INDEX('Pliegos Tarifarios (Santiago)'!$C:$C,MATCH($B1131,'Pliegos Tarifarios (Santiago)'!$A:$A,0))</f>
        <v>3507.5858365000004</v>
      </c>
      <c r="O1131" s="19">
        <f>J1131*INDEX('Pliegos Tarifarios (Santiago)'!$D:$D,MATCH($B1131,'Pliegos Tarifarios (Santiago)'!$A:$A,0))</f>
        <v>14439.517107400001</v>
      </c>
      <c r="P1131" s="19">
        <f>H1131*INDEX('Pliegos Tarifarios (Santiago)'!$E:$E,MATCH($B1131,'Pliegos Tarifarios (Santiago)'!$A:$A,0))</f>
        <v>4962.8269956000004</v>
      </c>
      <c r="Q1131" s="19" cm="1">
        <f t="array" ref="Q1131">H1131*_xlfn.IFS(H1131&lt;=350,INDEX('Pliegos Tarifarios (Santiago)'!$F:$F,MATCH($B1131,'Pliegos Tarifarios (Santiago)'!$A:$A,0)),H1131&lt;=500,INDEX('Pliegos Tarifarios (Santiago)'!$G:$G,MATCH($B1131,'Pliegos Tarifarios (Santiago)'!$A:$A,0)),H1131&lt;=1000,INDEX('Pliegos Tarifarios (Santiago)'!$H:$H,MATCH($B1131,'Pliegos Tarifarios (Santiago)'!$A:$A,0)),H1131&lt;=5000,INDEX('Pliegos Tarifarios (Santiago)'!$I:$I,MATCH($B1131,'Pliegos Tarifarios (Santiago)'!$A:$A,0)),H1131&gt;5000,INDEX('Pliegos Tarifarios (Santiago)'!$J:$J,MATCH($B1131,'Pliegos Tarifarios (Santiago)'!$A:$A,0)))/1.19</f>
        <v>540.49352168067242</v>
      </c>
      <c r="R1131" s="19">
        <f>INDEX('Pliegos Tarifarios (Santiago)'!$K:$K,MATCH($B1131,'Pliegos Tarifarios (Santiago)'!$A:$A,0))</f>
        <v>723.32799999999997</v>
      </c>
      <c r="S1131" s="21">
        <f t="shared" si="72"/>
        <v>69779.414506580666</v>
      </c>
      <c r="T1131" s="21">
        <f t="shared" si="69"/>
        <v>13258.088756250327</v>
      </c>
      <c r="U1131" s="19">
        <v>0</v>
      </c>
      <c r="V1131" s="21">
        <f t="shared" si="70"/>
        <v>83037.503262830985</v>
      </c>
    </row>
    <row r="1132" spans="1:22" x14ac:dyDescent="0.3">
      <c r="A1132" s="3" t="s">
        <v>136</v>
      </c>
      <c r="B1132" s="3">
        <v>5</v>
      </c>
      <c r="C1132" s="4" t="s">
        <v>178</v>
      </c>
      <c r="D1132" s="3" t="s">
        <v>405</v>
      </c>
      <c r="E1132" s="3" t="s">
        <v>292</v>
      </c>
      <c r="F1132" s="4" t="s">
        <v>406</v>
      </c>
      <c r="G1132" s="3" t="s">
        <v>30</v>
      </c>
      <c r="H1132" s="5">
        <v>382.2405</v>
      </c>
      <c r="I1132" s="5">
        <v>1.0284</v>
      </c>
      <c r="J1132" s="5">
        <v>1.0284</v>
      </c>
      <c r="K1132" s="6">
        <v>1</v>
      </c>
      <c r="L1132" s="5">
        <v>12.74</v>
      </c>
      <c r="M1132" s="19">
        <f>H1132*INDEX('Pliegos Tarifarios (Santiago)'!$B:$B,MATCH($B1132,'Pliegos Tarifarios (Santiago)'!$A:$A,0))</f>
        <v>45424.696538999997</v>
      </c>
      <c r="N1132" s="19">
        <f>I1132*INDEX('Pliegos Tarifarios (Santiago)'!$C:$C,MATCH($B1132,'Pliegos Tarifarios (Santiago)'!$A:$A,0))</f>
        <v>3497.0443764000001</v>
      </c>
      <c r="O1132" s="19">
        <f>J1132*INDEX('Pliegos Tarifarios (Santiago)'!$D:$D,MATCH($B1132,'Pliegos Tarifarios (Santiago)'!$A:$A,0))</f>
        <v>14500.1458776</v>
      </c>
      <c r="P1132" s="19">
        <f>H1132*INDEX('Pliegos Tarifarios (Santiago)'!$E:$E,MATCH($B1132,'Pliegos Tarifarios (Santiago)'!$A:$A,0))</f>
        <v>4943.1341460000003</v>
      </c>
      <c r="Q1132" s="19" cm="1">
        <f t="array" ref="Q1132">H1132*_xlfn.IFS(H1132&lt;=350,INDEX('Pliegos Tarifarios (Santiago)'!$F:$F,MATCH($B1132,'Pliegos Tarifarios (Santiago)'!$A:$A,0)),H1132&lt;=500,INDEX('Pliegos Tarifarios (Santiago)'!$G:$G,MATCH($B1132,'Pliegos Tarifarios (Santiago)'!$A:$A,0)),H1132&lt;=1000,INDEX('Pliegos Tarifarios (Santiago)'!$H:$H,MATCH($B1132,'Pliegos Tarifarios (Santiago)'!$A:$A,0)),H1132&lt;=5000,INDEX('Pliegos Tarifarios (Santiago)'!$I:$I,MATCH($B1132,'Pliegos Tarifarios (Santiago)'!$A:$A,0)),H1132&gt;5000,INDEX('Pliegos Tarifarios (Santiago)'!$J:$J,MATCH($B1132,'Pliegos Tarifarios (Santiago)'!$A:$A,0)))/1.19</f>
        <v>538.34880504201681</v>
      </c>
      <c r="R1132" s="19">
        <f>INDEX('Pliegos Tarifarios (Santiago)'!$K:$K,MATCH($B1132,'Pliegos Tarifarios (Santiago)'!$A:$A,0))</f>
        <v>723.32799999999997</v>
      </c>
      <c r="S1132" s="21">
        <f t="shared" si="72"/>
        <v>69626.697744042001</v>
      </c>
      <c r="T1132" s="21">
        <f t="shared" si="69"/>
        <v>13229.07257136798</v>
      </c>
      <c r="U1132" s="19">
        <v>0</v>
      </c>
      <c r="V1132" s="21">
        <f t="shared" si="70"/>
        <v>82855.770315409987</v>
      </c>
    </row>
    <row r="1133" spans="1:22" x14ac:dyDescent="0.3">
      <c r="A1133" s="3" t="s">
        <v>136</v>
      </c>
      <c r="B1133" s="3">
        <v>5</v>
      </c>
      <c r="C1133" s="4" t="s">
        <v>178</v>
      </c>
      <c r="D1133" s="3" t="s">
        <v>407</v>
      </c>
      <c r="E1133" s="3" t="s">
        <v>408</v>
      </c>
      <c r="F1133" s="4" t="s">
        <v>409</v>
      </c>
      <c r="G1133" s="3" t="s">
        <v>30</v>
      </c>
      <c r="H1133" s="5">
        <v>382.62459999999999</v>
      </c>
      <c r="I1133" s="5">
        <v>1.0385</v>
      </c>
      <c r="J1133" s="5">
        <v>1.0086999999999999</v>
      </c>
      <c r="K1133" s="6">
        <v>0.97130476649012998</v>
      </c>
      <c r="L1133" s="5">
        <v>12.75</v>
      </c>
      <c r="M1133" s="19">
        <f>H1133*INDEX('Pliegos Tarifarios (Santiago)'!$B:$B,MATCH($B1133,'Pliegos Tarifarios (Santiago)'!$A:$A,0))</f>
        <v>45470.342214799995</v>
      </c>
      <c r="N1133" s="19">
        <f>I1133*INDEX('Pliegos Tarifarios (Santiago)'!$C:$C,MATCH($B1133,'Pliegos Tarifarios (Santiago)'!$A:$A,0))</f>
        <v>3531.3891334999998</v>
      </c>
      <c r="O1133" s="19">
        <f>J1133*INDEX('Pliegos Tarifarios (Santiago)'!$D:$D,MATCH($B1133,'Pliegos Tarifarios (Santiago)'!$A:$A,0))</f>
        <v>14222.381511799998</v>
      </c>
      <c r="P1133" s="19">
        <f>H1133*INDEX('Pliegos Tarifarios (Santiago)'!$E:$E,MATCH($B1133,'Pliegos Tarifarios (Santiago)'!$A:$A,0))</f>
        <v>4948.1013272</v>
      </c>
      <c r="Q1133" s="19" cm="1">
        <f t="array" ref="Q1133">H1133*_xlfn.IFS(H1133&lt;=350,INDEX('Pliegos Tarifarios (Santiago)'!$F:$F,MATCH($B1133,'Pliegos Tarifarios (Santiago)'!$A:$A,0)),H1133&lt;=500,INDEX('Pliegos Tarifarios (Santiago)'!$G:$G,MATCH($B1133,'Pliegos Tarifarios (Santiago)'!$A:$A,0)),H1133&lt;=1000,INDEX('Pliegos Tarifarios (Santiago)'!$H:$H,MATCH($B1133,'Pliegos Tarifarios (Santiago)'!$A:$A,0)),H1133&lt;=5000,INDEX('Pliegos Tarifarios (Santiago)'!$I:$I,MATCH($B1133,'Pliegos Tarifarios (Santiago)'!$A:$A,0)),H1133&gt;5000,INDEX('Pliegos Tarifarios (Santiago)'!$J:$J,MATCH($B1133,'Pliegos Tarifarios (Santiago)'!$A:$A,0)))/1.19</f>
        <v>538.88977277310926</v>
      </c>
      <c r="R1133" s="19">
        <f>INDEX('Pliegos Tarifarios (Santiago)'!$K:$K,MATCH($B1133,'Pliegos Tarifarios (Santiago)'!$A:$A,0))</f>
        <v>723.32799999999997</v>
      </c>
      <c r="S1133" s="21">
        <f t="shared" si="72"/>
        <v>69434.431960073096</v>
      </c>
      <c r="T1133" s="21">
        <f t="shared" si="69"/>
        <v>13192.542072413888</v>
      </c>
      <c r="U1133" s="19">
        <v>0</v>
      </c>
      <c r="V1133" s="21">
        <f t="shared" si="70"/>
        <v>82626.974032486978</v>
      </c>
    </row>
    <row r="1134" spans="1:22" x14ac:dyDescent="0.3">
      <c r="A1134" s="3" t="s">
        <v>136</v>
      </c>
      <c r="B1134" s="3">
        <v>5</v>
      </c>
      <c r="C1134" s="4" t="s">
        <v>178</v>
      </c>
      <c r="D1134" s="3" t="s">
        <v>410</v>
      </c>
      <c r="E1134" s="3" t="s">
        <v>408</v>
      </c>
      <c r="F1134" s="4" t="s">
        <v>411</v>
      </c>
      <c r="G1134" s="3" t="s">
        <v>30</v>
      </c>
      <c r="H1134" s="5">
        <v>382.96129999999999</v>
      </c>
      <c r="I1134" s="5">
        <v>1.0265</v>
      </c>
      <c r="J1134" s="5">
        <v>1.0265</v>
      </c>
      <c r="K1134" s="6">
        <v>1</v>
      </c>
      <c r="L1134" s="5">
        <v>12.77</v>
      </c>
      <c r="M1134" s="19">
        <f>H1134*INDEX('Pliegos Tarifarios (Santiago)'!$B:$B,MATCH($B1134,'Pliegos Tarifarios (Santiago)'!$A:$A,0))</f>
        <v>45510.354969399996</v>
      </c>
      <c r="N1134" s="19">
        <f>I1134*INDEX('Pliegos Tarifarios (Santiago)'!$C:$C,MATCH($B1134,'Pliegos Tarifarios (Santiago)'!$A:$A,0))</f>
        <v>3490.5834814999998</v>
      </c>
      <c r="O1134" s="19">
        <f>J1134*INDEX('Pliegos Tarifarios (Santiago)'!$D:$D,MATCH($B1134,'Pliegos Tarifarios (Santiago)'!$A:$A,0))</f>
        <v>14473.356420999999</v>
      </c>
      <c r="P1134" s="19">
        <f>H1134*INDEX('Pliegos Tarifarios (Santiago)'!$E:$E,MATCH($B1134,'Pliegos Tarifarios (Santiago)'!$A:$A,0))</f>
        <v>4952.4555315999996</v>
      </c>
      <c r="Q1134" s="19" cm="1">
        <f t="array" ref="Q1134">H1134*_xlfn.IFS(H1134&lt;=350,INDEX('Pliegos Tarifarios (Santiago)'!$F:$F,MATCH($B1134,'Pliegos Tarifarios (Santiago)'!$A:$A,0)),H1134&lt;=500,INDEX('Pliegos Tarifarios (Santiago)'!$G:$G,MATCH($B1134,'Pliegos Tarifarios (Santiago)'!$A:$A,0)),H1134&lt;=1000,INDEX('Pliegos Tarifarios (Santiago)'!$H:$H,MATCH($B1134,'Pliegos Tarifarios (Santiago)'!$A:$A,0)),H1134&lt;=5000,INDEX('Pliegos Tarifarios (Santiago)'!$I:$I,MATCH($B1134,'Pliegos Tarifarios (Santiago)'!$A:$A,0)),H1134&gt;5000,INDEX('Pliegos Tarifarios (Santiago)'!$J:$J,MATCH($B1134,'Pliegos Tarifarios (Santiago)'!$A:$A,0)))/1.19</f>
        <v>539.36398218487398</v>
      </c>
      <c r="R1134" s="19">
        <f>INDEX('Pliegos Tarifarios (Santiago)'!$K:$K,MATCH($B1134,'Pliegos Tarifarios (Santiago)'!$A:$A,0))</f>
        <v>723.32799999999997</v>
      </c>
      <c r="S1134" s="21">
        <f t="shared" si="72"/>
        <v>69689.442385684859</v>
      </c>
      <c r="T1134" s="21">
        <f t="shared" si="69"/>
        <v>13240.994053280123</v>
      </c>
      <c r="U1134" s="19">
        <v>0</v>
      </c>
      <c r="V1134" s="21">
        <f t="shared" si="70"/>
        <v>82930.436438964985</v>
      </c>
    </row>
    <row r="1135" spans="1:22" x14ac:dyDescent="0.3">
      <c r="A1135" s="3" t="s">
        <v>136</v>
      </c>
      <c r="B1135" s="3">
        <v>5</v>
      </c>
      <c r="C1135" s="4" t="s">
        <v>178</v>
      </c>
      <c r="D1135" s="3" t="s">
        <v>412</v>
      </c>
      <c r="E1135" s="3" t="s">
        <v>104</v>
      </c>
      <c r="F1135" s="4" t="s">
        <v>413</v>
      </c>
      <c r="G1135" s="3" t="s">
        <v>30</v>
      </c>
      <c r="H1135" s="5">
        <v>382.52370000000002</v>
      </c>
      <c r="I1135" s="5">
        <v>1.0192000000000001</v>
      </c>
      <c r="J1135" s="5">
        <v>1.0192000000000001</v>
      </c>
      <c r="K1135" s="6">
        <v>1</v>
      </c>
      <c r="L1135" s="5">
        <v>12.75</v>
      </c>
      <c r="M1135" s="19">
        <f>H1135*INDEX('Pliegos Tarifarios (Santiago)'!$B:$B,MATCH($B1135,'Pliegos Tarifarios (Santiago)'!$A:$A,0))</f>
        <v>45458.351460600003</v>
      </c>
      <c r="N1135" s="19">
        <f>I1135*INDEX('Pliegos Tarifarios (Santiago)'!$C:$C,MATCH($B1135,'Pliegos Tarifarios (Santiago)'!$A:$A,0))</f>
        <v>3465.7600432000004</v>
      </c>
      <c r="O1135" s="19">
        <f>J1135*INDEX('Pliegos Tarifarios (Santiago)'!$D:$D,MATCH($B1135,'Pliegos Tarifarios (Santiago)'!$A:$A,0))</f>
        <v>14370.428508800002</v>
      </c>
      <c r="P1135" s="19">
        <f>H1135*INDEX('Pliegos Tarifarios (Santiago)'!$E:$E,MATCH($B1135,'Pliegos Tarifarios (Santiago)'!$A:$A,0))</f>
        <v>4946.7964884000003</v>
      </c>
      <c r="Q1135" s="19" cm="1">
        <f t="array" ref="Q1135">H1135*_xlfn.IFS(H1135&lt;=350,INDEX('Pliegos Tarifarios (Santiago)'!$F:$F,MATCH($B1135,'Pliegos Tarifarios (Santiago)'!$A:$A,0)),H1135&lt;=500,INDEX('Pliegos Tarifarios (Santiago)'!$G:$G,MATCH($B1135,'Pliegos Tarifarios (Santiago)'!$A:$A,0)),H1135&lt;=1000,INDEX('Pliegos Tarifarios (Santiago)'!$H:$H,MATCH($B1135,'Pliegos Tarifarios (Santiago)'!$A:$A,0)),H1135&lt;=5000,INDEX('Pliegos Tarifarios (Santiago)'!$I:$I,MATCH($B1135,'Pliegos Tarifarios (Santiago)'!$A:$A,0)),H1135&gt;5000,INDEX('Pliegos Tarifarios (Santiago)'!$J:$J,MATCH($B1135,'Pliegos Tarifarios (Santiago)'!$A:$A,0)))/1.19</f>
        <v>538.7476648739497</v>
      </c>
      <c r="R1135" s="19">
        <f>INDEX('Pliegos Tarifarios (Santiago)'!$K:$K,MATCH($B1135,'Pliegos Tarifarios (Santiago)'!$A:$A,0))</f>
        <v>723.32799999999997</v>
      </c>
      <c r="S1135" s="21">
        <f t="shared" si="72"/>
        <v>69503.41216587396</v>
      </c>
      <c r="T1135" s="21">
        <f t="shared" si="69"/>
        <v>13205.648311516052</v>
      </c>
      <c r="U1135" s="19">
        <v>0</v>
      </c>
      <c r="V1135" s="21">
        <f t="shared" si="70"/>
        <v>82709.060477390012</v>
      </c>
    </row>
    <row r="1136" spans="1:22" x14ac:dyDescent="0.3">
      <c r="A1136" s="3" t="s">
        <v>136</v>
      </c>
      <c r="B1136" s="3">
        <v>5</v>
      </c>
      <c r="C1136" s="4" t="s">
        <v>178</v>
      </c>
      <c r="D1136" s="3" t="s">
        <v>414</v>
      </c>
      <c r="E1136" s="3" t="s">
        <v>104</v>
      </c>
      <c r="F1136" s="4" t="s">
        <v>415</v>
      </c>
      <c r="G1136" s="3" t="s">
        <v>30</v>
      </c>
      <c r="H1136" s="5">
        <v>383.50420000000003</v>
      </c>
      <c r="I1136" s="5">
        <v>1.0403</v>
      </c>
      <c r="J1136" s="5">
        <v>1.0162</v>
      </c>
      <c r="K1136" s="6">
        <v>0.97683360569066613</v>
      </c>
      <c r="L1136" s="5">
        <v>12.78</v>
      </c>
      <c r="M1136" s="19">
        <f>H1136*INDEX('Pliegos Tarifarios (Santiago)'!$B:$B,MATCH($B1136,'Pliegos Tarifarios (Santiago)'!$A:$A,0))</f>
        <v>45574.872119600004</v>
      </c>
      <c r="N1136" s="19">
        <f>I1136*INDEX('Pliegos Tarifarios (Santiago)'!$C:$C,MATCH($B1136,'Pliegos Tarifarios (Santiago)'!$A:$A,0))</f>
        <v>3537.5099813000002</v>
      </c>
      <c r="O1136" s="19">
        <f>J1136*INDEX('Pliegos Tarifarios (Santiago)'!$D:$D,MATCH($B1136,'Pliegos Tarifarios (Santiago)'!$A:$A,0))</f>
        <v>14328.1293668</v>
      </c>
      <c r="P1136" s="19">
        <f>H1136*INDEX('Pliegos Tarifarios (Santiago)'!$E:$E,MATCH($B1136,'Pliegos Tarifarios (Santiago)'!$A:$A,0))</f>
        <v>4959.4763144000008</v>
      </c>
      <c r="Q1136" s="19" cm="1">
        <f t="array" ref="Q1136">H1136*_xlfn.IFS(H1136&lt;=350,INDEX('Pliegos Tarifarios (Santiago)'!$F:$F,MATCH($B1136,'Pliegos Tarifarios (Santiago)'!$A:$A,0)),H1136&lt;=500,INDEX('Pliegos Tarifarios (Santiago)'!$G:$G,MATCH($B1136,'Pliegos Tarifarios (Santiago)'!$A:$A,0)),H1136&lt;=1000,INDEX('Pliegos Tarifarios (Santiago)'!$H:$H,MATCH($B1136,'Pliegos Tarifarios (Santiago)'!$A:$A,0)),H1136&lt;=5000,INDEX('Pliegos Tarifarios (Santiago)'!$I:$I,MATCH($B1136,'Pliegos Tarifarios (Santiago)'!$A:$A,0)),H1136&gt;5000,INDEX('Pliegos Tarifarios (Santiago)'!$J:$J,MATCH($B1136,'Pliegos Tarifarios (Santiago)'!$A:$A,0)))/1.19</f>
        <v>540.12860436974802</v>
      </c>
      <c r="R1136" s="19">
        <f>INDEX('Pliegos Tarifarios (Santiago)'!$K:$K,MATCH($B1136,'Pliegos Tarifarios (Santiago)'!$A:$A,0))</f>
        <v>723.32799999999997</v>
      </c>
      <c r="S1136" s="21">
        <f t="shared" si="72"/>
        <v>69663.444386469739</v>
      </c>
      <c r="T1136" s="21">
        <f t="shared" si="69"/>
        <v>13236.05443342925</v>
      </c>
      <c r="U1136" s="19">
        <v>0</v>
      </c>
      <c r="V1136" s="21">
        <f t="shared" si="70"/>
        <v>82899.498819898989</v>
      </c>
    </row>
    <row r="1137" spans="1:22" x14ac:dyDescent="0.3">
      <c r="A1137" s="3" t="s">
        <v>136</v>
      </c>
      <c r="B1137" s="3">
        <v>5</v>
      </c>
      <c r="C1137" s="4" t="s">
        <v>178</v>
      </c>
      <c r="D1137" s="3" t="s">
        <v>416</v>
      </c>
      <c r="E1137" s="3" t="s">
        <v>104</v>
      </c>
      <c r="F1137" s="4" t="s">
        <v>417</v>
      </c>
      <c r="G1137" s="3" t="s">
        <v>30</v>
      </c>
      <c r="H1137" s="5">
        <v>383.82909999999998</v>
      </c>
      <c r="I1137" s="5">
        <v>1.0230999999999999</v>
      </c>
      <c r="J1137" s="5">
        <v>1.0212000000000001</v>
      </c>
      <c r="K1137" s="6">
        <v>0.99814289903235287</v>
      </c>
      <c r="L1137" s="5">
        <v>12.79</v>
      </c>
      <c r="M1137" s="19">
        <f>H1137*INDEX('Pliegos Tarifarios (Santiago)'!$B:$B,MATCH($B1137,'Pliegos Tarifarios (Santiago)'!$A:$A,0))</f>
        <v>45613.482585799997</v>
      </c>
      <c r="N1137" s="19">
        <f>I1137*INDEX('Pliegos Tarifarios (Santiago)'!$C:$C,MATCH($B1137,'Pliegos Tarifarios (Santiago)'!$A:$A,0))</f>
        <v>3479.0218800999996</v>
      </c>
      <c r="O1137" s="19">
        <f>J1137*INDEX('Pliegos Tarifarios (Santiago)'!$D:$D,MATCH($B1137,'Pliegos Tarifarios (Santiago)'!$A:$A,0))</f>
        <v>14398.627936800001</v>
      </c>
      <c r="P1137" s="19">
        <f>H1137*INDEX('Pliegos Tarifarios (Santiago)'!$E:$E,MATCH($B1137,'Pliegos Tarifarios (Santiago)'!$A:$A,0))</f>
        <v>4963.6779212000001</v>
      </c>
      <c r="Q1137" s="19" cm="1">
        <f t="array" ref="Q1137">H1137*_xlfn.IFS(H1137&lt;=350,INDEX('Pliegos Tarifarios (Santiago)'!$F:$F,MATCH($B1137,'Pliegos Tarifarios (Santiago)'!$A:$A,0)),H1137&lt;=500,INDEX('Pliegos Tarifarios (Santiago)'!$G:$G,MATCH($B1137,'Pliegos Tarifarios (Santiago)'!$A:$A,0)),H1137&lt;=1000,INDEX('Pliegos Tarifarios (Santiago)'!$H:$H,MATCH($B1137,'Pliegos Tarifarios (Santiago)'!$A:$A,0)),H1137&lt;=5000,INDEX('Pliegos Tarifarios (Santiago)'!$I:$I,MATCH($B1137,'Pliegos Tarifarios (Santiago)'!$A:$A,0)),H1137&gt;5000,INDEX('Pliegos Tarifarios (Santiago)'!$J:$J,MATCH($B1137,'Pliegos Tarifarios (Santiago)'!$A:$A,0)))/1.19</f>
        <v>540.58619462184879</v>
      </c>
      <c r="R1137" s="19">
        <f>INDEX('Pliegos Tarifarios (Santiago)'!$K:$K,MATCH($B1137,'Pliegos Tarifarios (Santiago)'!$A:$A,0))</f>
        <v>723.32799999999997</v>
      </c>
      <c r="S1137" s="21">
        <f t="shared" si="72"/>
        <v>69718.724518521849</v>
      </c>
      <c r="T1137" s="21">
        <f t="shared" si="69"/>
        <v>13246.557658519152</v>
      </c>
      <c r="U1137" s="19">
        <v>0</v>
      </c>
      <c r="V1137" s="21">
        <f t="shared" si="70"/>
        <v>82965.282177040994</v>
      </c>
    </row>
    <row r="1138" spans="1:22" x14ac:dyDescent="0.3">
      <c r="A1138" s="3" t="s">
        <v>136</v>
      </c>
      <c r="B1138" s="3">
        <v>5</v>
      </c>
      <c r="C1138" s="4" t="s">
        <v>178</v>
      </c>
      <c r="D1138" s="3" t="s">
        <v>418</v>
      </c>
      <c r="E1138" s="3" t="s">
        <v>56</v>
      </c>
      <c r="F1138" s="4" t="s">
        <v>419</v>
      </c>
      <c r="G1138" s="3" t="s">
        <v>30</v>
      </c>
      <c r="H1138" s="5">
        <v>255.23650000000001</v>
      </c>
      <c r="I1138" s="5">
        <v>0.69940000000000002</v>
      </c>
      <c r="J1138" s="5">
        <v>0.68100000000000005</v>
      </c>
      <c r="K1138" s="6">
        <v>0.97369173577352019</v>
      </c>
      <c r="L1138" s="5">
        <v>8.51</v>
      </c>
      <c r="M1138" s="19">
        <f>H1138*INDEX('Pliegos Tarifarios (Santiago)'!$B:$B,MATCH($B1138,'Pliegos Tarifarios (Santiago)'!$A:$A,0))</f>
        <v>30331.795187</v>
      </c>
      <c r="N1138" s="19">
        <f>I1138*INDEX('Pliegos Tarifarios (Santiago)'!$C:$C,MATCH($B1138,'Pliegos Tarifarios (Santiago)'!$A:$A,0))</f>
        <v>2378.2894174000003</v>
      </c>
      <c r="O1138" s="19">
        <f>J1138*INDEX('Pliegos Tarifarios (Santiago)'!$D:$D,MATCH($B1138,'Pliegos Tarifarios (Santiago)'!$A:$A,0))</f>
        <v>9601.9052339999998</v>
      </c>
      <c r="P1138" s="19">
        <f>H1138*INDEX('Pliegos Tarifarios (Santiago)'!$E:$E,MATCH($B1138,'Pliegos Tarifarios (Santiago)'!$A:$A,0))</f>
        <v>3300.7184180000004</v>
      </c>
      <c r="Q1138" s="19" cm="1">
        <f t="array" ref="Q1138">H1138*_xlfn.IFS(H1138&lt;=350,INDEX('Pliegos Tarifarios (Santiago)'!$F:$F,MATCH($B1138,'Pliegos Tarifarios (Santiago)'!$A:$A,0)),H1138&lt;=500,INDEX('Pliegos Tarifarios (Santiago)'!$G:$G,MATCH($B1138,'Pliegos Tarifarios (Santiago)'!$A:$A,0)),H1138&lt;=1000,INDEX('Pliegos Tarifarios (Santiago)'!$H:$H,MATCH($B1138,'Pliegos Tarifarios (Santiago)'!$A:$A,0)),H1138&lt;=5000,INDEX('Pliegos Tarifarios (Santiago)'!$I:$I,MATCH($B1138,'Pliegos Tarifarios (Santiago)'!$A:$A,0)),H1138&gt;5000,INDEX('Pliegos Tarifarios (Santiago)'!$J:$J,MATCH($B1138,'Pliegos Tarifarios (Santiago)'!$A:$A,0)))/1.19</f>
        <v>168.1558117647059</v>
      </c>
      <c r="R1138" s="19">
        <f>INDEX('Pliegos Tarifarios (Santiago)'!$K:$K,MATCH($B1138,'Pliegos Tarifarios (Santiago)'!$A:$A,0))</f>
        <v>723.32799999999997</v>
      </c>
      <c r="S1138" s="21">
        <f t="shared" si="72"/>
        <v>46504.19206816471</v>
      </c>
      <c r="T1138" s="21">
        <f t="shared" si="69"/>
        <v>8835.7964929512946</v>
      </c>
      <c r="U1138" s="19">
        <v>0</v>
      </c>
      <c r="V1138" s="21">
        <f t="shared" si="70"/>
        <v>55339.988561116006</v>
      </c>
    </row>
    <row r="1139" spans="1:22" x14ac:dyDescent="0.3">
      <c r="A1139" s="3" t="s">
        <v>136</v>
      </c>
      <c r="B1139" s="3">
        <v>5</v>
      </c>
      <c r="C1139" s="4" t="s">
        <v>178</v>
      </c>
      <c r="D1139" s="3" t="s">
        <v>420</v>
      </c>
      <c r="E1139" s="3" t="s">
        <v>56</v>
      </c>
      <c r="F1139" s="4" t="s">
        <v>421</v>
      </c>
      <c r="G1139" s="3" t="s">
        <v>30</v>
      </c>
      <c r="H1139" s="5">
        <v>255.1437</v>
      </c>
      <c r="I1139" s="5">
        <v>0.68869999999999998</v>
      </c>
      <c r="J1139" s="5">
        <v>0.68700000000000006</v>
      </c>
      <c r="K1139" s="6">
        <v>0.99753158124001751</v>
      </c>
      <c r="L1139" s="5">
        <v>8.5</v>
      </c>
      <c r="M1139" s="19">
        <f>H1139*INDEX('Pliegos Tarifarios (Santiago)'!$B:$B,MATCH($B1139,'Pliegos Tarifarios (Santiago)'!$A:$A,0))</f>
        <v>30320.767020599997</v>
      </c>
      <c r="N1139" s="19">
        <f>I1139*INDEX('Pliegos Tarifarios (Santiago)'!$C:$C,MATCH($B1139,'Pliegos Tarifarios (Santiago)'!$A:$A,0))</f>
        <v>2341.9043776999997</v>
      </c>
      <c r="O1139" s="19">
        <f>J1139*INDEX('Pliegos Tarifarios (Santiago)'!$D:$D,MATCH($B1139,'Pliegos Tarifarios (Santiago)'!$A:$A,0))</f>
        <v>9686.5035180000013</v>
      </c>
      <c r="P1139" s="19">
        <f>H1139*INDEX('Pliegos Tarifarios (Santiago)'!$E:$E,MATCH($B1139,'Pliegos Tarifarios (Santiago)'!$A:$A,0))</f>
        <v>3299.5183284</v>
      </c>
      <c r="Q1139" s="19" cm="1">
        <f t="array" ref="Q1139">H1139*_xlfn.IFS(H1139&lt;=350,INDEX('Pliegos Tarifarios (Santiago)'!$F:$F,MATCH($B1139,'Pliegos Tarifarios (Santiago)'!$A:$A,0)),H1139&lt;=500,INDEX('Pliegos Tarifarios (Santiago)'!$G:$G,MATCH($B1139,'Pliegos Tarifarios (Santiago)'!$A:$A,0)),H1139&lt;=1000,INDEX('Pliegos Tarifarios (Santiago)'!$H:$H,MATCH($B1139,'Pliegos Tarifarios (Santiago)'!$A:$A,0)),H1139&lt;=5000,INDEX('Pliegos Tarifarios (Santiago)'!$I:$I,MATCH($B1139,'Pliegos Tarifarios (Santiago)'!$A:$A,0)),H1139&gt;5000,INDEX('Pliegos Tarifarios (Santiago)'!$J:$J,MATCH($B1139,'Pliegos Tarifarios (Santiago)'!$A:$A,0)))/1.19</f>
        <v>168.09467294117647</v>
      </c>
      <c r="R1139" s="19">
        <f>INDEX('Pliegos Tarifarios (Santiago)'!$K:$K,MATCH($B1139,'Pliegos Tarifarios (Santiago)'!$A:$A,0))</f>
        <v>723.32799999999997</v>
      </c>
      <c r="S1139" s="21">
        <f t="shared" si="72"/>
        <v>46540.115917641175</v>
      </c>
      <c r="T1139" s="21">
        <f t="shared" si="69"/>
        <v>8842.6220243518237</v>
      </c>
      <c r="U1139" s="19">
        <v>0</v>
      </c>
      <c r="V1139" s="21">
        <f t="shared" si="70"/>
        <v>55382.737941993</v>
      </c>
    </row>
    <row r="1140" spans="1:22" x14ac:dyDescent="0.3">
      <c r="A1140" s="3" t="s">
        <v>136</v>
      </c>
      <c r="B1140" s="3">
        <v>5</v>
      </c>
      <c r="C1140" s="4" t="s">
        <v>178</v>
      </c>
      <c r="D1140" s="3" t="s">
        <v>422</v>
      </c>
      <c r="E1140" s="3" t="s">
        <v>56</v>
      </c>
      <c r="F1140" s="4" t="s">
        <v>423</v>
      </c>
      <c r="G1140" s="3" t="s">
        <v>30</v>
      </c>
      <c r="H1140" s="5">
        <v>255.67910000000001</v>
      </c>
      <c r="I1140" s="5">
        <v>0.67959999999999998</v>
      </c>
      <c r="J1140" s="5">
        <v>0.67959999999999998</v>
      </c>
      <c r="K1140" s="6">
        <v>1</v>
      </c>
      <c r="L1140" s="5">
        <v>8.52</v>
      </c>
      <c r="M1140" s="19">
        <f>H1140*INDEX('Pliegos Tarifarios (Santiago)'!$B:$B,MATCH($B1140,'Pliegos Tarifarios (Santiago)'!$A:$A,0))</f>
        <v>30384.3928858</v>
      </c>
      <c r="N1140" s="19">
        <f>I1140*INDEX('Pliegos Tarifarios (Santiago)'!$C:$C,MATCH($B1140,'Pliegos Tarifarios (Santiago)'!$A:$A,0))</f>
        <v>2310.9600915999999</v>
      </c>
      <c r="O1140" s="19">
        <f>J1140*INDEX('Pliegos Tarifarios (Santiago)'!$D:$D,MATCH($B1140,'Pliegos Tarifarios (Santiago)'!$A:$A,0))</f>
        <v>9582.1656344000003</v>
      </c>
      <c r="P1140" s="19">
        <f>H1140*INDEX('Pliegos Tarifarios (Santiago)'!$E:$E,MATCH($B1140,'Pliegos Tarifarios (Santiago)'!$A:$A,0))</f>
        <v>3306.4421212000002</v>
      </c>
      <c r="Q1140" s="19" cm="1">
        <f t="array" ref="Q1140">H1140*_xlfn.IFS(H1140&lt;=350,INDEX('Pliegos Tarifarios (Santiago)'!$F:$F,MATCH($B1140,'Pliegos Tarifarios (Santiago)'!$A:$A,0)),H1140&lt;=500,INDEX('Pliegos Tarifarios (Santiago)'!$G:$G,MATCH($B1140,'Pliegos Tarifarios (Santiago)'!$A:$A,0)),H1140&lt;=1000,INDEX('Pliegos Tarifarios (Santiago)'!$H:$H,MATCH($B1140,'Pliegos Tarifarios (Santiago)'!$A:$A,0)),H1140&lt;=5000,INDEX('Pliegos Tarifarios (Santiago)'!$I:$I,MATCH($B1140,'Pliegos Tarifarios (Santiago)'!$A:$A,0)),H1140&gt;5000,INDEX('Pliegos Tarifarios (Santiago)'!$J:$J,MATCH($B1140,'Pliegos Tarifarios (Santiago)'!$A:$A,0)))/1.19</f>
        <v>168.44740705882356</v>
      </c>
      <c r="R1140" s="19">
        <f>INDEX('Pliegos Tarifarios (Santiago)'!$K:$K,MATCH($B1140,'Pliegos Tarifarios (Santiago)'!$A:$A,0))</f>
        <v>723.32799999999997</v>
      </c>
      <c r="S1140" s="21">
        <f t="shared" si="72"/>
        <v>46475.736140058827</v>
      </c>
      <c r="T1140" s="21">
        <f t="shared" si="69"/>
        <v>8830.3898666111763</v>
      </c>
      <c r="U1140" s="19">
        <v>0</v>
      </c>
      <c r="V1140" s="21">
        <f t="shared" si="70"/>
        <v>55306.126006670005</v>
      </c>
    </row>
    <row r="1141" spans="1:22" x14ac:dyDescent="0.3">
      <c r="A1141" s="3" t="s">
        <v>136</v>
      </c>
      <c r="B1141" s="3">
        <v>5</v>
      </c>
      <c r="C1141" s="4" t="s">
        <v>178</v>
      </c>
      <c r="D1141" s="3" t="s">
        <v>424</v>
      </c>
      <c r="E1141" s="3" t="s">
        <v>56</v>
      </c>
      <c r="F1141" s="4" t="s">
        <v>425</v>
      </c>
      <c r="G1141" s="3" t="s">
        <v>30</v>
      </c>
      <c r="H1141" s="5">
        <v>255.35470000000001</v>
      </c>
      <c r="I1141" s="5">
        <v>0.68400000000000005</v>
      </c>
      <c r="J1141" s="5">
        <v>0.66749999999999998</v>
      </c>
      <c r="K1141" s="6">
        <v>0.97587719298245601</v>
      </c>
      <c r="L1141" s="5">
        <v>8.51</v>
      </c>
      <c r="M1141" s="19">
        <f>H1141*INDEX('Pliegos Tarifarios (Santiago)'!$B:$B,MATCH($B1141,'Pliegos Tarifarios (Santiago)'!$A:$A,0))</f>
        <v>30345.841838600001</v>
      </c>
      <c r="N1141" s="19">
        <f>I1141*INDEX('Pliegos Tarifarios (Santiago)'!$C:$C,MATCH($B1141,'Pliegos Tarifarios (Santiago)'!$A:$A,0))</f>
        <v>2325.9221640000001</v>
      </c>
      <c r="O1141" s="19">
        <f>J1141*INDEX('Pliegos Tarifarios (Santiago)'!$D:$D,MATCH($B1141,'Pliegos Tarifarios (Santiago)'!$A:$A,0))</f>
        <v>9411.5590950000005</v>
      </c>
      <c r="P1141" s="19">
        <f>H1141*INDEX('Pliegos Tarifarios (Santiago)'!$E:$E,MATCH($B1141,'Pliegos Tarifarios (Santiago)'!$A:$A,0))</f>
        <v>3302.2469804000002</v>
      </c>
      <c r="Q1141" s="19" cm="1">
        <f t="array" ref="Q1141">H1141*_xlfn.IFS(H1141&lt;=350,INDEX('Pliegos Tarifarios (Santiago)'!$F:$F,MATCH($B1141,'Pliegos Tarifarios (Santiago)'!$A:$A,0)),H1141&lt;=500,INDEX('Pliegos Tarifarios (Santiago)'!$G:$G,MATCH($B1141,'Pliegos Tarifarios (Santiago)'!$A:$A,0)),H1141&lt;=1000,INDEX('Pliegos Tarifarios (Santiago)'!$H:$H,MATCH($B1141,'Pliegos Tarifarios (Santiago)'!$A:$A,0)),H1141&lt;=5000,INDEX('Pliegos Tarifarios (Santiago)'!$I:$I,MATCH($B1141,'Pliegos Tarifarios (Santiago)'!$A:$A,0)),H1141&gt;5000,INDEX('Pliegos Tarifarios (Santiago)'!$J:$J,MATCH($B1141,'Pliegos Tarifarios (Santiago)'!$A:$A,0)))/1.19</f>
        <v>168.23368470588235</v>
      </c>
      <c r="R1141" s="19">
        <f>INDEX('Pliegos Tarifarios (Santiago)'!$K:$K,MATCH($B1141,'Pliegos Tarifarios (Santiago)'!$A:$A,0))</f>
        <v>723.32799999999997</v>
      </c>
      <c r="S1141" s="21">
        <f t="shared" si="72"/>
        <v>46277.131762705889</v>
      </c>
      <c r="T1141" s="21">
        <f t="shared" si="69"/>
        <v>8792.6550349141198</v>
      </c>
      <c r="U1141" s="19">
        <v>0</v>
      </c>
      <c r="V1141" s="21">
        <f t="shared" si="70"/>
        <v>55069.786797620007</v>
      </c>
    </row>
    <row r="1142" spans="1:22" x14ac:dyDescent="0.3">
      <c r="A1142" s="3" t="s">
        <v>136</v>
      </c>
      <c r="B1142" s="3">
        <v>5</v>
      </c>
      <c r="C1142" s="4" t="s">
        <v>178</v>
      </c>
      <c r="D1142" s="3" t="s">
        <v>426</v>
      </c>
      <c r="E1142" s="3" t="s">
        <v>279</v>
      </c>
      <c r="F1142" s="4" t="s">
        <v>427</v>
      </c>
      <c r="G1142" s="3" t="s">
        <v>30</v>
      </c>
      <c r="H1142" s="5">
        <v>383.21749999999997</v>
      </c>
      <c r="I1142" s="5">
        <v>1.0365</v>
      </c>
      <c r="J1142" s="5">
        <v>1.0365</v>
      </c>
      <c r="K1142" s="6">
        <v>1</v>
      </c>
      <c r="L1142" s="5">
        <v>12.77</v>
      </c>
      <c r="M1142" s="19">
        <f>H1142*INDEX('Pliegos Tarifarios (Santiago)'!$B:$B,MATCH($B1142,'Pliegos Tarifarios (Santiago)'!$A:$A,0))</f>
        <v>45540.801264999995</v>
      </c>
      <c r="N1142" s="19">
        <f>I1142*INDEX('Pliegos Tarifarios (Santiago)'!$C:$C,MATCH($B1142,'Pliegos Tarifarios (Santiago)'!$A:$A,0))</f>
        <v>3524.5881915</v>
      </c>
      <c r="O1142" s="19">
        <f>J1142*INDEX('Pliegos Tarifarios (Santiago)'!$D:$D,MATCH($B1142,'Pliegos Tarifarios (Santiago)'!$A:$A,0))</f>
        <v>14614.353561</v>
      </c>
      <c r="P1142" s="19">
        <f>H1142*INDEX('Pliegos Tarifarios (Santiago)'!$E:$E,MATCH($B1142,'Pliegos Tarifarios (Santiago)'!$A:$A,0))</f>
        <v>4955.7687099999994</v>
      </c>
      <c r="Q1142" s="19" cm="1">
        <f t="array" ref="Q1142">H1142*_xlfn.IFS(H1142&lt;=350,INDEX('Pliegos Tarifarios (Santiago)'!$F:$F,MATCH($B1142,'Pliegos Tarifarios (Santiago)'!$A:$A,0)),H1142&lt;=500,INDEX('Pliegos Tarifarios (Santiago)'!$G:$G,MATCH($B1142,'Pliegos Tarifarios (Santiago)'!$A:$A,0)),H1142&lt;=1000,INDEX('Pliegos Tarifarios (Santiago)'!$H:$H,MATCH($B1142,'Pliegos Tarifarios (Santiago)'!$A:$A,0)),H1142&lt;=5000,INDEX('Pliegos Tarifarios (Santiago)'!$I:$I,MATCH($B1142,'Pliegos Tarifarios (Santiago)'!$A:$A,0)),H1142&gt;5000,INDEX('Pliegos Tarifarios (Santiago)'!$J:$J,MATCH($B1142,'Pliegos Tarifarios (Santiago)'!$A:$A,0)))/1.19</f>
        <v>539.72481512605043</v>
      </c>
      <c r="R1142" s="19">
        <f>INDEX('Pliegos Tarifarios (Santiago)'!$K:$K,MATCH($B1142,'Pliegos Tarifarios (Santiago)'!$A:$A,0))</f>
        <v>723.32799999999997</v>
      </c>
      <c r="S1142" s="21">
        <f t="shared" si="72"/>
        <v>69898.564542626045</v>
      </c>
      <c r="T1142" s="21">
        <f t="shared" si="69"/>
        <v>13280.727263098948</v>
      </c>
      <c r="U1142" s="19">
        <v>0</v>
      </c>
      <c r="V1142" s="21">
        <f t="shared" si="70"/>
        <v>83179.291805724992</v>
      </c>
    </row>
    <row r="1143" spans="1:22" x14ac:dyDescent="0.3">
      <c r="A1143" s="3" t="s">
        <v>136</v>
      </c>
      <c r="B1143" s="3">
        <v>5</v>
      </c>
      <c r="C1143" s="4" t="s">
        <v>178</v>
      </c>
      <c r="D1143" s="3" t="s">
        <v>428</v>
      </c>
      <c r="E1143" s="3" t="s">
        <v>279</v>
      </c>
      <c r="F1143" s="4" t="s">
        <v>429</v>
      </c>
      <c r="G1143" s="3" t="s">
        <v>30</v>
      </c>
      <c r="H1143" s="5">
        <v>383.6028</v>
      </c>
      <c r="I1143" s="5">
        <v>1.0644</v>
      </c>
      <c r="J1143" s="5">
        <v>1.0066999999999999</v>
      </c>
      <c r="K1143" s="6">
        <v>0.94579105599398716</v>
      </c>
      <c r="L1143" s="5">
        <v>12.79</v>
      </c>
      <c r="M1143" s="19">
        <f>H1143*INDEX('Pliegos Tarifarios (Santiago)'!$B:$B,MATCH($B1143,'Pliegos Tarifarios (Santiago)'!$A:$A,0))</f>
        <v>45586.589546399999</v>
      </c>
      <c r="N1143" s="19">
        <f>I1143*INDEX('Pliegos Tarifarios (Santiago)'!$C:$C,MATCH($B1143,'Pliegos Tarifarios (Santiago)'!$A:$A,0))</f>
        <v>3619.4613324000002</v>
      </c>
      <c r="O1143" s="19">
        <f>J1143*INDEX('Pliegos Tarifarios (Santiago)'!$D:$D,MATCH($B1143,'Pliegos Tarifarios (Santiago)'!$A:$A,0))</f>
        <v>14194.182083799999</v>
      </c>
      <c r="P1143" s="19">
        <f>H1143*INDEX('Pliegos Tarifarios (Santiago)'!$E:$E,MATCH($B1143,'Pliegos Tarifarios (Santiago)'!$A:$A,0))</f>
        <v>4960.7514096000004</v>
      </c>
      <c r="Q1143" s="19" cm="1">
        <f t="array" ref="Q1143">H1143*_xlfn.IFS(H1143&lt;=350,INDEX('Pliegos Tarifarios (Santiago)'!$F:$F,MATCH($B1143,'Pliegos Tarifarios (Santiago)'!$A:$A,0)),H1143&lt;=500,INDEX('Pliegos Tarifarios (Santiago)'!$G:$G,MATCH($B1143,'Pliegos Tarifarios (Santiago)'!$A:$A,0)),H1143&lt;=1000,INDEX('Pliegos Tarifarios (Santiago)'!$H:$H,MATCH($B1143,'Pliegos Tarifarios (Santiago)'!$A:$A,0)),H1143&lt;=5000,INDEX('Pliegos Tarifarios (Santiago)'!$I:$I,MATCH($B1143,'Pliegos Tarifarios (Santiago)'!$A:$A,0)),H1143&gt;5000,INDEX('Pliegos Tarifarios (Santiago)'!$J:$J,MATCH($B1143,'Pliegos Tarifarios (Santiago)'!$A:$A,0)))/1.19</f>
        <v>540.26747294117649</v>
      </c>
      <c r="R1143" s="19">
        <f>INDEX('Pliegos Tarifarios (Santiago)'!$K:$K,MATCH($B1143,'Pliegos Tarifarios (Santiago)'!$A:$A,0))</f>
        <v>723.32799999999997</v>
      </c>
      <c r="S1143" s="21">
        <f t="shared" si="72"/>
        <v>69624.579845141168</v>
      </c>
      <c r="T1143" s="21">
        <f t="shared" si="69"/>
        <v>13228.670170576823</v>
      </c>
      <c r="U1143" s="19">
        <v>0</v>
      </c>
      <c r="V1143" s="21">
        <f t="shared" si="70"/>
        <v>82853.250015717989</v>
      </c>
    </row>
    <row r="1144" spans="1:22" x14ac:dyDescent="0.3">
      <c r="A1144" s="3" t="s">
        <v>136</v>
      </c>
      <c r="B1144" s="3">
        <v>5</v>
      </c>
      <c r="C1144" s="4" t="s">
        <v>178</v>
      </c>
      <c r="D1144" s="3" t="s">
        <v>430</v>
      </c>
      <c r="E1144" s="3" t="s">
        <v>279</v>
      </c>
      <c r="F1144" s="4" t="s">
        <v>431</v>
      </c>
      <c r="G1144" s="3" t="s">
        <v>30</v>
      </c>
      <c r="H1144" s="5">
        <v>382.97449999999998</v>
      </c>
      <c r="I1144" s="5">
        <v>1.0570999999999999</v>
      </c>
      <c r="J1144" s="5">
        <v>1.0570999999999999</v>
      </c>
      <c r="K1144" s="6">
        <v>1</v>
      </c>
      <c r="L1144" s="5">
        <v>12.77</v>
      </c>
      <c r="M1144" s="19">
        <f>H1144*INDEX('Pliegos Tarifarios (Santiago)'!$B:$B,MATCH($B1144,'Pliegos Tarifarios (Santiago)'!$A:$A,0))</f>
        <v>45511.923630999998</v>
      </c>
      <c r="N1144" s="19">
        <f>I1144*INDEX('Pliegos Tarifarios (Santiago)'!$C:$C,MATCH($B1144,'Pliegos Tarifarios (Santiago)'!$A:$A,0))</f>
        <v>3594.6378940999998</v>
      </c>
      <c r="O1144" s="19">
        <f>J1144*INDEX('Pliegos Tarifarios (Santiago)'!$D:$D,MATCH($B1144,'Pliegos Tarifarios (Santiago)'!$A:$A,0))</f>
        <v>14904.807669399999</v>
      </c>
      <c r="P1144" s="19">
        <f>H1144*INDEX('Pliegos Tarifarios (Santiago)'!$E:$E,MATCH($B1144,'Pliegos Tarifarios (Santiago)'!$A:$A,0))</f>
        <v>4952.6262340000003</v>
      </c>
      <c r="Q1144" s="19" cm="1">
        <f t="array" ref="Q1144">H1144*_xlfn.IFS(H1144&lt;=350,INDEX('Pliegos Tarifarios (Santiago)'!$F:$F,MATCH($B1144,'Pliegos Tarifarios (Santiago)'!$A:$A,0)),H1144&lt;=500,INDEX('Pliegos Tarifarios (Santiago)'!$G:$G,MATCH($B1144,'Pliegos Tarifarios (Santiago)'!$A:$A,0)),H1144&lt;=1000,INDEX('Pliegos Tarifarios (Santiago)'!$H:$H,MATCH($B1144,'Pliegos Tarifarios (Santiago)'!$A:$A,0)),H1144&lt;=5000,INDEX('Pliegos Tarifarios (Santiago)'!$I:$I,MATCH($B1144,'Pliegos Tarifarios (Santiago)'!$A:$A,0)),H1144&gt;5000,INDEX('Pliegos Tarifarios (Santiago)'!$J:$J,MATCH($B1144,'Pliegos Tarifarios (Santiago)'!$A:$A,0)))/1.19</f>
        <v>539.38257310924371</v>
      </c>
      <c r="R1144" s="19">
        <f>INDEX('Pliegos Tarifarios (Santiago)'!$K:$K,MATCH($B1144,'Pliegos Tarifarios (Santiago)'!$A:$A,0))</f>
        <v>723.32799999999997</v>
      </c>
      <c r="S1144" s="21">
        <f t="shared" si="72"/>
        <v>70226.706001609229</v>
      </c>
      <c r="T1144" s="21">
        <f t="shared" si="69"/>
        <v>13343.074140305755</v>
      </c>
      <c r="U1144" s="19">
        <v>0</v>
      </c>
      <c r="V1144" s="21">
        <f t="shared" si="70"/>
        <v>83569.780141914991</v>
      </c>
    </row>
    <row r="1145" spans="1:22" x14ac:dyDescent="0.3">
      <c r="A1145" s="3" t="s">
        <v>136</v>
      </c>
      <c r="B1145" s="3">
        <v>5</v>
      </c>
      <c r="C1145" s="4" t="s">
        <v>178</v>
      </c>
      <c r="D1145" s="3" t="s">
        <v>432</v>
      </c>
      <c r="E1145" s="3" t="s">
        <v>279</v>
      </c>
      <c r="F1145" s="4" t="s">
        <v>433</v>
      </c>
      <c r="G1145" s="3" t="s">
        <v>30</v>
      </c>
      <c r="H1145" s="5">
        <v>381.7441</v>
      </c>
      <c r="I1145" s="5">
        <v>1.0305</v>
      </c>
      <c r="J1145" s="5">
        <v>1.0004</v>
      </c>
      <c r="K1145" s="6">
        <v>0.97079087821445897</v>
      </c>
      <c r="L1145" s="5">
        <v>12.72</v>
      </c>
      <c r="M1145" s="19">
        <f>H1145*INDEX('Pliegos Tarifarios (Santiago)'!$B:$B,MATCH($B1145,'Pliegos Tarifarios (Santiago)'!$A:$A,0))</f>
        <v>45365.705355799997</v>
      </c>
      <c r="N1145" s="19">
        <f>I1145*INDEX('Pliegos Tarifarios (Santiago)'!$C:$C,MATCH($B1145,'Pliegos Tarifarios (Santiago)'!$A:$A,0))</f>
        <v>3504.1853655</v>
      </c>
      <c r="O1145" s="19">
        <f>J1145*INDEX('Pliegos Tarifarios (Santiago)'!$D:$D,MATCH($B1145,'Pliegos Tarifarios (Santiago)'!$A:$A,0))</f>
        <v>14105.3538856</v>
      </c>
      <c r="P1145" s="19">
        <f>H1145*INDEX('Pliegos Tarifarios (Santiago)'!$E:$E,MATCH($B1145,'Pliegos Tarifarios (Santiago)'!$A:$A,0))</f>
        <v>4936.7147012000005</v>
      </c>
      <c r="Q1145" s="19" cm="1">
        <f t="array" ref="Q1145">H1145*_xlfn.IFS(H1145&lt;=350,INDEX('Pliegos Tarifarios (Santiago)'!$F:$F,MATCH($B1145,'Pliegos Tarifarios (Santiago)'!$A:$A,0)),H1145&lt;=500,INDEX('Pliegos Tarifarios (Santiago)'!$G:$G,MATCH($B1145,'Pliegos Tarifarios (Santiago)'!$A:$A,0)),H1145&lt;=1000,INDEX('Pliegos Tarifarios (Santiago)'!$H:$H,MATCH($B1145,'Pliegos Tarifarios (Santiago)'!$A:$A,0)),H1145&lt;=5000,INDEX('Pliegos Tarifarios (Santiago)'!$I:$I,MATCH($B1145,'Pliegos Tarifarios (Santiago)'!$A:$A,0)),H1145&gt;5000,INDEX('Pliegos Tarifarios (Santiago)'!$J:$J,MATCH($B1145,'Pliegos Tarifarios (Santiago)'!$A:$A,0)))/1.19</f>
        <v>537.64967361344543</v>
      </c>
      <c r="R1145" s="19">
        <f>INDEX('Pliegos Tarifarios (Santiago)'!$K:$K,MATCH($B1145,'Pliegos Tarifarios (Santiago)'!$A:$A,0))</f>
        <v>723.32799999999997</v>
      </c>
      <c r="S1145" s="21">
        <f t="shared" si="72"/>
        <v>69172.936981713443</v>
      </c>
      <c r="T1145" s="21">
        <f t="shared" si="69"/>
        <v>13142.858026525555</v>
      </c>
      <c r="U1145" s="19">
        <v>0</v>
      </c>
      <c r="V1145" s="21">
        <f t="shared" si="70"/>
        <v>82315.795008239002</v>
      </c>
    </row>
    <row r="1146" spans="1:22" x14ac:dyDescent="0.3">
      <c r="A1146" s="3" t="s">
        <v>136</v>
      </c>
      <c r="B1146" s="3">
        <v>5</v>
      </c>
      <c r="C1146" s="4" t="s">
        <v>178</v>
      </c>
      <c r="D1146" s="3" t="s">
        <v>434</v>
      </c>
      <c r="E1146" s="3" t="s">
        <v>279</v>
      </c>
      <c r="F1146" s="4" t="s">
        <v>435</v>
      </c>
      <c r="G1146" s="3" t="s">
        <v>30</v>
      </c>
      <c r="H1146" s="5">
        <v>383.06099999999998</v>
      </c>
      <c r="I1146" s="5">
        <v>1.0417000000000001</v>
      </c>
      <c r="J1146" s="5">
        <v>1.0417000000000001</v>
      </c>
      <c r="K1146" s="6">
        <v>1</v>
      </c>
      <c r="L1146" s="5">
        <v>12.77</v>
      </c>
      <c r="M1146" s="19">
        <f>H1146*INDEX('Pliegos Tarifarios (Santiago)'!$B:$B,MATCH($B1146,'Pliegos Tarifarios (Santiago)'!$A:$A,0))</f>
        <v>45522.203117999998</v>
      </c>
      <c r="N1146" s="19">
        <f>I1146*INDEX('Pliegos Tarifarios (Santiago)'!$C:$C,MATCH($B1146,'Pliegos Tarifarios (Santiago)'!$A:$A,0))</f>
        <v>3542.2706407000001</v>
      </c>
      <c r="O1146" s="19">
        <f>J1146*INDEX('Pliegos Tarifarios (Santiago)'!$D:$D,MATCH($B1146,'Pliegos Tarifarios (Santiago)'!$A:$A,0))</f>
        <v>14687.6720738</v>
      </c>
      <c r="P1146" s="19">
        <f>H1146*INDEX('Pliegos Tarifarios (Santiago)'!$E:$E,MATCH($B1146,'Pliegos Tarifarios (Santiago)'!$A:$A,0))</f>
        <v>4953.7448519999998</v>
      </c>
      <c r="Q1146" s="19" cm="1">
        <f t="array" ref="Q1146">H1146*_xlfn.IFS(H1146&lt;=350,INDEX('Pliegos Tarifarios (Santiago)'!$F:$F,MATCH($B1146,'Pliegos Tarifarios (Santiago)'!$A:$A,0)),H1146&lt;=500,INDEX('Pliegos Tarifarios (Santiago)'!$G:$G,MATCH($B1146,'Pliegos Tarifarios (Santiago)'!$A:$A,0)),H1146&lt;=1000,INDEX('Pliegos Tarifarios (Santiago)'!$H:$H,MATCH($B1146,'Pliegos Tarifarios (Santiago)'!$A:$A,0)),H1146&lt;=5000,INDEX('Pliegos Tarifarios (Santiago)'!$I:$I,MATCH($B1146,'Pliegos Tarifarios (Santiago)'!$A:$A,0)),H1146&gt;5000,INDEX('Pliegos Tarifarios (Santiago)'!$J:$J,MATCH($B1146,'Pliegos Tarifarios (Santiago)'!$A:$A,0)))/1.19</f>
        <v>539.50440000000003</v>
      </c>
      <c r="R1146" s="19">
        <f>INDEX('Pliegos Tarifarios (Santiago)'!$K:$K,MATCH($B1146,'Pliegos Tarifarios (Santiago)'!$A:$A,0))</f>
        <v>723.32799999999997</v>
      </c>
      <c r="S1146" s="21">
        <f t="shared" si="72"/>
        <v>69968.723084500001</v>
      </c>
      <c r="T1146" s="21">
        <f t="shared" si="69"/>
        <v>13294.057386055001</v>
      </c>
      <c r="U1146" s="19">
        <v>0</v>
      </c>
      <c r="V1146" s="21">
        <f t="shared" si="70"/>
        <v>83262.780470555008</v>
      </c>
    </row>
    <row r="1147" spans="1:22" x14ac:dyDescent="0.3">
      <c r="A1147" s="3" t="s">
        <v>136</v>
      </c>
      <c r="B1147" s="3">
        <v>5</v>
      </c>
      <c r="C1147" s="4" t="s">
        <v>178</v>
      </c>
      <c r="D1147" s="3" t="s">
        <v>436</v>
      </c>
      <c r="E1147" s="3" t="s">
        <v>437</v>
      </c>
      <c r="F1147" s="4" t="s">
        <v>438</v>
      </c>
      <c r="G1147" s="3" t="s">
        <v>16</v>
      </c>
      <c r="H1147" s="5">
        <v>1021.5086</v>
      </c>
      <c r="I1147" s="5">
        <v>2.7090999999999998</v>
      </c>
      <c r="J1147" s="5">
        <v>2.68</v>
      </c>
      <c r="K1147" s="6">
        <v>0.9892584253072978</v>
      </c>
      <c r="L1147" s="5">
        <v>34.049999999999997</v>
      </c>
      <c r="M1147" s="19">
        <f>H1147*INDEX('Pliegos Tarifarios (Santiago)'!$B:$B,MATCH($B1147,'Pliegos Tarifarios (Santiago)'!$A:$A,0))</f>
        <v>121394.0390068</v>
      </c>
      <c r="N1147" s="19">
        <f>I1147*INDEX('Pliegos Tarifarios (Santiago)'!$C:$C,MATCH($B1147,'Pliegos Tarifarios (Santiago)'!$A:$A,0))</f>
        <v>9212.2159861</v>
      </c>
      <c r="O1147" s="19">
        <f>J1147*INDEX('Pliegos Tarifarios (Santiago)'!$D:$D,MATCH($B1147,'Pliegos Tarifarios (Santiago)'!$A:$A,0))</f>
        <v>37787.233520000002</v>
      </c>
      <c r="P1147" s="19">
        <f>H1147*INDEX('Pliegos Tarifarios (Santiago)'!$E:$E,MATCH($B1147,'Pliegos Tarifarios (Santiago)'!$A:$A,0))</f>
        <v>13210.149215200001</v>
      </c>
      <c r="Q1147" s="19" cm="1">
        <f t="array" ref="Q1147">H1147*_xlfn.IFS(H1147&lt;=350,INDEX('Pliegos Tarifarios (Santiago)'!$F:$F,MATCH($B1147,'Pliegos Tarifarios (Santiago)'!$A:$A,0)),H1147&lt;=500,INDEX('Pliegos Tarifarios (Santiago)'!$G:$G,MATCH($B1147,'Pliegos Tarifarios (Santiago)'!$A:$A,0)),H1147&lt;=1000,INDEX('Pliegos Tarifarios (Santiago)'!$H:$H,MATCH($B1147,'Pliegos Tarifarios (Santiago)'!$A:$A,0)),H1147&lt;=5000,INDEX('Pliegos Tarifarios (Santiago)'!$I:$I,MATCH($B1147,'Pliegos Tarifarios (Santiago)'!$A:$A,0)),H1147&gt;5000,INDEX('Pliegos Tarifarios (Santiago)'!$J:$J,MATCH($B1147,'Pliegos Tarifarios (Santiago)'!$A:$A,0)))/1.19</f>
        <v>3065.384210588235</v>
      </c>
      <c r="R1147" s="19">
        <f>INDEX('Pliegos Tarifarios (Santiago)'!$K:$K,MATCH($B1147,'Pliegos Tarifarios (Santiago)'!$A:$A,0))</f>
        <v>723.32799999999997</v>
      </c>
      <c r="S1147" s="21">
        <f t="shared" si="72"/>
        <v>185392.34993868825</v>
      </c>
      <c r="T1147" s="21">
        <f t="shared" si="69"/>
        <v>35224.546488350767</v>
      </c>
      <c r="U1147" s="19">
        <v>0</v>
      </c>
      <c r="V1147" s="21">
        <f t="shared" si="70"/>
        <v>220616.896427039</v>
      </c>
    </row>
    <row r="1148" spans="1:22" x14ac:dyDescent="0.3">
      <c r="A1148" s="3" t="s">
        <v>136</v>
      </c>
      <c r="B1148" s="3">
        <v>5</v>
      </c>
      <c r="C1148" s="4" t="s">
        <v>178</v>
      </c>
      <c r="D1148" s="3" t="s">
        <v>439</v>
      </c>
      <c r="E1148" s="3" t="s">
        <v>437</v>
      </c>
      <c r="F1148" s="4" t="s">
        <v>440</v>
      </c>
      <c r="G1148" s="3" t="s">
        <v>16</v>
      </c>
      <c r="H1148" s="5">
        <v>1023.2137</v>
      </c>
      <c r="I1148" s="5">
        <v>2.7694000000000001</v>
      </c>
      <c r="J1148" s="5">
        <v>2.7694000000000001</v>
      </c>
      <c r="K1148" s="6">
        <v>1</v>
      </c>
      <c r="L1148" s="5">
        <v>34.11</v>
      </c>
      <c r="M1148" s="19">
        <f>H1148*INDEX('Pliegos Tarifarios (Santiago)'!$B:$B,MATCH($B1148,'Pliegos Tarifarios (Santiago)'!$A:$A,0))</f>
        <v>121596.6696806</v>
      </c>
      <c r="N1148" s="19">
        <f>I1148*INDEX('Pliegos Tarifarios (Santiago)'!$C:$C,MATCH($B1148,'Pliegos Tarifarios (Santiago)'!$A:$A,0))</f>
        <v>9417.2643874000005</v>
      </c>
      <c r="O1148" s="19">
        <f>J1148*INDEX('Pliegos Tarifarios (Santiago)'!$D:$D,MATCH($B1148,'Pliegos Tarifarios (Santiago)'!$A:$A,0))</f>
        <v>39047.747951600002</v>
      </c>
      <c r="P1148" s="19">
        <f>H1148*INDEX('Pliegos Tarifarios (Santiago)'!$E:$E,MATCH($B1148,'Pliegos Tarifarios (Santiago)'!$A:$A,0))</f>
        <v>13232.199568400001</v>
      </c>
      <c r="Q1148" s="19" cm="1">
        <f t="array" ref="Q1148">H1148*_xlfn.IFS(H1148&lt;=350,INDEX('Pliegos Tarifarios (Santiago)'!$F:$F,MATCH($B1148,'Pliegos Tarifarios (Santiago)'!$A:$A,0)),H1148&lt;=500,INDEX('Pliegos Tarifarios (Santiago)'!$G:$G,MATCH($B1148,'Pliegos Tarifarios (Santiago)'!$A:$A,0)),H1148&lt;=1000,INDEX('Pliegos Tarifarios (Santiago)'!$H:$H,MATCH($B1148,'Pliegos Tarifarios (Santiago)'!$A:$A,0)),H1148&lt;=5000,INDEX('Pliegos Tarifarios (Santiago)'!$I:$I,MATCH($B1148,'Pliegos Tarifarios (Santiago)'!$A:$A,0)),H1148&gt;5000,INDEX('Pliegos Tarifarios (Santiago)'!$J:$J,MATCH($B1148,'Pliegos Tarifarios (Santiago)'!$A:$A,0)))/1.19</f>
        <v>3070.5009434453782</v>
      </c>
      <c r="R1148" s="19">
        <f>INDEX('Pliegos Tarifarios (Santiago)'!$K:$K,MATCH($B1148,'Pliegos Tarifarios (Santiago)'!$A:$A,0))</f>
        <v>723.32799999999997</v>
      </c>
      <c r="S1148" s="21">
        <f t="shared" si="72"/>
        <v>187087.71053144539</v>
      </c>
      <c r="T1148" s="21">
        <f t="shared" si="69"/>
        <v>35546.665000974623</v>
      </c>
      <c r="U1148" s="19">
        <v>0</v>
      </c>
      <c r="V1148" s="21">
        <f t="shared" si="70"/>
        <v>222634.37553242</v>
      </c>
    </row>
    <row r="1149" spans="1:22" x14ac:dyDescent="0.3">
      <c r="A1149" s="3" t="s">
        <v>136</v>
      </c>
      <c r="B1149" s="3">
        <v>5</v>
      </c>
      <c r="C1149" s="4" t="s">
        <v>178</v>
      </c>
      <c r="D1149" s="3" t="s">
        <v>441</v>
      </c>
      <c r="E1149" s="3" t="s">
        <v>437</v>
      </c>
      <c r="F1149" s="4" t="s">
        <v>442</v>
      </c>
      <c r="G1149" s="3" t="s">
        <v>30</v>
      </c>
      <c r="H1149" s="5">
        <v>383.64260000000002</v>
      </c>
      <c r="I1149" s="5">
        <v>1.0622</v>
      </c>
      <c r="J1149" s="5">
        <v>1.0316000000000001</v>
      </c>
      <c r="K1149" s="6">
        <v>0.97119186593861795</v>
      </c>
      <c r="L1149" s="5">
        <v>12.79</v>
      </c>
      <c r="M1149" s="19">
        <f>H1149*INDEX('Pliegos Tarifarios (Santiago)'!$B:$B,MATCH($B1149,'Pliegos Tarifarios (Santiago)'!$A:$A,0))</f>
        <v>45591.319298800001</v>
      </c>
      <c r="N1149" s="19">
        <f>I1149*INDEX('Pliegos Tarifarios (Santiago)'!$C:$C,MATCH($B1149,'Pliegos Tarifarios (Santiago)'!$A:$A,0))</f>
        <v>3611.9802962000003</v>
      </c>
      <c r="O1149" s="19">
        <f>J1149*INDEX('Pliegos Tarifarios (Santiago)'!$D:$D,MATCH($B1149,'Pliegos Tarifarios (Santiago)'!$A:$A,0))</f>
        <v>14545.264962400001</v>
      </c>
      <c r="P1149" s="19">
        <f>H1149*INDEX('Pliegos Tarifarios (Santiago)'!$E:$E,MATCH($B1149,'Pliegos Tarifarios (Santiago)'!$A:$A,0))</f>
        <v>4961.2661032000005</v>
      </c>
      <c r="Q1149" s="19" cm="1">
        <f t="array" ref="Q1149">H1149*_xlfn.IFS(H1149&lt;=350,INDEX('Pliegos Tarifarios (Santiago)'!$F:$F,MATCH($B1149,'Pliegos Tarifarios (Santiago)'!$A:$A,0)),H1149&lt;=500,INDEX('Pliegos Tarifarios (Santiago)'!$G:$G,MATCH($B1149,'Pliegos Tarifarios (Santiago)'!$A:$A,0)),H1149&lt;=1000,INDEX('Pliegos Tarifarios (Santiago)'!$H:$H,MATCH($B1149,'Pliegos Tarifarios (Santiago)'!$A:$A,0)),H1149&lt;=5000,INDEX('Pliegos Tarifarios (Santiago)'!$I:$I,MATCH($B1149,'Pliegos Tarifarios (Santiago)'!$A:$A,0)),H1149&gt;5000,INDEX('Pliegos Tarifarios (Santiago)'!$J:$J,MATCH($B1149,'Pliegos Tarifarios (Santiago)'!$A:$A,0)))/1.19</f>
        <v>540.32352739495809</v>
      </c>
      <c r="R1149" s="19">
        <f>INDEX('Pliegos Tarifarios (Santiago)'!$K:$K,MATCH($B1149,'Pliegos Tarifarios (Santiago)'!$A:$A,0))</f>
        <v>723.32799999999997</v>
      </c>
      <c r="S1149" s="21">
        <f t="shared" si="72"/>
        <v>69973.48218799496</v>
      </c>
      <c r="T1149" s="21">
        <f t="shared" si="69"/>
        <v>13294.961615719043</v>
      </c>
      <c r="U1149" s="19">
        <v>0</v>
      </c>
      <c r="V1149" s="21">
        <f t="shared" si="70"/>
        <v>83268.443803714006</v>
      </c>
    </row>
    <row r="1150" spans="1:22" x14ac:dyDescent="0.3">
      <c r="A1150" s="3" t="s">
        <v>136</v>
      </c>
      <c r="B1150" s="3">
        <v>5</v>
      </c>
      <c r="C1150" s="4" t="s">
        <v>178</v>
      </c>
      <c r="D1150" s="3" t="s">
        <v>443</v>
      </c>
      <c r="E1150" s="3" t="s">
        <v>444</v>
      </c>
      <c r="F1150" s="4" t="s">
        <v>445</v>
      </c>
      <c r="G1150" s="3" t="s">
        <v>16</v>
      </c>
      <c r="H1150" s="5">
        <v>1920.2286999999999</v>
      </c>
      <c r="I1150" s="5">
        <v>5.1580000000000004</v>
      </c>
      <c r="J1150" s="5">
        <v>5.1580000000000004</v>
      </c>
      <c r="K1150" s="6">
        <v>1</v>
      </c>
      <c r="L1150" s="5">
        <v>64.010000000000005</v>
      </c>
      <c r="M1150" s="19">
        <f>H1150*INDEX('Pliegos Tarifarios (Santiago)'!$B:$B,MATCH($B1150,'Pliegos Tarifarios (Santiago)'!$A:$A,0))</f>
        <v>228196.13825059996</v>
      </c>
      <c r="N1150" s="19">
        <f>I1150*INDEX('Pliegos Tarifarios (Santiago)'!$C:$C,MATCH($B1150,'Pliegos Tarifarios (Santiago)'!$A:$A,0))</f>
        <v>17539.629418</v>
      </c>
      <c r="O1150" s="19">
        <f>J1150*INDEX('Pliegos Tarifarios (Santiago)'!$D:$D,MATCH($B1150,'Pliegos Tarifarios (Santiago)'!$A:$A,0))</f>
        <v>72726.324812000006</v>
      </c>
      <c r="P1150" s="19">
        <f>H1150*INDEX('Pliegos Tarifarios (Santiago)'!$E:$E,MATCH($B1150,'Pliegos Tarifarios (Santiago)'!$A:$A,0))</f>
        <v>24832.3975484</v>
      </c>
      <c r="Q1150" s="19" cm="1">
        <f t="array" ref="Q1150">H1150*_xlfn.IFS(H1150&lt;=350,INDEX('Pliegos Tarifarios (Santiago)'!$F:$F,MATCH($B1150,'Pliegos Tarifarios (Santiago)'!$A:$A,0)),H1150&lt;=500,INDEX('Pliegos Tarifarios (Santiago)'!$G:$G,MATCH($B1150,'Pliegos Tarifarios (Santiago)'!$A:$A,0)),H1150&lt;=1000,INDEX('Pliegos Tarifarios (Santiago)'!$H:$H,MATCH($B1150,'Pliegos Tarifarios (Santiago)'!$A:$A,0)),H1150&lt;=5000,INDEX('Pliegos Tarifarios (Santiago)'!$I:$I,MATCH($B1150,'Pliegos Tarifarios (Santiago)'!$A:$A,0)),H1150&gt;5000,INDEX('Pliegos Tarifarios (Santiago)'!$J:$J,MATCH($B1150,'Pliegos Tarifarios (Santiago)'!$A:$A,0)))/1.19</f>
        <v>5762.2997375630248</v>
      </c>
      <c r="R1150" s="19">
        <f>INDEX('Pliegos Tarifarios (Santiago)'!$K:$K,MATCH($B1150,'Pliegos Tarifarios (Santiago)'!$A:$A,0))</f>
        <v>723.32799999999997</v>
      </c>
      <c r="S1150" s="21">
        <f t="shared" si="72"/>
        <v>349780.11776656297</v>
      </c>
      <c r="T1150" s="21">
        <f t="shared" si="69"/>
        <v>66458.222375646961</v>
      </c>
      <c r="U1150" s="19">
        <v>0</v>
      </c>
      <c r="V1150" s="21">
        <f t="shared" si="70"/>
        <v>416238.3401422099</v>
      </c>
    </row>
    <row r="1151" spans="1:22" x14ac:dyDescent="0.3">
      <c r="A1151" s="3" t="s">
        <v>136</v>
      </c>
      <c r="B1151" s="3">
        <v>5</v>
      </c>
      <c r="C1151" s="4" t="s">
        <v>178</v>
      </c>
      <c r="D1151" s="3" t="s">
        <v>446</v>
      </c>
      <c r="E1151" s="3" t="s">
        <v>444</v>
      </c>
      <c r="F1151" s="4" t="s">
        <v>447</v>
      </c>
      <c r="G1151" s="3" t="s">
        <v>16</v>
      </c>
      <c r="H1151" s="5">
        <v>1533.8804</v>
      </c>
      <c r="I1151" s="5">
        <v>4.1696</v>
      </c>
      <c r="J1151" s="5">
        <v>3.9613</v>
      </c>
      <c r="K1151" s="6">
        <v>0.95004316960859558</v>
      </c>
      <c r="L1151" s="5">
        <v>51.13</v>
      </c>
      <c r="M1151" s="19">
        <f>H1151*INDEX('Pliegos Tarifarios (Santiago)'!$B:$B,MATCH($B1151,'Pliegos Tarifarios (Santiago)'!$A:$A,0))</f>
        <v>182283.2789752</v>
      </c>
      <c r="N1151" s="19">
        <f>I1151*INDEX('Pliegos Tarifarios (Santiago)'!$C:$C,MATCH($B1151,'Pliegos Tarifarios (Santiago)'!$A:$A,0))</f>
        <v>14178.6038816</v>
      </c>
      <c r="O1151" s="19">
        <f>J1151*INDEX('Pliegos Tarifarios (Santiago)'!$D:$D,MATCH($B1151,'Pliegos Tarifarios (Santiago)'!$A:$A,0))</f>
        <v>55853.197068200003</v>
      </c>
      <c r="P1151" s="19">
        <f>H1151*INDEX('Pliegos Tarifarios (Santiago)'!$E:$E,MATCH($B1151,'Pliegos Tarifarios (Santiago)'!$A:$A,0))</f>
        <v>19836.141332800002</v>
      </c>
      <c r="Q1151" s="19" cm="1">
        <f t="array" ref="Q1151">H1151*_xlfn.IFS(H1151&lt;=350,INDEX('Pliegos Tarifarios (Santiago)'!$F:$F,MATCH($B1151,'Pliegos Tarifarios (Santiago)'!$A:$A,0)),H1151&lt;=500,INDEX('Pliegos Tarifarios (Santiago)'!$G:$G,MATCH($B1151,'Pliegos Tarifarios (Santiago)'!$A:$A,0)),H1151&lt;=1000,INDEX('Pliegos Tarifarios (Santiago)'!$H:$H,MATCH($B1151,'Pliegos Tarifarios (Santiago)'!$A:$A,0)),H1151&lt;=5000,INDEX('Pliegos Tarifarios (Santiago)'!$I:$I,MATCH($B1151,'Pliegos Tarifarios (Santiago)'!$A:$A,0)),H1151&gt;5000,INDEX('Pliegos Tarifarios (Santiago)'!$J:$J,MATCH($B1151,'Pliegos Tarifarios (Santiago)'!$A:$A,0)))/1.19</f>
        <v>4602.93017512605</v>
      </c>
      <c r="R1151" s="19">
        <f>INDEX('Pliegos Tarifarios (Santiago)'!$K:$K,MATCH($B1151,'Pliegos Tarifarios (Santiago)'!$A:$A,0))</f>
        <v>723.32799999999997</v>
      </c>
      <c r="S1151" s="21">
        <f t="shared" si="72"/>
        <v>277477.47943292605</v>
      </c>
      <c r="T1151" s="21">
        <f t="shared" si="69"/>
        <v>52720.721092255946</v>
      </c>
      <c r="U1151" s="19">
        <v>0</v>
      </c>
      <c r="V1151" s="21">
        <f t="shared" si="70"/>
        <v>330198.20052518201</v>
      </c>
    </row>
    <row r="1152" spans="1:22" x14ac:dyDescent="0.3">
      <c r="A1152" s="3" t="s">
        <v>136</v>
      </c>
      <c r="B1152" s="3">
        <v>5</v>
      </c>
      <c r="C1152" s="4" t="s">
        <v>178</v>
      </c>
      <c r="D1152" s="3" t="s">
        <v>448</v>
      </c>
      <c r="E1152" s="3" t="s">
        <v>327</v>
      </c>
      <c r="F1152" s="4" t="s">
        <v>449</v>
      </c>
      <c r="G1152" s="3" t="s">
        <v>16</v>
      </c>
      <c r="H1152" s="5">
        <v>3199.5761000000002</v>
      </c>
      <c r="I1152" s="5">
        <v>8.6394000000000002</v>
      </c>
      <c r="J1152" s="5">
        <v>8.4414999999999996</v>
      </c>
      <c r="K1152" s="6">
        <v>0.97709331666550914</v>
      </c>
      <c r="L1152" s="5">
        <v>106.65</v>
      </c>
      <c r="M1152" s="19">
        <f>H1152*INDEX('Pliegos Tarifarios (Santiago)'!$B:$B,MATCH($B1152,'Pliegos Tarifarios (Santiago)'!$A:$A,0))</f>
        <v>380231.22457180003</v>
      </c>
      <c r="N1152" s="19">
        <f>I1152*INDEX('Pliegos Tarifarios (Santiago)'!$C:$C,MATCH($B1152,'Pliegos Tarifarios (Santiago)'!$A:$A,0))</f>
        <v>29378.0291574</v>
      </c>
      <c r="O1152" s="19">
        <f>J1152*INDEX('Pliegos Tarifarios (Santiago)'!$D:$D,MATCH($B1152,'Pliegos Tarifarios (Santiago)'!$A:$A,0))</f>
        <v>119022.73573099999</v>
      </c>
      <c r="P1152" s="19">
        <f>H1152*INDEX('Pliegos Tarifarios (Santiago)'!$E:$E,MATCH($B1152,'Pliegos Tarifarios (Santiago)'!$A:$A,0))</f>
        <v>41376.918125200005</v>
      </c>
      <c r="Q1152" s="19" cm="1">
        <f t="array" ref="Q1152">H1152*_xlfn.IFS(H1152&lt;=350,INDEX('Pliegos Tarifarios (Santiago)'!$F:$F,MATCH($B1152,'Pliegos Tarifarios (Santiago)'!$A:$A,0)),H1152&lt;=500,INDEX('Pliegos Tarifarios (Santiago)'!$G:$G,MATCH($B1152,'Pliegos Tarifarios (Santiago)'!$A:$A,0)),H1152&lt;=1000,INDEX('Pliegos Tarifarios (Santiago)'!$H:$H,MATCH($B1152,'Pliegos Tarifarios (Santiago)'!$A:$A,0)),H1152&lt;=5000,INDEX('Pliegos Tarifarios (Santiago)'!$I:$I,MATCH($B1152,'Pliegos Tarifarios (Santiago)'!$A:$A,0)),H1152&gt;5000,INDEX('Pliegos Tarifarios (Santiago)'!$J:$J,MATCH($B1152,'Pliegos Tarifarios (Santiago)'!$A:$A,0)))/1.19</f>
        <v>9601.4170194117651</v>
      </c>
      <c r="R1152" s="19">
        <f>INDEX('Pliegos Tarifarios (Santiago)'!$K:$K,MATCH($B1152,'Pliegos Tarifarios (Santiago)'!$A:$A,0))</f>
        <v>723.32799999999997</v>
      </c>
      <c r="S1152" s="21">
        <f t="shared" si="72"/>
        <v>580333.65260481182</v>
      </c>
      <c r="T1152" s="21">
        <f t="shared" si="69"/>
        <v>110263.39399491425</v>
      </c>
      <c r="U1152" s="19">
        <v>0</v>
      </c>
      <c r="V1152" s="21">
        <f t="shared" si="70"/>
        <v>690597.04659972608</v>
      </c>
    </row>
    <row r="1153" spans="1:22" x14ac:dyDescent="0.3">
      <c r="A1153" s="3" t="s">
        <v>136</v>
      </c>
      <c r="B1153" s="3">
        <v>5</v>
      </c>
      <c r="C1153" s="4" t="s">
        <v>178</v>
      </c>
      <c r="D1153" s="3" t="s">
        <v>450</v>
      </c>
      <c r="E1153" s="3" t="s">
        <v>327</v>
      </c>
      <c r="F1153" s="4" t="s">
        <v>451</v>
      </c>
      <c r="G1153" s="3" t="s">
        <v>16</v>
      </c>
      <c r="H1153" s="5">
        <v>2559.0862000000002</v>
      </c>
      <c r="I1153" s="5">
        <v>6.9678000000000004</v>
      </c>
      <c r="J1153" s="5">
        <v>6.9678000000000004</v>
      </c>
      <c r="K1153" s="6">
        <v>1</v>
      </c>
      <c r="L1153" s="5">
        <v>85.3</v>
      </c>
      <c r="M1153" s="19">
        <f>H1153*INDEX('Pliegos Tarifarios (Santiago)'!$B:$B,MATCH($B1153,'Pliegos Tarifarios (Santiago)'!$A:$A,0))</f>
        <v>304116.68583560002</v>
      </c>
      <c r="N1153" s="19">
        <f>I1153*INDEX('Pliegos Tarifarios (Santiago)'!$C:$C,MATCH($B1153,'Pliegos Tarifarios (Santiago)'!$A:$A,0))</f>
        <v>23693.8018338</v>
      </c>
      <c r="O1153" s="19">
        <f>J1153*INDEX('Pliegos Tarifarios (Santiago)'!$D:$D,MATCH($B1153,'Pliegos Tarifarios (Santiago)'!$A:$A,0))</f>
        <v>98243.987209200001</v>
      </c>
      <c r="P1153" s="19">
        <f>H1153*INDEX('Pliegos Tarifarios (Santiago)'!$E:$E,MATCH($B1153,'Pliegos Tarifarios (Santiago)'!$A:$A,0))</f>
        <v>33094.102738400004</v>
      </c>
      <c r="Q1153" s="19" cm="1">
        <f t="array" ref="Q1153">H1153*_xlfn.IFS(H1153&lt;=350,INDEX('Pliegos Tarifarios (Santiago)'!$F:$F,MATCH($B1153,'Pliegos Tarifarios (Santiago)'!$A:$A,0)),H1153&lt;=500,INDEX('Pliegos Tarifarios (Santiago)'!$G:$G,MATCH($B1153,'Pliegos Tarifarios (Santiago)'!$A:$A,0)),H1153&lt;=1000,INDEX('Pliegos Tarifarios (Santiago)'!$H:$H,MATCH($B1153,'Pliegos Tarifarios (Santiago)'!$A:$A,0)),H1153&lt;=5000,INDEX('Pliegos Tarifarios (Santiago)'!$I:$I,MATCH($B1153,'Pliegos Tarifarios (Santiago)'!$A:$A,0)),H1153&gt;5000,INDEX('Pliegos Tarifarios (Santiago)'!$J:$J,MATCH($B1153,'Pliegos Tarifarios (Santiago)'!$A:$A,0)))/1.19</f>
        <v>7679.4090926050421</v>
      </c>
      <c r="R1153" s="19">
        <f>INDEX('Pliegos Tarifarios (Santiago)'!$K:$K,MATCH($B1153,'Pliegos Tarifarios (Santiago)'!$A:$A,0))</f>
        <v>723.32799999999997</v>
      </c>
      <c r="S1153" s="21">
        <f t="shared" si="72"/>
        <v>467551.31470960501</v>
      </c>
      <c r="T1153" s="21">
        <f t="shared" si="69"/>
        <v>88834.749794824951</v>
      </c>
      <c r="U1153" s="19">
        <v>0</v>
      </c>
      <c r="V1153" s="21">
        <f t="shared" si="70"/>
        <v>556386.06450442993</v>
      </c>
    </row>
    <row r="1154" spans="1:22" x14ac:dyDescent="0.3">
      <c r="A1154" s="3" t="s">
        <v>136</v>
      </c>
      <c r="B1154" s="3">
        <v>5</v>
      </c>
      <c r="C1154" s="4" t="s">
        <v>178</v>
      </c>
      <c r="D1154" s="3" t="s">
        <v>452</v>
      </c>
      <c r="E1154" s="3" t="s">
        <v>327</v>
      </c>
      <c r="F1154" s="4" t="s">
        <v>453</v>
      </c>
      <c r="G1154" s="3" t="s">
        <v>16</v>
      </c>
      <c r="H1154" s="5">
        <v>1912.7705000000001</v>
      </c>
      <c r="I1154" s="5">
        <v>5.1696</v>
      </c>
      <c r="J1154" s="5">
        <v>5.1596000000000002</v>
      </c>
      <c r="K1154" s="6">
        <v>0.99806561436087904</v>
      </c>
      <c r="L1154" s="5">
        <v>63.76</v>
      </c>
      <c r="M1154" s="19">
        <f>H1154*INDEX('Pliegos Tarifarios (Santiago)'!$B:$B,MATCH($B1154,'Pliegos Tarifarios (Santiago)'!$A:$A,0))</f>
        <v>227309.820679</v>
      </c>
      <c r="N1154" s="19">
        <f>I1154*INDEX('Pliegos Tarifarios (Santiago)'!$C:$C,MATCH($B1154,'Pliegos Tarifarios (Santiago)'!$A:$A,0))</f>
        <v>17579.074881600001</v>
      </c>
      <c r="O1154" s="19">
        <f>J1154*INDEX('Pliegos Tarifarios (Santiago)'!$D:$D,MATCH($B1154,'Pliegos Tarifarios (Santiago)'!$A:$A,0))</f>
        <v>72748.884354399997</v>
      </c>
      <c r="P1154" s="19">
        <f>H1154*INDEX('Pliegos Tarifarios (Santiago)'!$E:$E,MATCH($B1154,'Pliegos Tarifarios (Santiago)'!$A:$A,0))</f>
        <v>24735.948106000003</v>
      </c>
      <c r="Q1154" s="19" cm="1">
        <f t="array" ref="Q1154">H1154*_xlfn.IFS(H1154&lt;=350,INDEX('Pliegos Tarifarios (Santiago)'!$F:$F,MATCH($B1154,'Pliegos Tarifarios (Santiago)'!$A:$A,0)),H1154&lt;=500,INDEX('Pliegos Tarifarios (Santiago)'!$G:$G,MATCH($B1154,'Pliegos Tarifarios (Santiago)'!$A:$A,0)),H1154&lt;=1000,INDEX('Pliegos Tarifarios (Santiago)'!$H:$H,MATCH($B1154,'Pliegos Tarifarios (Santiago)'!$A:$A,0)),H1154&lt;=5000,INDEX('Pliegos Tarifarios (Santiago)'!$I:$I,MATCH($B1154,'Pliegos Tarifarios (Santiago)'!$A:$A,0)),H1154&gt;5000,INDEX('Pliegos Tarifarios (Santiago)'!$J:$J,MATCH($B1154,'Pliegos Tarifarios (Santiago)'!$A:$A,0)))/1.19</f>
        <v>5739.9188701680678</v>
      </c>
      <c r="R1154" s="19">
        <f>INDEX('Pliegos Tarifarios (Santiago)'!$K:$K,MATCH($B1154,'Pliegos Tarifarios (Santiago)'!$A:$A,0))</f>
        <v>723.32799999999997</v>
      </c>
      <c r="S1154" s="21">
        <f t="shared" si="72"/>
        <v>348836.97489116807</v>
      </c>
      <c r="T1154" s="21">
        <f t="shared" si="69"/>
        <v>66279.025229321938</v>
      </c>
      <c r="U1154" s="19">
        <v>0</v>
      </c>
      <c r="V1154" s="21">
        <f t="shared" si="70"/>
        <v>415116.00012048997</v>
      </c>
    </row>
    <row r="1155" spans="1:22" x14ac:dyDescent="0.3">
      <c r="A1155" s="3" t="s">
        <v>136</v>
      </c>
      <c r="B1155" s="3">
        <v>5</v>
      </c>
      <c r="C1155" s="4" t="s">
        <v>178</v>
      </c>
      <c r="D1155" s="3" t="s">
        <v>454</v>
      </c>
      <c r="E1155" s="3" t="s">
        <v>327</v>
      </c>
      <c r="F1155" s="4" t="s">
        <v>455</v>
      </c>
      <c r="G1155" s="3" t="s">
        <v>16</v>
      </c>
      <c r="H1155" s="5">
        <v>1917.8426999999999</v>
      </c>
      <c r="I1155" s="5">
        <v>5.1211000000000002</v>
      </c>
      <c r="J1155" s="5">
        <v>4.9485000000000001</v>
      </c>
      <c r="K1155" s="6">
        <v>0.96629630352853879</v>
      </c>
      <c r="L1155" s="5">
        <v>63.93</v>
      </c>
      <c r="M1155" s="19">
        <f>H1155*INDEX('Pliegos Tarifarios (Santiago)'!$B:$B,MATCH($B1155,'Pliegos Tarifarios (Santiago)'!$A:$A,0))</f>
        <v>227912.59078259999</v>
      </c>
      <c r="N1155" s="19">
        <f>I1155*INDEX('Pliegos Tarifarios (Santiago)'!$C:$C,MATCH($B1155,'Pliegos Tarifarios (Santiago)'!$A:$A,0))</f>
        <v>17414.152038100001</v>
      </c>
      <c r="O1155" s="19">
        <f>J1155*INDEX('Pliegos Tarifarios (Santiago)'!$D:$D,MATCH($B1155,'Pliegos Tarifarios (Santiago)'!$A:$A,0))</f>
        <v>69772.434729000001</v>
      </c>
      <c r="P1155" s="19">
        <f>H1155*INDEX('Pliegos Tarifarios (Santiago)'!$E:$E,MATCH($B1155,'Pliegos Tarifarios (Santiago)'!$A:$A,0))</f>
        <v>24801.541796400001</v>
      </c>
      <c r="Q1155" s="19" cm="1">
        <f t="array" ref="Q1155">H1155*_xlfn.IFS(H1155&lt;=350,INDEX('Pliegos Tarifarios (Santiago)'!$F:$F,MATCH($B1155,'Pliegos Tarifarios (Santiago)'!$A:$A,0)),H1155&lt;=500,INDEX('Pliegos Tarifarios (Santiago)'!$G:$G,MATCH($B1155,'Pliegos Tarifarios (Santiago)'!$A:$A,0)),H1155&lt;=1000,INDEX('Pliegos Tarifarios (Santiago)'!$H:$H,MATCH($B1155,'Pliegos Tarifarios (Santiago)'!$A:$A,0)),H1155&lt;=5000,INDEX('Pliegos Tarifarios (Santiago)'!$I:$I,MATCH($B1155,'Pliegos Tarifarios (Santiago)'!$A:$A,0)),H1155&gt;5000,INDEX('Pliegos Tarifarios (Santiago)'!$J:$J,MATCH($B1155,'Pliegos Tarifarios (Santiago)'!$A:$A,0)))/1.19</f>
        <v>5755.1397325210082</v>
      </c>
      <c r="R1155" s="19">
        <f>INDEX('Pliegos Tarifarios (Santiago)'!$K:$K,MATCH($B1155,'Pliegos Tarifarios (Santiago)'!$A:$A,0))</f>
        <v>723.32799999999997</v>
      </c>
      <c r="S1155" s="21">
        <f t="shared" si="72"/>
        <v>346379.18707862101</v>
      </c>
      <c r="T1155" s="21">
        <f t="shared" si="69"/>
        <v>65812.045544937995</v>
      </c>
      <c r="U1155" s="19">
        <v>0</v>
      </c>
      <c r="V1155" s="21">
        <f t="shared" si="70"/>
        <v>412191.23262355902</v>
      </c>
    </row>
    <row r="1156" spans="1:22" x14ac:dyDescent="0.3">
      <c r="A1156" s="3" t="s">
        <v>136</v>
      </c>
      <c r="B1156" s="3">
        <v>5</v>
      </c>
      <c r="C1156" s="4" t="s">
        <v>178</v>
      </c>
      <c r="D1156" s="3" t="s">
        <v>456</v>
      </c>
      <c r="E1156" s="3" t="s">
        <v>327</v>
      </c>
      <c r="F1156" s="4" t="s">
        <v>457</v>
      </c>
      <c r="G1156" s="3" t="s">
        <v>16</v>
      </c>
      <c r="H1156" s="5">
        <v>1912.6420000000001</v>
      </c>
      <c r="I1156" s="5">
        <v>5.1820000000000004</v>
      </c>
      <c r="J1156" s="5">
        <v>5.0377000000000001</v>
      </c>
      <c r="K1156" s="6">
        <v>0.97215360864531064</v>
      </c>
      <c r="L1156" s="5">
        <v>63.75</v>
      </c>
      <c r="M1156" s="19">
        <f>H1156*INDEX('Pliegos Tarifarios (Santiago)'!$B:$B,MATCH($B1156,'Pliegos Tarifarios (Santiago)'!$A:$A,0))</f>
        <v>227294.54999599999</v>
      </c>
      <c r="N1156" s="19">
        <f>I1156*INDEX('Pliegos Tarifarios (Santiago)'!$C:$C,MATCH($B1156,'Pliegos Tarifarios (Santiago)'!$A:$A,0))</f>
        <v>17621.240722000002</v>
      </c>
      <c r="O1156" s="19">
        <f>J1156*INDEX('Pliegos Tarifarios (Santiago)'!$D:$D,MATCH($B1156,'Pliegos Tarifarios (Santiago)'!$A:$A,0))</f>
        <v>71030.1292178</v>
      </c>
      <c r="P1156" s="19">
        <f>H1156*INDEX('Pliegos Tarifarios (Santiago)'!$E:$E,MATCH($B1156,'Pliegos Tarifarios (Santiago)'!$A:$A,0))</f>
        <v>24734.286344</v>
      </c>
      <c r="Q1156" s="19" cm="1">
        <f t="array" ref="Q1156">H1156*_xlfn.IFS(H1156&lt;=350,INDEX('Pliegos Tarifarios (Santiago)'!$F:$F,MATCH($B1156,'Pliegos Tarifarios (Santiago)'!$A:$A,0)),H1156&lt;=500,INDEX('Pliegos Tarifarios (Santiago)'!$G:$G,MATCH($B1156,'Pliegos Tarifarios (Santiago)'!$A:$A,0)),H1156&lt;=1000,INDEX('Pliegos Tarifarios (Santiago)'!$H:$H,MATCH($B1156,'Pliegos Tarifarios (Santiago)'!$A:$A,0)),H1156&lt;=5000,INDEX('Pliegos Tarifarios (Santiago)'!$I:$I,MATCH($B1156,'Pliegos Tarifarios (Santiago)'!$A:$A,0)),H1156&gt;5000,INDEX('Pliegos Tarifarios (Santiago)'!$J:$J,MATCH($B1156,'Pliegos Tarifarios (Santiago)'!$A:$A,0)))/1.19</f>
        <v>5739.5332621848738</v>
      </c>
      <c r="R1156" s="19">
        <f>INDEX('Pliegos Tarifarios (Santiago)'!$K:$K,MATCH($B1156,'Pliegos Tarifarios (Santiago)'!$A:$A,0))</f>
        <v>723.32799999999997</v>
      </c>
      <c r="S1156" s="21">
        <f t="shared" si="72"/>
        <v>347143.06754198484</v>
      </c>
      <c r="T1156" s="21">
        <f t="shared" si="69"/>
        <v>65957.182832977123</v>
      </c>
      <c r="U1156" s="19">
        <v>0</v>
      </c>
      <c r="V1156" s="21">
        <f t="shared" si="70"/>
        <v>413100.25037496199</v>
      </c>
    </row>
    <row r="1157" spans="1:22" x14ac:dyDescent="0.3">
      <c r="A1157" s="3" t="s">
        <v>136</v>
      </c>
      <c r="B1157" s="3">
        <v>5</v>
      </c>
      <c r="C1157" s="4" t="s">
        <v>178</v>
      </c>
      <c r="D1157" s="3" t="s">
        <v>458</v>
      </c>
      <c r="E1157" s="3" t="s">
        <v>327</v>
      </c>
      <c r="F1157" s="4" t="s">
        <v>459</v>
      </c>
      <c r="G1157" s="3" t="s">
        <v>16</v>
      </c>
      <c r="H1157" s="5">
        <v>1915.0034000000001</v>
      </c>
      <c r="I1157" s="5">
        <v>5.1596000000000002</v>
      </c>
      <c r="J1157" s="5">
        <v>5.1596000000000002</v>
      </c>
      <c r="K1157" s="6">
        <v>1</v>
      </c>
      <c r="L1157" s="5">
        <v>63.83</v>
      </c>
      <c r="M1157" s="19">
        <f>H1157*INDEX('Pliegos Tarifarios (Santiago)'!$B:$B,MATCH($B1157,'Pliegos Tarifarios (Santiago)'!$A:$A,0))</f>
        <v>227575.1740492</v>
      </c>
      <c r="N1157" s="19">
        <f>I1157*INDEX('Pliegos Tarifarios (Santiago)'!$C:$C,MATCH($B1157,'Pliegos Tarifarios (Santiago)'!$A:$A,0))</f>
        <v>17545.0701716</v>
      </c>
      <c r="O1157" s="19">
        <f>J1157*INDEX('Pliegos Tarifarios (Santiago)'!$D:$D,MATCH($B1157,'Pliegos Tarifarios (Santiago)'!$A:$A,0))</f>
        <v>72748.884354399997</v>
      </c>
      <c r="P1157" s="19">
        <f>H1157*INDEX('Pliegos Tarifarios (Santiago)'!$E:$E,MATCH($B1157,'Pliegos Tarifarios (Santiago)'!$A:$A,0))</f>
        <v>24764.823968800003</v>
      </c>
      <c r="Q1157" s="19" cm="1">
        <f t="array" ref="Q1157">H1157*_xlfn.IFS(H1157&lt;=350,INDEX('Pliegos Tarifarios (Santiago)'!$F:$F,MATCH($B1157,'Pliegos Tarifarios (Santiago)'!$A:$A,0)),H1157&lt;=500,INDEX('Pliegos Tarifarios (Santiago)'!$G:$G,MATCH($B1157,'Pliegos Tarifarios (Santiago)'!$A:$A,0)),H1157&lt;=1000,INDEX('Pliegos Tarifarios (Santiago)'!$H:$H,MATCH($B1157,'Pliegos Tarifarios (Santiago)'!$A:$A,0)),H1157&lt;=5000,INDEX('Pliegos Tarifarios (Santiago)'!$I:$I,MATCH($B1157,'Pliegos Tarifarios (Santiago)'!$A:$A,0)),H1157&gt;5000,INDEX('Pliegos Tarifarios (Santiago)'!$J:$J,MATCH($B1157,'Pliegos Tarifarios (Santiago)'!$A:$A,0)))/1.19</f>
        <v>5746.6194465546223</v>
      </c>
      <c r="R1157" s="19">
        <f>INDEX('Pliegos Tarifarios (Santiago)'!$K:$K,MATCH($B1157,'Pliegos Tarifarios (Santiago)'!$A:$A,0))</f>
        <v>723.32799999999997</v>
      </c>
      <c r="S1157" s="21">
        <f t="shared" si="72"/>
        <v>349103.89999055461</v>
      </c>
      <c r="T1157" s="21">
        <f t="shared" si="69"/>
        <v>66329.74099820538</v>
      </c>
      <c r="U1157" s="19">
        <v>0</v>
      </c>
      <c r="V1157" s="21">
        <f t="shared" si="70"/>
        <v>415433.64098875999</v>
      </c>
    </row>
    <row r="1158" spans="1:22" x14ac:dyDescent="0.3">
      <c r="A1158" s="3" t="s">
        <v>136</v>
      </c>
      <c r="B1158" s="3">
        <v>5</v>
      </c>
      <c r="C1158" s="4" t="s">
        <v>178</v>
      </c>
      <c r="D1158" s="3" t="s">
        <v>460</v>
      </c>
      <c r="E1158" s="3" t="s">
        <v>327</v>
      </c>
      <c r="F1158" s="4" t="s">
        <v>461</v>
      </c>
      <c r="G1158" s="3" t="s">
        <v>16</v>
      </c>
      <c r="H1158" s="5">
        <v>1916.2257</v>
      </c>
      <c r="I1158" s="5">
        <v>5.1844999999999999</v>
      </c>
      <c r="J1158" s="5">
        <v>5.1844999999999999</v>
      </c>
      <c r="K1158" s="6">
        <v>1</v>
      </c>
      <c r="L1158" s="5">
        <v>63.87</v>
      </c>
      <c r="M1158" s="19">
        <f>H1158*INDEX('Pliegos Tarifarios (Santiago)'!$B:$B,MATCH($B1158,'Pliegos Tarifarios (Santiago)'!$A:$A,0))</f>
        <v>227720.4297366</v>
      </c>
      <c r="N1158" s="19">
        <f>I1158*INDEX('Pliegos Tarifarios (Santiago)'!$C:$C,MATCH($B1158,'Pliegos Tarifarios (Santiago)'!$A:$A,0))</f>
        <v>17629.741899500001</v>
      </c>
      <c r="O1158" s="19">
        <f>J1158*INDEX('Pliegos Tarifarios (Santiago)'!$D:$D,MATCH($B1158,'Pliegos Tarifarios (Santiago)'!$A:$A,0))</f>
        <v>73099.967233000003</v>
      </c>
      <c r="P1158" s="19">
        <f>H1158*INDEX('Pliegos Tarifarios (Santiago)'!$E:$E,MATCH($B1158,'Pliegos Tarifarios (Santiago)'!$A:$A,0))</f>
        <v>24780.6307524</v>
      </c>
      <c r="Q1158" s="19" cm="1">
        <f t="array" ref="Q1158">H1158*_xlfn.IFS(H1158&lt;=350,INDEX('Pliegos Tarifarios (Santiago)'!$F:$F,MATCH($B1158,'Pliegos Tarifarios (Santiago)'!$A:$A,0)),H1158&lt;=500,INDEX('Pliegos Tarifarios (Santiago)'!$G:$G,MATCH($B1158,'Pliegos Tarifarios (Santiago)'!$A:$A,0)),H1158&lt;=1000,INDEX('Pliegos Tarifarios (Santiago)'!$H:$H,MATCH($B1158,'Pliegos Tarifarios (Santiago)'!$A:$A,0)),H1158&lt;=5000,INDEX('Pliegos Tarifarios (Santiago)'!$I:$I,MATCH($B1158,'Pliegos Tarifarios (Santiago)'!$A:$A,0)),H1158&gt;5000,INDEX('Pliegos Tarifarios (Santiago)'!$J:$J,MATCH($B1158,'Pliegos Tarifarios (Santiago)'!$A:$A,0)))/1.19</f>
        <v>5750.287373697478</v>
      </c>
      <c r="R1158" s="19">
        <f>INDEX('Pliegos Tarifarios (Santiago)'!$K:$K,MATCH($B1158,'Pliegos Tarifarios (Santiago)'!$A:$A,0))</f>
        <v>723.32799999999997</v>
      </c>
      <c r="S1158" s="21">
        <f t="shared" si="72"/>
        <v>349704.38499519753</v>
      </c>
      <c r="T1158" s="21">
        <f t="shared" si="69"/>
        <v>66443.833149087528</v>
      </c>
      <c r="U1158" s="19">
        <v>0</v>
      </c>
      <c r="V1158" s="21">
        <f t="shared" si="70"/>
        <v>416148.21814428503</v>
      </c>
    </row>
    <row r="1159" spans="1:22" x14ac:dyDescent="0.3">
      <c r="A1159" s="3" t="s">
        <v>136</v>
      </c>
      <c r="B1159" s="3">
        <v>5</v>
      </c>
      <c r="C1159" s="4" t="s">
        <v>178</v>
      </c>
      <c r="D1159" s="3" t="s">
        <v>462</v>
      </c>
      <c r="E1159" s="3" t="s">
        <v>327</v>
      </c>
      <c r="F1159" s="4" t="s">
        <v>76</v>
      </c>
      <c r="G1159" s="3" t="s">
        <v>16</v>
      </c>
      <c r="H1159" s="5">
        <v>2552.0817000000002</v>
      </c>
      <c r="I1159" s="5">
        <v>6.9062000000000001</v>
      </c>
      <c r="J1159" s="5">
        <v>6.9062000000000001</v>
      </c>
      <c r="K1159" s="6">
        <v>1</v>
      </c>
      <c r="L1159" s="5">
        <v>85.07</v>
      </c>
      <c r="M1159" s="19">
        <f>H1159*INDEX('Pliegos Tarifarios (Santiago)'!$B:$B,MATCH($B1159,'Pliegos Tarifarios (Santiago)'!$A:$A,0))</f>
        <v>303284.2850646</v>
      </c>
      <c r="N1159" s="19">
        <f>I1159*INDEX('Pliegos Tarifarios (Santiago)'!$C:$C,MATCH($B1159,'Pliegos Tarifarios (Santiago)'!$A:$A,0))</f>
        <v>23484.332820200001</v>
      </c>
      <c r="O1159" s="19">
        <f>J1159*INDEX('Pliegos Tarifarios (Santiago)'!$D:$D,MATCH($B1159,'Pliegos Tarifarios (Santiago)'!$A:$A,0))</f>
        <v>97375.444826799998</v>
      </c>
      <c r="P1159" s="19">
        <f>H1159*INDEX('Pliegos Tarifarios (Santiago)'!$E:$E,MATCH($B1159,'Pliegos Tarifarios (Santiago)'!$A:$A,0))</f>
        <v>33003.520544400002</v>
      </c>
      <c r="Q1159" s="19" cm="1">
        <f t="array" ref="Q1159">H1159*_xlfn.IFS(H1159&lt;=350,INDEX('Pliegos Tarifarios (Santiago)'!$F:$F,MATCH($B1159,'Pliegos Tarifarios (Santiago)'!$A:$A,0)),H1159&lt;=500,INDEX('Pliegos Tarifarios (Santiago)'!$G:$G,MATCH($B1159,'Pliegos Tarifarios (Santiago)'!$A:$A,0)),H1159&lt;=1000,INDEX('Pliegos Tarifarios (Santiago)'!$H:$H,MATCH($B1159,'Pliegos Tarifarios (Santiago)'!$A:$A,0)),H1159&lt;=5000,INDEX('Pliegos Tarifarios (Santiago)'!$I:$I,MATCH($B1159,'Pliegos Tarifarios (Santiago)'!$A:$A,0)),H1159&gt;5000,INDEX('Pliegos Tarifarios (Santiago)'!$J:$J,MATCH($B1159,'Pliegos Tarifarios (Santiago)'!$A:$A,0)))/1.19</f>
        <v>7658.389706470588</v>
      </c>
      <c r="R1159" s="19">
        <f>INDEX('Pliegos Tarifarios (Santiago)'!$K:$K,MATCH($B1159,'Pliegos Tarifarios (Santiago)'!$A:$A,0))</f>
        <v>723.32799999999997</v>
      </c>
      <c r="S1159" s="21">
        <f t="shared" si="72"/>
        <v>465529.30096247053</v>
      </c>
      <c r="T1159" s="21">
        <f t="shared" si="69"/>
        <v>88450.567182869403</v>
      </c>
      <c r="U1159" s="19">
        <v>0</v>
      </c>
      <c r="V1159" s="21">
        <f t="shared" si="70"/>
        <v>553979.86814533989</v>
      </c>
    </row>
    <row r="1160" spans="1:22" x14ac:dyDescent="0.3">
      <c r="A1160" s="3" t="s">
        <v>136</v>
      </c>
      <c r="B1160" s="3">
        <v>5</v>
      </c>
      <c r="C1160" s="4" t="s">
        <v>178</v>
      </c>
      <c r="D1160" s="3" t="s">
        <v>463</v>
      </c>
      <c r="E1160" s="3" t="s">
        <v>327</v>
      </c>
      <c r="F1160" s="4" t="s">
        <v>464</v>
      </c>
      <c r="G1160" s="3" t="s">
        <v>16</v>
      </c>
      <c r="H1160" s="5">
        <v>2556.7020000000002</v>
      </c>
      <c r="I1160" s="5">
        <v>6.8696000000000002</v>
      </c>
      <c r="J1160" s="5">
        <v>6.7240000000000002</v>
      </c>
      <c r="K1160" s="6">
        <v>0.97880517060673111</v>
      </c>
      <c r="L1160" s="5">
        <v>85.22</v>
      </c>
      <c r="M1160" s="19">
        <f>H1160*INDEX('Pliegos Tarifarios (Santiago)'!$B:$B,MATCH($B1160,'Pliegos Tarifarios (Santiago)'!$A:$A,0))</f>
        <v>303833.35227600002</v>
      </c>
      <c r="N1160" s="19">
        <f>I1160*INDEX('Pliegos Tarifarios (Santiago)'!$C:$C,MATCH($B1160,'Pliegos Tarifarios (Santiago)'!$A:$A,0))</f>
        <v>23359.875581600001</v>
      </c>
      <c r="O1160" s="19">
        <f>J1160*INDEX('Pliegos Tarifarios (Santiago)'!$D:$D,MATCH($B1160,'Pliegos Tarifarios (Santiago)'!$A:$A,0))</f>
        <v>94806.476936000006</v>
      </c>
      <c r="P1160" s="19">
        <f>H1160*INDEX('Pliegos Tarifarios (Santiago)'!$E:$E,MATCH($B1160,'Pliegos Tarifarios (Santiago)'!$A:$A,0))</f>
        <v>33063.270264000006</v>
      </c>
      <c r="Q1160" s="19" cm="1">
        <f t="array" ref="Q1160">H1160*_xlfn.IFS(H1160&lt;=350,INDEX('Pliegos Tarifarios (Santiago)'!$F:$F,MATCH($B1160,'Pliegos Tarifarios (Santiago)'!$A:$A,0)),H1160&lt;=500,INDEX('Pliegos Tarifarios (Santiago)'!$G:$G,MATCH($B1160,'Pliegos Tarifarios (Santiago)'!$A:$A,0)),H1160&lt;=1000,INDEX('Pliegos Tarifarios (Santiago)'!$H:$H,MATCH($B1160,'Pliegos Tarifarios (Santiago)'!$A:$A,0)),H1160&lt;=5000,INDEX('Pliegos Tarifarios (Santiago)'!$I:$I,MATCH($B1160,'Pliegos Tarifarios (Santiago)'!$A:$A,0)),H1160&gt;5000,INDEX('Pliegos Tarifarios (Santiago)'!$J:$J,MATCH($B1160,'Pliegos Tarifarios (Santiago)'!$A:$A,0)))/1.19</f>
        <v>7672.2544890756299</v>
      </c>
      <c r="R1160" s="19">
        <f>INDEX('Pliegos Tarifarios (Santiago)'!$K:$K,MATCH($B1160,'Pliegos Tarifarios (Santiago)'!$A:$A,0))</f>
        <v>723.32799999999997</v>
      </c>
      <c r="S1160" s="21">
        <f t="shared" si="72"/>
        <v>463458.55754667561</v>
      </c>
      <c r="T1160" s="21">
        <f t="shared" si="69"/>
        <v>88057.125933868374</v>
      </c>
      <c r="U1160" s="19">
        <v>0</v>
      </c>
      <c r="V1160" s="21">
        <f t="shared" si="70"/>
        <v>551515.68348054402</v>
      </c>
    </row>
    <row r="1161" spans="1:22" x14ac:dyDescent="0.3">
      <c r="A1161" s="3" t="s">
        <v>136</v>
      </c>
      <c r="B1161" s="3">
        <v>5</v>
      </c>
      <c r="C1161" s="4" t="s">
        <v>178</v>
      </c>
      <c r="D1161" s="3" t="s">
        <v>465</v>
      </c>
      <c r="E1161" s="3" t="s">
        <v>75</v>
      </c>
      <c r="F1161" s="4" t="s">
        <v>82</v>
      </c>
      <c r="G1161" s="3" t="s">
        <v>16</v>
      </c>
      <c r="H1161" s="5">
        <v>1917.9630999999999</v>
      </c>
      <c r="I1161" s="5">
        <v>5.2110000000000003</v>
      </c>
      <c r="J1161" s="5">
        <v>5.0694999999999997</v>
      </c>
      <c r="K1161" s="6">
        <v>0.97284590289771622</v>
      </c>
      <c r="L1161" s="5">
        <v>63.93</v>
      </c>
      <c r="M1161" s="19">
        <f>H1161*INDEX('Pliegos Tarifarios (Santiago)'!$B:$B,MATCH($B1161,'Pliegos Tarifarios (Santiago)'!$A:$A,0))</f>
        <v>227926.89887779998</v>
      </c>
      <c r="N1161" s="19">
        <f>I1161*INDEX('Pliegos Tarifarios (Santiago)'!$C:$C,MATCH($B1161,'Pliegos Tarifarios (Santiago)'!$A:$A,0))</f>
        <v>17719.854381000001</v>
      </c>
      <c r="O1161" s="19">
        <f>J1161*INDEX('Pliegos Tarifarios (Santiago)'!$D:$D,MATCH($B1161,'Pliegos Tarifarios (Santiago)'!$A:$A,0))</f>
        <v>71478.500122999991</v>
      </c>
      <c r="P1161" s="19">
        <f>H1161*INDEX('Pliegos Tarifarios (Santiago)'!$E:$E,MATCH($B1161,'Pliegos Tarifarios (Santiago)'!$A:$A,0))</f>
        <v>24803.098809200001</v>
      </c>
      <c r="Q1161" s="19" cm="1">
        <f t="array" ref="Q1161">H1161*_xlfn.IFS(H1161&lt;=350,INDEX('Pliegos Tarifarios (Santiago)'!$F:$F,MATCH($B1161,'Pliegos Tarifarios (Santiago)'!$A:$A,0)),H1161&lt;=500,INDEX('Pliegos Tarifarios (Santiago)'!$G:$G,MATCH($B1161,'Pliegos Tarifarios (Santiago)'!$A:$A,0)),H1161&lt;=1000,INDEX('Pliegos Tarifarios (Santiago)'!$H:$H,MATCH($B1161,'Pliegos Tarifarios (Santiago)'!$A:$A,0)),H1161&lt;=5000,INDEX('Pliegos Tarifarios (Santiago)'!$I:$I,MATCH($B1161,'Pliegos Tarifarios (Santiago)'!$A:$A,0)),H1161&gt;5000,INDEX('Pliegos Tarifarios (Santiago)'!$J:$J,MATCH($B1161,'Pliegos Tarifarios (Santiago)'!$A:$A,0)))/1.19</f>
        <v>5755.5010336974783</v>
      </c>
      <c r="R1161" s="19">
        <f>INDEX('Pliegos Tarifarios (Santiago)'!$K:$K,MATCH($B1161,'Pliegos Tarifarios (Santiago)'!$A:$A,0))</f>
        <v>723.32799999999997</v>
      </c>
      <c r="S1161" s="21">
        <f t="shared" si="72"/>
        <v>348407.18122469739</v>
      </c>
      <c r="T1161" s="21">
        <f t="shared" si="69"/>
        <v>66197.364432692499</v>
      </c>
      <c r="U1161" s="19">
        <v>0</v>
      </c>
      <c r="V1161" s="21">
        <f t="shared" si="70"/>
        <v>414604.54565738991</v>
      </c>
    </row>
    <row r="1162" spans="1:22" x14ac:dyDescent="0.3">
      <c r="A1162" s="3" t="s">
        <v>136</v>
      </c>
      <c r="B1162" s="3">
        <v>5</v>
      </c>
      <c r="C1162" s="4" t="s">
        <v>178</v>
      </c>
      <c r="D1162" s="3" t="s">
        <v>466</v>
      </c>
      <c r="E1162" s="3" t="s">
        <v>75</v>
      </c>
      <c r="F1162" s="4" t="s">
        <v>88</v>
      </c>
      <c r="G1162" s="3" t="s">
        <v>16</v>
      </c>
      <c r="H1162" s="5">
        <v>1529.6904999999999</v>
      </c>
      <c r="I1162" s="5">
        <v>4.1269999999999998</v>
      </c>
      <c r="J1162" s="5">
        <v>4.1158000000000001</v>
      </c>
      <c r="K1162" s="6">
        <v>0.99728616428398364</v>
      </c>
      <c r="L1162" s="5">
        <v>50.99</v>
      </c>
      <c r="M1162" s="19">
        <f>H1162*INDEX('Pliegos Tarifarios (Santiago)'!$B:$B,MATCH($B1162,'Pliegos Tarifarios (Santiago)'!$A:$A,0))</f>
        <v>181785.35963899997</v>
      </c>
      <c r="N1162" s="19">
        <f>I1162*INDEX('Pliegos Tarifarios (Santiago)'!$C:$C,MATCH($B1162,'Pliegos Tarifarios (Santiago)'!$A:$A,0))</f>
        <v>14033.743816999999</v>
      </c>
      <c r="O1162" s="19">
        <f>J1162*INDEX('Pliegos Tarifarios (Santiago)'!$D:$D,MATCH($B1162,'Pliegos Tarifarios (Santiago)'!$A:$A,0))</f>
        <v>58031.6028812</v>
      </c>
      <c r="P1162" s="19">
        <f>H1162*INDEX('Pliegos Tarifarios (Santiago)'!$E:$E,MATCH($B1162,'Pliegos Tarifarios (Santiago)'!$A:$A,0))</f>
        <v>19781.957546000001</v>
      </c>
      <c r="Q1162" s="19" cm="1">
        <f t="array" ref="Q1162">H1162*_xlfn.IFS(H1162&lt;=350,INDEX('Pliegos Tarifarios (Santiago)'!$F:$F,MATCH($B1162,'Pliegos Tarifarios (Santiago)'!$A:$A,0)),H1162&lt;=500,INDEX('Pliegos Tarifarios (Santiago)'!$G:$G,MATCH($B1162,'Pliegos Tarifarios (Santiago)'!$A:$A,0)),H1162&lt;=1000,INDEX('Pliegos Tarifarios (Santiago)'!$H:$H,MATCH($B1162,'Pliegos Tarifarios (Santiago)'!$A:$A,0)),H1162&lt;=5000,INDEX('Pliegos Tarifarios (Santiago)'!$I:$I,MATCH($B1162,'Pliegos Tarifarios (Santiago)'!$A:$A,0)),H1162&gt;5000,INDEX('Pliegos Tarifarios (Santiago)'!$J:$J,MATCH($B1162,'Pliegos Tarifarios (Santiago)'!$A:$A,0)))/1.19</f>
        <v>4590.3569542016803</v>
      </c>
      <c r="R1162" s="19">
        <f>INDEX('Pliegos Tarifarios (Santiago)'!$K:$K,MATCH($B1162,'Pliegos Tarifarios (Santiago)'!$A:$A,0))</f>
        <v>723.32799999999997</v>
      </c>
      <c r="S1162" s="21">
        <f t="shared" si="72"/>
        <v>278946.34883740166</v>
      </c>
      <c r="T1162" s="21">
        <f t="shared" ref="T1162:T1225" si="73">S1162*0.19</f>
        <v>52999.806279106313</v>
      </c>
      <c r="U1162" s="19">
        <v>0</v>
      </c>
      <c r="V1162" s="21">
        <f t="shared" ref="V1162:V1225" si="74">SUM(S1162:T1162)</f>
        <v>331946.15511650796</v>
      </c>
    </row>
    <row r="1163" spans="1:22" x14ac:dyDescent="0.3">
      <c r="A1163" s="3" t="s">
        <v>136</v>
      </c>
      <c r="B1163" s="3">
        <v>5</v>
      </c>
      <c r="C1163" s="4" t="s">
        <v>178</v>
      </c>
      <c r="D1163" s="3" t="s">
        <v>467</v>
      </c>
      <c r="E1163" s="3" t="s">
        <v>75</v>
      </c>
      <c r="F1163" s="4" t="s">
        <v>468</v>
      </c>
      <c r="G1163" s="3" t="s">
        <v>16</v>
      </c>
      <c r="H1163" s="5">
        <v>1532.2681</v>
      </c>
      <c r="I1163" s="5">
        <v>4.1105</v>
      </c>
      <c r="J1163" s="5">
        <v>4.1105</v>
      </c>
      <c r="K1163" s="6">
        <v>1</v>
      </c>
      <c r="L1163" s="5">
        <v>51.08</v>
      </c>
      <c r="M1163" s="19">
        <f>H1163*INDEX('Pliegos Tarifarios (Santiago)'!$B:$B,MATCH($B1163,'Pliegos Tarifarios (Santiago)'!$A:$A,0))</f>
        <v>182091.67646779999</v>
      </c>
      <c r="N1163" s="19">
        <f>I1163*INDEX('Pliegos Tarifarios (Santiago)'!$C:$C,MATCH($B1163,'Pliegos Tarifarios (Santiago)'!$A:$A,0))</f>
        <v>13977.636045499999</v>
      </c>
      <c r="O1163" s="19">
        <f>J1163*INDEX('Pliegos Tarifarios (Santiago)'!$D:$D,MATCH($B1163,'Pliegos Tarifarios (Santiago)'!$A:$A,0))</f>
        <v>57956.874397</v>
      </c>
      <c r="P1163" s="19">
        <f>H1163*INDEX('Pliegos Tarifarios (Santiago)'!$E:$E,MATCH($B1163,'Pliegos Tarifarios (Santiago)'!$A:$A,0))</f>
        <v>19815.2910692</v>
      </c>
      <c r="Q1163" s="19" cm="1">
        <f t="array" ref="Q1163">H1163*_xlfn.IFS(H1163&lt;=350,INDEX('Pliegos Tarifarios (Santiago)'!$F:$F,MATCH($B1163,'Pliegos Tarifarios (Santiago)'!$A:$A,0)),H1163&lt;=500,INDEX('Pliegos Tarifarios (Santiago)'!$G:$G,MATCH($B1163,'Pliegos Tarifarios (Santiago)'!$A:$A,0)),H1163&lt;=1000,INDEX('Pliegos Tarifarios (Santiago)'!$H:$H,MATCH($B1163,'Pliegos Tarifarios (Santiago)'!$A:$A,0)),H1163&lt;=5000,INDEX('Pliegos Tarifarios (Santiago)'!$I:$I,MATCH($B1163,'Pliegos Tarifarios (Santiago)'!$A:$A,0)),H1163&gt;5000,INDEX('Pliegos Tarifarios (Santiago)'!$J:$J,MATCH($B1163,'Pliegos Tarifarios (Santiago)'!$A:$A,0)))/1.19</f>
        <v>4598.0919202521009</v>
      </c>
      <c r="R1163" s="19">
        <f>INDEX('Pliegos Tarifarios (Santiago)'!$K:$K,MATCH($B1163,'Pliegos Tarifarios (Santiago)'!$A:$A,0))</f>
        <v>723.32799999999997</v>
      </c>
      <c r="S1163" s="21">
        <f t="shared" si="72"/>
        <v>279162.89789975202</v>
      </c>
      <c r="T1163" s="21">
        <f t="shared" si="73"/>
        <v>53040.950600952885</v>
      </c>
      <c r="U1163" s="19">
        <v>0</v>
      </c>
      <c r="V1163" s="21">
        <f t="shared" si="74"/>
        <v>332203.84850070492</v>
      </c>
    </row>
    <row r="1164" spans="1:22" x14ac:dyDescent="0.3">
      <c r="A1164" s="3" t="s">
        <v>136</v>
      </c>
      <c r="B1164" s="3">
        <v>5</v>
      </c>
      <c r="C1164" s="4" t="s">
        <v>178</v>
      </c>
      <c r="D1164" s="3" t="s">
        <v>469</v>
      </c>
      <c r="E1164" s="3" t="s">
        <v>75</v>
      </c>
      <c r="F1164" s="4" t="s">
        <v>470</v>
      </c>
      <c r="G1164" s="3" t="s">
        <v>16</v>
      </c>
      <c r="H1164" s="5">
        <v>1532.8025</v>
      </c>
      <c r="I1164" s="5">
        <v>4.0446</v>
      </c>
      <c r="J1164" s="5">
        <v>4.0446</v>
      </c>
      <c r="K1164" s="6">
        <v>1</v>
      </c>
      <c r="L1164" s="5">
        <v>51.09</v>
      </c>
      <c r="M1164" s="19">
        <f>H1164*INDEX('Pliegos Tarifarios (Santiago)'!$B:$B,MATCH($B1164,'Pliegos Tarifarios (Santiago)'!$A:$A,0))</f>
        <v>182155.183495</v>
      </c>
      <c r="N1164" s="19">
        <f>I1164*INDEX('Pliegos Tarifarios (Santiago)'!$C:$C,MATCH($B1164,'Pliegos Tarifarios (Santiago)'!$A:$A,0))</f>
        <v>13753.545006599999</v>
      </c>
      <c r="O1164" s="19">
        <f>J1164*INDEX('Pliegos Tarifarios (Santiago)'!$D:$D,MATCH($B1164,'Pliegos Tarifarios (Santiago)'!$A:$A,0))</f>
        <v>57027.7032444</v>
      </c>
      <c r="P1164" s="19">
        <f>H1164*INDEX('Pliegos Tarifarios (Santiago)'!$E:$E,MATCH($B1164,'Pliegos Tarifarios (Santiago)'!$A:$A,0))</f>
        <v>19822.201929999999</v>
      </c>
      <c r="Q1164" s="19" cm="1">
        <f t="array" ref="Q1164">H1164*_xlfn.IFS(H1164&lt;=350,INDEX('Pliegos Tarifarios (Santiago)'!$F:$F,MATCH($B1164,'Pliegos Tarifarios (Santiago)'!$A:$A,0)),H1164&lt;=500,INDEX('Pliegos Tarifarios (Santiago)'!$G:$G,MATCH($B1164,'Pliegos Tarifarios (Santiago)'!$A:$A,0)),H1164&lt;=1000,INDEX('Pliegos Tarifarios (Santiago)'!$H:$H,MATCH($B1164,'Pliegos Tarifarios (Santiago)'!$A:$A,0)),H1164&lt;=5000,INDEX('Pliegos Tarifarios (Santiago)'!$I:$I,MATCH($B1164,'Pliegos Tarifarios (Santiago)'!$A:$A,0)),H1164&gt;5000,INDEX('Pliegos Tarifarios (Santiago)'!$J:$J,MATCH($B1164,'Pliegos Tarifarios (Santiago)'!$A:$A,0)))/1.19</f>
        <v>4599.6955693277305</v>
      </c>
      <c r="R1164" s="19">
        <f>INDEX('Pliegos Tarifarios (Santiago)'!$K:$K,MATCH($B1164,'Pliegos Tarifarios (Santiago)'!$A:$A,0))</f>
        <v>723.32799999999997</v>
      </c>
      <c r="S1164" s="21">
        <f t="shared" si="72"/>
        <v>278081.65724532772</v>
      </c>
      <c r="T1164" s="21">
        <f t="shared" si="73"/>
        <v>52835.514876612266</v>
      </c>
      <c r="U1164" s="19">
        <v>0</v>
      </c>
      <c r="V1164" s="21">
        <f t="shared" si="74"/>
        <v>330917.17212194001</v>
      </c>
    </row>
    <row r="1165" spans="1:22" x14ac:dyDescent="0.3">
      <c r="A1165" s="3" t="s">
        <v>136</v>
      </c>
      <c r="B1165" s="3">
        <v>5</v>
      </c>
      <c r="C1165" s="4" t="s">
        <v>178</v>
      </c>
      <c r="D1165" s="3" t="s">
        <v>471</v>
      </c>
      <c r="E1165" s="3" t="s">
        <v>90</v>
      </c>
      <c r="F1165" s="4" t="s">
        <v>472</v>
      </c>
      <c r="G1165" s="3" t="s">
        <v>30</v>
      </c>
      <c r="H1165" s="5">
        <v>383.10680000000002</v>
      </c>
      <c r="I1165" s="5">
        <v>1.048</v>
      </c>
      <c r="J1165" s="5">
        <v>1.048</v>
      </c>
      <c r="K1165" s="6">
        <v>1</v>
      </c>
      <c r="L1165" s="5">
        <v>12.77</v>
      </c>
      <c r="M1165" s="19">
        <f>H1165*INDEX('Pliegos Tarifarios (Santiago)'!$B:$B,MATCH($B1165,'Pliegos Tarifarios (Santiago)'!$A:$A,0))</f>
        <v>45527.645898399998</v>
      </c>
      <c r="N1165" s="19">
        <f>I1165*INDEX('Pliegos Tarifarios (Santiago)'!$C:$C,MATCH($B1165,'Pliegos Tarifarios (Santiago)'!$A:$A,0))</f>
        <v>3563.693608</v>
      </c>
      <c r="O1165" s="19">
        <f>J1165*INDEX('Pliegos Tarifarios (Santiago)'!$D:$D,MATCH($B1165,'Pliegos Tarifarios (Santiago)'!$A:$A,0))</f>
        <v>14776.500272000001</v>
      </c>
      <c r="P1165" s="19">
        <f>H1165*INDEX('Pliegos Tarifarios (Santiago)'!$E:$E,MATCH($B1165,'Pliegos Tarifarios (Santiago)'!$A:$A,0))</f>
        <v>4954.3371376000005</v>
      </c>
      <c r="Q1165" s="19" cm="1">
        <f t="array" ref="Q1165">H1165*_xlfn.IFS(H1165&lt;=350,INDEX('Pliegos Tarifarios (Santiago)'!$F:$F,MATCH($B1165,'Pliegos Tarifarios (Santiago)'!$A:$A,0)),H1165&lt;=500,INDEX('Pliegos Tarifarios (Santiago)'!$G:$G,MATCH($B1165,'Pliegos Tarifarios (Santiago)'!$A:$A,0)),H1165&lt;=1000,INDEX('Pliegos Tarifarios (Santiago)'!$H:$H,MATCH($B1165,'Pliegos Tarifarios (Santiago)'!$A:$A,0)),H1165&lt;=5000,INDEX('Pliegos Tarifarios (Santiago)'!$I:$I,MATCH($B1165,'Pliegos Tarifarios (Santiago)'!$A:$A,0)),H1165&gt;5000,INDEX('Pliegos Tarifarios (Santiago)'!$J:$J,MATCH($B1165,'Pliegos Tarifarios (Santiago)'!$A:$A,0)))/1.19</f>
        <v>539.56890487394969</v>
      </c>
      <c r="R1165" s="19">
        <f>INDEX('Pliegos Tarifarios (Santiago)'!$K:$K,MATCH($B1165,'Pliegos Tarifarios (Santiago)'!$A:$A,0))</f>
        <v>723.32799999999997</v>
      </c>
      <c r="S1165" s="21">
        <f t="shared" ref="S1165" si="75">SUM(M1165:R1165)</f>
        <v>70085.073820873935</v>
      </c>
      <c r="T1165" s="21">
        <f t="shared" si="73"/>
        <v>13316.164025966047</v>
      </c>
      <c r="U1165" s="19">
        <v>0</v>
      </c>
      <c r="V1165" s="21">
        <f t="shared" si="74"/>
        <v>83401.237846839984</v>
      </c>
    </row>
    <row r="1166" spans="1:22" x14ac:dyDescent="0.3">
      <c r="A1166" s="3" t="s">
        <v>136</v>
      </c>
      <c r="B1166" s="3">
        <v>5</v>
      </c>
      <c r="C1166" s="4" t="s">
        <v>178</v>
      </c>
      <c r="D1166" s="3" t="s">
        <v>473</v>
      </c>
      <c r="E1166" s="3" t="s">
        <v>90</v>
      </c>
      <c r="F1166" s="4" t="s">
        <v>91</v>
      </c>
      <c r="G1166" s="3" t="s">
        <v>30</v>
      </c>
      <c r="H1166" s="5">
        <v>383.08019999999999</v>
      </c>
      <c r="I1166" s="5">
        <v>1.0375000000000001</v>
      </c>
      <c r="J1166" s="5">
        <v>1.0189999999999999</v>
      </c>
      <c r="K1166" s="6">
        <v>0.98216867469879499</v>
      </c>
      <c r="L1166" s="5">
        <v>12.77</v>
      </c>
      <c r="M1166" s="19">
        <f>H1166*INDEX('Pliegos Tarifarios (Santiago)'!$B:$B,MATCH($B1166,'Pliegos Tarifarios (Santiago)'!$A:$A,0))</f>
        <v>45524.484807599998</v>
      </c>
      <c r="N1166" s="19">
        <f>I1166*INDEX('Pliegos Tarifarios (Santiago)'!$C:$C,MATCH($B1166,'Pliegos Tarifarios (Santiago)'!$A:$A,0))</f>
        <v>3527.9886625000004</v>
      </c>
      <c r="O1166" s="19">
        <f>J1166*INDEX('Pliegos Tarifarios (Santiago)'!$D:$D,MATCH($B1166,'Pliegos Tarifarios (Santiago)'!$A:$A,0))</f>
        <v>14367.608565999999</v>
      </c>
      <c r="P1166" s="19">
        <f>H1166*INDEX('Pliegos Tarifarios (Santiago)'!$E:$E,MATCH($B1166,'Pliegos Tarifarios (Santiago)'!$A:$A,0))</f>
        <v>4953.9931464000001</v>
      </c>
      <c r="Q1166" s="19" cm="1">
        <f t="array" ref="Q1166">H1166*_xlfn.IFS(H1166&lt;=350,INDEX('Pliegos Tarifarios (Santiago)'!$F:$F,MATCH($B1166,'Pliegos Tarifarios (Santiago)'!$A:$A,0)),H1166&lt;=500,INDEX('Pliegos Tarifarios (Santiago)'!$G:$G,MATCH($B1166,'Pliegos Tarifarios (Santiago)'!$A:$A,0)),H1166&lt;=1000,INDEX('Pliegos Tarifarios (Santiago)'!$H:$H,MATCH($B1166,'Pliegos Tarifarios (Santiago)'!$A:$A,0)),H1166&lt;=5000,INDEX('Pliegos Tarifarios (Santiago)'!$I:$I,MATCH($B1166,'Pliegos Tarifarios (Santiago)'!$A:$A,0)),H1166&gt;5000,INDEX('Pliegos Tarifarios (Santiago)'!$J:$J,MATCH($B1166,'Pliegos Tarifarios (Santiago)'!$A:$A,0)))/1.19</f>
        <v>539.53144134453782</v>
      </c>
      <c r="R1166" s="19">
        <f>INDEX('Pliegos Tarifarios (Santiago)'!$K:$K,MATCH($B1166,'Pliegos Tarifarios (Santiago)'!$A:$A,0))</f>
        <v>723.32799999999997</v>
      </c>
      <c r="S1166" s="21">
        <f t="shared" ref="S1166:S1229" si="76">SUM(M1166:R1166)</f>
        <v>69636.934623844529</v>
      </c>
      <c r="T1166" s="21">
        <f t="shared" si="73"/>
        <v>13231.01757853046</v>
      </c>
      <c r="U1166" s="19">
        <v>0</v>
      </c>
      <c r="V1166" s="21">
        <f t="shared" si="74"/>
        <v>82867.952202374989</v>
      </c>
    </row>
    <row r="1167" spans="1:22" x14ac:dyDescent="0.3">
      <c r="A1167" s="3" t="s">
        <v>136</v>
      </c>
      <c r="B1167" s="3">
        <v>5</v>
      </c>
      <c r="C1167" s="4" t="s">
        <v>178</v>
      </c>
      <c r="D1167" s="3" t="s">
        <v>474</v>
      </c>
      <c r="E1167" s="3" t="s">
        <v>70</v>
      </c>
      <c r="F1167" s="4" t="s">
        <v>475</v>
      </c>
      <c r="G1167" s="3" t="s">
        <v>16</v>
      </c>
      <c r="H1167" s="5">
        <v>1276.6473000000001</v>
      </c>
      <c r="I1167" s="5">
        <v>3.4390000000000001</v>
      </c>
      <c r="J1167" s="5">
        <v>3.3696000000000002</v>
      </c>
      <c r="K1167" s="6">
        <v>0.97981971503344001</v>
      </c>
      <c r="L1167" s="5">
        <v>42.55</v>
      </c>
      <c r="M1167" s="19">
        <f>H1167*INDEX('Pliegos Tarifarios (Santiago)'!$B:$B,MATCH($B1167,'Pliegos Tarifarios (Santiago)'!$A:$A,0))</f>
        <v>151714.21183740001</v>
      </c>
      <c r="N1167" s="19">
        <f>I1167*INDEX('Pliegos Tarifarios (Santiago)'!$C:$C,MATCH($B1167,'Pliegos Tarifarios (Santiago)'!$A:$A,0))</f>
        <v>11694.219768999999</v>
      </c>
      <c r="O1167" s="19">
        <f>J1167*INDEX('Pliegos Tarifarios (Santiago)'!$D:$D,MATCH($B1167,'Pliegos Tarifarios (Santiago)'!$A:$A,0))</f>
        <v>47510.396294400001</v>
      </c>
      <c r="P1167" s="19">
        <f>H1167*INDEX('Pliegos Tarifarios (Santiago)'!$E:$E,MATCH($B1167,'Pliegos Tarifarios (Santiago)'!$A:$A,0))</f>
        <v>16509.6028836</v>
      </c>
      <c r="Q1167" s="19" cm="1">
        <f t="array" ref="Q1167">H1167*_xlfn.IFS(H1167&lt;=350,INDEX('Pliegos Tarifarios (Santiago)'!$F:$F,MATCH($B1167,'Pliegos Tarifarios (Santiago)'!$A:$A,0)),H1167&lt;=500,INDEX('Pliegos Tarifarios (Santiago)'!$G:$G,MATCH($B1167,'Pliegos Tarifarios (Santiago)'!$A:$A,0)),H1167&lt;=1000,INDEX('Pliegos Tarifarios (Santiago)'!$H:$H,MATCH($B1167,'Pliegos Tarifarios (Santiago)'!$A:$A,0)),H1167&lt;=5000,INDEX('Pliegos Tarifarios (Santiago)'!$I:$I,MATCH($B1167,'Pliegos Tarifarios (Santiago)'!$A:$A,0)),H1167&gt;5000,INDEX('Pliegos Tarifarios (Santiago)'!$J:$J,MATCH($B1167,'Pliegos Tarifarios (Santiago)'!$A:$A,0)))/1.19</f>
        <v>3831.014712857143</v>
      </c>
      <c r="R1167" s="19">
        <f>INDEX('Pliegos Tarifarios (Santiago)'!$K:$K,MATCH($B1167,'Pliegos Tarifarios (Santiago)'!$A:$A,0))</f>
        <v>723.32799999999997</v>
      </c>
      <c r="S1167" s="21">
        <f t="shared" si="76"/>
        <v>231982.77349725715</v>
      </c>
      <c r="T1167" s="21">
        <f t="shared" si="73"/>
        <v>44076.726964478861</v>
      </c>
      <c r="U1167" s="19">
        <v>0</v>
      </c>
      <c r="V1167" s="21">
        <f t="shared" si="74"/>
        <v>276059.500461736</v>
      </c>
    </row>
    <row r="1168" spans="1:22" x14ac:dyDescent="0.3">
      <c r="A1168" s="3" t="s">
        <v>136</v>
      </c>
      <c r="B1168" s="3">
        <v>5</v>
      </c>
      <c r="C1168" s="4" t="s">
        <v>178</v>
      </c>
      <c r="D1168" s="3" t="s">
        <v>476</v>
      </c>
      <c r="E1168" s="3" t="s">
        <v>70</v>
      </c>
      <c r="F1168" s="4" t="s">
        <v>477</v>
      </c>
      <c r="G1168" s="3" t="s">
        <v>16</v>
      </c>
      <c r="H1168" s="5">
        <v>1022.7986</v>
      </c>
      <c r="I1168" s="5">
        <v>2.7869999999999999</v>
      </c>
      <c r="J1168" s="5">
        <v>2.6640999999999999</v>
      </c>
      <c r="K1168" s="6">
        <v>0.955902404018658</v>
      </c>
      <c r="L1168" s="5">
        <v>34.090000000000003</v>
      </c>
      <c r="M1168" s="19">
        <f>H1168*INDEX('Pliegos Tarifarios (Santiago)'!$B:$B,MATCH($B1168,'Pliegos Tarifarios (Santiago)'!$A:$A,0))</f>
        <v>121547.34002679998</v>
      </c>
      <c r="N1168" s="19">
        <f>I1168*INDEX('Pliegos Tarifarios (Santiago)'!$C:$C,MATCH($B1168,'Pliegos Tarifarios (Santiago)'!$A:$A,0))</f>
        <v>9477.1126769999992</v>
      </c>
      <c r="O1168" s="19">
        <f>J1168*INDEX('Pliegos Tarifarios (Santiago)'!$D:$D,MATCH($B1168,'Pliegos Tarifarios (Santiago)'!$A:$A,0))</f>
        <v>37563.048067399999</v>
      </c>
      <c r="P1168" s="19">
        <f>H1168*INDEX('Pliegos Tarifarios (Santiago)'!$E:$E,MATCH($B1168,'Pliegos Tarifarios (Santiago)'!$A:$A,0))</f>
        <v>13226.8314952</v>
      </c>
      <c r="Q1168" s="19" cm="1">
        <f t="array" ref="Q1168">H1168*_xlfn.IFS(H1168&lt;=350,INDEX('Pliegos Tarifarios (Santiago)'!$F:$F,MATCH($B1168,'Pliegos Tarifarios (Santiago)'!$A:$A,0)),H1168&lt;=500,INDEX('Pliegos Tarifarios (Santiago)'!$G:$G,MATCH($B1168,'Pliegos Tarifarios (Santiago)'!$A:$A,0)),H1168&lt;=1000,INDEX('Pliegos Tarifarios (Santiago)'!$H:$H,MATCH($B1168,'Pliegos Tarifarios (Santiago)'!$A:$A,0)),H1168&lt;=5000,INDEX('Pliegos Tarifarios (Santiago)'!$I:$I,MATCH($B1168,'Pliegos Tarifarios (Santiago)'!$A:$A,0)),H1168&gt;5000,INDEX('Pliegos Tarifarios (Santiago)'!$J:$J,MATCH($B1168,'Pliegos Tarifarios (Santiago)'!$A:$A,0)))/1.19</f>
        <v>3069.2552946218484</v>
      </c>
      <c r="R1168" s="19">
        <f>INDEX('Pliegos Tarifarios (Santiago)'!$K:$K,MATCH($B1168,'Pliegos Tarifarios (Santiago)'!$A:$A,0))</f>
        <v>723.32799999999997</v>
      </c>
      <c r="S1168" s="21">
        <f t="shared" si="76"/>
        <v>185606.91556102183</v>
      </c>
      <c r="T1168" s="21">
        <f t="shared" si="73"/>
        <v>35265.313956594146</v>
      </c>
      <c r="U1168" s="19">
        <v>0</v>
      </c>
      <c r="V1168" s="21">
        <f t="shared" si="74"/>
        <v>220872.22951761598</v>
      </c>
    </row>
    <row r="1169" spans="1:22" x14ac:dyDescent="0.3">
      <c r="A1169" s="3" t="s">
        <v>136</v>
      </c>
      <c r="B1169" s="3">
        <v>5</v>
      </c>
      <c r="C1169" s="4" t="s">
        <v>178</v>
      </c>
      <c r="D1169" s="3" t="s">
        <v>478</v>
      </c>
      <c r="E1169" s="3" t="s">
        <v>70</v>
      </c>
      <c r="F1169" s="4" t="s">
        <v>479</v>
      </c>
      <c r="G1169" s="3" t="s">
        <v>16</v>
      </c>
      <c r="H1169" s="5">
        <v>1020.8074</v>
      </c>
      <c r="I1169" s="5">
        <v>2.7509000000000001</v>
      </c>
      <c r="J1169" s="5">
        <v>2.6943000000000001</v>
      </c>
      <c r="K1169" s="6">
        <v>0.97942491548220578</v>
      </c>
      <c r="L1169" s="5">
        <v>34.03</v>
      </c>
      <c r="M1169" s="19">
        <f>H1169*INDEX('Pliegos Tarifarios (Santiago)'!$B:$B,MATCH($B1169,'Pliegos Tarifarios (Santiago)'!$A:$A,0))</f>
        <v>121310.70980119999</v>
      </c>
      <c r="N1169" s="19">
        <f>I1169*INDEX('Pliegos Tarifarios (Santiago)'!$C:$C,MATCH($B1169,'Pliegos Tarifarios (Santiago)'!$A:$A,0))</f>
        <v>9354.3556738999996</v>
      </c>
      <c r="O1169" s="19">
        <f>J1169*INDEX('Pliegos Tarifarios (Santiago)'!$D:$D,MATCH($B1169,'Pliegos Tarifarios (Santiago)'!$A:$A,0))</f>
        <v>37988.859430199998</v>
      </c>
      <c r="P1169" s="19">
        <f>H1169*INDEX('Pliegos Tarifarios (Santiago)'!$E:$E,MATCH($B1169,'Pliegos Tarifarios (Santiago)'!$A:$A,0))</f>
        <v>13201.081296800001</v>
      </c>
      <c r="Q1169" s="19" cm="1">
        <f t="array" ref="Q1169">H1169*_xlfn.IFS(H1169&lt;=350,INDEX('Pliegos Tarifarios (Santiago)'!$F:$F,MATCH($B1169,'Pliegos Tarifarios (Santiago)'!$A:$A,0)),H1169&lt;=500,INDEX('Pliegos Tarifarios (Santiago)'!$G:$G,MATCH($B1169,'Pliegos Tarifarios (Santiago)'!$A:$A,0)),H1169&lt;=1000,INDEX('Pliegos Tarifarios (Santiago)'!$H:$H,MATCH($B1169,'Pliegos Tarifarios (Santiago)'!$A:$A,0)),H1169&lt;=5000,INDEX('Pliegos Tarifarios (Santiago)'!$I:$I,MATCH($B1169,'Pliegos Tarifarios (Santiago)'!$A:$A,0)),H1169&gt;5000,INDEX('Pliegos Tarifarios (Santiago)'!$J:$J,MATCH($B1169,'Pliegos Tarifarios (Santiago)'!$A:$A,0)))/1.19</f>
        <v>3063.280021344538</v>
      </c>
      <c r="R1169" s="19">
        <f>INDEX('Pliegos Tarifarios (Santiago)'!$K:$K,MATCH($B1169,'Pliegos Tarifarios (Santiago)'!$A:$A,0))</f>
        <v>723.32799999999997</v>
      </c>
      <c r="S1169" s="21">
        <f t="shared" si="76"/>
        <v>185641.61422344454</v>
      </c>
      <c r="T1169" s="21">
        <f t="shared" si="73"/>
        <v>35271.906702454464</v>
      </c>
      <c r="U1169" s="19">
        <v>0</v>
      </c>
      <c r="V1169" s="21">
        <f t="shared" si="74"/>
        <v>220913.52092589901</v>
      </c>
    </row>
    <row r="1170" spans="1:22" x14ac:dyDescent="0.3">
      <c r="A1170" s="3" t="s">
        <v>136</v>
      </c>
      <c r="B1170" s="3">
        <v>5</v>
      </c>
      <c r="C1170" s="4" t="s">
        <v>178</v>
      </c>
      <c r="D1170" s="3" t="s">
        <v>480</v>
      </c>
      <c r="E1170" s="3" t="s">
        <v>481</v>
      </c>
      <c r="F1170" s="4" t="s">
        <v>482</v>
      </c>
      <c r="G1170" s="3" t="s">
        <v>16</v>
      </c>
      <c r="H1170" s="5">
        <v>2557.1824000000001</v>
      </c>
      <c r="I1170" s="5">
        <v>6.9158999999999997</v>
      </c>
      <c r="J1170" s="5">
        <v>6.9158999999999997</v>
      </c>
      <c r="K1170" s="6">
        <v>1</v>
      </c>
      <c r="L1170" s="5">
        <v>85.24</v>
      </c>
      <c r="M1170" s="19">
        <f>H1170*INDEX('Pliegos Tarifarios (Santiago)'!$B:$B,MATCH($B1170,'Pliegos Tarifarios (Santiago)'!$A:$A,0))</f>
        <v>303890.44205120002</v>
      </c>
      <c r="N1170" s="19">
        <f>I1170*INDEX('Pliegos Tarifarios (Santiago)'!$C:$C,MATCH($B1170,'Pliegos Tarifarios (Santiago)'!$A:$A,0))</f>
        <v>23517.317388899999</v>
      </c>
      <c r="O1170" s="19">
        <f>J1170*INDEX('Pliegos Tarifarios (Santiago)'!$D:$D,MATCH($B1170,'Pliegos Tarifarios (Santiago)'!$A:$A,0))</f>
        <v>97512.212052599993</v>
      </c>
      <c r="P1170" s="19">
        <f>H1170*INDEX('Pliegos Tarifarios (Santiago)'!$E:$E,MATCH($B1170,'Pliegos Tarifarios (Santiago)'!$A:$A,0))</f>
        <v>33069.482796800003</v>
      </c>
      <c r="Q1170" s="19" cm="1">
        <f t="array" ref="Q1170">H1170*_xlfn.IFS(H1170&lt;=350,INDEX('Pliegos Tarifarios (Santiago)'!$F:$F,MATCH($B1170,'Pliegos Tarifarios (Santiago)'!$A:$A,0)),H1170&lt;=500,INDEX('Pliegos Tarifarios (Santiago)'!$G:$G,MATCH($B1170,'Pliegos Tarifarios (Santiago)'!$A:$A,0)),H1170&lt;=1000,INDEX('Pliegos Tarifarios (Santiago)'!$H:$H,MATCH($B1170,'Pliegos Tarifarios (Santiago)'!$A:$A,0)),H1170&lt;=5000,INDEX('Pliegos Tarifarios (Santiago)'!$I:$I,MATCH($B1170,'Pliegos Tarifarios (Santiago)'!$A:$A,0)),H1170&gt;5000,INDEX('Pliegos Tarifarios (Santiago)'!$J:$J,MATCH($B1170,'Pliegos Tarifarios (Santiago)'!$A:$A,0)))/1.19</f>
        <v>7673.6960927731097</v>
      </c>
      <c r="R1170" s="19">
        <f>INDEX('Pliegos Tarifarios (Santiago)'!$K:$K,MATCH($B1170,'Pliegos Tarifarios (Santiago)'!$A:$A,0))</f>
        <v>723.32799999999997</v>
      </c>
      <c r="S1170" s="21">
        <f t="shared" si="76"/>
        <v>466386.47838227311</v>
      </c>
      <c r="T1170" s="21">
        <f t="shared" si="73"/>
        <v>88613.430892631892</v>
      </c>
      <c r="U1170" s="19">
        <v>0</v>
      </c>
      <c r="V1170" s="21">
        <f t="shared" si="74"/>
        <v>554999.90927490499</v>
      </c>
    </row>
    <row r="1171" spans="1:22" x14ac:dyDescent="0.3">
      <c r="A1171" s="3" t="s">
        <v>136</v>
      </c>
      <c r="B1171" s="3">
        <v>5</v>
      </c>
      <c r="C1171" s="4" t="s">
        <v>178</v>
      </c>
      <c r="D1171" s="3" t="s">
        <v>483</v>
      </c>
      <c r="E1171" s="3" t="s">
        <v>481</v>
      </c>
      <c r="F1171" s="4" t="s">
        <v>484</v>
      </c>
      <c r="G1171" s="3" t="s">
        <v>16</v>
      </c>
      <c r="H1171" s="5">
        <v>1912.8715</v>
      </c>
      <c r="I1171" s="5">
        <v>5.0793999999999997</v>
      </c>
      <c r="J1171" s="5">
        <v>5.0709999999999997</v>
      </c>
      <c r="K1171" s="6">
        <v>0.99834626136945315</v>
      </c>
      <c r="L1171" s="5">
        <v>63.76</v>
      </c>
      <c r="M1171" s="19">
        <f>H1171*INDEX('Pliegos Tarifarios (Santiago)'!$B:$B,MATCH($B1171,'Pliegos Tarifarios (Santiago)'!$A:$A,0))</f>
        <v>227321.82331699997</v>
      </c>
      <c r="N1171" s="19">
        <f>I1171*INDEX('Pliegos Tarifarios (Santiago)'!$C:$C,MATCH($B1171,'Pliegos Tarifarios (Santiago)'!$A:$A,0))</f>
        <v>17272.352397399998</v>
      </c>
      <c r="O1171" s="19">
        <f>J1171*INDEX('Pliegos Tarifarios (Santiago)'!$D:$D,MATCH($B1171,'Pliegos Tarifarios (Santiago)'!$A:$A,0))</f>
        <v>71499.649693999992</v>
      </c>
      <c r="P1171" s="19">
        <f>H1171*INDEX('Pliegos Tarifarios (Santiago)'!$E:$E,MATCH($B1171,'Pliegos Tarifarios (Santiago)'!$A:$A,0))</f>
        <v>24737.254238000001</v>
      </c>
      <c r="Q1171" s="19" cm="1">
        <f t="array" ref="Q1171">H1171*_xlfn.IFS(H1171&lt;=350,INDEX('Pliegos Tarifarios (Santiago)'!$F:$F,MATCH($B1171,'Pliegos Tarifarios (Santiago)'!$A:$A,0)),H1171&lt;=500,INDEX('Pliegos Tarifarios (Santiago)'!$G:$G,MATCH($B1171,'Pliegos Tarifarios (Santiago)'!$A:$A,0)),H1171&lt;=1000,INDEX('Pliegos Tarifarios (Santiago)'!$H:$H,MATCH($B1171,'Pliegos Tarifarios (Santiago)'!$A:$A,0)),H1171&lt;=5000,INDEX('Pliegos Tarifarios (Santiago)'!$I:$I,MATCH($B1171,'Pliegos Tarifarios (Santiago)'!$A:$A,0)),H1171&gt;5000,INDEX('Pliegos Tarifarios (Santiago)'!$J:$J,MATCH($B1171,'Pliegos Tarifarios (Santiago)'!$A:$A,0)))/1.19</f>
        <v>5740.2219550420168</v>
      </c>
      <c r="R1171" s="19">
        <f>INDEX('Pliegos Tarifarios (Santiago)'!$K:$K,MATCH($B1171,'Pliegos Tarifarios (Santiago)'!$A:$A,0))</f>
        <v>723.32799999999997</v>
      </c>
      <c r="S1171" s="21">
        <f t="shared" si="76"/>
        <v>347294.62960144196</v>
      </c>
      <c r="T1171" s="21">
        <f t="shared" si="73"/>
        <v>65985.979624273969</v>
      </c>
      <c r="U1171" s="19">
        <v>0</v>
      </c>
      <c r="V1171" s="21">
        <f t="shared" si="74"/>
        <v>413280.60922571592</v>
      </c>
    </row>
    <row r="1172" spans="1:22" x14ac:dyDescent="0.3">
      <c r="A1172" s="3" t="s">
        <v>136</v>
      </c>
      <c r="B1172" s="3">
        <v>5</v>
      </c>
      <c r="C1172" s="4" t="s">
        <v>178</v>
      </c>
      <c r="D1172" s="3" t="s">
        <v>485</v>
      </c>
      <c r="E1172" s="3" t="s">
        <v>481</v>
      </c>
      <c r="F1172" s="4" t="s">
        <v>486</v>
      </c>
      <c r="G1172" s="3" t="s">
        <v>16</v>
      </c>
      <c r="H1172" s="5">
        <v>1917.9965</v>
      </c>
      <c r="I1172" s="5">
        <v>5.1782000000000004</v>
      </c>
      <c r="J1172" s="5">
        <v>5.1759000000000004</v>
      </c>
      <c r="K1172" s="6">
        <v>0.99955583021127037</v>
      </c>
      <c r="L1172" s="5">
        <v>63.93</v>
      </c>
      <c r="M1172" s="19">
        <f>H1172*INDEX('Pliegos Tarifarios (Santiago)'!$B:$B,MATCH($B1172,'Pliegos Tarifarios (Santiago)'!$A:$A,0))</f>
        <v>227930.86806699997</v>
      </c>
      <c r="N1172" s="19">
        <f>I1172*INDEX('Pliegos Tarifarios (Santiago)'!$C:$C,MATCH($B1172,'Pliegos Tarifarios (Santiago)'!$A:$A,0))</f>
        <v>17608.3189322</v>
      </c>
      <c r="O1172" s="19">
        <f>J1172*INDEX('Pliegos Tarifarios (Santiago)'!$D:$D,MATCH($B1172,'Pliegos Tarifarios (Santiago)'!$A:$A,0))</f>
        <v>72978.709692600009</v>
      </c>
      <c r="P1172" s="19">
        <f>H1172*INDEX('Pliegos Tarifarios (Santiago)'!$E:$E,MATCH($B1172,'Pliegos Tarifarios (Santiago)'!$A:$A,0))</f>
        <v>24803.530738000001</v>
      </c>
      <c r="Q1172" s="19" cm="1">
        <f t="array" ref="Q1172">H1172*_xlfn.IFS(H1172&lt;=350,INDEX('Pliegos Tarifarios (Santiago)'!$F:$F,MATCH($B1172,'Pliegos Tarifarios (Santiago)'!$A:$A,0)),H1172&lt;=500,INDEX('Pliegos Tarifarios (Santiago)'!$G:$G,MATCH($B1172,'Pliegos Tarifarios (Santiago)'!$A:$A,0)),H1172&lt;=1000,INDEX('Pliegos Tarifarios (Santiago)'!$H:$H,MATCH($B1172,'Pliegos Tarifarios (Santiago)'!$A:$A,0)),H1172&lt;=5000,INDEX('Pliegos Tarifarios (Santiago)'!$I:$I,MATCH($B1172,'Pliegos Tarifarios (Santiago)'!$A:$A,0)),H1172&gt;5000,INDEX('Pliegos Tarifarios (Santiago)'!$J:$J,MATCH($B1172,'Pliegos Tarifarios (Santiago)'!$A:$A,0)))/1.19</f>
        <v>5755.6012617647057</v>
      </c>
      <c r="R1172" s="19">
        <f>INDEX('Pliegos Tarifarios (Santiago)'!$K:$K,MATCH($B1172,'Pliegos Tarifarios (Santiago)'!$A:$A,0))</f>
        <v>723.32799999999997</v>
      </c>
      <c r="S1172" s="21">
        <f t="shared" si="76"/>
        <v>349800.35669156467</v>
      </c>
      <c r="T1172" s="21">
        <f t="shared" si="73"/>
        <v>66462.067771397284</v>
      </c>
      <c r="U1172" s="19">
        <v>0</v>
      </c>
      <c r="V1172" s="21">
        <f t="shared" si="74"/>
        <v>416262.42446296196</v>
      </c>
    </row>
    <row r="1173" spans="1:22" x14ac:dyDescent="0.3">
      <c r="A1173" s="3" t="s">
        <v>136</v>
      </c>
      <c r="B1173" s="3">
        <v>5</v>
      </c>
      <c r="C1173" s="4" t="s">
        <v>178</v>
      </c>
      <c r="D1173" s="3" t="s">
        <v>487</v>
      </c>
      <c r="E1173" s="3" t="s">
        <v>488</v>
      </c>
      <c r="F1173" s="4" t="s">
        <v>489</v>
      </c>
      <c r="G1173" s="3" t="s">
        <v>16</v>
      </c>
      <c r="H1173" s="5">
        <v>720.65700000000004</v>
      </c>
      <c r="I1173" s="5">
        <v>1.9233</v>
      </c>
      <c r="J1173" s="5">
        <v>1.8962000000000001</v>
      </c>
      <c r="K1173" s="6">
        <v>0.9859096344824001</v>
      </c>
      <c r="L1173" s="5">
        <v>24.02</v>
      </c>
      <c r="M1173" s="19">
        <f>H1173*INDEX('Pliegos Tarifarios (Santiago)'!$B:$B,MATCH($B1173,'Pliegos Tarifarios (Santiago)'!$A:$A,0))</f>
        <v>85641.436566000004</v>
      </c>
      <c r="N1173" s="19">
        <f>I1173*INDEX('Pliegos Tarifarios (Santiago)'!$C:$C,MATCH($B1173,'Pliegos Tarifarios (Santiago)'!$A:$A,0))</f>
        <v>6540.1258742999999</v>
      </c>
      <c r="O1173" s="19">
        <f>J1173*INDEX('Pliegos Tarifarios (Santiago)'!$D:$D,MATCH($B1173,'Pliegos Tarifarios (Santiago)'!$A:$A,0))</f>
        <v>26735.877686800002</v>
      </c>
      <c r="P1173" s="19">
        <f>H1173*INDEX('Pliegos Tarifarios (Santiago)'!$E:$E,MATCH($B1173,'Pliegos Tarifarios (Santiago)'!$A:$A,0))</f>
        <v>9319.5363240000006</v>
      </c>
      <c r="Q1173" s="19" cm="1">
        <f t="array" ref="Q1173">H1173*_xlfn.IFS(H1173&lt;=350,INDEX('Pliegos Tarifarios (Santiago)'!$F:$F,MATCH($B1173,'Pliegos Tarifarios (Santiago)'!$A:$A,0)),H1173&lt;=500,INDEX('Pliegos Tarifarios (Santiago)'!$G:$G,MATCH($B1173,'Pliegos Tarifarios (Santiago)'!$A:$A,0)),H1173&lt;=1000,INDEX('Pliegos Tarifarios (Santiago)'!$H:$H,MATCH($B1173,'Pliegos Tarifarios (Santiago)'!$A:$A,0)),H1173&lt;=5000,INDEX('Pliegos Tarifarios (Santiago)'!$I:$I,MATCH($B1173,'Pliegos Tarifarios (Santiago)'!$A:$A,0)),H1173&gt;5000,INDEX('Pliegos Tarifarios (Santiago)'!$J:$J,MATCH($B1173,'Pliegos Tarifarios (Santiago)'!$A:$A,0)))/1.19</f>
        <v>1690.2131823529414</v>
      </c>
      <c r="R1173" s="19">
        <f>INDEX('Pliegos Tarifarios (Santiago)'!$K:$K,MATCH($B1173,'Pliegos Tarifarios (Santiago)'!$A:$A,0))</f>
        <v>723.32799999999997</v>
      </c>
      <c r="S1173" s="21">
        <f t="shared" si="76"/>
        <v>130650.51763345294</v>
      </c>
      <c r="T1173" s="21">
        <f t="shared" si="73"/>
        <v>24823.59835035606</v>
      </c>
      <c r="U1173" s="19">
        <v>0</v>
      </c>
      <c r="V1173" s="21">
        <f t="shared" si="74"/>
        <v>155474.115983809</v>
      </c>
    </row>
    <row r="1174" spans="1:22" x14ac:dyDescent="0.3">
      <c r="A1174" s="3" t="s">
        <v>136</v>
      </c>
      <c r="B1174" s="3">
        <v>5</v>
      </c>
      <c r="C1174" s="4" t="s">
        <v>178</v>
      </c>
      <c r="D1174" s="3" t="s">
        <v>490</v>
      </c>
      <c r="E1174" s="3" t="s">
        <v>488</v>
      </c>
      <c r="F1174" s="4" t="s">
        <v>491</v>
      </c>
      <c r="G1174" s="3" t="s">
        <v>16</v>
      </c>
      <c r="H1174" s="5">
        <v>719.70050000000003</v>
      </c>
      <c r="I1174" s="5">
        <v>1.9583999999999999</v>
      </c>
      <c r="J1174" s="5">
        <v>1.9300999999999999</v>
      </c>
      <c r="K1174" s="6">
        <v>0.98554942810457513</v>
      </c>
      <c r="L1174" s="5">
        <v>23.99</v>
      </c>
      <c r="M1174" s="19">
        <f>H1174*INDEX('Pliegos Tarifarios (Santiago)'!$B:$B,MATCH($B1174,'Pliegos Tarifarios (Santiago)'!$A:$A,0))</f>
        <v>85527.768018999996</v>
      </c>
      <c r="N1174" s="19">
        <f>I1174*INDEX('Pliegos Tarifarios (Santiago)'!$C:$C,MATCH($B1174,'Pliegos Tarifarios (Santiago)'!$A:$A,0))</f>
        <v>6659.4824063999995</v>
      </c>
      <c r="O1174" s="19">
        <f>J1174*INDEX('Pliegos Tarifarios (Santiago)'!$D:$D,MATCH($B1174,'Pliegos Tarifarios (Santiago)'!$A:$A,0))</f>
        <v>27213.8579914</v>
      </c>
      <c r="P1174" s="19">
        <f>H1174*INDEX('Pliegos Tarifarios (Santiago)'!$E:$E,MATCH($B1174,'Pliegos Tarifarios (Santiago)'!$A:$A,0))</f>
        <v>9307.1668660000014</v>
      </c>
      <c r="Q1174" s="19" cm="1">
        <f t="array" ref="Q1174">H1174*_xlfn.IFS(H1174&lt;=350,INDEX('Pliegos Tarifarios (Santiago)'!$F:$F,MATCH($B1174,'Pliegos Tarifarios (Santiago)'!$A:$A,0)),H1174&lt;=500,INDEX('Pliegos Tarifarios (Santiago)'!$G:$G,MATCH($B1174,'Pliegos Tarifarios (Santiago)'!$A:$A,0)),H1174&lt;=1000,INDEX('Pliegos Tarifarios (Santiago)'!$H:$H,MATCH($B1174,'Pliegos Tarifarios (Santiago)'!$A:$A,0)),H1174&lt;=5000,INDEX('Pliegos Tarifarios (Santiago)'!$I:$I,MATCH($B1174,'Pliegos Tarifarios (Santiago)'!$A:$A,0)),H1174&gt;5000,INDEX('Pliegos Tarifarios (Santiago)'!$J:$J,MATCH($B1174,'Pliegos Tarifarios (Santiago)'!$A:$A,0)))/1.19</f>
        <v>1687.969828151261</v>
      </c>
      <c r="R1174" s="19">
        <f>INDEX('Pliegos Tarifarios (Santiago)'!$K:$K,MATCH($B1174,'Pliegos Tarifarios (Santiago)'!$A:$A,0))</f>
        <v>723.32799999999997</v>
      </c>
      <c r="S1174" s="21">
        <f t="shared" si="76"/>
        <v>131119.57311095126</v>
      </c>
      <c r="T1174" s="21">
        <f t="shared" si="73"/>
        <v>24912.718891080738</v>
      </c>
      <c r="U1174" s="19">
        <v>0</v>
      </c>
      <c r="V1174" s="21">
        <f t="shared" si="74"/>
        <v>156032.29200203199</v>
      </c>
    </row>
    <row r="1175" spans="1:22" x14ac:dyDescent="0.3">
      <c r="A1175" s="3" t="s">
        <v>136</v>
      </c>
      <c r="B1175" s="3">
        <v>5</v>
      </c>
      <c r="C1175" s="4" t="s">
        <v>178</v>
      </c>
      <c r="D1175" s="3" t="s">
        <v>492</v>
      </c>
      <c r="E1175" s="3" t="s">
        <v>488</v>
      </c>
      <c r="F1175" s="4" t="s">
        <v>493</v>
      </c>
      <c r="G1175" s="3" t="s">
        <v>16</v>
      </c>
      <c r="H1175" s="5">
        <v>719.81790000000001</v>
      </c>
      <c r="I1175" s="5">
        <v>1.9839</v>
      </c>
      <c r="J1175" s="5">
        <v>1.9033</v>
      </c>
      <c r="K1175" s="6">
        <v>0.95937295226573915</v>
      </c>
      <c r="L1175" s="5">
        <v>23.99</v>
      </c>
      <c r="M1175" s="19">
        <f>H1175*INDEX('Pliegos Tarifarios (Santiago)'!$B:$B,MATCH($B1175,'Pliegos Tarifarios (Santiago)'!$A:$A,0))</f>
        <v>85541.719600199998</v>
      </c>
      <c r="N1175" s="19">
        <f>I1175*INDEX('Pliegos Tarifarios (Santiago)'!$C:$C,MATCH($B1175,'Pliegos Tarifarios (Santiago)'!$A:$A,0))</f>
        <v>6746.1944168999999</v>
      </c>
      <c r="O1175" s="19">
        <f>J1175*INDEX('Pliegos Tarifarios (Santiago)'!$D:$D,MATCH($B1175,'Pliegos Tarifarios (Santiago)'!$A:$A,0))</f>
        <v>26835.985656199999</v>
      </c>
      <c r="P1175" s="19">
        <f>H1175*INDEX('Pliegos Tarifarios (Santiago)'!$E:$E,MATCH($B1175,'Pliegos Tarifarios (Santiago)'!$A:$A,0))</f>
        <v>9308.6850828000006</v>
      </c>
      <c r="Q1175" s="19" cm="1">
        <f t="array" ref="Q1175">H1175*_xlfn.IFS(H1175&lt;=350,INDEX('Pliegos Tarifarios (Santiago)'!$F:$F,MATCH($B1175,'Pliegos Tarifarios (Santiago)'!$A:$A,0)),H1175&lt;=500,INDEX('Pliegos Tarifarios (Santiago)'!$G:$G,MATCH($B1175,'Pliegos Tarifarios (Santiago)'!$A:$A,0)),H1175&lt;=1000,INDEX('Pliegos Tarifarios (Santiago)'!$H:$H,MATCH($B1175,'Pliegos Tarifarios (Santiago)'!$A:$A,0)),H1175&lt;=5000,INDEX('Pliegos Tarifarios (Santiago)'!$I:$I,MATCH($B1175,'Pliegos Tarifarios (Santiago)'!$A:$A,0)),H1175&gt;5000,INDEX('Pliegos Tarifarios (Santiago)'!$J:$J,MATCH($B1175,'Pliegos Tarifarios (Santiago)'!$A:$A,0)))/1.19</f>
        <v>1688.2451755462189</v>
      </c>
      <c r="R1175" s="19">
        <f>INDEX('Pliegos Tarifarios (Santiago)'!$K:$K,MATCH($B1175,'Pliegos Tarifarios (Santiago)'!$A:$A,0))</f>
        <v>723.32799999999997</v>
      </c>
      <c r="S1175" s="21">
        <f t="shared" si="76"/>
        <v>130844.15793164623</v>
      </c>
      <c r="T1175" s="21">
        <f t="shared" si="73"/>
        <v>24860.390007012786</v>
      </c>
      <c r="U1175" s="19">
        <v>0</v>
      </c>
      <c r="V1175" s="21">
        <f t="shared" si="74"/>
        <v>155704.54793865903</v>
      </c>
    </row>
    <row r="1176" spans="1:22" x14ac:dyDescent="0.3">
      <c r="A1176" s="3" t="s">
        <v>136</v>
      </c>
      <c r="B1176" s="3">
        <v>5</v>
      </c>
      <c r="C1176" s="4" t="s">
        <v>178</v>
      </c>
      <c r="D1176" s="3" t="s">
        <v>494</v>
      </c>
      <c r="E1176" s="3" t="s">
        <v>488</v>
      </c>
      <c r="F1176" s="4" t="s">
        <v>495</v>
      </c>
      <c r="G1176" s="3" t="s">
        <v>16</v>
      </c>
      <c r="H1176" s="5">
        <v>720.03200000000004</v>
      </c>
      <c r="I1176" s="5">
        <v>1.9379</v>
      </c>
      <c r="J1176" s="5">
        <v>1.8819999999999999</v>
      </c>
      <c r="K1176" s="6">
        <v>0.97115434232932552</v>
      </c>
      <c r="L1176" s="5">
        <v>24</v>
      </c>
      <c r="M1176" s="19">
        <f>H1176*INDEX('Pliegos Tarifarios (Santiago)'!$B:$B,MATCH($B1176,'Pliegos Tarifarios (Santiago)'!$A:$A,0))</f>
        <v>85567.162815999996</v>
      </c>
      <c r="N1176" s="19">
        <f>I1176*INDEX('Pliegos Tarifarios (Santiago)'!$C:$C,MATCH($B1176,'Pliegos Tarifarios (Santiago)'!$A:$A,0))</f>
        <v>6589.7727508999997</v>
      </c>
      <c r="O1176" s="19">
        <f>J1176*INDEX('Pliegos Tarifarios (Santiago)'!$D:$D,MATCH($B1176,'Pliegos Tarifarios (Santiago)'!$A:$A,0))</f>
        <v>26535.661747999999</v>
      </c>
      <c r="P1176" s="19">
        <f>H1176*INDEX('Pliegos Tarifarios (Santiago)'!$E:$E,MATCH($B1176,'Pliegos Tarifarios (Santiago)'!$A:$A,0))</f>
        <v>9311.4538240000002</v>
      </c>
      <c r="Q1176" s="19" cm="1">
        <f t="array" ref="Q1176">H1176*_xlfn.IFS(H1176&lt;=350,INDEX('Pliegos Tarifarios (Santiago)'!$F:$F,MATCH($B1176,'Pliegos Tarifarios (Santiago)'!$A:$A,0)),H1176&lt;=500,INDEX('Pliegos Tarifarios (Santiago)'!$G:$G,MATCH($B1176,'Pliegos Tarifarios (Santiago)'!$A:$A,0)),H1176&lt;=1000,INDEX('Pliegos Tarifarios (Santiago)'!$H:$H,MATCH($B1176,'Pliegos Tarifarios (Santiago)'!$A:$A,0)),H1176&lt;=5000,INDEX('Pliegos Tarifarios (Santiago)'!$I:$I,MATCH($B1176,'Pliegos Tarifarios (Santiago)'!$A:$A,0)),H1176&gt;5000,INDEX('Pliegos Tarifarios (Santiago)'!$J:$J,MATCH($B1176,'Pliegos Tarifarios (Santiago)'!$A:$A,0)))/1.19</f>
        <v>1688.7473210084036</v>
      </c>
      <c r="R1176" s="19">
        <f>INDEX('Pliegos Tarifarios (Santiago)'!$K:$K,MATCH($B1176,'Pliegos Tarifarios (Santiago)'!$A:$A,0))</f>
        <v>723.32799999999997</v>
      </c>
      <c r="S1176" s="21">
        <f t="shared" si="76"/>
        <v>130416.12645990838</v>
      </c>
      <c r="T1176" s="21">
        <f t="shared" si="73"/>
        <v>24779.064027382592</v>
      </c>
      <c r="U1176" s="19">
        <v>0</v>
      </c>
      <c r="V1176" s="21">
        <f t="shared" si="74"/>
        <v>155195.19048729097</v>
      </c>
    </row>
    <row r="1177" spans="1:22" x14ac:dyDescent="0.3">
      <c r="A1177" s="3" t="s">
        <v>136</v>
      </c>
      <c r="B1177" s="3">
        <v>5</v>
      </c>
      <c r="C1177" s="4" t="s">
        <v>178</v>
      </c>
      <c r="D1177" s="3" t="s">
        <v>496</v>
      </c>
      <c r="E1177" s="3" t="s">
        <v>488</v>
      </c>
      <c r="F1177" s="4" t="s">
        <v>497</v>
      </c>
      <c r="G1177" s="3" t="s">
        <v>16</v>
      </c>
      <c r="H1177" s="5">
        <v>720.22479999999996</v>
      </c>
      <c r="I1177" s="5">
        <v>1.9091</v>
      </c>
      <c r="J1177" s="5">
        <v>1.8998999999999999</v>
      </c>
      <c r="K1177" s="6">
        <v>0.99518097532868888</v>
      </c>
      <c r="L1177" s="5">
        <v>24.01</v>
      </c>
      <c r="M1177" s="19">
        <f>H1177*INDEX('Pliegos Tarifarios (Santiago)'!$B:$B,MATCH($B1177,'Pliegos Tarifarios (Santiago)'!$A:$A,0))</f>
        <v>85590.074782399985</v>
      </c>
      <c r="N1177" s="19">
        <f>I1177*INDEX('Pliegos Tarifarios (Santiago)'!$C:$C,MATCH($B1177,'Pliegos Tarifarios (Santiago)'!$A:$A,0))</f>
        <v>6491.8391861</v>
      </c>
      <c r="O1177" s="19">
        <f>J1177*INDEX('Pliegos Tarifarios (Santiago)'!$D:$D,MATCH($B1177,'Pliegos Tarifarios (Santiago)'!$A:$A,0))</f>
        <v>26788.046628599997</v>
      </c>
      <c r="P1177" s="19">
        <f>H1177*INDEX('Pliegos Tarifarios (Santiago)'!$E:$E,MATCH($B1177,'Pliegos Tarifarios (Santiago)'!$A:$A,0))</f>
        <v>9313.9471135999993</v>
      </c>
      <c r="Q1177" s="19" cm="1">
        <f t="array" ref="Q1177">H1177*_xlfn.IFS(H1177&lt;=350,INDEX('Pliegos Tarifarios (Santiago)'!$F:$F,MATCH($B1177,'Pliegos Tarifarios (Santiago)'!$A:$A,0)),H1177&lt;=500,INDEX('Pliegos Tarifarios (Santiago)'!$G:$G,MATCH($B1177,'Pliegos Tarifarios (Santiago)'!$A:$A,0)),H1177&lt;=1000,INDEX('Pliegos Tarifarios (Santiago)'!$H:$H,MATCH($B1177,'Pliegos Tarifarios (Santiago)'!$A:$A,0)),H1177&lt;=5000,INDEX('Pliegos Tarifarios (Santiago)'!$I:$I,MATCH($B1177,'Pliegos Tarifarios (Santiago)'!$A:$A,0)),H1177&gt;5000,INDEX('Pliegos Tarifarios (Santiago)'!$J:$J,MATCH($B1177,'Pliegos Tarifarios (Santiago)'!$A:$A,0)))/1.19</f>
        <v>1689.1995099159667</v>
      </c>
      <c r="R1177" s="19">
        <f>INDEX('Pliegos Tarifarios (Santiago)'!$K:$K,MATCH($B1177,'Pliegos Tarifarios (Santiago)'!$A:$A,0))</f>
        <v>723.32799999999997</v>
      </c>
      <c r="S1177" s="21">
        <f t="shared" si="76"/>
        <v>130596.43522061594</v>
      </c>
      <c r="T1177" s="21">
        <f t="shared" si="73"/>
        <v>24813.32269191703</v>
      </c>
      <c r="U1177" s="19">
        <v>0</v>
      </c>
      <c r="V1177" s="21">
        <f t="shared" si="74"/>
        <v>155409.75791253298</v>
      </c>
    </row>
    <row r="1178" spans="1:22" x14ac:dyDescent="0.3">
      <c r="A1178" s="3" t="s">
        <v>136</v>
      </c>
      <c r="B1178" s="3">
        <v>5</v>
      </c>
      <c r="C1178" s="4" t="s">
        <v>178</v>
      </c>
      <c r="D1178" s="3" t="s">
        <v>498</v>
      </c>
      <c r="E1178" s="3" t="s">
        <v>488</v>
      </c>
      <c r="F1178" s="4" t="s">
        <v>499</v>
      </c>
      <c r="G1178" s="3" t="s">
        <v>16</v>
      </c>
      <c r="H1178" s="5">
        <v>720.19749999999999</v>
      </c>
      <c r="I1178" s="5">
        <v>1.9257</v>
      </c>
      <c r="J1178" s="5">
        <v>1.9072</v>
      </c>
      <c r="K1178" s="6">
        <v>0.9903931038064081</v>
      </c>
      <c r="L1178" s="5">
        <v>24.01</v>
      </c>
      <c r="M1178" s="19">
        <f>H1178*INDEX('Pliegos Tarifarios (Santiago)'!$B:$B,MATCH($B1178,'Pliegos Tarifarios (Santiago)'!$A:$A,0))</f>
        <v>85586.830504999991</v>
      </c>
      <c r="N1178" s="19">
        <f>I1178*INDEX('Pliegos Tarifarios (Santiago)'!$C:$C,MATCH($B1178,'Pliegos Tarifarios (Santiago)'!$A:$A,0))</f>
        <v>6548.2870046999997</v>
      </c>
      <c r="O1178" s="19">
        <f>J1178*INDEX('Pliegos Tarifarios (Santiago)'!$D:$D,MATCH($B1178,'Pliegos Tarifarios (Santiago)'!$A:$A,0))</f>
        <v>26890.974540800002</v>
      </c>
      <c r="P1178" s="19">
        <f>H1178*INDEX('Pliegos Tarifarios (Santiago)'!$E:$E,MATCH($B1178,'Pliegos Tarifarios (Santiago)'!$A:$A,0))</f>
        <v>9313.594070000001</v>
      </c>
      <c r="Q1178" s="19" cm="1">
        <f t="array" ref="Q1178">H1178*_xlfn.IFS(H1178&lt;=350,INDEX('Pliegos Tarifarios (Santiago)'!$F:$F,MATCH($B1178,'Pliegos Tarifarios (Santiago)'!$A:$A,0)),H1178&lt;=500,INDEX('Pliegos Tarifarios (Santiago)'!$G:$G,MATCH($B1178,'Pliegos Tarifarios (Santiago)'!$A:$A,0)),H1178&lt;=1000,INDEX('Pliegos Tarifarios (Santiago)'!$H:$H,MATCH($B1178,'Pliegos Tarifarios (Santiago)'!$A:$A,0)),H1178&lt;=5000,INDEX('Pliegos Tarifarios (Santiago)'!$I:$I,MATCH($B1178,'Pliegos Tarifarios (Santiago)'!$A:$A,0)),H1178&gt;5000,INDEX('Pliegos Tarifarios (Santiago)'!$J:$J,MATCH($B1178,'Pliegos Tarifarios (Santiago)'!$A:$A,0)))/1.19</f>
        <v>1689.1354810924372</v>
      </c>
      <c r="R1178" s="19">
        <f>INDEX('Pliegos Tarifarios (Santiago)'!$K:$K,MATCH($B1178,'Pliegos Tarifarios (Santiago)'!$A:$A,0))</f>
        <v>723.32799999999997</v>
      </c>
      <c r="S1178" s="21">
        <f t="shared" si="76"/>
        <v>130752.14960159243</v>
      </c>
      <c r="T1178" s="21">
        <f t="shared" si="73"/>
        <v>24842.908424302565</v>
      </c>
      <c r="U1178" s="19">
        <v>0</v>
      </c>
      <c r="V1178" s="21">
        <f t="shared" si="74"/>
        <v>155595.05802589501</v>
      </c>
    </row>
    <row r="1179" spans="1:22" x14ac:dyDescent="0.3">
      <c r="A1179" s="3" t="s">
        <v>136</v>
      </c>
      <c r="B1179" s="3">
        <v>5</v>
      </c>
      <c r="C1179" s="4" t="s">
        <v>178</v>
      </c>
      <c r="D1179" s="3" t="s">
        <v>500</v>
      </c>
      <c r="E1179" s="3" t="s">
        <v>488</v>
      </c>
      <c r="F1179" s="4" t="s">
        <v>501</v>
      </c>
      <c r="G1179" s="3" t="s">
        <v>16</v>
      </c>
      <c r="H1179" s="5">
        <v>719.87940000000003</v>
      </c>
      <c r="I1179" s="5">
        <v>1.966</v>
      </c>
      <c r="J1179" s="5">
        <v>1.966</v>
      </c>
      <c r="K1179" s="6">
        <v>1</v>
      </c>
      <c r="L1179" s="5">
        <v>24</v>
      </c>
      <c r="M1179" s="19">
        <f>H1179*INDEX('Pliegos Tarifarios (Santiago)'!$B:$B,MATCH($B1179,'Pliegos Tarifarios (Santiago)'!$A:$A,0))</f>
        <v>85549.028137200003</v>
      </c>
      <c r="N1179" s="19">
        <f>I1179*INDEX('Pliegos Tarifarios (Santiago)'!$C:$C,MATCH($B1179,'Pliegos Tarifarios (Santiago)'!$A:$A,0))</f>
        <v>6685.3259859999998</v>
      </c>
      <c r="O1179" s="19">
        <f>J1179*INDEX('Pliegos Tarifarios (Santiago)'!$D:$D,MATCH($B1179,'Pliegos Tarifarios (Santiago)'!$A:$A,0))</f>
        <v>27720.037723999998</v>
      </c>
      <c r="P1179" s="19">
        <f>H1179*INDEX('Pliegos Tarifarios (Santiago)'!$E:$E,MATCH($B1179,'Pliegos Tarifarios (Santiago)'!$A:$A,0))</f>
        <v>9309.480400800001</v>
      </c>
      <c r="Q1179" s="19" cm="1">
        <f t="array" ref="Q1179">H1179*_xlfn.IFS(H1179&lt;=350,INDEX('Pliegos Tarifarios (Santiago)'!$F:$F,MATCH($B1179,'Pliegos Tarifarios (Santiago)'!$A:$A,0)),H1179&lt;=500,INDEX('Pliegos Tarifarios (Santiago)'!$G:$G,MATCH($B1179,'Pliegos Tarifarios (Santiago)'!$A:$A,0)),H1179&lt;=1000,INDEX('Pliegos Tarifarios (Santiago)'!$H:$H,MATCH($B1179,'Pliegos Tarifarios (Santiago)'!$A:$A,0)),H1179&lt;=5000,INDEX('Pliegos Tarifarios (Santiago)'!$I:$I,MATCH($B1179,'Pliegos Tarifarios (Santiago)'!$A:$A,0)),H1179&gt;5000,INDEX('Pliegos Tarifarios (Santiago)'!$J:$J,MATCH($B1179,'Pliegos Tarifarios (Santiago)'!$A:$A,0)))/1.19</f>
        <v>1688.3894163025213</v>
      </c>
      <c r="R1179" s="19">
        <f>INDEX('Pliegos Tarifarios (Santiago)'!$K:$K,MATCH($B1179,'Pliegos Tarifarios (Santiago)'!$A:$A,0))</f>
        <v>723.32799999999997</v>
      </c>
      <c r="S1179" s="21">
        <f t="shared" si="76"/>
        <v>131675.58966430253</v>
      </c>
      <c r="T1179" s="21">
        <f t="shared" si="73"/>
        <v>25018.362036217481</v>
      </c>
      <c r="U1179" s="19">
        <v>0</v>
      </c>
      <c r="V1179" s="21">
        <f t="shared" si="74"/>
        <v>156693.95170052</v>
      </c>
    </row>
    <row r="1180" spans="1:22" x14ac:dyDescent="0.3">
      <c r="A1180" s="3" t="s">
        <v>136</v>
      </c>
      <c r="B1180" s="3">
        <v>5</v>
      </c>
      <c r="C1180" s="4" t="s">
        <v>178</v>
      </c>
      <c r="D1180" s="3" t="s">
        <v>502</v>
      </c>
      <c r="E1180" s="3" t="s">
        <v>488</v>
      </c>
      <c r="F1180" s="4" t="s">
        <v>503</v>
      </c>
      <c r="G1180" s="3" t="s">
        <v>16</v>
      </c>
      <c r="H1180" s="5">
        <v>719.56600000000003</v>
      </c>
      <c r="I1180" s="5">
        <v>1.9195</v>
      </c>
      <c r="J1180" s="5">
        <v>1.9195</v>
      </c>
      <c r="K1180" s="6">
        <v>1</v>
      </c>
      <c r="L1180" s="5">
        <v>23.99</v>
      </c>
      <c r="M1180" s="19">
        <f>H1180*INDEX('Pliegos Tarifarios (Santiago)'!$B:$B,MATCH($B1180,'Pliegos Tarifarios (Santiago)'!$A:$A,0))</f>
        <v>85511.784308000002</v>
      </c>
      <c r="N1180" s="19">
        <f>I1180*INDEX('Pliegos Tarifarios (Santiago)'!$C:$C,MATCH($B1180,'Pliegos Tarifarios (Santiago)'!$A:$A,0))</f>
        <v>6527.2040845000001</v>
      </c>
      <c r="O1180" s="19">
        <f>J1180*INDEX('Pliegos Tarifarios (Santiago)'!$D:$D,MATCH($B1180,'Pliegos Tarifarios (Santiago)'!$A:$A,0))</f>
        <v>27064.401022999999</v>
      </c>
      <c r="P1180" s="19">
        <f>H1180*INDEX('Pliegos Tarifarios (Santiago)'!$E:$E,MATCH($B1180,'Pliegos Tarifarios (Santiago)'!$A:$A,0))</f>
        <v>9305.4275120000002</v>
      </c>
      <c r="Q1180" s="19" cm="1">
        <f t="array" ref="Q1180">H1180*_xlfn.IFS(H1180&lt;=350,INDEX('Pliegos Tarifarios (Santiago)'!$F:$F,MATCH($B1180,'Pliegos Tarifarios (Santiago)'!$A:$A,0)),H1180&lt;=500,INDEX('Pliegos Tarifarios (Santiago)'!$G:$G,MATCH($B1180,'Pliegos Tarifarios (Santiago)'!$A:$A,0)),H1180&lt;=1000,INDEX('Pliegos Tarifarios (Santiago)'!$H:$H,MATCH($B1180,'Pliegos Tarifarios (Santiago)'!$A:$A,0)),H1180&lt;=5000,INDEX('Pliegos Tarifarios (Santiago)'!$I:$I,MATCH($B1180,'Pliegos Tarifarios (Santiago)'!$A:$A,0)),H1180&gt;5000,INDEX('Pliegos Tarifarios (Santiago)'!$J:$J,MATCH($B1180,'Pliegos Tarifarios (Santiago)'!$A:$A,0)))/1.19</f>
        <v>1687.6543747899163</v>
      </c>
      <c r="R1180" s="19">
        <f>INDEX('Pliegos Tarifarios (Santiago)'!$K:$K,MATCH($B1180,'Pliegos Tarifarios (Santiago)'!$A:$A,0))</f>
        <v>723.32799999999997</v>
      </c>
      <c r="S1180" s="21">
        <f t="shared" si="76"/>
        <v>130819.7993022899</v>
      </c>
      <c r="T1180" s="21">
        <f t="shared" si="73"/>
        <v>24855.761867435082</v>
      </c>
      <c r="U1180" s="19">
        <v>0</v>
      </c>
      <c r="V1180" s="21">
        <f t="shared" si="74"/>
        <v>155675.56116972497</v>
      </c>
    </row>
    <row r="1181" spans="1:22" x14ac:dyDescent="0.3">
      <c r="A1181" s="3" t="s">
        <v>136</v>
      </c>
      <c r="B1181" s="3">
        <v>5</v>
      </c>
      <c r="C1181" s="4" t="s">
        <v>178</v>
      </c>
      <c r="D1181" s="3" t="s">
        <v>504</v>
      </c>
      <c r="E1181" s="3" t="s">
        <v>488</v>
      </c>
      <c r="F1181" s="4" t="s">
        <v>505</v>
      </c>
      <c r="G1181" s="3" t="s">
        <v>16</v>
      </c>
      <c r="H1181" s="5">
        <v>718.42579999999998</v>
      </c>
      <c r="I1181" s="5">
        <v>1.9460999999999999</v>
      </c>
      <c r="J1181" s="5">
        <v>1.9127000000000001</v>
      </c>
      <c r="K1181" s="6">
        <v>0.98283746981141773</v>
      </c>
      <c r="L1181" s="5">
        <v>23.95</v>
      </c>
      <c r="M1181" s="19">
        <f>H1181*INDEX('Pliegos Tarifarios (Santiago)'!$B:$B,MATCH($B1181,'Pliegos Tarifarios (Santiago)'!$A:$A,0))</f>
        <v>85376.285220399994</v>
      </c>
      <c r="N1181" s="19">
        <f>I1181*INDEX('Pliegos Tarifarios (Santiago)'!$C:$C,MATCH($B1181,'Pliegos Tarifarios (Santiago)'!$A:$A,0))</f>
        <v>6617.6566131</v>
      </c>
      <c r="O1181" s="19">
        <f>J1181*INDEX('Pliegos Tarifarios (Santiago)'!$D:$D,MATCH($B1181,'Pliegos Tarifarios (Santiago)'!$A:$A,0))</f>
        <v>26968.5229678</v>
      </c>
      <c r="P1181" s="19">
        <f>H1181*INDEX('Pliegos Tarifarios (Santiago)'!$E:$E,MATCH($B1181,'Pliegos Tarifarios (Santiago)'!$A:$A,0))</f>
        <v>9290.6824455999995</v>
      </c>
      <c r="Q1181" s="19" cm="1">
        <f t="array" ref="Q1181">H1181*_xlfn.IFS(H1181&lt;=350,INDEX('Pliegos Tarifarios (Santiago)'!$F:$F,MATCH($B1181,'Pliegos Tarifarios (Santiago)'!$A:$A,0)),H1181&lt;=500,INDEX('Pliegos Tarifarios (Santiago)'!$G:$G,MATCH($B1181,'Pliegos Tarifarios (Santiago)'!$A:$A,0)),H1181&lt;=1000,INDEX('Pliegos Tarifarios (Santiago)'!$H:$H,MATCH($B1181,'Pliegos Tarifarios (Santiago)'!$A:$A,0)),H1181&lt;=5000,INDEX('Pliegos Tarifarios (Santiago)'!$I:$I,MATCH($B1181,'Pliegos Tarifarios (Santiago)'!$A:$A,0)),H1181&gt;5000,INDEX('Pliegos Tarifarios (Santiago)'!$J:$J,MATCH($B1181,'Pliegos Tarifarios (Santiago)'!$A:$A,0)))/1.19</f>
        <v>1684.9801746218488</v>
      </c>
      <c r="R1181" s="19">
        <f>INDEX('Pliegos Tarifarios (Santiago)'!$K:$K,MATCH($B1181,'Pliegos Tarifarios (Santiago)'!$A:$A,0))</f>
        <v>723.32799999999997</v>
      </c>
      <c r="S1181" s="21">
        <f t="shared" si="76"/>
        <v>130661.45542152184</v>
      </c>
      <c r="T1181" s="21">
        <f t="shared" si="73"/>
        <v>24825.676530089149</v>
      </c>
      <c r="U1181" s="19">
        <v>0</v>
      </c>
      <c r="V1181" s="21">
        <f t="shared" si="74"/>
        <v>155487.13195161099</v>
      </c>
    </row>
    <row r="1182" spans="1:22" x14ac:dyDescent="0.3">
      <c r="A1182" s="3" t="s">
        <v>136</v>
      </c>
      <c r="B1182" s="3">
        <v>5</v>
      </c>
      <c r="C1182" s="4" t="s">
        <v>178</v>
      </c>
      <c r="D1182" s="3" t="s">
        <v>506</v>
      </c>
      <c r="E1182" s="3" t="s">
        <v>488</v>
      </c>
      <c r="F1182" s="4" t="s">
        <v>507</v>
      </c>
      <c r="G1182" s="3" t="s">
        <v>16</v>
      </c>
      <c r="H1182" s="5">
        <v>719.05219999999997</v>
      </c>
      <c r="I1182" s="5">
        <v>1.9239999999999999</v>
      </c>
      <c r="J1182" s="5">
        <v>1.8953</v>
      </c>
      <c r="K1182" s="6">
        <v>0.9850831600831601</v>
      </c>
      <c r="L1182" s="5">
        <v>23.97</v>
      </c>
      <c r="M1182" s="19">
        <f>H1182*INDEX('Pliegos Tarifarios (Santiago)'!$B:$B,MATCH($B1182,'Pliegos Tarifarios (Santiago)'!$A:$A,0))</f>
        <v>85450.725343599988</v>
      </c>
      <c r="N1182" s="19">
        <f>I1182*INDEX('Pliegos Tarifarios (Santiago)'!$C:$C,MATCH($B1182,'Pliegos Tarifarios (Santiago)'!$A:$A,0))</f>
        <v>6542.5062039999993</v>
      </c>
      <c r="O1182" s="19">
        <f>J1182*INDEX('Pliegos Tarifarios (Santiago)'!$D:$D,MATCH($B1182,'Pliegos Tarifarios (Santiago)'!$A:$A,0))</f>
        <v>26723.187944199999</v>
      </c>
      <c r="P1182" s="19">
        <f>H1182*INDEX('Pliegos Tarifarios (Santiago)'!$E:$E,MATCH($B1182,'Pliegos Tarifarios (Santiago)'!$A:$A,0))</f>
        <v>9298.7830503999994</v>
      </c>
      <c r="Q1182" s="19" cm="1">
        <f t="array" ref="Q1182">H1182*_xlfn.IFS(H1182&lt;=350,INDEX('Pliegos Tarifarios (Santiago)'!$F:$F,MATCH($B1182,'Pliegos Tarifarios (Santiago)'!$A:$A,0)),H1182&lt;=500,INDEX('Pliegos Tarifarios (Santiago)'!$G:$G,MATCH($B1182,'Pliegos Tarifarios (Santiago)'!$A:$A,0)),H1182&lt;=1000,INDEX('Pliegos Tarifarios (Santiago)'!$H:$H,MATCH($B1182,'Pliegos Tarifarios (Santiago)'!$A:$A,0)),H1182&lt;=5000,INDEX('Pliegos Tarifarios (Santiago)'!$I:$I,MATCH($B1182,'Pliegos Tarifarios (Santiago)'!$A:$A,0)),H1182&gt;5000,INDEX('Pliegos Tarifarios (Santiago)'!$J:$J,MATCH($B1182,'Pliegos Tarifarios (Santiago)'!$A:$A,0)))/1.19</f>
        <v>1686.4493194957986</v>
      </c>
      <c r="R1182" s="19">
        <f>INDEX('Pliegos Tarifarios (Santiago)'!$K:$K,MATCH($B1182,'Pliegos Tarifarios (Santiago)'!$A:$A,0))</f>
        <v>723.32799999999997</v>
      </c>
      <c r="S1182" s="21">
        <f t="shared" si="76"/>
        <v>130424.97986169579</v>
      </c>
      <c r="T1182" s="21">
        <f t="shared" si="73"/>
        <v>24780.7461737222</v>
      </c>
      <c r="U1182" s="19">
        <v>0</v>
      </c>
      <c r="V1182" s="21">
        <f t="shared" si="74"/>
        <v>155205.72603541799</v>
      </c>
    </row>
    <row r="1183" spans="1:22" x14ac:dyDescent="0.3">
      <c r="A1183" s="3" t="s">
        <v>136</v>
      </c>
      <c r="B1183" s="3">
        <v>5</v>
      </c>
      <c r="C1183" s="4" t="s">
        <v>178</v>
      </c>
      <c r="D1183" s="3" t="s">
        <v>508</v>
      </c>
      <c r="E1183" s="3" t="s">
        <v>488</v>
      </c>
      <c r="F1183" s="4" t="s">
        <v>509</v>
      </c>
      <c r="G1183" s="3" t="s">
        <v>16</v>
      </c>
      <c r="H1183" s="5">
        <v>717.4076</v>
      </c>
      <c r="I1183" s="5">
        <v>1.9329000000000001</v>
      </c>
      <c r="J1183" s="5">
        <v>1.8922000000000001</v>
      </c>
      <c r="K1183" s="6">
        <v>0.97894355631434637</v>
      </c>
      <c r="L1183" s="5">
        <v>23.91</v>
      </c>
      <c r="M1183" s="19">
        <f>H1183*INDEX('Pliegos Tarifarios (Santiago)'!$B:$B,MATCH($B1183,'Pliegos Tarifarios (Santiago)'!$A:$A,0))</f>
        <v>85255.284368799999</v>
      </c>
      <c r="N1183" s="19">
        <f>I1183*INDEX('Pliegos Tarifarios (Santiago)'!$C:$C,MATCH($B1183,'Pliegos Tarifarios (Santiago)'!$A:$A,0))</f>
        <v>6572.7703959</v>
      </c>
      <c r="O1183" s="19">
        <f>J1183*INDEX('Pliegos Tarifarios (Santiago)'!$D:$D,MATCH($B1183,'Pliegos Tarifarios (Santiago)'!$A:$A,0))</f>
        <v>26679.478830800002</v>
      </c>
      <c r="P1183" s="19">
        <f>H1183*INDEX('Pliegos Tarifarios (Santiago)'!$E:$E,MATCH($B1183,'Pliegos Tarifarios (Santiago)'!$A:$A,0))</f>
        <v>9277.5150831999999</v>
      </c>
      <c r="Q1183" s="19" cm="1">
        <f t="array" ref="Q1183">H1183*_xlfn.IFS(H1183&lt;=350,INDEX('Pliegos Tarifarios (Santiago)'!$F:$F,MATCH($B1183,'Pliegos Tarifarios (Santiago)'!$A:$A,0)),H1183&lt;=500,INDEX('Pliegos Tarifarios (Santiago)'!$G:$G,MATCH($B1183,'Pliegos Tarifarios (Santiago)'!$A:$A,0)),H1183&lt;=1000,INDEX('Pliegos Tarifarios (Santiago)'!$H:$H,MATCH($B1183,'Pliegos Tarifarios (Santiago)'!$A:$A,0)),H1183&lt;=5000,INDEX('Pliegos Tarifarios (Santiago)'!$I:$I,MATCH($B1183,'Pliegos Tarifarios (Santiago)'!$A:$A,0)),H1183&gt;5000,INDEX('Pliegos Tarifarios (Santiago)'!$J:$J,MATCH($B1183,'Pliegos Tarifarios (Santiago)'!$A:$A,0)))/1.19</f>
        <v>1682.5921105882355</v>
      </c>
      <c r="R1183" s="19">
        <f>INDEX('Pliegos Tarifarios (Santiago)'!$K:$K,MATCH($B1183,'Pliegos Tarifarios (Santiago)'!$A:$A,0))</f>
        <v>723.32799999999997</v>
      </c>
      <c r="S1183" s="21">
        <f t="shared" si="76"/>
        <v>130190.96878928822</v>
      </c>
      <c r="T1183" s="21">
        <f t="shared" si="73"/>
        <v>24736.284069964764</v>
      </c>
      <c r="U1183" s="19">
        <v>0</v>
      </c>
      <c r="V1183" s="21">
        <f t="shared" si="74"/>
        <v>154927.25285925297</v>
      </c>
    </row>
    <row r="1184" spans="1:22" x14ac:dyDescent="0.3">
      <c r="A1184" s="3" t="s">
        <v>136</v>
      </c>
      <c r="B1184" s="3">
        <v>5</v>
      </c>
      <c r="C1184" s="4" t="s">
        <v>178</v>
      </c>
      <c r="D1184" s="3" t="s">
        <v>510</v>
      </c>
      <c r="E1184" s="3" t="s">
        <v>488</v>
      </c>
      <c r="F1184" s="4" t="s">
        <v>511</v>
      </c>
      <c r="G1184" s="3" t="s">
        <v>16</v>
      </c>
      <c r="H1184" s="5">
        <v>717.02819999999997</v>
      </c>
      <c r="I1184" s="5">
        <v>1.9499</v>
      </c>
      <c r="J1184" s="5">
        <v>1.9499</v>
      </c>
      <c r="K1184" s="6">
        <v>1</v>
      </c>
      <c r="L1184" s="5">
        <v>23.9</v>
      </c>
      <c r="M1184" s="19">
        <f>H1184*INDEX('Pliegos Tarifarios (Santiago)'!$B:$B,MATCH($B1184,'Pliegos Tarifarios (Santiago)'!$A:$A,0))</f>
        <v>85210.197231599988</v>
      </c>
      <c r="N1184" s="19">
        <f>I1184*INDEX('Pliegos Tarifarios (Santiago)'!$C:$C,MATCH($B1184,'Pliegos Tarifarios (Santiago)'!$A:$A,0))</f>
        <v>6630.5784028999997</v>
      </c>
      <c r="O1184" s="19">
        <f>J1184*INDEX('Pliegos Tarifarios (Santiago)'!$D:$D,MATCH($B1184,'Pliegos Tarifarios (Santiago)'!$A:$A,0))</f>
        <v>27493.032328599998</v>
      </c>
      <c r="P1184" s="19">
        <f>H1184*INDEX('Pliegos Tarifarios (Santiago)'!$E:$E,MATCH($B1184,'Pliegos Tarifarios (Santiago)'!$A:$A,0))</f>
        <v>9272.6086823999995</v>
      </c>
      <c r="Q1184" s="19" cm="1">
        <f t="array" ref="Q1184">H1184*_xlfn.IFS(H1184&lt;=350,INDEX('Pliegos Tarifarios (Santiago)'!$F:$F,MATCH($B1184,'Pliegos Tarifarios (Santiago)'!$A:$A,0)),H1184&lt;=500,INDEX('Pliegos Tarifarios (Santiago)'!$G:$G,MATCH($B1184,'Pliegos Tarifarios (Santiago)'!$A:$A,0)),H1184&lt;=1000,INDEX('Pliegos Tarifarios (Santiago)'!$H:$H,MATCH($B1184,'Pliegos Tarifarios (Santiago)'!$A:$A,0)),H1184&lt;=5000,INDEX('Pliegos Tarifarios (Santiago)'!$I:$I,MATCH($B1184,'Pliegos Tarifarios (Santiago)'!$A:$A,0)),H1184&gt;5000,INDEX('Pliegos Tarifarios (Santiago)'!$J:$J,MATCH($B1184,'Pliegos Tarifarios (Santiago)'!$A:$A,0)))/1.19</f>
        <v>1681.7022741176472</v>
      </c>
      <c r="R1184" s="19">
        <f>INDEX('Pliegos Tarifarios (Santiago)'!$K:$K,MATCH($B1184,'Pliegos Tarifarios (Santiago)'!$A:$A,0))</f>
        <v>723.32799999999997</v>
      </c>
      <c r="S1184" s="21">
        <f t="shared" si="76"/>
        <v>131011.44691961764</v>
      </c>
      <c r="T1184" s="21">
        <f t="shared" si="73"/>
        <v>24892.174914727351</v>
      </c>
      <c r="U1184" s="19">
        <v>0</v>
      </c>
      <c r="V1184" s="21">
        <f t="shared" si="74"/>
        <v>155903.62183434499</v>
      </c>
    </row>
    <row r="1185" spans="1:22" x14ac:dyDescent="0.3">
      <c r="A1185" s="3" t="s">
        <v>136</v>
      </c>
      <c r="B1185" s="3">
        <v>5</v>
      </c>
      <c r="C1185" s="4" t="s">
        <v>178</v>
      </c>
      <c r="D1185" s="3" t="s">
        <v>512</v>
      </c>
      <c r="E1185" s="3" t="s">
        <v>488</v>
      </c>
      <c r="F1185" s="4" t="s">
        <v>513</v>
      </c>
      <c r="G1185" s="3" t="s">
        <v>16</v>
      </c>
      <c r="H1185" s="5">
        <v>719.29470000000003</v>
      </c>
      <c r="I1185" s="5">
        <v>1.9380999999999999</v>
      </c>
      <c r="J1185" s="5">
        <v>1.8908</v>
      </c>
      <c r="K1185" s="6">
        <v>0.9755946545585884</v>
      </c>
      <c r="L1185" s="5">
        <v>23.98</v>
      </c>
      <c r="M1185" s="19">
        <f>H1185*INDEX('Pliegos Tarifarios (Santiago)'!$B:$B,MATCH($B1185,'Pliegos Tarifarios (Santiago)'!$A:$A,0))</f>
        <v>85479.543558599995</v>
      </c>
      <c r="N1185" s="19">
        <f>I1185*INDEX('Pliegos Tarifarios (Santiago)'!$C:$C,MATCH($B1185,'Pliegos Tarifarios (Santiago)'!$A:$A,0))</f>
        <v>6590.4528450999996</v>
      </c>
      <c r="O1185" s="19">
        <f>J1185*INDEX('Pliegos Tarifarios (Santiago)'!$D:$D,MATCH($B1185,'Pliegos Tarifarios (Santiago)'!$A:$A,0))</f>
        <v>26659.739231200001</v>
      </c>
      <c r="P1185" s="19">
        <f>H1185*INDEX('Pliegos Tarifarios (Santiago)'!$E:$E,MATCH($B1185,'Pliegos Tarifarios (Santiago)'!$A:$A,0))</f>
        <v>9301.9190604000014</v>
      </c>
      <c r="Q1185" s="19" cm="1">
        <f t="array" ref="Q1185">H1185*_xlfn.IFS(H1185&lt;=350,INDEX('Pliegos Tarifarios (Santiago)'!$F:$F,MATCH($B1185,'Pliegos Tarifarios (Santiago)'!$A:$A,0)),H1185&lt;=500,INDEX('Pliegos Tarifarios (Santiago)'!$G:$G,MATCH($B1185,'Pliegos Tarifarios (Santiago)'!$A:$A,0)),H1185&lt;=1000,INDEX('Pliegos Tarifarios (Santiago)'!$H:$H,MATCH($B1185,'Pliegos Tarifarios (Santiago)'!$A:$A,0)),H1185&lt;=5000,INDEX('Pliegos Tarifarios (Santiago)'!$I:$I,MATCH($B1185,'Pliegos Tarifarios (Santiago)'!$A:$A,0)),H1185&gt;5000,INDEX('Pliegos Tarifarios (Santiago)'!$J:$J,MATCH($B1185,'Pliegos Tarifarios (Santiago)'!$A:$A,0)))/1.19</f>
        <v>1687.0180736974794</v>
      </c>
      <c r="R1185" s="19">
        <f>INDEX('Pliegos Tarifarios (Santiago)'!$K:$K,MATCH($B1185,'Pliegos Tarifarios (Santiago)'!$A:$A,0))</f>
        <v>723.32799999999997</v>
      </c>
      <c r="S1185" s="21">
        <f t="shared" si="76"/>
        <v>130442.00076899746</v>
      </c>
      <c r="T1185" s="21">
        <f t="shared" si="73"/>
        <v>24783.980146109516</v>
      </c>
      <c r="U1185" s="19">
        <v>0</v>
      </c>
      <c r="V1185" s="21">
        <f t="shared" si="74"/>
        <v>155225.98091510698</v>
      </c>
    </row>
    <row r="1186" spans="1:22" x14ac:dyDescent="0.3">
      <c r="A1186" s="3" t="s">
        <v>136</v>
      </c>
      <c r="B1186" s="3">
        <v>5</v>
      </c>
      <c r="C1186" s="4" t="s">
        <v>178</v>
      </c>
      <c r="D1186" s="3" t="s">
        <v>514</v>
      </c>
      <c r="E1186" s="3" t="s">
        <v>488</v>
      </c>
      <c r="F1186" s="4" t="s">
        <v>515</v>
      </c>
      <c r="G1186" s="3" t="s">
        <v>16</v>
      </c>
      <c r="H1186" s="5">
        <v>719.86779999999999</v>
      </c>
      <c r="I1186" s="5">
        <v>1.9480999999999999</v>
      </c>
      <c r="J1186" s="5">
        <v>1.8805000000000001</v>
      </c>
      <c r="K1186" s="6">
        <v>0.96529952261177565</v>
      </c>
      <c r="L1186" s="5">
        <v>24</v>
      </c>
      <c r="M1186" s="19">
        <f>H1186*INDEX('Pliegos Tarifarios (Santiago)'!$B:$B,MATCH($B1186,'Pliegos Tarifarios (Santiago)'!$A:$A,0))</f>
        <v>85547.649616399998</v>
      </c>
      <c r="N1186" s="19">
        <f>I1186*INDEX('Pliegos Tarifarios (Santiago)'!$C:$C,MATCH($B1186,'Pliegos Tarifarios (Santiago)'!$A:$A,0))</f>
        <v>6624.4575550999998</v>
      </c>
      <c r="O1186" s="19">
        <f>J1186*INDEX('Pliegos Tarifarios (Santiago)'!$D:$D,MATCH($B1186,'Pliegos Tarifarios (Santiago)'!$A:$A,0))</f>
        <v>26514.512177000001</v>
      </c>
      <c r="P1186" s="19">
        <f>H1186*INDEX('Pliegos Tarifarios (Santiago)'!$E:$E,MATCH($B1186,'Pliegos Tarifarios (Santiago)'!$A:$A,0))</f>
        <v>9309.3303895999998</v>
      </c>
      <c r="Q1186" s="19" cm="1">
        <f t="array" ref="Q1186">H1186*_xlfn.IFS(H1186&lt;=350,INDEX('Pliegos Tarifarios (Santiago)'!$F:$F,MATCH($B1186,'Pliegos Tarifarios (Santiago)'!$A:$A,0)),H1186&lt;=500,INDEX('Pliegos Tarifarios (Santiago)'!$G:$G,MATCH($B1186,'Pliegos Tarifarios (Santiago)'!$A:$A,0)),H1186&lt;=1000,INDEX('Pliegos Tarifarios (Santiago)'!$H:$H,MATCH($B1186,'Pliegos Tarifarios (Santiago)'!$A:$A,0)),H1186&lt;=5000,INDEX('Pliegos Tarifarios (Santiago)'!$I:$I,MATCH($B1186,'Pliegos Tarifarios (Santiago)'!$A:$A,0)),H1186&gt;5000,INDEX('Pliegos Tarifarios (Santiago)'!$J:$J,MATCH($B1186,'Pliegos Tarifarios (Santiago)'!$A:$A,0)))/1.19</f>
        <v>1688.3622099159668</v>
      </c>
      <c r="R1186" s="19">
        <f>INDEX('Pliegos Tarifarios (Santiago)'!$K:$K,MATCH($B1186,'Pliegos Tarifarios (Santiago)'!$A:$A,0))</f>
        <v>723.32799999999997</v>
      </c>
      <c r="S1186" s="21">
        <f t="shared" si="76"/>
        <v>130407.63994801596</v>
      </c>
      <c r="T1186" s="21">
        <f t="shared" si="73"/>
        <v>24777.451590123033</v>
      </c>
      <c r="U1186" s="19">
        <v>0</v>
      </c>
      <c r="V1186" s="21">
        <f t="shared" si="74"/>
        <v>155185.09153813898</v>
      </c>
    </row>
    <row r="1187" spans="1:22" x14ac:dyDescent="0.3">
      <c r="A1187" s="3" t="s">
        <v>136</v>
      </c>
      <c r="B1187" s="3">
        <v>5</v>
      </c>
      <c r="C1187" s="4" t="s">
        <v>178</v>
      </c>
      <c r="D1187" s="3" t="s">
        <v>516</v>
      </c>
      <c r="E1187" s="3" t="s">
        <v>488</v>
      </c>
      <c r="F1187" s="4" t="s">
        <v>517</v>
      </c>
      <c r="G1187" s="3" t="s">
        <v>16</v>
      </c>
      <c r="H1187" s="5">
        <v>719.04679999999996</v>
      </c>
      <c r="I1187" s="5">
        <v>1.9575</v>
      </c>
      <c r="J1187" s="5">
        <v>1.9388000000000001</v>
      </c>
      <c r="K1187" s="6">
        <v>0.99044699872286079</v>
      </c>
      <c r="L1187" s="5">
        <v>23.97</v>
      </c>
      <c r="M1187" s="19">
        <f>H1187*INDEX('Pliegos Tarifarios (Santiago)'!$B:$B,MATCH($B1187,'Pliegos Tarifarios (Santiago)'!$A:$A,0))</f>
        <v>85450.083618399993</v>
      </c>
      <c r="N1187" s="19">
        <f>I1187*INDEX('Pliegos Tarifarios (Santiago)'!$C:$C,MATCH($B1187,'Pliegos Tarifarios (Santiago)'!$A:$A,0))</f>
        <v>6656.4219825</v>
      </c>
      <c r="O1187" s="19">
        <f>J1187*INDEX('Pliegos Tarifarios (Santiago)'!$D:$D,MATCH($B1187,'Pliegos Tarifarios (Santiago)'!$A:$A,0))</f>
        <v>27336.525503200002</v>
      </c>
      <c r="P1187" s="19">
        <f>H1187*INDEX('Pliegos Tarifarios (Santiago)'!$E:$E,MATCH($B1187,'Pliegos Tarifarios (Santiago)'!$A:$A,0))</f>
        <v>9298.7132175999996</v>
      </c>
      <c r="Q1187" s="19" cm="1">
        <f t="array" ref="Q1187">H1187*_xlfn.IFS(H1187&lt;=350,INDEX('Pliegos Tarifarios (Santiago)'!$F:$F,MATCH($B1187,'Pliegos Tarifarios (Santiago)'!$A:$A,0)),H1187&lt;=500,INDEX('Pliegos Tarifarios (Santiago)'!$G:$G,MATCH($B1187,'Pliegos Tarifarios (Santiago)'!$A:$A,0)),H1187&lt;=1000,INDEX('Pliegos Tarifarios (Santiago)'!$H:$H,MATCH($B1187,'Pliegos Tarifarios (Santiago)'!$A:$A,0)),H1187&lt;=5000,INDEX('Pliegos Tarifarios (Santiago)'!$I:$I,MATCH($B1187,'Pliegos Tarifarios (Santiago)'!$A:$A,0)),H1187&gt;5000,INDEX('Pliegos Tarifarios (Santiago)'!$J:$J,MATCH($B1187,'Pliegos Tarifarios (Santiago)'!$A:$A,0)))/1.19</f>
        <v>1686.4366544537818</v>
      </c>
      <c r="R1187" s="19">
        <f>INDEX('Pliegos Tarifarios (Santiago)'!$K:$K,MATCH($B1187,'Pliegos Tarifarios (Santiago)'!$A:$A,0))</f>
        <v>723.32799999999997</v>
      </c>
      <c r="S1187" s="21">
        <f t="shared" si="76"/>
        <v>131151.50897615377</v>
      </c>
      <c r="T1187" s="21">
        <f t="shared" si="73"/>
        <v>24918.786705469218</v>
      </c>
      <c r="U1187" s="19">
        <v>0</v>
      </c>
      <c r="V1187" s="21">
        <f t="shared" si="74"/>
        <v>156070.29568162299</v>
      </c>
    </row>
    <row r="1188" spans="1:22" x14ac:dyDescent="0.3">
      <c r="A1188" s="3" t="s">
        <v>136</v>
      </c>
      <c r="B1188" s="3">
        <v>5</v>
      </c>
      <c r="C1188" s="4" t="s">
        <v>178</v>
      </c>
      <c r="D1188" s="3" t="s">
        <v>518</v>
      </c>
      <c r="E1188" s="3" t="s">
        <v>488</v>
      </c>
      <c r="F1188" s="4" t="s">
        <v>519</v>
      </c>
      <c r="G1188" s="3" t="s">
        <v>16</v>
      </c>
      <c r="H1188" s="5">
        <v>722.12379999999996</v>
      </c>
      <c r="I1188" s="5">
        <v>1.9896</v>
      </c>
      <c r="J1188" s="5">
        <v>1.8766</v>
      </c>
      <c r="K1188" s="6">
        <v>0.94320466425412142</v>
      </c>
      <c r="L1188" s="5">
        <v>24.07</v>
      </c>
      <c r="M1188" s="19">
        <f>H1188*INDEX('Pliegos Tarifarios (Santiago)'!$B:$B,MATCH($B1188,'Pliegos Tarifarios (Santiago)'!$A:$A,0))</f>
        <v>85815.748144399986</v>
      </c>
      <c r="N1188" s="19">
        <f>I1188*INDEX('Pliegos Tarifarios (Santiago)'!$C:$C,MATCH($B1188,'Pliegos Tarifarios (Santiago)'!$A:$A,0))</f>
        <v>6765.5771015999999</v>
      </c>
      <c r="O1188" s="19">
        <f>J1188*INDEX('Pliegos Tarifarios (Santiago)'!$D:$D,MATCH($B1188,'Pliegos Tarifarios (Santiago)'!$A:$A,0))</f>
        <v>26459.523292400001</v>
      </c>
      <c r="P1188" s="19">
        <f>H1188*INDEX('Pliegos Tarifarios (Santiago)'!$E:$E,MATCH($B1188,'Pliegos Tarifarios (Santiago)'!$A:$A,0))</f>
        <v>9338.5049815999992</v>
      </c>
      <c r="Q1188" s="19" cm="1">
        <f t="array" ref="Q1188">H1188*_xlfn.IFS(H1188&lt;=350,INDEX('Pliegos Tarifarios (Santiago)'!$F:$F,MATCH($B1188,'Pliegos Tarifarios (Santiago)'!$A:$A,0)),H1188&lt;=500,INDEX('Pliegos Tarifarios (Santiago)'!$G:$G,MATCH($B1188,'Pliegos Tarifarios (Santiago)'!$A:$A,0)),H1188&lt;=1000,INDEX('Pliegos Tarifarios (Santiago)'!$H:$H,MATCH($B1188,'Pliegos Tarifarios (Santiago)'!$A:$A,0)),H1188&lt;=5000,INDEX('Pliegos Tarifarios (Santiago)'!$I:$I,MATCH($B1188,'Pliegos Tarifarios (Santiago)'!$A:$A,0)),H1188&gt;5000,INDEX('Pliegos Tarifarios (Santiago)'!$J:$J,MATCH($B1188,'Pliegos Tarifarios (Santiago)'!$A:$A,0)))/1.19</f>
        <v>1693.6533830252104</v>
      </c>
      <c r="R1188" s="19">
        <f>INDEX('Pliegos Tarifarios (Santiago)'!$K:$K,MATCH($B1188,'Pliegos Tarifarios (Santiago)'!$A:$A,0))</f>
        <v>723.32799999999997</v>
      </c>
      <c r="S1188" s="21">
        <f t="shared" si="76"/>
        <v>130796.3349030252</v>
      </c>
      <c r="T1188" s="21">
        <f t="shared" si="73"/>
        <v>24851.303631574789</v>
      </c>
      <c r="U1188" s="19">
        <v>0</v>
      </c>
      <c r="V1188" s="21">
        <f t="shared" si="74"/>
        <v>155647.63853459997</v>
      </c>
    </row>
    <row r="1189" spans="1:22" x14ac:dyDescent="0.3">
      <c r="A1189" s="3" t="s">
        <v>136</v>
      </c>
      <c r="B1189" s="3">
        <v>5</v>
      </c>
      <c r="C1189" s="4" t="s">
        <v>178</v>
      </c>
      <c r="D1189" s="3" t="s">
        <v>520</v>
      </c>
      <c r="E1189" s="3" t="s">
        <v>488</v>
      </c>
      <c r="F1189" s="4" t="s">
        <v>521</v>
      </c>
      <c r="G1189" s="3" t="s">
        <v>16</v>
      </c>
      <c r="H1189" s="5">
        <v>719.36170000000004</v>
      </c>
      <c r="I1189" s="5">
        <v>1.9374</v>
      </c>
      <c r="J1189" s="5">
        <v>1.9374</v>
      </c>
      <c r="K1189" s="6">
        <v>1</v>
      </c>
      <c r="L1189" s="5">
        <v>23.98</v>
      </c>
      <c r="M1189" s="19">
        <f>H1189*INDEX('Pliegos Tarifarios (Santiago)'!$B:$B,MATCH($B1189,'Pliegos Tarifarios (Santiago)'!$A:$A,0))</f>
        <v>85487.5057046</v>
      </c>
      <c r="N1189" s="19">
        <f>I1189*INDEX('Pliegos Tarifarios (Santiago)'!$C:$C,MATCH($B1189,'Pliegos Tarifarios (Santiago)'!$A:$A,0))</f>
        <v>6588.0725154000002</v>
      </c>
      <c r="O1189" s="19">
        <f>J1189*INDEX('Pliegos Tarifarios (Santiago)'!$D:$D,MATCH($B1189,'Pliegos Tarifarios (Santiago)'!$A:$A,0))</f>
        <v>27316.785903600001</v>
      </c>
      <c r="P1189" s="19">
        <f>H1189*INDEX('Pliegos Tarifarios (Santiago)'!$E:$E,MATCH($B1189,'Pliegos Tarifarios (Santiago)'!$A:$A,0))</f>
        <v>9302.7855044000007</v>
      </c>
      <c r="Q1189" s="19" cm="1">
        <f t="array" ref="Q1189">H1189*_xlfn.IFS(H1189&lt;=350,INDEX('Pliegos Tarifarios (Santiago)'!$F:$F,MATCH($B1189,'Pliegos Tarifarios (Santiago)'!$A:$A,0)),H1189&lt;=500,INDEX('Pliegos Tarifarios (Santiago)'!$G:$G,MATCH($B1189,'Pliegos Tarifarios (Santiago)'!$A:$A,0)),H1189&lt;=1000,INDEX('Pliegos Tarifarios (Santiago)'!$H:$H,MATCH($B1189,'Pliegos Tarifarios (Santiago)'!$A:$A,0)),H1189&lt;=5000,INDEX('Pliegos Tarifarios (Santiago)'!$I:$I,MATCH($B1189,'Pliegos Tarifarios (Santiago)'!$A:$A,0)),H1189&gt;5000,INDEX('Pliegos Tarifarios (Santiago)'!$J:$J,MATCH($B1189,'Pliegos Tarifarios (Santiago)'!$A:$A,0)))/1.19</f>
        <v>1687.1752140336139</v>
      </c>
      <c r="R1189" s="19">
        <f>INDEX('Pliegos Tarifarios (Santiago)'!$K:$K,MATCH($B1189,'Pliegos Tarifarios (Santiago)'!$A:$A,0))</f>
        <v>723.32799999999997</v>
      </c>
      <c r="S1189" s="21">
        <f t="shared" si="76"/>
        <v>131105.65284203363</v>
      </c>
      <c r="T1189" s="21">
        <f t="shared" si="73"/>
        <v>24910.07403998639</v>
      </c>
      <c r="U1189" s="19">
        <v>0</v>
      </c>
      <c r="V1189" s="21">
        <f t="shared" si="74"/>
        <v>156015.72688202001</v>
      </c>
    </row>
    <row r="1190" spans="1:22" x14ac:dyDescent="0.3">
      <c r="A1190" s="3" t="s">
        <v>136</v>
      </c>
      <c r="B1190" s="3">
        <v>5</v>
      </c>
      <c r="C1190" s="4" t="s">
        <v>178</v>
      </c>
      <c r="D1190" s="3" t="s">
        <v>522</v>
      </c>
      <c r="E1190" s="3" t="s">
        <v>488</v>
      </c>
      <c r="F1190" s="4" t="s">
        <v>523</v>
      </c>
      <c r="G1190" s="3" t="s">
        <v>16</v>
      </c>
      <c r="H1190" s="5">
        <v>719.44860000000006</v>
      </c>
      <c r="I1190" s="5">
        <v>1.9261999999999999</v>
      </c>
      <c r="J1190" s="5">
        <v>1.87</v>
      </c>
      <c r="K1190" s="6">
        <v>0.97082338282629022</v>
      </c>
      <c r="L1190" s="5">
        <v>23.98</v>
      </c>
      <c r="M1190" s="19">
        <f>H1190*INDEX('Pliegos Tarifarios (Santiago)'!$B:$B,MATCH($B1190,'Pliegos Tarifarios (Santiago)'!$A:$A,0))</f>
        <v>85497.832726799999</v>
      </c>
      <c r="N1190" s="19">
        <f>I1190*INDEX('Pliegos Tarifarios (Santiago)'!$C:$C,MATCH($B1190,'Pliegos Tarifarios (Santiago)'!$A:$A,0))</f>
        <v>6549.9872402000001</v>
      </c>
      <c r="O1190" s="19">
        <f>J1190*INDEX('Pliegos Tarifarios (Santiago)'!$D:$D,MATCH($B1190,'Pliegos Tarifarios (Santiago)'!$A:$A,0))</f>
        <v>26366.465180000003</v>
      </c>
      <c r="P1190" s="19">
        <f>H1190*INDEX('Pliegos Tarifarios (Santiago)'!$E:$E,MATCH($B1190,'Pliegos Tarifarios (Santiago)'!$A:$A,0))</f>
        <v>9303.909295200001</v>
      </c>
      <c r="Q1190" s="19" cm="1">
        <f t="array" ref="Q1190">H1190*_xlfn.IFS(H1190&lt;=350,INDEX('Pliegos Tarifarios (Santiago)'!$F:$F,MATCH($B1190,'Pliegos Tarifarios (Santiago)'!$A:$A,0)),H1190&lt;=500,INDEX('Pliegos Tarifarios (Santiago)'!$G:$G,MATCH($B1190,'Pliegos Tarifarios (Santiago)'!$A:$A,0)),H1190&lt;=1000,INDEX('Pliegos Tarifarios (Santiago)'!$H:$H,MATCH($B1190,'Pliegos Tarifarios (Santiago)'!$A:$A,0)),H1190&lt;=5000,INDEX('Pliegos Tarifarios (Santiago)'!$I:$I,MATCH($B1190,'Pliegos Tarifarios (Santiago)'!$A:$A,0)),H1190&gt;5000,INDEX('Pliegos Tarifarios (Santiago)'!$J:$J,MATCH($B1190,'Pliegos Tarifarios (Santiago)'!$A:$A,0)))/1.19</f>
        <v>1687.3790273949583</v>
      </c>
      <c r="R1190" s="19">
        <f>INDEX('Pliegos Tarifarios (Santiago)'!$K:$K,MATCH($B1190,'Pliegos Tarifarios (Santiago)'!$A:$A,0))</f>
        <v>723.32799999999997</v>
      </c>
      <c r="S1190" s="21">
        <f t="shared" si="76"/>
        <v>130128.90146959496</v>
      </c>
      <c r="T1190" s="21">
        <f t="shared" si="73"/>
        <v>24724.491279223043</v>
      </c>
      <c r="U1190" s="19">
        <v>0</v>
      </c>
      <c r="V1190" s="21">
        <f t="shared" si="74"/>
        <v>154853.39274881801</v>
      </c>
    </row>
    <row r="1191" spans="1:22" x14ac:dyDescent="0.3">
      <c r="A1191" s="3" t="s">
        <v>136</v>
      </c>
      <c r="B1191" s="3">
        <v>5</v>
      </c>
      <c r="C1191" s="4" t="s">
        <v>178</v>
      </c>
      <c r="D1191" s="3" t="s">
        <v>524</v>
      </c>
      <c r="E1191" s="3" t="s">
        <v>488</v>
      </c>
      <c r="F1191" s="4" t="s">
        <v>525</v>
      </c>
      <c r="G1191" s="3" t="s">
        <v>16</v>
      </c>
      <c r="H1191" s="5">
        <v>718.46749999999997</v>
      </c>
      <c r="I1191" s="5">
        <v>1.9480999999999999</v>
      </c>
      <c r="J1191" s="5">
        <v>1.9100999999999999</v>
      </c>
      <c r="K1191" s="6">
        <v>0.98049381448590933</v>
      </c>
      <c r="L1191" s="5">
        <v>23.95</v>
      </c>
      <c r="M1191" s="19">
        <f>H1191*INDEX('Pliegos Tarifarios (Santiago)'!$B:$B,MATCH($B1191,'Pliegos Tarifarios (Santiago)'!$A:$A,0))</f>
        <v>85381.240764999995</v>
      </c>
      <c r="N1191" s="19">
        <f>I1191*INDEX('Pliegos Tarifarios (Santiago)'!$C:$C,MATCH($B1191,'Pliegos Tarifarios (Santiago)'!$A:$A,0))</f>
        <v>6624.4575550999998</v>
      </c>
      <c r="O1191" s="19">
        <f>J1191*INDEX('Pliegos Tarifarios (Santiago)'!$D:$D,MATCH($B1191,'Pliegos Tarifarios (Santiago)'!$A:$A,0))</f>
        <v>26931.863711399998</v>
      </c>
      <c r="P1191" s="19">
        <f>H1191*INDEX('Pliegos Tarifarios (Santiago)'!$E:$E,MATCH($B1191,'Pliegos Tarifarios (Santiago)'!$A:$A,0))</f>
        <v>9291.2217099999998</v>
      </c>
      <c r="Q1191" s="19" cm="1">
        <f t="array" ref="Q1191">H1191*_xlfn.IFS(H1191&lt;=350,INDEX('Pliegos Tarifarios (Santiago)'!$F:$F,MATCH($B1191,'Pliegos Tarifarios (Santiago)'!$A:$A,0)),H1191&lt;=500,INDEX('Pliegos Tarifarios (Santiago)'!$G:$G,MATCH($B1191,'Pliegos Tarifarios (Santiago)'!$A:$A,0)),H1191&lt;=1000,INDEX('Pliegos Tarifarios (Santiago)'!$H:$H,MATCH($B1191,'Pliegos Tarifarios (Santiago)'!$A:$A,0)),H1191&lt;=5000,INDEX('Pliegos Tarifarios (Santiago)'!$I:$I,MATCH($B1191,'Pliegos Tarifarios (Santiago)'!$A:$A,0)),H1191&gt;5000,INDEX('Pliegos Tarifarios (Santiago)'!$J:$J,MATCH($B1191,'Pliegos Tarifarios (Santiago)'!$A:$A,0)))/1.19</f>
        <v>1685.0779768907564</v>
      </c>
      <c r="R1191" s="19">
        <f>INDEX('Pliegos Tarifarios (Santiago)'!$K:$K,MATCH($B1191,'Pliegos Tarifarios (Santiago)'!$A:$A,0))</f>
        <v>723.32799999999997</v>
      </c>
      <c r="S1191" s="21">
        <f t="shared" si="76"/>
        <v>130637.18971839074</v>
      </c>
      <c r="T1191" s="21">
        <f t="shared" si="73"/>
        <v>24821.066046494241</v>
      </c>
      <c r="U1191" s="19">
        <v>0</v>
      </c>
      <c r="V1191" s="21">
        <f t="shared" si="74"/>
        <v>155458.25576488499</v>
      </c>
    </row>
    <row r="1192" spans="1:22" x14ac:dyDescent="0.3">
      <c r="A1192" s="3" t="s">
        <v>136</v>
      </c>
      <c r="B1192" s="3">
        <v>5</v>
      </c>
      <c r="C1192" s="4" t="s">
        <v>178</v>
      </c>
      <c r="D1192" s="3" t="s">
        <v>526</v>
      </c>
      <c r="E1192" s="3" t="s">
        <v>488</v>
      </c>
      <c r="F1192" s="4" t="s">
        <v>527</v>
      </c>
      <c r="G1192" s="3" t="s">
        <v>16</v>
      </c>
      <c r="H1192" s="5">
        <v>719.95860000000005</v>
      </c>
      <c r="I1192" s="5">
        <v>1.9697</v>
      </c>
      <c r="J1192" s="5">
        <v>1.9357</v>
      </c>
      <c r="K1192" s="6">
        <v>0.98273848809463371</v>
      </c>
      <c r="L1192" s="5">
        <v>24</v>
      </c>
      <c r="M1192" s="19">
        <f>H1192*INDEX('Pliegos Tarifarios (Santiago)'!$B:$B,MATCH($B1192,'Pliegos Tarifarios (Santiago)'!$A:$A,0))</f>
        <v>85558.440106800001</v>
      </c>
      <c r="N1192" s="19">
        <f>I1192*INDEX('Pliegos Tarifarios (Santiago)'!$C:$C,MATCH($B1192,'Pliegos Tarifarios (Santiago)'!$A:$A,0))</f>
        <v>6697.9077287</v>
      </c>
      <c r="O1192" s="19">
        <f>J1192*INDEX('Pliegos Tarifarios (Santiago)'!$D:$D,MATCH($B1192,'Pliegos Tarifarios (Santiago)'!$A:$A,0))</f>
        <v>27292.816389799998</v>
      </c>
      <c r="P1192" s="19">
        <f>H1192*INDEX('Pliegos Tarifarios (Santiago)'!$E:$E,MATCH($B1192,'Pliegos Tarifarios (Santiago)'!$A:$A,0))</f>
        <v>9310.5046152000014</v>
      </c>
      <c r="Q1192" s="19" cm="1">
        <f t="array" ref="Q1192">H1192*_xlfn.IFS(H1192&lt;=350,INDEX('Pliegos Tarifarios (Santiago)'!$F:$F,MATCH($B1192,'Pliegos Tarifarios (Santiago)'!$A:$A,0)),H1192&lt;=500,INDEX('Pliegos Tarifarios (Santiago)'!$G:$G,MATCH($B1192,'Pliegos Tarifarios (Santiago)'!$A:$A,0)),H1192&lt;=1000,INDEX('Pliegos Tarifarios (Santiago)'!$H:$H,MATCH($B1192,'Pliegos Tarifarios (Santiago)'!$A:$A,0)),H1192&lt;=5000,INDEX('Pliegos Tarifarios (Santiago)'!$I:$I,MATCH($B1192,'Pliegos Tarifarios (Santiago)'!$A:$A,0)),H1192&gt;5000,INDEX('Pliegos Tarifarios (Santiago)'!$J:$J,MATCH($B1192,'Pliegos Tarifarios (Santiago)'!$A:$A,0)))/1.19</f>
        <v>1688.5751702521013</v>
      </c>
      <c r="R1192" s="19">
        <f>INDEX('Pliegos Tarifarios (Santiago)'!$K:$K,MATCH($B1192,'Pliegos Tarifarios (Santiago)'!$A:$A,0))</f>
        <v>723.32799999999997</v>
      </c>
      <c r="S1192" s="21">
        <f t="shared" si="76"/>
        <v>131271.5720107521</v>
      </c>
      <c r="T1192" s="21">
        <f t="shared" si="73"/>
        <v>24941.598682042899</v>
      </c>
      <c r="U1192" s="19">
        <v>0</v>
      </c>
      <c r="V1192" s="21">
        <f t="shared" si="74"/>
        <v>156213.17069279501</v>
      </c>
    </row>
    <row r="1193" spans="1:22" x14ac:dyDescent="0.3">
      <c r="A1193" s="3" t="s">
        <v>136</v>
      </c>
      <c r="B1193" s="3">
        <v>5</v>
      </c>
      <c r="C1193" s="4" t="s">
        <v>178</v>
      </c>
      <c r="D1193" s="3" t="s">
        <v>528</v>
      </c>
      <c r="E1193" s="3" t="s">
        <v>488</v>
      </c>
      <c r="F1193" s="4" t="s">
        <v>529</v>
      </c>
      <c r="G1193" s="3" t="s">
        <v>16</v>
      </c>
      <c r="H1193" s="5">
        <v>718.21699999999998</v>
      </c>
      <c r="I1193" s="5">
        <v>1.9650000000000001</v>
      </c>
      <c r="J1193" s="5">
        <v>1.9650000000000001</v>
      </c>
      <c r="K1193" s="6">
        <v>1</v>
      </c>
      <c r="L1193" s="5">
        <v>23.94</v>
      </c>
      <c r="M1193" s="19">
        <f>H1193*INDEX('Pliegos Tarifarios (Santiago)'!$B:$B,MATCH($B1193,'Pliegos Tarifarios (Santiago)'!$A:$A,0))</f>
        <v>85351.471846</v>
      </c>
      <c r="N1193" s="19">
        <f>I1193*INDEX('Pliegos Tarifarios (Santiago)'!$C:$C,MATCH($B1193,'Pliegos Tarifarios (Santiago)'!$A:$A,0))</f>
        <v>6681.9255149999999</v>
      </c>
      <c r="O1193" s="19">
        <f>J1193*INDEX('Pliegos Tarifarios (Santiago)'!$D:$D,MATCH($B1193,'Pliegos Tarifarios (Santiago)'!$A:$A,0))</f>
        <v>27705.938010000002</v>
      </c>
      <c r="P1193" s="19">
        <f>H1193*INDEX('Pliegos Tarifarios (Santiago)'!$E:$E,MATCH($B1193,'Pliegos Tarifarios (Santiago)'!$A:$A,0))</f>
        <v>9287.9822440000007</v>
      </c>
      <c r="Q1193" s="19" cm="1">
        <f t="array" ref="Q1193">H1193*_xlfn.IFS(H1193&lt;=350,INDEX('Pliegos Tarifarios (Santiago)'!$F:$F,MATCH($B1193,'Pliegos Tarifarios (Santiago)'!$A:$A,0)),H1193&lt;=500,INDEX('Pliegos Tarifarios (Santiago)'!$G:$G,MATCH($B1193,'Pliegos Tarifarios (Santiago)'!$A:$A,0)),H1193&lt;=1000,INDEX('Pliegos Tarifarios (Santiago)'!$H:$H,MATCH($B1193,'Pliegos Tarifarios (Santiago)'!$A:$A,0)),H1193&lt;=5000,INDEX('Pliegos Tarifarios (Santiago)'!$I:$I,MATCH($B1193,'Pliegos Tarifarios (Santiago)'!$A:$A,0)),H1193&gt;5000,INDEX('Pliegos Tarifarios (Santiago)'!$J:$J,MATCH($B1193,'Pliegos Tarifarios (Santiago)'!$A:$A,0)))/1.19</f>
        <v>1684.4904596638657</v>
      </c>
      <c r="R1193" s="19">
        <f>INDEX('Pliegos Tarifarios (Santiago)'!$K:$K,MATCH($B1193,'Pliegos Tarifarios (Santiago)'!$A:$A,0))</f>
        <v>723.32799999999997</v>
      </c>
      <c r="S1193" s="21">
        <f t="shared" si="76"/>
        <v>131435.13607466387</v>
      </c>
      <c r="T1193" s="21">
        <f t="shared" si="73"/>
        <v>24972.675854186135</v>
      </c>
      <c r="U1193" s="19">
        <v>0</v>
      </c>
      <c r="V1193" s="21">
        <f t="shared" si="74"/>
        <v>156407.81192885002</v>
      </c>
    </row>
    <row r="1194" spans="1:22" x14ac:dyDescent="0.3">
      <c r="A1194" s="3" t="s">
        <v>136</v>
      </c>
      <c r="B1194" s="3">
        <v>5</v>
      </c>
      <c r="C1194" s="4" t="s">
        <v>178</v>
      </c>
      <c r="D1194" s="3" t="s">
        <v>530</v>
      </c>
      <c r="E1194" s="3" t="s">
        <v>488</v>
      </c>
      <c r="F1194" s="4" t="s">
        <v>531</v>
      </c>
      <c r="G1194" s="3" t="s">
        <v>16</v>
      </c>
      <c r="H1194" s="5">
        <v>718.12159999999994</v>
      </c>
      <c r="I1194" s="5">
        <v>1.9451000000000001</v>
      </c>
      <c r="J1194" s="5">
        <v>1.9451000000000001</v>
      </c>
      <c r="K1194" s="6">
        <v>1</v>
      </c>
      <c r="L1194" s="5">
        <v>23.94</v>
      </c>
      <c r="M1194" s="19">
        <f>H1194*INDEX('Pliegos Tarifarios (Santiago)'!$B:$B,MATCH($B1194,'Pliegos Tarifarios (Santiago)'!$A:$A,0))</f>
        <v>85340.134700799987</v>
      </c>
      <c r="N1194" s="19">
        <f>I1194*INDEX('Pliegos Tarifarios (Santiago)'!$C:$C,MATCH($B1194,'Pliegos Tarifarios (Santiago)'!$A:$A,0))</f>
        <v>6614.2561421</v>
      </c>
      <c r="O1194" s="19">
        <f>J1194*INDEX('Pliegos Tarifarios (Santiago)'!$D:$D,MATCH($B1194,'Pliegos Tarifarios (Santiago)'!$A:$A,0))</f>
        <v>27425.353701399999</v>
      </c>
      <c r="P1194" s="19">
        <f>H1194*INDEX('Pliegos Tarifarios (Santiago)'!$E:$E,MATCH($B1194,'Pliegos Tarifarios (Santiago)'!$A:$A,0))</f>
        <v>9286.748531199999</v>
      </c>
      <c r="Q1194" s="19" cm="1">
        <f t="array" ref="Q1194">H1194*_xlfn.IFS(H1194&lt;=350,INDEX('Pliegos Tarifarios (Santiago)'!$F:$F,MATCH($B1194,'Pliegos Tarifarios (Santiago)'!$A:$A,0)),H1194&lt;=500,INDEX('Pliegos Tarifarios (Santiago)'!$G:$G,MATCH($B1194,'Pliegos Tarifarios (Santiago)'!$A:$A,0)),H1194&lt;=1000,INDEX('Pliegos Tarifarios (Santiago)'!$H:$H,MATCH($B1194,'Pliegos Tarifarios (Santiago)'!$A:$A,0)),H1194&lt;=5000,INDEX('Pliegos Tarifarios (Santiago)'!$I:$I,MATCH($B1194,'Pliegos Tarifarios (Santiago)'!$A:$A,0)),H1194&gt;5000,INDEX('Pliegos Tarifarios (Santiago)'!$J:$J,MATCH($B1194,'Pliegos Tarifarios (Santiago)'!$A:$A,0)))/1.19</f>
        <v>1684.2667105882354</v>
      </c>
      <c r="R1194" s="19">
        <f>INDEX('Pliegos Tarifarios (Santiago)'!$K:$K,MATCH($B1194,'Pliegos Tarifarios (Santiago)'!$A:$A,0))</f>
        <v>723.32799999999997</v>
      </c>
      <c r="S1194" s="21">
        <f t="shared" si="76"/>
        <v>131074.0877860882</v>
      </c>
      <c r="T1194" s="21">
        <f t="shared" si="73"/>
        <v>24904.07667935676</v>
      </c>
      <c r="U1194" s="19">
        <v>0</v>
      </c>
      <c r="V1194" s="21">
        <f t="shared" si="74"/>
        <v>155978.16446544498</v>
      </c>
    </row>
    <row r="1195" spans="1:22" x14ac:dyDescent="0.3">
      <c r="A1195" s="3" t="s">
        <v>136</v>
      </c>
      <c r="B1195" s="3">
        <v>5</v>
      </c>
      <c r="C1195" s="4" t="s">
        <v>178</v>
      </c>
      <c r="D1195" s="3" t="s">
        <v>532</v>
      </c>
      <c r="E1195" s="3" t="s">
        <v>488</v>
      </c>
      <c r="F1195" s="4" t="s">
        <v>533</v>
      </c>
      <c r="G1195" s="3" t="s">
        <v>16</v>
      </c>
      <c r="H1195" s="5">
        <v>718.56299999999999</v>
      </c>
      <c r="I1195" s="5">
        <v>1.9117999999999999</v>
      </c>
      <c r="J1195" s="5">
        <v>1.9092</v>
      </c>
      <c r="K1195" s="6">
        <v>0.99864002510722882</v>
      </c>
      <c r="L1195" s="5">
        <v>23.95</v>
      </c>
      <c r="M1195" s="19">
        <f>H1195*INDEX('Pliegos Tarifarios (Santiago)'!$B:$B,MATCH($B1195,'Pliegos Tarifarios (Santiago)'!$A:$A,0))</f>
        <v>85392.589794</v>
      </c>
      <c r="N1195" s="19">
        <f>I1195*INDEX('Pliegos Tarifarios (Santiago)'!$C:$C,MATCH($B1195,'Pliegos Tarifarios (Santiago)'!$A:$A,0))</f>
        <v>6501.0204578000003</v>
      </c>
      <c r="O1195" s="19">
        <f>J1195*INDEX('Pliegos Tarifarios (Santiago)'!$D:$D,MATCH($B1195,'Pliegos Tarifarios (Santiago)'!$A:$A,0))</f>
        <v>26919.173968800002</v>
      </c>
      <c r="P1195" s="19">
        <f>H1195*INDEX('Pliegos Tarifarios (Santiago)'!$E:$E,MATCH($B1195,'Pliegos Tarifarios (Santiago)'!$A:$A,0))</f>
        <v>9292.4567160000006</v>
      </c>
      <c r="Q1195" s="19" cm="1">
        <f t="array" ref="Q1195">H1195*_xlfn.IFS(H1195&lt;=350,INDEX('Pliegos Tarifarios (Santiago)'!$F:$F,MATCH($B1195,'Pliegos Tarifarios (Santiago)'!$A:$A,0)),H1195&lt;=500,INDEX('Pliegos Tarifarios (Santiago)'!$G:$G,MATCH($B1195,'Pliegos Tarifarios (Santiago)'!$A:$A,0)),H1195&lt;=1000,INDEX('Pliegos Tarifarios (Santiago)'!$H:$H,MATCH($B1195,'Pliegos Tarifarios (Santiago)'!$A:$A,0)),H1195&lt;=5000,INDEX('Pliegos Tarifarios (Santiago)'!$I:$I,MATCH($B1195,'Pliegos Tarifarios (Santiago)'!$A:$A,0)),H1195&gt;5000,INDEX('Pliegos Tarifarios (Santiago)'!$J:$J,MATCH($B1195,'Pliegos Tarifarios (Santiago)'!$A:$A,0)))/1.19</f>
        <v>1685.3019605042018</v>
      </c>
      <c r="R1195" s="19">
        <f>INDEX('Pliegos Tarifarios (Santiago)'!$K:$K,MATCH($B1195,'Pliegos Tarifarios (Santiago)'!$A:$A,0))</f>
        <v>723.32799999999997</v>
      </c>
      <c r="S1195" s="21">
        <f t="shared" si="76"/>
        <v>130513.87089710421</v>
      </c>
      <c r="T1195" s="21">
        <f t="shared" si="73"/>
        <v>24797.635470449801</v>
      </c>
      <c r="U1195" s="19">
        <v>0</v>
      </c>
      <c r="V1195" s="21">
        <f t="shared" si="74"/>
        <v>155311.50636755402</v>
      </c>
    </row>
    <row r="1196" spans="1:22" x14ac:dyDescent="0.3">
      <c r="A1196" s="3" t="s">
        <v>136</v>
      </c>
      <c r="B1196" s="3">
        <v>5</v>
      </c>
      <c r="C1196" s="4" t="s">
        <v>178</v>
      </c>
      <c r="D1196" s="3" t="s">
        <v>534</v>
      </c>
      <c r="E1196" s="3" t="s">
        <v>488</v>
      </c>
      <c r="F1196" s="4" t="s">
        <v>535</v>
      </c>
      <c r="G1196" s="3" t="s">
        <v>16</v>
      </c>
      <c r="H1196" s="5">
        <v>718.16300000000001</v>
      </c>
      <c r="I1196" s="5">
        <v>1.9261999999999999</v>
      </c>
      <c r="J1196" s="5">
        <v>1.9173</v>
      </c>
      <c r="K1196" s="6">
        <v>0.99537950368601391</v>
      </c>
      <c r="L1196" s="5">
        <v>23.94</v>
      </c>
      <c r="M1196" s="19">
        <f>H1196*INDEX('Pliegos Tarifarios (Santiago)'!$B:$B,MATCH($B1196,'Pliegos Tarifarios (Santiago)'!$A:$A,0))</f>
        <v>85345.054594000001</v>
      </c>
      <c r="N1196" s="19">
        <f>I1196*INDEX('Pliegos Tarifarios (Santiago)'!$C:$C,MATCH($B1196,'Pliegos Tarifarios (Santiago)'!$A:$A,0))</f>
        <v>6549.9872402000001</v>
      </c>
      <c r="O1196" s="19">
        <f>J1196*INDEX('Pliegos Tarifarios (Santiago)'!$D:$D,MATCH($B1196,'Pliegos Tarifarios (Santiago)'!$A:$A,0))</f>
        <v>27033.381652200002</v>
      </c>
      <c r="P1196" s="19">
        <f>H1196*INDEX('Pliegos Tarifarios (Santiago)'!$E:$E,MATCH($B1196,'Pliegos Tarifarios (Santiago)'!$A:$A,0))</f>
        <v>9287.2839160000003</v>
      </c>
      <c r="Q1196" s="19" cm="1">
        <f t="array" ref="Q1196">H1196*_xlfn.IFS(H1196&lt;=350,INDEX('Pliegos Tarifarios (Santiago)'!$F:$F,MATCH($B1196,'Pliegos Tarifarios (Santiago)'!$A:$A,0)),H1196&lt;=500,INDEX('Pliegos Tarifarios (Santiago)'!$G:$G,MATCH($B1196,'Pliegos Tarifarios (Santiago)'!$A:$A,0)),H1196&lt;=1000,INDEX('Pliegos Tarifarios (Santiago)'!$H:$H,MATCH($B1196,'Pliegos Tarifarios (Santiago)'!$A:$A,0)),H1196&lt;=5000,INDEX('Pliegos Tarifarios (Santiago)'!$I:$I,MATCH($B1196,'Pliegos Tarifarios (Santiago)'!$A:$A,0)),H1196&gt;5000,INDEX('Pliegos Tarifarios (Santiago)'!$J:$J,MATCH($B1196,'Pliegos Tarifarios (Santiago)'!$A:$A,0)))/1.19</f>
        <v>1684.3638092436979</v>
      </c>
      <c r="R1196" s="19">
        <f>INDEX('Pliegos Tarifarios (Santiago)'!$K:$K,MATCH($B1196,'Pliegos Tarifarios (Santiago)'!$A:$A,0))</f>
        <v>723.32799999999997</v>
      </c>
      <c r="S1196" s="21">
        <f t="shared" si="76"/>
        <v>130623.3992116437</v>
      </c>
      <c r="T1196" s="21">
        <f t="shared" si="73"/>
        <v>24818.445850212302</v>
      </c>
      <c r="U1196" s="19">
        <v>0</v>
      </c>
      <c r="V1196" s="21">
        <f t="shared" si="74"/>
        <v>155441.845061856</v>
      </c>
    </row>
    <row r="1197" spans="1:22" x14ac:dyDescent="0.3">
      <c r="A1197" s="3" t="s">
        <v>136</v>
      </c>
      <c r="B1197" s="3">
        <v>5</v>
      </c>
      <c r="C1197" s="4" t="s">
        <v>178</v>
      </c>
      <c r="D1197" s="3" t="s">
        <v>536</v>
      </c>
      <c r="E1197" s="3" t="s">
        <v>488</v>
      </c>
      <c r="F1197" s="4" t="s">
        <v>537</v>
      </c>
      <c r="G1197" s="3" t="s">
        <v>30</v>
      </c>
      <c r="H1197" s="5">
        <v>718.59289999999999</v>
      </c>
      <c r="I1197" s="5">
        <v>1.9597</v>
      </c>
      <c r="J1197" s="5">
        <v>1.8967000000000001</v>
      </c>
      <c r="K1197" s="6">
        <v>0.96785222227892032</v>
      </c>
      <c r="L1197" s="5">
        <v>23.95</v>
      </c>
      <c r="M1197" s="19">
        <f>H1197*INDEX('Pliegos Tarifarios (Santiago)'!$B:$B,MATCH($B1197,'Pliegos Tarifarios (Santiago)'!$A:$A,0))</f>
        <v>85396.1430502</v>
      </c>
      <c r="N1197" s="19">
        <f>I1197*INDEX('Pliegos Tarifarios (Santiago)'!$C:$C,MATCH($B1197,'Pliegos Tarifarios (Santiago)'!$A:$A,0))</f>
        <v>6663.9030186999998</v>
      </c>
      <c r="O1197" s="19">
        <f>J1197*INDEX('Pliegos Tarifarios (Santiago)'!$D:$D,MATCH($B1197,'Pliegos Tarifarios (Santiago)'!$A:$A,0))</f>
        <v>26742.9275438</v>
      </c>
      <c r="P1197" s="19">
        <f>H1197*INDEX('Pliegos Tarifarios (Santiago)'!$E:$E,MATCH($B1197,'Pliegos Tarifarios (Santiago)'!$A:$A,0))</f>
        <v>9292.8433827999997</v>
      </c>
      <c r="Q1197" s="19" cm="1">
        <f t="array" ref="Q1197">H1197*_xlfn.IFS(H1197&lt;=350,INDEX('Pliegos Tarifarios (Santiago)'!$F:$F,MATCH($B1197,'Pliegos Tarifarios (Santiago)'!$A:$A,0)),H1197&lt;=500,INDEX('Pliegos Tarifarios (Santiago)'!$G:$G,MATCH($B1197,'Pliegos Tarifarios (Santiago)'!$A:$A,0)),H1197&lt;=1000,INDEX('Pliegos Tarifarios (Santiago)'!$H:$H,MATCH($B1197,'Pliegos Tarifarios (Santiago)'!$A:$A,0)),H1197&lt;=5000,INDEX('Pliegos Tarifarios (Santiago)'!$I:$I,MATCH($B1197,'Pliegos Tarifarios (Santiago)'!$A:$A,0)),H1197&gt;5000,INDEX('Pliegos Tarifarios (Santiago)'!$J:$J,MATCH($B1197,'Pliegos Tarifarios (Santiago)'!$A:$A,0)))/1.19</f>
        <v>1685.3720873109246</v>
      </c>
      <c r="R1197" s="19">
        <f>INDEX('Pliegos Tarifarios (Santiago)'!$K:$K,MATCH($B1197,'Pliegos Tarifarios (Santiago)'!$A:$A,0))</f>
        <v>723.32799999999997</v>
      </c>
      <c r="S1197" s="21">
        <f t="shared" si="76"/>
        <v>130504.51708281093</v>
      </c>
      <c r="T1197" s="21">
        <f t="shared" si="73"/>
        <v>24795.858245734074</v>
      </c>
      <c r="U1197" s="19">
        <v>0</v>
      </c>
      <c r="V1197" s="21">
        <f t="shared" si="74"/>
        <v>155300.37532854499</v>
      </c>
    </row>
    <row r="1198" spans="1:22" x14ac:dyDescent="0.3">
      <c r="A1198" s="3" t="s">
        <v>136</v>
      </c>
      <c r="B1198" s="3">
        <v>5</v>
      </c>
      <c r="C1198" s="4" t="s">
        <v>178</v>
      </c>
      <c r="D1198" s="3" t="s">
        <v>538</v>
      </c>
      <c r="E1198" s="3" t="s">
        <v>488</v>
      </c>
      <c r="F1198" s="4" t="s">
        <v>539</v>
      </c>
      <c r="G1198" s="3" t="s">
        <v>30</v>
      </c>
      <c r="H1198" s="5">
        <v>718.58510000000001</v>
      </c>
      <c r="I1198" s="5">
        <v>1.9330000000000001</v>
      </c>
      <c r="J1198" s="5">
        <v>1.9330000000000001</v>
      </c>
      <c r="K1198" s="6">
        <v>1</v>
      </c>
      <c r="L1198" s="5">
        <v>23.95</v>
      </c>
      <c r="M1198" s="19">
        <f>H1198*INDEX('Pliegos Tarifarios (Santiago)'!$B:$B,MATCH($B1198,'Pliegos Tarifarios (Santiago)'!$A:$A,0))</f>
        <v>85395.216113799994</v>
      </c>
      <c r="N1198" s="19">
        <f>I1198*INDEX('Pliegos Tarifarios (Santiago)'!$C:$C,MATCH($B1198,'Pliegos Tarifarios (Santiago)'!$A:$A,0))</f>
        <v>6573.1104430000005</v>
      </c>
      <c r="O1198" s="19">
        <f>J1198*INDEX('Pliegos Tarifarios (Santiago)'!$D:$D,MATCH($B1198,'Pliegos Tarifarios (Santiago)'!$A:$A,0))</f>
        <v>27254.747162</v>
      </c>
      <c r="P1198" s="19">
        <f>H1198*INDEX('Pliegos Tarifarios (Santiago)'!$E:$E,MATCH($B1198,'Pliegos Tarifarios (Santiago)'!$A:$A,0))</f>
        <v>9292.7425132000008</v>
      </c>
      <c r="Q1198" s="19" cm="1">
        <f t="array" ref="Q1198">H1198*_xlfn.IFS(H1198&lt;=350,INDEX('Pliegos Tarifarios (Santiago)'!$F:$F,MATCH($B1198,'Pliegos Tarifarios (Santiago)'!$A:$A,0)),H1198&lt;=500,INDEX('Pliegos Tarifarios (Santiago)'!$G:$G,MATCH($B1198,'Pliegos Tarifarios (Santiago)'!$A:$A,0)),H1198&lt;=1000,INDEX('Pliegos Tarifarios (Santiago)'!$H:$H,MATCH($B1198,'Pliegos Tarifarios (Santiago)'!$A:$A,0)),H1198&lt;=5000,INDEX('Pliegos Tarifarios (Santiago)'!$I:$I,MATCH($B1198,'Pliegos Tarifarios (Santiago)'!$A:$A,0)),H1198&gt;5000,INDEX('Pliegos Tarifarios (Santiago)'!$J:$J,MATCH($B1198,'Pliegos Tarifarios (Santiago)'!$A:$A,0)))/1.19</f>
        <v>1685.3537933613447</v>
      </c>
      <c r="R1198" s="19">
        <f>INDEX('Pliegos Tarifarios (Santiago)'!$K:$K,MATCH($B1198,'Pliegos Tarifarios (Santiago)'!$A:$A,0))</f>
        <v>723.32799999999997</v>
      </c>
      <c r="S1198" s="21">
        <f t="shared" si="76"/>
        <v>130924.49802536133</v>
      </c>
      <c r="T1198" s="21">
        <f t="shared" si="73"/>
        <v>24875.654624818653</v>
      </c>
      <c r="U1198" s="19">
        <v>0</v>
      </c>
      <c r="V1198" s="21">
        <f t="shared" si="74"/>
        <v>155800.15265017998</v>
      </c>
    </row>
    <row r="1199" spans="1:22" x14ac:dyDescent="0.3">
      <c r="A1199" s="3" t="s">
        <v>136</v>
      </c>
      <c r="B1199" s="3">
        <v>5</v>
      </c>
      <c r="C1199" s="4" t="s">
        <v>178</v>
      </c>
      <c r="D1199" s="3" t="s">
        <v>540</v>
      </c>
      <c r="E1199" s="3" t="s">
        <v>488</v>
      </c>
      <c r="F1199" s="4" t="s">
        <v>541</v>
      </c>
      <c r="G1199" s="3" t="s">
        <v>30</v>
      </c>
      <c r="H1199" s="5">
        <v>718.50450000000001</v>
      </c>
      <c r="I1199" s="5">
        <v>1.9676</v>
      </c>
      <c r="J1199" s="5">
        <v>1.8989</v>
      </c>
      <c r="K1199" s="6">
        <v>0.96508436674120757</v>
      </c>
      <c r="L1199" s="5">
        <v>23.95</v>
      </c>
      <c r="M1199" s="19">
        <f>H1199*INDEX('Pliegos Tarifarios (Santiago)'!$B:$B,MATCH($B1199,'Pliegos Tarifarios (Santiago)'!$A:$A,0))</f>
        <v>85385.637770999994</v>
      </c>
      <c r="N1199" s="19">
        <f>I1199*INDEX('Pliegos Tarifarios (Santiago)'!$C:$C,MATCH($B1199,'Pliegos Tarifarios (Santiago)'!$A:$A,0))</f>
        <v>6690.7667395999997</v>
      </c>
      <c r="O1199" s="19">
        <f>J1199*INDEX('Pliegos Tarifarios (Santiago)'!$D:$D,MATCH($B1199,'Pliegos Tarifarios (Santiago)'!$A:$A,0))</f>
        <v>26773.946914600001</v>
      </c>
      <c r="P1199" s="19">
        <f>H1199*INDEX('Pliegos Tarifarios (Santiago)'!$E:$E,MATCH($B1199,'Pliegos Tarifarios (Santiago)'!$A:$A,0))</f>
        <v>9291.7001940000009</v>
      </c>
      <c r="Q1199" s="19" cm="1">
        <f t="array" ref="Q1199">H1199*_xlfn.IFS(H1199&lt;=350,INDEX('Pliegos Tarifarios (Santiago)'!$F:$F,MATCH($B1199,'Pliegos Tarifarios (Santiago)'!$A:$A,0)),H1199&lt;=500,INDEX('Pliegos Tarifarios (Santiago)'!$G:$G,MATCH($B1199,'Pliegos Tarifarios (Santiago)'!$A:$A,0)),H1199&lt;=1000,INDEX('Pliegos Tarifarios (Santiago)'!$H:$H,MATCH($B1199,'Pliegos Tarifarios (Santiago)'!$A:$A,0)),H1199&lt;=5000,INDEX('Pliegos Tarifarios (Santiago)'!$I:$I,MATCH($B1199,'Pliegos Tarifarios (Santiago)'!$A:$A,0)),H1199&gt;5000,INDEX('Pliegos Tarifarios (Santiago)'!$J:$J,MATCH($B1199,'Pliegos Tarifarios (Santiago)'!$A:$A,0)))/1.19</f>
        <v>1685.1647558823533</v>
      </c>
      <c r="R1199" s="19">
        <f>INDEX('Pliegos Tarifarios (Santiago)'!$K:$K,MATCH($B1199,'Pliegos Tarifarios (Santiago)'!$A:$A,0))</f>
        <v>723.32799999999997</v>
      </c>
      <c r="S1199" s="21">
        <f t="shared" si="76"/>
        <v>130550.54437508235</v>
      </c>
      <c r="T1199" s="21">
        <f t="shared" si="73"/>
        <v>24804.603431265645</v>
      </c>
      <c r="U1199" s="19">
        <v>0</v>
      </c>
      <c r="V1199" s="21">
        <f t="shared" si="74"/>
        <v>155355.14780634799</v>
      </c>
    </row>
    <row r="1200" spans="1:22" x14ac:dyDescent="0.3">
      <c r="A1200" s="3" t="s">
        <v>136</v>
      </c>
      <c r="B1200" s="3">
        <v>5</v>
      </c>
      <c r="C1200" s="4" t="s">
        <v>178</v>
      </c>
      <c r="D1200" s="3" t="s">
        <v>542</v>
      </c>
      <c r="E1200" s="3" t="s">
        <v>488</v>
      </c>
      <c r="F1200" s="4" t="s">
        <v>543</v>
      </c>
      <c r="G1200" s="3" t="s">
        <v>30</v>
      </c>
      <c r="H1200" s="5">
        <v>720.61130000000003</v>
      </c>
      <c r="I1200" s="5">
        <v>1.9601999999999999</v>
      </c>
      <c r="J1200" s="5">
        <v>1.9087000000000001</v>
      </c>
      <c r="K1200" s="6">
        <v>0.97372717069686776</v>
      </c>
      <c r="L1200" s="5">
        <v>24.02</v>
      </c>
      <c r="M1200" s="19">
        <f>H1200*INDEX('Pliegos Tarifarios (Santiago)'!$B:$B,MATCH($B1200,'Pliegos Tarifarios (Santiago)'!$A:$A,0))</f>
        <v>85636.005669399994</v>
      </c>
      <c r="N1200" s="19">
        <f>I1200*INDEX('Pliegos Tarifarios (Santiago)'!$C:$C,MATCH($B1200,'Pliegos Tarifarios (Santiago)'!$A:$A,0))</f>
        <v>6665.6032542000003</v>
      </c>
      <c r="O1200" s="19">
        <f>J1200*INDEX('Pliegos Tarifarios (Santiago)'!$D:$D,MATCH($B1200,'Pliegos Tarifarios (Santiago)'!$A:$A,0))</f>
        <v>26912.1241118</v>
      </c>
      <c r="P1200" s="19">
        <f>H1200*INDEX('Pliegos Tarifarios (Santiago)'!$E:$E,MATCH($B1200,'Pliegos Tarifarios (Santiago)'!$A:$A,0))</f>
        <v>9318.9453315999999</v>
      </c>
      <c r="Q1200" s="19" cm="1">
        <f t="array" ref="Q1200">H1200*_xlfn.IFS(H1200&lt;=350,INDEX('Pliegos Tarifarios (Santiago)'!$F:$F,MATCH($B1200,'Pliegos Tarifarios (Santiago)'!$A:$A,0)),H1200&lt;=500,INDEX('Pliegos Tarifarios (Santiago)'!$G:$G,MATCH($B1200,'Pliegos Tarifarios (Santiago)'!$A:$A,0)),H1200&lt;=1000,INDEX('Pliegos Tarifarios (Santiago)'!$H:$H,MATCH($B1200,'Pliegos Tarifarios (Santiago)'!$A:$A,0)),H1200&lt;=5000,INDEX('Pliegos Tarifarios (Santiago)'!$I:$I,MATCH($B1200,'Pliegos Tarifarios (Santiago)'!$A:$A,0)),H1200&gt;5000,INDEX('Pliegos Tarifarios (Santiago)'!$J:$J,MATCH($B1200,'Pliegos Tarifarios (Santiago)'!$A:$A,0)))/1.19</f>
        <v>1690.1059985714289</v>
      </c>
      <c r="R1200" s="19">
        <f>INDEX('Pliegos Tarifarios (Santiago)'!$K:$K,MATCH($B1200,'Pliegos Tarifarios (Santiago)'!$A:$A,0))</f>
        <v>723.32799999999997</v>
      </c>
      <c r="S1200" s="21">
        <f t="shared" si="76"/>
        <v>130946.11236557142</v>
      </c>
      <c r="T1200" s="21">
        <f t="shared" si="73"/>
        <v>24879.761349458571</v>
      </c>
      <c r="U1200" s="19">
        <v>0</v>
      </c>
      <c r="V1200" s="21">
        <f t="shared" si="74"/>
        <v>155825.87371503</v>
      </c>
    </row>
    <row r="1201" spans="1:22" x14ac:dyDescent="0.3">
      <c r="A1201" s="3" t="s">
        <v>136</v>
      </c>
      <c r="B1201" s="3">
        <v>5</v>
      </c>
      <c r="C1201" s="4" t="s">
        <v>178</v>
      </c>
      <c r="D1201" s="3" t="s">
        <v>544</v>
      </c>
      <c r="E1201" s="3" t="s">
        <v>488</v>
      </c>
      <c r="F1201" s="4" t="s">
        <v>545</v>
      </c>
      <c r="G1201" s="3" t="s">
        <v>30</v>
      </c>
      <c r="H1201" s="5">
        <v>719.18039999999996</v>
      </c>
      <c r="I1201" s="5">
        <v>1.9849000000000001</v>
      </c>
      <c r="J1201" s="5">
        <v>1.9271</v>
      </c>
      <c r="K1201" s="6">
        <v>0.97088014509547071</v>
      </c>
      <c r="L1201" s="5">
        <v>23.97</v>
      </c>
      <c r="M1201" s="19">
        <f>H1201*INDEX('Pliegos Tarifarios (Santiago)'!$B:$B,MATCH($B1201,'Pliegos Tarifarios (Santiago)'!$A:$A,0))</f>
        <v>85465.960375199997</v>
      </c>
      <c r="N1201" s="19">
        <f>I1201*INDEX('Pliegos Tarifarios (Santiago)'!$C:$C,MATCH($B1201,'Pliegos Tarifarios (Santiago)'!$A:$A,0))</f>
        <v>6749.5948879000007</v>
      </c>
      <c r="O1201" s="19">
        <f>J1201*INDEX('Pliegos Tarifarios (Santiago)'!$D:$D,MATCH($B1201,'Pliegos Tarifarios (Santiago)'!$A:$A,0))</f>
        <v>27171.5588494</v>
      </c>
      <c r="P1201" s="19">
        <f>H1201*INDEX('Pliegos Tarifarios (Santiago)'!$E:$E,MATCH($B1201,'Pliegos Tarifarios (Santiago)'!$A:$A,0))</f>
        <v>9300.4409328000002</v>
      </c>
      <c r="Q1201" s="19" cm="1">
        <f t="array" ref="Q1201">H1201*_xlfn.IFS(H1201&lt;=350,INDEX('Pliegos Tarifarios (Santiago)'!$F:$F,MATCH($B1201,'Pliegos Tarifarios (Santiago)'!$A:$A,0)),H1201&lt;=500,INDEX('Pliegos Tarifarios (Santiago)'!$G:$G,MATCH($B1201,'Pliegos Tarifarios (Santiago)'!$A:$A,0)),H1201&lt;=1000,INDEX('Pliegos Tarifarios (Santiago)'!$H:$H,MATCH($B1201,'Pliegos Tarifarios (Santiago)'!$A:$A,0)),H1201&lt;=5000,INDEX('Pliegos Tarifarios (Santiago)'!$I:$I,MATCH($B1201,'Pliegos Tarifarios (Santiago)'!$A:$A,0)),H1201&gt;5000,INDEX('Pliegos Tarifarios (Santiago)'!$J:$J,MATCH($B1201,'Pliegos Tarifarios (Santiago)'!$A:$A,0)))/1.19</f>
        <v>1686.7499969747901</v>
      </c>
      <c r="R1201" s="19">
        <f>INDEX('Pliegos Tarifarios (Santiago)'!$K:$K,MATCH($B1201,'Pliegos Tarifarios (Santiago)'!$A:$A,0))</f>
        <v>723.32799999999997</v>
      </c>
      <c r="S1201" s="21">
        <f t="shared" si="76"/>
        <v>131097.6330422748</v>
      </c>
      <c r="T1201" s="21">
        <f t="shared" si="73"/>
        <v>24908.550278032213</v>
      </c>
      <c r="U1201" s="19">
        <v>0</v>
      </c>
      <c r="V1201" s="21">
        <f t="shared" si="74"/>
        <v>156006.183320307</v>
      </c>
    </row>
    <row r="1202" spans="1:22" x14ac:dyDescent="0.3">
      <c r="A1202" s="3" t="s">
        <v>136</v>
      </c>
      <c r="B1202" s="3">
        <v>5</v>
      </c>
      <c r="C1202" s="4" t="s">
        <v>178</v>
      </c>
      <c r="D1202" s="3" t="s">
        <v>546</v>
      </c>
      <c r="E1202" s="3" t="s">
        <v>488</v>
      </c>
      <c r="F1202" s="4" t="s">
        <v>547</v>
      </c>
      <c r="G1202" s="3" t="s">
        <v>30</v>
      </c>
      <c r="H1202" s="5">
        <v>720.74929999999995</v>
      </c>
      <c r="I1202" s="5">
        <v>1.9215</v>
      </c>
      <c r="J1202" s="5">
        <v>1.9215</v>
      </c>
      <c r="K1202" s="6">
        <v>1</v>
      </c>
      <c r="L1202" s="5">
        <v>24.02</v>
      </c>
      <c r="M1202" s="19">
        <f>H1202*INDEX('Pliegos Tarifarios (Santiago)'!$B:$B,MATCH($B1202,'Pliegos Tarifarios (Santiago)'!$A:$A,0))</f>
        <v>85652.405313399984</v>
      </c>
      <c r="N1202" s="19">
        <f>I1202*INDEX('Pliegos Tarifarios (Santiago)'!$C:$C,MATCH($B1202,'Pliegos Tarifarios (Santiago)'!$A:$A,0))</f>
        <v>6534.0050265</v>
      </c>
      <c r="O1202" s="19">
        <f>J1202*INDEX('Pliegos Tarifarios (Santiago)'!$D:$D,MATCH($B1202,'Pliegos Tarifarios (Santiago)'!$A:$A,0))</f>
        <v>27092.600450999998</v>
      </c>
      <c r="P1202" s="19">
        <f>H1202*INDEX('Pliegos Tarifarios (Santiago)'!$E:$E,MATCH($B1202,'Pliegos Tarifarios (Santiago)'!$A:$A,0))</f>
        <v>9320.7299475999989</v>
      </c>
      <c r="Q1202" s="19" cm="1">
        <f t="array" ref="Q1202">H1202*_xlfn.IFS(H1202&lt;=350,INDEX('Pliegos Tarifarios (Santiago)'!$F:$F,MATCH($B1202,'Pliegos Tarifarios (Santiago)'!$A:$A,0)),H1202&lt;=500,INDEX('Pliegos Tarifarios (Santiago)'!$G:$G,MATCH($B1202,'Pliegos Tarifarios (Santiago)'!$A:$A,0)),H1202&lt;=1000,INDEX('Pliegos Tarifarios (Santiago)'!$H:$H,MATCH($B1202,'Pliegos Tarifarios (Santiago)'!$A:$A,0)),H1202&lt;=5000,INDEX('Pliegos Tarifarios (Santiago)'!$I:$I,MATCH($B1202,'Pliegos Tarifarios (Santiago)'!$A:$A,0)),H1202&gt;5000,INDEX('Pliegos Tarifarios (Santiago)'!$J:$J,MATCH($B1202,'Pliegos Tarifarios (Santiago)'!$A:$A,0)))/1.19</f>
        <v>1690.4296607563026</v>
      </c>
      <c r="R1202" s="19">
        <f>INDEX('Pliegos Tarifarios (Santiago)'!$K:$K,MATCH($B1202,'Pliegos Tarifarios (Santiago)'!$A:$A,0))</f>
        <v>723.32799999999997</v>
      </c>
      <c r="S1202" s="21">
        <f t="shared" si="76"/>
        <v>131013.49839925628</v>
      </c>
      <c r="T1202" s="21">
        <f t="shared" si="73"/>
        <v>24892.564695858691</v>
      </c>
      <c r="U1202" s="19">
        <v>0</v>
      </c>
      <c r="V1202" s="21">
        <f t="shared" si="74"/>
        <v>155906.06309511498</v>
      </c>
    </row>
    <row r="1203" spans="1:22" x14ac:dyDescent="0.3">
      <c r="A1203" s="3" t="s">
        <v>136</v>
      </c>
      <c r="B1203" s="3">
        <v>5</v>
      </c>
      <c r="C1203" s="4" t="s">
        <v>178</v>
      </c>
      <c r="D1203" s="3" t="s">
        <v>548</v>
      </c>
      <c r="E1203" s="3" t="s">
        <v>488</v>
      </c>
      <c r="F1203" s="4" t="s">
        <v>549</v>
      </c>
      <c r="G1203" s="3" t="s">
        <v>30</v>
      </c>
      <c r="H1203" s="5">
        <v>718.15639999999996</v>
      </c>
      <c r="I1203" s="5">
        <v>1.9129</v>
      </c>
      <c r="J1203" s="5">
        <v>1.8812</v>
      </c>
      <c r="K1203" s="6">
        <v>0.98342830257723868</v>
      </c>
      <c r="L1203" s="5">
        <v>23.94</v>
      </c>
      <c r="M1203" s="19">
        <f>H1203*INDEX('Pliegos Tarifarios (Santiago)'!$B:$B,MATCH($B1203,'Pliegos Tarifarios (Santiago)'!$A:$A,0))</f>
        <v>85344.270263199985</v>
      </c>
      <c r="N1203" s="19">
        <f>I1203*INDEX('Pliegos Tarifarios (Santiago)'!$C:$C,MATCH($B1203,'Pliegos Tarifarios (Santiago)'!$A:$A,0))</f>
        <v>6504.7609758999997</v>
      </c>
      <c r="O1203" s="19">
        <f>J1203*INDEX('Pliegos Tarifarios (Santiago)'!$D:$D,MATCH($B1203,'Pliegos Tarifarios (Santiago)'!$A:$A,0))</f>
        <v>26524.381976799999</v>
      </c>
      <c r="P1203" s="19">
        <f>H1203*INDEX('Pliegos Tarifarios (Santiago)'!$E:$E,MATCH($B1203,'Pliegos Tarifarios (Santiago)'!$A:$A,0))</f>
        <v>9287.1985647999991</v>
      </c>
      <c r="Q1203" s="19" cm="1">
        <f t="array" ref="Q1203">H1203*_xlfn.IFS(H1203&lt;=350,INDEX('Pliegos Tarifarios (Santiago)'!$F:$F,MATCH($B1203,'Pliegos Tarifarios (Santiago)'!$A:$A,0)),H1203&lt;=500,INDEX('Pliegos Tarifarios (Santiago)'!$G:$G,MATCH($B1203,'Pliegos Tarifarios (Santiago)'!$A:$A,0)),H1203&lt;=1000,INDEX('Pliegos Tarifarios (Santiago)'!$H:$H,MATCH($B1203,'Pliegos Tarifarios (Santiago)'!$A:$A,0)),H1203&lt;=5000,INDEX('Pliegos Tarifarios (Santiago)'!$I:$I,MATCH($B1203,'Pliegos Tarifarios (Santiago)'!$A:$A,0)),H1203&gt;5000,INDEX('Pliegos Tarifarios (Santiago)'!$J:$J,MATCH($B1203,'Pliegos Tarifarios (Santiago)'!$A:$A,0)))/1.19</f>
        <v>1684.3483297478995</v>
      </c>
      <c r="R1203" s="19">
        <f>INDEX('Pliegos Tarifarios (Santiago)'!$K:$K,MATCH($B1203,'Pliegos Tarifarios (Santiago)'!$A:$A,0))</f>
        <v>723.32799999999997</v>
      </c>
      <c r="S1203" s="21">
        <f t="shared" si="76"/>
        <v>130068.28811044787</v>
      </c>
      <c r="T1203" s="21">
        <f t="shared" si="73"/>
        <v>24712.974740985097</v>
      </c>
      <c r="U1203" s="19">
        <v>0</v>
      </c>
      <c r="V1203" s="21">
        <f t="shared" si="74"/>
        <v>154781.26285143296</v>
      </c>
    </row>
    <row r="1204" spans="1:22" x14ac:dyDescent="0.3">
      <c r="A1204" s="3" t="s">
        <v>136</v>
      </c>
      <c r="B1204" s="3">
        <v>5</v>
      </c>
      <c r="C1204" s="4" t="s">
        <v>178</v>
      </c>
      <c r="D1204" s="3" t="s">
        <v>550</v>
      </c>
      <c r="E1204" s="3" t="s">
        <v>488</v>
      </c>
      <c r="F1204" s="4" t="s">
        <v>551</v>
      </c>
      <c r="G1204" s="3" t="s">
        <v>30</v>
      </c>
      <c r="H1204" s="5">
        <v>719.68259999999998</v>
      </c>
      <c r="I1204" s="5">
        <v>1.9530000000000001</v>
      </c>
      <c r="J1204" s="5">
        <v>1.8835999999999999</v>
      </c>
      <c r="K1204" s="6">
        <v>0.96446492575524823</v>
      </c>
      <c r="L1204" s="5">
        <v>23.99</v>
      </c>
      <c r="M1204" s="19">
        <f>H1204*INDEX('Pliegos Tarifarios (Santiago)'!$B:$B,MATCH($B1204,'Pliegos Tarifarios (Santiago)'!$A:$A,0))</f>
        <v>85525.640818799991</v>
      </c>
      <c r="N1204" s="19">
        <f>I1204*INDEX('Pliegos Tarifarios (Santiago)'!$C:$C,MATCH($B1204,'Pliegos Tarifarios (Santiago)'!$A:$A,0))</f>
        <v>6641.1198629999999</v>
      </c>
      <c r="O1204" s="19">
        <f>J1204*INDEX('Pliegos Tarifarios (Santiago)'!$D:$D,MATCH($B1204,'Pliegos Tarifarios (Santiago)'!$A:$A,0))</f>
        <v>26558.221290400001</v>
      </c>
      <c r="P1204" s="19">
        <f>H1204*INDEX('Pliegos Tarifarios (Santiago)'!$E:$E,MATCH($B1204,'Pliegos Tarifarios (Santiago)'!$A:$A,0))</f>
        <v>9306.9353831999997</v>
      </c>
      <c r="Q1204" s="19" cm="1">
        <f t="array" ref="Q1204">H1204*_xlfn.IFS(H1204&lt;=350,INDEX('Pliegos Tarifarios (Santiago)'!$F:$F,MATCH($B1204,'Pliegos Tarifarios (Santiago)'!$A:$A,0)),H1204&lt;=500,INDEX('Pliegos Tarifarios (Santiago)'!$G:$G,MATCH($B1204,'Pliegos Tarifarios (Santiago)'!$A:$A,0)),H1204&lt;=1000,INDEX('Pliegos Tarifarios (Santiago)'!$H:$H,MATCH($B1204,'Pliegos Tarifarios (Santiago)'!$A:$A,0)),H1204&lt;=5000,INDEX('Pliegos Tarifarios (Santiago)'!$I:$I,MATCH($B1204,'Pliegos Tarifarios (Santiago)'!$A:$A,0)),H1204&gt;5000,INDEX('Pliegos Tarifarios (Santiago)'!$J:$J,MATCH($B1204,'Pliegos Tarifarios (Santiago)'!$A:$A,0)))/1.19</f>
        <v>1687.927845882353</v>
      </c>
      <c r="R1204" s="19">
        <f>INDEX('Pliegos Tarifarios (Santiago)'!$K:$K,MATCH($B1204,'Pliegos Tarifarios (Santiago)'!$A:$A,0))</f>
        <v>723.32799999999997</v>
      </c>
      <c r="S1204" s="21">
        <f t="shared" si="76"/>
        <v>130443.17320128235</v>
      </c>
      <c r="T1204" s="21">
        <f t="shared" si="73"/>
        <v>24784.202908243646</v>
      </c>
      <c r="U1204" s="19">
        <v>0</v>
      </c>
      <c r="V1204" s="21">
        <f t="shared" si="74"/>
        <v>155227.376109526</v>
      </c>
    </row>
    <row r="1205" spans="1:22" x14ac:dyDescent="0.3">
      <c r="A1205" s="3" t="s">
        <v>136</v>
      </c>
      <c r="B1205" s="3">
        <v>5</v>
      </c>
      <c r="C1205" s="4" t="s">
        <v>178</v>
      </c>
      <c r="D1205" s="3" t="s">
        <v>552</v>
      </c>
      <c r="E1205" s="3" t="s">
        <v>488</v>
      </c>
      <c r="F1205" s="4" t="s">
        <v>553</v>
      </c>
      <c r="G1205" s="3" t="s">
        <v>30</v>
      </c>
      <c r="H1205" s="5">
        <v>717.07650000000001</v>
      </c>
      <c r="I1205" s="5">
        <v>1.9430000000000001</v>
      </c>
      <c r="J1205" s="5">
        <v>1.9</v>
      </c>
      <c r="K1205" s="6">
        <v>0.97786927431806481</v>
      </c>
      <c r="L1205" s="5">
        <v>23.9</v>
      </c>
      <c r="M1205" s="19">
        <f>H1205*INDEX('Pliegos Tarifarios (Santiago)'!$B:$B,MATCH($B1205,'Pliegos Tarifarios (Santiago)'!$A:$A,0))</f>
        <v>85215.937106999991</v>
      </c>
      <c r="N1205" s="19">
        <f>I1205*INDEX('Pliegos Tarifarios (Santiago)'!$C:$C,MATCH($B1205,'Pliegos Tarifarios (Santiago)'!$A:$A,0))</f>
        <v>6607.1151530000006</v>
      </c>
      <c r="O1205" s="19">
        <f>J1205*INDEX('Pliegos Tarifarios (Santiago)'!$D:$D,MATCH($B1205,'Pliegos Tarifarios (Santiago)'!$A:$A,0))</f>
        <v>26789.456599999998</v>
      </c>
      <c r="P1205" s="19">
        <f>H1205*INDEX('Pliegos Tarifarios (Santiago)'!$E:$E,MATCH($B1205,'Pliegos Tarifarios (Santiago)'!$A:$A,0))</f>
        <v>9273.233298000001</v>
      </c>
      <c r="Q1205" s="19" cm="1">
        <f t="array" ref="Q1205">H1205*_xlfn.IFS(H1205&lt;=350,INDEX('Pliegos Tarifarios (Santiago)'!$F:$F,MATCH($B1205,'Pliegos Tarifarios (Santiago)'!$A:$A,0)),H1205&lt;=500,INDEX('Pliegos Tarifarios (Santiago)'!$G:$G,MATCH($B1205,'Pliegos Tarifarios (Santiago)'!$A:$A,0)),H1205&lt;=1000,INDEX('Pliegos Tarifarios (Santiago)'!$H:$H,MATCH($B1205,'Pliegos Tarifarios (Santiago)'!$A:$A,0)),H1205&lt;=5000,INDEX('Pliegos Tarifarios (Santiago)'!$I:$I,MATCH($B1205,'Pliegos Tarifarios (Santiago)'!$A:$A,0)),H1205&gt;5000,INDEX('Pliegos Tarifarios (Santiago)'!$J:$J,MATCH($B1205,'Pliegos Tarifarios (Santiago)'!$A:$A,0)))/1.19</f>
        <v>1681.8155558823532</v>
      </c>
      <c r="R1205" s="19">
        <f>INDEX('Pliegos Tarifarios (Santiago)'!$K:$K,MATCH($B1205,'Pliegos Tarifarios (Santiago)'!$A:$A,0))</f>
        <v>723.32799999999997</v>
      </c>
      <c r="S1205" s="21">
        <f t="shared" si="76"/>
        <v>130290.88571388235</v>
      </c>
      <c r="T1205" s="21">
        <f t="shared" si="73"/>
        <v>24755.268285637649</v>
      </c>
      <c r="U1205" s="19">
        <v>0</v>
      </c>
      <c r="V1205" s="21">
        <f t="shared" si="74"/>
        <v>155046.15399952</v>
      </c>
    </row>
    <row r="1206" spans="1:22" x14ac:dyDescent="0.3">
      <c r="A1206" s="3" t="s">
        <v>136</v>
      </c>
      <c r="B1206" s="3">
        <v>5</v>
      </c>
      <c r="C1206" s="4" t="s">
        <v>178</v>
      </c>
      <c r="D1206" s="3" t="s">
        <v>554</v>
      </c>
      <c r="E1206" s="3" t="s">
        <v>488</v>
      </c>
      <c r="F1206" s="4" t="s">
        <v>555</v>
      </c>
      <c r="G1206" s="3" t="s">
        <v>30</v>
      </c>
      <c r="H1206" s="5">
        <v>719.12900000000002</v>
      </c>
      <c r="I1206" s="5">
        <v>1.9389000000000001</v>
      </c>
      <c r="J1206" s="5">
        <v>1.8938999999999999</v>
      </c>
      <c r="K1206" s="6">
        <v>0.97679096394863063</v>
      </c>
      <c r="L1206" s="5">
        <v>23.97</v>
      </c>
      <c r="M1206" s="19">
        <f>H1206*INDEX('Pliegos Tarifarios (Santiago)'!$B:$B,MATCH($B1206,'Pliegos Tarifarios (Santiago)'!$A:$A,0))</f>
        <v>85459.852102000004</v>
      </c>
      <c r="N1206" s="19">
        <f>I1206*INDEX('Pliegos Tarifarios (Santiago)'!$C:$C,MATCH($B1206,'Pliegos Tarifarios (Santiago)'!$A:$A,0))</f>
        <v>6593.1732219000005</v>
      </c>
      <c r="O1206" s="19">
        <f>J1206*INDEX('Pliegos Tarifarios (Santiago)'!$D:$D,MATCH($B1206,'Pliegos Tarifarios (Santiago)'!$A:$A,0))</f>
        <v>26703.448344599998</v>
      </c>
      <c r="P1206" s="19">
        <f>H1206*INDEX('Pliegos Tarifarios (Santiago)'!$E:$E,MATCH($B1206,'Pliegos Tarifarios (Santiago)'!$A:$A,0))</f>
        <v>9299.7762280000006</v>
      </c>
      <c r="Q1206" s="19" cm="1">
        <f t="array" ref="Q1206">H1206*_xlfn.IFS(H1206&lt;=350,INDEX('Pliegos Tarifarios (Santiago)'!$F:$F,MATCH($B1206,'Pliegos Tarifarios (Santiago)'!$A:$A,0)),H1206&lt;=500,INDEX('Pliegos Tarifarios (Santiago)'!$G:$G,MATCH($B1206,'Pliegos Tarifarios (Santiago)'!$A:$A,0)),H1206&lt;=1000,INDEX('Pliegos Tarifarios (Santiago)'!$H:$H,MATCH($B1206,'Pliegos Tarifarios (Santiago)'!$A:$A,0)),H1206&lt;=5000,INDEX('Pliegos Tarifarios (Santiago)'!$I:$I,MATCH($B1206,'Pliegos Tarifarios (Santiago)'!$A:$A,0)),H1206&gt;5000,INDEX('Pliegos Tarifarios (Santiago)'!$J:$J,MATCH($B1206,'Pliegos Tarifarios (Santiago)'!$A:$A,0)))/1.19</f>
        <v>1686.6294445378155</v>
      </c>
      <c r="R1206" s="19">
        <f>INDEX('Pliegos Tarifarios (Santiago)'!$K:$K,MATCH($B1206,'Pliegos Tarifarios (Santiago)'!$A:$A,0))</f>
        <v>723.32799999999997</v>
      </c>
      <c r="S1206" s="21">
        <f t="shared" si="76"/>
        <v>130466.20734103781</v>
      </c>
      <c r="T1206" s="21">
        <f t="shared" si="73"/>
        <v>24788.579394797183</v>
      </c>
      <c r="U1206" s="19">
        <v>0</v>
      </c>
      <c r="V1206" s="21">
        <f t="shared" si="74"/>
        <v>155254.78673583499</v>
      </c>
    </row>
    <row r="1207" spans="1:22" x14ac:dyDescent="0.3">
      <c r="A1207" s="3" t="s">
        <v>136</v>
      </c>
      <c r="B1207" s="3">
        <v>5</v>
      </c>
      <c r="C1207" s="4" t="s">
        <v>178</v>
      </c>
      <c r="D1207" s="3" t="s">
        <v>556</v>
      </c>
      <c r="E1207" s="3" t="s">
        <v>488</v>
      </c>
      <c r="F1207" s="4" t="s">
        <v>557</v>
      </c>
      <c r="G1207" s="3" t="s">
        <v>30</v>
      </c>
      <c r="H1207" s="5">
        <v>718.83900000000006</v>
      </c>
      <c r="I1207" s="5">
        <v>1.9695</v>
      </c>
      <c r="J1207" s="5">
        <v>1.9141999999999999</v>
      </c>
      <c r="K1207" s="6">
        <v>0.97192180756537183</v>
      </c>
      <c r="L1207" s="5">
        <v>23.96</v>
      </c>
      <c r="M1207" s="19">
        <f>H1207*INDEX('Pliegos Tarifarios (Santiago)'!$B:$B,MATCH($B1207,'Pliegos Tarifarios (Santiago)'!$A:$A,0))</f>
        <v>85425.389082000009</v>
      </c>
      <c r="N1207" s="19">
        <f>I1207*INDEX('Pliegos Tarifarios (Santiago)'!$C:$C,MATCH($B1207,'Pliegos Tarifarios (Santiago)'!$A:$A,0))</f>
        <v>6697.2276345</v>
      </c>
      <c r="O1207" s="19">
        <f>J1207*INDEX('Pliegos Tarifarios (Santiago)'!$D:$D,MATCH($B1207,'Pliegos Tarifarios (Santiago)'!$A:$A,0))</f>
        <v>26989.672538799998</v>
      </c>
      <c r="P1207" s="19">
        <f>H1207*INDEX('Pliegos Tarifarios (Santiago)'!$E:$E,MATCH($B1207,'Pliegos Tarifarios (Santiago)'!$A:$A,0))</f>
        <v>9296.0259480000004</v>
      </c>
      <c r="Q1207" s="19" cm="1">
        <f t="array" ref="Q1207">H1207*_xlfn.IFS(H1207&lt;=350,INDEX('Pliegos Tarifarios (Santiago)'!$F:$F,MATCH($B1207,'Pliegos Tarifarios (Santiago)'!$A:$A,0)),H1207&lt;=500,INDEX('Pliegos Tarifarios (Santiago)'!$G:$G,MATCH($B1207,'Pliegos Tarifarios (Santiago)'!$A:$A,0)),H1207&lt;=1000,INDEX('Pliegos Tarifarios (Santiago)'!$H:$H,MATCH($B1207,'Pliegos Tarifarios (Santiago)'!$A:$A,0)),H1207&lt;=5000,INDEX('Pliegos Tarifarios (Santiago)'!$I:$I,MATCH($B1207,'Pliegos Tarifarios (Santiago)'!$A:$A,0)),H1207&gt;5000,INDEX('Pliegos Tarifarios (Santiago)'!$J:$J,MATCH($B1207,'Pliegos Tarifarios (Santiago)'!$A:$A,0)))/1.19</f>
        <v>1685.9492848739501</v>
      </c>
      <c r="R1207" s="19">
        <f>INDEX('Pliegos Tarifarios (Santiago)'!$K:$K,MATCH($B1207,'Pliegos Tarifarios (Santiago)'!$A:$A,0))</f>
        <v>723.32799999999997</v>
      </c>
      <c r="S1207" s="21">
        <f t="shared" si="76"/>
        <v>130817.59248817395</v>
      </c>
      <c r="T1207" s="21">
        <f t="shared" si="73"/>
        <v>24855.342572753052</v>
      </c>
      <c r="U1207" s="19">
        <v>0</v>
      </c>
      <c r="V1207" s="21">
        <f t="shared" si="74"/>
        <v>155672.935060927</v>
      </c>
    </row>
    <row r="1208" spans="1:22" x14ac:dyDescent="0.3">
      <c r="A1208" s="3" t="s">
        <v>136</v>
      </c>
      <c r="B1208" s="3">
        <v>5</v>
      </c>
      <c r="C1208" s="4" t="s">
        <v>178</v>
      </c>
      <c r="D1208" s="3" t="s">
        <v>558</v>
      </c>
      <c r="E1208" s="3" t="s">
        <v>488</v>
      </c>
      <c r="F1208" s="4" t="s">
        <v>559</v>
      </c>
      <c r="G1208" s="3" t="s">
        <v>30</v>
      </c>
      <c r="H1208" s="5">
        <v>718.56209999999999</v>
      </c>
      <c r="I1208" s="5">
        <v>1.9029</v>
      </c>
      <c r="J1208" s="5">
        <v>1.9029</v>
      </c>
      <c r="K1208" s="6">
        <v>1</v>
      </c>
      <c r="L1208" s="5">
        <v>23.95</v>
      </c>
      <c r="M1208" s="19">
        <f>H1208*INDEX('Pliegos Tarifarios (Santiago)'!$B:$B,MATCH($B1208,'Pliegos Tarifarios (Santiago)'!$A:$A,0))</f>
        <v>85392.482839799995</v>
      </c>
      <c r="N1208" s="19">
        <f>I1208*INDEX('Pliegos Tarifarios (Santiago)'!$C:$C,MATCH($B1208,'Pliegos Tarifarios (Santiago)'!$A:$A,0))</f>
        <v>6470.7562659000005</v>
      </c>
      <c r="O1208" s="19">
        <f>J1208*INDEX('Pliegos Tarifarios (Santiago)'!$D:$D,MATCH($B1208,'Pliegos Tarifarios (Santiago)'!$A:$A,0))</f>
        <v>26830.345770600001</v>
      </c>
      <c r="P1208" s="19">
        <f>H1208*INDEX('Pliegos Tarifarios (Santiago)'!$E:$E,MATCH($B1208,'Pliegos Tarifarios (Santiago)'!$A:$A,0))</f>
        <v>9292.4450772</v>
      </c>
      <c r="Q1208" s="19" cm="1">
        <f t="array" ref="Q1208">H1208*_xlfn.IFS(H1208&lt;=350,INDEX('Pliegos Tarifarios (Santiago)'!$F:$F,MATCH($B1208,'Pliegos Tarifarios (Santiago)'!$A:$A,0)),H1208&lt;=500,INDEX('Pliegos Tarifarios (Santiago)'!$G:$G,MATCH($B1208,'Pliegos Tarifarios (Santiago)'!$A:$A,0)),H1208&lt;=1000,INDEX('Pliegos Tarifarios (Santiago)'!$H:$H,MATCH($B1208,'Pliegos Tarifarios (Santiago)'!$A:$A,0)),H1208&lt;=5000,INDEX('Pliegos Tarifarios (Santiago)'!$I:$I,MATCH($B1208,'Pliegos Tarifarios (Santiago)'!$A:$A,0)),H1208&gt;5000,INDEX('Pliegos Tarifarios (Santiago)'!$J:$J,MATCH($B1208,'Pliegos Tarifarios (Santiago)'!$A:$A,0)))/1.19</f>
        <v>1685.2998496638659</v>
      </c>
      <c r="R1208" s="19">
        <f>INDEX('Pliegos Tarifarios (Santiago)'!$K:$K,MATCH($B1208,'Pliegos Tarifarios (Santiago)'!$A:$A,0))</f>
        <v>723.32799999999997</v>
      </c>
      <c r="S1208" s="21">
        <f t="shared" si="76"/>
        <v>130394.65780316385</v>
      </c>
      <c r="T1208" s="21">
        <f t="shared" si="73"/>
        <v>24774.98498260113</v>
      </c>
      <c r="U1208" s="19">
        <v>0</v>
      </c>
      <c r="V1208" s="21">
        <f t="shared" si="74"/>
        <v>155169.64278576497</v>
      </c>
    </row>
    <row r="1209" spans="1:22" x14ac:dyDescent="0.3">
      <c r="A1209" s="3" t="s">
        <v>136</v>
      </c>
      <c r="B1209" s="3">
        <v>5</v>
      </c>
      <c r="C1209" s="4" t="s">
        <v>178</v>
      </c>
      <c r="D1209" s="3" t="s">
        <v>560</v>
      </c>
      <c r="E1209" s="3" t="s">
        <v>488</v>
      </c>
      <c r="F1209" s="4" t="s">
        <v>561</v>
      </c>
      <c r="G1209" s="3" t="s">
        <v>30</v>
      </c>
      <c r="H1209" s="5">
        <v>718.76220000000001</v>
      </c>
      <c r="I1209" s="5">
        <v>1.9350000000000001</v>
      </c>
      <c r="J1209" s="5">
        <v>1.9275</v>
      </c>
      <c r="K1209" s="6">
        <v>0.99612403100775193</v>
      </c>
      <c r="L1209" s="5">
        <v>23.96</v>
      </c>
      <c r="M1209" s="19">
        <f>H1209*INDEX('Pliegos Tarifarios (Santiago)'!$B:$B,MATCH($B1209,'Pliegos Tarifarios (Santiago)'!$A:$A,0))</f>
        <v>85416.262323599993</v>
      </c>
      <c r="N1209" s="19">
        <f>I1209*INDEX('Pliegos Tarifarios (Santiago)'!$C:$C,MATCH($B1209,'Pliegos Tarifarios (Santiago)'!$A:$A,0))</f>
        <v>6579.9113850000003</v>
      </c>
      <c r="O1209" s="19">
        <f>J1209*INDEX('Pliegos Tarifarios (Santiago)'!$D:$D,MATCH($B1209,'Pliegos Tarifarios (Santiago)'!$A:$A,0))</f>
        <v>27177.198734999998</v>
      </c>
      <c r="P1209" s="19">
        <f>H1209*INDEX('Pliegos Tarifarios (Santiago)'!$E:$E,MATCH($B1209,'Pliegos Tarifarios (Santiago)'!$A:$A,0))</f>
        <v>9295.032770400001</v>
      </c>
      <c r="Q1209" s="19" cm="1">
        <f t="array" ref="Q1209">H1209*_xlfn.IFS(H1209&lt;=350,INDEX('Pliegos Tarifarios (Santiago)'!$F:$F,MATCH($B1209,'Pliegos Tarifarios (Santiago)'!$A:$A,0)),H1209&lt;=500,INDEX('Pliegos Tarifarios (Santiago)'!$G:$G,MATCH($B1209,'Pliegos Tarifarios (Santiago)'!$A:$A,0)),H1209&lt;=1000,INDEX('Pliegos Tarifarios (Santiago)'!$H:$H,MATCH($B1209,'Pliegos Tarifarios (Santiago)'!$A:$A,0)),H1209&lt;=5000,INDEX('Pliegos Tarifarios (Santiago)'!$I:$I,MATCH($B1209,'Pliegos Tarifarios (Santiago)'!$A:$A,0)),H1209&gt;5000,INDEX('Pliegos Tarifarios (Santiago)'!$J:$J,MATCH($B1209,'Pliegos Tarifarios (Santiago)'!$A:$A,0)))/1.19</f>
        <v>1685.7691598319332</v>
      </c>
      <c r="R1209" s="19">
        <f>INDEX('Pliegos Tarifarios (Santiago)'!$K:$K,MATCH($B1209,'Pliegos Tarifarios (Santiago)'!$A:$A,0))</f>
        <v>723.32799999999997</v>
      </c>
      <c r="S1209" s="21">
        <f t="shared" si="76"/>
        <v>130877.50237383193</v>
      </c>
      <c r="T1209" s="21">
        <f t="shared" si="73"/>
        <v>24866.725451028065</v>
      </c>
      <c r="U1209" s="19">
        <v>0</v>
      </c>
      <c r="V1209" s="21">
        <f t="shared" si="74"/>
        <v>155744.22782485999</v>
      </c>
    </row>
    <row r="1210" spans="1:22" x14ac:dyDescent="0.3">
      <c r="A1210" s="3" t="s">
        <v>136</v>
      </c>
      <c r="B1210" s="3">
        <v>5</v>
      </c>
      <c r="C1210" s="4" t="s">
        <v>178</v>
      </c>
      <c r="D1210" s="3" t="s">
        <v>562</v>
      </c>
      <c r="E1210" s="3" t="s">
        <v>488</v>
      </c>
      <c r="F1210" s="4" t="s">
        <v>563</v>
      </c>
      <c r="G1210" s="3" t="s">
        <v>30</v>
      </c>
      <c r="H1210" s="5">
        <v>718.82100000000003</v>
      </c>
      <c r="I1210" s="5">
        <v>1.9204000000000001</v>
      </c>
      <c r="J1210" s="5">
        <v>1.9151</v>
      </c>
      <c r="K1210" s="6">
        <v>0.99724015830035406</v>
      </c>
      <c r="L1210" s="5">
        <v>23.96</v>
      </c>
      <c r="M1210" s="19">
        <f>H1210*INDEX('Pliegos Tarifarios (Santiago)'!$B:$B,MATCH($B1210,'Pliegos Tarifarios (Santiago)'!$A:$A,0))</f>
        <v>85423.249997999999</v>
      </c>
      <c r="N1210" s="19">
        <f>I1210*INDEX('Pliegos Tarifarios (Santiago)'!$C:$C,MATCH($B1210,'Pliegos Tarifarios (Santiago)'!$A:$A,0))</f>
        <v>6530.2645084000005</v>
      </c>
      <c r="O1210" s="19">
        <f>J1210*INDEX('Pliegos Tarifarios (Santiago)'!$D:$D,MATCH($B1210,'Pliegos Tarifarios (Santiago)'!$A:$A,0))</f>
        <v>27002.362281400001</v>
      </c>
      <c r="P1210" s="19">
        <f>H1210*INDEX('Pliegos Tarifarios (Santiago)'!$E:$E,MATCH($B1210,'Pliegos Tarifarios (Santiago)'!$A:$A,0))</f>
        <v>9295.7931720000015</v>
      </c>
      <c r="Q1210" s="19" cm="1">
        <f t="array" ref="Q1210">H1210*_xlfn.IFS(H1210&lt;=350,INDEX('Pliegos Tarifarios (Santiago)'!$F:$F,MATCH($B1210,'Pliegos Tarifarios (Santiago)'!$A:$A,0)),H1210&lt;=500,INDEX('Pliegos Tarifarios (Santiago)'!$G:$G,MATCH($B1210,'Pliegos Tarifarios (Santiago)'!$A:$A,0)),H1210&lt;=1000,INDEX('Pliegos Tarifarios (Santiago)'!$H:$H,MATCH($B1210,'Pliegos Tarifarios (Santiago)'!$A:$A,0)),H1210&lt;=5000,INDEX('Pliegos Tarifarios (Santiago)'!$I:$I,MATCH($B1210,'Pliegos Tarifarios (Santiago)'!$A:$A,0)),H1210&gt;5000,INDEX('Pliegos Tarifarios (Santiago)'!$J:$J,MATCH($B1210,'Pliegos Tarifarios (Santiago)'!$A:$A,0)))/1.19</f>
        <v>1685.9070680672271</v>
      </c>
      <c r="R1210" s="19">
        <f>INDEX('Pliegos Tarifarios (Santiago)'!$K:$K,MATCH($B1210,'Pliegos Tarifarios (Santiago)'!$A:$A,0))</f>
        <v>723.32799999999997</v>
      </c>
      <c r="S1210" s="21">
        <f t="shared" si="76"/>
        <v>130660.90502786722</v>
      </c>
      <c r="T1210" s="21">
        <f t="shared" si="73"/>
        <v>24825.571955294774</v>
      </c>
      <c r="U1210" s="19">
        <v>0</v>
      </c>
      <c r="V1210" s="21">
        <f t="shared" si="74"/>
        <v>155486.47698316199</v>
      </c>
    </row>
    <row r="1211" spans="1:22" x14ac:dyDescent="0.3">
      <c r="A1211" s="3" t="s">
        <v>136</v>
      </c>
      <c r="B1211" s="3">
        <v>5</v>
      </c>
      <c r="C1211" s="4" t="s">
        <v>178</v>
      </c>
      <c r="D1211" s="3" t="s">
        <v>564</v>
      </c>
      <c r="E1211" s="3" t="s">
        <v>488</v>
      </c>
      <c r="F1211" s="4" t="s">
        <v>565</v>
      </c>
      <c r="G1211" s="3" t="s">
        <v>30</v>
      </c>
      <c r="H1211" s="5">
        <v>718.18380000000002</v>
      </c>
      <c r="I1211" s="5">
        <v>1.9898</v>
      </c>
      <c r="J1211" s="5">
        <v>1.9107000000000001</v>
      </c>
      <c r="K1211" s="6">
        <v>0.96024726103125946</v>
      </c>
      <c r="L1211" s="5">
        <v>23.94</v>
      </c>
      <c r="M1211" s="19">
        <f>H1211*INDEX('Pliegos Tarifarios (Santiago)'!$B:$B,MATCH($B1211,'Pliegos Tarifarios (Santiago)'!$A:$A,0))</f>
        <v>85347.526424399999</v>
      </c>
      <c r="N1211" s="19">
        <f>I1211*INDEX('Pliegos Tarifarios (Santiago)'!$C:$C,MATCH($B1211,'Pliegos Tarifarios (Santiago)'!$A:$A,0))</f>
        <v>6766.2571957999999</v>
      </c>
      <c r="O1211" s="19">
        <f>J1211*INDEX('Pliegos Tarifarios (Santiago)'!$D:$D,MATCH($B1211,'Pliegos Tarifarios (Santiago)'!$A:$A,0))</f>
        <v>26940.3235398</v>
      </c>
      <c r="P1211" s="19">
        <f>H1211*INDEX('Pliegos Tarifarios (Santiago)'!$E:$E,MATCH($B1211,'Pliegos Tarifarios (Santiago)'!$A:$A,0))</f>
        <v>9287.5529016</v>
      </c>
      <c r="Q1211" s="19" cm="1">
        <f t="array" ref="Q1211">H1211*_xlfn.IFS(H1211&lt;=350,INDEX('Pliegos Tarifarios (Santiago)'!$F:$F,MATCH($B1211,'Pliegos Tarifarios (Santiago)'!$A:$A,0)),H1211&lt;=500,INDEX('Pliegos Tarifarios (Santiago)'!$G:$G,MATCH($B1211,'Pliegos Tarifarios (Santiago)'!$A:$A,0)),H1211&lt;=1000,INDEX('Pliegos Tarifarios (Santiago)'!$H:$H,MATCH($B1211,'Pliegos Tarifarios (Santiago)'!$A:$A,0)),H1211&lt;=5000,INDEX('Pliegos Tarifarios (Santiago)'!$I:$I,MATCH($B1211,'Pliegos Tarifarios (Santiago)'!$A:$A,0)),H1211&gt;5000,INDEX('Pliegos Tarifarios (Santiago)'!$J:$J,MATCH($B1211,'Pliegos Tarifarios (Santiago)'!$A:$A,0)))/1.19</f>
        <v>1684.412593109244</v>
      </c>
      <c r="R1211" s="19">
        <f>INDEX('Pliegos Tarifarios (Santiago)'!$K:$K,MATCH($B1211,'Pliegos Tarifarios (Santiago)'!$A:$A,0))</f>
        <v>723.32799999999997</v>
      </c>
      <c r="S1211" s="21">
        <f t="shared" si="76"/>
        <v>130749.40065470924</v>
      </c>
      <c r="T1211" s="21">
        <f t="shared" si="73"/>
        <v>24842.386124394758</v>
      </c>
      <c r="U1211" s="19">
        <v>0</v>
      </c>
      <c r="V1211" s="21">
        <f t="shared" si="74"/>
        <v>155591.786779104</v>
      </c>
    </row>
    <row r="1212" spans="1:22" x14ac:dyDescent="0.3">
      <c r="A1212" s="3" t="s">
        <v>136</v>
      </c>
      <c r="B1212" s="3">
        <v>5</v>
      </c>
      <c r="C1212" s="4" t="s">
        <v>178</v>
      </c>
      <c r="D1212" s="3" t="s">
        <v>566</v>
      </c>
      <c r="E1212" s="3" t="s">
        <v>488</v>
      </c>
      <c r="F1212" s="4" t="s">
        <v>567</v>
      </c>
      <c r="G1212" s="3" t="s">
        <v>30</v>
      </c>
      <c r="H1212" s="5">
        <v>718.96100000000001</v>
      </c>
      <c r="I1212" s="5">
        <v>1.9387000000000001</v>
      </c>
      <c r="J1212" s="5">
        <v>1.9347000000000001</v>
      </c>
      <c r="K1212" s="6">
        <v>0.99793676174756285</v>
      </c>
      <c r="L1212" s="5">
        <v>23.97</v>
      </c>
      <c r="M1212" s="19">
        <f>H1212*INDEX('Pliegos Tarifarios (Santiago)'!$B:$B,MATCH($B1212,'Pliegos Tarifarios (Santiago)'!$A:$A,0))</f>
        <v>85439.887317999994</v>
      </c>
      <c r="N1212" s="19">
        <f>I1212*INDEX('Pliegos Tarifarios (Santiago)'!$C:$C,MATCH($B1212,'Pliegos Tarifarios (Santiago)'!$A:$A,0))</f>
        <v>6592.4931277000005</v>
      </c>
      <c r="O1212" s="19">
        <f>J1212*INDEX('Pliegos Tarifarios (Santiago)'!$D:$D,MATCH($B1212,'Pliegos Tarifarios (Santiago)'!$A:$A,0))</f>
        <v>27278.716675800002</v>
      </c>
      <c r="P1212" s="19">
        <f>H1212*INDEX('Pliegos Tarifarios (Santiago)'!$E:$E,MATCH($B1212,'Pliegos Tarifarios (Santiago)'!$A:$A,0))</f>
        <v>9297.6036519999998</v>
      </c>
      <c r="Q1212" s="19" cm="1">
        <f t="array" ref="Q1212">H1212*_xlfn.IFS(H1212&lt;=350,INDEX('Pliegos Tarifarios (Santiago)'!$F:$F,MATCH($B1212,'Pliegos Tarifarios (Santiago)'!$A:$A,0)),H1212&lt;=500,INDEX('Pliegos Tarifarios (Santiago)'!$G:$G,MATCH($B1212,'Pliegos Tarifarios (Santiago)'!$A:$A,0)),H1212&lt;=1000,INDEX('Pliegos Tarifarios (Santiago)'!$H:$H,MATCH($B1212,'Pliegos Tarifarios (Santiago)'!$A:$A,0)),H1212&lt;=5000,INDEX('Pliegos Tarifarios (Santiago)'!$I:$I,MATCH($B1212,'Pliegos Tarifarios (Santiago)'!$A:$A,0)),H1212&gt;5000,INDEX('Pliegos Tarifarios (Santiago)'!$J:$J,MATCH($B1212,'Pliegos Tarifarios (Santiago)'!$A:$A,0)))/1.19</f>
        <v>1686.2354210084036</v>
      </c>
      <c r="R1212" s="19">
        <f>INDEX('Pliegos Tarifarios (Santiago)'!$K:$K,MATCH($B1212,'Pliegos Tarifarios (Santiago)'!$A:$A,0))</f>
        <v>723.32799999999997</v>
      </c>
      <c r="S1212" s="21">
        <f t="shared" si="76"/>
        <v>131018.2641945084</v>
      </c>
      <c r="T1212" s="21">
        <f t="shared" si="73"/>
        <v>24893.470196956598</v>
      </c>
      <c r="U1212" s="19">
        <v>0</v>
      </c>
      <c r="V1212" s="21">
        <f t="shared" si="74"/>
        <v>155911.734391465</v>
      </c>
    </row>
    <row r="1213" spans="1:22" x14ac:dyDescent="0.3">
      <c r="A1213" s="3" t="s">
        <v>136</v>
      </c>
      <c r="B1213" s="3">
        <v>5</v>
      </c>
      <c r="C1213" s="4" t="s">
        <v>178</v>
      </c>
      <c r="D1213" s="3" t="s">
        <v>568</v>
      </c>
      <c r="E1213" s="3" t="s">
        <v>488</v>
      </c>
      <c r="F1213" s="4" t="s">
        <v>569</v>
      </c>
      <c r="G1213" s="3" t="s">
        <v>30</v>
      </c>
      <c r="H1213" s="5">
        <v>719.14390000000003</v>
      </c>
      <c r="I1213" s="5">
        <v>1.9432</v>
      </c>
      <c r="J1213" s="5">
        <v>1.9432</v>
      </c>
      <c r="K1213" s="6">
        <v>1</v>
      </c>
      <c r="L1213" s="5">
        <v>23.97</v>
      </c>
      <c r="M1213" s="19">
        <f>H1213*INDEX('Pliegos Tarifarios (Santiago)'!$B:$B,MATCH($B1213,'Pliegos Tarifarios (Santiago)'!$A:$A,0))</f>
        <v>85461.622788199995</v>
      </c>
      <c r="N1213" s="19">
        <f>I1213*INDEX('Pliegos Tarifarios (Santiago)'!$C:$C,MATCH($B1213,'Pliegos Tarifarios (Santiago)'!$A:$A,0))</f>
        <v>6607.7952471999997</v>
      </c>
      <c r="O1213" s="19">
        <f>J1213*INDEX('Pliegos Tarifarios (Santiago)'!$D:$D,MATCH($B1213,'Pliegos Tarifarios (Santiago)'!$A:$A,0))</f>
        <v>27398.5642448</v>
      </c>
      <c r="P1213" s="19">
        <f>H1213*INDEX('Pliegos Tarifarios (Santiago)'!$E:$E,MATCH($B1213,'Pliegos Tarifarios (Santiago)'!$A:$A,0))</f>
        <v>9299.9689147999998</v>
      </c>
      <c r="Q1213" s="19" cm="1">
        <f t="array" ref="Q1213">H1213*_xlfn.IFS(H1213&lt;=350,INDEX('Pliegos Tarifarios (Santiago)'!$F:$F,MATCH($B1213,'Pliegos Tarifarios (Santiago)'!$A:$A,0)),H1213&lt;=500,INDEX('Pliegos Tarifarios (Santiago)'!$G:$G,MATCH($B1213,'Pliegos Tarifarios (Santiago)'!$A:$A,0)),H1213&lt;=1000,INDEX('Pliegos Tarifarios (Santiago)'!$H:$H,MATCH($B1213,'Pliegos Tarifarios (Santiago)'!$A:$A,0)),H1213&lt;=5000,INDEX('Pliegos Tarifarios (Santiago)'!$I:$I,MATCH($B1213,'Pliegos Tarifarios (Santiago)'!$A:$A,0)),H1213&gt;5000,INDEX('Pliegos Tarifarios (Santiago)'!$J:$J,MATCH($B1213,'Pliegos Tarifarios (Santiago)'!$A:$A,0)))/1.19</f>
        <v>1686.6643906722693</v>
      </c>
      <c r="R1213" s="19">
        <f>INDEX('Pliegos Tarifarios (Santiago)'!$K:$K,MATCH($B1213,'Pliegos Tarifarios (Santiago)'!$A:$A,0))</f>
        <v>723.32799999999997</v>
      </c>
      <c r="S1213" s="21">
        <f t="shared" si="76"/>
        <v>131177.94358567227</v>
      </c>
      <c r="T1213" s="21">
        <f t="shared" si="73"/>
        <v>24923.809281277732</v>
      </c>
      <c r="U1213" s="19">
        <v>0</v>
      </c>
      <c r="V1213" s="21">
        <f t="shared" si="74"/>
        <v>156101.75286695</v>
      </c>
    </row>
    <row r="1214" spans="1:22" x14ac:dyDescent="0.3">
      <c r="A1214" s="3" t="s">
        <v>136</v>
      </c>
      <c r="B1214" s="3">
        <v>5</v>
      </c>
      <c r="C1214" s="4" t="s">
        <v>178</v>
      </c>
      <c r="D1214" s="3" t="s">
        <v>570</v>
      </c>
      <c r="E1214" s="3" t="s">
        <v>488</v>
      </c>
      <c r="F1214" s="4" t="s">
        <v>571</v>
      </c>
      <c r="G1214" s="3" t="s">
        <v>30</v>
      </c>
      <c r="H1214" s="5">
        <v>719.56299999999999</v>
      </c>
      <c r="I1214" s="5">
        <v>1.9334</v>
      </c>
      <c r="J1214" s="5">
        <v>1.8906000000000001</v>
      </c>
      <c r="K1214" s="6">
        <v>0.97786283231612703</v>
      </c>
      <c r="L1214" s="5">
        <v>23.99</v>
      </c>
      <c r="M1214" s="19">
        <f>H1214*INDEX('Pliegos Tarifarios (Santiago)'!$B:$B,MATCH($B1214,'Pliegos Tarifarios (Santiago)'!$A:$A,0))</f>
        <v>85511.427793999988</v>
      </c>
      <c r="N1214" s="19">
        <f>I1214*INDEX('Pliegos Tarifarios (Santiago)'!$C:$C,MATCH($B1214,'Pliegos Tarifarios (Santiago)'!$A:$A,0))</f>
        <v>6574.4706314000005</v>
      </c>
      <c r="O1214" s="19">
        <f>J1214*INDEX('Pliegos Tarifarios (Santiago)'!$D:$D,MATCH($B1214,'Pliegos Tarifarios (Santiago)'!$A:$A,0))</f>
        <v>26656.9192884</v>
      </c>
      <c r="P1214" s="19">
        <f>H1214*INDEX('Pliegos Tarifarios (Santiago)'!$E:$E,MATCH($B1214,'Pliegos Tarifarios (Santiago)'!$A:$A,0))</f>
        <v>9305.3887159999995</v>
      </c>
      <c r="Q1214" s="19" cm="1">
        <f t="array" ref="Q1214">H1214*_xlfn.IFS(H1214&lt;=350,INDEX('Pliegos Tarifarios (Santiago)'!$F:$F,MATCH($B1214,'Pliegos Tarifarios (Santiago)'!$A:$A,0)),H1214&lt;=500,INDEX('Pliegos Tarifarios (Santiago)'!$G:$G,MATCH($B1214,'Pliegos Tarifarios (Santiago)'!$A:$A,0)),H1214&lt;=1000,INDEX('Pliegos Tarifarios (Santiago)'!$H:$H,MATCH($B1214,'Pliegos Tarifarios (Santiago)'!$A:$A,0)),H1214&lt;=5000,INDEX('Pliegos Tarifarios (Santiago)'!$I:$I,MATCH($B1214,'Pliegos Tarifarios (Santiago)'!$A:$A,0)),H1214&gt;5000,INDEX('Pliegos Tarifarios (Santiago)'!$J:$J,MATCH($B1214,'Pliegos Tarifarios (Santiago)'!$A:$A,0)))/1.19</f>
        <v>1687.6473386554624</v>
      </c>
      <c r="R1214" s="19">
        <f>INDEX('Pliegos Tarifarios (Santiago)'!$K:$K,MATCH($B1214,'Pliegos Tarifarios (Santiago)'!$A:$A,0))</f>
        <v>723.32799999999997</v>
      </c>
      <c r="S1214" s="21">
        <f t="shared" si="76"/>
        <v>130459.18176845546</v>
      </c>
      <c r="T1214" s="21">
        <f t="shared" si="73"/>
        <v>24787.244536006536</v>
      </c>
      <c r="U1214" s="19">
        <v>0</v>
      </c>
      <c r="V1214" s="21">
        <f t="shared" si="74"/>
        <v>155246.42630446199</v>
      </c>
    </row>
    <row r="1215" spans="1:22" x14ac:dyDescent="0.3">
      <c r="A1215" s="3" t="s">
        <v>136</v>
      </c>
      <c r="B1215" s="3">
        <v>5</v>
      </c>
      <c r="C1215" s="4" t="s">
        <v>178</v>
      </c>
      <c r="D1215" s="3" t="s">
        <v>572</v>
      </c>
      <c r="E1215" s="3" t="s">
        <v>488</v>
      </c>
      <c r="F1215" s="4" t="s">
        <v>573</v>
      </c>
      <c r="G1215" s="3" t="s">
        <v>30</v>
      </c>
      <c r="H1215" s="5">
        <v>719.61109999999996</v>
      </c>
      <c r="I1215" s="5">
        <v>1.9658</v>
      </c>
      <c r="J1215" s="5">
        <v>1.9658</v>
      </c>
      <c r="K1215" s="6">
        <v>1</v>
      </c>
      <c r="L1215" s="5">
        <v>23.99</v>
      </c>
      <c r="M1215" s="19">
        <f>H1215*INDEX('Pliegos Tarifarios (Santiago)'!$B:$B,MATCH($B1215,'Pliegos Tarifarios (Santiago)'!$A:$A,0))</f>
        <v>85517.143901799995</v>
      </c>
      <c r="N1215" s="19">
        <f>I1215*INDEX('Pliegos Tarifarios (Santiago)'!$C:$C,MATCH($B1215,'Pliegos Tarifarios (Santiago)'!$A:$A,0))</f>
        <v>6684.6458917999998</v>
      </c>
      <c r="O1215" s="19">
        <f>J1215*INDEX('Pliegos Tarifarios (Santiago)'!$D:$D,MATCH($B1215,'Pliegos Tarifarios (Santiago)'!$A:$A,0))</f>
        <v>27717.217781200001</v>
      </c>
      <c r="P1215" s="19">
        <f>H1215*INDEX('Pliegos Tarifarios (Santiago)'!$E:$E,MATCH($B1215,'Pliegos Tarifarios (Santiago)'!$A:$A,0))</f>
        <v>9306.0107451999993</v>
      </c>
      <c r="Q1215" s="19" cm="1">
        <f t="array" ref="Q1215">H1215*_xlfn.IFS(H1215&lt;=350,INDEX('Pliegos Tarifarios (Santiago)'!$F:$F,MATCH($B1215,'Pliegos Tarifarios (Santiago)'!$A:$A,0)),H1215&lt;=500,INDEX('Pliegos Tarifarios (Santiago)'!$G:$G,MATCH($B1215,'Pliegos Tarifarios (Santiago)'!$A:$A,0)),H1215&lt;=1000,INDEX('Pliegos Tarifarios (Santiago)'!$H:$H,MATCH($B1215,'Pliegos Tarifarios (Santiago)'!$A:$A,0)),H1215&lt;=5000,INDEX('Pliegos Tarifarios (Santiago)'!$I:$I,MATCH($B1215,'Pliegos Tarifarios (Santiago)'!$A:$A,0)),H1215&gt;5000,INDEX('Pliegos Tarifarios (Santiago)'!$J:$J,MATCH($B1215,'Pliegos Tarifarios (Santiago)'!$A:$A,0)))/1.19</f>
        <v>1687.7601513445381</v>
      </c>
      <c r="R1215" s="19">
        <f>INDEX('Pliegos Tarifarios (Santiago)'!$K:$K,MATCH($B1215,'Pliegos Tarifarios (Santiago)'!$A:$A,0))</f>
        <v>723.32799999999997</v>
      </c>
      <c r="S1215" s="21">
        <f t="shared" si="76"/>
        <v>131636.10647134454</v>
      </c>
      <c r="T1215" s="21">
        <f t="shared" si="73"/>
        <v>25010.860229555463</v>
      </c>
      <c r="U1215" s="19">
        <v>0</v>
      </c>
      <c r="V1215" s="21">
        <f t="shared" si="74"/>
        <v>156646.9667009</v>
      </c>
    </row>
    <row r="1216" spans="1:22" x14ac:dyDescent="0.3">
      <c r="A1216" s="3" t="s">
        <v>136</v>
      </c>
      <c r="B1216" s="3">
        <v>5</v>
      </c>
      <c r="C1216" s="4" t="s">
        <v>178</v>
      </c>
      <c r="D1216" s="3" t="s">
        <v>574</v>
      </c>
      <c r="E1216" s="3" t="s">
        <v>488</v>
      </c>
      <c r="F1216" s="4" t="s">
        <v>575</v>
      </c>
      <c r="G1216" s="3" t="s">
        <v>30</v>
      </c>
      <c r="H1216" s="5">
        <v>719.60090000000002</v>
      </c>
      <c r="I1216" s="5">
        <v>1.9333</v>
      </c>
      <c r="J1216" s="5">
        <v>1.8832</v>
      </c>
      <c r="K1216" s="6">
        <v>0.97408576009931203</v>
      </c>
      <c r="L1216" s="5">
        <v>23.99</v>
      </c>
      <c r="M1216" s="19">
        <f>H1216*INDEX('Pliegos Tarifarios (Santiago)'!$B:$B,MATCH($B1216,'Pliegos Tarifarios (Santiago)'!$A:$A,0))</f>
        <v>85515.931754199992</v>
      </c>
      <c r="N1216" s="19">
        <f>I1216*INDEX('Pliegos Tarifarios (Santiago)'!$C:$C,MATCH($B1216,'Pliegos Tarifarios (Santiago)'!$A:$A,0))</f>
        <v>6574.1305843</v>
      </c>
      <c r="O1216" s="19">
        <f>J1216*INDEX('Pliegos Tarifarios (Santiago)'!$D:$D,MATCH($B1216,'Pliegos Tarifarios (Santiago)'!$A:$A,0))</f>
        <v>26552.581404799999</v>
      </c>
      <c r="P1216" s="19">
        <f>H1216*INDEX('Pliegos Tarifarios (Santiago)'!$E:$E,MATCH($B1216,'Pliegos Tarifarios (Santiago)'!$A:$A,0))</f>
        <v>9305.8788388000012</v>
      </c>
      <c r="Q1216" s="19" cm="1">
        <f t="array" ref="Q1216">H1216*_xlfn.IFS(H1216&lt;=350,INDEX('Pliegos Tarifarios (Santiago)'!$F:$F,MATCH($B1216,'Pliegos Tarifarios (Santiago)'!$A:$A,0)),H1216&lt;=500,INDEX('Pliegos Tarifarios (Santiago)'!$G:$G,MATCH($B1216,'Pliegos Tarifarios (Santiago)'!$A:$A,0)),H1216&lt;=1000,INDEX('Pliegos Tarifarios (Santiago)'!$H:$H,MATCH($B1216,'Pliegos Tarifarios (Santiago)'!$A:$A,0)),H1216&lt;=5000,INDEX('Pliegos Tarifarios (Santiago)'!$I:$I,MATCH($B1216,'Pliegos Tarifarios (Santiago)'!$A:$A,0)),H1216&gt;5000,INDEX('Pliegos Tarifarios (Santiago)'!$J:$J,MATCH($B1216,'Pliegos Tarifarios (Santiago)'!$A:$A,0)))/1.19</f>
        <v>1687.7362284873952</v>
      </c>
      <c r="R1216" s="19">
        <f>INDEX('Pliegos Tarifarios (Santiago)'!$K:$K,MATCH($B1216,'Pliegos Tarifarios (Santiago)'!$A:$A,0))</f>
        <v>723.32799999999997</v>
      </c>
      <c r="S1216" s="21">
        <f t="shared" si="76"/>
        <v>130359.58681058738</v>
      </c>
      <c r="T1216" s="21">
        <f t="shared" si="73"/>
        <v>24768.321494011601</v>
      </c>
      <c r="U1216" s="19">
        <v>0</v>
      </c>
      <c r="V1216" s="21">
        <f t="shared" si="74"/>
        <v>155127.908304599</v>
      </c>
    </row>
    <row r="1217" spans="1:22" x14ac:dyDescent="0.3">
      <c r="A1217" s="3" t="s">
        <v>136</v>
      </c>
      <c r="B1217" s="3">
        <v>5</v>
      </c>
      <c r="C1217" s="4" t="s">
        <v>178</v>
      </c>
      <c r="D1217" s="3" t="s">
        <v>576</v>
      </c>
      <c r="E1217" s="3" t="s">
        <v>488</v>
      </c>
      <c r="F1217" s="4" t="s">
        <v>577</v>
      </c>
      <c r="G1217" s="3" t="s">
        <v>30</v>
      </c>
      <c r="H1217" s="5">
        <v>718.56290000000001</v>
      </c>
      <c r="I1217" s="5">
        <v>1.9632000000000001</v>
      </c>
      <c r="J1217" s="5">
        <v>1.9632000000000001</v>
      </c>
      <c r="K1217" s="6">
        <v>1</v>
      </c>
      <c r="L1217" s="5">
        <v>23.95</v>
      </c>
      <c r="M1217" s="19">
        <f>H1217*INDEX('Pliegos Tarifarios (Santiago)'!$B:$B,MATCH($B1217,'Pliegos Tarifarios (Santiago)'!$A:$A,0))</f>
        <v>85392.577910199994</v>
      </c>
      <c r="N1217" s="19">
        <f>I1217*INDEX('Pliegos Tarifarios (Santiago)'!$C:$C,MATCH($B1217,'Pliegos Tarifarios (Santiago)'!$A:$A,0))</f>
        <v>6675.8046672</v>
      </c>
      <c r="O1217" s="19">
        <f>J1217*INDEX('Pliegos Tarifarios (Santiago)'!$D:$D,MATCH($B1217,'Pliegos Tarifarios (Santiago)'!$A:$A,0))</f>
        <v>27680.558524800002</v>
      </c>
      <c r="P1217" s="19">
        <f>H1217*INDEX('Pliegos Tarifarios (Santiago)'!$E:$E,MATCH($B1217,'Pliegos Tarifarios (Santiago)'!$A:$A,0))</f>
        <v>9292.4554227999997</v>
      </c>
      <c r="Q1217" s="19" cm="1">
        <f t="array" ref="Q1217">H1217*_xlfn.IFS(H1217&lt;=350,INDEX('Pliegos Tarifarios (Santiago)'!$F:$F,MATCH($B1217,'Pliegos Tarifarios (Santiago)'!$A:$A,0)),H1217&lt;=500,INDEX('Pliegos Tarifarios (Santiago)'!$G:$G,MATCH($B1217,'Pliegos Tarifarios (Santiago)'!$A:$A,0)),H1217&lt;=1000,INDEX('Pliegos Tarifarios (Santiago)'!$H:$H,MATCH($B1217,'Pliegos Tarifarios (Santiago)'!$A:$A,0)),H1217&lt;=5000,INDEX('Pliegos Tarifarios (Santiago)'!$I:$I,MATCH($B1217,'Pliegos Tarifarios (Santiago)'!$A:$A,0)),H1217&gt;5000,INDEX('Pliegos Tarifarios (Santiago)'!$J:$J,MATCH($B1217,'Pliegos Tarifarios (Santiago)'!$A:$A,0)))/1.19</f>
        <v>1685.3017259663868</v>
      </c>
      <c r="R1217" s="19">
        <f>INDEX('Pliegos Tarifarios (Santiago)'!$K:$K,MATCH($B1217,'Pliegos Tarifarios (Santiago)'!$A:$A,0))</f>
        <v>723.32799999999997</v>
      </c>
      <c r="S1217" s="21">
        <f t="shared" si="76"/>
        <v>131450.02625096639</v>
      </c>
      <c r="T1217" s="21">
        <f t="shared" si="73"/>
        <v>24975.504987683613</v>
      </c>
      <c r="U1217" s="19">
        <v>0</v>
      </c>
      <c r="V1217" s="21">
        <f t="shared" si="74"/>
        <v>156425.53123865</v>
      </c>
    </row>
    <row r="1218" spans="1:22" x14ac:dyDescent="0.3">
      <c r="A1218" s="3" t="s">
        <v>136</v>
      </c>
      <c r="B1218" s="3">
        <v>5</v>
      </c>
      <c r="C1218" s="4" t="s">
        <v>178</v>
      </c>
      <c r="D1218" s="3" t="s">
        <v>578</v>
      </c>
      <c r="E1218" s="3" t="s">
        <v>488</v>
      </c>
      <c r="F1218" s="4" t="s">
        <v>579</v>
      </c>
      <c r="G1218" s="3" t="s">
        <v>30</v>
      </c>
      <c r="H1218" s="5">
        <v>719.47590000000002</v>
      </c>
      <c r="I1218" s="5">
        <v>1.962</v>
      </c>
      <c r="J1218" s="5">
        <v>1.9342999999999999</v>
      </c>
      <c r="K1218" s="6">
        <v>0.98588175331294592</v>
      </c>
      <c r="L1218" s="5">
        <v>23.98</v>
      </c>
      <c r="M1218" s="19">
        <f>H1218*INDEX('Pliegos Tarifarios (Santiago)'!$B:$B,MATCH($B1218,'Pliegos Tarifarios (Santiago)'!$A:$A,0))</f>
        <v>85501.077004199993</v>
      </c>
      <c r="N1218" s="19">
        <f>I1218*INDEX('Pliegos Tarifarios (Santiago)'!$C:$C,MATCH($B1218,'Pliegos Tarifarios (Santiago)'!$A:$A,0))</f>
        <v>6671.7241020000001</v>
      </c>
      <c r="O1218" s="19">
        <f>J1218*INDEX('Pliegos Tarifarios (Santiago)'!$D:$D,MATCH($B1218,'Pliegos Tarifarios (Santiago)'!$A:$A,0))</f>
        <v>27273.076790199997</v>
      </c>
      <c r="P1218" s="19">
        <f>H1218*INDEX('Pliegos Tarifarios (Santiago)'!$E:$E,MATCH($B1218,'Pliegos Tarifarios (Santiago)'!$A:$A,0))</f>
        <v>9304.2623388000011</v>
      </c>
      <c r="Q1218" s="19" cm="1">
        <f t="array" ref="Q1218">H1218*_xlfn.IFS(H1218&lt;=350,INDEX('Pliegos Tarifarios (Santiago)'!$F:$F,MATCH($B1218,'Pliegos Tarifarios (Santiago)'!$A:$A,0)),H1218&lt;=500,INDEX('Pliegos Tarifarios (Santiago)'!$G:$G,MATCH($B1218,'Pliegos Tarifarios (Santiago)'!$A:$A,0)),H1218&lt;=1000,INDEX('Pliegos Tarifarios (Santiago)'!$H:$H,MATCH($B1218,'Pliegos Tarifarios (Santiago)'!$A:$A,0)),H1218&lt;=5000,INDEX('Pliegos Tarifarios (Santiago)'!$I:$I,MATCH($B1218,'Pliegos Tarifarios (Santiago)'!$A:$A,0)),H1218&gt;5000,INDEX('Pliegos Tarifarios (Santiago)'!$J:$J,MATCH($B1218,'Pliegos Tarifarios (Santiago)'!$A:$A,0)))/1.19</f>
        <v>1687.4430562184878</v>
      </c>
      <c r="R1218" s="19">
        <f>INDEX('Pliegos Tarifarios (Santiago)'!$K:$K,MATCH($B1218,'Pliegos Tarifarios (Santiago)'!$A:$A,0))</f>
        <v>723.32799999999997</v>
      </c>
      <c r="S1218" s="21">
        <f t="shared" si="76"/>
        <v>131160.91129141848</v>
      </c>
      <c r="T1218" s="21">
        <f t="shared" si="73"/>
        <v>24920.573145369512</v>
      </c>
      <c r="U1218" s="19">
        <v>0</v>
      </c>
      <c r="V1218" s="21">
        <f t="shared" si="74"/>
        <v>156081.48443678799</v>
      </c>
    </row>
    <row r="1219" spans="1:22" x14ac:dyDescent="0.3">
      <c r="A1219" s="3" t="s">
        <v>136</v>
      </c>
      <c r="B1219" s="3">
        <v>5</v>
      </c>
      <c r="C1219" s="4" t="s">
        <v>178</v>
      </c>
      <c r="D1219" s="3" t="s">
        <v>580</v>
      </c>
      <c r="E1219" s="3" t="s">
        <v>488</v>
      </c>
      <c r="F1219" s="4" t="s">
        <v>581</v>
      </c>
      <c r="G1219" s="3" t="s">
        <v>30</v>
      </c>
      <c r="H1219" s="5">
        <v>718.62090000000001</v>
      </c>
      <c r="I1219" s="5">
        <v>1.9421999999999999</v>
      </c>
      <c r="J1219" s="5">
        <v>1.9089</v>
      </c>
      <c r="K1219" s="6">
        <v>0.98285449490268773</v>
      </c>
      <c r="L1219" s="5">
        <v>23.95</v>
      </c>
      <c r="M1219" s="19">
        <f>H1219*INDEX('Pliegos Tarifarios (Santiago)'!$B:$B,MATCH($B1219,'Pliegos Tarifarios (Santiago)'!$A:$A,0))</f>
        <v>85399.470514200002</v>
      </c>
      <c r="N1219" s="19">
        <f>I1219*INDEX('Pliegos Tarifarios (Santiago)'!$C:$C,MATCH($B1219,'Pliegos Tarifarios (Santiago)'!$A:$A,0))</f>
        <v>6604.3947761999998</v>
      </c>
      <c r="O1219" s="19">
        <f>J1219*INDEX('Pliegos Tarifarios (Santiago)'!$D:$D,MATCH($B1219,'Pliegos Tarifarios (Santiago)'!$A:$A,0))</f>
        <v>26914.944054600001</v>
      </c>
      <c r="P1219" s="19">
        <f>H1219*INDEX('Pliegos Tarifarios (Santiago)'!$E:$E,MATCH($B1219,'Pliegos Tarifarios (Santiago)'!$A:$A,0))</f>
        <v>9293.2054788000005</v>
      </c>
      <c r="Q1219" s="19" cm="1">
        <f t="array" ref="Q1219">H1219*_xlfn.IFS(H1219&lt;=350,INDEX('Pliegos Tarifarios (Santiago)'!$F:$F,MATCH($B1219,'Pliegos Tarifarios (Santiago)'!$A:$A,0)),H1219&lt;=500,INDEX('Pliegos Tarifarios (Santiago)'!$G:$G,MATCH($B1219,'Pliegos Tarifarios (Santiago)'!$A:$A,0)),H1219&lt;=1000,INDEX('Pliegos Tarifarios (Santiago)'!$H:$H,MATCH($B1219,'Pliegos Tarifarios (Santiago)'!$A:$A,0)),H1219&lt;=5000,INDEX('Pliegos Tarifarios (Santiago)'!$I:$I,MATCH($B1219,'Pliegos Tarifarios (Santiago)'!$A:$A,0)),H1219&gt;5000,INDEX('Pliegos Tarifarios (Santiago)'!$J:$J,MATCH($B1219,'Pliegos Tarifarios (Santiago)'!$A:$A,0)))/1.19</f>
        <v>1685.43775789916</v>
      </c>
      <c r="R1219" s="19">
        <f>INDEX('Pliegos Tarifarios (Santiago)'!$K:$K,MATCH($B1219,'Pliegos Tarifarios (Santiago)'!$A:$A,0))</f>
        <v>723.32799999999997</v>
      </c>
      <c r="S1219" s="21">
        <f t="shared" si="76"/>
        <v>130620.78058169915</v>
      </c>
      <c r="T1219" s="21">
        <f t="shared" si="73"/>
        <v>24817.948310522839</v>
      </c>
      <c r="U1219" s="19">
        <v>0</v>
      </c>
      <c r="V1219" s="21">
        <f t="shared" si="74"/>
        <v>155438.72889222199</v>
      </c>
    </row>
    <row r="1220" spans="1:22" x14ac:dyDescent="0.3">
      <c r="A1220" s="3" t="s">
        <v>136</v>
      </c>
      <c r="B1220" s="3">
        <v>5</v>
      </c>
      <c r="C1220" s="4" t="s">
        <v>178</v>
      </c>
      <c r="D1220" s="3" t="s">
        <v>582</v>
      </c>
      <c r="E1220" s="3" t="s">
        <v>488</v>
      </c>
      <c r="F1220" s="4" t="s">
        <v>583</v>
      </c>
      <c r="G1220" s="3" t="s">
        <v>30</v>
      </c>
      <c r="H1220" s="5">
        <v>718.01660000000004</v>
      </c>
      <c r="I1220" s="5">
        <v>1.9105000000000001</v>
      </c>
      <c r="J1220" s="5">
        <v>1.8863000000000001</v>
      </c>
      <c r="K1220" s="6">
        <v>0.98733315885893747</v>
      </c>
      <c r="L1220" s="5">
        <v>23.93</v>
      </c>
      <c r="M1220" s="19">
        <f>H1220*INDEX('Pliegos Tarifarios (Santiago)'!$B:$B,MATCH($B1220,'Pliegos Tarifarios (Santiago)'!$A:$A,0))</f>
        <v>85327.656710800002</v>
      </c>
      <c r="N1220" s="19">
        <f>I1220*INDEX('Pliegos Tarifarios (Santiago)'!$C:$C,MATCH($B1220,'Pliegos Tarifarios (Santiago)'!$A:$A,0))</f>
        <v>6496.5998454999999</v>
      </c>
      <c r="O1220" s="19">
        <f>J1220*INDEX('Pliegos Tarifarios (Santiago)'!$D:$D,MATCH($B1220,'Pliegos Tarifarios (Santiago)'!$A:$A,0))</f>
        <v>26596.290518199999</v>
      </c>
      <c r="P1220" s="19">
        <f>H1220*INDEX('Pliegos Tarifarios (Santiago)'!$E:$E,MATCH($B1220,'Pliegos Tarifarios (Santiago)'!$A:$A,0))</f>
        <v>9285.3906712000007</v>
      </c>
      <c r="Q1220" s="19" cm="1">
        <f t="array" ref="Q1220">H1220*_xlfn.IFS(H1220&lt;=350,INDEX('Pliegos Tarifarios (Santiago)'!$F:$F,MATCH($B1220,'Pliegos Tarifarios (Santiago)'!$A:$A,0)),H1220&lt;=500,INDEX('Pliegos Tarifarios (Santiago)'!$G:$G,MATCH($B1220,'Pliegos Tarifarios (Santiago)'!$A:$A,0)),H1220&lt;=1000,INDEX('Pliegos Tarifarios (Santiago)'!$H:$H,MATCH($B1220,'Pliegos Tarifarios (Santiago)'!$A:$A,0)),H1220&lt;=5000,INDEX('Pliegos Tarifarios (Santiago)'!$I:$I,MATCH($B1220,'Pliegos Tarifarios (Santiago)'!$A:$A,0)),H1220&gt;5000,INDEX('Pliegos Tarifarios (Santiago)'!$J:$J,MATCH($B1220,'Pliegos Tarifarios (Santiago)'!$A:$A,0)))/1.19</f>
        <v>1684.0204458823534</v>
      </c>
      <c r="R1220" s="19">
        <f>INDEX('Pliegos Tarifarios (Santiago)'!$K:$K,MATCH($B1220,'Pliegos Tarifarios (Santiago)'!$A:$A,0))</f>
        <v>723.32799999999997</v>
      </c>
      <c r="S1220" s="21">
        <f t="shared" si="76"/>
        <v>130113.28619158235</v>
      </c>
      <c r="T1220" s="21">
        <f t="shared" si="73"/>
        <v>24721.524376400645</v>
      </c>
      <c r="U1220" s="19">
        <v>0</v>
      </c>
      <c r="V1220" s="21">
        <f t="shared" si="74"/>
        <v>154834.81056798299</v>
      </c>
    </row>
    <row r="1221" spans="1:22" x14ac:dyDescent="0.3">
      <c r="A1221" s="3" t="s">
        <v>136</v>
      </c>
      <c r="B1221" s="3">
        <v>5</v>
      </c>
      <c r="C1221" s="4" t="s">
        <v>178</v>
      </c>
      <c r="D1221" s="3" t="s">
        <v>584</v>
      </c>
      <c r="E1221" s="3" t="s">
        <v>488</v>
      </c>
      <c r="F1221" s="4" t="s">
        <v>585</v>
      </c>
      <c r="G1221" s="3" t="s">
        <v>30</v>
      </c>
      <c r="H1221" s="5">
        <v>719.27859999999998</v>
      </c>
      <c r="I1221" s="5">
        <v>1.9374</v>
      </c>
      <c r="J1221" s="5">
        <v>1.9155</v>
      </c>
      <c r="K1221" s="6">
        <v>0.98869619077113657</v>
      </c>
      <c r="L1221" s="5">
        <v>23.98</v>
      </c>
      <c r="M1221" s="19">
        <f>H1221*INDEX('Pliegos Tarifarios (Santiago)'!$B:$B,MATCH($B1221,'Pliegos Tarifarios (Santiago)'!$A:$A,0))</f>
        <v>85477.630266799999</v>
      </c>
      <c r="N1221" s="19">
        <f>I1221*INDEX('Pliegos Tarifarios (Santiago)'!$C:$C,MATCH($B1221,'Pliegos Tarifarios (Santiago)'!$A:$A,0))</f>
        <v>6588.0725154000002</v>
      </c>
      <c r="O1221" s="19">
        <f>J1221*INDEX('Pliegos Tarifarios (Santiago)'!$D:$D,MATCH($B1221,'Pliegos Tarifarios (Santiago)'!$A:$A,0))</f>
        <v>27008.002166999999</v>
      </c>
      <c r="P1221" s="19">
        <f>H1221*INDEX('Pliegos Tarifarios (Santiago)'!$E:$E,MATCH($B1221,'Pliegos Tarifarios (Santiago)'!$A:$A,0))</f>
        <v>9301.7108552000009</v>
      </c>
      <c r="Q1221" s="19" cm="1">
        <f t="array" ref="Q1221">H1221*_xlfn.IFS(H1221&lt;=350,INDEX('Pliegos Tarifarios (Santiago)'!$F:$F,MATCH($B1221,'Pliegos Tarifarios (Santiago)'!$A:$A,0)),H1221&lt;=500,INDEX('Pliegos Tarifarios (Santiago)'!$G:$G,MATCH($B1221,'Pliegos Tarifarios (Santiago)'!$A:$A,0)),H1221&lt;=1000,INDEX('Pliegos Tarifarios (Santiago)'!$H:$H,MATCH($B1221,'Pliegos Tarifarios (Santiago)'!$A:$A,0)),H1221&lt;=5000,INDEX('Pliegos Tarifarios (Santiago)'!$I:$I,MATCH($B1221,'Pliegos Tarifarios (Santiago)'!$A:$A,0)),H1221&gt;5000,INDEX('Pliegos Tarifarios (Santiago)'!$J:$J,MATCH($B1221,'Pliegos Tarifarios (Santiago)'!$A:$A,0)))/1.19</f>
        <v>1686.980313109244</v>
      </c>
      <c r="R1221" s="19">
        <f>INDEX('Pliegos Tarifarios (Santiago)'!$K:$K,MATCH($B1221,'Pliegos Tarifarios (Santiago)'!$A:$A,0))</f>
        <v>723.32799999999997</v>
      </c>
      <c r="S1221" s="21">
        <f t="shared" si="76"/>
        <v>130785.72411750923</v>
      </c>
      <c r="T1221" s="21">
        <f t="shared" si="73"/>
        <v>24849.287582326753</v>
      </c>
      <c r="U1221" s="19">
        <v>0</v>
      </c>
      <c r="V1221" s="21">
        <f t="shared" si="74"/>
        <v>155635.011699836</v>
      </c>
    </row>
    <row r="1222" spans="1:22" x14ac:dyDescent="0.3">
      <c r="A1222" s="3" t="s">
        <v>136</v>
      </c>
      <c r="B1222" s="3">
        <v>5</v>
      </c>
      <c r="C1222" s="4" t="s">
        <v>178</v>
      </c>
      <c r="D1222" s="3" t="s">
        <v>586</v>
      </c>
      <c r="E1222" s="3" t="s">
        <v>488</v>
      </c>
      <c r="F1222" s="4" t="s">
        <v>587</v>
      </c>
      <c r="G1222" s="3" t="s">
        <v>30</v>
      </c>
      <c r="H1222" s="5">
        <v>717.22119999999995</v>
      </c>
      <c r="I1222" s="5">
        <v>1.9354</v>
      </c>
      <c r="J1222" s="5">
        <v>1.9354</v>
      </c>
      <c r="K1222" s="6">
        <v>1</v>
      </c>
      <c r="L1222" s="5">
        <v>23.91</v>
      </c>
      <c r="M1222" s="19">
        <f>H1222*INDEX('Pliegos Tarifarios (Santiago)'!$B:$B,MATCH($B1222,'Pliegos Tarifarios (Santiago)'!$A:$A,0))</f>
        <v>85233.132965599987</v>
      </c>
      <c r="N1222" s="19">
        <f>I1222*INDEX('Pliegos Tarifarios (Santiago)'!$C:$C,MATCH($B1222,'Pliegos Tarifarios (Santiago)'!$A:$A,0))</f>
        <v>6581.2715734000003</v>
      </c>
      <c r="O1222" s="19">
        <f>J1222*INDEX('Pliegos Tarifarios (Santiago)'!$D:$D,MATCH($B1222,'Pliegos Tarifarios (Santiago)'!$A:$A,0))</f>
        <v>27288.586475600001</v>
      </c>
      <c r="P1222" s="19">
        <f>H1222*INDEX('Pliegos Tarifarios (Santiago)'!$E:$E,MATCH($B1222,'Pliegos Tarifarios (Santiago)'!$A:$A,0))</f>
        <v>9275.1045584000003</v>
      </c>
      <c r="Q1222" s="19" cm="1">
        <f t="array" ref="Q1222">H1222*_xlfn.IFS(H1222&lt;=350,INDEX('Pliegos Tarifarios (Santiago)'!$F:$F,MATCH($B1222,'Pliegos Tarifarios (Santiago)'!$A:$A,0)),H1222&lt;=500,INDEX('Pliegos Tarifarios (Santiago)'!$G:$G,MATCH($B1222,'Pliegos Tarifarios (Santiago)'!$A:$A,0)),H1222&lt;=1000,INDEX('Pliegos Tarifarios (Santiago)'!$H:$H,MATCH($B1222,'Pliegos Tarifarios (Santiago)'!$A:$A,0)),H1222&lt;=5000,INDEX('Pliegos Tarifarios (Santiago)'!$I:$I,MATCH($B1222,'Pliegos Tarifarios (Santiago)'!$A:$A,0)),H1222&gt;5000,INDEX('Pliegos Tarifarios (Santiago)'!$J:$J,MATCH($B1222,'Pliegos Tarifarios (Santiago)'!$A:$A,0)))/1.19</f>
        <v>1682.1549321008406</v>
      </c>
      <c r="R1222" s="19">
        <f>INDEX('Pliegos Tarifarios (Santiago)'!$K:$K,MATCH($B1222,'Pliegos Tarifarios (Santiago)'!$A:$A,0))</f>
        <v>723.32799999999997</v>
      </c>
      <c r="S1222" s="21">
        <f t="shared" si="76"/>
        <v>130783.5785051008</v>
      </c>
      <c r="T1222" s="21">
        <f t="shared" si="73"/>
        <v>24848.879915969152</v>
      </c>
      <c r="U1222" s="19">
        <v>0</v>
      </c>
      <c r="V1222" s="21">
        <f t="shared" si="74"/>
        <v>155632.45842106995</v>
      </c>
    </row>
    <row r="1223" spans="1:22" x14ac:dyDescent="0.3">
      <c r="A1223" s="3" t="s">
        <v>136</v>
      </c>
      <c r="B1223" s="3">
        <v>5</v>
      </c>
      <c r="C1223" s="4" t="s">
        <v>178</v>
      </c>
      <c r="D1223" s="3" t="s">
        <v>588</v>
      </c>
      <c r="E1223" s="3" t="s">
        <v>488</v>
      </c>
      <c r="F1223" s="4" t="s">
        <v>589</v>
      </c>
      <c r="G1223" s="3" t="s">
        <v>30</v>
      </c>
      <c r="H1223" s="5">
        <v>720.36559999999997</v>
      </c>
      <c r="I1223" s="5">
        <v>1.9166000000000001</v>
      </c>
      <c r="J1223" s="5">
        <v>1.9166000000000001</v>
      </c>
      <c r="K1223" s="6">
        <v>1</v>
      </c>
      <c r="L1223" s="5">
        <v>24.01</v>
      </c>
      <c r="M1223" s="19">
        <f>H1223*INDEX('Pliegos Tarifarios (Santiago)'!$B:$B,MATCH($B1223,'Pliegos Tarifarios (Santiago)'!$A:$A,0))</f>
        <v>85606.807172799992</v>
      </c>
      <c r="N1223" s="19">
        <f>I1223*INDEX('Pliegos Tarifarios (Santiago)'!$C:$C,MATCH($B1223,'Pliegos Tarifarios (Santiago)'!$A:$A,0))</f>
        <v>6517.3427185999999</v>
      </c>
      <c r="O1223" s="19">
        <f>J1223*INDEX('Pliegos Tarifarios (Santiago)'!$D:$D,MATCH($B1223,'Pliegos Tarifarios (Santiago)'!$A:$A,0))</f>
        <v>27023.511852400003</v>
      </c>
      <c r="P1223" s="19">
        <f>H1223*INDEX('Pliegos Tarifarios (Santiago)'!$E:$E,MATCH($B1223,'Pliegos Tarifarios (Santiago)'!$A:$A,0))</f>
        <v>9315.7679391999991</v>
      </c>
      <c r="Q1223" s="19" cm="1">
        <f t="array" ref="Q1223">H1223*_xlfn.IFS(H1223&lt;=350,INDEX('Pliegos Tarifarios (Santiago)'!$F:$F,MATCH($B1223,'Pliegos Tarifarios (Santiago)'!$A:$A,0)),H1223&lt;=500,INDEX('Pliegos Tarifarios (Santiago)'!$G:$G,MATCH($B1223,'Pliegos Tarifarios (Santiago)'!$A:$A,0)),H1223&lt;=1000,INDEX('Pliegos Tarifarios (Santiago)'!$H:$H,MATCH($B1223,'Pliegos Tarifarios (Santiago)'!$A:$A,0)),H1223&lt;=5000,INDEX('Pliegos Tarifarios (Santiago)'!$I:$I,MATCH($B1223,'Pliegos Tarifarios (Santiago)'!$A:$A,0)),H1223&gt;5000,INDEX('Pliegos Tarifarios (Santiago)'!$J:$J,MATCH($B1223,'Pliegos Tarifarios (Santiago)'!$A:$A,0)))/1.19</f>
        <v>1689.5297391596641</v>
      </c>
      <c r="R1223" s="19">
        <f>INDEX('Pliegos Tarifarios (Santiago)'!$K:$K,MATCH($B1223,'Pliegos Tarifarios (Santiago)'!$A:$A,0))</f>
        <v>723.32799999999997</v>
      </c>
      <c r="S1223" s="21">
        <f t="shared" si="76"/>
        <v>130876.28742215966</v>
      </c>
      <c r="T1223" s="21">
        <f t="shared" si="73"/>
        <v>24866.494610210335</v>
      </c>
      <c r="U1223" s="19">
        <v>0</v>
      </c>
      <c r="V1223" s="21">
        <f t="shared" si="74"/>
        <v>155742.78203236999</v>
      </c>
    </row>
    <row r="1224" spans="1:22" x14ac:dyDescent="0.3">
      <c r="A1224" s="3" t="s">
        <v>136</v>
      </c>
      <c r="B1224" s="3">
        <v>5</v>
      </c>
      <c r="C1224" s="4" t="s">
        <v>178</v>
      </c>
      <c r="D1224" s="3" t="s">
        <v>590</v>
      </c>
      <c r="E1224" s="3" t="s">
        <v>488</v>
      </c>
      <c r="F1224" s="4" t="s">
        <v>591</v>
      </c>
      <c r="G1224" s="3" t="s">
        <v>30</v>
      </c>
      <c r="H1224" s="5">
        <v>720.61959999999999</v>
      </c>
      <c r="I1224" s="5">
        <v>1.9834000000000001</v>
      </c>
      <c r="J1224" s="5">
        <v>1.9834000000000001</v>
      </c>
      <c r="K1224" s="6">
        <v>1</v>
      </c>
      <c r="L1224" s="5">
        <v>24.02</v>
      </c>
      <c r="M1224" s="19">
        <f>H1224*INDEX('Pliegos Tarifarios (Santiago)'!$B:$B,MATCH($B1224,'Pliegos Tarifarios (Santiago)'!$A:$A,0))</f>
        <v>85636.992024799998</v>
      </c>
      <c r="N1224" s="19">
        <f>I1224*INDEX('Pliegos Tarifarios (Santiago)'!$C:$C,MATCH($B1224,'Pliegos Tarifarios (Santiago)'!$A:$A,0))</f>
        <v>6744.4941814000003</v>
      </c>
      <c r="O1224" s="19">
        <f>J1224*INDEX('Pliegos Tarifarios (Santiago)'!$D:$D,MATCH($B1224,'Pliegos Tarifarios (Santiago)'!$A:$A,0))</f>
        <v>27965.372747600002</v>
      </c>
      <c r="P1224" s="19">
        <f>H1224*INDEX('Pliegos Tarifarios (Santiago)'!$E:$E,MATCH($B1224,'Pliegos Tarifarios (Santiago)'!$A:$A,0))</f>
        <v>9319.0526671999996</v>
      </c>
      <c r="Q1224" s="19" cm="1">
        <f t="array" ref="Q1224">H1224*_xlfn.IFS(H1224&lt;=350,INDEX('Pliegos Tarifarios (Santiago)'!$F:$F,MATCH($B1224,'Pliegos Tarifarios (Santiago)'!$A:$A,0)),H1224&lt;=500,INDEX('Pliegos Tarifarios (Santiago)'!$G:$G,MATCH($B1224,'Pliegos Tarifarios (Santiago)'!$A:$A,0)),H1224&lt;=1000,INDEX('Pliegos Tarifarios (Santiago)'!$H:$H,MATCH($B1224,'Pliegos Tarifarios (Santiago)'!$A:$A,0)),H1224&lt;=5000,INDEX('Pliegos Tarifarios (Santiago)'!$I:$I,MATCH($B1224,'Pliegos Tarifarios (Santiago)'!$A:$A,0)),H1224&gt;5000,INDEX('Pliegos Tarifarios (Santiago)'!$J:$J,MATCH($B1224,'Pliegos Tarifarios (Santiago)'!$A:$A,0)))/1.19</f>
        <v>1690.1254652100843</v>
      </c>
      <c r="R1224" s="19">
        <f>INDEX('Pliegos Tarifarios (Santiago)'!$K:$K,MATCH($B1224,'Pliegos Tarifarios (Santiago)'!$A:$A,0))</f>
        <v>723.32799999999997</v>
      </c>
      <c r="S1224" s="21">
        <f t="shared" si="76"/>
        <v>132079.36508621011</v>
      </c>
      <c r="T1224" s="21">
        <f t="shared" si="73"/>
        <v>25095.07936637992</v>
      </c>
      <c r="U1224" s="19">
        <v>0</v>
      </c>
      <c r="V1224" s="21">
        <f t="shared" si="74"/>
        <v>157174.44445259002</v>
      </c>
    </row>
    <row r="1225" spans="1:22" x14ac:dyDescent="0.3">
      <c r="A1225" s="3" t="s">
        <v>136</v>
      </c>
      <c r="B1225" s="3">
        <v>5</v>
      </c>
      <c r="C1225" s="4" t="s">
        <v>178</v>
      </c>
      <c r="D1225" s="3" t="s">
        <v>592</v>
      </c>
      <c r="E1225" s="3" t="s">
        <v>488</v>
      </c>
      <c r="F1225" s="4" t="s">
        <v>593</v>
      </c>
      <c r="G1225" s="3" t="s">
        <v>30</v>
      </c>
      <c r="H1225" s="5">
        <v>719.17510000000004</v>
      </c>
      <c r="I1225" s="5">
        <v>1.9688000000000001</v>
      </c>
      <c r="J1225" s="5">
        <v>1.9477</v>
      </c>
      <c r="K1225" s="6">
        <v>0.98928281186509548</v>
      </c>
      <c r="L1225" s="5">
        <v>23.97</v>
      </c>
      <c r="M1225" s="19">
        <f>H1225*INDEX('Pliegos Tarifarios (Santiago)'!$B:$B,MATCH($B1225,'Pliegos Tarifarios (Santiago)'!$A:$A,0))</f>
        <v>85465.330533800006</v>
      </c>
      <c r="N1225" s="19">
        <f>I1225*INDEX('Pliegos Tarifarios (Santiago)'!$C:$C,MATCH($B1225,'Pliegos Tarifarios (Santiago)'!$A:$A,0))</f>
        <v>6694.8473048000005</v>
      </c>
      <c r="O1225" s="19">
        <f>J1225*INDEX('Pliegos Tarifarios (Santiago)'!$D:$D,MATCH($B1225,'Pliegos Tarifarios (Santiago)'!$A:$A,0))</f>
        <v>27462.012957800001</v>
      </c>
      <c r="P1225" s="19">
        <f>H1225*INDEX('Pliegos Tarifarios (Santiago)'!$E:$E,MATCH($B1225,'Pliegos Tarifarios (Santiago)'!$A:$A,0))</f>
        <v>9300.3723932000012</v>
      </c>
      <c r="Q1225" s="19" cm="1">
        <f t="array" ref="Q1225">H1225*_xlfn.IFS(H1225&lt;=350,INDEX('Pliegos Tarifarios (Santiago)'!$F:$F,MATCH($B1225,'Pliegos Tarifarios (Santiago)'!$A:$A,0)),H1225&lt;=500,INDEX('Pliegos Tarifarios (Santiago)'!$G:$G,MATCH($B1225,'Pliegos Tarifarios (Santiago)'!$A:$A,0)),H1225&lt;=1000,INDEX('Pliegos Tarifarios (Santiago)'!$H:$H,MATCH($B1225,'Pliegos Tarifarios (Santiago)'!$A:$A,0)),H1225&lt;=5000,INDEX('Pliegos Tarifarios (Santiago)'!$I:$I,MATCH($B1225,'Pliegos Tarifarios (Santiago)'!$A:$A,0)),H1225&gt;5000,INDEX('Pliegos Tarifarios (Santiago)'!$J:$J,MATCH($B1225,'Pliegos Tarifarios (Santiago)'!$A:$A,0)))/1.19</f>
        <v>1686.7375664705887</v>
      </c>
      <c r="R1225" s="19">
        <f>INDEX('Pliegos Tarifarios (Santiago)'!$K:$K,MATCH($B1225,'Pliegos Tarifarios (Santiago)'!$A:$A,0))</f>
        <v>723.32799999999997</v>
      </c>
      <c r="S1225" s="21">
        <f t="shared" si="76"/>
        <v>131332.6287560706</v>
      </c>
      <c r="T1225" s="21">
        <f t="shared" si="73"/>
        <v>24953.199463653415</v>
      </c>
      <c r="U1225" s="19">
        <v>0</v>
      </c>
      <c r="V1225" s="21">
        <f t="shared" si="74"/>
        <v>156285.828219724</v>
      </c>
    </row>
    <row r="1226" spans="1:22" x14ac:dyDescent="0.3">
      <c r="A1226" s="3" t="s">
        <v>136</v>
      </c>
      <c r="B1226" s="3">
        <v>5</v>
      </c>
      <c r="C1226" s="4" t="s">
        <v>178</v>
      </c>
      <c r="D1226" s="3" t="s">
        <v>594</v>
      </c>
      <c r="E1226" s="3" t="s">
        <v>488</v>
      </c>
      <c r="F1226" s="4" t="s">
        <v>595</v>
      </c>
      <c r="G1226" s="3" t="s">
        <v>30</v>
      </c>
      <c r="H1226" s="5">
        <v>718.64020000000005</v>
      </c>
      <c r="I1226" s="5">
        <v>1.9459</v>
      </c>
      <c r="J1226" s="5">
        <v>1.9382999999999999</v>
      </c>
      <c r="K1226" s="6">
        <v>0.99609435222776088</v>
      </c>
      <c r="L1226" s="5">
        <v>23.95</v>
      </c>
      <c r="M1226" s="19">
        <f>H1226*INDEX('Pliegos Tarifarios (Santiago)'!$B:$B,MATCH($B1226,'Pliegos Tarifarios (Santiago)'!$A:$A,0))</f>
        <v>85401.764087600008</v>
      </c>
      <c r="N1226" s="19">
        <f>I1226*INDEX('Pliegos Tarifarios (Santiago)'!$C:$C,MATCH($B1226,'Pliegos Tarifarios (Santiago)'!$A:$A,0))</f>
        <v>6616.9765189</v>
      </c>
      <c r="O1226" s="19">
        <f>J1226*INDEX('Pliegos Tarifarios (Santiago)'!$D:$D,MATCH($B1226,'Pliegos Tarifarios (Santiago)'!$A:$A,0))</f>
        <v>27329.475646199997</v>
      </c>
      <c r="P1226" s="19">
        <f>H1226*INDEX('Pliegos Tarifarios (Santiago)'!$E:$E,MATCH($B1226,'Pliegos Tarifarios (Santiago)'!$A:$A,0))</f>
        <v>9293.4550664000017</v>
      </c>
      <c r="Q1226" s="19" cm="1">
        <f t="array" ref="Q1226">H1226*_xlfn.IFS(H1226&lt;=350,INDEX('Pliegos Tarifarios (Santiago)'!$F:$F,MATCH($B1226,'Pliegos Tarifarios (Santiago)'!$A:$A,0)),H1226&lt;=500,INDEX('Pliegos Tarifarios (Santiago)'!$G:$G,MATCH($B1226,'Pliegos Tarifarios (Santiago)'!$A:$A,0)),H1226&lt;=1000,INDEX('Pliegos Tarifarios (Santiago)'!$H:$H,MATCH($B1226,'Pliegos Tarifarios (Santiago)'!$A:$A,0)),H1226&lt;=5000,INDEX('Pliegos Tarifarios (Santiago)'!$I:$I,MATCH($B1226,'Pliegos Tarifarios (Santiago)'!$A:$A,0)),H1226&gt;5000,INDEX('Pliegos Tarifarios (Santiago)'!$J:$J,MATCH($B1226,'Pliegos Tarifarios (Santiago)'!$A:$A,0)))/1.19</f>
        <v>1685.4830236974794</v>
      </c>
      <c r="R1226" s="19">
        <f>INDEX('Pliegos Tarifarios (Santiago)'!$K:$K,MATCH($B1226,'Pliegos Tarifarios (Santiago)'!$A:$A,0))</f>
        <v>723.32799999999997</v>
      </c>
      <c r="S1226" s="21">
        <f t="shared" si="76"/>
        <v>131050.48234279748</v>
      </c>
      <c r="T1226" s="21">
        <f t="shared" ref="T1226:T1289" si="77">S1226*0.19</f>
        <v>24899.591645131521</v>
      </c>
      <c r="U1226" s="19">
        <v>0</v>
      </c>
      <c r="V1226" s="21">
        <f t="shared" ref="V1226:V1289" si="78">SUM(S1226:T1226)</f>
        <v>155950.073987929</v>
      </c>
    </row>
    <row r="1227" spans="1:22" x14ac:dyDescent="0.3">
      <c r="A1227" s="3" t="s">
        <v>136</v>
      </c>
      <c r="B1227" s="3">
        <v>5</v>
      </c>
      <c r="C1227" s="4" t="s">
        <v>178</v>
      </c>
      <c r="D1227" s="3" t="s">
        <v>596</v>
      </c>
      <c r="E1227" s="3" t="s">
        <v>488</v>
      </c>
      <c r="F1227" s="4" t="s">
        <v>597</v>
      </c>
      <c r="G1227" s="3" t="s">
        <v>30</v>
      </c>
      <c r="H1227" s="5">
        <v>719.69439999999997</v>
      </c>
      <c r="I1227" s="5">
        <v>1.9206000000000001</v>
      </c>
      <c r="J1227" s="5">
        <v>1.9092</v>
      </c>
      <c r="K1227" s="6">
        <v>0.99406435488909717</v>
      </c>
      <c r="L1227" s="5">
        <v>23.99</v>
      </c>
      <c r="M1227" s="19">
        <f>H1227*INDEX('Pliegos Tarifarios (Santiago)'!$B:$B,MATCH($B1227,'Pliegos Tarifarios (Santiago)'!$A:$A,0))</f>
        <v>85527.043107199992</v>
      </c>
      <c r="N1227" s="19">
        <f>I1227*INDEX('Pliegos Tarifarios (Santiago)'!$C:$C,MATCH($B1227,'Pliegos Tarifarios (Santiago)'!$A:$A,0))</f>
        <v>6530.9446026000005</v>
      </c>
      <c r="O1227" s="19">
        <f>J1227*INDEX('Pliegos Tarifarios (Santiago)'!$D:$D,MATCH($B1227,'Pliegos Tarifarios (Santiago)'!$A:$A,0))</f>
        <v>26919.173968800002</v>
      </c>
      <c r="P1227" s="19">
        <f>H1227*INDEX('Pliegos Tarifarios (Santiago)'!$E:$E,MATCH($B1227,'Pliegos Tarifarios (Santiago)'!$A:$A,0))</f>
        <v>9307.0879807999991</v>
      </c>
      <c r="Q1227" s="19" cm="1">
        <f t="array" ref="Q1227">H1227*_xlfn.IFS(H1227&lt;=350,INDEX('Pliegos Tarifarios (Santiago)'!$F:$F,MATCH($B1227,'Pliegos Tarifarios (Santiago)'!$A:$A,0)),H1227&lt;=500,INDEX('Pliegos Tarifarios (Santiago)'!$G:$G,MATCH($B1227,'Pliegos Tarifarios (Santiago)'!$A:$A,0)),H1227&lt;=1000,INDEX('Pliegos Tarifarios (Santiago)'!$H:$H,MATCH($B1227,'Pliegos Tarifarios (Santiago)'!$A:$A,0)),H1227&lt;=5000,INDEX('Pliegos Tarifarios (Santiago)'!$I:$I,MATCH($B1227,'Pliegos Tarifarios (Santiago)'!$A:$A,0)),H1227&gt;5000,INDEX('Pliegos Tarifarios (Santiago)'!$J:$J,MATCH($B1227,'Pliegos Tarifarios (Santiago)'!$A:$A,0)))/1.19</f>
        <v>1687.9555213445381</v>
      </c>
      <c r="R1227" s="19">
        <f>INDEX('Pliegos Tarifarios (Santiago)'!$K:$K,MATCH($B1227,'Pliegos Tarifarios (Santiago)'!$A:$A,0))</f>
        <v>723.32799999999997</v>
      </c>
      <c r="S1227" s="21">
        <f t="shared" si="76"/>
        <v>130695.53318074452</v>
      </c>
      <c r="T1227" s="21">
        <f t="shared" si="77"/>
        <v>24832.15130434146</v>
      </c>
      <c r="U1227" s="19">
        <v>0</v>
      </c>
      <c r="V1227" s="21">
        <f t="shared" si="78"/>
        <v>155527.68448508598</v>
      </c>
    </row>
    <row r="1228" spans="1:22" x14ac:dyDescent="0.3">
      <c r="A1228" s="3" t="s">
        <v>136</v>
      </c>
      <c r="B1228" s="3">
        <v>5</v>
      </c>
      <c r="C1228" s="4" t="s">
        <v>178</v>
      </c>
      <c r="D1228" s="3" t="s">
        <v>598</v>
      </c>
      <c r="E1228" s="3" t="s">
        <v>488</v>
      </c>
      <c r="F1228" s="4" t="s">
        <v>599</v>
      </c>
      <c r="G1228" s="3" t="s">
        <v>30</v>
      </c>
      <c r="H1228" s="5">
        <v>719.15470000000005</v>
      </c>
      <c r="I1228" s="5">
        <v>1.8895999999999999</v>
      </c>
      <c r="J1228" s="5">
        <v>1.8838999999999999</v>
      </c>
      <c r="K1228" s="6">
        <v>0.99698348856900931</v>
      </c>
      <c r="L1228" s="5">
        <v>23.97</v>
      </c>
      <c r="M1228" s="19">
        <f>H1228*INDEX('Pliegos Tarifarios (Santiago)'!$B:$B,MATCH($B1228,'Pliegos Tarifarios (Santiago)'!$A:$A,0))</f>
        <v>85462.906238600001</v>
      </c>
      <c r="N1228" s="19">
        <f>I1228*INDEX('Pliegos Tarifarios (Santiago)'!$C:$C,MATCH($B1228,'Pliegos Tarifarios (Santiago)'!$A:$A,0))</f>
        <v>6425.5300016000001</v>
      </c>
      <c r="O1228" s="19">
        <f>J1228*INDEX('Pliegos Tarifarios (Santiago)'!$D:$D,MATCH($B1228,'Pliegos Tarifarios (Santiago)'!$A:$A,0))</f>
        <v>26562.451204599998</v>
      </c>
      <c r="P1228" s="19">
        <f>H1228*INDEX('Pliegos Tarifarios (Santiago)'!$E:$E,MATCH($B1228,'Pliegos Tarifarios (Santiago)'!$A:$A,0))</f>
        <v>9300.1085804000013</v>
      </c>
      <c r="Q1228" s="19" cm="1">
        <f t="array" ref="Q1228">H1228*_xlfn.IFS(H1228&lt;=350,INDEX('Pliegos Tarifarios (Santiago)'!$F:$F,MATCH($B1228,'Pliegos Tarifarios (Santiago)'!$A:$A,0)),H1228&lt;=500,INDEX('Pliegos Tarifarios (Santiago)'!$G:$G,MATCH($B1228,'Pliegos Tarifarios (Santiago)'!$A:$A,0)),H1228&lt;=1000,INDEX('Pliegos Tarifarios (Santiago)'!$H:$H,MATCH($B1228,'Pliegos Tarifarios (Santiago)'!$A:$A,0)),H1228&lt;=5000,INDEX('Pliegos Tarifarios (Santiago)'!$I:$I,MATCH($B1228,'Pliegos Tarifarios (Santiago)'!$A:$A,0)),H1228&gt;5000,INDEX('Pliegos Tarifarios (Santiago)'!$J:$J,MATCH($B1228,'Pliegos Tarifarios (Santiago)'!$A:$A,0)))/1.19</f>
        <v>1686.6897207563029</v>
      </c>
      <c r="R1228" s="19">
        <f>INDEX('Pliegos Tarifarios (Santiago)'!$K:$K,MATCH($B1228,'Pliegos Tarifarios (Santiago)'!$A:$A,0))</f>
        <v>723.32799999999997</v>
      </c>
      <c r="S1228" s="21">
        <f t="shared" si="76"/>
        <v>130161.0137459563</v>
      </c>
      <c r="T1228" s="21">
        <f t="shared" si="77"/>
        <v>24730.592611731696</v>
      </c>
      <c r="U1228" s="19">
        <v>0</v>
      </c>
      <c r="V1228" s="21">
        <f t="shared" si="78"/>
        <v>154891.606357688</v>
      </c>
    </row>
    <row r="1229" spans="1:22" x14ac:dyDescent="0.3">
      <c r="A1229" s="3" t="s">
        <v>136</v>
      </c>
      <c r="B1229" s="3">
        <v>5</v>
      </c>
      <c r="C1229" s="4" t="s">
        <v>178</v>
      </c>
      <c r="D1229" s="3" t="s">
        <v>600</v>
      </c>
      <c r="E1229" s="3" t="s">
        <v>488</v>
      </c>
      <c r="F1229" s="4" t="s">
        <v>601</v>
      </c>
      <c r="G1229" s="3" t="s">
        <v>30</v>
      </c>
      <c r="H1229" s="5">
        <v>720.61900000000003</v>
      </c>
      <c r="I1229" s="5">
        <v>1.8908</v>
      </c>
      <c r="J1229" s="5">
        <v>1.8908</v>
      </c>
      <c r="K1229" s="6">
        <v>1</v>
      </c>
      <c r="L1229" s="5">
        <v>24.02</v>
      </c>
      <c r="M1229" s="19">
        <f>H1229*INDEX('Pliegos Tarifarios (Santiago)'!$B:$B,MATCH($B1229,'Pliegos Tarifarios (Santiago)'!$A:$A,0))</f>
        <v>85636.920721999995</v>
      </c>
      <c r="N1229" s="19">
        <f>I1229*INDEX('Pliegos Tarifarios (Santiago)'!$C:$C,MATCH($B1229,'Pliegos Tarifarios (Santiago)'!$A:$A,0))</f>
        <v>6429.6105668</v>
      </c>
      <c r="O1229" s="19">
        <f>J1229*INDEX('Pliegos Tarifarios (Santiago)'!$D:$D,MATCH($B1229,'Pliegos Tarifarios (Santiago)'!$A:$A,0))</f>
        <v>26659.739231200001</v>
      </c>
      <c r="P1229" s="19">
        <f>H1229*INDEX('Pliegos Tarifarios (Santiago)'!$E:$E,MATCH($B1229,'Pliegos Tarifarios (Santiago)'!$A:$A,0))</f>
        <v>9319.0449079999999</v>
      </c>
      <c r="Q1229" s="19" cm="1">
        <f t="array" ref="Q1229">H1229*_xlfn.IFS(H1229&lt;=350,INDEX('Pliegos Tarifarios (Santiago)'!$F:$F,MATCH($B1229,'Pliegos Tarifarios (Santiago)'!$A:$A,0)),H1229&lt;=500,INDEX('Pliegos Tarifarios (Santiago)'!$G:$G,MATCH($B1229,'Pliegos Tarifarios (Santiago)'!$A:$A,0)),H1229&lt;=1000,INDEX('Pliegos Tarifarios (Santiago)'!$H:$H,MATCH($B1229,'Pliegos Tarifarios (Santiago)'!$A:$A,0)),H1229&lt;=5000,INDEX('Pliegos Tarifarios (Santiago)'!$I:$I,MATCH($B1229,'Pliegos Tarifarios (Santiago)'!$A:$A,0)),H1229&gt;5000,INDEX('Pliegos Tarifarios (Santiago)'!$J:$J,MATCH($B1229,'Pliegos Tarifarios (Santiago)'!$A:$A,0)))/1.19</f>
        <v>1690.1240579831938</v>
      </c>
      <c r="R1229" s="19">
        <f>INDEX('Pliegos Tarifarios (Santiago)'!$K:$K,MATCH($B1229,'Pliegos Tarifarios (Santiago)'!$A:$A,0))</f>
        <v>723.32799999999997</v>
      </c>
      <c r="S1229" s="21">
        <f t="shared" si="76"/>
        <v>130458.76748598317</v>
      </c>
      <c r="T1229" s="21">
        <f t="shared" si="77"/>
        <v>24787.165822336803</v>
      </c>
      <c r="U1229" s="19">
        <v>0</v>
      </c>
      <c r="V1229" s="21">
        <f t="shared" si="78"/>
        <v>155245.93330831997</v>
      </c>
    </row>
    <row r="1230" spans="1:22" x14ac:dyDescent="0.3">
      <c r="A1230" s="3" t="s">
        <v>136</v>
      </c>
      <c r="B1230" s="3">
        <v>5</v>
      </c>
      <c r="C1230" s="4" t="s">
        <v>178</v>
      </c>
      <c r="D1230" s="3" t="s">
        <v>602</v>
      </c>
      <c r="E1230" s="3" t="s">
        <v>488</v>
      </c>
      <c r="F1230" s="4" t="s">
        <v>603</v>
      </c>
      <c r="G1230" s="3" t="s">
        <v>30</v>
      </c>
      <c r="H1230" s="5">
        <v>721.47730000000001</v>
      </c>
      <c r="I1230" s="5">
        <v>1.974</v>
      </c>
      <c r="J1230" s="5">
        <v>1.974</v>
      </c>
      <c r="K1230" s="6">
        <v>1</v>
      </c>
      <c r="L1230" s="5">
        <v>24.05</v>
      </c>
      <c r="M1230" s="19">
        <f>H1230*INDEX('Pliegos Tarifarios (Santiago)'!$B:$B,MATCH($B1230,'Pliegos Tarifarios (Santiago)'!$A:$A,0))</f>
        <v>85738.919377400001</v>
      </c>
      <c r="N1230" s="19">
        <f>I1230*INDEX('Pliegos Tarifarios (Santiago)'!$C:$C,MATCH($B1230,'Pliegos Tarifarios (Santiago)'!$A:$A,0))</f>
        <v>6712.5297540000001</v>
      </c>
      <c r="O1230" s="19">
        <f>J1230*INDEX('Pliegos Tarifarios (Santiago)'!$D:$D,MATCH($B1230,'Pliegos Tarifarios (Santiago)'!$A:$A,0))</f>
        <v>27832.835436000001</v>
      </c>
      <c r="P1230" s="19">
        <f>H1230*INDEX('Pliegos Tarifarios (Santiago)'!$E:$E,MATCH($B1230,'Pliegos Tarifarios (Santiago)'!$A:$A,0))</f>
        <v>9330.1444436000002</v>
      </c>
      <c r="Q1230" s="19" cm="1">
        <f t="array" ref="Q1230">H1230*_xlfn.IFS(H1230&lt;=350,INDEX('Pliegos Tarifarios (Santiago)'!$F:$F,MATCH($B1230,'Pliegos Tarifarios (Santiago)'!$A:$A,0)),H1230&lt;=500,INDEX('Pliegos Tarifarios (Santiago)'!$G:$G,MATCH($B1230,'Pliegos Tarifarios (Santiago)'!$A:$A,0)),H1230&lt;=1000,INDEX('Pliegos Tarifarios (Santiago)'!$H:$H,MATCH($B1230,'Pliegos Tarifarios (Santiago)'!$A:$A,0)),H1230&lt;=5000,INDEX('Pliegos Tarifarios (Santiago)'!$I:$I,MATCH($B1230,'Pliegos Tarifarios (Santiago)'!$A:$A,0)),H1230&gt;5000,INDEX('Pliegos Tarifarios (Santiago)'!$J:$J,MATCH($B1230,'Pliegos Tarifarios (Santiago)'!$A:$A,0)))/1.19</f>
        <v>1692.1370960504205</v>
      </c>
      <c r="R1230" s="19">
        <f>INDEX('Pliegos Tarifarios (Santiago)'!$K:$K,MATCH($B1230,'Pliegos Tarifarios (Santiago)'!$A:$A,0))</f>
        <v>723.32799999999997</v>
      </c>
      <c r="S1230" s="21">
        <f t="shared" ref="S1230" si="79">SUM(M1230:R1230)</f>
        <v>132029.89410705044</v>
      </c>
      <c r="T1230" s="21">
        <f t="shared" si="77"/>
        <v>25085.679880339583</v>
      </c>
      <c r="U1230" s="19">
        <v>0</v>
      </c>
      <c r="V1230" s="21">
        <f t="shared" si="78"/>
        <v>157115.57398739003</v>
      </c>
    </row>
    <row r="1231" spans="1:22" x14ac:dyDescent="0.3">
      <c r="A1231" s="3" t="s">
        <v>136</v>
      </c>
      <c r="B1231" s="3">
        <v>5</v>
      </c>
      <c r="C1231" s="4" t="s">
        <v>178</v>
      </c>
      <c r="D1231" s="3" t="s">
        <v>604</v>
      </c>
      <c r="E1231" s="3" t="s">
        <v>488</v>
      </c>
      <c r="F1231" s="4" t="s">
        <v>605</v>
      </c>
      <c r="G1231" s="3" t="s">
        <v>30</v>
      </c>
      <c r="H1231" s="5">
        <v>717.75199999999995</v>
      </c>
      <c r="I1231" s="5">
        <v>1.9368000000000001</v>
      </c>
      <c r="J1231" s="5">
        <v>1.8956</v>
      </c>
      <c r="K1231" s="6">
        <v>0.97872779843040059</v>
      </c>
      <c r="L1231" s="5">
        <v>23.93</v>
      </c>
      <c r="M1231" s="19">
        <f>H1231*INDEX('Pliegos Tarifarios (Santiago)'!$B:$B,MATCH($B1231,'Pliegos Tarifarios (Santiago)'!$A:$A,0))</f>
        <v>85296.212175999986</v>
      </c>
      <c r="N1231" s="19">
        <f>I1231*INDEX('Pliegos Tarifarios (Santiago)'!$C:$C,MATCH($B1231,'Pliegos Tarifarios (Santiago)'!$A:$A,0))</f>
        <v>6586.0322328000002</v>
      </c>
      <c r="O1231" s="19">
        <f>J1231*INDEX('Pliegos Tarifarios (Santiago)'!$D:$D,MATCH($B1231,'Pliegos Tarifarios (Santiago)'!$A:$A,0))</f>
        <v>26727.4178584</v>
      </c>
      <c r="P1231" s="19">
        <f>H1231*INDEX('Pliegos Tarifarios (Santiago)'!$E:$E,MATCH($B1231,'Pliegos Tarifarios (Santiago)'!$A:$A,0))</f>
        <v>9281.9688640000004</v>
      </c>
      <c r="Q1231" s="19" cm="1">
        <f t="array" ref="Q1231">H1231*_xlfn.IFS(H1231&lt;=350,INDEX('Pliegos Tarifarios (Santiago)'!$F:$F,MATCH($B1231,'Pliegos Tarifarios (Santiago)'!$A:$A,0)),H1231&lt;=500,INDEX('Pliegos Tarifarios (Santiago)'!$G:$G,MATCH($B1231,'Pliegos Tarifarios (Santiago)'!$A:$A,0)),H1231&lt;=1000,INDEX('Pliegos Tarifarios (Santiago)'!$H:$H,MATCH($B1231,'Pliegos Tarifarios (Santiago)'!$A:$A,0)),H1231&lt;=5000,INDEX('Pliegos Tarifarios (Santiago)'!$I:$I,MATCH($B1231,'Pliegos Tarifarios (Santiago)'!$A:$A,0)),H1231&gt;5000,INDEX('Pliegos Tarifarios (Santiago)'!$J:$J,MATCH($B1231,'Pliegos Tarifarios (Santiago)'!$A:$A,0)))/1.19</f>
        <v>1683.3998588235295</v>
      </c>
      <c r="R1231" s="19">
        <f>INDEX('Pliegos Tarifarios (Santiago)'!$K:$K,MATCH($B1231,'Pliegos Tarifarios (Santiago)'!$A:$A,0))</f>
        <v>723.32799999999997</v>
      </c>
      <c r="S1231" s="21">
        <f t="shared" ref="S1231:S1294" si="80">SUM(M1231:R1231)</f>
        <v>130298.35899002351</v>
      </c>
      <c r="T1231" s="21">
        <f t="shared" si="77"/>
        <v>24756.688208104468</v>
      </c>
      <c r="U1231" s="19">
        <v>0</v>
      </c>
      <c r="V1231" s="21">
        <f t="shared" si="78"/>
        <v>155055.04719812798</v>
      </c>
    </row>
    <row r="1232" spans="1:22" x14ac:dyDescent="0.3">
      <c r="A1232" s="3" t="s">
        <v>136</v>
      </c>
      <c r="B1232" s="3">
        <v>5</v>
      </c>
      <c r="C1232" s="4" t="s">
        <v>178</v>
      </c>
      <c r="D1232" s="3" t="s">
        <v>606</v>
      </c>
      <c r="E1232" s="3" t="s">
        <v>488</v>
      </c>
      <c r="F1232" s="4" t="s">
        <v>607</v>
      </c>
      <c r="G1232" s="3" t="s">
        <v>30</v>
      </c>
      <c r="H1232" s="5">
        <v>719.82839999999999</v>
      </c>
      <c r="I1232" s="5">
        <v>1.9502999999999999</v>
      </c>
      <c r="J1232" s="5">
        <v>1.8915</v>
      </c>
      <c r="K1232" s="6">
        <v>0.9698507921858176</v>
      </c>
      <c r="L1232" s="5">
        <v>23.99</v>
      </c>
      <c r="M1232" s="19">
        <f>H1232*INDEX('Pliegos Tarifarios (Santiago)'!$B:$B,MATCH($B1232,'Pliegos Tarifarios (Santiago)'!$A:$A,0))</f>
        <v>85542.967399199988</v>
      </c>
      <c r="N1232" s="19">
        <f>I1232*INDEX('Pliegos Tarifarios (Santiago)'!$C:$C,MATCH($B1232,'Pliegos Tarifarios (Santiago)'!$A:$A,0))</f>
        <v>6631.9385912999996</v>
      </c>
      <c r="O1232" s="19">
        <f>J1232*INDEX('Pliegos Tarifarios (Santiago)'!$D:$D,MATCH($B1232,'Pliegos Tarifarios (Santiago)'!$A:$A,0))</f>
        <v>26669.609031</v>
      </c>
      <c r="P1232" s="19">
        <f>H1232*INDEX('Pliegos Tarifarios (Santiago)'!$E:$E,MATCH($B1232,'Pliegos Tarifarios (Santiago)'!$A:$A,0))</f>
        <v>9308.8208687999995</v>
      </c>
      <c r="Q1232" s="19" cm="1">
        <f t="array" ref="Q1232">H1232*_xlfn.IFS(H1232&lt;=350,INDEX('Pliegos Tarifarios (Santiago)'!$F:$F,MATCH($B1232,'Pliegos Tarifarios (Santiago)'!$A:$A,0)),H1232&lt;=500,INDEX('Pliegos Tarifarios (Santiago)'!$G:$G,MATCH($B1232,'Pliegos Tarifarios (Santiago)'!$A:$A,0)),H1232&lt;=1000,INDEX('Pliegos Tarifarios (Santiago)'!$H:$H,MATCH($B1232,'Pliegos Tarifarios (Santiago)'!$A:$A,0)),H1232&lt;=5000,INDEX('Pliegos Tarifarios (Santiago)'!$I:$I,MATCH($B1232,'Pliegos Tarifarios (Santiago)'!$A:$A,0)),H1232&gt;5000,INDEX('Pliegos Tarifarios (Santiago)'!$J:$J,MATCH($B1232,'Pliegos Tarifarios (Santiago)'!$A:$A,0)))/1.19</f>
        <v>1688.269802016807</v>
      </c>
      <c r="R1232" s="19">
        <f>INDEX('Pliegos Tarifarios (Santiago)'!$K:$K,MATCH($B1232,'Pliegos Tarifarios (Santiago)'!$A:$A,0))</f>
        <v>723.32799999999997</v>
      </c>
      <c r="S1232" s="21">
        <f t="shared" si="80"/>
        <v>130564.93369231679</v>
      </c>
      <c r="T1232" s="21">
        <f t="shared" si="77"/>
        <v>24807.33740154019</v>
      </c>
      <c r="U1232" s="19">
        <v>0</v>
      </c>
      <c r="V1232" s="21">
        <f t="shared" si="78"/>
        <v>155372.27109385698</v>
      </c>
    </row>
    <row r="1233" spans="1:22" x14ac:dyDescent="0.3">
      <c r="A1233" s="3" t="s">
        <v>136</v>
      </c>
      <c r="B1233" s="3">
        <v>5</v>
      </c>
      <c r="C1233" s="4" t="s">
        <v>178</v>
      </c>
      <c r="D1233" s="3" t="s">
        <v>608</v>
      </c>
      <c r="E1233" s="3" t="s">
        <v>488</v>
      </c>
      <c r="F1233" s="4" t="s">
        <v>609</v>
      </c>
      <c r="G1233" s="3" t="s">
        <v>30</v>
      </c>
      <c r="H1233" s="5">
        <v>719.12729999999999</v>
      </c>
      <c r="I1233" s="5">
        <v>2.0013000000000001</v>
      </c>
      <c r="J1233" s="5">
        <v>1.915</v>
      </c>
      <c r="K1233" s="6">
        <v>0.95687802928096732</v>
      </c>
      <c r="L1233" s="5">
        <v>23.97</v>
      </c>
      <c r="M1233" s="19">
        <f>H1233*INDEX('Pliegos Tarifarios (Santiago)'!$B:$B,MATCH($B1233,'Pliegos Tarifarios (Santiago)'!$A:$A,0))</f>
        <v>85459.650077400001</v>
      </c>
      <c r="N1233" s="19">
        <f>I1233*INDEX('Pliegos Tarifarios (Santiago)'!$C:$C,MATCH($B1233,'Pliegos Tarifarios (Santiago)'!$A:$A,0))</f>
        <v>6805.3626123000004</v>
      </c>
      <c r="O1233" s="19">
        <f>J1233*INDEX('Pliegos Tarifarios (Santiago)'!$D:$D,MATCH($B1233,'Pliegos Tarifarios (Santiago)'!$A:$A,0))</f>
        <v>27000.952310000001</v>
      </c>
      <c r="P1233" s="19">
        <f>H1233*INDEX('Pliegos Tarifarios (Santiago)'!$E:$E,MATCH($B1233,'Pliegos Tarifarios (Santiago)'!$A:$A,0))</f>
        <v>9299.7542436000003</v>
      </c>
      <c r="Q1233" s="19" cm="1">
        <f t="array" ref="Q1233">H1233*_xlfn.IFS(H1233&lt;=350,INDEX('Pliegos Tarifarios (Santiago)'!$F:$F,MATCH($B1233,'Pliegos Tarifarios (Santiago)'!$A:$A,0)),H1233&lt;=500,INDEX('Pliegos Tarifarios (Santiago)'!$G:$G,MATCH($B1233,'Pliegos Tarifarios (Santiago)'!$A:$A,0)),H1233&lt;=1000,INDEX('Pliegos Tarifarios (Santiago)'!$H:$H,MATCH($B1233,'Pliegos Tarifarios (Santiago)'!$A:$A,0)),H1233&lt;=5000,INDEX('Pliegos Tarifarios (Santiago)'!$I:$I,MATCH($B1233,'Pliegos Tarifarios (Santiago)'!$A:$A,0)),H1233&gt;5000,INDEX('Pliegos Tarifarios (Santiago)'!$J:$J,MATCH($B1233,'Pliegos Tarifarios (Santiago)'!$A:$A,0)))/1.19</f>
        <v>1686.6254573949582</v>
      </c>
      <c r="R1233" s="19">
        <f>INDEX('Pliegos Tarifarios (Santiago)'!$K:$K,MATCH($B1233,'Pliegos Tarifarios (Santiago)'!$A:$A,0))</f>
        <v>723.32799999999997</v>
      </c>
      <c r="S1233" s="21">
        <f t="shared" si="80"/>
        <v>130975.67270069495</v>
      </c>
      <c r="T1233" s="21">
        <f t="shared" si="77"/>
        <v>24885.37781313204</v>
      </c>
      <c r="U1233" s="19">
        <v>0</v>
      </c>
      <c r="V1233" s="21">
        <f t="shared" si="78"/>
        <v>155861.05051382698</v>
      </c>
    </row>
    <row r="1234" spans="1:22" x14ac:dyDescent="0.3">
      <c r="A1234" s="3" t="s">
        <v>136</v>
      </c>
      <c r="B1234" s="3">
        <v>5</v>
      </c>
      <c r="C1234" s="4" t="s">
        <v>178</v>
      </c>
      <c r="D1234" s="3" t="s">
        <v>610</v>
      </c>
      <c r="E1234" s="3" t="s">
        <v>488</v>
      </c>
      <c r="F1234" s="4" t="s">
        <v>611</v>
      </c>
      <c r="G1234" s="3" t="s">
        <v>30</v>
      </c>
      <c r="H1234" s="5">
        <v>719.23180000000002</v>
      </c>
      <c r="I1234" s="5">
        <v>2.0373999999999999</v>
      </c>
      <c r="J1234" s="5">
        <v>1.9328000000000001</v>
      </c>
      <c r="K1234" s="6">
        <v>0.94866005693530975</v>
      </c>
      <c r="L1234" s="5">
        <v>23.97</v>
      </c>
      <c r="M1234" s="19">
        <f>H1234*INDEX('Pliegos Tarifarios (Santiago)'!$B:$B,MATCH($B1234,'Pliegos Tarifarios (Santiago)'!$A:$A,0))</f>
        <v>85472.068648400003</v>
      </c>
      <c r="N1234" s="19">
        <f>I1234*INDEX('Pliegos Tarifarios (Santiago)'!$C:$C,MATCH($B1234,'Pliegos Tarifarios (Santiago)'!$A:$A,0))</f>
        <v>6928.1196153999999</v>
      </c>
      <c r="O1234" s="19">
        <f>J1234*INDEX('Pliegos Tarifarios (Santiago)'!$D:$D,MATCH($B1234,'Pliegos Tarifarios (Santiago)'!$A:$A,0))</f>
        <v>27251.927219200003</v>
      </c>
      <c r="P1234" s="19">
        <f>H1234*INDEX('Pliegos Tarifarios (Santiago)'!$E:$E,MATCH($B1234,'Pliegos Tarifarios (Santiago)'!$A:$A,0))</f>
        <v>9301.1056375999997</v>
      </c>
      <c r="Q1234" s="19" cm="1">
        <f t="array" ref="Q1234">H1234*_xlfn.IFS(H1234&lt;=350,INDEX('Pliegos Tarifarios (Santiago)'!$F:$F,MATCH($B1234,'Pliegos Tarifarios (Santiago)'!$A:$A,0)),H1234&lt;=500,INDEX('Pliegos Tarifarios (Santiago)'!$G:$G,MATCH($B1234,'Pliegos Tarifarios (Santiago)'!$A:$A,0)),H1234&lt;=1000,INDEX('Pliegos Tarifarios (Santiago)'!$H:$H,MATCH($B1234,'Pliegos Tarifarios (Santiago)'!$A:$A,0)),H1234&lt;=5000,INDEX('Pliegos Tarifarios (Santiago)'!$I:$I,MATCH($B1234,'Pliegos Tarifarios (Santiago)'!$A:$A,0)),H1234&gt;5000,INDEX('Pliegos Tarifarios (Santiago)'!$J:$J,MATCH($B1234,'Pliegos Tarifarios (Santiago)'!$A:$A,0)))/1.19</f>
        <v>1686.8705494117651</v>
      </c>
      <c r="R1234" s="19">
        <f>INDEX('Pliegos Tarifarios (Santiago)'!$K:$K,MATCH($B1234,'Pliegos Tarifarios (Santiago)'!$A:$A,0))</f>
        <v>723.32799999999997</v>
      </c>
      <c r="S1234" s="21">
        <f t="shared" si="80"/>
        <v>131363.41967001179</v>
      </c>
      <c r="T1234" s="21">
        <f t="shared" si="77"/>
        <v>24959.049737302241</v>
      </c>
      <c r="U1234" s="19">
        <v>0</v>
      </c>
      <c r="V1234" s="21">
        <f t="shared" si="78"/>
        <v>156322.46940731403</v>
      </c>
    </row>
    <row r="1235" spans="1:22" x14ac:dyDescent="0.3">
      <c r="A1235" s="3" t="s">
        <v>136</v>
      </c>
      <c r="B1235" s="3">
        <v>5</v>
      </c>
      <c r="C1235" s="4" t="s">
        <v>178</v>
      </c>
      <c r="D1235" s="3" t="s">
        <v>612</v>
      </c>
      <c r="E1235" s="3" t="s">
        <v>488</v>
      </c>
      <c r="F1235" s="4" t="s">
        <v>613</v>
      </c>
      <c r="G1235" s="3" t="s">
        <v>30</v>
      </c>
      <c r="H1235" s="5">
        <v>719.23379999999997</v>
      </c>
      <c r="I1235" s="5">
        <v>1.8911</v>
      </c>
      <c r="J1235" s="5">
        <v>1.8775999999999999</v>
      </c>
      <c r="K1235" s="6">
        <v>0.99286129765744802</v>
      </c>
      <c r="L1235" s="5">
        <v>23.97</v>
      </c>
      <c r="M1235" s="19">
        <f>H1235*INDEX('Pliegos Tarifarios (Santiago)'!$B:$B,MATCH($B1235,'Pliegos Tarifarios (Santiago)'!$A:$A,0))</f>
        <v>85472.306324399993</v>
      </c>
      <c r="N1235" s="19">
        <f>I1235*INDEX('Pliegos Tarifarios (Santiago)'!$C:$C,MATCH($B1235,'Pliegos Tarifarios (Santiago)'!$A:$A,0))</f>
        <v>6430.6307081000004</v>
      </c>
      <c r="O1235" s="19">
        <f>J1235*INDEX('Pliegos Tarifarios (Santiago)'!$D:$D,MATCH($B1235,'Pliegos Tarifarios (Santiago)'!$A:$A,0))</f>
        <v>26473.623006399997</v>
      </c>
      <c r="P1235" s="19">
        <f>H1235*INDEX('Pliegos Tarifarios (Santiago)'!$E:$E,MATCH($B1235,'Pliegos Tarifarios (Santiago)'!$A:$A,0))</f>
        <v>9301.1315016000008</v>
      </c>
      <c r="Q1235" s="19" cm="1">
        <f t="array" ref="Q1235">H1235*_xlfn.IFS(H1235&lt;=350,INDEX('Pliegos Tarifarios (Santiago)'!$F:$F,MATCH($B1235,'Pliegos Tarifarios (Santiago)'!$A:$A,0)),H1235&lt;=500,INDEX('Pliegos Tarifarios (Santiago)'!$G:$G,MATCH($B1235,'Pliegos Tarifarios (Santiago)'!$A:$A,0)),H1235&lt;=1000,INDEX('Pliegos Tarifarios (Santiago)'!$H:$H,MATCH($B1235,'Pliegos Tarifarios (Santiago)'!$A:$A,0)),H1235&lt;=5000,INDEX('Pliegos Tarifarios (Santiago)'!$I:$I,MATCH($B1235,'Pliegos Tarifarios (Santiago)'!$A:$A,0)),H1235&gt;5000,INDEX('Pliegos Tarifarios (Santiago)'!$J:$J,MATCH($B1235,'Pliegos Tarifarios (Santiago)'!$A:$A,0)))/1.19</f>
        <v>1686.8752401680674</v>
      </c>
      <c r="R1235" s="19">
        <f>INDEX('Pliegos Tarifarios (Santiago)'!$K:$K,MATCH($B1235,'Pliegos Tarifarios (Santiago)'!$A:$A,0))</f>
        <v>723.32799999999997</v>
      </c>
      <c r="S1235" s="21">
        <f t="shared" si="80"/>
        <v>130087.89478066805</v>
      </c>
      <c r="T1235" s="21">
        <f t="shared" si="77"/>
        <v>24716.70000832693</v>
      </c>
      <c r="U1235" s="19">
        <v>0</v>
      </c>
      <c r="V1235" s="21">
        <f t="shared" si="78"/>
        <v>154804.59478899499</v>
      </c>
    </row>
    <row r="1236" spans="1:22" x14ac:dyDescent="0.3">
      <c r="A1236" s="3" t="s">
        <v>136</v>
      </c>
      <c r="B1236" s="3">
        <v>5</v>
      </c>
      <c r="C1236" s="4" t="s">
        <v>178</v>
      </c>
      <c r="D1236" s="3" t="s">
        <v>614</v>
      </c>
      <c r="E1236" s="3" t="s">
        <v>488</v>
      </c>
      <c r="F1236" s="4" t="s">
        <v>615</v>
      </c>
      <c r="G1236" s="3" t="s">
        <v>30</v>
      </c>
      <c r="H1236" s="5">
        <v>719.29300000000001</v>
      </c>
      <c r="I1236" s="5">
        <v>1.9491000000000001</v>
      </c>
      <c r="J1236" s="5">
        <v>1.9148000000000001</v>
      </c>
      <c r="K1236" s="6">
        <v>0.9824021343184034</v>
      </c>
      <c r="L1236" s="5">
        <v>23.98</v>
      </c>
      <c r="M1236" s="19">
        <f>H1236*INDEX('Pliegos Tarifarios (Santiago)'!$B:$B,MATCH($B1236,'Pliegos Tarifarios (Santiago)'!$A:$A,0))</f>
        <v>85479.341533999992</v>
      </c>
      <c r="N1236" s="19">
        <f>I1236*INDEX('Pliegos Tarifarios (Santiago)'!$C:$C,MATCH($B1236,'Pliegos Tarifarios (Santiago)'!$A:$A,0))</f>
        <v>6627.8580261000006</v>
      </c>
      <c r="O1236" s="19">
        <f>J1236*INDEX('Pliegos Tarifarios (Santiago)'!$D:$D,MATCH($B1236,'Pliegos Tarifarios (Santiago)'!$A:$A,0))</f>
        <v>26998.1323672</v>
      </c>
      <c r="P1236" s="19">
        <f>H1236*INDEX('Pliegos Tarifarios (Santiago)'!$E:$E,MATCH($B1236,'Pliegos Tarifarios (Santiago)'!$A:$A,0))</f>
        <v>9301.8970760000011</v>
      </c>
      <c r="Q1236" s="19" cm="1">
        <f t="array" ref="Q1236">H1236*_xlfn.IFS(H1236&lt;=350,INDEX('Pliegos Tarifarios (Santiago)'!$F:$F,MATCH($B1236,'Pliegos Tarifarios (Santiago)'!$A:$A,0)),H1236&lt;=500,INDEX('Pliegos Tarifarios (Santiago)'!$G:$G,MATCH($B1236,'Pliegos Tarifarios (Santiago)'!$A:$A,0)),H1236&lt;=1000,INDEX('Pliegos Tarifarios (Santiago)'!$H:$H,MATCH($B1236,'Pliegos Tarifarios (Santiago)'!$A:$A,0)),H1236&lt;=5000,INDEX('Pliegos Tarifarios (Santiago)'!$I:$I,MATCH($B1236,'Pliegos Tarifarios (Santiago)'!$A:$A,0)),H1236&gt;5000,INDEX('Pliegos Tarifarios (Santiago)'!$J:$J,MATCH($B1236,'Pliegos Tarifarios (Santiago)'!$A:$A,0)))/1.19</f>
        <v>1687.0140865546221</v>
      </c>
      <c r="R1236" s="19">
        <f>INDEX('Pliegos Tarifarios (Santiago)'!$K:$K,MATCH($B1236,'Pliegos Tarifarios (Santiago)'!$A:$A,0))</f>
        <v>723.32799999999997</v>
      </c>
      <c r="S1236" s="21">
        <f t="shared" si="80"/>
        <v>130817.57108985461</v>
      </c>
      <c r="T1236" s="21">
        <f t="shared" si="77"/>
        <v>24855.338507072374</v>
      </c>
      <c r="U1236" s="19">
        <v>0</v>
      </c>
      <c r="V1236" s="21">
        <f t="shared" si="78"/>
        <v>155672.909596927</v>
      </c>
    </row>
    <row r="1237" spans="1:22" x14ac:dyDescent="0.3">
      <c r="A1237" s="3" t="s">
        <v>136</v>
      </c>
      <c r="B1237" s="3">
        <v>5</v>
      </c>
      <c r="C1237" s="4" t="s">
        <v>178</v>
      </c>
      <c r="D1237" s="3" t="s">
        <v>616</v>
      </c>
      <c r="E1237" s="3" t="s">
        <v>488</v>
      </c>
      <c r="F1237" s="4" t="s">
        <v>617</v>
      </c>
      <c r="G1237" s="3" t="s">
        <v>30</v>
      </c>
      <c r="H1237" s="5">
        <v>721.09349999999995</v>
      </c>
      <c r="I1237" s="5">
        <v>1.9411</v>
      </c>
      <c r="J1237" s="5">
        <v>1.9411</v>
      </c>
      <c r="K1237" s="6">
        <v>1</v>
      </c>
      <c r="L1237" s="5">
        <v>24.04</v>
      </c>
      <c r="M1237" s="19">
        <f>H1237*INDEX('Pliegos Tarifarios (Santiago)'!$B:$B,MATCH($B1237,'Pliegos Tarifarios (Santiago)'!$A:$A,0))</f>
        <v>85693.30935299999</v>
      </c>
      <c r="N1237" s="19">
        <f>I1237*INDEX('Pliegos Tarifarios (Santiago)'!$C:$C,MATCH($B1237,'Pliegos Tarifarios (Santiago)'!$A:$A,0))</f>
        <v>6600.6542581000003</v>
      </c>
      <c r="O1237" s="19">
        <f>J1237*INDEX('Pliegos Tarifarios (Santiago)'!$D:$D,MATCH($B1237,'Pliegos Tarifarios (Santiago)'!$A:$A,0))</f>
        <v>27368.9548454</v>
      </c>
      <c r="P1237" s="19">
        <f>H1237*INDEX('Pliegos Tarifarios (Santiago)'!$E:$E,MATCH($B1237,'Pliegos Tarifarios (Santiago)'!$A:$A,0))</f>
        <v>9325.1811419999995</v>
      </c>
      <c r="Q1237" s="19" cm="1">
        <f t="array" ref="Q1237">H1237*_xlfn.IFS(H1237&lt;=350,INDEX('Pliegos Tarifarios (Santiago)'!$F:$F,MATCH($B1237,'Pliegos Tarifarios (Santiago)'!$A:$A,0)),H1237&lt;=500,INDEX('Pliegos Tarifarios (Santiago)'!$G:$G,MATCH($B1237,'Pliegos Tarifarios (Santiago)'!$A:$A,0)),H1237&lt;=1000,INDEX('Pliegos Tarifarios (Santiago)'!$H:$H,MATCH($B1237,'Pliegos Tarifarios (Santiago)'!$A:$A,0)),H1237&lt;=5000,INDEX('Pliegos Tarifarios (Santiago)'!$I:$I,MATCH($B1237,'Pliegos Tarifarios (Santiago)'!$A:$A,0)),H1237&gt;5000,INDEX('Pliegos Tarifarios (Santiago)'!$J:$J,MATCH($B1237,'Pliegos Tarifarios (Santiago)'!$A:$A,0)))/1.19</f>
        <v>1691.2369399159666</v>
      </c>
      <c r="R1237" s="19">
        <f>INDEX('Pliegos Tarifarios (Santiago)'!$K:$K,MATCH($B1237,'Pliegos Tarifarios (Santiago)'!$A:$A,0))</f>
        <v>723.32799999999997</v>
      </c>
      <c r="S1237" s="21">
        <f t="shared" si="80"/>
        <v>131402.66453841596</v>
      </c>
      <c r="T1237" s="21">
        <f t="shared" si="77"/>
        <v>24966.506262299034</v>
      </c>
      <c r="U1237" s="19">
        <v>0</v>
      </c>
      <c r="V1237" s="21">
        <f t="shared" si="78"/>
        <v>156369.17080071499</v>
      </c>
    </row>
    <row r="1238" spans="1:22" x14ac:dyDescent="0.3">
      <c r="A1238" s="3" t="s">
        <v>136</v>
      </c>
      <c r="B1238" s="3">
        <v>5</v>
      </c>
      <c r="C1238" s="4" t="s">
        <v>178</v>
      </c>
      <c r="D1238" s="3" t="s">
        <v>618</v>
      </c>
      <c r="E1238" s="3" t="s">
        <v>488</v>
      </c>
      <c r="F1238" s="4" t="s">
        <v>619</v>
      </c>
      <c r="G1238" s="3" t="s">
        <v>30</v>
      </c>
      <c r="H1238" s="5">
        <v>717.66079999999999</v>
      </c>
      <c r="I1238" s="5">
        <v>1.9399</v>
      </c>
      <c r="J1238" s="5">
        <v>1.8827</v>
      </c>
      <c r="K1238" s="6">
        <v>0.97051394401773294</v>
      </c>
      <c r="L1238" s="5">
        <v>23.92</v>
      </c>
      <c r="M1238" s="19">
        <f>H1238*INDEX('Pliegos Tarifarios (Santiago)'!$B:$B,MATCH($B1238,'Pliegos Tarifarios (Santiago)'!$A:$A,0))</f>
        <v>85285.374150399992</v>
      </c>
      <c r="N1238" s="19">
        <f>I1238*INDEX('Pliegos Tarifarios (Santiago)'!$C:$C,MATCH($B1238,'Pliegos Tarifarios (Santiago)'!$A:$A,0))</f>
        <v>6596.5736928999995</v>
      </c>
      <c r="O1238" s="19">
        <f>J1238*INDEX('Pliegos Tarifarios (Santiago)'!$D:$D,MATCH($B1238,'Pliegos Tarifarios (Santiago)'!$A:$A,0))</f>
        <v>26545.531547800001</v>
      </c>
      <c r="P1238" s="19">
        <f>H1238*INDEX('Pliegos Tarifarios (Santiago)'!$E:$E,MATCH($B1238,'Pliegos Tarifarios (Santiago)'!$A:$A,0))</f>
        <v>9280.7894656000008</v>
      </c>
      <c r="Q1238" s="19" cm="1">
        <f t="array" ref="Q1238">H1238*_xlfn.IFS(H1238&lt;=350,INDEX('Pliegos Tarifarios (Santiago)'!$F:$F,MATCH($B1238,'Pliegos Tarifarios (Santiago)'!$A:$A,0)),H1238&lt;=500,INDEX('Pliegos Tarifarios (Santiago)'!$G:$G,MATCH($B1238,'Pliegos Tarifarios (Santiago)'!$A:$A,0)),H1238&lt;=1000,INDEX('Pliegos Tarifarios (Santiago)'!$H:$H,MATCH($B1238,'Pliegos Tarifarios (Santiago)'!$A:$A,0)),H1238&lt;=5000,INDEX('Pliegos Tarifarios (Santiago)'!$I:$I,MATCH($B1238,'Pliegos Tarifarios (Santiago)'!$A:$A,0)),H1238&gt;5000,INDEX('Pliegos Tarifarios (Santiago)'!$J:$J,MATCH($B1238,'Pliegos Tarifarios (Santiago)'!$A:$A,0)))/1.19</f>
        <v>1683.1859603361347</v>
      </c>
      <c r="R1238" s="19">
        <f>INDEX('Pliegos Tarifarios (Santiago)'!$K:$K,MATCH($B1238,'Pliegos Tarifarios (Santiago)'!$A:$A,0))</f>
        <v>723.32799999999997</v>
      </c>
      <c r="S1238" s="21">
        <f t="shared" si="80"/>
        <v>130114.78281703612</v>
      </c>
      <c r="T1238" s="21">
        <f t="shared" si="77"/>
        <v>24721.808735236864</v>
      </c>
      <c r="U1238" s="19">
        <v>0</v>
      </c>
      <c r="V1238" s="21">
        <f t="shared" si="78"/>
        <v>154836.59155227299</v>
      </c>
    </row>
    <row r="1239" spans="1:22" x14ac:dyDescent="0.3">
      <c r="A1239" s="3" t="s">
        <v>136</v>
      </c>
      <c r="B1239" s="3">
        <v>5</v>
      </c>
      <c r="C1239" s="4" t="s">
        <v>178</v>
      </c>
      <c r="D1239" s="3" t="s">
        <v>620</v>
      </c>
      <c r="E1239" s="3" t="s">
        <v>488</v>
      </c>
      <c r="F1239" s="4" t="s">
        <v>621</v>
      </c>
      <c r="G1239" s="3" t="s">
        <v>30</v>
      </c>
      <c r="H1239" s="5">
        <v>717.7722</v>
      </c>
      <c r="I1239" s="5">
        <v>1.9457</v>
      </c>
      <c r="J1239" s="5">
        <v>1.9202999999999999</v>
      </c>
      <c r="K1239" s="6">
        <v>0.98694557228760849</v>
      </c>
      <c r="L1239" s="5">
        <v>23.93</v>
      </c>
      <c r="M1239" s="19">
        <f>H1239*INDEX('Pliegos Tarifarios (Santiago)'!$B:$B,MATCH($B1239,'Pliegos Tarifarios (Santiago)'!$A:$A,0))</f>
        <v>85298.612703599996</v>
      </c>
      <c r="N1239" s="19">
        <f>I1239*INDEX('Pliegos Tarifarios (Santiago)'!$C:$C,MATCH($B1239,'Pliegos Tarifarios (Santiago)'!$A:$A,0))</f>
        <v>6616.2964247</v>
      </c>
      <c r="O1239" s="19">
        <f>J1239*INDEX('Pliegos Tarifarios (Santiago)'!$D:$D,MATCH($B1239,'Pliegos Tarifarios (Santiago)'!$A:$A,0))</f>
        <v>27075.680794199998</v>
      </c>
      <c r="P1239" s="19">
        <f>H1239*INDEX('Pliegos Tarifarios (Santiago)'!$E:$E,MATCH($B1239,'Pliegos Tarifarios (Santiago)'!$A:$A,0))</f>
        <v>9282.2300904000003</v>
      </c>
      <c r="Q1239" s="19" cm="1">
        <f t="array" ref="Q1239">H1239*_xlfn.IFS(H1239&lt;=350,INDEX('Pliegos Tarifarios (Santiago)'!$F:$F,MATCH($B1239,'Pliegos Tarifarios (Santiago)'!$A:$A,0)),H1239&lt;=500,INDEX('Pliegos Tarifarios (Santiago)'!$G:$G,MATCH($B1239,'Pliegos Tarifarios (Santiago)'!$A:$A,0)),H1239&lt;=1000,INDEX('Pliegos Tarifarios (Santiago)'!$H:$H,MATCH($B1239,'Pliegos Tarifarios (Santiago)'!$A:$A,0)),H1239&lt;=5000,INDEX('Pliegos Tarifarios (Santiago)'!$I:$I,MATCH($B1239,'Pliegos Tarifarios (Santiago)'!$A:$A,0)),H1239&gt;5000,INDEX('Pliegos Tarifarios (Santiago)'!$J:$J,MATCH($B1239,'Pliegos Tarifarios (Santiago)'!$A:$A,0)))/1.19</f>
        <v>1683.4472354621851</v>
      </c>
      <c r="R1239" s="19">
        <f>INDEX('Pliegos Tarifarios (Santiago)'!$K:$K,MATCH($B1239,'Pliegos Tarifarios (Santiago)'!$A:$A,0))</f>
        <v>723.32799999999997</v>
      </c>
      <c r="S1239" s="21">
        <f t="shared" si="80"/>
        <v>130679.59524836218</v>
      </c>
      <c r="T1239" s="21">
        <f t="shared" si="77"/>
        <v>24829.123097188814</v>
      </c>
      <c r="U1239" s="19">
        <v>0</v>
      </c>
      <c r="V1239" s="21">
        <f t="shared" si="78"/>
        <v>155508.71834555099</v>
      </c>
    </row>
    <row r="1240" spans="1:22" x14ac:dyDescent="0.3">
      <c r="A1240" s="3" t="s">
        <v>136</v>
      </c>
      <c r="B1240" s="3">
        <v>5</v>
      </c>
      <c r="C1240" s="4" t="s">
        <v>178</v>
      </c>
      <c r="D1240" s="3" t="s">
        <v>622</v>
      </c>
      <c r="E1240" s="3" t="s">
        <v>488</v>
      </c>
      <c r="F1240" s="4" t="s">
        <v>623</v>
      </c>
      <c r="G1240" s="3" t="s">
        <v>30</v>
      </c>
      <c r="H1240" s="5">
        <v>718.17449999999997</v>
      </c>
      <c r="I1240" s="5">
        <v>1.9298999999999999</v>
      </c>
      <c r="J1240" s="5">
        <v>1.9084000000000001</v>
      </c>
      <c r="K1240" s="6">
        <v>0.9888595264003317</v>
      </c>
      <c r="L1240" s="5">
        <v>23.94</v>
      </c>
      <c r="M1240" s="19">
        <f>H1240*INDEX('Pliegos Tarifarios (Santiago)'!$B:$B,MATCH($B1240,'Pliegos Tarifarios (Santiago)'!$A:$A,0))</f>
        <v>85346.421230999986</v>
      </c>
      <c r="N1240" s="19">
        <f>I1240*INDEX('Pliegos Tarifarios (Santiago)'!$C:$C,MATCH($B1240,'Pliegos Tarifarios (Santiago)'!$A:$A,0))</f>
        <v>6562.5689829000003</v>
      </c>
      <c r="O1240" s="19">
        <f>J1240*INDEX('Pliegos Tarifarios (Santiago)'!$D:$D,MATCH($B1240,'Pliegos Tarifarios (Santiago)'!$A:$A,0))</f>
        <v>26907.894197600002</v>
      </c>
      <c r="P1240" s="19">
        <f>H1240*INDEX('Pliegos Tarifarios (Santiago)'!$E:$E,MATCH($B1240,'Pliegos Tarifarios (Santiago)'!$A:$A,0))</f>
        <v>9287.4326340000007</v>
      </c>
      <c r="Q1240" s="19" cm="1">
        <f t="array" ref="Q1240">H1240*_xlfn.IFS(H1240&lt;=350,INDEX('Pliegos Tarifarios (Santiago)'!$F:$F,MATCH($B1240,'Pliegos Tarifarios (Santiago)'!$A:$A,0)),H1240&lt;=500,INDEX('Pliegos Tarifarios (Santiago)'!$G:$G,MATCH($B1240,'Pliegos Tarifarios (Santiago)'!$A:$A,0)),H1240&lt;=1000,INDEX('Pliegos Tarifarios (Santiago)'!$H:$H,MATCH($B1240,'Pliegos Tarifarios (Santiago)'!$A:$A,0)),H1240&lt;=5000,INDEX('Pliegos Tarifarios (Santiago)'!$I:$I,MATCH($B1240,'Pliegos Tarifarios (Santiago)'!$A:$A,0)),H1240&gt;5000,INDEX('Pliegos Tarifarios (Santiago)'!$J:$J,MATCH($B1240,'Pliegos Tarifarios (Santiago)'!$A:$A,0)))/1.19</f>
        <v>1684.3907810924372</v>
      </c>
      <c r="R1240" s="19">
        <f>INDEX('Pliegos Tarifarios (Santiago)'!$K:$K,MATCH($B1240,'Pliegos Tarifarios (Santiago)'!$A:$A,0))</f>
        <v>723.32799999999997</v>
      </c>
      <c r="S1240" s="21">
        <f t="shared" si="80"/>
        <v>130512.03582659243</v>
      </c>
      <c r="T1240" s="21">
        <f t="shared" si="77"/>
        <v>24797.286807052562</v>
      </c>
      <c r="U1240" s="19">
        <v>0</v>
      </c>
      <c r="V1240" s="21">
        <f t="shared" si="78"/>
        <v>155309.322633645</v>
      </c>
    </row>
    <row r="1241" spans="1:22" x14ac:dyDescent="0.3">
      <c r="A1241" s="3" t="s">
        <v>136</v>
      </c>
      <c r="B1241" s="3">
        <v>5</v>
      </c>
      <c r="C1241" s="4" t="s">
        <v>178</v>
      </c>
      <c r="D1241" s="3" t="s">
        <v>624</v>
      </c>
      <c r="E1241" s="3" t="s">
        <v>488</v>
      </c>
      <c r="F1241" s="4" t="s">
        <v>625</v>
      </c>
      <c r="G1241" s="3" t="s">
        <v>30</v>
      </c>
      <c r="H1241" s="5">
        <v>716.27459999999996</v>
      </c>
      <c r="I1241" s="5">
        <v>1.9135</v>
      </c>
      <c r="J1241" s="5">
        <v>1.9135</v>
      </c>
      <c r="K1241" s="6">
        <v>1</v>
      </c>
      <c r="L1241" s="5">
        <v>23.88</v>
      </c>
      <c r="M1241" s="19">
        <f>H1241*INDEX('Pliegos Tarifarios (Santiago)'!$B:$B,MATCH($B1241,'Pliegos Tarifarios (Santiago)'!$A:$A,0))</f>
        <v>85120.640914799995</v>
      </c>
      <c r="N1241" s="19">
        <f>I1241*INDEX('Pliegos Tarifarios (Santiago)'!$C:$C,MATCH($B1241,'Pliegos Tarifarios (Santiago)'!$A:$A,0))</f>
        <v>6506.8012584999997</v>
      </c>
      <c r="O1241" s="19">
        <f>J1241*INDEX('Pliegos Tarifarios (Santiago)'!$D:$D,MATCH($B1241,'Pliegos Tarifarios (Santiago)'!$A:$A,0))</f>
        <v>26979.802738999999</v>
      </c>
      <c r="P1241" s="19">
        <f>H1241*INDEX('Pliegos Tarifarios (Santiago)'!$E:$E,MATCH($B1241,'Pliegos Tarifarios (Santiago)'!$A:$A,0))</f>
        <v>9262.8631272000002</v>
      </c>
      <c r="Q1241" s="19" cm="1">
        <f t="array" ref="Q1241">H1241*_xlfn.IFS(H1241&lt;=350,INDEX('Pliegos Tarifarios (Santiago)'!$F:$F,MATCH($B1241,'Pliegos Tarifarios (Santiago)'!$A:$A,0)),H1241&lt;=500,INDEX('Pliegos Tarifarios (Santiago)'!$G:$G,MATCH($B1241,'Pliegos Tarifarios (Santiago)'!$A:$A,0)),H1241&lt;=1000,INDEX('Pliegos Tarifarios (Santiago)'!$H:$H,MATCH($B1241,'Pliegos Tarifarios (Santiago)'!$A:$A,0)),H1241&lt;=5000,INDEX('Pliegos Tarifarios (Santiago)'!$I:$I,MATCH($B1241,'Pliegos Tarifarios (Santiago)'!$A:$A,0)),H1241&gt;5000,INDEX('Pliegos Tarifarios (Santiago)'!$J:$J,MATCH($B1241,'Pliegos Tarifarios (Santiago)'!$A:$A,0)))/1.19</f>
        <v>1679.9347971428574</v>
      </c>
      <c r="R1241" s="19">
        <f>INDEX('Pliegos Tarifarios (Santiago)'!$K:$K,MATCH($B1241,'Pliegos Tarifarios (Santiago)'!$A:$A,0))</f>
        <v>723.32799999999997</v>
      </c>
      <c r="S1241" s="21">
        <f t="shared" si="80"/>
        <v>130273.37083664285</v>
      </c>
      <c r="T1241" s="21">
        <f t="shared" si="77"/>
        <v>24751.940458962141</v>
      </c>
      <c r="U1241" s="19">
        <v>0</v>
      </c>
      <c r="V1241" s="21">
        <f t="shared" si="78"/>
        <v>155025.31129560497</v>
      </c>
    </row>
    <row r="1242" spans="1:22" x14ac:dyDescent="0.3">
      <c r="A1242" s="3" t="s">
        <v>136</v>
      </c>
      <c r="B1242" s="3">
        <v>5</v>
      </c>
      <c r="C1242" s="4" t="s">
        <v>178</v>
      </c>
      <c r="D1242" s="3" t="s">
        <v>626</v>
      </c>
      <c r="E1242" s="3" t="s">
        <v>488</v>
      </c>
      <c r="F1242" s="4" t="s">
        <v>627</v>
      </c>
      <c r="G1242" s="3" t="s">
        <v>30</v>
      </c>
      <c r="H1242" s="5">
        <v>718.52509999999995</v>
      </c>
      <c r="I1242" s="5">
        <v>1.9413</v>
      </c>
      <c r="J1242" s="5">
        <v>1.9413</v>
      </c>
      <c r="K1242" s="6">
        <v>1</v>
      </c>
      <c r="L1242" s="5">
        <v>23.95</v>
      </c>
      <c r="M1242" s="19">
        <f>H1242*INDEX('Pliegos Tarifarios (Santiago)'!$B:$B,MATCH($B1242,'Pliegos Tarifarios (Santiago)'!$A:$A,0))</f>
        <v>85388.085833799996</v>
      </c>
      <c r="N1242" s="19">
        <f>I1242*INDEX('Pliegos Tarifarios (Santiago)'!$C:$C,MATCH($B1242,'Pliegos Tarifarios (Santiago)'!$A:$A,0))</f>
        <v>6601.3343523000003</v>
      </c>
      <c r="O1242" s="19">
        <f>J1242*INDEX('Pliegos Tarifarios (Santiago)'!$D:$D,MATCH($B1242,'Pliegos Tarifarios (Santiago)'!$A:$A,0))</f>
        <v>27371.7747882</v>
      </c>
      <c r="P1242" s="19">
        <f>H1242*INDEX('Pliegos Tarifarios (Santiago)'!$E:$E,MATCH($B1242,'Pliegos Tarifarios (Santiago)'!$A:$A,0))</f>
        <v>9291.9665931999989</v>
      </c>
      <c r="Q1242" s="19" cm="1">
        <f t="array" ref="Q1242">H1242*_xlfn.IFS(H1242&lt;=350,INDEX('Pliegos Tarifarios (Santiago)'!$F:$F,MATCH($B1242,'Pliegos Tarifarios (Santiago)'!$A:$A,0)),H1242&lt;=500,INDEX('Pliegos Tarifarios (Santiago)'!$G:$G,MATCH($B1242,'Pliegos Tarifarios (Santiago)'!$A:$A,0)),H1242&lt;=1000,INDEX('Pliegos Tarifarios (Santiago)'!$H:$H,MATCH($B1242,'Pliegos Tarifarios (Santiago)'!$A:$A,0)),H1242&lt;=5000,INDEX('Pliegos Tarifarios (Santiago)'!$I:$I,MATCH($B1242,'Pliegos Tarifarios (Santiago)'!$A:$A,0)),H1242&gt;5000,INDEX('Pliegos Tarifarios (Santiago)'!$J:$J,MATCH($B1242,'Pliegos Tarifarios (Santiago)'!$A:$A,0)))/1.19</f>
        <v>1685.2130706722689</v>
      </c>
      <c r="R1242" s="19">
        <f>INDEX('Pliegos Tarifarios (Santiago)'!$K:$K,MATCH($B1242,'Pliegos Tarifarios (Santiago)'!$A:$A,0))</f>
        <v>723.32799999999997</v>
      </c>
      <c r="S1242" s="21">
        <f t="shared" si="80"/>
        <v>131061.70263817227</v>
      </c>
      <c r="T1242" s="21">
        <f t="shared" si="77"/>
        <v>24901.723501252731</v>
      </c>
      <c r="U1242" s="19">
        <v>0</v>
      </c>
      <c r="V1242" s="21">
        <f t="shared" si="78"/>
        <v>155963.42613942499</v>
      </c>
    </row>
    <row r="1243" spans="1:22" x14ac:dyDescent="0.3">
      <c r="A1243" s="3" t="s">
        <v>136</v>
      </c>
      <c r="B1243" s="3">
        <v>5</v>
      </c>
      <c r="C1243" s="4" t="s">
        <v>178</v>
      </c>
      <c r="D1243" s="3" t="s">
        <v>628</v>
      </c>
      <c r="E1243" s="3" t="s">
        <v>488</v>
      </c>
      <c r="F1243" s="4" t="s">
        <v>629</v>
      </c>
      <c r="G1243" s="3" t="s">
        <v>30</v>
      </c>
      <c r="H1243" s="5">
        <v>718.55709999999999</v>
      </c>
      <c r="I1243" s="5">
        <v>1.9823999999999999</v>
      </c>
      <c r="J1243" s="5">
        <v>1.9567000000000001</v>
      </c>
      <c r="K1243" s="6">
        <v>0.98703591606133989</v>
      </c>
      <c r="L1243" s="5">
        <v>23.95</v>
      </c>
      <c r="M1243" s="19">
        <f>H1243*INDEX('Pliegos Tarifarios (Santiago)'!$B:$B,MATCH($B1243,'Pliegos Tarifarios (Santiago)'!$A:$A,0))</f>
        <v>85391.888649799992</v>
      </c>
      <c r="N1243" s="19">
        <f>I1243*INDEX('Pliegos Tarifarios (Santiago)'!$C:$C,MATCH($B1243,'Pliegos Tarifarios (Santiago)'!$A:$A,0))</f>
        <v>6741.0937103999995</v>
      </c>
      <c r="O1243" s="19">
        <f>J1243*INDEX('Pliegos Tarifarios (Santiago)'!$D:$D,MATCH($B1243,'Pliegos Tarifarios (Santiago)'!$A:$A,0))</f>
        <v>27588.910383800001</v>
      </c>
      <c r="P1243" s="19">
        <f>H1243*INDEX('Pliegos Tarifarios (Santiago)'!$E:$E,MATCH($B1243,'Pliegos Tarifarios (Santiago)'!$A:$A,0))</f>
        <v>9292.3804172</v>
      </c>
      <c r="Q1243" s="19" cm="1">
        <f t="array" ref="Q1243">H1243*_xlfn.IFS(H1243&lt;=350,INDEX('Pliegos Tarifarios (Santiago)'!$F:$F,MATCH($B1243,'Pliegos Tarifarios (Santiago)'!$A:$A,0)),H1243&lt;=500,INDEX('Pliegos Tarifarios (Santiago)'!$G:$G,MATCH($B1243,'Pliegos Tarifarios (Santiago)'!$A:$A,0)),H1243&lt;=1000,INDEX('Pliegos Tarifarios (Santiago)'!$H:$H,MATCH($B1243,'Pliegos Tarifarios (Santiago)'!$A:$A,0)),H1243&lt;=5000,INDEX('Pliegos Tarifarios (Santiago)'!$I:$I,MATCH($B1243,'Pliegos Tarifarios (Santiago)'!$A:$A,0)),H1243&gt;5000,INDEX('Pliegos Tarifarios (Santiago)'!$J:$J,MATCH($B1243,'Pliegos Tarifarios (Santiago)'!$A:$A,0)))/1.19</f>
        <v>1685.2881227731095</v>
      </c>
      <c r="R1243" s="19">
        <f>INDEX('Pliegos Tarifarios (Santiago)'!$K:$K,MATCH($B1243,'Pliegos Tarifarios (Santiago)'!$A:$A,0))</f>
        <v>723.32799999999997</v>
      </c>
      <c r="S1243" s="21">
        <f t="shared" si="80"/>
        <v>131422.88928397311</v>
      </c>
      <c r="T1243" s="21">
        <f t="shared" si="77"/>
        <v>24970.348963954893</v>
      </c>
      <c r="U1243" s="19">
        <v>0</v>
      </c>
      <c r="V1243" s="21">
        <f t="shared" si="78"/>
        <v>156393.23824792801</v>
      </c>
    </row>
    <row r="1244" spans="1:22" x14ac:dyDescent="0.3">
      <c r="A1244" s="3" t="s">
        <v>136</v>
      </c>
      <c r="B1244" s="3">
        <v>5</v>
      </c>
      <c r="C1244" s="4" t="s">
        <v>178</v>
      </c>
      <c r="D1244" s="3" t="s">
        <v>630</v>
      </c>
      <c r="E1244" s="3" t="s">
        <v>488</v>
      </c>
      <c r="F1244" s="4" t="s">
        <v>631</v>
      </c>
      <c r="G1244" s="3" t="s">
        <v>30</v>
      </c>
      <c r="H1244" s="5">
        <v>718.61289999999997</v>
      </c>
      <c r="I1244" s="5">
        <v>2.0083000000000002</v>
      </c>
      <c r="J1244" s="5">
        <v>2.0083000000000002</v>
      </c>
      <c r="K1244" s="6">
        <v>1</v>
      </c>
      <c r="L1244" s="5">
        <v>23.95</v>
      </c>
      <c r="M1244" s="19">
        <f>H1244*INDEX('Pliegos Tarifarios (Santiago)'!$B:$B,MATCH($B1244,'Pliegos Tarifarios (Santiago)'!$A:$A,0))</f>
        <v>85398.519810199985</v>
      </c>
      <c r="N1244" s="19">
        <f>I1244*INDEX('Pliegos Tarifarios (Santiago)'!$C:$C,MATCH($B1244,'Pliegos Tarifarios (Santiago)'!$A:$A,0))</f>
        <v>6829.1659093000007</v>
      </c>
      <c r="O1244" s="19">
        <f>J1244*INDEX('Pliegos Tarifarios (Santiago)'!$D:$D,MATCH($B1244,'Pliegos Tarifarios (Santiago)'!$A:$A,0))</f>
        <v>28316.455626200004</v>
      </c>
      <c r="P1244" s="19">
        <f>H1244*INDEX('Pliegos Tarifarios (Santiago)'!$E:$E,MATCH($B1244,'Pliegos Tarifarios (Santiago)'!$A:$A,0))</f>
        <v>9293.1020227999998</v>
      </c>
      <c r="Q1244" s="19" cm="1">
        <f t="array" ref="Q1244">H1244*_xlfn.IFS(H1244&lt;=350,INDEX('Pliegos Tarifarios (Santiago)'!$F:$F,MATCH($B1244,'Pliegos Tarifarios (Santiago)'!$A:$A,0)),H1244&lt;=500,INDEX('Pliegos Tarifarios (Santiago)'!$G:$G,MATCH($B1244,'Pliegos Tarifarios (Santiago)'!$A:$A,0)),H1244&lt;=1000,INDEX('Pliegos Tarifarios (Santiago)'!$H:$H,MATCH($B1244,'Pliegos Tarifarios (Santiago)'!$A:$A,0)),H1244&lt;=5000,INDEX('Pliegos Tarifarios (Santiago)'!$I:$I,MATCH($B1244,'Pliegos Tarifarios (Santiago)'!$A:$A,0)),H1244&gt;5000,INDEX('Pliegos Tarifarios (Santiago)'!$J:$J,MATCH($B1244,'Pliegos Tarifarios (Santiago)'!$A:$A,0)))/1.19</f>
        <v>1685.4189948739497</v>
      </c>
      <c r="R1244" s="19">
        <f>INDEX('Pliegos Tarifarios (Santiago)'!$K:$K,MATCH($B1244,'Pliegos Tarifarios (Santiago)'!$A:$A,0))</f>
        <v>723.32799999999997</v>
      </c>
      <c r="S1244" s="21">
        <f t="shared" si="80"/>
        <v>132245.99036337395</v>
      </c>
      <c r="T1244" s="21">
        <f t="shared" si="77"/>
        <v>25126.738169041051</v>
      </c>
      <c r="U1244" s="19">
        <v>0</v>
      </c>
      <c r="V1244" s="21">
        <f t="shared" si="78"/>
        <v>157372.728532415</v>
      </c>
    </row>
    <row r="1245" spans="1:22" x14ac:dyDescent="0.3">
      <c r="A1245" s="3" t="s">
        <v>136</v>
      </c>
      <c r="B1245" s="3">
        <v>5</v>
      </c>
      <c r="C1245" s="4" t="s">
        <v>178</v>
      </c>
      <c r="D1245" s="3" t="s">
        <v>632</v>
      </c>
      <c r="E1245" s="3" t="s">
        <v>488</v>
      </c>
      <c r="F1245" s="4" t="s">
        <v>633</v>
      </c>
      <c r="G1245" s="3" t="s">
        <v>30</v>
      </c>
      <c r="H1245" s="5">
        <v>717.81259999999997</v>
      </c>
      <c r="I1245" s="5">
        <v>1.9421999999999999</v>
      </c>
      <c r="J1245" s="5">
        <v>1.9058999999999999</v>
      </c>
      <c r="K1245" s="6">
        <v>0.98130985480383071</v>
      </c>
      <c r="L1245" s="5">
        <v>23.93</v>
      </c>
      <c r="M1245" s="19">
        <f>H1245*INDEX('Pliegos Tarifarios (Santiago)'!$B:$B,MATCH($B1245,'Pliegos Tarifarios (Santiago)'!$A:$A,0))</f>
        <v>85303.413758799987</v>
      </c>
      <c r="N1245" s="19">
        <f>I1245*INDEX('Pliegos Tarifarios (Santiago)'!$C:$C,MATCH($B1245,'Pliegos Tarifarios (Santiago)'!$A:$A,0))</f>
        <v>6604.3947761999998</v>
      </c>
      <c r="O1245" s="19">
        <f>J1245*INDEX('Pliegos Tarifarios (Santiago)'!$D:$D,MATCH($B1245,'Pliegos Tarifarios (Santiago)'!$A:$A,0))</f>
        <v>26872.644912600001</v>
      </c>
      <c r="P1245" s="19">
        <f>H1245*INDEX('Pliegos Tarifarios (Santiago)'!$E:$E,MATCH($B1245,'Pliegos Tarifarios (Santiago)'!$A:$A,0))</f>
        <v>9282.7525432000002</v>
      </c>
      <c r="Q1245" s="19" cm="1">
        <f t="array" ref="Q1245">H1245*_xlfn.IFS(H1245&lt;=350,INDEX('Pliegos Tarifarios (Santiago)'!$F:$F,MATCH($B1245,'Pliegos Tarifarios (Santiago)'!$A:$A,0)),H1245&lt;=500,INDEX('Pliegos Tarifarios (Santiago)'!$G:$G,MATCH($B1245,'Pliegos Tarifarios (Santiago)'!$A:$A,0)),H1245&lt;=1000,INDEX('Pliegos Tarifarios (Santiago)'!$H:$H,MATCH($B1245,'Pliegos Tarifarios (Santiago)'!$A:$A,0)),H1245&lt;=5000,INDEX('Pliegos Tarifarios (Santiago)'!$I:$I,MATCH($B1245,'Pliegos Tarifarios (Santiago)'!$A:$A,0)),H1245&gt;5000,INDEX('Pliegos Tarifarios (Santiago)'!$J:$J,MATCH($B1245,'Pliegos Tarifarios (Santiago)'!$A:$A,0)))/1.19</f>
        <v>1683.5419887394962</v>
      </c>
      <c r="R1245" s="19">
        <f>INDEX('Pliegos Tarifarios (Santiago)'!$K:$K,MATCH($B1245,'Pliegos Tarifarios (Santiago)'!$A:$A,0))</f>
        <v>723.32799999999997</v>
      </c>
      <c r="S1245" s="21">
        <f t="shared" si="80"/>
        <v>130470.07597953947</v>
      </c>
      <c r="T1245" s="21">
        <f t="shared" si="77"/>
        <v>24789.314436112498</v>
      </c>
      <c r="U1245" s="19">
        <v>0</v>
      </c>
      <c r="V1245" s="21">
        <f t="shared" si="78"/>
        <v>155259.39041565196</v>
      </c>
    </row>
    <row r="1246" spans="1:22" x14ac:dyDescent="0.3">
      <c r="A1246" s="3" t="s">
        <v>136</v>
      </c>
      <c r="B1246" s="3">
        <v>5</v>
      </c>
      <c r="C1246" s="4" t="s">
        <v>178</v>
      </c>
      <c r="D1246" s="3" t="s">
        <v>634</v>
      </c>
      <c r="E1246" s="3" t="s">
        <v>488</v>
      </c>
      <c r="F1246" s="4" t="s">
        <v>635</v>
      </c>
      <c r="G1246" s="3" t="s">
        <v>30</v>
      </c>
      <c r="H1246" s="5">
        <v>721.32129999999995</v>
      </c>
      <c r="I1246" s="5">
        <v>1.9418</v>
      </c>
      <c r="J1246" s="5">
        <v>1.9418</v>
      </c>
      <c r="K1246" s="6">
        <v>1</v>
      </c>
      <c r="L1246" s="5">
        <v>24.04</v>
      </c>
      <c r="M1246" s="19">
        <f>H1246*INDEX('Pliegos Tarifarios (Santiago)'!$B:$B,MATCH($B1246,'Pliegos Tarifarios (Santiago)'!$A:$A,0))</f>
        <v>85720.380649399987</v>
      </c>
      <c r="N1246" s="19">
        <f>I1246*INDEX('Pliegos Tarifarios (Santiago)'!$C:$C,MATCH($B1246,'Pliegos Tarifarios (Santiago)'!$A:$A,0))</f>
        <v>6603.0345877999998</v>
      </c>
      <c r="O1246" s="19">
        <f>J1246*INDEX('Pliegos Tarifarios (Santiago)'!$D:$D,MATCH($B1246,'Pliegos Tarifarios (Santiago)'!$A:$A,0))</f>
        <v>27378.824645199998</v>
      </c>
      <c r="P1246" s="19">
        <f>H1246*INDEX('Pliegos Tarifarios (Santiago)'!$E:$E,MATCH($B1246,'Pliegos Tarifarios (Santiago)'!$A:$A,0))</f>
        <v>9328.1270516000004</v>
      </c>
      <c r="Q1246" s="19" cm="1">
        <f t="array" ref="Q1246">H1246*_xlfn.IFS(H1246&lt;=350,INDEX('Pliegos Tarifarios (Santiago)'!$F:$F,MATCH($B1246,'Pliegos Tarifarios (Santiago)'!$A:$A,0)),H1246&lt;=500,INDEX('Pliegos Tarifarios (Santiago)'!$G:$G,MATCH($B1246,'Pliegos Tarifarios (Santiago)'!$A:$A,0)),H1246&lt;=1000,INDEX('Pliegos Tarifarios (Santiago)'!$H:$H,MATCH($B1246,'Pliegos Tarifarios (Santiago)'!$A:$A,0)),H1246&lt;=5000,INDEX('Pliegos Tarifarios (Santiago)'!$I:$I,MATCH($B1246,'Pliegos Tarifarios (Santiago)'!$A:$A,0)),H1246&gt;5000,INDEX('Pliegos Tarifarios (Santiago)'!$J:$J,MATCH($B1246,'Pliegos Tarifarios (Santiago)'!$A:$A,0)))/1.19</f>
        <v>1691.7712170588236</v>
      </c>
      <c r="R1246" s="19">
        <f>INDEX('Pliegos Tarifarios (Santiago)'!$K:$K,MATCH($B1246,'Pliegos Tarifarios (Santiago)'!$A:$A,0))</f>
        <v>723.32799999999997</v>
      </c>
      <c r="S1246" s="21">
        <f t="shared" si="80"/>
        <v>131445.46615105882</v>
      </c>
      <c r="T1246" s="21">
        <f t="shared" si="77"/>
        <v>24974.638568701175</v>
      </c>
      <c r="U1246" s="19">
        <v>0</v>
      </c>
      <c r="V1246" s="21">
        <f t="shared" si="78"/>
        <v>156420.10471975998</v>
      </c>
    </row>
    <row r="1247" spans="1:22" x14ac:dyDescent="0.3">
      <c r="A1247" s="3" t="s">
        <v>136</v>
      </c>
      <c r="B1247" s="3">
        <v>5</v>
      </c>
      <c r="C1247" s="4" t="s">
        <v>178</v>
      </c>
      <c r="D1247" s="3" t="s">
        <v>636</v>
      </c>
      <c r="E1247" s="3" t="s">
        <v>488</v>
      </c>
      <c r="F1247" s="4" t="s">
        <v>637</v>
      </c>
      <c r="G1247" s="3" t="s">
        <v>30</v>
      </c>
      <c r="H1247" s="5">
        <v>717.83159999999998</v>
      </c>
      <c r="I1247" s="5">
        <v>1.9645999999999999</v>
      </c>
      <c r="J1247" s="5">
        <v>1.9645999999999999</v>
      </c>
      <c r="K1247" s="6">
        <v>1</v>
      </c>
      <c r="L1247" s="5">
        <v>23.93</v>
      </c>
      <c r="M1247" s="19">
        <f>H1247*INDEX('Pliegos Tarifarios (Santiago)'!$B:$B,MATCH($B1247,'Pliegos Tarifarios (Santiago)'!$A:$A,0))</f>
        <v>85305.671680799991</v>
      </c>
      <c r="N1247" s="19">
        <f>I1247*INDEX('Pliegos Tarifarios (Santiago)'!$C:$C,MATCH($B1247,'Pliegos Tarifarios (Santiago)'!$A:$A,0))</f>
        <v>6680.5653265999999</v>
      </c>
      <c r="O1247" s="19">
        <f>J1247*INDEX('Pliegos Tarifarios (Santiago)'!$D:$D,MATCH($B1247,'Pliegos Tarifarios (Santiago)'!$A:$A,0))</f>
        <v>27700.2981244</v>
      </c>
      <c r="P1247" s="19">
        <f>H1247*INDEX('Pliegos Tarifarios (Santiago)'!$E:$E,MATCH($B1247,'Pliegos Tarifarios (Santiago)'!$A:$A,0))</f>
        <v>9282.9982512000006</v>
      </c>
      <c r="Q1247" s="19" cm="1">
        <f t="array" ref="Q1247">H1247*_xlfn.IFS(H1247&lt;=350,INDEX('Pliegos Tarifarios (Santiago)'!$F:$F,MATCH($B1247,'Pliegos Tarifarios (Santiago)'!$A:$A,0)),H1247&lt;=500,INDEX('Pliegos Tarifarios (Santiago)'!$G:$G,MATCH($B1247,'Pliegos Tarifarios (Santiago)'!$A:$A,0)),H1247&lt;=1000,INDEX('Pliegos Tarifarios (Santiago)'!$H:$H,MATCH($B1247,'Pliegos Tarifarios (Santiago)'!$A:$A,0)),H1247&lt;=5000,INDEX('Pliegos Tarifarios (Santiago)'!$I:$I,MATCH($B1247,'Pliegos Tarifarios (Santiago)'!$A:$A,0)),H1247&gt;5000,INDEX('Pliegos Tarifarios (Santiago)'!$J:$J,MATCH($B1247,'Pliegos Tarifarios (Santiago)'!$A:$A,0)))/1.19</f>
        <v>1683.5865509243699</v>
      </c>
      <c r="R1247" s="19">
        <f>INDEX('Pliegos Tarifarios (Santiago)'!$K:$K,MATCH($B1247,'Pliegos Tarifarios (Santiago)'!$A:$A,0))</f>
        <v>723.32799999999997</v>
      </c>
      <c r="S1247" s="21">
        <f t="shared" si="80"/>
        <v>131376.44793392436</v>
      </c>
      <c r="T1247" s="21">
        <f t="shared" si="77"/>
        <v>24961.525107445628</v>
      </c>
      <c r="U1247" s="19">
        <v>0</v>
      </c>
      <c r="V1247" s="21">
        <f t="shared" si="78"/>
        <v>156337.97304136999</v>
      </c>
    </row>
    <row r="1248" spans="1:22" x14ac:dyDescent="0.3">
      <c r="A1248" s="3" t="s">
        <v>136</v>
      </c>
      <c r="B1248" s="3">
        <v>5</v>
      </c>
      <c r="C1248" s="4" t="s">
        <v>178</v>
      </c>
      <c r="D1248" s="3" t="s">
        <v>638</v>
      </c>
      <c r="E1248" s="3" t="s">
        <v>488</v>
      </c>
      <c r="F1248" s="4" t="s">
        <v>639</v>
      </c>
      <c r="G1248" s="3" t="s">
        <v>30</v>
      </c>
      <c r="H1248" s="5">
        <v>719.92280000000005</v>
      </c>
      <c r="I1248" s="5">
        <v>1.9631000000000001</v>
      </c>
      <c r="J1248" s="5">
        <v>1.9631000000000001</v>
      </c>
      <c r="K1248" s="6">
        <v>1</v>
      </c>
      <c r="L1248" s="5">
        <v>24</v>
      </c>
      <c r="M1248" s="19">
        <f>H1248*INDEX('Pliegos Tarifarios (Santiago)'!$B:$B,MATCH($B1248,'Pliegos Tarifarios (Santiago)'!$A:$A,0))</f>
        <v>85554.185706400007</v>
      </c>
      <c r="N1248" s="19">
        <f>I1248*INDEX('Pliegos Tarifarios (Santiago)'!$C:$C,MATCH($B1248,'Pliegos Tarifarios (Santiago)'!$A:$A,0))</f>
        <v>6675.4646201000005</v>
      </c>
      <c r="O1248" s="19">
        <f>J1248*INDEX('Pliegos Tarifarios (Santiago)'!$D:$D,MATCH($B1248,'Pliegos Tarifarios (Santiago)'!$A:$A,0))</f>
        <v>27679.148553400002</v>
      </c>
      <c r="P1248" s="19">
        <f>H1248*INDEX('Pliegos Tarifarios (Santiago)'!$E:$E,MATCH($B1248,'Pliegos Tarifarios (Santiago)'!$A:$A,0))</f>
        <v>9310.0416496000016</v>
      </c>
      <c r="Q1248" s="19" cm="1">
        <f t="array" ref="Q1248">H1248*_xlfn.IFS(H1248&lt;=350,INDEX('Pliegos Tarifarios (Santiago)'!$F:$F,MATCH($B1248,'Pliegos Tarifarios (Santiago)'!$A:$A,0)),H1248&lt;=500,INDEX('Pliegos Tarifarios (Santiago)'!$G:$G,MATCH($B1248,'Pliegos Tarifarios (Santiago)'!$A:$A,0)),H1248&lt;=1000,INDEX('Pliegos Tarifarios (Santiago)'!$H:$H,MATCH($B1248,'Pliegos Tarifarios (Santiago)'!$A:$A,0)),H1248&lt;=5000,INDEX('Pliegos Tarifarios (Santiago)'!$I:$I,MATCH($B1248,'Pliegos Tarifarios (Santiago)'!$A:$A,0)),H1248&gt;5000,INDEX('Pliegos Tarifarios (Santiago)'!$J:$J,MATCH($B1248,'Pliegos Tarifarios (Santiago)'!$A:$A,0)))/1.19</f>
        <v>1688.4912057142863</v>
      </c>
      <c r="R1248" s="19">
        <f>INDEX('Pliegos Tarifarios (Santiago)'!$K:$K,MATCH($B1248,'Pliegos Tarifarios (Santiago)'!$A:$A,0))</f>
        <v>723.32799999999997</v>
      </c>
      <c r="S1248" s="21">
        <f t="shared" si="80"/>
        <v>131630.65973521429</v>
      </c>
      <c r="T1248" s="21">
        <f t="shared" si="77"/>
        <v>25009.825349690713</v>
      </c>
      <c r="U1248" s="19">
        <v>0</v>
      </c>
      <c r="V1248" s="21">
        <f t="shared" si="78"/>
        <v>156640.485084905</v>
      </c>
    </row>
    <row r="1249" spans="1:22" x14ac:dyDescent="0.3">
      <c r="A1249" s="3" t="s">
        <v>136</v>
      </c>
      <c r="B1249" s="3">
        <v>5</v>
      </c>
      <c r="C1249" s="4" t="s">
        <v>178</v>
      </c>
      <c r="D1249" s="3" t="s">
        <v>640</v>
      </c>
      <c r="E1249" s="3" t="s">
        <v>488</v>
      </c>
      <c r="F1249" s="4" t="s">
        <v>641</v>
      </c>
      <c r="G1249" s="3" t="s">
        <v>30</v>
      </c>
      <c r="H1249" s="5">
        <v>719.74459999999999</v>
      </c>
      <c r="I1249" s="5">
        <v>1.9038999999999999</v>
      </c>
      <c r="J1249" s="5">
        <v>1.8971</v>
      </c>
      <c r="K1249" s="6">
        <v>0.99642838384368926</v>
      </c>
      <c r="L1249" s="5">
        <v>23.99</v>
      </c>
      <c r="M1249" s="19">
        <f>H1249*INDEX('Pliegos Tarifarios (Santiago)'!$B:$B,MATCH($B1249,'Pliegos Tarifarios (Santiago)'!$A:$A,0))</f>
        <v>85533.008774799993</v>
      </c>
      <c r="N1249" s="19">
        <f>I1249*INDEX('Pliegos Tarifarios (Santiago)'!$C:$C,MATCH($B1249,'Pliegos Tarifarios (Santiago)'!$A:$A,0))</f>
        <v>6474.1567368999995</v>
      </c>
      <c r="O1249" s="19">
        <f>J1249*INDEX('Pliegos Tarifarios (Santiago)'!$D:$D,MATCH($B1249,'Pliegos Tarifarios (Santiago)'!$A:$A,0))</f>
        <v>26748.567429399998</v>
      </c>
      <c r="P1249" s="19">
        <f>H1249*INDEX('Pliegos Tarifarios (Santiago)'!$E:$E,MATCH($B1249,'Pliegos Tarifarios (Santiago)'!$A:$A,0))</f>
        <v>9307.7371672000008</v>
      </c>
      <c r="Q1249" s="19" cm="1">
        <f t="array" ref="Q1249">H1249*_xlfn.IFS(H1249&lt;=350,INDEX('Pliegos Tarifarios (Santiago)'!$F:$F,MATCH($B1249,'Pliegos Tarifarios (Santiago)'!$A:$A,0)),H1249&lt;=500,INDEX('Pliegos Tarifarios (Santiago)'!$G:$G,MATCH($B1249,'Pliegos Tarifarios (Santiago)'!$A:$A,0)),H1249&lt;=1000,INDEX('Pliegos Tarifarios (Santiago)'!$H:$H,MATCH($B1249,'Pliegos Tarifarios (Santiago)'!$A:$A,0)),H1249&lt;=5000,INDEX('Pliegos Tarifarios (Santiago)'!$I:$I,MATCH($B1249,'Pliegos Tarifarios (Santiago)'!$A:$A,0)),H1249&gt;5000,INDEX('Pliegos Tarifarios (Santiago)'!$J:$J,MATCH($B1249,'Pliegos Tarifarios (Santiago)'!$A:$A,0)))/1.19</f>
        <v>1688.0732593277314</v>
      </c>
      <c r="R1249" s="19">
        <f>INDEX('Pliegos Tarifarios (Santiago)'!$K:$K,MATCH($B1249,'Pliegos Tarifarios (Santiago)'!$A:$A,0))</f>
        <v>723.32799999999997</v>
      </c>
      <c r="S1249" s="21">
        <f t="shared" si="80"/>
        <v>130474.87136762773</v>
      </c>
      <c r="T1249" s="21">
        <f t="shared" si="77"/>
        <v>24790.225559849267</v>
      </c>
      <c r="U1249" s="19">
        <v>0</v>
      </c>
      <c r="V1249" s="21">
        <f t="shared" si="78"/>
        <v>155265.09692747699</v>
      </c>
    </row>
    <row r="1250" spans="1:22" x14ac:dyDescent="0.3">
      <c r="A1250" s="3" t="s">
        <v>136</v>
      </c>
      <c r="B1250" s="3">
        <v>5</v>
      </c>
      <c r="C1250" s="4" t="s">
        <v>178</v>
      </c>
      <c r="D1250" s="3" t="s">
        <v>642</v>
      </c>
      <c r="E1250" s="3" t="s">
        <v>488</v>
      </c>
      <c r="F1250" s="4" t="s">
        <v>643</v>
      </c>
      <c r="G1250" s="3" t="s">
        <v>30</v>
      </c>
      <c r="H1250" s="5">
        <v>719.28409999999997</v>
      </c>
      <c r="I1250" s="5">
        <v>1.9318</v>
      </c>
      <c r="J1250" s="5">
        <v>1.8928</v>
      </c>
      <c r="K1250" s="6">
        <v>0.97981157469717362</v>
      </c>
      <c r="L1250" s="5">
        <v>23.98</v>
      </c>
      <c r="M1250" s="19">
        <f>H1250*INDEX('Pliegos Tarifarios (Santiago)'!$B:$B,MATCH($B1250,'Pliegos Tarifarios (Santiago)'!$A:$A,0))</f>
        <v>85478.283875799985</v>
      </c>
      <c r="N1250" s="19">
        <f>I1250*INDEX('Pliegos Tarifarios (Santiago)'!$C:$C,MATCH($B1250,'Pliegos Tarifarios (Santiago)'!$A:$A,0))</f>
        <v>6569.0298777999997</v>
      </c>
      <c r="O1250" s="19">
        <f>J1250*INDEX('Pliegos Tarifarios (Santiago)'!$D:$D,MATCH($B1250,'Pliegos Tarifarios (Santiago)'!$A:$A,0))</f>
        <v>26687.938659200001</v>
      </c>
      <c r="P1250" s="19">
        <f>H1250*INDEX('Pliegos Tarifarios (Santiago)'!$E:$E,MATCH($B1250,'Pliegos Tarifarios (Santiago)'!$A:$A,0))</f>
        <v>9301.7819811999998</v>
      </c>
      <c r="Q1250" s="19" cm="1">
        <f t="array" ref="Q1250">H1250*_xlfn.IFS(H1250&lt;=350,INDEX('Pliegos Tarifarios (Santiago)'!$F:$F,MATCH($B1250,'Pliegos Tarifarios (Santiago)'!$A:$A,0)),H1250&lt;=500,INDEX('Pliegos Tarifarios (Santiago)'!$G:$G,MATCH($B1250,'Pliegos Tarifarios (Santiago)'!$A:$A,0)),H1250&lt;=1000,INDEX('Pliegos Tarifarios (Santiago)'!$H:$H,MATCH($B1250,'Pliegos Tarifarios (Santiago)'!$A:$A,0)),H1250&lt;=5000,INDEX('Pliegos Tarifarios (Santiago)'!$I:$I,MATCH($B1250,'Pliegos Tarifarios (Santiago)'!$A:$A,0)),H1250&gt;5000,INDEX('Pliegos Tarifarios (Santiago)'!$J:$J,MATCH($B1250,'Pliegos Tarifarios (Santiago)'!$A:$A,0)))/1.19</f>
        <v>1686.9932126890758</v>
      </c>
      <c r="R1250" s="19">
        <f>INDEX('Pliegos Tarifarios (Santiago)'!$K:$K,MATCH($B1250,'Pliegos Tarifarios (Santiago)'!$A:$A,0))</f>
        <v>723.32799999999997</v>
      </c>
      <c r="S1250" s="21">
        <f t="shared" si="80"/>
        <v>130447.35560668905</v>
      </c>
      <c r="T1250" s="21">
        <f t="shared" si="77"/>
        <v>24784.997565270918</v>
      </c>
      <c r="U1250" s="19">
        <v>0</v>
      </c>
      <c r="V1250" s="21">
        <f t="shared" si="78"/>
        <v>155232.35317195996</v>
      </c>
    </row>
    <row r="1251" spans="1:22" x14ac:dyDescent="0.3">
      <c r="A1251" s="3" t="s">
        <v>136</v>
      </c>
      <c r="B1251" s="3">
        <v>5</v>
      </c>
      <c r="C1251" s="4" t="s">
        <v>178</v>
      </c>
      <c r="D1251" s="3" t="s">
        <v>644</v>
      </c>
      <c r="E1251" s="3" t="s">
        <v>488</v>
      </c>
      <c r="F1251" s="4" t="s">
        <v>645</v>
      </c>
      <c r="G1251" s="3" t="s">
        <v>30</v>
      </c>
      <c r="H1251" s="5">
        <v>719.49950000000001</v>
      </c>
      <c r="I1251" s="5">
        <v>1.9433</v>
      </c>
      <c r="J1251" s="5">
        <v>1.8883000000000001</v>
      </c>
      <c r="K1251" s="6">
        <v>0.97169762774661661</v>
      </c>
      <c r="L1251" s="5">
        <v>23.98</v>
      </c>
      <c r="M1251" s="19">
        <f>H1251*INDEX('Pliegos Tarifarios (Santiago)'!$B:$B,MATCH($B1251,'Pliegos Tarifarios (Santiago)'!$A:$A,0))</f>
        <v>85503.881580999994</v>
      </c>
      <c r="N1251" s="19">
        <f>I1251*INDEX('Pliegos Tarifarios (Santiago)'!$C:$C,MATCH($B1251,'Pliegos Tarifarios (Santiago)'!$A:$A,0))</f>
        <v>6608.1352943000002</v>
      </c>
      <c r="O1251" s="19">
        <f>J1251*INDEX('Pliegos Tarifarios (Santiago)'!$D:$D,MATCH($B1251,'Pliegos Tarifarios (Santiago)'!$A:$A,0))</f>
        <v>26624.489946199999</v>
      </c>
      <c r="P1251" s="19">
        <f>H1251*INDEX('Pliegos Tarifarios (Santiago)'!$E:$E,MATCH($B1251,'Pliegos Tarifarios (Santiago)'!$A:$A,0))</f>
        <v>9304.5675339999998</v>
      </c>
      <c r="Q1251" s="19" cm="1">
        <f t="array" ref="Q1251">H1251*_xlfn.IFS(H1251&lt;=350,INDEX('Pliegos Tarifarios (Santiago)'!$F:$F,MATCH($B1251,'Pliegos Tarifarios (Santiago)'!$A:$A,0)),H1251&lt;=500,INDEX('Pliegos Tarifarios (Santiago)'!$G:$G,MATCH($B1251,'Pliegos Tarifarios (Santiago)'!$A:$A,0)),H1251&lt;=1000,INDEX('Pliegos Tarifarios (Santiago)'!$H:$H,MATCH($B1251,'Pliegos Tarifarios (Santiago)'!$A:$A,0)),H1251&lt;=5000,INDEX('Pliegos Tarifarios (Santiago)'!$I:$I,MATCH($B1251,'Pliegos Tarifarios (Santiago)'!$A:$A,0)),H1251&gt;5000,INDEX('Pliegos Tarifarios (Santiago)'!$J:$J,MATCH($B1251,'Pliegos Tarifarios (Santiago)'!$A:$A,0)))/1.19</f>
        <v>1687.4984071428576</v>
      </c>
      <c r="R1251" s="19">
        <f>INDEX('Pliegos Tarifarios (Santiago)'!$K:$K,MATCH($B1251,'Pliegos Tarifarios (Santiago)'!$A:$A,0))</f>
        <v>723.32799999999997</v>
      </c>
      <c r="S1251" s="21">
        <f t="shared" si="80"/>
        <v>130451.90076264285</v>
      </c>
      <c r="T1251" s="21">
        <f t="shared" si="77"/>
        <v>24785.861144902141</v>
      </c>
      <c r="U1251" s="19">
        <v>0</v>
      </c>
      <c r="V1251" s="21">
        <f t="shared" si="78"/>
        <v>155237.76190754498</v>
      </c>
    </row>
    <row r="1252" spans="1:22" x14ac:dyDescent="0.3">
      <c r="A1252" s="3" t="s">
        <v>136</v>
      </c>
      <c r="B1252" s="3">
        <v>5</v>
      </c>
      <c r="C1252" s="4" t="s">
        <v>178</v>
      </c>
      <c r="D1252" s="3" t="s">
        <v>646</v>
      </c>
      <c r="E1252" s="3" t="s">
        <v>488</v>
      </c>
      <c r="F1252" s="4" t="s">
        <v>647</v>
      </c>
      <c r="G1252" s="3" t="s">
        <v>30</v>
      </c>
      <c r="H1252" s="5">
        <v>719.51679999999999</v>
      </c>
      <c r="I1252" s="5">
        <v>1.9414</v>
      </c>
      <c r="J1252" s="5">
        <v>1.9108000000000001</v>
      </c>
      <c r="K1252" s="6">
        <v>0.98423817863397545</v>
      </c>
      <c r="L1252" s="5">
        <v>23.98</v>
      </c>
      <c r="M1252" s="19">
        <f>H1252*INDEX('Pliegos Tarifarios (Santiago)'!$B:$B,MATCH($B1252,'Pliegos Tarifarios (Santiago)'!$A:$A,0))</f>
        <v>85505.937478399996</v>
      </c>
      <c r="N1252" s="19">
        <f>I1252*INDEX('Pliegos Tarifarios (Santiago)'!$C:$C,MATCH($B1252,'Pliegos Tarifarios (Santiago)'!$A:$A,0))</f>
        <v>6601.6743993999999</v>
      </c>
      <c r="O1252" s="19">
        <f>J1252*INDEX('Pliegos Tarifarios (Santiago)'!$D:$D,MATCH($B1252,'Pliegos Tarifarios (Santiago)'!$A:$A,0))</f>
        <v>26941.7335112</v>
      </c>
      <c r="P1252" s="19">
        <f>H1252*INDEX('Pliegos Tarifarios (Santiago)'!$E:$E,MATCH($B1252,'Pliegos Tarifarios (Santiago)'!$A:$A,0))</f>
        <v>9304.7912575999999</v>
      </c>
      <c r="Q1252" s="19" cm="1">
        <f t="array" ref="Q1252">H1252*_xlfn.IFS(H1252&lt;=350,INDEX('Pliegos Tarifarios (Santiago)'!$F:$F,MATCH($B1252,'Pliegos Tarifarios (Santiago)'!$A:$A,0)),H1252&lt;=500,INDEX('Pliegos Tarifarios (Santiago)'!$G:$G,MATCH($B1252,'Pliegos Tarifarios (Santiago)'!$A:$A,0)),H1252&lt;=1000,INDEX('Pliegos Tarifarios (Santiago)'!$H:$H,MATCH($B1252,'Pliegos Tarifarios (Santiago)'!$A:$A,0)),H1252&lt;=5000,INDEX('Pliegos Tarifarios (Santiago)'!$I:$I,MATCH($B1252,'Pliegos Tarifarios (Santiago)'!$A:$A,0)),H1252&gt;5000,INDEX('Pliegos Tarifarios (Santiago)'!$J:$J,MATCH($B1252,'Pliegos Tarifarios (Santiago)'!$A:$A,0)))/1.19</f>
        <v>1687.5389821848742</v>
      </c>
      <c r="R1252" s="19">
        <f>INDEX('Pliegos Tarifarios (Santiago)'!$K:$K,MATCH($B1252,'Pliegos Tarifarios (Santiago)'!$A:$A,0))</f>
        <v>723.32799999999997</v>
      </c>
      <c r="S1252" s="21">
        <f t="shared" si="80"/>
        <v>130765.00362878486</v>
      </c>
      <c r="T1252" s="21">
        <f t="shared" si="77"/>
        <v>24845.350689469124</v>
      </c>
      <c r="U1252" s="19">
        <v>0</v>
      </c>
      <c r="V1252" s="21">
        <f t="shared" si="78"/>
        <v>155610.35431825399</v>
      </c>
    </row>
    <row r="1253" spans="1:22" x14ac:dyDescent="0.3">
      <c r="A1253" s="3" t="s">
        <v>136</v>
      </c>
      <c r="B1253" s="3">
        <v>5</v>
      </c>
      <c r="C1253" s="4" t="s">
        <v>178</v>
      </c>
      <c r="D1253" s="3" t="s">
        <v>648</v>
      </c>
      <c r="E1253" s="3" t="s">
        <v>488</v>
      </c>
      <c r="F1253" s="4" t="s">
        <v>649</v>
      </c>
      <c r="G1253" s="3" t="s">
        <v>30</v>
      </c>
      <c r="H1253" s="5">
        <v>719.02890000000002</v>
      </c>
      <c r="I1253" s="5">
        <v>1.9634</v>
      </c>
      <c r="J1253" s="5">
        <v>1.8915</v>
      </c>
      <c r="K1253" s="6">
        <v>0.96337985127839454</v>
      </c>
      <c r="L1253" s="5">
        <v>23.97</v>
      </c>
      <c r="M1253" s="19">
        <f>H1253*INDEX('Pliegos Tarifarios (Santiago)'!$B:$B,MATCH($B1253,'Pliegos Tarifarios (Santiago)'!$A:$A,0))</f>
        <v>85447.956418200003</v>
      </c>
      <c r="N1253" s="19">
        <f>I1253*INDEX('Pliegos Tarifarios (Santiago)'!$C:$C,MATCH($B1253,'Pliegos Tarifarios (Santiago)'!$A:$A,0))</f>
        <v>6676.4847614</v>
      </c>
      <c r="O1253" s="19">
        <f>J1253*INDEX('Pliegos Tarifarios (Santiago)'!$D:$D,MATCH($B1253,'Pliegos Tarifarios (Santiago)'!$A:$A,0))</f>
        <v>26669.609031</v>
      </c>
      <c r="P1253" s="19">
        <f>H1253*INDEX('Pliegos Tarifarios (Santiago)'!$E:$E,MATCH($B1253,'Pliegos Tarifarios (Santiago)'!$A:$A,0))</f>
        <v>9298.4817347999997</v>
      </c>
      <c r="Q1253" s="19" cm="1">
        <f t="array" ref="Q1253">H1253*_xlfn.IFS(H1253&lt;=350,INDEX('Pliegos Tarifarios (Santiago)'!$F:$F,MATCH($B1253,'Pliegos Tarifarios (Santiago)'!$A:$A,0)),H1253&lt;=500,INDEX('Pliegos Tarifarios (Santiago)'!$G:$G,MATCH($B1253,'Pliegos Tarifarios (Santiago)'!$A:$A,0)),H1253&lt;=1000,INDEX('Pliegos Tarifarios (Santiago)'!$H:$H,MATCH($B1253,'Pliegos Tarifarios (Santiago)'!$A:$A,0)),H1253&lt;=5000,INDEX('Pliegos Tarifarios (Santiago)'!$I:$I,MATCH($B1253,'Pliegos Tarifarios (Santiago)'!$A:$A,0)),H1253&gt;5000,INDEX('Pliegos Tarifarios (Santiago)'!$J:$J,MATCH($B1253,'Pliegos Tarifarios (Santiago)'!$A:$A,0)))/1.19</f>
        <v>1686.3946721848743</v>
      </c>
      <c r="R1253" s="19">
        <f>INDEX('Pliegos Tarifarios (Santiago)'!$K:$K,MATCH($B1253,'Pliegos Tarifarios (Santiago)'!$A:$A,0))</f>
        <v>723.32799999999997</v>
      </c>
      <c r="S1253" s="21">
        <f t="shared" si="80"/>
        <v>130502.25461758487</v>
      </c>
      <c r="T1253" s="21">
        <f t="shared" si="77"/>
        <v>24795.428377341126</v>
      </c>
      <c r="U1253" s="19">
        <v>0</v>
      </c>
      <c r="V1253" s="21">
        <f t="shared" si="78"/>
        <v>155297.682994926</v>
      </c>
    </row>
    <row r="1254" spans="1:22" x14ac:dyDescent="0.3">
      <c r="A1254" s="3" t="s">
        <v>136</v>
      </c>
      <c r="B1254" s="3">
        <v>5</v>
      </c>
      <c r="C1254" s="4" t="s">
        <v>178</v>
      </c>
      <c r="D1254" s="3" t="s">
        <v>650</v>
      </c>
      <c r="E1254" s="3" t="s">
        <v>488</v>
      </c>
      <c r="F1254" s="4" t="s">
        <v>651</v>
      </c>
      <c r="G1254" s="3" t="s">
        <v>30</v>
      </c>
      <c r="H1254" s="5">
        <v>721.54589999999996</v>
      </c>
      <c r="I1254" s="5">
        <v>1.9449000000000001</v>
      </c>
      <c r="J1254" s="5">
        <v>1.9182999999999999</v>
      </c>
      <c r="K1254" s="6">
        <v>0.9863232042778548</v>
      </c>
      <c r="L1254" s="5">
        <v>24.05</v>
      </c>
      <c r="M1254" s="19">
        <f>H1254*INDEX('Pliegos Tarifarios (Santiago)'!$B:$B,MATCH($B1254,'Pliegos Tarifarios (Santiago)'!$A:$A,0))</f>
        <v>85747.07166419999</v>
      </c>
      <c r="N1254" s="19">
        <f>I1254*INDEX('Pliegos Tarifarios (Santiago)'!$C:$C,MATCH($B1254,'Pliegos Tarifarios (Santiago)'!$A:$A,0))</f>
        <v>6613.5760479</v>
      </c>
      <c r="O1254" s="19">
        <f>J1254*INDEX('Pliegos Tarifarios (Santiago)'!$D:$D,MATCH($B1254,'Pliegos Tarifarios (Santiago)'!$A:$A,0))</f>
        <v>27047.481366199998</v>
      </c>
      <c r="P1254" s="19">
        <f>H1254*INDEX('Pliegos Tarifarios (Santiago)'!$E:$E,MATCH($B1254,'Pliegos Tarifarios (Santiago)'!$A:$A,0))</f>
        <v>9331.0315787999989</v>
      </c>
      <c r="Q1254" s="19" cm="1">
        <f t="array" ref="Q1254">H1254*_xlfn.IFS(H1254&lt;=350,INDEX('Pliegos Tarifarios (Santiago)'!$F:$F,MATCH($B1254,'Pliegos Tarifarios (Santiago)'!$A:$A,0)),H1254&lt;=500,INDEX('Pliegos Tarifarios (Santiago)'!$G:$G,MATCH($B1254,'Pliegos Tarifarios (Santiago)'!$A:$A,0)),H1254&lt;=1000,INDEX('Pliegos Tarifarios (Santiago)'!$H:$H,MATCH($B1254,'Pliegos Tarifarios (Santiago)'!$A:$A,0)),H1254&lt;=5000,INDEX('Pliegos Tarifarios (Santiago)'!$I:$I,MATCH($B1254,'Pliegos Tarifarios (Santiago)'!$A:$A,0)),H1254&gt;5000,INDEX('Pliegos Tarifarios (Santiago)'!$J:$J,MATCH($B1254,'Pliegos Tarifarios (Santiago)'!$A:$A,0)))/1.19</f>
        <v>1692.2979889915969</v>
      </c>
      <c r="R1254" s="19">
        <f>INDEX('Pliegos Tarifarios (Santiago)'!$K:$K,MATCH($B1254,'Pliegos Tarifarios (Santiago)'!$A:$A,0))</f>
        <v>723.32799999999997</v>
      </c>
      <c r="S1254" s="21">
        <f t="shared" si="80"/>
        <v>131154.78664609158</v>
      </c>
      <c r="T1254" s="21">
        <f t="shared" si="77"/>
        <v>24919.409462757401</v>
      </c>
      <c r="U1254" s="19">
        <v>0</v>
      </c>
      <c r="V1254" s="21">
        <f t="shared" si="78"/>
        <v>156074.19610884899</v>
      </c>
    </row>
    <row r="1255" spans="1:22" x14ac:dyDescent="0.3">
      <c r="A1255" s="3" t="s">
        <v>136</v>
      </c>
      <c r="B1255" s="3">
        <v>5</v>
      </c>
      <c r="C1255" s="4" t="s">
        <v>178</v>
      </c>
      <c r="D1255" s="3" t="s">
        <v>652</v>
      </c>
      <c r="E1255" s="3" t="s">
        <v>488</v>
      </c>
      <c r="F1255" s="4" t="s">
        <v>653</v>
      </c>
      <c r="G1255" s="3" t="s">
        <v>30</v>
      </c>
      <c r="H1255" s="5">
        <v>721.40470000000005</v>
      </c>
      <c r="I1255" s="5">
        <v>1.9351</v>
      </c>
      <c r="J1255" s="5">
        <v>1.9319999999999999</v>
      </c>
      <c r="K1255" s="6">
        <v>0.9983980156064286</v>
      </c>
      <c r="L1255" s="5">
        <v>24.05</v>
      </c>
      <c r="M1255" s="19">
        <f>H1255*INDEX('Pliegos Tarifarios (Santiago)'!$B:$B,MATCH($B1255,'Pliegos Tarifarios (Santiago)'!$A:$A,0))</f>
        <v>85730.291738600004</v>
      </c>
      <c r="N1255" s="19">
        <f>I1255*INDEX('Pliegos Tarifarios (Santiago)'!$C:$C,MATCH($B1255,'Pliegos Tarifarios (Santiago)'!$A:$A,0))</f>
        <v>6580.2514320999999</v>
      </c>
      <c r="O1255" s="19">
        <f>J1255*INDEX('Pliegos Tarifarios (Santiago)'!$D:$D,MATCH($B1255,'Pliegos Tarifarios (Santiago)'!$A:$A,0))</f>
        <v>27240.647448</v>
      </c>
      <c r="P1255" s="19">
        <f>H1255*INDEX('Pliegos Tarifarios (Santiago)'!$E:$E,MATCH($B1255,'Pliegos Tarifarios (Santiago)'!$A:$A,0))</f>
        <v>9329.2055804000011</v>
      </c>
      <c r="Q1255" s="19" cm="1">
        <f t="array" ref="Q1255">H1255*_xlfn.IFS(H1255&lt;=350,INDEX('Pliegos Tarifarios (Santiago)'!$F:$F,MATCH($B1255,'Pliegos Tarifarios (Santiago)'!$A:$A,0)),H1255&lt;=500,INDEX('Pliegos Tarifarios (Santiago)'!$G:$G,MATCH($B1255,'Pliegos Tarifarios (Santiago)'!$A:$A,0)),H1255&lt;=1000,INDEX('Pliegos Tarifarios (Santiago)'!$H:$H,MATCH($B1255,'Pliegos Tarifarios (Santiago)'!$A:$A,0)),H1255&lt;=5000,INDEX('Pliegos Tarifarios (Santiago)'!$I:$I,MATCH($B1255,'Pliegos Tarifarios (Santiago)'!$A:$A,0)),H1255&gt;5000,INDEX('Pliegos Tarifarios (Santiago)'!$J:$J,MATCH($B1255,'Pliegos Tarifarios (Santiago)'!$A:$A,0)))/1.19</f>
        <v>1691.966821596639</v>
      </c>
      <c r="R1255" s="19">
        <f>INDEX('Pliegos Tarifarios (Santiago)'!$K:$K,MATCH($B1255,'Pliegos Tarifarios (Santiago)'!$A:$A,0))</f>
        <v>723.32799999999997</v>
      </c>
      <c r="S1255" s="21">
        <f t="shared" si="80"/>
        <v>131295.69102069666</v>
      </c>
      <c r="T1255" s="21">
        <f t="shared" si="77"/>
        <v>24946.181293932364</v>
      </c>
      <c r="U1255" s="19">
        <v>0</v>
      </c>
      <c r="V1255" s="21">
        <f t="shared" si="78"/>
        <v>156241.87231462903</v>
      </c>
    </row>
    <row r="1256" spans="1:22" x14ac:dyDescent="0.3">
      <c r="A1256" s="3" t="s">
        <v>136</v>
      </c>
      <c r="B1256" s="3">
        <v>5</v>
      </c>
      <c r="C1256" s="4" t="s">
        <v>178</v>
      </c>
      <c r="D1256" s="3" t="s">
        <v>654</v>
      </c>
      <c r="E1256" s="3" t="s">
        <v>488</v>
      </c>
      <c r="F1256" s="4" t="s">
        <v>655</v>
      </c>
      <c r="G1256" s="3" t="s">
        <v>30</v>
      </c>
      <c r="H1256" s="5">
        <v>719.18880000000001</v>
      </c>
      <c r="I1256" s="5">
        <v>1.9125000000000001</v>
      </c>
      <c r="J1256" s="5">
        <v>1.8884000000000001</v>
      </c>
      <c r="K1256" s="6">
        <v>0.98739869281045756</v>
      </c>
      <c r="L1256" s="5">
        <v>23.97</v>
      </c>
      <c r="M1256" s="19">
        <f>H1256*INDEX('Pliegos Tarifarios (Santiago)'!$B:$B,MATCH($B1256,'Pliegos Tarifarios (Santiago)'!$A:$A,0))</f>
        <v>85466.958614399991</v>
      </c>
      <c r="N1256" s="19">
        <f>I1256*INDEX('Pliegos Tarifarios (Santiago)'!$C:$C,MATCH($B1256,'Pliegos Tarifarios (Santiago)'!$A:$A,0))</f>
        <v>6503.4007875000007</v>
      </c>
      <c r="O1256" s="19">
        <f>J1256*INDEX('Pliegos Tarifarios (Santiago)'!$D:$D,MATCH($B1256,'Pliegos Tarifarios (Santiago)'!$A:$A,0))</f>
        <v>26625.8999176</v>
      </c>
      <c r="P1256" s="19">
        <f>H1256*INDEX('Pliegos Tarifarios (Santiago)'!$E:$E,MATCH($B1256,'Pliegos Tarifarios (Santiago)'!$A:$A,0))</f>
        <v>9300.5495616000007</v>
      </c>
      <c r="Q1256" s="19" cm="1">
        <f t="array" ref="Q1256">H1256*_xlfn.IFS(H1256&lt;=350,INDEX('Pliegos Tarifarios (Santiago)'!$F:$F,MATCH($B1256,'Pliegos Tarifarios (Santiago)'!$A:$A,0)),H1256&lt;=500,INDEX('Pliegos Tarifarios (Santiago)'!$G:$G,MATCH($B1256,'Pliegos Tarifarios (Santiago)'!$A:$A,0)),H1256&lt;=1000,INDEX('Pliegos Tarifarios (Santiago)'!$H:$H,MATCH($B1256,'Pliegos Tarifarios (Santiago)'!$A:$A,0)),H1256&lt;=5000,INDEX('Pliegos Tarifarios (Santiago)'!$I:$I,MATCH($B1256,'Pliegos Tarifarios (Santiago)'!$A:$A,0)),H1256&gt;5000,INDEX('Pliegos Tarifarios (Santiago)'!$J:$J,MATCH($B1256,'Pliegos Tarifarios (Santiago)'!$A:$A,0)))/1.19</f>
        <v>1686.7696981512609</v>
      </c>
      <c r="R1256" s="19">
        <f>INDEX('Pliegos Tarifarios (Santiago)'!$K:$K,MATCH($B1256,'Pliegos Tarifarios (Santiago)'!$A:$A,0))</f>
        <v>723.32799999999997</v>
      </c>
      <c r="S1256" s="21">
        <f t="shared" si="80"/>
        <v>130306.90657925123</v>
      </c>
      <c r="T1256" s="21">
        <f t="shared" si="77"/>
        <v>24758.312250057734</v>
      </c>
      <c r="U1256" s="19">
        <v>0</v>
      </c>
      <c r="V1256" s="21">
        <f t="shared" si="78"/>
        <v>155065.21882930896</v>
      </c>
    </row>
    <row r="1257" spans="1:22" x14ac:dyDescent="0.3">
      <c r="A1257" s="3" t="s">
        <v>136</v>
      </c>
      <c r="B1257" s="3">
        <v>5</v>
      </c>
      <c r="C1257" s="4" t="s">
        <v>178</v>
      </c>
      <c r="D1257" s="3" t="s">
        <v>656</v>
      </c>
      <c r="E1257" s="3" t="s">
        <v>488</v>
      </c>
      <c r="F1257" s="4" t="s">
        <v>657</v>
      </c>
      <c r="G1257" s="3" t="s">
        <v>30</v>
      </c>
      <c r="H1257" s="5">
        <v>720.52570000000003</v>
      </c>
      <c r="I1257" s="5">
        <v>1.9383999999999999</v>
      </c>
      <c r="J1257" s="5">
        <v>1.8816999999999999</v>
      </c>
      <c r="K1257" s="6">
        <v>0.97074907139909206</v>
      </c>
      <c r="L1257" s="5">
        <v>24.02</v>
      </c>
      <c r="M1257" s="19">
        <f>H1257*INDEX('Pliegos Tarifarios (Santiago)'!$B:$B,MATCH($B1257,'Pliegos Tarifarios (Santiago)'!$A:$A,0))</f>
        <v>85625.833136600006</v>
      </c>
      <c r="N1257" s="19">
        <f>I1257*INDEX('Pliegos Tarifarios (Santiago)'!$C:$C,MATCH($B1257,'Pliegos Tarifarios (Santiago)'!$A:$A,0))</f>
        <v>6591.4729864000001</v>
      </c>
      <c r="O1257" s="19">
        <f>J1257*INDEX('Pliegos Tarifarios (Santiago)'!$D:$D,MATCH($B1257,'Pliegos Tarifarios (Santiago)'!$A:$A,0))</f>
        <v>26531.431833799998</v>
      </c>
      <c r="P1257" s="19">
        <f>H1257*INDEX('Pliegos Tarifarios (Santiago)'!$E:$E,MATCH($B1257,'Pliegos Tarifarios (Santiago)'!$A:$A,0))</f>
        <v>9317.8383524000001</v>
      </c>
      <c r="Q1257" s="19" cm="1">
        <f t="array" ref="Q1257">H1257*_xlfn.IFS(H1257&lt;=350,INDEX('Pliegos Tarifarios (Santiago)'!$F:$F,MATCH($B1257,'Pliegos Tarifarios (Santiago)'!$A:$A,0)),H1257&lt;=500,INDEX('Pliegos Tarifarios (Santiago)'!$G:$G,MATCH($B1257,'Pliegos Tarifarios (Santiago)'!$A:$A,0)),H1257&lt;=1000,INDEX('Pliegos Tarifarios (Santiago)'!$H:$H,MATCH($B1257,'Pliegos Tarifarios (Santiago)'!$A:$A,0)),H1257&lt;=5000,INDEX('Pliegos Tarifarios (Santiago)'!$I:$I,MATCH($B1257,'Pliegos Tarifarios (Santiago)'!$A:$A,0)),H1257&gt;5000,INDEX('Pliegos Tarifarios (Santiago)'!$J:$J,MATCH($B1257,'Pliegos Tarifarios (Santiago)'!$A:$A,0)))/1.19</f>
        <v>1689.905234201681</v>
      </c>
      <c r="R1257" s="19">
        <f>INDEX('Pliegos Tarifarios (Santiago)'!$K:$K,MATCH($B1257,'Pliegos Tarifarios (Santiago)'!$A:$A,0))</f>
        <v>723.32799999999997</v>
      </c>
      <c r="S1257" s="21">
        <f t="shared" si="80"/>
        <v>130479.80954340167</v>
      </c>
      <c r="T1257" s="21">
        <f t="shared" si="77"/>
        <v>24791.163813246319</v>
      </c>
      <c r="U1257" s="19">
        <v>0</v>
      </c>
      <c r="V1257" s="21">
        <f t="shared" si="78"/>
        <v>155270.973356648</v>
      </c>
    </row>
    <row r="1258" spans="1:22" x14ac:dyDescent="0.3">
      <c r="A1258" s="3" t="s">
        <v>136</v>
      </c>
      <c r="B1258" s="3">
        <v>5</v>
      </c>
      <c r="C1258" s="4" t="s">
        <v>178</v>
      </c>
      <c r="D1258" s="3" t="s">
        <v>658</v>
      </c>
      <c r="E1258" s="3" t="s">
        <v>488</v>
      </c>
      <c r="F1258" s="4" t="s">
        <v>659</v>
      </c>
      <c r="G1258" s="3" t="s">
        <v>30</v>
      </c>
      <c r="H1258" s="5">
        <v>719.71979999999996</v>
      </c>
      <c r="I1258" s="5">
        <v>1.9451000000000001</v>
      </c>
      <c r="J1258" s="5">
        <v>1.9045000000000001</v>
      </c>
      <c r="K1258" s="6">
        <v>0.97912703717032545</v>
      </c>
      <c r="L1258" s="5">
        <v>23.99</v>
      </c>
      <c r="M1258" s="19">
        <f>H1258*INDEX('Pliegos Tarifarios (Santiago)'!$B:$B,MATCH($B1258,'Pliegos Tarifarios (Santiago)'!$A:$A,0))</f>
        <v>85530.061592399987</v>
      </c>
      <c r="N1258" s="19">
        <f>I1258*INDEX('Pliegos Tarifarios (Santiago)'!$C:$C,MATCH($B1258,'Pliegos Tarifarios (Santiago)'!$A:$A,0))</f>
        <v>6614.2561421</v>
      </c>
      <c r="O1258" s="19">
        <f>J1258*INDEX('Pliegos Tarifarios (Santiago)'!$D:$D,MATCH($B1258,'Pliegos Tarifarios (Santiago)'!$A:$A,0))</f>
        <v>26852.905312999999</v>
      </c>
      <c r="P1258" s="19">
        <f>H1258*INDEX('Pliegos Tarifarios (Santiago)'!$E:$E,MATCH($B1258,'Pliegos Tarifarios (Santiago)'!$A:$A,0))</f>
        <v>9307.4164535999989</v>
      </c>
      <c r="Q1258" s="19" cm="1">
        <f t="array" ref="Q1258">H1258*_xlfn.IFS(H1258&lt;=350,INDEX('Pliegos Tarifarios (Santiago)'!$F:$F,MATCH($B1258,'Pliegos Tarifarios (Santiago)'!$A:$A,0)),H1258&lt;=500,INDEX('Pliegos Tarifarios (Santiago)'!$G:$G,MATCH($B1258,'Pliegos Tarifarios (Santiago)'!$A:$A,0)),H1258&lt;=1000,INDEX('Pliegos Tarifarios (Santiago)'!$H:$H,MATCH($B1258,'Pliegos Tarifarios (Santiago)'!$A:$A,0)),H1258&lt;=5000,INDEX('Pliegos Tarifarios (Santiago)'!$I:$I,MATCH($B1258,'Pliegos Tarifarios (Santiago)'!$A:$A,0)),H1258&gt;5000,INDEX('Pliegos Tarifarios (Santiago)'!$J:$J,MATCH($B1258,'Pliegos Tarifarios (Santiago)'!$A:$A,0)))/1.19</f>
        <v>1688.0150939495802</v>
      </c>
      <c r="R1258" s="19">
        <f>INDEX('Pliegos Tarifarios (Santiago)'!$K:$K,MATCH($B1258,'Pliegos Tarifarios (Santiago)'!$A:$A,0))</f>
        <v>723.32799999999997</v>
      </c>
      <c r="S1258" s="21">
        <f t="shared" si="80"/>
        <v>130715.98259504956</v>
      </c>
      <c r="T1258" s="21">
        <f t="shared" si="77"/>
        <v>24836.036693059417</v>
      </c>
      <c r="U1258" s="19">
        <v>0</v>
      </c>
      <c r="V1258" s="21">
        <f t="shared" si="78"/>
        <v>155552.01928810898</v>
      </c>
    </row>
    <row r="1259" spans="1:22" x14ac:dyDescent="0.3">
      <c r="A1259" s="3" t="s">
        <v>136</v>
      </c>
      <c r="B1259" s="3">
        <v>5</v>
      </c>
      <c r="C1259" s="4" t="s">
        <v>178</v>
      </c>
      <c r="D1259" s="3" t="s">
        <v>660</v>
      </c>
      <c r="E1259" s="3" t="s">
        <v>488</v>
      </c>
      <c r="F1259" s="4" t="s">
        <v>661</v>
      </c>
      <c r="G1259" s="3" t="s">
        <v>30</v>
      </c>
      <c r="H1259" s="5">
        <v>720.6182</v>
      </c>
      <c r="I1259" s="5">
        <v>1.8996999999999999</v>
      </c>
      <c r="J1259" s="5">
        <v>1.8959999999999999</v>
      </c>
      <c r="K1259" s="6">
        <v>0.99805232405116595</v>
      </c>
      <c r="L1259" s="5">
        <v>24.02</v>
      </c>
      <c r="M1259" s="19">
        <f>H1259*INDEX('Pliegos Tarifarios (Santiago)'!$B:$B,MATCH($B1259,'Pliegos Tarifarios (Santiago)'!$A:$A,0))</f>
        <v>85636.825651599996</v>
      </c>
      <c r="N1259" s="19">
        <f>I1259*INDEX('Pliegos Tarifarios (Santiago)'!$C:$C,MATCH($B1259,'Pliegos Tarifarios (Santiago)'!$A:$A,0))</f>
        <v>6459.8747586999998</v>
      </c>
      <c r="O1259" s="19">
        <f>J1259*INDEX('Pliegos Tarifarios (Santiago)'!$D:$D,MATCH($B1259,'Pliegos Tarifarios (Santiago)'!$A:$A,0))</f>
        <v>26733.057743999998</v>
      </c>
      <c r="P1259" s="19">
        <f>H1259*INDEX('Pliegos Tarifarios (Santiago)'!$E:$E,MATCH($B1259,'Pliegos Tarifarios (Santiago)'!$A:$A,0))</f>
        <v>9319.0345624000001</v>
      </c>
      <c r="Q1259" s="19" cm="1">
        <f t="array" ref="Q1259">H1259*_xlfn.IFS(H1259&lt;=350,INDEX('Pliegos Tarifarios (Santiago)'!$F:$F,MATCH($B1259,'Pliegos Tarifarios (Santiago)'!$A:$A,0)),H1259&lt;=500,INDEX('Pliegos Tarifarios (Santiago)'!$G:$G,MATCH($B1259,'Pliegos Tarifarios (Santiago)'!$A:$A,0)),H1259&lt;=1000,INDEX('Pliegos Tarifarios (Santiago)'!$H:$H,MATCH($B1259,'Pliegos Tarifarios (Santiago)'!$A:$A,0)),H1259&lt;=5000,INDEX('Pliegos Tarifarios (Santiago)'!$I:$I,MATCH($B1259,'Pliegos Tarifarios (Santiago)'!$A:$A,0)),H1259&gt;5000,INDEX('Pliegos Tarifarios (Santiago)'!$J:$J,MATCH($B1259,'Pliegos Tarifarios (Santiago)'!$A:$A,0)))/1.19</f>
        <v>1690.1221816806726</v>
      </c>
      <c r="R1259" s="19">
        <f>INDEX('Pliegos Tarifarios (Santiago)'!$K:$K,MATCH($B1259,'Pliegos Tarifarios (Santiago)'!$A:$A,0))</f>
        <v>723.32799999999997</v>
      </c>
      <c r="S1259" s="21">
        <f t="shared" si="80"/>
        <v>130562.24289838066</v>
      </c>
      <c r="T1259" s="21">
        <f t="shared" si="77"/>
        <v>24806.826150692326</v>
      </c>
      <c r="U1259" s="19">
        <v>0</v>
      </c>
      <c r="V1259" s="21">
        <f t="shared" si="78"/>
        <v>155369.06904907298</v>
      </c>
    </row>
    <row r="1260" spans="1:22" x14ac:dyDescent="0.3">
      <c r="A1260" s="3" t="s">
        <v>136</v>
      </c>
      <c r="B1260" s="3">
        <v>5</v>
      </c>
      <c r="C1260" s="4" t="s">
        <v>178</v>
      </c>
      <c r="D1260" s="3" t="s">
        <v>662</v>
      </c>
      <c r="E1260" s="3" t="s">
        <v>488</v>
      </c>
      <c r="F1260" s="4" t="s">
        <v>663</v>
      </c>
      <c r="G1260" s="3" t="s">
        <v>30</v>
      </c>
      <c r="H1260" s="5">
        <v>719.20330000000001</v>
      </c>
      <c r="I1260" s="5">
        <v>1.9540999999999999</v>
      </c>
      <c r="J1260" s="5">
        <v>1.8906000000000001</v>
      </c>
      <c r="K1260" s="6">
        <v>0.96750422189243135</v>
      </c>
      <c r="L1260" s="5">
        <v>23.97</v>
      </c>
      <c r="M1260" s="19">
        <f>H1260*INDEX('Pliegos Tarifarios (Santiago)'!$B:$B,MATCH($B1260,'Pliegos Tarifarios (Santiago)'!$A:$A,0))</f>
        <v>85468.681765400004</v>
      </c>
      <c r="N1260" s="19">
        <f>I1260*INDEX('Pliegos Tarifarios (Santiago)'!$C:$C,MATCH($B1260,'Pliegos Tarifarios (Santiago)'!$A:$A,0))</f>
        <v>6644.8603811000003</v>
      </c>
      <c r="O1260" s="19">
        <f>J1260*INDEX('Pliegos Tarifarios (Santiago)'!$D:$D,MATCH($B1260,'Pliegos Tarifarios (Santiago)'!$A:$A,0))</f>
        <v>26656.9192884</v>
      </c>
      <c r="P1260" s="19">
        <f>H1260*INDEX('Pliegos Tarifarios (Santiago)'!$E:$E,MATCH($B1260,'Pliegos Tarifarios (Santiago)'!$A:$A,0))</f>
        <v>9300.7370756</v>
      </c>
      <c r="Q1260" s="19" cm="1">
        <f t="array" ref="Q1260">H1260*_xlfn.IFS(H1260&lt;=350,INDEX('Pliegos Tarifarios (Santiago)'!$F:$F,MATCH($B1260,'Pliegos Tarifarios (Santiago)'!$A:$A,0)),H1260&lt;=500,INDEX('Pliegos Tarifarios (Santiago)'!$G:$G,MATCH($B1260,'Pliegos Tarifarios (Santiago)'!$A:$A,0)),H1260&lt;=1000,INDEX('Pliegos Tarifarios (Santiago)'!$H:$H,MATCH($B1260,'Pliegos Tarifarios (Santiago)'!$A:$A,0)),H1260&lt;=5000,INDEX('Pliegos Tarifarios (Santiago)'!$I:$I,MATCH($B1260,'Pliegos Tarifarios (Santiago)'!$A:$A,0)),H1260&gt;5000,INDEX('Pliegos Tarifarios (Santiago)'!$J:$J,MATCH($B1260,'Pliegos Tarifarios (Santiago)'!$A:$A,0)))/1.19</f>
        <v>1686.8037061344542</v>
      </c>
      <c r="R1260" s="19">
        <f>INDEX('Pliegos Tarifarios (Santiago)'!$K:$K,MATCH($B1260,'Pliegos Tarifarios (Santiago)'!$A:$A,0))</f>
        <v>723.32799999999997</v>
      </c>
      <c r="S1260" s="21">
        <f t="shared" si="80"/>
        <v>130481.33021663445</v>
      </c>
      <c r="T1260" s="21">
        <f t="shared" si="77"/>
        <v>24791.452741160545</v>
      </c>
      <c r="U1260" s="19">
        <v>0</v>
      </c>
      <c r="V1260" s="21">
        <f t="shared" si="78"/>
        <v>155272.78295779499</v>
      </c>
    </row>
    <row r="1261" spans="1:22" x14ac:dyDescent="0.3">
      <c r="A1261" s="3" t="s">
        <v>136</v>
      </c>
      <c r="B1261" s="3">
        <v>5</v>
      </c>
      <c r="C1261" s="4" t="s">
        <v>178</v>
      </c>
      <c r="D1261" s="3" t="s">
        <v>664</v>
      </c>
      <c r="E1261" s="3" t="s">
        <v>488</v>
      </c>
      <c r="F1261" s="4" t="s">
        <v>665</v>
      </c>
      <c r="G1261" s="3" t="s">
        <v>30</v>
      </c>
      <c r="H1261" s="5">
        <v>718.16139999999996</v>
      </c>
      <c r="I1261" s="5">
        <v>1.9520999999999999</v>
      </c>
      <c r="J1261" s="5">
        <v>1.8984000000000001</v>
      </c>
      <c r="K1261" s="6">
        <v>0.97249116336253272</v>
      </c>
      <c r="L1261" s="5">
        <v>23.94</v>
      </c>
      <c r="M1261" s="19">
        <f>H1261*INDEX('Pliegos Tarifarios (Santiago)'!$B:$B,MATCH($B1261,'Pliegos Tarifarios (Santiago)'!$A:$A,0))</f>
        <v>85344.864453199989</v>
      </c>
      <c r="N1261" s="19">
        <f>I1261*INDEX('Pliegos Tarifarios (Santiago)'!$C:$C,MATCH($B1261,'Pliegos Tarifarios (Santiago)'!$A:$A,0))</f>
        <v>6638.0594390999995</v>
      </c>
      <c r="O1261" s="19">
        <f>J1261*INDEX('Pliegos Tarifarios (Santiago)'!$D:$D,MATCH($B1261,'Pliegos Tarifarios (Santiago)'!$A:$A,0))</f>
        <v>26766.897057600003</v>
      </c>
      <c r="P1261" s="19">
        <f>H1261*INDEX('Pliegos Tarifarios (Santiago)'!$E:$E,MATCH($B1261,'Pliegos Tarifarios (Santiago)'!$A:$A,0))</f>
        <v>9287.2632247999991</v>
      </c>
      <c r="Q1261" s="19" cm="1">
        <f t="array" ref="Q1261">H1261*_xlfn.IFS(H1261&lt;=350,INDEX('Pliegos Tarifarios (Santiago)'!$F:$F,MATCH($B1261,'Pliegos Tarifarios (Santiago)'!$A:$A,0)),H1261&lt;=500,INDEX('Pliegos Tarifarios (Santiago)'!$G:$G,MATCH($B1261,'Pliegos Tarifarios (Santiago)'!$A:$A,0)),H1261&lt;=1000,INDEX('Pliegos Tarifarios (Santiago)'!$H:$H,MATCH($B1261,'Pliegos Tarifarios (Santiago)'!$A:$A,0)),H1261&lt;=5000,INDEX('Pliegos Tarifarios (Santiago)'!$I:$I,MATCH($B1261,'Pliegos Tarifarios (Santiago)'!$A:$A,0)),H1261&gt;5000,INDEX('Pliegos Tarifarios (Santiago)'!$J:$J,MATCH($B1261,'Pliegos Tarifarios (Santiago)'!$A:$A,0)))/1.19</f>
        <v>1684.3600566386556</v>
      </c>
      <c r="R1261" s="19">
        <f>INDEX('Pliegos Tarifarios (Santiago)'!$K:$K,MATCH($B1261,'Pliegos Tarifarios (Santiago)'!$A:$A,0))</f>
        <v>723.32799999999997</v>
      </c>
      <c r="S1261" s="21">
        <f t="shared" si="80"/>
        <v>130444.77223133865</v>
      </c>
      <c r="T1261" s="21">
        <f t="shared" si="77"/>
        <v>24784.506723954342</v>
      </c>
      <c r="U1261" s="19">
        <v>0</v>
      </c>
      <c r="V1261" s="21">
        <f t="shared" si="78"/>
        <v>155229.278955293</v>
      </c>
    </row>
    <row r="1262" spans="1:22" x14ac:dyDescent="0.3">
      <c r="A1262" s="3" t="s">
        <v>136</v>
      </c>
      <c r="B1262" s="3">
        <v>5</v>
      </c>
      <c r="C1262" s="4" t="s">
        <v>178</v>
      </c>
      <c r="D1262" s="3" t="s">
        <v>666</v>
      </c>
      <c r="E1262" s="3" t="s">
        <v>488</v>
      </c>
      <c r="F1262" s="4" t="s">
        <v>667</v>
      </c>
      <c r="G1262" s="3" t="s">
        <v>30</v>
      </c>
      <c r="H1262" s="5">
        <v>716.74379999999996</v>
      </c>
      <c r="I1262" s="5">
        <v>1.964</v>
      </c>
      <c r="J1262" s="5">
        <v>1.8771</v>
      </c>
      <c r="K1262" s="6">
        <v>0.95575356415478618</v>
      </c>
      <c r="L1262" s="5">
        <v>23.89</v>
      </c>
      <c r="M1262" s="19">
        <f>H1262*INDEX('Pliegos Tarifarios (Santiago)'!$B:$B,MATCH($B1262,'Pliegos Tarifarios (Santiago)'!$A:$A,0))</f>
        <v>85176.399704399984</v>
      </c>
      <c r="N1262" s="19">
        <f>I1262*INDEX('Pliegos Tarifarios (Santiago)'!$C:$C,MATCH($B1262,'Pliegos Tarifarios (Santiago)'!$A:$A,0))</f>
        <v>6678.525044</v>
      </c>
      <c r="O1262" s="19">
        <f>J1262*INDEX('Pliegos Tarifarios (Santiago)'!$D:$D,MATCH($B1262,'Pliegos Tarifarios (Santiago)'!$A:$A,0))</f>
        <v>26466.573149399999</v>
      </c>
      <c r="P1262" s="19">
        <f>H1262*INDEX('Pliegos Tarifarios (Santiago)'!$E:$E,MATCH($B1262,'Pliegos Tarifarios (Santiago)'!$A:$A,0))</f>
        <v>9268.930821599999</v>
      </c>
      <c r="Q1262" s="19" cm="1">
        <f t="array" ref="Q1262">H1262*_xlfn.IFS(H1262&lt;=350,INDEX('Pliegos Tarifarios (Santiago)'!$F:$F,MATCH($B1262,'Pliegos Tarifarios (Santiago)'!$A:$A,0)),H1262&lt;=500,INDEX('Pliegos Tarifarios (Santiago)'!$G:$G,MATCH($B1262,'Pliegos Tarifarios (Santiago)'!$A:$A,0)),H1262&lt;=1000,INDEX('Pliegos Tarifarios (Santiago)'!$H:$H,MATCH($B1262,'Pliegos Tarifarios (Santiago)'!$A:$A,0)),H1262&lt;=5000,INDEX('Pliegos Tarifarios (Santiago)'!$I:$I,MATCH($B1262,'Pliegos Tarifarios (Santiago)'!$A:$A,0)),H1262&gt;5000,INDEX('Pliegos Tarifarios (Santiago)'!$J:$J,MATCH($B1262,'Pliegos Tarifarios (Santiago)'!$A:$A,0)))/1.19</f>
        <v>1681.0352485714288</v>
      </c>
      <c r="R1262" s="19">
        <f>INDEX('Pliegos Tarifarios (Santiago)'!$K:$K,MATCH($B1262,'Pliegos Tarifarios (Santiago)'!$A:$A,0))</f>
        <v>723.32799999999997</v>
      </c>
      <c r="S1262" s="21">
        <f t="shared" si="80"/>
        <v>129994.79196797138</v>
      </c>
      <c r="T1262" s="21">
        <f t="shared" si="77"/>
        <v>24699.010473914564</v>
      </c>
      <c r="U1262" s="19">
        <v>0</v>
      </c>
      <c r="V1262" s="21">
        <f t="shared" si="78"/>
        <v>154693.80244188596</v>
      </c>
    </row>
    <row r="1263" spans="1:22" x14ac:dyDescent="0.3">
      <c r="A1263" s="3" t="s">
        <v>136</v>
      </c>
      <c r="B1263" s="3">
        <v>5</v>
      </c>
      <c r="C1263" s="4" t="s">
        <v>178</v>
      </c>
      <c r="D1263" s="3" t="s">
        <v>668</v>
      </c>
      <c r="E1263" s="3" t="s">
        <v>488</v>
      </c>
      <c r="F1263" s="4" t="s">
        <v>669</v>
      </c>
      <c r="G1263" s="3" t="s">
        <v>30</v>
      </c>
      <c r="H1263" s="5">
        <v>719.53009999999995</v>
      </c>
      <c r="I1263" s="5">
        <v>1.9373</v>
      </c>
      <c r="J1263" s="5">
        <v>1.9373</v>
      </c>
      <c r="K1263" s="6">
        <v>1</v>
      </c>
      <c r="L1263" s="5">
        <v>23.98</v>
      </c>
      <c r="M1263" s="19">
        <f>H1263*INDEX('Pliegos Tarifarios (Santiago)'!$B:$B,MATCH($B1263,'Pliegos Tarifarios (Santiago)'!$A:$A,0))</f>
        <v>85507.518023799988</v>
      </c>
      <c r="N1263" s="19">
        <f>I1263*INDEX('Pliegos Tarifarios (Santiago)'!$C:$C,MATCH($B1263,'Pliegos Tarifarios (Santiago)'!$A:$A,0))</f>
        <v>6587.7324682999997</v>
      </c>
      <c r="O1263" s="19">
        <f>J1263*INDEX('Pliegos Tarifarios (Santiago)'!$D:$D,MATCH($B1263,'Pliegos Tarifarios (Santiago)'!$A:$A,0))</f>
        <v>27315.375932200001</v>
      </c>
      <c r="P1263" s="19">
        <f>H1263*INDEX('Pliegos Tarifarios (Santiago)'!$E:$E,MATCH($B1263,'Pliegos Tarifarios (Santiago)'!$A:$A,0))</f>
        <v>9304.9632531999996</v>
      </c>
      <c r="Q1263" s="19" cm="1">
        <f t="array" ref="Q1263">H1263*_xlfn.IFS(H1263&lt;=350,INDEX('Pliegos Tarifarios (Santiago)'!$F:$F,MATCH($B1263,'Pliegos Tarifarios (Santiago)'!$A:$A,0)),H1263&lt;=500,INDEX('Pliegos Tarifarios (Santiago)'!$G:$G,MATCH($B1263,'Pliegos Tarifarios (Santiago)'!$A:$A,0)),H1263&lt;=1000,INDEX('Pliegos Tarifarios (Santiago)'!$H:$H,MATCH($B1263,'Pliegos Tarifarios (Santiago)'!$A:$A,0)),H1263&lt;=5000,INDEX('Pliegos Tarifarios (Santiago)'!$I:$I,MATCH($B1263,'Pliegos Tarifarios (Santiago)'!$A:$A,0)),H1263&gt;5000,INDEX('Pliegos Tarifarios (Santiago)'!$J:$J,MATCH($B1263,'Pliegos Tarifarios (Santiago)'!$A:$A,0)))/1.19</f>
        <v>1687.5701757142858</v>
      </c>
      <c r="R1263" s="19">
        <f>INDEX('Pliegos Tarifarios (Santiago)'!$K:$K,MATCH($B1263,'Pliegos Tarifarios (Santiago)'!$A:$A,0))</f>
        <v>723.32799999999997</v>
      </c>
      <c r="S1263" s="21">
        <f t="shared" si="80"/>
        <v>131126.48785321426</v>
      </c>
      <c r="T1263" s="21">
        <f t="shared" si="77"/>
        <v>24914.032692110712</v>
      </c>
      <c r="U1263" s="19">
        <v>0</v>
      </c>
      <c r="V1263" s="21">
        <f t="shared" si="78"/>
        <v>156040.52054532498</v>
      </c>
    </row>
    <row r="1264" spans="1:22" x14ac:dyDescent="0.3">
      <c r="A1264" s="3" t="s">
        <v>136</v>
      </c>
      <c r="B1264" s="3">
        <v>5</v>
      </c>
      <c r="C1264" s="4" t="s">
        <v>178</v>
      </c>
      <c r="D1264" s="3" t="s">
        <v>670</v>
      </c>
      <c r="E1264" s="3" t="s">
        <v>488</v>
      </c>
      <c r="F1264" s="4" t="s">
        <v>671</v>
      </c>
      <c r="G1264" s="3" t="s">
        <v>30</v>
      </c>
      <c r="H1264" s="5">
        <v>720.07489999999996</v>
      </c>
      <c r="I1264" s="5">
        <v>1.9396</v>
      </c>
      <c r="J1264" s="5">
        <v>1.9396</v>
      </c>
      <c r="K1264" s="6">
        <v>1</v>
      </c>
      <c r="L1264" s="5">
        <v>24</v>
      </c>
      <c r="M1264" s="19">
        <f>H1264*INDEX('Pliegos Tarifarios (Santiago)'!$B:$B,MATCH($B1264,'Pliegos Tarifarios (Santiago)'!$A:$A,0))</f>
        <v>85572.260966199989</v>
      </c>
      <c r="N1264" s="19">
        <f>I1264*INDEX('Pliegos Tarifarios (Santiago)'!$C:$C,MATCH($B1264,'Pliegos Tarifarios (Santiago)'!$A:$A,0))</f>
        <v>6595.5535516</v>
      </c>
      <c r="O1264" s="19">
        <f>J1264*INDEX('Pliegos Tarifarios (Santiago)'!$D:$D,MATCH($B1264,'Pliegos Tarifarios (Santiago)'!$A:$A,0))</f>
        <v>27347.805274400002</v>
      </c>
      <c r="P1264" s="19">
        <f>H1264*INDEX('Pliegos Tarifarios (Santiago)'!$E:$E,MATCH($B1264,'Pliegos Tarifarios (Santiago)'!$A:$A,0))</f>
        <v>9312.0086068000001</v>
      </c>
      <c r="Q1264" s="19" cm="1">
        <f t="array" ref="Q1264">H1264*_xlfn.IFS(H1264&lt;=350,INDEX('Pliegos Tarifarios (Santiago)'!$F:$F,MATCH($B1264,'Pliegos Tarifarios (Santiago)'!$A:$A,0)),H1264&lt;=500,INDEX('Pliegos Tarifarios (Santiago)'!$G:$G,MATCH($B1264,'Pliegos Tarifarios (Santiago)'!$A:$A,0)),H1264&lt;=1000,INDEX('Pliegos Tarifarios (Santiago)'!$H:$H,MATCH($B1264,'Pliegos Tarifarios (Santiago)'!$A:$A,0)),H1264&lt;=5000,INDEX('Pliegos Tarifarios (Santiago)'!$I:$I,MATCH($B1264,'Pliegos Tarifarios (Santiago)'!$A:$A,0)),H1264&gt;5000,INDEX('Pliegos Tarifarios (Santiago)'!$J:$J,MATCH($B1264,'Pliegos Tarifarios (Santiago)'!$A:$A,0)))/1.19</f>
        <v>1688.8479377310925</v>
      </c>
      <c r="R1264" s="19">
        <f>INDEX('Pliegos Tarifarios (Santiago)'!$K:$K,MATCH($B1264,'Pliegos Tarifarios (Santiago)'!$A:$A,0))</f>
        <v>723.32799999999997</v>
      </c>
      <c r="S1264" s="21">
        <f t="shared" si="80"/>
        <v>131239.80433673106</v>
      </c>
      <c r="T1264" s="21">
        <f t="shared" si="77"/>
        <v>24935.5628239789</v>
      </c>
      <c r="U1264" s="19">
        <v>0</v>
      </c>
      <c r="V1264" s="21">
        <f t="shared" si="78"/>
        <v>156175.36716070995</v>
      </c>
    </row>
    <row r="1265" spans="1:22" x14ac:dyDescent="0.3">
      <c r="A1265" s="3" t="s">
        <v>136</v>
      </c>
      <c r="B1265" s="3">
        <v>5</v>
      </c>
      <c r="C1265" s="4" t="s">
        <v>178</v>
      </c>
      <c r="D1265" s="3" t="s">
        <v>672</v>
      </c>
      <c r="E1265" s="3" t="s">
        <v>488</v>
      </c>
      <c r="F1265" s="4" t="s">
        <v>673</v>
      </c>
      <c r="G1265" s="3" t="s">
        <v>30</v>
      </c>
      <c r="H1265" s="5">
        <v>718.45190000000002</v>
      </c>
      <c r="I1265" s="5">
        <v>1.9312</v>
      </c>
      <c r="J1265" s="5">
        <v>1.9069</v>
      </c>
      <c r="K1265" s="6">
        <v>0.98741714995857499</v>
      </c>
      <c r="L1265" s="5">
        <v>23.95</v>
      </c>
      <c r="M1265" s="19">
        <f>H1265*INDEX('Pliegos Tarifarios (Santiago)'!$B:$B,MATCH($B1265,'Pliegos Tarifarios (Santiago)'!$A:$A,0))</f>
        <v>85379.386892199997</v>
      </c>
      <c r="N1265" s="19">
        <f>I1265*INDEX('Pliegos Tarifarios (Santiago)'!$C:$C,MATCH($B1265,'Pliegos Tarifarios (Santiago)'!$A:$A,0))</f>
        <v>6566.9895951999997</v>
      </c>
      <c r="O1265" s="19">
        <f>J1265*INDEX('Pliegos Tarifarios (Santiago)'!$D:$D,MATCH($B1265,'Pliegos Tarifarios (Santiago)'!$A:$A,0))</f>
        <v>26886.744626600001</v>
      </c>
      <c r="P1265" s="19">
        <f>H1265*INDEX('Pliegos Tarifarios (Santiago)'!$E:$E,MATCH($B1265,'Pliegos Tarifarios (Santiago)'!$A:$A,0))</f>
        <v>9291.0199708</v>
      </c>
      <c r="Q1265" s="19" cm="1">
        <f t="array" ref="Q1265">H1265*_xlfn.IFS(H1265&lt;=350,INDEX('Pliegos Tarifarios (Santiago)'!$F:$F,MATCH($B1265,'Pliegos Tarifarios (Santiago)'!$A:$A,0)),H1265&lt;=500,INDEX('Pliegos Tarifarios (Santiago)'!$G:$G,MATCH($B1265,'Pliegos Tarifarios (Santiago)'!$A:$A,0)),H1265&lt;=1000,INDEX('Pliegos Tarifarios (Santiago)'!$H:$H,MATCH($B1265,'Pliegos Tarifarios (Santiago)'!$A:$A,0)),H1265&lt;=5000,INDEX('Pliegos Tarifarios (Santiago)'!$I:$I,MATCH($B1265,'Pliegos Tarifarios (Santiago)'!$A:$A,0)),H1265&gt;5000,INDEX('Pliegos Tarifarios (Santiago)'!$J:$J,MATCH($B1265,'Pliegos Tarifarios (Santiago)'!$A:$A,0)))/1.19</f>
        <v>1685.0413889915969</v>
      </c>
      <c r="R1265" s="19">
        <f>INDEX('Pliegos Tarifarios (Santiago)'!$K:$K,MATCH($B1265,'Pliegos Tarifarios (Santiago)'!$A:$A,0))</f>
        <v>723.32799999999997</v>
      </c>
      <c r="S1265" s="21">
        <f t="shared" si="80"/>
        <v>130532.51047379158</v>
      </c>
      <c r="T1265" s="21">
        <f t="shared" si="77"/>
        <v>24801.176990020402</v>
      </c>
      <c r="U1265" s="19">
        <v>0</v>
      </c>
      <c r="V1265" s="21">
        <f t="shared" si="78"/>
        <v>155333.68746381198</v>
      </c>
    </row>
    <row r="1266" spans="1:22" x14ac:dyDescent="0.3">
      <c r="A1266" s="3" t="s">
        <v>136</v>
      </c>
      <c r="B1266" s="3">
        <v>5</v>
      </c>
      <c r="C1266" s="4" t="s">
        <v>178</v>
      </c>
      <c r="D1266" s="3" t="s">
        <v>674</v>
      </c>
      <c r="E1266" s="3" t="s">
        <v>488</v>
      </c>
      <c r="F1266" s="4" t="s">
        <v>675</v>
      </c>
      <c r="G1266" s="3" t="s">
        <v>30</v>
      </c>
      <c r="H1266" s="5">
        <v>719.06859999999995</v>
      </c>
      <c r="I1266" s="5">
        <v>1.9177</v>
      </c>
      <c r="J1266" s="5">
        <v>1.9177</v>
      </c>
      <c r="K1266" s="6">
        <v>1</v>
      </c>
      <c r="L1266" s="5">
        <v>23.97</v>
      </c>
      <c r="M1266" s="19">
        <f>H1266*INDEX('Pliegos Tarifarios (Santiago)'!$B:$B,MATCH($B1266,'Pliegos Tarifarios (Santiago)'!$A:$A,0))</f>
        <v>85452.674286799986</v>
      </c>
      <c r="N1266" s="19">
        <f>I1266*INDEX('Pliegos Tarifarios (Santiago)'!$C:$C,MATCH($B1266,'Pliegos Tarifarios (Santiago)'!$A:$A,0))</f>
        <v>6521.0832367000003</v>
      </c>
      <c r="O1266" s="19">
        <f>J1266*INDEX('Pliegos Tarifarios (Santiago)'!$D:$D,MATCH($B1266,'Pliegos Tarifarios (Santiago)'!$A:$A,0))</f>
        <v>27039.021537799999</v>
      </c>
      <c r="P1266" s="19">
        <f>H1266*INDEX('Pliegos Tarifarios (Santiago)'!$E:$E,MATCH($B1266,'Pliegos Tarifarios (Santiago)'!$A:$A,0))</f>
        <v>9298.9951351999989</v>
      </c>
      <c r="Q1266" s="19" cm="1">
        <f t="array" ref="Q1266">H1266*_xlfn.IFS(H1266&lt;=350,INDEX('Pliegos Tarifarios (Santiago)'!$F:$F,MATCH($B1266,'Pliegos Tarifarios (Santiago)'!$A:$A,0)),H1266&lt;=500,INDEX('Pliegos Tarifarios (Santiago)'!$G:$G,MATCH($B1266,'Pliegos Tarifarios (Santiago)'!$A:$A,0)),H1266&lt;=1000,INDEX('Pliegos Tarifarios (Santiago)'!$H:$H,MATCH($B1266,'Pliegos Tarifarios (Santiago)'!$A:$A,0)),H1266&lt;=5000,INDEX('Pliegos Tarifarios (Santiago)'!$I:$I,MATCH($B1266,'Pliegos Tarifarios (Santiago)'!$A:$A,0)),H1266&gt;5000,INDEX('Pliegos Tarifarios (Santiago)'!$J:$J,MATCH($B1266,'Pliegos Tarifarios (Santiago)'!$A:$A,0)))/1.19</f>
        <v>1686.487783697479</v>
      </c>
      <c r="R1266" s="19">
        <f>INDEX('Pliegos Tarifarios (Santiago)'!$K:$K,MATCH($B1266,'Pliegos Tarifarios (Santiago)'!$A:$A,0))</f>
        <v>723.32799999999997</v>
      </c>
      <c r="S1266" s="21">
        <f t="shared" si="80"/>
        <v>130721.58998019746</v>
      </c>
      <c r="T1266" s="21">
        <f t="shared" si="77"/>
        <v>24837.102096237519</v>
      </c>
      <c r="U1266" s="19">
        <v>0</v>
      </c>
      <c r="V1266" s="21">
        <f t="shared" si="78"/>
        <v>155558.69207643496</v>
      </c>
    </row>
    <row r="1267" spans="1:22" x14ac:dyDescent="0.3">
      <c r="A1267" s="3" t="s">
        <v>136</v>
      </c>
      <c r="B1267" s="3">
        <v>5</v>
      </c>
      <c r="C1267" s="4" t="s">
        <v>178</v>
      </c>
      <c r="D1267" s="3" t="s">
        <v>676</v>
      </c>
      <c r="E1267" s="3" t="s">
        <v>488</v>
      </c>
      <c r="F1267" s="4" t="s">
        <v>677</v>
      </c>
      <c r="G1267" s="3" t="s">
        <v>30</v>
      </c>
      <c r="H1267" s="5">
        <v>720.02139999999997</v>
      </c>
      <c r="I1267" s="5">
        <v>1.9009</v>
      </c>
      <c r="J1267" s="5">
        <v>1.8891</v>
      </c>
      <c r="K1267" s="6">
        <v>0.99379241411962749</v>
      </c>
      <c r="L1267" s="5">
        <v>24</v>
      </c>
      <c r="M1267" s="19">
        <f>H1267*INDEX('Pliegos Tarifarios (Santiago)'!$B:$B,MATCH($B1267,'Pliegos Tarifarios (Santiago)'!$A:$A,0))</f>
        <v>85565.903133199987</v>
      </c>
      <c r="N1267" s="19">
        <f>I1267*INDEX('Pliegos Tarifarios (Santiago)'!$C:$C,MATCH($B1267,'Pliegos Tarifarios (Santiago)'!$A:$A,0))</f>
        <v>6463.9553238999997</v>
      </c>
      <c r="O1267" s="19">
        <f>J1267*INDEX('Pliegos Tarifarios (Santiago)'!$D:$D,MATCH($B1267,'Pliegos Tarifarios (Santiago)'!$A:$A,0))</f>
        <v>26635.769717399999</v>
      </c>
      <c r="P1267" s="19">
        <f>H1267*INDEX('Pliegos Tarifarios (Santiago)'!$E:$E,MATCH($B1267,'Pliegos Tarifarios (Santiago)'!$A:$A,0))</f>
        <v>9311.3167448000004</v>
      </c>
      <c r="Q1267" s="19" cm="1">
        <f t="array" ref="Q1267">H1267*_xlfn.IFS(H1267&lt;=350,INDEX('Pliegos Tarifarios (Santiago)'!$F:$F,MATCH($B1267,'Pliegos Tarifarios (Santiago)'!$A:$A,0)),H1267&lt;=500,INDEX('Pliegos Tarifarios (Santiago)'!$G:$G,MATCH($B1267,'Pliegos Tarifarios (Santiago)'!$A:$A,0)),H1267&lt;=1000,INDEX('Pliegos Tarifarios (Santiago)'!$H:$H,MATCH($B1267,'Pliegos Tarifarios (Santiago)'!$A:$A,0)),H1267&lt;=5000,INDEX('Pliegos Tarifarios (Santiago)'!$I:$I,MATCH($B1267,'Pliegos Tarifarios (Santiago)'!$A:$A,0)),H1267&gt;5000,INDEX('Pliegos Tarifarios (Santiago)'!$J:$J,MATCH($B1267,'Pliegos Tarifarios (Santiago)'!$A:$A,0)))/1.19</f>
        <v>1688.7224600000002</v>
      </c>
      <c r="R1267" s="19">
        <f>INDEX('Pliegos Tarifarios (Santiago)'!$K:$K,MATCH($B1267,'Pliegos Tarifarios (Santiago)'!$A:$A,0))</f>
        <v>723.32799999999997</v>
      </c>
      <c r="S1267" s="21">
        <f t="shared" si="80"/>
        <v>130388.99537929999</v>
      </c>
      <c r="T1267" s="21">
        <f t="shared" si="77"/>
        <v>24773.909122066998</v>
      </c>
      <c r="U1267" s="19">
        <v>0</v>
      </c>
      <c r="V1267" s="21">
        <f t="shared" si="78"/>
        <v>155162.90450136698</v>
      </c>
    </row>
    <row r="1268" spans="1:22" x14ac:dyDescent="0.3">
      <c r="A1268" s="3" t="s">
        <v>136</v>
      </c>
      <c r="B1268" s="3">
        <v>5</v>
      </c>
      <c r="C1268" s="4" t="s">
        <v>178</v>
      </c>
      <c r="D1268" s="3" t="s">
        <v>678</v>
      </c>
      <c r="E1268" s="3" t="s">
        <v>488</v>
      </c>
      <c r="F1268" s="4" t="s">
        <v>679</v>
      </c>
      <c r="G1268" s="3" t="s">
        <v>30</v>
      </c>
      <c r="H1268" s="5">
        <v>719.56349999999998</v>
      </c>
      <c r="I1268" s="5">
        <v>1.9111</v>
      </c>
      <c r="J1268" s="5">
        <v>1.8773</v>
      </c>
      <c r="K1268" s="6">
        <v>0.98231385066192245</v>
      </c>
      <c r="L1268" s="5">
        <v>23.99</v>
      </c>
      <c r="M1268" s="19">
        <f>H1268*INDEX('Pliegos Tarifarios (Santiago)'!$B:$B,MATCH($B1268,'Pliegos Tarifarios (Santiago)'!$A:$A,0))</f>
        <v>85511.487212999986</v>
      </c>
      <c r="N1268" s="19">
        <f>I1268*INDEX('Pliegos Tarifarios (Santiago)'!$C:$C,MATCH($B1268,'Pliegos Tarifarios (Santiago)'!$A:$A,0))</f>
        <v>6498.6401280999999</v>
      </c>
      <c r="O1268" s="19">
        <f>J1268*INDEX('Pliegos Tarifarios (Santiago)'!$D:$D,MATCH($B1268,'Pliegos Tarifarios (Santiago)'!$A:$A,0))</f>
        <v>26469.3930922</v>
      </c>
      <c r="P1268" s="19">
        <f>H1268*INDEX('Pliegos Tarifarios (Santiago)'!$E:$E,MATCH($B1268,'Pliegos Tarifarios (Santiago)'!$A:$A,0))</f>
        <v>9305.3951820000002</v>
      </c>
      <c r="Q1268" s="19" cm="1">
        <f t="array" ref="Q1268">H1268*_xlfn.IFS(H1268&lt;=350,INDEX('Pliegos Tarifarios (Santiago)'!$F:$F,MATCH($B1268,'Pliegos Tarifarios (Santiago)'!$A:$A,0)),H1268&lt;=500,INDEX('Pliegos Tarifarios (Santiago)'!$G:$G,MATCH($B1268,'Pliegos Tarifarios (Santiago)'!$A:$A,0)),H1268&lt;=1000,INDEX('Pliegos Tarifarios (Santiago)'!$H:$H,MATCH($B1268,'Pliegos Tarifarios (Santiago)'!$A:$A,0)),H1268&lt;=5000,INDEX('Pliegos Tarifarios (Santiago)'!$I:$I,MATCH($B1268,'Pliegos Tarifarios (Santiago)'!$A:$A,0)),H1268&gt;5000,INDEX('Pliegos Tarifarios (Santiago)'!$J:$J,MATCH($B1268,'Pliegos Tarifarios (Santiago)'!$A:$A,0)))/1.19</f>
        <v>1687.6485113445381</v>
      </c>
      <c r="R1268" s="19">
        <f>INDEX('Pliegos Tarifarios (Santiago)'!$K:$K,MATCH($B1268,'Pliegos Tarifarios (Santiago)'!$A:$A,0))</f>
        <v>723.32799999999997</v>
      </c>
      <c r="S1268" s="21">
        <f t="shared" si="80"/>
        <v>130195.89212664451</v>
      </c>
      <c r="T1268" s="21">
        <f t="shared" si="77"/>
        <v>24737.219504062457</v>
      </c>
      <c r="U1268" s="19">
        <v>0</v>
      </c>
      <c r="V1268" s="21">
        <f t="shared" si="78"/>
        <v>154933.11163070696</v>
      </c>
    </row>
    <row r="1269" spans="1:22" x14ac:dyDescent="0.3">
      <c r="A1269" s="3" t="s">
        <v>136</v>
      </c>
      <c r="B1269" s="3">
        <v>5</v>
      </c>
      <c r="C1269" s="4" t="s">
        <v>178</v>
      </c>
      <c r="D1269" s="3" t="s">
        <v>680</v>
      </c>
      <c r="E1269" s="3" t="s">
        <v>488</v>
      </c>
      <c r="F1269" s="4" t="s">
        <v>681</v>
      </c>
      <c r="G1269" s="3" t="s">
        <v>30</v>
      </c>
      <c r="H1269" s="5">
        <v>718.94709999999998</v>
      </c>
      <c r="I1269" s="5">
        <v>1.9083000000000001</v>
      </c>
      <c r="J1269" s="5">
        <v>1.8842000000000001</v>
      </c>
      <c r="K1269" s="6">
        <v>0.98737095844468903</v>
      </c>
      <c r="L1269" s="5">
        <v>23.96</v>
      </c>
      <c r="M1269" s="19">
        <f>H1269*INDEX('Pliegos Tarifarios (Santiago)'!$B:$B,MATCH($B1269,'Pliegos Tarifarios (Santiago)'!$A:$A,0))</f>
        <v>85438.235469799998</v>
      </c>
      <c r="N1269" s="19">
        <f>I1269*INDEX('Pliegos Tarifarios (Santiago)'!$C:$C,MATCH($B1269,'Pliegos Tarifarios (Santiago)'!$A:$A,0))</f>
        <v>6489.1188093000001</v>
      </c>
      <c r="O1269" s="19">
        <f>J1269*INDEX('Pliegos Tarifarios (Santiago)'!$D:$D,MATCH($B1269,'Pliegos Tarifarios (Santiago)'!$A:$A,0))</f>
        <v>26566.681118800003</v>
      </c>
      <c r="P1269" s="19">
        <f>H1269*INDEX('Pliegos Tarifarios (Santiago)'!$E:$E,MATCH($B1269,'Pliegos Tarifarios (Santiago)'!$A:$A,0))</f>
        <v>9297.4238972000003</v>
      </c>
      <c r="Q1269" s="19" cm="1">
        <f t="array" ref="Q1269">H1269*_xlfn.IFS(H1269&lt;=350,INDEX('Pliegos Tarifarios (Santiago)'!$F:$F,MATCH($B1269,'Pliegos Tarifarios (Santiago)'!$A:$A,0)),H1269&lt;=500,INDEX('Pliegos Tarifarios (Santiago)'!$G:$G,MATCH($B1269,'Pliegos Tarifarios (Santiago)'!$A:$A,0)),H1269&lt;=1000,INDEX('Pliegos Tarifarios (Santiago)'!$H:$H,MATCH($B1269,'Pliegos Tarifarios (Santiago)'!$A:$A,0)),H1269&lt;=5000,INDEX('Pliegos Tarifarios (Santiago)'!$I:$I,MATCH($B1269,'Pliegos Tarifarios (Santiago)'!$A:$A,0)),H1269&gt;5000,INDEX('Pliegos Tarifarios (Santiago)'!$J:$J,MATCH($B1269,'Pliegos Tarifarios (Santiago)'!$A:$A,0)))/1.19</f>
        <v>1686.202820252101</v>
      </c>
      <c r="R1269" s="19">
        <f>INDEX('Pliegos Tarifarios (Santiago)'!$K:$K,MATCH($B1269,'Pliegos Tarifarios (Santiago)'!$A:$A,0))</f>
        <v>723.32799999999997</v>
      </c>
      <c r="S1269" s="21">
        <f t="shared" si="80"/>
        <v>130200.99011535209</v>
      </c>
      <c r="T1269" s="21">
        <f t="shared" si="77"/>
        <v>24738.188121916897</v>
      </c>
      <c r="U1269" s="19">
        <v>0</v>
      </c>
      <c r="V1269" s="21">
        <f t="shared" si="78"/>
        <v>154939.17823726899</v>
      </c>
    </row>
    <row r="1270" spans="1:22" x14ac:dyDescent="0.3">
      <c r="A1270" s="3" t="s">
        <v>136</v>
      </c>
      <c r="B1270" s="3">
        <v>5</v>
      </c>
      <c r="C1270" s="4" t="s">
        <v>178</v>
      </c>
      <c r="D1270" s="3" t="s">
        <v>682</v>
      </c>
      <c r="E1270" s="3" t="s">
        <v>488</v>
      </c>
      <c r="F1270" s="4" t="s">
        <v>683</v>
      </c>
      <c r="G1270" s="3" t="s">
        <v>30</v>
      </c>
      <c r="H1270" s="5">
        <v>719.99099999999999</v>
      </c>
      <c r="I1270" s="5">
        <v>1.9431</v>
      </c>
      <c r="J1270" s="5">
        <v>1.8965000000000001</v>
      </c>
      <c r="K1270" s="6">
        <v>0.97601770366939433</v>
      </c>
      <c r="L1270" s="5">
        <v>24</v>
      </c>
      <c r="M1270" s="19">
        <f>H1270*INDEX('Pliegos Tarifarios (Santiago)'!$B:$B,MATCH($B1270,'Pliegos Tarifarios (Santiago)'!$A:$A,0))</f>
        <v>85562.290457999989</v>
      </c>
      <c r="N1270" s="19">
        <f>I1270*INDEX('Pliegos Tarifarios (Santiago)'!$C:$C,MATCH($B1270,'Pliegos Tarifarios (Santiago)'!$A:$A,0))</f>
        <v>6607.4552001000002</v>
      </c>
      <c r="O1270" s="19">
        <f>J1270*INDEX('Pliegos Tarifarios (Santiago)'!$D:$D,MATCH($B1270,'Pliegos Tarifarios (Santiago)'!$A:$A,0))</f>
        <v>26740.107601</v>
      </c>
      <c r="P1270" s="19">
        <f>H1270*INDEX('Pliegos Tarifarios (Santiago)'!$E:$E,MATCH($B1270,'Pliegos Tarifarios (Santiago)'!$A:$A,0))</f>
        <v>9310.9236120000005</v>
      </c>
      <c r="Q1270" s="19" cm="1">
        <f t="array" ref="Q1270">H1270*_xlfn.IFS(H1270&lt;=350,INDEX('Pliegos Tarifarios (Santiago)'!$F:$F,MATCH($B1270,'Pliegos Tarifarios (Santiago)'!$A:$A,0)),H1270&lt;=500,INDEX('Pliegos Tarifarios (Santiago)'!$G:$G,MATCH($B1270,'Pliegos Tarifarios (Santiago)'!$A:$A,0)),H1270&lt;=1000,INDEX('Pliegos Tarifarios (Santiago)'!$H:$H,MATCH($B1270,'Pliegos Tarifarios (Santiago)'!$A:$A,0)),H1270&lt;=5000,INDEX('Pliegos Tarifarios (Santiago)'!$I:$I,MATCH($B1270,'Pliegos Tarifarios (Santiago)'!$A:$A,0)),H1270&gt;5000,INDEX('Pliegos Tarifarios (Santiago)'!$J:$J,MATCH($B1270,'Pliegos Tarifarios (Santiago)'!$A:$A,0)))/1.19</f>
        <v>1688.6511605042019</v>
      </c>
      <c r="R1270" s="19">
        <f>INDEX('Pliegos Tarifarios (Santiago)'!$K:$K,MATCH($B1270,'Pliegos Tarifarios (Santiago)'!$A:$A,0))</f>
        <v>723.32799999999997</v>
      </c>
      <c r="S1270" s="21">
        <f t="shared" si="80"/>
        <v>130632.75603160418</v>
      </c>
      <c r="T1270" s="21">
        <f t="shared" si="77"/>
        <v>24820.223646004793</v>
      </c>
      <c r="U1270" s="19">
        <v>0</v>
      </c>
      <c r="V1270" s="21">
        <f t="shared" si="78"/>
        <v>155452.97967760896</v>
      </c>
    </row>
    <row r="1271" spans="1:22" x14ac:dyDescent="0.3">
      <c r="A1271" s="3" t="s">
        <v>136</v>
      </c>
      <c r="B1271" s="3">
        <v>5</v>
      </c>
      <c r="C1271" s="4" t="s">
        <v>178</v>
      </c>
      <c r="D1271" s="3" t="s">
        <v>684</v>
      </c>
      <c r="E1271" s="3" t="s">
        <v>488</v>
      </c>
      <c r="F1271" s="4" t="s">
        <v>685</v>
      </c>
      <c r="G1271" s="3" t="s">
        <v>30</v>
      </c>
      <c r="H1271" s="5">
        <v>719.70860000000005</v>
      </c>
      <c r="I1271" s="5">
        <v>1.9676</v>
      </c>
      <c r="J1271" s="5">
        <v>1.9676</v>
      </c>
      <c r="K1271" s="6">
        <v>1</v>
      </c>
      <c r="L1271" s="5">
        <v>23.99</v>
      </c>
      <c r="M1271" s="19">
        <f>H1271*INDEX('Pliegos Tarifarios (Santiago)'!$B:$B,MATCH($B1271,'Pliegos Tarifarios (Santiago)'!$A:$A,0))</f>
        <v>85528.730606800003</v>
      </c>
      <c r="N1271" s="19">
        <f>I1271*INDEX('Pliegos Tarifarios (Santiago)'!$C:$C,MATCH($B1271,'Pliegos Tarifarios (Santiago)'!$A:$A,0))</f>
        <v>6690.7667395999997</v>
      </c>
      <c r="O1271" s="19">
        <f>J1271*INDEX('Pliegos Tarifarios (Santiago)'!$D:$D,MATCH($B1271,'Pliegos Tarifarios (Santiago)'!$A:$A,0))</f>
        <v>27742.5972664</v>
      </c>
      <c r="P1271" s="19">
        <f>H1271*INDEX('Pliegos Tarifarios (Santiago)'!$E:$E,MATCH($B1271,'Pliegos Tarifarios (Santiago)'!$A:$A,0))</f>
        <v>9307.2716152000012</v>
      </c>
      <c r="Q1271" s="19" cm="1">
        <f t="array" ref="Q1271">H1271*_xlfn.IFS(H1271&lt;=350,INDEX('Pliegos Tarifarios (Santiago)'!$F:$F,MATCH($B1271,'Pliegos Tarifarios (Santiago)'!$A:$A,0)),H1271&lt;=500,INDEX('Pliegos Tarifarios (Santiago)'!$G:$G,MATCH($B1271,'Pliegos Tarifarios (Santiago)'!$A:$A,0)),H1271&lt;=1000,INDEX('Pliegos Tarifarios (Santiago)'!$H:$H,MATCH($B1271,'Pliegos Tarifarios (Santiago)'!$A:$A,0)),H1271&lt;=5000,INDEX('Pliegos Tarifarios (Santiago)'!$I:$I,MATCH($B1271,'Pliegos Tarifarios (Santiago)'!$A:$A,0)),H1271&gt;5000,INDEX('Pliegos Tarifarios (Santiago)'!$J:$J,MATCH($B1271,'Pliegos Tarifarios (Santiago)'!$A:$A,0)))/1.19</f>
        <v>1687.9888257142861</v>
      </c>
      <c r="R1271" s="19">
        <f>INDEX('Pliegos Tarifarios (Santiago)'!$K:$K,MATCH($B1271,'Pliegos Tarifarios (Santiago)'!$A:$A,0))</f>
        <v>723.32799999999997</v>
      </c>
      <c r="S1271" s="21">
        <f t="shared" si="80"/>
        <v>131680.68305371431</v>
      </c>
      <c r="T1271" s="21">
        <f t="shared" si="77"/>
        <v>25019.32978020572</v>
      </c>
      <c r="U1271" s="19">
        <v>0</v>
      </c>
      <c r="V1271" s="21">
        <f t="shared" si="78"/>
        <v>156700.01283392002</v>
      </c>
    </row>
    <row r="1272" spans="1:22" x14ac:dyDescent="0.3">
      <c r="A1272" s="3" t="s">
        <v>136</v>
      </c>
      <c r="B1272" s="3">
        <v>5</v>
      </c>
      <c r="C1272" s="4" t="s">
        <v>178</v>
      </c>
      <c r="D1272" s="3" t="s">
        <v>686</v>
      </c>
      <c r="E1272" s="3" t="s">
        <v>488</v>
      </c>
      <c r="F1272" s="4" t="s">
        <v>687</v>
      </c>
      <c r="G1272" s="3" t="s">
        <v>30</v>
      </c>
      <c r="H1272" s="5">
        <v>717.09609999999998</v>
      </c>
      <c r="I1272" s="5">
        <v>1.9376</v>
      </c>
      <c r="J1272" s="5">
        <v>1.9376</v>
      </c>
      <c r="K1272" s="6">
        <v>1</v>
      </c>
      <c r="L1272" s="5">
        <v>23.9</v>
      </c>
      <c r="M1272" s="19">
        <f>H1272*INDEX('Pliegos Tarifarios (Santiago)'!$B:$B,MATCH($B1272,'Pliegos Tarifarios (Santiago)'!$A:$A,0))</f>
        <v>85218.266331799998</v>
      </c>
      <c r="N1272" s="19">
        <f>I1272*INDEX('Pliegos Tarifarios (Santiago)'!$C:$C,MATCH($B1272,'Pliegos Tarifarios (Santiago)'!$A:$A,0))</f>
        <v>6588.7526096000001</v>
      </c>
      <c r="O1272" s="19">
        <f>J1272*INDEX('Pliegos Tarifarios (Santiago)'!$D:$D,MATCH($B1272,'Pliegos Tarifarios (Santiago)'!$A:$A,0))</f>
        <v>27319.605846399998</v>
      </c>
      <c r="P1272" s="19">
        <f>H1272*INDEX('Pliegos Tarifarios (Santiago)'!$E:$E,MATCH($B1272,'Pliegos Tarifarios (Santiago)'!$A:$A,0))</f>
        <v>9273.4867651999994</v>
      </c>
      <c r="Q1272" s="19" cm="1">
        <f t="array" ref="Q1272">H1272*_xlfn.IFS(H1272&lt;=350,INDEX('Pliegos Tarifarios (Santiago)'!$F:$F,MATCH($B1272,'Pliegos Tarifarios (Santiago)'!$A:$A,0)),H1272&lt;=500,INDEX('Pliegos Tarifarios (Santiago)'!$G:$G,MATCH($B1272,'Pliegos Tarifarios (Santiago)'!$A:$A,0)),H1272&lt;=1000,INDEX('Pliegos Tarifarios (Santiago)'!$H:$H,MATCH($B1272,'Pliegos Tarifarios (Santiago)'!$A:$A,0)),H1272&lt;=5000,INDEX('Pliegos Tarifarios (Santiago)'!$I:$I,MATCH($B1272,'Pliegos Tarifarios (Santiago)'!$A:$A,0)),H1272&gt;5000,INDEX('Pliegos Tarifarios (Santiago)'!$J:$J,MATCH($B1272,'Pliegos Tarifarios (Santiago)'!$A:$A,0)))/1.19</f>
        <v>1681.8615252941179</v>
      </c>
      <c r="R1272" s="19">
        <f>INDEX('Pliegos Tarifarios (Santiago)'!$K:$K,MATCH($B1272,'Pliegos Tarifarios (Santiago)'!$A:$A,0))</f>
        <v>723.32799999999997</v>
      </c>
      <c r="S1272" s="21">
        <f t="shared" si="80"/>
        <v>130805.3010782941</v>
      </c>
      <c r="T1272" s="21">
        <f t="shared" si="77"/>
        <v>24853.007204875878</v>
      </c>
      <c r="U1272" s="19">
        <v>0</v>
      </c>
      <c r="V1272" s="21">
        <f t="shared" si="78"/>
        <v>155658.30828316999</v>
      </c>
    </row>
    <row r="1273" spans="1:22" x14ac:dyDescent="0.3">
      <c r="A1273" s="3" t="s">
        <v>136</v>
      </c>
      <c r="B1273" s="3">
        <v>5</v>
      </c>
      <c r="C1273" s="4" t="s">
        <v>178</v>
      </c>
      <c r="D1273" s="3" t="s">
        <v>688</v>
      </c>
      <c r="E1273" s="3" t="s">
        <v>488</v>
      </c>
      <c r="F1273" s="4" t="s">
        <v>689</v>
      </c>
      <c r="G1273" s="3" t="s">
        <v>30</v>
      </c>
      <c r="H1273" s="5">
        <v>719.36059999999998</v>
      </c>
      <c r="I1273" s="5">
        <v>1.9453</v>
      </c>
      <c r="J1273" s="5">
        <v>1.9394</v>
      </c>
      <c r="K1273" s="6">
        <v>0.99696704878424924</v>
      </c>
      <c r="L1273" s="5">
        <v>23.98</v>
      </c>
      <c r="M1273" s="19">
        <f>H1273*INDEX('Pliegos Tarifarios (Santiago)'!$B:$B,MATCH($B1273,'Pliegos Tarifarios (Santiago)'!$A:$A,0))</f>
        <v>85487.3749828</v>
      </c>
      <c r="N1273" s="19">
        <f>I1273*INDEX('Pliegos Tarifarios (Santiago)'!$C:$C,MATCH($B1273,'Pliegos Tarifarios (Santiago)'!$A:$A,0))</f>
        <v>6614.9362363</v>
      </c>
      <c r="O1273" s="19">
        <f>J1273*INDEX('Pliegos Tarifarios (Santiago)'!$D:$D,MATCH($B1273,'Pliegos Tarifarios (Santiago)'!$A:$A,0))</f>
        <v>27344.985331600001</v>
      </c>
      <c r="P1273" s="19">
        <f>H1273*INDEX('Pliegos Tarifarios (Santiago)'!$E:$E,MATCH($B1273,'Pliegos Tarifarios (Santiago)'!$A:$A,0))</f>
        <v>9302.7712792000002</v>
      </c>
      <c r="Q1273" s="19" cm="1">
        <f t="array" ref="Q1273">H1273*_xlfn.IFS(H1273&lt;=350,INDEX('Pliegos Tarifarios (Santiago)'!$F:$F,MATCH($B1273,'Pliegos Tarifarios (Santiago)'!$A:$A,0)),H1273&lt;=500,INDEX('Pliegos Tarifarios (Santiago)'!$G:$G,MATCH($B1273,'Pliegos Tarifarios (Santiago)'!$A:$A,0)),H1273&lt;=1000,INDEX('Pliegos Tarifarios (Santiago)'!$H:$H,MATCH($B1273,'Pliegos Tarifarios (Santiago)'!$A:$A,0)),H1273&lt;=5000,INDEX('Pliegos Tarifarios (Santiago)'!$I:$I,MATCH($B1273,'Pliegos Tarifarios (Santiago)'!$A:$A,0)),H1273&gt;5000,INDEX('Pliegos Tarifarios (Santiago)'!$J:$J,MATCH($B1273,'Pliegos Tarifarios (Santiago)'!$A:$A,0)))/1.19</f>
        <v>1687.1726341176472</v>
      </c>
      <c r="R1273" s="19">
        <f>INDEX('Pliegos Tarifarios (Santiago)'!$K:$K,MATCH($B1273,'Pliegos Tarifarios (Santiago)'!$A:$A,0))</f>
        <v>723.32799999999997</v>
      </c>
      <c r="S1273" s="21">
        <f t="shared" si="80"/>
        <v>131160.56846401765</v>
      </c>
      <c r="T1273" s="21">
        <f t="shared" si="77"/>
        <v>24920.508008163353</v>
      </c>
      <c r="U1273" s="19">
        <v>0</v>
      </c>
      <c r="V1273" s="21">
        <f t="shared" si="78"/>
        <v>156081.07647218101</v>
      </c>
    </row>
    <row r="1274" spans="1:22" x14ac:dyDescent="0.3">
      <c r="A1274" s="7" t="s">
        <v>137</v>
      </c>
      <c r="B1274" s="7">
        <v>6</v>
      </c>
      <c r="C1274" s="8" t="s">
        <v>178</v>
      </c>
      <c r="D1274" s="7" t="s">
        <v>179</v>
      </c>
      <c r="E1274" s="7" t="s">
        <v>14</v>
      </c>
      <c r="F1274" s="8" t="s">
        <v>15</v>
      </c>
      <c r="G1274" s="7" t="s">
        <v>16</v>
      </c>
      <c r="H1274" s="9">
        <v>36785.766900000002</v>
      </c>
      <c r="I1274" s="9">
        <v>102.8378</v>
      </c>
      <c r="J1274" s="9">
        <v>98.862799999999993</v>
      </c>
      <c r="K1274" s="10">
        <v>0.96134689773604642</v>
      </c>
      <c r="L1274" s="9">
        <v>1186.6400000000001</v>
      </c>
      <c r="M1274" s="19">
        <f>H1274*INDEX('Pliegos Tarifarios (Santiago)'!$B:$B,MATCH($B1274,'Pliegos Tarifarios (Santiago)'!$A:$A,0))</f>
        <v>4371546.9668621998</v>
      </c>
      <c r="N1274" s="19">
        <f>I1274*INDEX('Pliegos Tarifarios (Santiago)'!$C:$C,MATCH($B1274,'Pliegos Tarifarios (Santiago)'!$A:$A,0))</f>
        <v>355875.86297899997</v>
      </c>
      <c r="O1274" s="19">
        <f>J1274*INDEX('Pliegos Tarifarios (Santiago)'!$D:$D,MATCH($B1274,'Pliegos Tarifarios (Santiago)'!$A:$A,0))</f>
        <v>1400344.9976212</v>
      </c>
      <c r="P1274" s="19">
        <f>H1274*INDEX('Pliegos Tarifarios (Santiago)'!$E:$E,MATCH($B1274,'Pliegos Tarifarios (Santiago)'!$A:$A,0))</f>
        <v>475713.53755080007</v>
      </c>
      <c r="Q1274" s="19" cm="1">
        <f t="array" ref="Q1274">H1274*_xlfn.IFS(H1274&lt;=350,INDEX('Pliegos Tarifarios (Santiago)'!$F:$F,MATCH($B1274,'Pliegos Tarifarios (Santiago)'!$A:$A,0)),H1274&lt;=500,INDEX('Pliegos Tarifarios (Santiago)'!$G:$G,MATCH($B1274,'Pliegos Tarifarios (Santiago)'!$A:$A,0)),H1274&lt;=1000,INDEX('Pliegos Tarifarios (Santiago)'!$H:$H,MATCH($B1274,'Pliegos Tarifarios (Santiago)'!$A:$A,0)),H1274&lt;=5000,INDEX('Pliegos Tarifarios (Santiago)'!$I:$I,MATCH($B1274,'Pliegos Tarifarios (Santiago)'!$A:$A,0)),H1274&gt;5000,INDEX('Pliegos Tarifarios (Santiago)'!$J:$J,MATCH($B1274,'Pliegos Tarifarios (Santiago)'!$A:$A,0)))/1.19</f>
        <v>120712.95776848741</v>
      </c>
      <c r="R1274" s="19">
        <f>INDEX('Pliegos Tarifarios (Santiago)'!$K:$K,MATCH($B1274,'Pliegos Tarifarios (Santiago)'!$A:$A,0))</f>
        <v>724.74800000000005</v>
      </c>
      <c r="S1274" s="21">
        <f t="shared" si="80"/>
        <v>6724919.0707816882</v>
      </c>
      <c r="T1274" s="21">
        <f t="shared" si="77"/>
        <v>1277734.6234485207</v>
      </c>
      <c r="U1274" s="19">
        <v>0</v>
      </c>
      <c r="V1274" s="21">
        <f t="shared" si="78"/>
        <v>8002653.6942302091</v>
      </c>
    </row>
    <row r="1275" spans="1:22" x14ac:dyDescent="0.3">
      <c r="A1275" s="7" t="s">
        <v>137</v>
      </c>
      <c r="B1275" s="7">
        <v>6</v>
      </c>
      <c r="C1275" s="8" t="s">
        <v>178</v>
      </c>
      <c r="D1275" s="7" t="s">
        <v>180</v>
      </c>
      <c r="E1275" s="7" t="s">
        <v>18</v>
      </c>
      <c r="F1275" s="8" t="s">
        <v>181</v>
      </c>
      <c r="G1275" s="7" t="s">
        <v>16</v>
      </c>
      <c r="H1275" s="9">
        <v>2928.7777999999998</v>
      </c>
      <c r="I1275" s="9">
        <v>8.5068999999999999</v>
      </c>
      <c r="J1275" s="9">
        <v>8.1288</v>
      </c>
      <c r="K1275" s="10">
        <v>0.95555372697457364</v>
      </c>
      <c r="L1275" s="9">
        <v>94.48</v>
      </c>
      <c r="M1275" s="19">
        <f>H1275*INDEX('Pliegos Tarifarios (Santiago)'!$B:$B,MATCH($B1275,'Pliegos Tarifarios (Santiago)'!$A:$A,0))</f>
        <v>348050.09619639994</v>
      </c>
      <c r="N1275" s="19">
        <f>I1275*INDEX('Pliegos Tarifarios (Santiago)'!$C:$C,MATCH($B1275,'Pliegos Tarifarios (Santiago)'!$A:$A,0))</f>
        <v>29438.5953295</v>
      </c>
      <c r="O1275" s="19">
        <f>J1275*INDEX('Pliegos Tarifarios (Santiago)'!$D:$D,MATCH($B1275,'Pliegos Tarifarios (Santiago)'!$A:$A,0))</f>
        <v>115140.6233352</v>
      </c>
      <c r="P1275" s="19">
        <f>H1275*INDEX('Pliegos Tarifarios (Santiago)'!$E:$E,MATCH($B1275,'Pliegos Tarifarios (Santiago)'!$A:$A,0))</f>
        <v>37874.9545096</v>
      </c>
      <c r="Q1275" s="19" cm="1">
        <f t="array" ref="Q1275">H1275*_xlfn.IFS(H1275&lt;=350,INDEX('Pliegos Tarifarios (Santiago)'!$F:$F,MATCH($B1275,'Pliegos Tarifarios (Santiago)'!$A:$A,0)),H1275&lt;=500,INDEX('Pliegos Tarifarios (Santiago)'!$G:$G,MATCH($B1275,'Pliegos Tarifarios (Santiago)'!$A:$A,0)),H1275&lt;=1000,INDEX('Pliegos Tarifarios (Santiago)'!$H:$H,MATCH($B1275,'Pliegos Tarifarios (Santiago)'!$A:$A,0)),H1275&lt;=5000,INDEX('Pliegos Tarifarios (Santiago)'!$I:$I,MATCH($B1275,'Pliegos Tarifarios (Santiago)'!$A:$A,0)),H1275&gt;5000,INDEX('Pliegos Tarifarios (Santiago)'!$J:$J,MATCH($B1275,'Pliegos Tarifarios (Santiago)'!$A:$A,0)))/1.19</f>
        <v>8788.7945578151248</v>
      </c>
      <c r="R1275" s="19">
        <f>INDEX('Pliegos Tarifarios (Santiago)'!$K:$K,MATCH($B1275,'Pliegos Tarifarios (Santiago)'!$A:$A,0))</f>
        <v>724.74800000000005</v>
      </c>
      <c r="S1275" s="21">
        <f t="shared" si="80"/>
        <v>540017.81192851497</v>
      </c>
      <c r="T1275" s="21">
        <f t="shared" si="77"/>
        <v>102603.38426641785</v>
      </c>
      <c r="U1275" s="19">
        <v>0</v>
      </c>
      <c r="V1275" s="21">
        <f t="shared" si="78"/>
        <v>642621.1961949328</v>
      </c>
    </row>
    <row r="1276" spans="1:22" x14ac:dyDescent="0.3">
      <c r="A1276" s="7" t="s">
        <v>137</v>
      </c>
      <c r="B1276" s="7">
        <v>6</v>
      </c>
      <c r="C1276" s="8" t="s">
        <v>178</v>
      </c>
      <c r="D1276" s="7" t="s">
        <v>182</v>
      </c>
      <c r="E1276" s="7" t="s">
        <v>18</v>
      </c>
      <c r="F1276" s="8" t="s">
        <v>23</v>
      </c>
      <c r="G1276" s="7" t="s">
        <v>16</v>
      </c>
      <c r="H1276" s="9">
        <v>2925.6334999999999</v>
      </c>
      <c r="I1276" s="9">
        <v>8.2455999999999996</v>
      </c>
      <c r="J1276" s="9">
        <v>7.9473000000000003</v>
      </c>
      <c r="K1276" s="10">
        <v>0.9638231299117106</v>
      </c>
      <c r="L1276" s="9">
        <v>94.38</v>
      </c>
      <c r="M1276" s="19">
        <f>H1276*INDEX('Pliegos Tarifarios (Santiago)'!$B:$B,MATCH($B1276,'Pliegos Tarifarios (Santiago)'!$A:$A,0))</f>
        <v>347676.43387299997</v>
      </c>
      <c r="N1276" s="19">
        <f>I1276*INDEX('Pliegos Tarifarios (Santiago)'!$C:$C,MATCH($B1276,'Pliegos Tarifarios (Santiago)'!$A:$A,0))</f>
        <v>28534.352307999998</v>
      </c>
      <c r="O1276" s="19">
        <f>J1276*INDEX('Pliegos Tarifarios (Santiago)'!$D:$D,MATCH($B1276,'Pliegos Tarifarios (Santiago)'!$A:$A,0))</f>
        <v>112569.7613217</v>
      </c>
      <c r="P1276" s="19">
        <f>H1276*INDEX('Pliegos Tarifarios (Santiago)'!$E:$E,MATCH($B1276,'Pliegos Tarifarios (Santiago)'!$A:$A,0))</f>
        <v>37834.292421999999</v>
      </c>
      <c r="Q1276" s="19" cm="1">
        <f t="array" ref="Q1276">H1276*_xlfn.IFS(H1276&lt;=350,INDEX('Pliegos Tarifarios (Santiago)'!$F:$F,MATCH($B1276,'Pliegos Tarifarios (Santiago)'!$A:$A,0)),H1276&lt;=500,INDEX('Pliegos Tarifarios (Santiago)'!$G:$G,MATCH($B1276,'Pliegos Tarifarios (Santiago)'!$A:$A,0)),H1276&lt;=1000,INDEX('Pliegos Tarifarios (Santiago)'!$H:$H,MATCH($B1276,'Pliegos Tarifarios (Santiago)'!$A:$A,0)),H1276&lt;=5000,INDEX('Pliegos Tarifarios (Santiago)'!$I:$I,MATCH($B1276,'Pliegos Tarifarios (Santiago)'!$A:$A,0)),H1276&gt;5000,INDEX('Pliegos Tarifarios (Santiago)'!$J:$J,MATCH($B1276,'Pliegos Tarifarios (Santiago)'!$A:$A,0)))/1.19</f>
        <v>8779.3590155462189</v>
      </c>
      <c r="R1276" s="19">
        <f>INDEX('Pliegos Tarifarios (Santiago)'!$K:$K,MATCH($B1276,'Pliegos Tarifarios (Santiago)'!$A:$A,0))</f>
        <v>724.74800000000005</v>
      </c>
      <c r="S1276" s="21">
        <f t="shared" si="80"/>
        <v>536118.94694024627</v>
      </c>
      <c r="T1276" s="21">
        <f t="shared" si="77"/>
        <v>101862.5999186468</v>
      </c>
      <c r="U1276" s="19">
        <v>0</v>
      </c>
      <c r="V1276" s="21">
        <f t="shared" si="78"/>
        <v>637981.54685889301</v>
      </c>
    </row>
    <row r="1277" spans="1:22" x14ac:dyDescent="0.3">
      <c r="A1277" s="7" t="s">
        <v>137</v>
      </c>
      <c r="B1277" s="7">
        <v>6</v>
      </c>
      <c r="C1277" s="8" t="s">
        <v>178</v>
      </c>
      <c r="D1277" s="7" t="s">
        <v>183</v>
      </c>
      <c r="E1277" s="7" t="s">
        <v>18</v>
      </c>
      <c r="F1277" s="8" t="s">
        <v>25</v>
      </c>
      <c r="G1277" s="7" t="s">
        <v>16</v>
      </c>
      <c r="H1277" s="9">
        <v>2344.7348000000002</v>
      </c>
      <c r="I1277" s="9">
        <v>6.4778000000000002</v>
      </c>
      <c r="J1277" s="9">
        <v>6.4778000000000002</v>
      </c>
      <c r="K1277" s="10">
        <v>1</v>
      </c>
      <c r="L1277" s="9">
        <v>75.64</v>
      </c>
      <c r="M1277" s="19">
        <f>H1277*INDEX('Pliegos Tarifarios (Santiago)'!$B:$B,MATCH($B1277,'Pliegos Tarifarios (Santiago)'!$A:$A,0))</f>
        <v>278643.5941624</v>
      </c>
      <c r="N1277" s="19">
        <f>I1277*INDEX('Pliegos Tarifarios (Santiago)'!$C:$C,MATCH($B1277,'Pliegos Tarifarios (Santiago)'!$A:$A,0))</f>
        <v>22416.783178999998</v>
      </c>
      <c r="O1277" s="19">
        <f>J1277*INDEX('Pliegos Tarifarios (Santiago)'!$D:$D,MATCH($B1277,'Pliegos Tarifarios (Santiago)'!$A:$A,0))</f>
        <v>91754.985956200006</v>
      </c>
      <c r="P1277" s="19">
        <f>H1277*INDEX('Pliegos Tarifarios (Santiago)'!$E:$E,MATCH($B1277,'Pliegos Tarifarios (Santiago)'!$A:$A,0))</f>
        <v>30322.110433600003</v>
      </c>
      <c r="Q1277" s="19" cm="1">
        <f t="array" ref="Q1277">H1277*_xlfn.IFS(H1277&lt;=350,INDEX('Pliegos Tarifarios (Santiago)'!$F:$F,MATCH($B1277,'Pliegos Tarifarios (Santiago)'!$A:$A,0)),H1277&lt;=500,INDEX('Pliegos Tarifarios (Santiago)'!$G:$G,MATCH($B1277,'Pliegos Tarifarios (Santiago)'!$A:$A,0)),H1277&lt;=1000,INDEX('Pliegos Tarifarios (Santiago)'!$H:$H,MATCH($B1277,'Pliegos Tarifarios (Santiago)'!$A:$A,0)),H1277&lt;=5000,INDEX('Pliegos Tarifarios (Santiago)'!$I:$I,MATCH($B1277,'Pliegos Tarifarios (Santiago)'!$A:$A,0)),H1277&gt;5000,INDEX('Pliegos Tarifarios (Santiago)'!$J:$J,MATCH($B1277,'Pliegos Tarifarios (Santiago)'!$A:$A,0)))/1.19</f>
        <v>7036.1747653781522</v>
      </c>
      <c r="R1277" s="19">
        <f>INDEX('Pliegos Tarifarios (Santiago)'!$K:$K,MATCH($B1277,'Pliegos Tarifarios (Santiago)'!$A:$A,0))</f>
        <v>724.74800000000005</v>
      </c>
      <c r="S1277" s="21">
        <f t="shared" si="80"/>
        <v>430898.39649657824</v>
      </c>
      <c r="T1277" s="21">
        <f t="shared" si="77"/>
        <v>81870.695334349861</v>
      </c>
      <c r="U1277" s="19">
        <v>0</v>
      </c>
      <c r="V1277" s="21">
        <f t="shared" si="78"/>
        <v>512769.09183092811</v>
      </c>
    </row>
    <row r="1278" spans="1:22" x14ac:dyDescent="0.3">
      <c r="A1278" s="7" t="s">
        <v>137</v>
      </c>
      <c r="B1278" s="7">
        <v>6</v>
      </c>
      <c r="C1278" s="8" t="s">
        <v>178</v>
      </c>
      <c r="D1278" s="7" t="s">
        <v>184</v>
      </c>
      <c r="E1278" s="7" t="s">
        <v>19</v>
      </c>
      <c r="F1278" s="8" t="s">
        <v>185</v>
      </c>
      <c r="G1278" s="7" t="s">
        <v>16</v>
      </c>
      <c r="H1278" s="9">
        <v>3508.4614000000001</v>
      </c>
      <c r="I1278" s="9">
        <v>9.7670999999999992</v>
      </c>
      <c r="J1278" s="9">
        <v>9.5069999999999997</v>
      </c>
      <c r="K1278" s="10">
        <v>0.97336978222809234</v>
      </c>
      <c r="L1278" s="9">
        <v>113.18</v>
      </c>
      <c r="M1278" s="19">
        <f>H1278*INDEX('Pliegos Tarifarios (Santiago)'!$B:$B,MATCH($B1278,'Pliegos Tarifarios (Santiago)'!$A:$A,0))</f>
        <v>416938.53585320001</v>
      </c>
      <c r="N1278" s="19">
        <f>I1278*INDEX('Pliegos Tarifarios (Santiago)'!$C:$C,MATCH($B1278,'Pliegos Tarifarios (Santiago)'!$A:$A,0))</f>
        <v>33799.586740499995</v>
      </c>
      <c r="O1278" s="19">
        <f>J1278*INDEX('Pliegos Tarifarios (Santiago)'!$D:$D,MATCH($B1278,'Pliegos Tarifarios (Santiago)'!$A:$A,0))</f>
        <v>134662.177203</v>
      </c>
      <c r="P1278" s="19">
        <f>H1278*INDEX('Pliegos Tarifarios (Santiago)'!$E:$E,MATCH($B1278,'Pliegos Tarifarios (Santiago)'!$A:$A,0))</f>
        <v>45371.4228248</v>
      </c>
      <c r="Q1278" s="19" cm="1">
        <f t="array" ref="Q1278">H1278*_xlfn.IFS(H1278&lt;=350,INDEX('Pliegos Tarifarios (Santiago)'!$F:$F,MATCH($B1278,'Pliegos Tarifarios (Santiago)'!$A:$A,0)),H1278&lt;=500,INDEX('Pliegos Tarifarios (Santiago)'!$G:$G,MATCH($B1278,'Pliegos Tarifarios (Santiago)'!$A:$A,0)),H1278&lt;=1000,INDEX('Pliegos Tarifarios (Santiago)'!$H:$H,MATCH($B1278,'Pliegos Tarifarios (Santiago)'!$A:$A,0)),H1278&lt;=5000,INDEX('Pliegos Tarifarios (Santiago)'!$I:$I,MATCH($B1278,'Pliegos Tarifarios (Santiago)'!$A:$A,0)),H1278&gt;5000,INDEX('Pliegos Tarifarios (Santiago)'!$J:$J,MATCH($B1278,'Pliegos Tarifarios (Santiago)'!$A:$A,0)))/1.19</f>
        <v>10528.332486890757</v>
      </c>
      <c r="R1278" s="19">
        <f>INDEX('Pliegos Tarifarios (Santiago)'!$K:$K,MATCH($B1278,'Pliegos Tarifarios (Santiago)'!$A:$A,0))</f>
        <v>724.74800000000005</v>
      </c>
      <c r="S1278" s="21">
        <f t="shared" si="80"/>
        <v>642024.80310839077</v>
      </c>
      <c r="T1278" s="21">
        <f t="shared" si="77"/>
        <v>121984.71259059425</v>
      </c>
      <c r="U1278" s="19">
        <v>0</v>
      </c>
      <c r="V1278" s="21">
        <f t="shared" si="78"/>
        <v>764009.51569898496</v>
      </c>
    </row>
    <row r="1279" spans="1:22" x14ac:dyDescent="0.3">
      <c r="A1279" s="7" t="s">
        <v>137</v>
      </c>
      <c r="B1279" s="7">
        <v>6</v>
      </c>
      <c r="C1279" s="8" t="s">
        <v>178</v>
      </c>
      <c r="D1279" s="7" t="s">
        <v>186</v>
      </c>
      <c r="E1279" s="7" t="s">
        <v>187</v>
      </c>
      <c r="F1279" s="8" t="s">
        <v>188</v>
      </c>
      <c r="G1279" s="7" t="s">
        <v>16</v>
      </c>
      <c r="H1279" s="9">
        <v>2935.0825</v>
      </c>
      <c r="I1279" s="9">
        <v>8.3911999999999995</v>
      </c>
      <c r="J1279" s="9">
        <v>8.31</v>
      </c>
      <c r="K1279" s="10">
        <v>0.99032319572885896</v>
      </c>
      <c r="L1279" s="9">
        <v>94.68</v>
      </c>
      <c r="M1279" s="19">
        <f>H1279*INDEX('Pliegos Tarifarios (Santiago)'!$B:$B,MATCH($B1279,'Pliegos Tarifarios (Santiago)'!$A:$A,0))</f>
        <v>348799.33413499995</v>
      </c>
      <c r="N1279" s="19">
        <f>I1279*INDEX('Pliegos Tarifarios (Santiago)'!$C:$C,MATCH($B1279,'Pliegos Tarifarios (Santiago)'!$A:$A,0))</f>
        <v>29038.209115999998</v>
      </c>
      <c r="O1279" s="19">
        <f>J1279*INDEX('Pliegos Tarifarios (Santiago)'!$D:$D,MATCH($B1279,'Pliegos Tarifarios (Santiago)'!$A:$A,0))</f>
        <v>117707.23599000002</v>
      </c>
      <c r="P1279" s="19">
        <f>H1279*INDEX('Pliegos Tarifarios (Santiago)'!$E:$E,MATCH($B1279,'Pliegos Tarifarios (Santiago)'!$A:$A,0))</f>
        <v>37956.48689</v>
      </c>
      <c r="Q1279" s="19" cm="1">
        <f t="array" ref="Q1279">H1279*_xlfn.IFS(H1279&lt;=350,INDEX('Pliegos Tarifarios (Santiago)'!$F:$F,MATCH($B1279,'Pliegos Tarifarios (Santiago)'!$A:$A,0)),H1279&lt;=500,INDEX('Pliegos Tarifarios (Santiago)'!$G:$G,MATCH($B1279,'Pliegos Tarifarios (Santiago)'!$A:$A,0)),H1279&lt;=1000,INDEX('Pliegos Tarifarios (Santiago)'!$H:$H,MATCH($B1279,'Pliegos Tarifarios (Santiago)'!$A:$A,0)),H1279&lt;=5000,INDEX('Pliegos Tarifarios (Santiago)'!$I:$I,MATCH($B1279,'Pliegos Tarifarios (Santiago)'!$A:$A,0)),H1279&gt;5000,INDEX('Pliegos Tarifarios (Santiago)'!$J:$J,MATCH($B1279,'Pliegos Tarifarios (Santiago)'!$A:$A,0)))/1.19</f>
        <v>8807.7139558823528</v>
      </c>
      <c r="R1279" s="19">
        <f>INDEX('Pliegos Tarifarios (Santiago)'!$K:$K,MATCH($B1279,'Pliegos Tarifarios (Santiago)'!$A:$A,0))</f>
        <v>724.74800000000005</v>
      </c>
      <c r="S1279" s="21">
        <f t="shared" si="80"/>
        <v>543033.72808688227</v>
      </c>
      <c r="T1279" s="21">
        <f t="shared" si="77"/>
        <v>103176.40833650764</v>
      </c>
      <c r="U1279" s="19">
        <v>0</v>
      </c>
      <c r="V1279" s="21">
        <f t="shared" si="78"/>
        <v>646210.13642338989</v>
      </c>
    </row>
    <row r="1280" spans="1:22" x14ac:dyDescent="0.3">
      <c r="A1280" s="7" t="s">
        <v>137</v>
      </c>
      <c r="B1280" s="7">
        <v>6</v>
      </c>
      <c r="C1280" s="8" t="s">
        <v>178</v>
      </c>
      <c r="D1280" s="7" t="s">
        <v>189</v>
      </c>
      <c r="E1280" s="7" t="s">
        <v>190</v>
      </c>
      <c r="F1280" s="8" t="s">
        <v>191</v>
      </c>
      <c r="G1280" s="7" t="s">
        <v>16</v>
      </c>
      <c r="H1280" s="9">
        <v>2934.7447999999999</v>
      </c>
      <c r="I1280" s="9">
        <v>8.0864999999999991</v>
      </c>
      <c r="J1280" s="9">
        <v>8.0864999999999991</v>
      </c>
      <c r="K1280" s="10">
        <v>1</v>
      </c>
      <c r="L1280" s="9">
        <v>94.67</v>
      </c>
      <c r="M1280" s="19">
        <f>H1280*INDEX('Pliegos Tarifarios (Santiago)'!$B:$B,MATCH($B1280,'Pliegos Tarifarios (Santiago)'!$A:$A,0))</f>
        <v>348759.20254239999</v>
      </c>
      <c r="N1280" s="19">
        <f>I1280*INDEX('Pliegos Tarifarios (Santiago)'!$C:$C,MATCH($B1280,'Pliegos Tarifarios (Santiago)'!$A:$A,0))</f>
        <v>27983.778007499997</v>
      </c>
      <c r="O1280" s="19">
        <f>J1280*INDEX('Pliegos Tarifarios (Santiago)'!$D:$D,MATCH($B1280,'Pliegos Tarifarios (Santiago)'!$A:$A,0))</f>
        <v>114541.46375849999</v>
      </c>
      <c r="P1280" s="19">
        <f>H1280*INDEX('Pliegos Tarifarios (Santiago)'!$E:$E,MATCH($B1280,'Pliegos Tarifarios (Santiago)'!$A:$A,0))</f>
        <v>37952.119753600004</v>
      </c>
      <c r="Q1280" s="19" cm="1">
        <f t="array" ref="Q1280">H1280*_xlfn.IFS(H1280&lt;=350,INDEX('Pliegos Tarifarios (Santiago)'!$F:$F,MATCH($B1280,'Pliegos Tarifarios (Santiago)'!$A:$A,0)),H1280&lt;=500,INDEX('Pliegos Tarifarios (Santiago)'!$G:$G,MATCH($B1280,'Pliegos Tarifarios (Santiago)'!$A:$A,0)),H1280&lt;=1000,INDEX('Pliegos Tarifarios (Santiago)'!$H:$H,MATCH($B1280,'Pliegos Tarifarios (Santiago)'!$A:$A,0)),H1280&lt;=5000,INDEX('Pliegos Tarifarios (Santiago)'!$I:$I,MATCH($B1280,'Pliegos Tarifarios (Santiago)'!$A:$A,0)),H1280&gt;5000,INDEX('Pliegos Tarifarios (Santiago)'!$J:$J,MATCH($B1280,'Pliegos Tarifarios (Santiago)'!$A:$A,0)))/1.19</f>
        <v>8806.7005721008409</v>
      </c>
      <c r="R1280" s="19">
        <f>INDEX('Pliegos Tarifarios (Santiago)'!$K:$K,MATCH($B1280,'Pliegos Tarifarios (Santiago)'!$A:$A,0))</f>
        <v>724.74800000000005</v>
      </c>
      <c r="S1280" s="21">
        <f t="shared" si="80"/>
        <v>538768.01263410086</v>
      </c>
      <c r="T1280" s="21">
        <f t="shared" si="77"/>
        <v>102365.92240047916</v>
      </c>
      <c r="U1280" s="19">
        <v>0</v>
      </c>
      <c r="V1280" s="21">
        <f t="shared" si="78"/>
        <v>641133.93503458006</v>
      </c>
    </row>
    <row r="1281" spans="1:22" x14ac:dyDescent="0.3">
      <c r="A1281" s="7" t="s">
        <v>137</v>
      </c>
      <c r="B1281" s="7">
        <v>6</v>
      </c>
      <c r="C1281" s="8" t="s">
        <v>178</v>
      </c>
      <c r="D1281" s="7" t="s">
        <v>192</v>
      </c>
      <c r="E1281" s="7" t="s">
        <v>193</v>
      </c>
      <c r="F1281" s="8" t="s">
        <v>194</v>
      </c>
      <c r="G1281" s="7" t="s">
        <v>16</v>
      </c>
      <c r="H1281" s="9">
        <v>1757.6231</v>
      </c>
      <c r="I1281" s="9">
        <v>4.9413</v>
      </c>
      <c r="J1281" s="9">
        <v>4.9413</v>
      </c>
      <c r="K1281" s="10">
        <v>1</v>
      </c>
      <c r="L1281" s="9">
        <v>56.7</v>
      </c>
      <c r="M1281" s="19">
        <f>H1281*INDEX('Pliegos Tarifarios (Santiago)'!$B:$B,MATCH($B1281,'Pliegos Tarifarios (Santiago)'!$A:$A,0))</f>
        <v>208872.41395779999</v>
      </c>
      <c r="N1281" s="19">
        <f>I1281*INDEX('Pliegos Tarifarios (Santiago)'!$C:$C,MATCH($B1281,'Pliegos Tarifarios (Santiago)'!$A:$A,0))</f>
        <v>17099.6404215</v>
      </c>
      <c r="O1281" s="19">
        <f>J1281*INDEX('Pliegos Tarifarios (Santiago)'!$D:$D,MATCH($B1281,'Pliegos Tarifarios (Santiago)'!$A:$A,0))</f>
        <v>69991.18714770001</v>
      </c>
      <c r="P1281" s="19">
        <f>H1281*INDEX('Pliegos Tarifarios (Santiago)'!$E:$E,MATCH($B1281,'Pliegos Tarifarios (Santiago)'!$A:$A,0))</f>
        <v>22729.581929200001</v>
      </c>
      <c r="Q1281" s="19" cm="1">
        <f t="array" ref="Q1281">H1281*_xlfn.IFS(H1281&lt;=350,INDEX('Pliegos Tarifarios (Santiago)'!$F:$F,MATCH($B1281,'Pliegos Tarifarios (Santiago)'!$A:$A,0)),H1281&lt;=500,INDEX('Pliegos Tarifarios (Santiago)'!$G:$G,MATCH($B1281,'Pliegos Tarifarios (Santiago)'!$A:$A,0)),H1281&lt;=1000,INDEX('Pliegos Tarifarios (Santiago)'!$H:$H,MATCH($B1281,'Pliegos Tarifarios (Santiago)'!$A:$A,0)),H1281&lt;=5000,INDEX('Pliegos Tarifarios (Santiago)'!$I:$I,MATCH($B1281,'Pliegos Tarifarios (Santiago)'!$A:$A,0)),H1281&gt;5000,INDEX('Pliegos Tarifarios (Santiago)'!$J:$J,MATCH($B1281,'Pliegos Tarifarios (Santiago)'!$A:$A,0)))/1.19</f>
        <v>5274.3462942016813</v>
      </c>
      <c r="R1281" s="19">
        <f>INDEX('Pliegos Tarifarios (Santiago)'!$K:$K,MATCH($B1281,'Pliegos Tarifarios (Santiago)'!$A:$A,0))</f>
        <v>724.74800000000005</v>
      </c>
      <c r="S1281" s="21">
        <f t="shared" si="80"/>
        <v>324691.91775040166</v>
      </c>
      <c r="T1281" s="21">
        <f t="shared" si="77"/>
        <v>61691.464372576316</v>
      </c>
      <c r="U1281" s="19">
        <v>0</v>
      </c>
      <c r="V1281" s="21">
        <f t="shared" si="78"/>
        <v>386383.38212297799</v>
      </c>
    </row>
    <row r="1282" spans="1:22" x14ac:dyDescent="0.3">
      <c r="A1282" s="7" t="s">
        <v>137</v>
      </c>
      <c r="B1282" s="7">
        <v>6</v>
      </c>
      <c r="C1282" s="8" t="s">
        <v>178</v>
      </c>
      <c r="D1282" s="7" t="s">
        <v>195</v>
      </c>
      <c r="E1282" s="7" t="s">
        <v>196</v>
      </c>
      <c r="F1282" s="8" t="s">
        <v>197</v>
      </c>
      <c r="G1282" s="7" t="s">
        <v>16</v>
      </c>
      <c r="H1282" s="9">
        <v>4107.7974000000004</v>
      </c>
      <c r="I1282" s="9">
        <v>11.622</v>
      </c>
      <c r="J1282" s="9">
        <v>11.528600000000001</v>
      </c>
      <c r="K1282" s="10">
        <v>0.99196351746687328</v>
      </c>
      <c r="L1282" s="9">
        <v>132.51</v>
      </c>
      <c r="M1282" s="19">
        <f>H1282*INDEX('Pliegos Tarifarios (Santiago)'!$B:$B,MATCH($B1282,'Pliegos Tarifarios (Santiago)'!$A:$A,0))</f>
        <v>488162.42742120003</v>
      </c>
      <c r="N1282" s="19">
        <f>I1282*INDEX('Pliegos Tarifarios (Santiago)'!$C:$C,MATCH($B1282,'Pliegos Tarifarios (Santiago)'!$A:$A,0))</f>
        <v>40218.570209999998</v>
      </c>
      <c r="O1282" s="19">
        <f>J1282*INDEX('Pliegos Tarifarios (Santiago)'!$D:$D,MATCH($B1282,'Pliegos Tarifarios (Santiago)'!$A:$A,0))</f>
        <v>163297.1890294</v>
      </c>
      <c r="P1282" s="19">
        <f>H1282*INDEX('Pliegos Tarifarios (Santiago)'!$E:$E,MATCH($B1282,'Pliegos Tarifarios (Santiago)'!$A:$A,0))</f>
        <v>53122.035976800005</v>
      </c>
      <c r="Q1282" s="19" cm="1">
        <f t="array" ref="Q1282">H1282*_xlfn.IFS(H1282&lt;=350,INDEX('Pliegos Tarifarios (Santiago)'!$F:$F,MATCH($B1282,'Pliegos Tarifarios (Santiago)'!$A:$A,0)),H1282&lt;=500,INDEX('Pliegos Tarifarios (Santiago)'!$G:$G,MATCH($B1282,'Pliegos Tarifarios (Santiago)'!$A:$A,0)),H1282&lt;=1000,INDEX('Pliegos Tarifarios (Santiago)'!$H:$H,MATCH($B1282,'Pliegos Tarifarios (Santiago)'!$A:$A,0)),H1282&lt;=5000,INDEX('Pliegos Tarifarios (Santiago)'!$I:$I,MATCH($B1282,'Pliegos Tarifarios (Santiago)'!$A:$A,0)),H1282&gt;5000,INDEX('Pliegos Tarifarios (Santiago)'!$J:$J,MATCH($B1282,'Pliegos Tarifarios (Santiago)'!$A:$A,0)))/1.19</f>
        <v>12326.844130588237</v>
      </c>
      <c r="R1282" s="19">
        <f>INDEX('Pliegos Tarifarios (Santiago)'!$K:$K,MATCH($B1282,'Pliegos Tarifarios (Santiago)'!$A:$A,0))</f>
        <v>724.74800000000005</v>
      </c>
      <c r="S1282" s="21">
        <f t="shared" si="80"/>
        <v>757851.81476798828</v>
      </c>
      <c r="T1282" s="21">
        <f t="shared" si="77"/>
        <v>143991.84480591776</v>
      </c>
      <c r="U1282" s="19">
        <v>0</v>
      </c>
      <c r="V1282" s="21">
        <f t="shared" si="78"/>
        <v>901843.6595739061</v>
      </c>
    </row>
    <row r="1283" spans="1:22" x14ac:dyDescent="0.3">
      <c r="A1283" s="7" t="s">
        <v>137</v>
      </c>
      <c r="B1283" s="7">
        <v>6</v>
      </c>
      <c r="C1283" s="8" t="s">
        <v>178</v>
      </c>
      <c r="D1283" s="7" t="s">
        <v>198</v>
      </c>
      <c r="E1283" s="7" t="s">
        <v>199</v>
      </c>
      <c r="F1283" s="8" t="s">
        <v>97</v>
      </c>
      <c r="G1283" s="7" t="s">
        <v>16</v>
      </c>
      <c r="H1283" s="9">
        <v>2340.5128</v>
      </c>
      <c r="I1283" s="9">
        <v>6.6828000000000003</v>
      </c>
      <c r="J1283" s="9">
        <v>6.6828000000000003</v>
      </c>
      <c r="K1283" s="10">
        <v>1</v>
      </c>
      <c r="L1283" s="9">
        <v>75.5</v>
      </c>
      <c r="M1283" s="19">
        <f>H1283*INDEX('Pliegos Tarifarios (Santiago)'!$B:$B,MATCH($B1283,'Pliegos Tarifarios (Santiago)'!$A:$A,0))</f>
        <v>278141.86012639996</v>
      </c>
      <c r="N1283" s="19">
        <f>I1283*INDEX('Pliegos Tarifarios (Santiago)'!$C:$C,MATCH($B1283,'Pliegos Tarifarios (Santiago)'!$A:$A,0))</f>
        <v>23126.196953999999</v>
      </c>
      <c r="O1283" s="19">
        <f>J1283*INDEX('Pliegos Tarifarios (Santiago)'!$D:$D,MATCH($B1283,'Pliegos Tarifarios (Santiago)'!$A:$A,0))</f>
        <v>94658.714401200006</v>
      </c>
      <c r="P1283" s="19">
        <f>H1283*INDEX('Pliegos Tarifarios (Santiago)'!$E:$E,MATCH($B1283,'Pliegos Tarifarios (Santiago)'!$A:$A,0))</f>
        <v>30267.5115296</v>
      </c>
      <c r="Q1283" s="19" cm="1">
        <f t="array" ref="Q1283">H1283*_xlfn.IFS(H1283&lt;=350,INDEX('Pliegos Tarifarios (Santiago)'!$F:$F,MATCH($B1283,'Pliegos Tarifarios (Santiago)'!$A:$A,0)),H1283&lt;=500,INDEX('Pliegos Tarifarios (Santiago)'!$G:$G,MATCH($B1283,'Pliegos Tarifarios (Santiago)'!$A:$A,0)),H1283&lt;=1000,INDEX('Pliegos Tarifarios (Santiago)'!$H:$H,MATCH($B1283,'Pliegos Tarifarios (Santiago)'!$A:$A,0)),H1283&lt;=5000,INDEX('Pliegos Tarifarios (Santiago)'!$I:$I,MATCH($B1283,'Pliegos Tarifarios (Santiago)'!$A:$A,0)),H1283&gt;5000,INDEX('Pliegos Tarifarios (Santiago)'!$J:$J,MATCH($B1283,'Pliegos Tarifarios (Santiago)'!$A:$A,0)))/1.19</f>
        <v>7023.5052174789917</v>
      </c>
      <c r="R1283" s="19">
        <f>INDEX('Pliegos Tarifarios (Santiago)'!$K:$K,MATCH($B1283,'Pliegos Tarifarios (Santiago)'!$A:$A,0))</f>
        <v>724.74800000000005</v>
      </c>
      <c r="S1283" s="21">
        <f t="shared" si="80"/>
        <v>433942.536228679</v>
      </c>
      <c r="T1283" s="21">
        <f t="shared" si="77"/>
        <v>82449.081883449006</v>
      </c>
      <c r="U1283" s="19">
        <v>0</v>
      </c>
      <c r="V1283" s="21">
        <f t="shared" si="78"/>
        <v>516391.618112128</v>
      </c>
    </row>
    <row r="1284" spans="1:22" x14ac:dyDescent="0.3">
      <c r="A1284" s="7" t="s">
        <v>137</v>
      </c>
      <c r="B1284" s="7">
        <v>6</v>
      </c>
      <c r="C1284" s="8" t="s">
        <v>178</v>
      </c>
      <c r="D1284" s="7" t="s">
        <v>200</v>
      </c>
      <c r="E1284" s="7" t="s">
        <v>34</v>
      </c>
      <c r="F1284" s="8" t="s">
        <v>201</v>
      </c>
      <c r="G1284" s="7" t="s">
        <v>16</v>
      </c>
      <c r="H1284" s="9">
        <v>1174.1413</v>
      </c>
      <c r="I1284" s="9">
        <v>3.2989999999999999</v>
      </c>
      <c r="J1284" s="9">
        <v>3.2174</v>
      </c>
      <c r="K1284" s="10">
        <v>0.97526523188845105</v>
      </c>
      <c r="L1284" s="9">
        <v>37.880000000000003</v>
      </c>
      <c r="M1284" s="19">
        <f>H1284*INDEX('Pliegos Tarifarios (Santiago)'!$B:$B,MATCH($B1284,'Pliegos Tarifarios (Santiago)'!$A:$A,0))</f>
        <v>139532.6038094</v>
      </c>
      <c r="N1284" s="19">
        <f>I1284*INDEX('Pliegos Tarifarios (Santiago)'!$C:$C,MATCH($B1284,'Pliegos Tarifarios (Santiago)'!$A:$A,0))</f>
        <v>11416.370944999999</v>
      </c>
      <c r="O1284" s="19">
        <f>J1284*INDEX('Pliegos Tarifarios (Santiago)'!$D:$D,MATCH($B1284,'Pliegos Tarifarios (Santiago)'!$A:$A,0))</f>
        <v>45572.9556046</v>
      </c>
      <c r="P1284" s="19">
        <f>H1284*INDEX('Pliegos Tarifarios (Santiago)'!$E:$E,MATCH($B1284,'Pliegos Tarifarios (Santiago)'!$A:$A,0))</f>
        <v>15183.9952916</v>
      </c>
      <c r="Q1284" s="19" cm="1">
        <f t="array" ref="Q1284">H1284*_xlfn.IFS(H1284&lt;=350,INDEX('Pliegos Tarifarios (Santiago)'!$F:$F,MATCH($B1284,'Pliegos Tarifarios (Santiago)'!$A:$A,0)),H1284&lt;=500,INDEX('Pliegos Tarifarios (Santiago)'!$G:$G,MATCH($B1284,'Pliegos Tarifarios (Santiago)'!$A:$A,0)),H1284&lt;=1000,INDEX('Pliegos Tarifarios (Santiago)'!$H:$H,MATCH($B1284,'Pliegos Tarifarios (Santiago)'!$A:$A,0)),H1284&lt;=5000,INDEX('Pliegos Tarifarios (Santiago)'!$I:$I,MATCH($B1284,'Pliegos Tarifarios (Santiago)'!$A:$A,0)),H1284&gt;5000,INDEX('Pliegos Tarifarios (Santiago)'!$J:$J,MATCH($B1284,'Pliegos Tarifarios (Santiago)'!$A:$A,0)))/1.19</f>
        <v>3523.4105733613442</v>
      </c>
      <c r="R1284" s="19">
        <f>INDEX('Pliegos Tarifarios (Santiago)'!$K:$K,MATCH($B1284,'Pliegos Tarifarios (Santiago)'!$A:$A,0))</f>
        <v>724.74800000000005</v>
      </c>
      <c r="S1284" s="21">
        <f t="shared" si="80"/>
        <v>215954.08422396134</v>
      </c>
      <c r="T1284" s="21">
        <f t="shared" si="77"/>
        <v>41031.276002552659</v>
      </c>
      <c r="U1284" s="19">
        <v>0</v>
      </c>
      <c r="V1284" s="21">
        <f t="shared" si="78"/>
        <v>256985.36022651399</v>
      </c>
    </row>
    <row r="1285" spans="1:22" x14ac:dyDescent="0.3">
      <c r="A1285" s="7" t="s">
        <v>137</v>
      </c>
      <c r="B1285" s="7">
        <v>6</v>
      </c>
      <c r="C1285" s="8" t="s">
        <v>178</v>
      </c>
      <c r="D1285" s="7" t="s">
        <v>202</v>
      </c>
      <c r="E1285" s="7" t="s">
        <v>34</v>
      </c>
      <c r="F1285" s="8" t="s">
        <v>35</v>
      </c>
      <c r="G1285" s="7" t="s">
        <v>16</v>
      </c>
      <c r="H1285" s="9">
        <v>1168.7384</v>
      </c>
      <c r="I1285" s="9">
        <v>3.3121</v>
      </c>
      <c r="J1285" s="9">
        <v>3.2204999999999999</v>
      </c>
      <c r="K1285" s="10">
        <v>0.97234383019836357</v>
      </c>
      <c r="L1285" s="9">
        <v>37.700000000000003</v>
      </c>
      <c r="M1285" s="19">
        <f>H1285*INDEX('Pliegos Tarifarios (Santiago)'!$B:$B,MATCH($B1285,'Pliegos Tarifarios (Santiago)'!$A:$A,0))</f>
        <v>138890.5339792</v>
      </c>
      <c r="N1285" s="19">
        <f>I1285*INDEX('Pliegos Tarifarios (Santiago)'!$C:$C,MATCH($B1285,'Pliegos Tarifarios (Santiago)'!$A:$A,0))</f>
        <v>11461.7042155</v>
      </c>
      <c r="O1285" s="19">
        <f>J1285*INDEX('Pliegos Tarifarios (Santiago)'!$D:$D,MATCH($B1285,'Pliegos Tarifarios (Santiago)'!$A:$A,0))</f>
        <v>45616.865644500002</v>
      </c>
      <c r="P1285" s="19">
        <f>H1285*INDEX('Pliegos Tarifarios (Santiago)'!$E:$E,MATCH($B1285,'Pliegos Tarifarios (Santiago)'!$A:$A,0))</f>
        <v>15114.1249888</v>
      </c>
      <c r="Q1285" s="19" cm="1">
        <f t="array" ref="Q1285">H1285*_xlfn.IFS(H1285&lt;=350,INDEX('Pliegos Tarifarios (Santiago)'!$F:$F,MATCH($B1285,'Pliegos Tarifarios (Santiago)'!$A:$A,0)),H1285&lt;=500,INDEX('Pliegos Tarifarios (Santiago)'!$G:$G,MATCH($B1285,'Pliegos Tarifarios (Santiago)'!$A:$A,0)),H1285&lt;=1000,INDEX('Pliegos Tarifarios (Santiago)'!$H:$H,MATCH($B1285,'Pliegos Tarifarios (Santiago)'!$A:$A,0)),H1285&lt;=5000,INDEX('Pliegos Tarifarios (Santiago)'!$I:$I,MATCH($B1285,'Pliegos Tarifarios (Santiago)'!$A:$A,0)),H1285&gt;5000,INDEX('Pliegos Tarifarios (Santiago)'!$J:$J,MATCH($B1285,'Pliegos Tarifarios (Santiago)'!$A:$A,0)))/1.19</f>
        <v>3507.1973331092431</v>
      </c>
      <c r="R1285" s="19">
        <f>INDEX('Pliegos Tarifarios (Santiago)'!$K:$K,MATCH($B1285,'Pliegos Tarifarios (Santiago)'!$A:$A,0))</f>
        <v>724.74800000000005</v>
      </c>
      <c r="S1285" s="21">
        <f t="shared" si="80"/>
        <v>215315.17416110926</v>
      </c>
      <c r="T1285" s="21">
        <f t="shared" si="77"/>
        <v>40909.883090610761</v>
      </c>
      <c r="U1285" s="19">
        <v>0</v>
      </c>
      <c r="V1285" s="21">
        <f t="shared" si="78"/>
        <v>256225.05725172002</v>
      </c>
    </row>
    <row r="1286" spans="1:22" x14ac:dyDescent="0.3">
      <c r="A1286" s="7" t="s">
        <v>137</v>
      </c>
      <c r="B1286" s="7">
        <v>6</v>
      </c>
      <c r="C1286" s="8" t="s">
        <v>178</v>
      </c>
      <c r="D1286" s="7" t="s">
        <v>203</v>
      </c>
      <c r="E1286" s="7" t="s">
        <v>34</v>
      </c>
      <c r="F1286" s="8" t="s">
        <v>204</v>
      </c>
      <c r="G1286" s="7" t="s">
        <v>30</v>
      </c>
      <c r="H1286" s="9">
        <v>585.55709999999999</v>
      </c>
      <c r="I1286" s="9">
        <v>1.6245000000000001</v>
      </c>
      <c r="J1286" s="9">
        <v>1.6205000000000001</v>
      </c>
      <c r="K1286" s="10">
        <v>0.99753770390889507</v>
      </c>
      <c r="L1286" s="9">
        <v>18.89</v>
      </c>
      <c r="M1286" s="19">
        <f>H1286*INDEX('Pliegos Tarifarios (Santiago)'!$B:$B,MATCH($B1286,'Pliegos Tarifarios (Santiago)'!$A:$A,0))</f>
        <v>69586.434649799994</v>
      </c>
      <c r="N1286" s="19">
        <f>I1286*INDEX('Pliegos Tarifarios (Santiago)'!$C:$C,MATCH($B1286,'Pliegos Tarifarios (Santiago)'!$A:$A,0))</f>
        <v>5621.6715974999997</v>
      </c>
      <c r="O1286" s="19">
        <f>J1286*INDEX('Pliegos Tarifarios (Santiago)'!$D:$D,MATCH($B1286,'Pliegos Tarifarios (Santiago)'!$A:$A,0))</f>
        <v>22953.619244500002</v>
      </c>
      <c r="P1286" s="19">
        <f>H1286*INDEX('Pliegos Tarifarios (Santiago)'!$E:$E,MATCH($B1286,'Pliegos Tarifarios (Santiago)'!$A:$A,0))</f>
        <v>7572.4244171999999</v>
      </c>
      <c r="Q1286" s="19" cm="1">
        <f t="array" ref="Q1286">H1286*_xlfn.IFS(H1286&lt;=350,INDEX('Pliegos Tarifarios (Santiago)'!$F:$F,MATCH($B1286,'Pliegos Tarifarios (Santiago)'!$A:$A,0)),H1286&lt;=500,INDEX('Pliegos Tarifarios (Santiago)'!$G:$G,MATCH($B1286,'Pliegos Tarifarios (Santiago)'!$A:$A,0)),H1286&lt;=1000,INDEX('Pliegos Tarifarios (Santiago)'!$H:$H,MATCH($B1286,'Pliegos Tarifarios (Santiago)'!$A:$A,0)),H1286&lt;=5000,INDEX('Pliegos Tarifarios (Santiago)'!$I:$I,MATCH($B1286,'Pliegos Tarifarios (Santiago)'!$A:$A,0)),H1286&gt;5000,INDEX('Pliegos Tarifarios (Santiago)'!$J:$J,MATCH($B1286,'Pliegos Tarifarios (Santiago)'!$A:$A,0)))/1.19</f>
        <v>1373.3528286554624</v>
      </c>
      <c r="R1286" s="19">
        <f>INDEX('Pliegos Tarifarios (Santiago)'!$K:$K,MATCH($B1286,'Pliegos Tarifarios (Santiago)'!$A:$A,0))</f>
        <v>724.74800000000005</v>
      </c>
      <c r="S1286" s="21">
        <f t="shared" si="80"/>
        <v>107832.25073765547</v>
      </c>
      <c r="T1286" s="21">
        <f t="shared" si="77"/>
        <v>20488.12764015454</v>
      </c>
      <c r="U1286" s="19">
        <v>0</v>
      </c>
      <c r="V1286" s="21">
        <f t="shared" si="78"/>
        <v>128320.37837781</v>
      </c>
    </row>
    <row r="1287" spans="1:22" x14ac:dyDescent="0.3">
      <c r="A1287" s="7" t="s">
        <v>137</v>
      </c>
      <c r="B1287" s="7">
        <v>6</v>
      </c>
      <c r="C1287" s="8" t="s">
        <v>178</v>
      </c>
      <c r="D1287" s="7" t="s">
        <v>205</v>
      </c>
      <c r="E1287" s="7" t="s">
        <v>34</v>
      </c>
      <c r="F1287" s="8" t="s">
        <v>206</v>
      </c>
      <c r="G1287" s="7" t="s">
        <v>30</v>
      </c>
      <c r="H1287" s="9">
        <v>584.94849999999997</v>
      </c>
      <c r="I1287" s="9">
        <v>1.6349</v>
      </c>
      <c r="J1287" s="9">
        <v>1.6027</v>
      </c>
      <c r="K1287" s="10">
        <v>0.98030460578628664</v>
      </c>
      <c r="L1287" s="9">
        <v>18.87</v>
      </c>
      <c r="M1287" s="19">
        <f>H1287*INDEX('Pliegos Tarifarios (Santiago)'!$B:$B,MATCH($B1287,'Pliegos Tarifarios (Santiago)'!$A:$A,0))</f>
        <v>69514.109842999998</v>
      </c>
      <c r="N1287" s="19">
        <f>I1287*INDEX('Pliegos Tarifarios (Santiago)'!$C:$C,MATCH($B1287,'Pliegos Tarifarios (Santiago)'!$A:$A,0))</f>
        <v>5657.6613694999996</v>
      </c>
      <c r="O1287" s="19">
        <f>J1287*INDEX('Pliegos Tarifarios (Santiago)'!$D:$D,MATCH($B1287,'Pliegos Tarifarios (Santiago)'!$A:$A,0))</f>
        <v>22701.490628300002</v>
      </c>
      <c r="P1287" s="19">
        <f>H1287*INDEX('Pliegos Tarifarios (Santiago)'!$E:$E,MATCH($B1287,'Pliegos Tarifarios (Santiago)'!$A:$A,0))</f>
        <v>7564.5540019999999</v>
      </c>
      <c r="Q1287" s="19" cm="1">
        <f t="array" ref="Q1287">H1287*_xlfn.IFS(H1287&lt;=350,INDEX('Pliegos Tarifarios (Santiago)'!$F:$F,MATCH($B1287,'Pliegos Tarifarios (Santiago)'!$A:$A,0)),H1287&lt;=500,INDEX('Pliegos Tarifarios (Santiago)'!$G:$G,MATCH($B1287,'Pliegos Tarifarios (Santiago)'!$A:$A,0)),H1287&lt;=1000,INDEX('Pliegos Tarifarios (Santiago)'!$H:$H,MATCH($B1287,'Pliegos Tarifarios (Santiago)'!$A:$A,0)),H1287&lt;=5000,INDEX('Pliegos Tarifarios (Santiago)'!$I:$I,MATCH($B1287,'Pliegos Tarifarios (Santiago)'!$A:$A,0)),H1287&gt;5000,INDEX('Pliegos Tarifarios (Santiago)'!$J:$J,MATCH($B1287,'Pliegos Tarifarios (Santiago)'!$A:$A,0)))/1.19</f>
        <v>1371.9254315126052</v>
      </c>
      <c r="R1287" s="19">
        <f>INDEX('Pliegos Tarifarios (Santiago)'!$K:$K,MATCH($B1287,'Pliegos Tarifarios (Santiago)'!$A:$A,0))</f>
        <v>724.74800000000005</v>
      </c>
      <c r="S1287" s="21">
        <f t="shared" si="80"/>
        <v>107534.48927431261</v>
      </c>
      <c r="T1287" s="21">
        <f t="shared" si="77"/>
        <v>20431.552962119396</v>
      </c>
      <c r="U1287" s="19">
        <v>0</v>
      </c>
      <c r="V1287" s="21">
        <f t="shared" si="78"/>
        <v>127966.04223643201</v>
      </c>
    </row>
    <row r="1288" spans="1:22" x14ac:dyDescent="0.3">
      <c r="A1288" s="7" t="s">
        <v>137</v>
      </c>
      <c r="B1288" s="7">
        <v>6</v>
      </c>
      <c r="C1288" s="8" t="s">
        <v>178</v>
      </c>
      <c r="D1288" s="7" t="s">
        <v>207</v>
      </c>
      <c r="E1288" s="7" t="s">
        <v>34</v>
      </c>
      <c r="F1288" s="8" t="s">
        <v>208</v>
      </c>
      <c r="G1288" s="7" t="s">
        <v>30</v>
      </c>
      <c r="H1288" s="9">
        <v>586.84950000000003</v>
      </c>
      <c r="I1288" s="9">
        <v>1.6148</v>
      </c>
      <c r="J1288" s="9">
        <v>1.611</v>
      </c>
      <c r="K1288" s="10">
        <v>0.99764676740153579</v>
      </c>
      <c r="L1288" s="9">
        <v>18.93</v>
      </c>
      <c r="M1288" s="19">
        <f>H1288*INDEX('Pliegos Tarifarios (Santiago)'!$B:$B,MATCH($B1288,'Pliegos Tarifarios (Santiago)'!$A:$A,0))</f>
        <v>69740.020881000004</v>
      </c>
      <c r="N1288" s="19">
        <f>I1288*INDEX('Pliegos Tarifarios (Santiago)'!$C:$C,MATCH($B1288,'Pliegos Tarifarios (Santiago)'!$A:$A,0))</f>
        <v>5588.104214</v>
      </c>
      <c r="O1288" s="19">
        <f>J1288*INDEX('Pliegos Tarifarios (Santiago)'!$D:$D,MATCH($B1288,'Pliegos Tarifarios (Santiago)'!$A:$A,0))</f>
        <v>22819.056219000002</v>
      </c>
      <c r="P1288" s="19">
        <f>H1288*INDEX('Pliegos Tarifarios (Santiago)'!$E:$E,MATCH($B1288,'Pliegos Tarifarios (Santiago)'!$A:$A,0))</f>
        <v>7589.1377340000008</v>
      </c>
      <c r="Q1288" s="19" cm="1">
        <f t="array" ref="Q1288">H1288*_xlfn.IFS(H1288&lt;=350,INDEX('Pliegos Tarifarios (Santiago)'!$F:$F,MATCH($B1288,'Pliegos Tarifarios (Santiago)'!$A:$A,0)),H1288&lt;=500,INDEX('Pliegos Tarifarios (Santiago)'!$G:$G,MATCH($B1288,'Pliegos Tarifarios (Santiago)'!$A:$A,0)),H1288&lt;=1000,INDEX('Pliegos Tarifarios (Santiago)'!$H:$H,MATCH($B1288,'Pliegos Tarifarios (Santiago)'!$A:$A,0)),H1288&lt;=5000,INDEX('Pliegos Tarifarios (Santiago)'!$I:$I,MATCH($B1288,'Pliegos Tarifarios (Santiago)'!$A:$A,0)),H1288&gt;5000,INDEX('Pliegos Tarifarios (Santiago)'!$J:$J,MATCH($B1288,'Pliegos Tarifarios (Santiago)'!$A:$A,0)))/1.19</f>
        <v>1376.3839953781514</v>
      </c>
      <c r="R1288" s="19">
        <f>INDEX('Pliegos Tarifarios (Santiago)'!$K:$K,MATCH($B1288,'Pliegos Tarifarios (Santiago)'!$A:$A,0))</f>
        <v>724.74800000000005</v>
      </c>
      <c r="S1288" s="21">
        <f t="shared" si="80"/>
        <v>107837.45104337818</v>
      </c>
      <c r="T1288" s="21">
        <f t="shared" si="77"/>
        <v>20489.115698241854</v>
      </c>
      <c r="U1288" s="19">
        <v>0</v>
      </c>
      <c r="V1288" s="21">
        <f t="shared" si="78"/>
        <v>128326.56674162004</v>
      </c>
    </row>
    <row r="1289" spans="1:22" x14ac:dyDescent="0.3">
      <c r="A1289" s="7" t="s">
        <v>137</v>
      </c>
      <c r="B1289" s="7">
        <v>6</v>
      </c>
      <c r="C1289" s="8" t="s">
        <v>178</v>
      </c>
      <c r="D1289" s="7" t="s">
        <v>209</v>
      </c>
      <c r="E1289" s="7" t="s">
        <v>34</v>
      </c>
      <c r="F1289" s="8" t="s">
        <v>210</v>
      </c>
      <c r="G1289" s="7" t="s">
        <v>30</v>
      </c>
      <c r="H1289" s="9">
        <v>585.4896</v>
      </c>
      <c r="I1289" s="9">
        <v>1.6713</v>
      </c>
      <c r="J1289" s="9">
        <v>1.6003000000000001</v>
      </c>
      <c r="K1289" s="10">
        <v>0.9575180996828816</v>
      </c>
      <c r="L1289" s="9">
        <v>18.89</v>
      </c>
      <c r="M1289" s="19">
        <f>H1289*INDEX('Pliegos Tarifarios (Santiago)'!$B:$B,MATCH($B1289,'Pliegos Tarifarios (Santiago)'!$A:$A,0))</f>
        <v>69578.413084799991</v>
      </c>
      <c r="N1289" s="19">
        <f>I1289*INDEX('Pliegos Tarifarios (Santiago)'!$C:$C,MATCH($B1289,'Pliegos Tarifarios (Santiago)'!$A:$A,0))</f>
        <v>5783.6255714999998</v>
      </c>
      <c r="O1289" s="19">
        <f>J1289*INDEX('Pliegos Tarifarios (Santiago)'!$D:$D,MATCH($B1289,'Pliegos Tarifarios (Santiago)'!$A:$A,0))</f>
        <v>22667.495758700003</v>
      </c>
      <c r="P1289" s="19">
        <f>H1289*INDEX('Pliegos Tarifarios (Santiago)'!$E:$E,MATCH($B1289,'Pliegos Tarifarios (Santiago)'!$A:$A,0))</f>
        <v>7571.5515071999998</v>
      </c>
      <c r="Q1289" s="19" cm="1">
        <f t="array" ref="Q1289">H1289*_xlfn.IFS(H1289&lt;=350,INDEX('Pliegos Tarifarios (Santiago)'!$F:$F,MATCH($B1289,'Pliegos Tarifarios (Santiago)'!$A:$A,0)),H1289&lt;=500,INDEX('Pliegos Tarifarios (Santiago)'!$G:$G,MATCH($B1289,'Pliegos Tarifarios (Santiago)'!$A:$A,0)),H1289&lt;=1000,INDEX('Pliegos Tarifarios (Santiago)'!$H:$H,MATCH($B1289,'Pliegos Tarifarios (Santiago)'!$A:$A,0)),H1289&lt;=5000,INDEX('Pliegos Tarifarios (Santiago)'!$I:$I,MATCH($B1289,'Pliegos Tarifarios (Santiago)'!$A:$A,0)),H1289&gt;5000,INDEX('Pliegos Tarifarios (Santiago)'!$J:$J,MATCH($B1289,'Pliegos Tarifarios (Santiago)'!$A:$A,0)))/1.19</f>
        <v>1373.1945156302522</v>
      </c>
      <c r="R1289" s="19">
        <f>INDEX('Pliegos Tarifarios (Santiago)'!$K:$K,MATCH($B1289,'Pliegos Tarifarios (Santiago)'!$A:$A,0))</f>
        <v>724.74800000000005</v>
      </c>
      <c r="S1289" s="21">
        <f t="shared" si="80"/>
        <v>107699.02843783026</v>
      </c>
      <c r="T1289" s="21">
        <f t="shared" si="77"/>
        <v>20462.815403187749</v>
      </c>
      <c r="U1289" s="19">
        <v>0</v>
      </c>
      <c r="V1289" s="21">
        <f t="shared" si="78"/>
        <v>128161.84384101801</v>
      </c>
    </row>
    <row r="1290" spans="1:22" x14ac:dyDescent="0.3">
      <c r="A1290" s="7" t="s">
        <v>137</v>
      </c>
      <c r="B1290" s="7">
        <v>6</v>
      </c>
      <c r="C1290" s="8" t="s">
        <v>178</v>
      </c>
      <c r="D1290" s="7" t="s">
        <v>211</v>
      </c>
      <c r="E1290" s="7" t="s">
        <v>34</v>
      </c>
      <c r="F1290" s="8" t="s">
        <v>212</v>
      </c>
      <c r="G1290" s="7" t="s">
        <v>16</v>
      </c>
      <c r="H1290" s="9">
        <v>1170.2662</v>
      </c>
      <c r="I1290" s="9">
        <v>3.3273000000000001</v>
      </c>
      <c r="J1290" s="9">
        <v>3.1974999999999998</v>
      </c>
      <c r="K1290" s="10">
        <v>0.96098939079734313</v>
      </c>
      <c r="L1290" s="9">
        <v>37.75</v>
      </c>
      <c r="M1290" s="19">
        <f>H1290*INDEX('Pliegos Tarifarios (Santiago)'!$B:$B,MATCH($B1290,'Pliegos Tarifarios (Santiago)'!$A:$A,0))</f>
        <v>139072.0946756</v>
      </c>
      <c r="N1290" s="19">
        <f>I1290*INDEX('Pliegos Tarifarios (Santiago)'!$C:$C,MATCH($B1290,'Pliegos Tarifarios (Santiago)'!$A:$A,0))</f>
        <v>11514.304651500001</v>
      </c>
      <c r="O1290" s="19">
        <f>J1290*INDEX('Pliegos Tarifarios (Santiago)'!$D:$D,MATCH($B1290,'Pliegos Tarifarios (Santiago)'!$A:$A,0))</f>
        <v>45291.081477499996</v>
      </c>
      <c r="P1290" s="19">
        <f>H1290*INDEX('Pliegos Tarifarios (Santiago)'!$E:$E,MATCH($B1290,'Pliegos Tarifarios (Santiago)'!$A:$A,0))</f>
        <v>15133.8824984</v>
      </c>
      <c r="Q1290" s="19" cm="1">
        <f t="array" ref="Q1290">H1290*_xlfn.IFS(H1290&lt;=350,INDEX('Pliegos Tarifarios (Santiago)'!$F:$F,MATCH($B1290,'Pliegos Tarifarios (Santiago)'!$A:$A,0)),H1290&lt;=500,INDEX('Pliegos Tarifarios (Santiago)'!$G:$G,MATCH($B1290,'Pliegos Tarifarios (Santiago)'!$A:$A,0)),H1290&lt;=1000,INDEX('Pliegos Tarifarios (Santiago)'!$H:$H,MATCH($B1290,'Pliegos Tarifarios (Santiago)'!$A:$A,0)),H1290&lt;=5000,INDEX('Pliegos Tarifarios (Santiago)'!$I:$I,MATCH($B1290,'Pliegos Tarifarios (Santiago)'!$A:$A,0)),H1290&gt;5000,INDEX('Pliegos Tarifarios (Santiago)'!$J:$J,MATCH($B1290,'Pliegos Tarifarios (Santiago)'!$A:$A,0)))/1.19</f>
        <v>3511.7820169747897</v>
      </c>
      <c r="R1290" s="19">
        <f>INDEX('Pliegos Tarifarios (Santiago)'!$K:$K,MATCH($B1290,'Pliegos Tarifarios (Santiago)'!$A:$A,0))</f>
        <v>724.74800000000005</v>
      </c>
      <c r="S1290" s="21">
        <f t="shared" si="80"/>
        <v>215247.89331997477</v>
      </c>
      <c r="T1290" s="21">
        <f t="shared" ref="T1290:T1353" si="81">S1290*0.19</f>
        <v>40897.099730795206</v>
      </c>
      <c r="U1290" s="19">
        <v>0</v>
      </c>
      <c r="V1290" s="21">
        <f t="shared" ref="V1290:V1353" si="82">SUM(S1290:T1290)</f>
        <v>256144.99305076996</v>
      </c>
    </row>
    <row r="1291" spans="1:22" x14ac:dyDescent="0.3">
      <c r="A1291" s="7" t="s">
        <v>137</v>
      </c>
      <c r="B1291" s="7">
        <v>6</v>
      </c>
      <c r="C1291" s="8" t="s">
        <v>178</v>
      </c>
      <c r="D1291" s="7" t="s">
        <v>213</v>
      </c>
      <c r="E1291" s="7" t="s">
        <v>34</v>
      </c>
      <c r="F1291" s="8" t="s">
        <v>214</v>
      </c>
      <c r="G1291" s="7" t="s">
        <v>30</v>
      </c>
      <c r="H1291" s="9">
        <v>350.9907</v>
      </c>
      <c r="I1291" s="9">
        <v>0.98580000000000001</v>
      </c>
      <c r="J1291" s="9">
        <v>0.98580000000000001</v>
      </c>
      <c r="K1291" s="10">
        <v>1</v>
      </c>
      <c r="L1291" s="9">
        <v>11.32</v>
      </c>
      <c r="M1291" s="19">
        <f>H1291*INDEX('Pliegos Tarifarios (Santiago)'!$B:$B,MATCH($B1291,'Pliegos Tarifarios (Santiago)'!$A:$A,0))</f>
        <v>41711.0328066</v>
      </c>
      <c r="N1291" s="19">
        <f>I1291*INDEX('Pliegos Tarifarios (Santiago)'!$C:$C,MATCH($B1291,'Pliegos Tarifarios (Santiago)'!$A:$A,0))</f>
        <v>3411.4151189999998</v>
      </c>
      <c r="O1291" s="19">
        <f>J1291*INDEX('Pliegos Tarifarios (Santiago)'!$D:$D,MATCH($B1291,'Pliegos Tarifarios (Santiago)'!$A:$A,0))</f>
        <v>13963.392688200001</v>
      </c>
      <c r="P1291" s="19">
        <f>H1291*INDEX('Pliegos Tarifarios (Santiago)'!$E:$E,MATCH($B1291,'Pliegos Tarifarios (Santiago)'!$A:$A,0))</f>
        <v>4539.0117324000003</v>
      </c>
      <c r="Q1291" s="19" cm="1">
        <f t="array" ref="Q1291">H1291*_xlfn.IFS(H1291&lt;=350,INDEX('Pliegos Tarifarios (Santiago)'!$F:$F,MATCH($B1291,'Pliegos Tarifarios (Santiago)'!$A:$A,0)),H1291&lt;=500,INDEX('Pliegos Tarifarios (Santiago)'!$G:$G,MATCH($B1291,'Pliegos Tarifarios (Santiago)'!$A:$A,0)),H1291&lt;=1000,INDEX('Pliegos Tarifarios (Santiago)'!$H:$H,MATCH($B1291,'Pliegos Tarifarios (Santiago)'!$A:$A,0)),H1291&lt;=5000,INDEX('Pliegos Tarifarios (Santiago)'!$I:$I,MATCH($B1291,'Pliegos Tarifarios (Santiago)'!$A:$A,0)),H1291&gt;5000,INDEX('Pliegos Tarifarios (Santiago)'!$J:$J,MATCH($B1291,'Pliegos Tarifarios (Santiago)'!$A:$A,0)))/1.19</f>
        <v>494.33648168067231</v>
      </c>
      <c r="R1291" s="19">
        <f>INDEX('Pliegos Tarifarios (Santiago)'!$K:$K,MATCH($B1291,'Pliegos Tarifarios (Santiago)'!$A:$A,0))</f>
        <v>724.74800000000005</v>
      </c>
      <c r="S1291" s="21">
        <f t="shared" si="80"/>
        <v>64843.936827880672</v>
      </c>
      <c r="T1291" s="21">
        <f t="shared" si="81"/>
        <v>12320.347997297327</v>
      </c>
      <c r="U1291" s="19">
        <v>0</v>
      </c>
      <c r="V1291" s="21">
        <f t="shared" si="82"/>
        <v>77164.284825177994</v>
      </c>
    </row>
    <row r="1292" spans="1:22" x14ac:dyDescent="0.3">
      <c r="A1292" s="7" t="s">
        <v>137</v>
      </c>
      <c r="B1292" s="7">
        <v>6</v>
      </c>
      <c r="C1292" s="8" t="s">
        <v>178</v>
      </c>
      <c r="D1292" s="7" t="s">
        <v>215</v>
      </c>
      <c r="E1292" s="7" t="s">
        <v>34</v>
      </c>
      <c r="F1292" s="8" t="s">
        <v>216</v>
      </c>
      <c r="G1292" s="7" t="s">
        <v>30</v>
      </c>
      <c r="H1292" s="9">
        <v>351.9545</v>
      </c>
      <c r="I1292" s="9">
        <v>0.98570000000000002</v>
      </c>
      <c r="J1292" s="9">
        <v>0.98570000000000002</v>
      </c>
      <c r="K1292" s="10">
        <v>1</v>
      </c>
      <c r="L1292" s="9">
        <v>11.35</v>
      </c>
      <c r="M1292" s="19">
        <f>H1292*INDEX('Pliegos Tarifarios (Santiago)'!$B:$B,MATCH($B1292,'Pliegos Tarifarios (Santiago)'!$A:$A,0))</f>
        <v>41825.568870999996</v>
      </c>
      <c r="N1292" s="19">
        <f>I1292*INDEX('Pliegos Tarifarios (Santiago)'!$C:$C,MATCH($B1292,'Pliegos Tarifarios (Santiago)'!$A:$A,0))</f>
        <v>3411.0690635000001</v>
      </c>
      <c r="O1292" s="19">
        <f>J1292*INDEX('Pliegos Tarifarios (Santiago)'!$D:$D,MATCH($B1292,'Pliegos Tarifarios (Santiago)'!$A:$A,0))</f>
        <v>13961.976235300001</v>
      </c>
      <c r="P1292" s="19">
        <f>H1292*INDEX('Pliegos Tarifarios (Santiago)'!$E:$E,MATCH($B1292,'Pliegos Tarifarios (Santiago)'!$A:$A,0))</f>
        <v>4551.4755940000005</v>
      </c>
      <c r="Q1292" s="19" cm="1">
        <f t="array" ref="Q1292">H1292*_xlfn.IFS(H1292&lt;=350,INDEX('Pliegos Tarifarios (Santiago)'!$F:$F,MATCH($B1292,'Pliegos Tarifarios (Santiago)'!$A:$A,0)),H1292&lt;=500,INDEX('Pliegos Tarifarios (Santiago)'!$G:$G,MATCH($B1292,'Pliegos Tarifarios (Santiago)'!$A:$A,0)),H1292&lt;=1000,INDEX('Pliegos Tarifarios (Santiago)'!$H:$H,MATCH($B1292,'Pliegos Tarifarios (Santiago)'!$A:$A,0)),H1292&lt;=5000,INDEX('Pliegos Tarifarios (Santiago)'!$I:$I,MATCH($B1292,'Pliegos Tarifarios (Santiago)'!$A:$A,0)),H1292&gt;5000,INDEX('Pliegos Tarifarios (Santiago)'!$J:$J,MATCH($B1292,'Pliegos Tarifarios (Santiago)'!$A:$A,0)))/1.19</f>
        <v>495.6939008403362</v>
      </c>
      <c r="R1292" s="19">
        <f>INDEX('Pliegos Tarifarios (Santiago)'!$K:$K,MATCH($B1292,'Pliegos Tarifarios (Santiago)'!$A:$A,0))</f>
        <v>724.74800000000005</v>
      </c>
      <c r="S1292" s="21">
        <f t="shared" si="80"/>
        <v>64970.531664640337</v>
      </c>
      <c r="T1292" s="21">
        <f t="shared" si="81"/>
        <v>12344.401016281665</v>
      </c>
      <c r="U1292" s="19">
        <v>0</v>
      </c>
      <c r="V1292" s="21">
        <f t="shared" si="82"/>
        <v>77314.932680922007</v>
      </c>
    </row>
    <row r="1293" spans="1:22" x14ac:dyDescent="0.3">
      <c r="A1293" s="7" t="s">
        <v>137</v>
      </c>
      <c r="B1293" s="7">
        <v>6</v>
      </c>
      <c r="C1293" s="8" t="s">
        <v>178</v>
      </c>
      <c r="D1293" s="7" t="s">
        <v>217</v>
      </c>
      <c r="E1293" s="7" t="s">
        <v>34</v>
      </c>
      <c r="F1293" s="8" t="s">
        <v>218</v>
      </c>
      <c r="G1293" s="7" t="s">
        <v>30</v>
      </c>
      <c r="H1293" s="9">
        <v>352.24860000000001</v>
      </c>
      <c r="I1293" s="9">
        <v>0.97640000000000005</v>
      </c>
      <c r="J1293" s="9">
        <v>0.95920000000000005</v>
      </c>
      <c r="K1293" s="10">
        <v>0.98238426874231877</v>
      </c>
      <c r="L1293" s="9">
        <v>11.36</v>
      </c>
      <c r="M1293" s="19">
        <f>H1293*INDEX('Pliegos Tarifarios (Santiago)'!$B:$B,MATCH($B1293,'Pliegos Tarifarios (Santiago)'!$A:$A,0))</f>
        <v>41860.519126799998</v>
      </c>
      <c r="N1293" s="19">
        <f>I1293*INDEX('Pliegos Tarifarios (Santiago)'!$C:$C,MATCH($B1293,'Pliegos Tarifarios (Santiago)'!$A:$A,0))</f>
        <v>3378.885902</v>
      </c>
      <c r="O1293" s="19">
        <f>J1293*INDEX('Pliegos Tarifarios (Santiago)'!$D:$D,MATCH($B1293,'Pliegos Tarifarios (Santiago)'!$A:$A,0))</f>
        <v>13586.616216800001</v>
      </c>
      <c r="P1293" s="19">
        <f>H1293*INDEX('Pliegos Tarifarios (Santiago)'!$E:$E,MATCH($B1293,'Pliegos Tarifarios (Santiago)'!$A:$A,0))</f>
        <v>4555.2788952000001</v>
      </c>
      <c r="Q1293" s="19" cm="1">
        <f t="array" ref="Q1293">H1293*_xlfn.IFS(H1293&lt;=350,INDEX('Pliegos Tarifarios (Santiago)'!$F:$F,MATCH($B1293,'Pliegos Tarifarios (Santiago)'!$A:$A,0)),H1293&lt;=500,INDEX('Pliegos Tarifarios (Santiago)'!$G:$G,MATCH($B1293,'Pliegos Tarifarios (Santiago)'!$A:$A,0)),H1293&lt;=1000,INDEX('Pliegos Tarifarios (Santiago)'!$H:$H,MATCH($B1293,'Pliegos Tarifarios (Santiago)'!$A:$A,0)),H1293&lt;=5000,INDEX('Pliegos Tarifarios (Santiago)'!$I:$I,MATCH($B1293,'Pliegos Tarifarios (Santiago)'!$A:$A,0)),H1293&gt;5000,INDEX('Pliegos Tarifarios (Santiago)'!$J:$J,MATCH($B1293,'Pliegos Tarifarios (Santiago)'!$A:$A,0)))/1.19</f>
        <v>496.10811226890758</v>
      </c>
      <c r="R1293" s="19">
        <f>INDEX('Pliegos Tarifarios (Santiago)'!$K:$K,MATCH($B1293,'Pliegos Tarifarios (Santiago)'!$A:$A,0))</f>
        <v>724.74800000000005</v>
      </c>
      <c r="S1293" s="21">
        <f t="shared" si="80"/>
        <v>64602.156253068904</v>
      </c>
      <c r="T1293" s="21">
        <f t="shared" si="81"/>
        <v>12274.409688083091</v>
      </c>
      <c r="U1293" s="19">
        <v>0</v>
      </c>
      <c r="V1293" s="21">
        <f t="shared" si="82"/>
        <v>76876.565941151988</v>
      </c>
    </row>
    <row r="1294" spans="1:22" x14ac:dyDescent="0.3">
      <c r="A1294" s="7" t="s">
        <v>137</v>
      </c>
      <c r="B1294" s="7">
        <v>6</v>
      </c>
      <c r="C1294" s="8" t="s">
        <v>178</v>
      </c>
      <c r="D1294" s="7" t="s">
        <v>219</v>
      </c>
      <c r="E1294" s="7" t="s">
        <v>34</v>
      </c>
      <c r="F1294" s="8" t="s">
        <v>220</v>
      </c>
      <c r="G1294" s="7" t="s">
        <v>30</v>
      </c>
      <c r="H1294" s="9">
        <v>351.85410000000002</v>
      </c>
      <c r="I1294" s="9">
        <v>0.98089999999999999</v>
      </c>
      <c r="J1294" s="9">
        <v>0.96660000000000001</v>
      </c>
      <c r="K1294" s="10">
        <v>0.98542155163625245</v>
      </c>
      <c r="L1294" s="9">
        <v>11.35</v>
      </c>
      <c r="M1294" s="19">
        <f>H1294*INDEX('Pliegos Tarifarios (Santiago)'!$B:$B,MATCH($B1294,'Pliegos Tarifarios (Santiago)'!$A:$A,0))</f>
        <v>41813.6375358</v>
      </c>
      <c r="N1294" s="19">
        <f>I1294*INDEX('Pliegos Tarifarios (Santiago)'!$C:$C,MATCH($B1294,'Pliegos Tarifarios (Santiago)'!$A:$A,0))</f>
        <v>3394.4583994999998</v>
      </c>
      <c r="O1294" s="19">
        <f>J1294*INDEX('Pliegos Tarifarios (Santiago)'!$D:$D,MATCH($B1294,'Pliegos Tarifarios (Santiago)'!$A:$A,0))</f>
        <v>13691.4337314</v>
      </c>
      <c r="P1294" s="19">
        <f>H1294*INDEX('Pliegos Tarifarios (Santiago)'!$E:$E,MATCH($B1294,'Pliegos Tarifarios (Santiago)'!$A:$A,0))</f>
        <v>4550.1772212000005</v>
      </c>
      <c r="Q1294" s="19" cm="1">
        <f t="array" ref="Q1294">H1294*_xlfn.IFS(H1294&lt;=350,INDEX('Pliegos Tarifarios (Santiago)'!$F:$F,MATCH($B1294,'Pliegos Tarifarios (Santiago)'!$A:$A,0)),H1294&lt;=500,INDEX('Pliegos Tarifarios (Santiago)'!$G:$G,MATCH($B1294,'Pliegos Tarifarios (Santiago)'!$A:$A,0)),H1294&lt;=1000,INDEX('Pliegos Tarifarios (Santiago)'!$H:$H,MATCH($B1294,'Pliegos Tarifarios (Santiago)'!$A:$A,0)),H1294&lt;=5000,INDEX('Pliegos Tarifarios (Santiago)'!$I:$I,MATCH($B1294,'Pliegos Tarifarios (Santiago)'!$A:$A,0)),H1294&gt;5000,INDEX('Pliegos Tarifarios (Santiago)'!$J:$J,MATCH($B1294,'Pliegos Tarifarios (Santiago)'!$A:$A,0)))/1.19</f>
        <v>495.55249714285725</v>
      </c>
      <c r="R1294" s="19">
        <f>INDEX('Pliegos Tarifarios (Santiago)'!$K:$K,MATCH($B1294,'Pliegos Tarifarios (Santiago)'!$A:$A,0))</f>
        <v>724.74800000000005</v>
      </c>
      <c r="S1294" s="21">
        <f t="shared" si="80"/>
        <v>64670.00738504286</v>
      </c>
      <c r="T1294" s="21">
        <f t="shared" si="81"/>
        <v>12287.301403158144</v>
      </c>
      <c r="U1294" s="19">
        <v>0</v>
      </c>
      <c r="V1294" s="21">
        <f t="shared" si="82"/>
        <v>76957.308788201</v>
      </c>
    </row>
    <row r="1295" spans="1:22" x14ac:dyDescent="0.3">
      <c r="A1295" s="7" t="s">
        <v>137</v>
      </c>
      <c r="B1295" s="7">
        <v>6</v>
      </c>
      <c r="C1295" s="8" t="s">
        <v>178</v>
      </c>
      <c r="D1295" s="7" t="s">
        <v>221</v>
      </c>
      <c r="E1295" s="7" t="s">
        <v>34</v>
      </c>
      <c r="F1295" s="8" t="s">
        <v>222</v>
      </c>
      <c r="G1295" s="7" t="s">
        <v>30</v>
      </c>
      <c r="H1295" s="9">
        <v>352.1576</v>
      </c>
      <c r="I1295" s="9">
        <v>1.0084</v>
      </c>
      <c r="J1295" s="9">
        <v>0.95509999999999995</v>
      </c>
      <c r="K1295" s="10">
        <v>0.94714399047996822</v>
      </c>
      <c r="L1295" s="9">
        <v>11.36</v>
      </c>
      <c r="M1295" s="19">
        <f>H1295*INDEX('Pliegos Tarifarios (Santiago)'!$B:$B,MATCH($B1295,'Pliegos Tarifarios (Santiago)'!$A:$A,0))</f>
        <v>41849.7048688</v>
      </c>
      <c r="N1295" s="19">
        <f>I1295*INDEX('Pliegos Tarifarios (Santiago)'!$C:$C,MATCH($B1295,'Pliegos Tarifarios (Santiago)'!$A:$A,0))</f>
        <v>3489.6236619999995</v>
      </c>
      <c r="O1295" s="19">
        <f>J1295*INDEX('Pliegos Tarifarios (Santiago)'!$D:$D,MATCH($B1295,'Pliegos Tarifarios (Santiago)'!$A:$A,0))</f>
        <v>13528.5416479</v>
      </c>
      <c r="P1295" s="19">
        <f>H1295*INDEX('Pliegos Tarifarios (Santiago)'!$E:$E,MATCH($B1295,'Pliegos Tarifarios (Santiago)'!$A:$A,0))</f>
        <v>4554.1020832000004</v>
      </c>
      <c r="Q1295" s="19" cm="1">
        <f t="array" ref="Q1295">H1295*_xlfn.IFS(H1295&lt;=350,INDEX('Pliegos Tarifarios (Santiago)'!$F:$F,MATCH($B1295,'Pliegos Tarifarios (Santiago)'!$A:$A,0)),H1295&lt;=500,INDEX('Pliegos Tarifarios (Santiago)'!$G:$G,MATCH($B1295,'Pliegos Tarifarios (Santiago)'!$A:$A,0)),H1295&lt;=1000,INDEX('Pliegos Tarifarios (Santiago)'!$H:$H,MATCH($B1295,'Pliegos Tarifarios (Santiago)'!$A:$A,0)),H1295&lt;=5000,INDEX('Pliegos Tarifarios (Santiago)'!$I:$I,MATCH($B1295,'Pliegos Tarifarios (Santiago)'!$A:$A,0)),H1295&gt;5000,INDEX('Pliegos Tarifarios (Santiago)'!$J:$J,MATCH($B1295,'Pliegos Tarifarios (Santiago)'!$A:$A,0)))/1.19</f>
        <v>495.97994756302523</v>
      </c>
      <c r="R1295" s="19">
        <f>INDEX('Pliegos Tarifarios (Santiago)'!$K:$K,MATCH($B1295,'Pliegos Tarifarios (Santiago)'!$A:$A,0))</f>
        <v>724.74800000000005</v>
      </c>
      <c r="S1295" s="21">
        <f t="shared" ref="S1295:S1345" si="83">SUM(M1295:R1295)</f>
        <v>64642.700209463022</v>
      </c>
      <c r="T1295" s="21">
        <f t="shared" si="81"/>
        <v>12282.113039797974</v>
      </c>
      <c r="U1295" s="19">
        <v>0</v>
      </c>
      <c r="V1295" s="21">
        <f t="shared" si="82"/>
        <v>76924.813249261002</v>
      </c>
    </row>
    <row r="1296" spans="1:22" x14ac:dyDescent="0.3">
      <c r="A1296" s="7" t="s">
        <v>137</v>
      </c>
      <c r="B1296" s="7">
        <v>6</v>
      </c>
      <c r="C1296" s="8" t="s">
        <v>178</v>
      </c>
      <c r="D1296" s="7" t="s">
        <v>223</v>
      </c>
      <c r="E1296" s="7" t="s">
        <v>34</v>
      </c>
      <c r="F1296" s="8" t="s">
        <v>224</v>
      </c>
      <c r="G1296" s="7" t="s">
        <v>30</v>
      </c>
      <c r="H1296" s="9">
        <v>351.08850000000001</v>
      </c>
      <c r="I1296" s="9">
        <v>0.9768</v>
      </c>
      <c r="J1296" s="9">
        <v>0.96199999999999997</v>
      </c>
      <c r="K1296" s="10">
        <v>0.98484848484848486</v>
      </c>
      <c r="L1296" s="9">
        <v>11.33</v>
      </c>
      <c r="M1296" s="19">
        <f>H1296*INDEX('Pliegos Tarifarios (Santiago)'!$B:$B,MATCH($B1296,'Pliegos Tarifarios (Santiago)'!$A:$A,0))</f>
        <v>41722.655162999996</v>
      </c>
      <c r="N1296" s="19">
        <f>I1296*INDEX('Pliegos Tarifarios (Santiago)'!$C:$C,MATCH($B1296,'Pliegos Tarifarios (Santiago)'!$A:$A,0))</f>
        <v>3380.2701239999997</v>
      </c>
      <c r="O1296" s="19">
        <f>J1296*INDEX('Pliegos Tarifarios (Santiago)'!$D:$D,MATCH($B1296,'Pliegos Tarifarios (Santiago)'!$A:$A,0))</f>
        <v>13626.276898</v>
      </c>
      <c r="P1296" s="19">
        <f>H1296*INDEX('Pliegos Tarifarios (Santiago)'!$E:$E,MATCH($B1296,'Pliegos Tarifarios (Santiago)'!$A:$A,0))</f>
        <v>4540.2764820000002</v>
      </c>
      <c r="Q1296" s="19" cm="1">
        <f t="array" ref="Q1296">H1296*_xlfn.IFS(H1296&lt;=350,INDEX('Pliegos Tarifarios (Santiago)'!$F:$F,MATCH($B1296,'Pliegos Tarifarios (Santiago)'!$A:$A,0)),H1296&lt;=500,INDEX('Pliegos Tarifarios (Santiago)'!$G:$G,MATCH($B1296,'Pliegos Tarifarios (Santiago)'!$A:$A,0)),H1296&lt;=1000,INDEX('Pliegos Tarifarios (Santiago)'!$H:$H,MATCH($B1296,'Pliegos Tarifarios (Santiago)'!$A:$A,0)),H1296&lt;=5000,INDEX('Pliegos Tarifarios (Santiago)'!$I:$I,MATCH($B1296,'Pliegos Tarifarios (Santiago)'!$A:$A,0)),H1296&gt;5000,INDEX('Pliegos Tarifarios (Santiago)'!$J:$J,MATCH($B1296,'Pliegos Tarifarios (Santiago)'!$A:$A,0)))/1.19</f>
        <v>494.47422352941186</v>
      </c>
      <c r="R1296" s="19">
        <f>INDEX('Pliegos Tarifarios (Santiago)'!$K:$K,MATCH($B1296,'Pliegos Tarifarios (Santiago)'!$A:$A,0))</f>
        <v>724.74800000000005</v>
      </c>
      <c r="S1296" s="21">
        <f t="shared" si="83"/>
        <v>64488.700890529413</v>
      </c>
      <c r="T1296" s="21">
        <f t="shared" si="81"/>
        <v>12252.853169200589</v>
      </c>
      <c r="U1296" s="19">
        <v>0</v>
      </c>
      <c r="V1296" s="21">
        <f t="shared" si="82"/>
        <v>76741.554059729999</v>
      </c>
    </row>
    <row r="1297" spans="1:22" x14ac:dyDescent="0.3">
      <c r="A1297" s="7" t="s">
        <v>137</v>
      </c>
      <c r="B1297" s="7">
        <v>6</v>
      </c>
      <c r="C1297" s="8" t="s">
        <v>178</v>
      </c>
      <c r="D1297" s="7" t="s">
        <v>225</v>
      </c>
      <c r="E1297" s="7" t="s">
        <v>34</v>
      </c>
      <c r="F1297" s="8" t="s">
        <v>226</v>
      </c>
      <c r="G1297" s="7" t="s">
        <v>30</v>
      </c>
      <c r="H1297" s="9">
        <v>351.24</v>
      </c>
      <c r="I1297" s="9">
        <v>1.0424</v>
      </c>
      <c r="J1297" s="9">
        <v>1.0424</v>
      </c>
      <c r="K1297" s="10">
        <v>1</v>
      </c>
      <c r="L1297" s="9">
        <v>11.33</v>
      </c>
      <c r="M1297" s="19">
        <f>H1297*INDEX('Pliegos Tarifarios (Santiago)'!$B:$B,MATCH($B1297,'Pliegos Tarifarios (Santiago)'!$A:$A,0))</f>
        <v>41740.659119999997</v>
      </c>
      <c r="N1297" s="19">
        <f>I1297*INDEX('Pliegos Tarifarios (Santiago)'!$C:$C,MATCH($B1297,'Pliegos Tarifarios (Santiago)'!$A:$A,0))</f>
        <v>3607.2825319999997</v>
      </c>
      <c r="O1297" s="19">
        <f>J1297*INDEX('Pliegos Tarifarios (Santiago)'!$D:$D,MATCH($B1297,'Pliegos Tarifarios (Santiago)'!$A:$A,0))</f>
        <v>14765.105029600001</v>
      </c>
      <c r="P1297" s="19">
        <f>H1297*INDEX('Pliegos Tarifarios (Santiago)'!$E:$E,MATCH($B1297,'Pliegos Tarifarios (Santiago)'!$A:$A,0))</f>
        <v>4542.2356800000007</v>
      </c>
      <c r="Q1297" s="19" cm="1">
        <f t="array" ref="Q1297">H1297*_xlfn.IFS(H1297&lt;=350,INDEX('Pliegos Tarifarios (Santiago)'!$F:$F,MATCH($B1297,'Pliegos Tarifarios (Santiago)'!$A:$A,0)),H1297&lt;=500,INDEX('Pliegos Tarifarios (Santiago)'!$G:$G,MATCH($B1297,'Pliegos Tarifarios (Santiago)'!$A:$A,0)),H1297&lt;=1000,INDEX('Pliegos Tarifarios (Santiago)'!$H:$H,MATCH($B1297,'Pliegos Tarifarios (Santiago)'!$A:$A,0)),H1297&lt;=5000,INDEX('Pliegos Tarifarios (Santiago)'!$I:$I,MATCH($B1297,'Pliegos Tarifarios (Santiago)'!$A:$A,0)),H1297&gt;5000,INDEX('Pliegos Tarifarios (Santiago)'!$J:$J,MATCH($B1297,'Pliegos Tarifarios (Santiago)'!$A:$A,0)))/1.19</f>
        <v>494.68759663865552</v>
      </c>
      <c r="R1297" s="19">
        <f>INDEX('Pliegos Tarifarios (Santiago)'!$K:$K,MATCH($B1297,'Pliegos Tarifarios (Santiago)'!$A:$A,0))</f>
        <v>724.74800000000005</v>
      </c>
      <c r="S1297" s="21">
        <f t="shared" si="83"/>
        <v>65874.71795823866</v>
      </c>
      <c r="T1297" s="21">
        <f t="shared" si="81"/>
        <v>12516.196412065345</v>
      </c>
      <c r="U1297" s="19">
        <v>0</v>
      </c>
      <c r="V1297" s="21">
        <f t="shared" si="82"/>
        <v>78390.914370304003</v>
      </c>
    </row>
    <row r="1298" spans="1:22" x14ac:dyDescent="0.3">
      <c r="A1298" s="7" t="s">
        <v>137</v>
      </c>
      <c r="B1298" s="7">
        <v>6</v>
      </c>
      <c r="C1298" s="8" t="s">
        <v>178</v>
      </c>
      <c r="D1298" s="7" t="s">
        <v>227</v>
      </c>
      <c r="E1298" s="7" t="s">
        <v>34</v>
      </c>
      <c r="F1298" s="8" t="s">
        <v>228</v>
      </c>
      <c r="G1298" s="7" t="s">
        <v>30</v>
      </c>
      <c r="H1298" s="9">
        <v>351.14980000000003</v>
      </c>
      <c r="I1298" s="9">
        <v>0.96150000000000002</v>
      </c>
      <c r="J1298" s="9">
        <v>0.94550000000000001</v>
      </c>
      <c r="K1298" s="10">
        <v>0.98335933437337497</v>
      </c>
      <c r="L1298" s="9">
        <v>11.33</v>
      </c>
      <c r="M1298" s="19">
        <f>H1298*INDEX('Pliegos Tarifarios (Santiago)'!$B:$B,MATCH($B1298,'Pliegos Tarifarios (Santiago)'!$A:$A,0))</f>
        <v>41729.939932400004</v>
      </c>
      <c r="N1298" s="19">
        <f>I1298*INDEX('Pliegos Tarifarios (Santiago)'!$C:$C,MATCH($B1298,'Pliegos Tarifarios (Santiago)'!$A:$A,0))</f>
        <v>3327.3236324999998</v>
      </c>
      <c r="O1298" s="19">
        <f>J1298*INDEX('Pliegos Tarifarios (Santiago)'!$D:$D,MATCH($B1298,'Pliegos Tarifarios (Santiago)'!$A:$A,0))</f>
        <v>13392.562169500001</v>
      </c>
      <c r="P1298" s="19">
        <f>H1298*INDEX('Pliegos Tarifarios (Santiago)'!$E:$E,MATCH($B1298,'Pliegos Tarifarios (Santiago)'!$A:$A,0))</f>
        <v>4541.0692136000007</v>
      </c>
      <c r="Q1298" s="19" cm="1">
        <f t="array" ref="Q1298">H1298*_xlfn.IFS(H1298&lt;=350,INDEX('Pliegos Tarifarios (Santiago)'!$F:$F,MATCH($B1298,'Pliegos Tarifarios (Santiago)'!$A:$A,0)),H1298&lt;=500,INDEX('Pliegos Tarifarios (Santiago)'!$G:$G,MATCH($B1298,'Pliegos Tarifarios (Santiago)'!$A:$A,0)),H1298&lt;=1000,INDEX('Pliegos Tarifarios (Santiago)'!$H:$H,MATCH($B1298,'Pliegos Tarifarios (Santiago)'!$A:$A,0)),H1298&lt;=5000,INDEX('Pliegos Tarifarios (Santiago)'!$I:$I,MATCH($B1298,'Pliegos Tarifarios (Santiago)'!$A:$A,0)),H1298&gt;5000,INDEX('Pliegos Tarifarios (Santiago)'!$J:$J,MATCH($B1298,'Pliegos Tarifarios (Santiago)'!$A:$A,0)))/1.19</f>
        <v>494.56055865546227</v>
      </c>
      <c r="R1298" s="19">
        <f>INDEX('Pliegos Tarifarios (Santiago)'!$K:$K,MATCH($B1298,'Pliegos Tarifarios (Santiago)'!$A:$A,0))</f>
        <v>724.74800000000005</v>
      </c>
      <c r="S1298" s="21">
        <f t="shared" si="83"/>
        <v>64210.20350665546</v>
      </c>
      <c r="T1298" s="21">
        <f t="shared" si="81"/>
        <v>12199.938666264537</v>
      </c>
      <c r="U1298" s="19">
        <v>0</v>
      </c>
      <c r="V1298" s="21">
        <f t="shared" si="82"/>
        <v>76410.142172919994</v>
      </c>
    </row>
    <row r="1299" spans="1:22" x14ac:dyDescent="0.3">
      <c r="A1299" s="7" t="s">
        <v>137</v>
      </c>
      <c r="B1299" s="7">
        <v>6</v>
      </c>
      <c r="C1299" s="8" t="s">
        <v>178</v>
      </c>
      <c r="D1299" s="7" t="s">
        <v>229</v>
      </c>
      <c r="E1299" s="7" t="s">
        <v>34</v>
      </c>
      <c r="F1299" s="8" t="s">
        <v>230</v>
      </c>
      <c r="G1299" s="7" t="s">
        <v>30</v>
      </c>
      <c r="H1299" s="9">
        <v>351.32</v>
      </c>
      <c r="I1299" s="9">
        <v>1.002</v>
      </c>
      <c r="J1299" s="9">
        <v>0.96950000000000003</v>
      </c>
      <c r="K1299" s="10">
        <v>0.96756487025948101</v>
      </c>
      <c r="L1299" s="9">
        <v>11.33</v>
      </c>
      <c r="M1299" s="19">
        <f>H1299*INDEX('Pliegos Tarifarios (Santiago)'!$B:$B,MATCH($B1299,'Pliegos Tarifarios (Santiago)'!$A:$A,0))</f>
        <v>41750.166159999993</v>
      </c>
      <c r="N1299" s="19">
        <f>I1299*INDEX('Pliegos Tarifarios (Santiago)'!$C:$C,MATCH($B1299,'Pliegos Tarifarios (Santiago)'!$A:$A,0))</f>
        <v>3467.4761100000001</v>
      </c>
      <c r="O1299" s="19">
        <f>J1299*INDEX('Pliegos Tarifarios (Santiago)'!$D:$D,MATCH($B1299,'Pliegos Tarifarios (Santiago)'!$A:$A,0))</f>
        <v>13732.5108655</v>
      </c>
      <c r="P1299" s="19">
        <f>H1299*INDEX('Pliegos Tarifarios (Santiago)'!$E:$E,MATCH($B1299,'Pliegos Tarifarios (Santiago)'!$A:$A,0))</f>
        <v>4543.2702399999998</v>
      </c>
      <c r="Q1299" s="19" cm="1">
        <f t="array" ref="Q1299">H1299*_xlfn.IFS(H1299&lt;=350,INDEX('Pliegos Tarifarios (Santiago)'!$F:$F,MATCH($B1299,'Pliegos Tarifarios (Santiago)'!$A:$A,0)),H1299&lt;=500,INDEX('Pliegos Tarifarios (Santiago)'!$G:$G,MATCH($B1299,'Pliegos Tarifarios (Santiago)'!$A:$A,0)),H1299&lt;=1000,INDEX('Pliegos Tarifarios (Santiago)'!$H:$H,MATCH($B1299,'Pliegos Tarifarios (Santiago)'!$A:$A,0)),H1299&lt;=5000,INDEX('Pliegos Tarifarios (Santiago)'!$I:$I,MATCH($B1299,'Pliegos Tarifarios (Santiago)'!$A:$A,0)),H1299&gt;5000,INDEX('Pliegos Tarifarios (Santiago)'!$J:$J,MATCH($B1299,'Pliegos Tarifarios (Santiago)'!$A:$A,0)))/1.19</f>
        <v>494.80026890756307</v>
      </c>
      <c r="R1299" s="19">
        <f>INDEX('Pliegos Tarifarios (Santiago)'!$K:$K,MATCH($B1299,'Pliegos Tarifarios (Santiago)'!$A:$A,0))</f>
        <v>724.74800000000005</v>
      </c>
      <c r="S1299" s="21">
        <f t="shared" si="83"/>
        <v>64712.97164440756</v>
      </c>
      <c r="T1299" s="21">
        <f t="shared" si="81"/>
        <v>12295.464612437436</v>
      </c>
      <c r="U1299" s="19">
        <v>0</v>
      </c>
      <c r="V1299" s="21">
        <f t="shared" si="82"/>
        <v>77008.436256845001</v>
      </c>
    </row>
    <row r="1300" spans="1:22" x14ac:dyDescent="0.3">
      <c r="A1300" s="7" t="s">
        <v>137</v>
      </c>
      <c r="B1300" s="7">
        <v>6</v>
      </c>
      <c r="C1300" s="8" t="s">
        <v>178</v>
      </c>
      <c r="D1300" s="7" t="s">
        <v>231</v>
      </c>
      <c r="E1300" s="7" t="s">
        <v>34</v>
      </c>
      <c r="F1300" s="8" t="s">
        <v>232</v>
      </c>
      <c r="G1300" s="7" t="s">
        <v>30</v>
      </c>
      <c r="H1300" s="9">
        <v>351.59190000000001</v>
      </c>
      <c r="I1300" s="9">
        <v>0.99009999999999998</v>
      </c>
      <c r="J1300" s="9">
        <v>0.96530000000000005</v>
      </c>
      <c r="K1300" s="10">
        <v>0.97495202504797507</v>
      </c>
      <c r="L1300" s="9">
        <v>11.34</v>
      </c>
      <c r="M1300" s="19">
        <f>H1300*INDEX('Pliegos Tarifarios (Santiago)'!$B:$B,MATCH($B1300,'Pliegos Tarifarios (Santiago)'!$A:$A,0))</f>
        <v>41782.478212199996</v>
      </c>
      <c r="N1300" s="19">
        <f>I1300*INDEX('Pliegos Tarifarios (Santiago)'!$C:$C,MATCH($B1300,'Pliegos Tarifarios (Santiago)'!$A:$A,0))</f>
        <v>3426.2955054999998</v>
      </c>
      <c r="O1300" s="19">
        <f>J1300*INDEX('Pliegos Tarifarios (Santiago)'!$D:$D,MATCH($B1300,'Pliegos Tarifarios (Santiago)'!$A:$A,0))</f>
        <v>13673.019843700002</v>
      </c>
      <c r="P1300" s="19">
        <f>H1300*INDEX('Pliegos Tarifarios (Santiago)'!$E:$E,MATCH($B1300,'Pliegos Tarifarios (Santiago)'!$A:$A,0))</f>
        <v>4546.7864508000002</v>
      </c>
      <c r="Q1300" s="19" cm="1">
        <f t="array" ref="Q1300">H1300*_xlfn.IFS(H1300&lt;=350,INDEX('Pliegos Tarifarios (Santiago)'!$F:$F,MATCH($B1300,'Pliegos Tarifarios (Santiago)'!$A:$A,0)),H1300&lt;=500,INDEX('Pliegos Tarifarios (Santiago)'!$G:$G,MATCH($B1300,'Pliegos Tarifarios (Santiago)'!$A:$A,0)),H1300&lt;=1000,INDEX('Pliegos Tarifarios (Santiago)'!$H:$H,MATCH($B1300,'Pliegos Tarifarios (Santiago)'!$A:$A,0)),H1300&lt;=5000,INDEX('Pliegos Tarifarios (Santiago)'!$I:$I,MATCH($B1300,'Pliegos Tarifarios (Santiago)'!$A:$A,0)),H1300&gt;5000,INDEX('Pliegos Tarifarios (Santiago)'!$J:$J,MATCH($B1300,'Pliegos Tarifarios (Santiago)'!$A:$A,0)))/1.19</f>
        <v>495.18321378151268</v>
      </c>
      <c r="R1300" s="19">
        <f>INDEX('Pliegos Tarifarios (Santiago)'!$K:$K,MATCH($B1300,'Pliegos Tarifarios (Santiago)'!$A:$A,0))</f>
        <v>724.74800000000005</v>
      </c>
      <c r="S1300" s="21">
        <f t="shared" si="83"/>
        <v>64648.511225981507</v>
      </c>
      <c r="T1300" s="21">
        <f t="shared" si="81"/>
        <v>12283.217132936486</v>
      </c>
      <c r="U1300" s="19">
        <v>0</v>
      </c>
      <c r="V1300" s="21">
        <f t="shared" si="82"/>
        <v>76931.728358917986</v>
      </c>
    </row>
    <row r="1301" spans="1:22" x14ac:dyDescent="0.3">
      <c r="A1301" s="7" t="s">
        <v>137</v>
      </c>
      <c r="B1301" s="7">
        <v>6</v>
      </c>
      <c r="C1301" s="8" t="s">
        <v>178</v>
      </c>
      <c r="D1301" s="7" t="s">
        <v>233</v>
      </c>
      <c r="E1301" s="7" t="s">
        <v>34</v>
      </c>
      <c r="F1301" s="8" t="s">
        <v>234</v>
      </c>
      <c r="G1301" s="7" t="s">
        <v>30</v>
      </c>
      <c r="H1301" s="9">
        <v>350.95690000000002</v>
      </c>
      <c r="I1301" s="9">
        <v>0.99270000000000003</v>
      </c>
      <c r="J1301" s="9">
        <v>0.96379999999999999</v>
      </c>
      <c r="K1301" s="10">
        <v>0.97088747859373425</v>
      </c>
      <c r="L1301" s="9">
        <v>11.32</v>
      </c>
      <c r="M1301" s="19">
        <f>H1301*INDEX('Pliegos Tarifarios (Santiago)'!$B:$B,MATCH($B1301,'Pliegos Tarifarios (Santiago)'!$A:$A,0))</f>
        <v>41707.016082200003</v>
      </c>
      <c r="N1301" s="19">
        <f>I1301*INDEX('Pliegos Tarifarios (Santiago)'!$C:$C,MATCH($B1301,'Pliegos Tarifarios (Santiago)'!$A:$A,0))</f>
        <v>3435.2929485</v>
      </c>
      <c r="O1301" s="19">
        <f>J1301*INDEX('Pliegos Tarifarios (Santiago)'!$D:$D,MATCH($B1301,'Pliegos Tarifarios (Santiago)'!$A:$A,0))</f>
        <v>13651.773050199999</v>
      </c>
      <c r="P1301" s="19">
        <f>H1301*INDEX('Pliegos Tarifarios (Santiago)'!$E:$E,MATCH($B1301,'Pliegos Tarifarios (Santiago)'!$A:$A,0))</f>
        <v>4538.5746308000007</v>
      </c>
      <c r="Q1301" s="19" cm="1">
        <f t="array" ref="Q1301">H1301*_xlfn.IFS(H1301&lt;=350,INDEX('Pliegos Tarifarios (Santiago)'!$F:$F,MATCH($B1301,'Pliegos Tarifarios (Santiago)'!$A:$A,0)),H1301&lt;=500,INDEX('Pliegos Tarifarios (Santiago)'!$G:$G,MATCH($B1301,'Pliegos Tarifarios (Santiago)'!$A:$A,0)),H1301&lt;=1000,INDEX('Pliegos Tarifarios (Santiago)'!$H:$H,MATCH($B1301,'Pliegos Tarifarios (Santiago)'!$A:$A,0)),H1301&lt;=5000,INDEX('Pliegos Tarifarios (Santiago)'!$I:$I,MATCH($B1301,'Pliegos Tarifarios (Santiago)'!$A:$A,0)),H1301&gt;5000,INDEX('Pliegos Tarifarios (Santiago)'!$J:$J,MATCH($B1301,'Pliegos Tarifarios (Santiago)'!$A:$A,0)))/1.19</f>
        <v>494.28887764705888</v>
      </c>
      <c r="R1301" s="19">
        <f>INDEX('Pliegos Tarifarios (Santiago)'!$K:$K,MATCH($B1301,'Pliegos Tarifarios (Santiago)'!$A:$A,0))</f>
        <v>724.74800000000005</v>
      </c>
      <c r="S1301" s="21">
        <f t="shared" si="83"/>
        <v>64551.693589347058</v>
      </c>
      <c r="T1301" s="21">
        <f t="shared" si="81"/>
        <v>12264.821781975941</v>
      </c>
      <c r="U1301" s="19">
        <v>0</v>
      </c>
      <c r="V1301" s="21">
        <f t="shared" si="82"/>
        <v>76816.515371322996</v>
      </c>
    </row>
    <row r="1302" spans="1:22" x14ac:dyDescent="0.3">
      <c r="A1302" s="7" t="s">
        <v>137</v>
      </c>
      <c r="B1302" s="7">
        <v>6</v>
      </c>
      <c r="C1302" s="8" t="s">
        <v>178</v>
      </c>
      <c r="D1302" s="7" t="s">
        <v>235</v>
      </c>
      <c r="E1302" s="7" t="s">
        <v>236</v>
      </c>
      <c r="F1302" s="8" t="s">
        <v>39</v>
      </c>
      <c r="G1302" s="7" t="s">
        <v>30</v>
      </c>
      <c r="H1302" s="9">
        <v>586.86369999999999</v>
      </c>
      <c r="I1302" s="9">
        <v>1.6143000000000001</v>
      </c>
      <c r="J1302" s="9">
        <v>1.5986</v>
      </c>
      <c r="K1302" s="10">
        <v>0.99027442235024465</v>
      </c>
      <c r="L1302" s="9">
        <v>18.93</v>
      </c>
      <c r="M1302" s="19">
        <f>H1302*INDEX('Pliegos Tarifarios (Santiago)'!$B:$B,MATCH($B1302,'Pliegos Tarifarios (Santiago)'!$A:$A,0))</f>
        <v>69741.708380600001</v>
      </c>
      <c r="N1302" s="19">
        <f>I1302*INDEX('Pliegos Tarifarios (Santiago)'!$C:$C,MATCH($B1302,'Pliegos Tarifarios (Santiago)'!$A:$A,0))</f>
        <v>5586.3739365000001</v>
      </c>
      <c r="O1302" s="19">
        <f>J1302*INDEX('Pliegos Tarifarios (Santiago)'!$D:$D,MATCH($B1302,'Pliegos Tarifarios (Santiago)'!$A:$A,0))</f>
        <v>22643.416059400002</v>
      </c>
      <c r="P1302" s="19">
        <f>H1302*INDEX('Pliegos Tarifarios (Santiago)'!$E:$E,MATCH($B1302,'Pliegos Tarifarios (Santiago)'!$A:$A,0))</f>
        <v>7589.3213684000002</v>
      </c>
      <c r="Q1302" s="19" cm="1">
        <f t="array" ref="Q1302">H1302*_xlfn.IFS(H1302&lt;=350,INDEX('Pliegos Tarifarios (Santiago)'!$F:$F,MATCH($B1302,'Pliegos Tarifarios (Santiago)'!$A:$A,0)),H1302&lt;=500,INDEX('Pliegos Tarifarios (Santiago)'!$G:$G,MATCH($B1302,'Pliegos Tarifarios (Santiago)'!$A:$A,0)),H1302&lt;=1000,INDEX('Pliegos Tarifarios (Santiago)'!$H:$H,MATCH($B1302,'Pliegos Tarifarios (Santiago)'!$A:$A,0)),H1302&lt;=5000,INDEX('Pliegos Tarifarios (Santiago)'!$I:$I,MATCH($B1302,'Pliegos Tarifarios (Santiago)'!$A:$A,0)),H1302&gt;5000,INDEX('Pliegos Tarifarios (Santiago)'!$J:$J,MATCH($B1302,'Pliegos Tarifarios (Santiago)'!$A:$A,0)))/1.19</f>
        <v>1376.4172997478993</v>
      </c>
      <c r="R1302" s="19">
        <f>INDEX('Pliegos Tarifarios (Santiago)'!$K:$K,MATCH($B1302,'Pliegos Tarifarios (Santiago)'!$A:$A,0))</f>
        <v>724.74800000000005</v>
      </c>
      <c r="S1302" s="21">
        <f t="shared" si="83"/>
        <v>107661.9850446479</v>
      </c>
      <c r="T1302" s="21">
        <f t="shared" si="81"/>
        <v>20455.777158483099</v>
      </c>
      <c r="U1302" s="19">
        <v>0</v>
      </c>
      <c r="V1302" s="21">
        <f t="shared" si="82"/>
        <v>128117.76220313099</v>
      </c>
    </row>
    <row r="1303" spans="1:22" x14ac:dyDescent="0.3">
      <c r="A1303" s="7" t="s">
        <v>137</v>
      </c>
      <c r="B1303" s="7">
        <v>6</v>
      </c>
      <c r="C1303" s="8" t="s">
        <v>178</v>
      </c>
      <c r="D1303" s="7" t="s">
        <v>237</v>
      </c>
      <c r="E1303" s="7" t="s">
        <v>236</v>
      </c>
      <c r="F1303" s="8" t="s">
        <v>37</v>
      </c>
      <c r="G1303" s="7" t="s">
        <v>30</v>
      </c>
      <c r="H1303" s="9">
        <v>585.44280000000003</v>
      </c>
      <c r="I1303" s="9">
        <v>1.6457999999999999</v>
      </c>
      <c r="J1303" s="9">
        <v>1.6457999999999999</v>
      </c>
      <c r="K1303" s="10">
        <v>1</v>
      </c>
      <c r="L1303" s="9">
        <v>18.89</v>
      </c>
      <c r="M1303" s="19">
        <f>H1303*INDEX('Pliegos Tarifarios (Santiago)'!$B:$B,MATCH($B1303,'Pliegos Tarifarios (Santiago)'!$A:$A,0))</f>
        <v>69572.851466399996</v>
      </c>
      <c r="N1303" s="19">
        <f>I1303*INDEX('Pliegos Tarifarios (Santiago)'!$C:$C,MATCH($B1303,'Pliegos Tarifarios (Santiago)'!$A:$A,0))</f>
        <v>5695.3814189999994</v>
      </c>
      <c r="O1303" s="19">
        <f>J1303*INDEX('Pliegos Tarifarios (Santiago)'!$D:$D,MATCH($B1303,'Pliegos Tarifarios (Santiago)'!$A:$A,0))</f>
        <v>23311.981828200001</v>
      </c>
      <c r="P1303" s="19">
        <f>H1303*INDEX('Pliegos Tarifarios (Santiago)'!$E:$E,MATCH($B1303,'Pliegos Tarifarios (Santiago)'!$A:$A,0))</f>
        <v>7570.9462896000005</v>
      </c>
      <c r="Q1303" s="19" cm="1">
        <f t="array" ref="Q1303">H1303*_xlfn.IFS(H1303&lt;=350,INDEX('Pliegos Tarifarios (Santiago)'!$F:$F,MATCH($B1303,'Pliegos Tarifarios (Santiago)'!$A:$A,0)),H1303&lt;=500,INDEX('Pliegos Tarifarios (Santiago)'!$G:$G,MATCH($B1303,'Pliegos Tarifarios (Santiago)'!$A:$A,0)),H1303&lt;=1000,INDEX('Pliegos Tarifarios (Santiago)'!$H:$H,MATCH($B1303,'Pliegos Tarifarios (Santiago)'!$A:$A,0)),H1303&lt;=5000,INDEX('Pliegos Tarifarios (Santiago)'!$I:$I,MATCH($B1303,'Pliegos Tarifarios (Santiago)'!$A:$A,0)),H1303&gt;5000,INDEX('Pliegos Tarifarios (Santiago)'!$J:$J,MATCH($B1303,'Pliegos Tarifarios (Santiago)'!$A:$A,0)))/1.19</f>
        <v>1373.0847519327735</v>
      </c>
      <c r="R1303" s="19">
        <f>INDEX('Pliegos Tarifarios (Santiago)'!$K:$K,MATCH($B1303,'Pliegos Tarifarios (Santiago)'!$A:$A,0))</f>
        <v>724.74800000000005</v>
      </c>
      <c r="S1303" s="21">
        <f t="shared" si="83"/>
        <v>108248.99375513279</v>
      </c>
      <c r="T1303" s="21">
        <f t="shared" si="81"/>
        <v>20567.308813475229</v>
      </c>
      <c r="U1303" s="19">
        <v>0</v>
      </c>
      <c r="V1303" s="21">
        <f t="shared" si="82"/>
        <v>128816.30256860802</v>
      </c>
    </row>
    <row r="1304" spans="1:22" x14ac:dyDescent="0.3">
      <c r="A1304" s="7" t="s">
        <v>137</v>
      </c>
      <c r="B1304" s="7">
        <v>6</v>
      </c>
      <c r="C1304" s="8" t="s">
        <v>178</v>
      </c>
      <c r="D1304" s="7" t="s">
        <v>238</v>
      </c>
      <c r="E1304" s="7" t="s">
        <v>236</v>
      </c>
      <c r="F1304" s="8" t="s">
        <v>239</v>
      </c>
      <c r="G1304" s="7" t="s">
        <v>30</v>
      </c>
      <c r="H1304" s="9">
        <v>585.45349999999996</v>
      </c>
      <c r="I1304" s="9">
        <v>1.6603000000000001</v>
      </c>
      <c r="J1304" s="9">
        <v>1.6032999999999999</v>
      </c>
      <c r="K1304" s="10">
        <v>0.96566885502620003</v>
      </c>
      <c r="L1304" s="9">
        <v>18.89</v>
      </c>
      <c r="M1304" s="19">
        <f>H1304*INDEX('Pliegos Tarifarios (Santiago)'!$B:$B,MATCH($B1304,'Pliegos Tarifarios (Santiago)'!$A:$A,0))</f>
        <v>69574.123032999996</v>
      </c>
      <c r="N1304" s="19">
        <f>I1304*INDEX('Pliegos Tarifarios (Santiago)'!$C:$C,MATCH($B1304,'Pliegos Tarifarios (Santiago)'!$A:$A,0))</f>
        <v>5745.5594664999999</v>
      </c>
      <c r="O1304" s="19">
        <f>J1304*INDEX('Pliegos Tarifarios (Santiago)'!$D:$D,MATCH($B1304,'Pliegos Tarifarios (Santiago)'!$A:$A,0))</f>
        <v>22709.9893457</v>
      </c>
      <c r="P1304" s="19">
        <f>H1304*INDEX('Pliegos Tarifarios (Santiago)'!$E:$E,MATCH($B1304,'Pliegos Tarifarios (Santiago)'!$A:$A,0))</f>
        <v>7571.0846619999993</v>
      </c>
      <c r="Q1304" s="19" cm="1">
        <f t="array" ref="Q1304">H1304*_xlfn.IFS(H1304&lt;=350,INDEX('Pliegos Tarifarios (Santiago)'!$F:$F,MATCH($B1304,'Pliegos Tarifarios (Santiago)'!$A:$A,0)),H1304&lt;=500,INDEX('Pliegos Tarifarios (Santiago)'!$G:$G,MATCH($B1304,'Pliegos Tarifarios (Santiago)'!$A:$A,0)),H1304&lt;=1000,INDEX('Pliegos Tarifarios (Santiago)'!$H:$H,MATCH($B1304,'Pliegos Tarifarios (Santiago)'!$A:$A,0)),H1304&lt;=5000,INDEX('Pliegos Tarifarios (Santiago)'!$I:$I,MATCH($B1304,'Pliegos Tarifarios (Santiago)'!$A:$A,0)),H1304&gt;5000,INDEX('Pliegos Tarifarios (Santiago)'!$J:$J,MATCH($B1304,'Pliegos Tarifarios (Santiago)'!$A:$A,0)))/1.19</f>
        <v>1373.1098474789917</v>
      </c>
      <c r="R1304" s="19">
        <f>INDEX('Pliegos Tarifarios (Santiago)'!$K:$K,MATCH($B1304,'Pliegos Tarifarios (Santiago)'!$A:$A,0))</f>
        <v>724.74800000000005</v>
      </c>
      <c r="S1304" s="21">
        <f t="shared" si="83"/>
        <v>107698.61435467898</v>
      </c>
      <c r="T1304" s="21">
        <f t="shared" si="81"/>
        <v>20462.736727389009</v>
      </c>
      <c r="U1304" s="19">
        <v>0</v>
      </c>
      <c r="V1304" s="21">
        <f t="shared" si="82"/>
        <v>128161.35108206799</v>
      </c>
    </row>
    <row r="1305" spans="1:22" x14ac:dyDescent="0.3">
      <c r="A1305" s="7" t="s">
        <v>137</v>
      </c>
      <c r="B1305" s="7">
        <v>6</v>
      </c>
      <c r="C1305" s="8" t="s">
        <v>178</v>
      </c>
      <c r="D1305" s="7" t="s">
        <v>240</v>
      </c>
      <c r="E1305" s="7" t="s">
        <v>236</v>
      </c>
      <c r="F1305" s="8" t="s">
        <v>241</v>
      </c>
      <c r="G1305" s="7" t="s">
        <v>30</v>
      </c>
      <c r="H1305" s="9">
        <v>585.07069999999999</v>
      </c>
      <c r="I1305" s="9">
        <v>1.6520999999999999</v>
      </c>
      <c r="J1305" s="9">
        <v>1.5924</v>
      </c>
      <c r="K1305" s="10">
        <v>0.96386417287089166</v>
      </c>
      <c r="L1305" s="9">
        <v>18.87</v>
      </c>
      <c r="M1305" s="19">
        <f>H1305*INDEX('Pliegos Tarifarios (Santiago)'!$B:$B,MATCH($B1305,'Pliegos Tarifarios (Santiago)'!$A:$A,0))</f>
        <v>69528.631846599994</v>
      </c>
      <c r="N1305" s="19">
        <f>I1305*INDEX('Pliegos Tarifarios (Santiago)'!$C:$C,MATCH($B1305,'Pliegos Tarifarios (Santiago)'!$A:$A,0))</f>
        <v>5717.1829154999996</v>
      </c>
      <c r="O1305" s="19">
        <f>J1305*INDEX('Pliegos Tarifarios (Santiago)'!$D:$D,MATCH($B1305,'Pliegos Tarifarios (Santiago)'!$A:$A,0))</f>
        <v>22555.595979600002</v>
      </c>
      <c r="P1305" s="19">
        <f>H1305*INDEX('Pliegos Tarifarios (Santiago)'!$E:$E,MATCH($B1305,'Pliegos Tarifarios (Santiago)'!$A:$A,0))</f>
        <v>7566.1342924</v>
      </c>
      <c r="Q1305" s="19" cm="1">
        <f t="array" ref="Q1305">H1305*_xlfn.IFS(H1305&lt;=350,INDEX('Pliegos Tarifarios (Santiago)'!$F:$F,MATCH($B1305,'Pliegos Tarifarios (Santiago)'!$A:$A,0)),H1305&lt;=500,INDEX('Pliegos Tarifarios (Santiago)'!$G:$G,MATCH($B1305,'Pliegos Tarifarios (Santiago)'!$A:$A,0)),H1305&lt;=1000,INDEX('Pliegos Tarifarios (Santiago)'!$H:$H,MATCH($B1305,'Pliegos Tarifarios (Santiago)'!$A:$A,0)),H1305&lt;=5000,INDEX('Pliegos Tarifarios (Santiago)'!$I:$I,MATCH($B1305,'Pliegos Tarifarios (Santiago)'!$A:$A,0)),H1305&gt;5000,INDEX('Pliegos Tarifarios (Santiago)'!$J:$J,MATCH($B1305,'Pliegos Tarifarios (Santiago)'!$A:$A,0)))/1.19</f>
        <v>1372.2120367226892</v>
      </c>
      <c r="R1305" s="19">
        <f>INDEX('Pliegos Tarifarios (Santiago)'!$K:$K,MATCH($B1305,'Pliegos Tarifarios (Santiago)'!$A:$A,0))</f>
        <v>724.74800000000005</v>
      </c>
      <c r="S1305" s="21">
        <f t="shared" si="83"/>
        <v>107464.50507082271</v>
      </c>
      <c r="T1305" s="21">
        <f t="shared" si="81"/>
        <v>20418.255963456315</v>
      </c>
      <c r="U1305" s="19">
        <v>0</v>
      </c>
      <c r="V1305" s="21">
        <f t="shared" si="82"/>
        <v>127882.76103427901</v>
      </c>
    </row>
    <row r="1306" spans="1:22" x14ac:dyDescent="0.3">
      <c r="A1306" s="7" t="s">
        <v>137</v>
      </c>
      <c r="B1306" s="7">
        <v>6</v>
      </c>
      <c r="C1306" s="8" t="s">
        <v>178</v>
      </c>
      <c r="D1306" s="7" t="s">
        <v>242</v>
      </c>
      <c r="E1306" s="7" t="s">
        <v>236</v>
      </c>
      <c r="F1306" s="8" t="s">
        <v>243</v>
      </c>
      <c r="G1306" s="7" t="s">
        <v>30</v>
      </c>
      <c r="H1306" s="9">
        <v>586.89430000000004</v>
      </c>
      <c r="I1306" s="9">
        <v>1.6240000000000001</v>
      </c>
      <c r="J1306" s="9">
        <v>1.6234</v>
      </c>
      <c r="K1306" s="10">
        <v>0.99963054187192113</v>
      </c>
      <c r="L1306" s="9">
        <v>18.93</v>
      </c>
      <c r="M1306" s="19">
        <f>H1306*INDEX('Pliegos Tarifarios (Santiago)'!$B:$B,MATCH($B1306,'Pliegos Tarifarios (Santiago)'!$A:$A,0))</f>
        <v>69745.344823399995</v>
      </c>
      <c r="N1306" s="19">
        <f>I1306*INDEX('Pliegos Tarifarios (Santiago)'!$C:$C,MATCH($B1306,'Pliegos Tarifarios (Santiago)'!$A:$A,0))</f>
        <v>5619.9413199999999</v>
      </c>
      <c r="O1306" s="19">
        <f>J1306*INDEX('Pliegos Tarifarios (Santiago)'!$D:$D,MATCH($B1306,'Pliegos Tarifarios (Santiago)'!$A:$A,0))</f>
        <v>22994.696378600001</v>
      </c>
      <c r="P1306" s="19">
        <f>H1306*INDEX('Pliegos Tarifarios (Santiago)'!$E:$E,MATCH($B1306,'Pliegos Tarifarios (Santiago)'!$A:$A,0))</f>
        <v>7589.7170876000009</v>
      </c>
      <c r="Q1306" s="19" cm="1">
        <f t="array" ref="Q1306">H1306*_xlfn.IFS(H1306&lt;=350,INDEX('Pliegos Tarifarios (Santiago)'!$F:$F,MATCH($B1306,'Pliegos Tarifarios (Santiago)'!$A:$A,0)),H1306&lt;=500,INDEX('Pliegos Tarifarios (Santiago)'!$G:$G,MATCH($B1306,'Pliegos Tarifarios (Santiago)'!$A:$A,0)),H1306&lt;=1000,INDEX('Pliegos Tarifarios (Santiago)'!$H:$H,MATCH($B1306,'Pliegos Tarifarios (Santiago)'!$A:$A,0)),H1306&lt;=5000,INDEX('Pliegos Tarifarios (Santiago)'!$I:$I,MATCH($B1306,'Pliegos Tarifarios (Santiago)'!$A:$A,0)),H1306&gt;5000,INDEX('Pliegos Tarifarios (Santiago)'!$J:$J,MATCH($B1306,'Pliegos Tarifarios (Santiago)'!$A:$A,0)))/1.19</f>
        <v>1376.489068319328</v>
      </c>
      <c r="R1306" s="19">
        <f>INDEX('Pliegos Tarifarios (Santiago)'!$K:$K,MATCH($B1306,'Pliegos Tarifarios (Santiago)'!$A:$A,0))</f>
        <v>724.74800000000005</v>
      </c>
      <c r="S1306" s="21">
        <f t="shared" si="83"/>
        <v>108050.93667791932</v>
      </c>
      <c r="T1306" s="21">
        <f t="shared" si="81"/>
        <v>20529.67796880467</v>
      </c>
      <c r="U1306" s="19">
        <v>0</v>
      </c>
      <c r="V1306" s="21">
        <f t="shared" si="82"/>
        <v>128580.61464672399</v>
      </c>
    </row>
    <row r="1307" spans="1:22" x14ac:dyDescent="0.3">
      <c r="A1307" s="7" t="s">
        <v>137</v>
      </c>
      <c r="B1307" s="7">
        <v>6</v>
      </c>
      <c r="C1307" s="8" t="s">
        <v>178</v>
      </c>
      <c r="D1307" s="7" t="s">
        <v>244</v>
      </c>
      <c r="E1307" s="7" t="s">
        <v>51</v>
      </c>
      <c r="F1307" s="8" t="s">
        <v>245</v>
      </c>
      <c r="G1307" s="7" t="s">
        <v>30</v>
      </c>
      <c r="H1307" s="9">
        <v>584.18169999999998</v>
      </c>
      <c r="I1307" s="9">
        <v>1.6178999999999999</v>
      </c>
      <c r="J1307" s="9">
        <v>1.6178999999999999</v>
      </c>
      <c r="K1307" s="10">
        <v>1</v>
      </c>
      <c r="L1307" s="9">
        <v>18.84</v>
      </c>
      <c r="M1307" s="19">
        <f>H1307*INDEX('Pliegos Tarifarios (Santiago)'!$B:$B,MATCH($B1307,'Pliegos Tarifarios (Santiago)'!$A:$A,0))</f>
        <v>69422.984864599988</v>
      </c>
      <c r="N1307" s="19">
        <f>I1307*INDEX('Pliegos Tarifarios (Santiago)'!$C:$C,MATCH($B1307,'Pliegos Tarifarios (Santiago)'!$A:$A,0))</f>
        <v>5598.8319344999991</v>
      </c>
      <c r="O1307" s="19">
        <f>J1307*INDEX('Pliegos Tarifarios (Santiago)'!$D:$D,MATCH($B1307,'Pliegos Tarifarios (Santiago)'!$A:$A,0))</f>
        <v>22916.791469100001</v>
      </c>
      <c r="P1307" s="19">
        <f>H1307*INDEX('Pliegos Tarifarios (Santiago)'!$E:$E,MATCH($B1307,'Pliegos Tarifarios (Santiago)'!$A:$A,0))</f>
        <v>7554.6377444</v>
      </c>
      <c r="Q1307" s="19" cm="1">
        <f t="array" ref="Q1307">H1307*_xlfn.IFS(H1307&lt;=350,INDEX('Pliegos Tarifarios (Santiago)'!$F:$F,MATCH($B1307,'Pliegos Tarifarios (Santiago)'!$A:$A,0)),H1307&lt;=500,INDEX('Pliegos Tarifarios (Santiago)'!$G:$G,MATCH($B1307,'Pliegos Tarifarios (Santiago)'!$A:$A,0)),H1307&lt;=1000,INDEX('Pliegos Tarifarios (Santiago)'!$H:$H,MATCH($B1307,'Pliegos Tarifarios (Santiago)'!$A:$A,0)),H1307&lt;=5000,INDEX('Pliegos Tarifarios (Santiago)'!$I:$I,MATCH($B1307,'Pliegos Tarifarios (Santiago)'!$A:$A,0)),H1307&gt;5000,INDEX('Pliegos Tarifarios (Santiago)'!$J:$J,MATCH($B1307,'Pliegos Tarifarios (Santiago)'!$A:$A,0)))/1.19</f>
        <v>1370.1269955462187</v>
      </c>
      <c r="R1307" s="19">
        <f>INDEX('Pliegos Tarifarios (Santiago)'!$K:$K,MATCH($B1307,'Pliegos Tarifarios (Santiago)'!$A:$A,0))</f>
        <v>724.74800000000005</v>
      </c>
      <c r="S1307" s="21">
        <f t="shared" si="83"/>
        <v>107588.12100814622</v>
      </c>
      <c r="T1307" s="21">
        <f t="shared" si="81"/>
        <v>20441.742991547781</v>
      </c>
      <c r="U1307" s="19">
        <v>0</v>
      </c>
      <c r="V1307" s="21">
        <f t="shared" si="82"/>
        <v>128029.863999694</v>
      </c>
    </row>
    <row r="1308" spans="1:22" x14ac:dyDescent="0.3">
      <c r="A1308" s="7" t="s">
        <v>137</v>
      </c>
      <c r="B1308" s="7">
        <v>6</v>
      </c>
      <c r="C1308" s="8" t="s">
        <v>178</v>
      </c>
      <c r="D1308" s="7" t="s">
        <v>246</v>
      </c>
      <c r="E1308" s="7" t="s">
        <v>247</v>
      </c>
      <c r="F1308" s="8" t="s">
        <v>248</v>
      </c>
      <c r="G1308" s="7" t="s">
        <v>30</v>
      </c>
      <c r="H1308" s="9">
        <v>469.04579999999999</v>
      </c>
      <c r="I1308" s="9">
        <v>1.3103</v>
      </c>
      <c r="J1308" s="9">
        <v>1.3103</v>
      </c>
      <c r="K1308" s="10">
        <v>1</v>
      </c>
      <c r="L1308" s="9">
        <v>15.13</v>
      </c>
      <c r="M1308" s="19">
        <f>H1308*INDEX('Pliegos Tarifarios (Santiago)'!$B:$B,MATCH($B1308,'Pliegos Tarifarios (Santiago)'!$A:$A,0))</f>
        <v>55740.464780399998</v>
      </c>
      <c r="N1308" s="19">
        <f>I1308*INDEX('Pliegos Tarifarios (Santiago)'!$C:$C,MATCH($B1308,'Pliegos Tarifarios (Santiago)'!$A:$A,0))</f>
        <v>4534.3652164999994</v>
      </c>
      <c r="O1308" s="19">
        <f>J1308*INDEX('Pliegos Tarifarios (Santiago)'!$D:$D,MATCH($B1308,'Pliegos Tarifarios (Santiago)'!$A:$A,0))</f>
        <v>18559.782348700002</v>
      </c>
      <c r="P1308" s="19">
        <f>H1308*INDEX('Pliegos Tarifarios (Santiago)'!$E:$E,MATCH($B1308,'Pliegos Tarifarios (Santiago)'!$A:$A,0))</f>
        <v>6065.7002855999999</v>
      </c>
      <c r="Q1308" s="19" cm="1">
        <f t="array" ref="Q1308">H1308*_xlfn.IFS(H1308&lt;=350,INDEX('Pliegos Tarifarios (Santiago)'!$F:$F,MATCH($B1308,'Pliegos Tarifarios (Santiago)'!$A:$A,0)),H1308&lt;=500,INDEX('Pliegos Tarifarios (Santiago)'!$G:$G,MATCH($B1308,'Pliegos Tarifarios (Santiago)'!$A:$A,0)),H1308&lt;=1000,INDEX('Pliegos Tarifarios (Santiago)'!$H:$H,MATCH($B1308,'Pliegos Tarifarios (Santiago)'!$A:$A,0)),H1308&lt;=5000,INDEX('Pliegos Tarifarios (Santiago)'!$I:$I,MATCH($B1308,'Pliegos Tarifarios (Santiago)'!$A:$A,0)),H1308&gt;5000,INDEX('Pliegos Tarifarios (Santiago)'!$J:$J,MATCH($B1308,'Pliegos Tarifarios (Santiago)'!$A:$A,0)))/1.19</f>
        <v>660.60568134453797</v>
      </c>
      <c r="R1308" s="19">
        <f>INDEX('Pliegos Tarifarios (Santiago)'!$K:$K,MATCH($B1308,'Pliegos Tarifarios (Santiago)'!$A:$A,0))</f>
        <v>724.74800000000005</v>
      </c>
      <c r="S1308" s="21">
        <f t="shared" si="83"/>
        <v>86285.666312544548</v>
      </c>
      <c r="T1308" s="21">
        <f t="shared" si="81"/>
        <v>16394.276599383466</v>
      </c>
      <c r="U1308" s="19">
        <v>0</v>
      </c>
      <c r="V1308" s="21">
        <f t="shared" si="82"/>
        <v>102679.94291192801</v>
      </c>
    </row>
    <row r="1309" spans="1:22" x14ac:dyDescent="0.3">
      <c r="A1309" s="7" t="s">
        <v>137</v>
      </c>
      <c r="B1309" s="7">
        <v>6</v>
      </c>
      <c r="C1309" s="8" t="s">
        <v>178</v>
      </c>
      <c r="D1309" s="7" t="s">
        <v>249</v>
      </c>
      <c r="E1309" s="7" t="s">
        <v>247</v>
      </c>
      <c r="F1309" s="8" t="s">
        <v>250</v>
      </c>
      <c r="G1309" s="7" t="s">
        <v>30</v>
      </c>
      <c r="H1309" s="9">
        <v>469.74169999999998</v>
      </c>
      <c r="I1309" s="9">
        <v>1.3252999999999999</v>
      </c>
      <c r="J1309" s="9">
        <v>1.3252999999999999</v>
      </c>
      <c r="K1309" s="10">
        <v>1</v>
      </c>
      <c r="L1309" s="9">
        <v>15.15</v>
      </c>
      <c r="M1309" s="19">
        <f>H1309*INDEX('Pliegos Tarifarios (Santiago)'!$B:$B,MATCH($B1309,'Pliegos Tarifarios (Santiago)'!$A:$A,0))</f>
        <v>55823.164144599992</v>
      </c>
      <c r="N1309" s="19">
        <f>I1309*INDEX('Pliegos Tarifarios (Santiago)'!$C:$C,MATCH($B1309,'Pliegos Tarifarios (Santiago)'!$A:$A,0))</f>
        <v>4586.2735414999997</v>
      </c>
      <c r="O1309" s="19">
        <f>J1309*INDEX('Pliegos Tarifarios (Santiago)'!$D:$D,MATCH($B1309,'Pliegos Tarifarios (Santiago)'!$A:$A,0))</f>
        <v>18772.250283699999</v>
      </c>
      <c r="P1309" s="19">
        <f>H1309*INDEX('Pliegos Tarifarios (Santiago)'!$E:$E,MATCH($B1309,'Pliegos Tarifarios (Santiago)'!$A:$A,0))</f>
        <v>6074.6996644000001</v>
      </c>
      <c r="Q1309" s="19" cm="1">
        <f t="array" ref="Q1309">H1309*_xlfn.IFS(H1309&lt;=350,INDEX('Pliegos Tarifarios (Santiago)'!$F:$F,MATCH($B1309,'Pliegos Tarifarios (Santiago)'!$A:$A,0)),H1309&lt;=500,INDEX('Pliegos Tarifarios (Santiago)'!$G:$G,MATCH($B1309,'Pliegos Tarifarios (Santiago)'!$A:$A,0)),H1309&lt;=1000,INDEX('Pliegos Tarifarios (Santiago)'!$H:$H,MATCH($B1309,'Pliegos Tarifarios (Santiago)'!$A:$A,0)),H1309&lt;=5000,INDEX('Pliegos Tarifarios (Santiago)'!$I:$I,MATCH($B1309,'Pliegos Tarifarios (Santiago)'!$A:$A,0)),H1309&gt;5000,INDEX('Pliegos Tarifarios (Santiago)'!$J:$J,MATCH($B1309,'Pliegos Tarifarios (Santiago)'!$A:$A,0)))/1.19</f>
        <v>661.5857892436976</v>
      </c>
      <c r="R1309" s="19">
        <f>INDEX('Pliegos Tarifarios (Santiago)'!$K:$K,MATCH($B1309,'Pliegos Tarifarios (Santiago)'!$A:$A,0))</f>
        <v>724.74800000000005</v>
      </c>
      <c r="S1309" s="21">
        <f t="shared" si="83"/>
        <v>86642.721423443698</v>
      </c>
      <c r="T1309" s="21">
        <f t="shared" si="81"/>
        <v>16462.117070454304</v>
      </c>
      <c r="U1309" s="19">
        <v>0</v>
      </c>
      <c r="V1309" s="21">
        <f t="shared" si="82"/>
        <v>103104.838493898</v>
      </c>
    </row>
    <row r="1310" spans="1:22" x14ac:dyDescent="0.3">
      <c r="A1310" s="7" t="s">
        <v>137</v>
      </c>
      <c r="B1310" s="7">
        <v>6</v>
      </c>
      <c r="C1310" s="8" t="s">
        <v>178</v>
      </c>
      <c r="D1310" s="7" t="s">
        <v>251</v>
      </c>
      <c r="E1310" s="7" t="s">
        <v>247</v>
      </c>
      <c r="F1310" s="8" t="s">
        <v>252</v>
      </c>
      <c r="G1310" s="7" t="s">
        <v>30</v>
      </c>
      <c r="H1310" s="9">
        <v>467.8657</v>
      </c>
      <c r="I1310" s="9">
        <v>1.3073999999999999</v>
      </c>
      <c r="J1310" s="9">
        <v>1.2936000000000001</v>
      </c>
      <c r="K1310" s="10">
        <v>0.98944469940339619</v>
      </c>
      <c r="L1310" s="9">
        <v>15.09</v>
      </c>
      <c r="M1310" s="19">
        <f>H1310*INDEX('Pliegos Tarifarios (Santiago)'!$B:$B,MATCH($B1310,'Pliegos Tarifarios (Santiago)'!$A:$A,0))</f>
        <v>55600.224056599996</v>
      </c>
      <c r="N1310" s="19">
        <f>I1310*INDEX('Pliegos Tarifarios (Santiago)'!$C:$C,MATCH($B1310,'Pliegos Tarifarios (Santiago)'!$A:$A,0))</f>
        <v>4524.3296069999997</v>
      </c>
      <c r="O1310" s="19">
        <f>J1310*INDEX('Pliegos Tarifarios (Santiago)'!$D:$D,MATCH($B1310,'Pliegos Tarifarios (Santiago)'!$A:$A,0))</f>
        <v>18323.234714400001</v>
      </c>
      <c r="P1310" s="19">
        <f>H1310*INDEX('Pliegos Tarifarios (Santiago)'!$E:$E,MATCH($B1310,'Pliegos Tarifarios (Santiago)'!$A:$A,0))</f>
        <v>6050.4392324</v>
      </c>
      <c r="Q1310" s="19" cm="1">
        <f t="array" ref="Q1310">H1310*_xlfn.IFS(H1310&lt;=350,INDEX('Pliegos Tarifarios (Santiago)'!$F:$F,MATCH($B1310,'Pliegos Tarifarios (Santiago)'!$A:$A,0)),H1310&lt;=500,INDEX('Pliegos Tarifarios (Santiago)'!$G:$G,MATCH($B1310,'Pliegos Tarifarios (Santiago)'!$A:$A,0)),H1310&lt;=1000,INDEX('Pliegos Tarifarios (Santiago)'!$H:$H,MATCH($B1310,'Pliegos Tarifarios (Santiago)'!$A:$A,0)),H1310&lt;=5000,INDEX('Pliegos Tarifarios (Santiago)'!$I:$I,MATCH($B1310,'Pliegos Tarifarios (Santiago)'!$A:$A,0)),H1310&gt;5000,INDEX('Pliegos Tarifarios (Santiago)'!$J:$J,MATCH($B1310,'Pliegos Tarifarios (Santiago)'!$A:$A,0)))/1.19</f>
        <v>658.94362453781525</v>
      </c>
      <c r="R1310" s="19">
        <f>INDEX('Pliegos Tarifarios (Santiago)'!$K:$K,MATCH($B1310,'Pliegos Tarifarios (Santiago)'!$A:$A,0))</f>
        <v>724.74800000000005</v>
      </c>
      <c r="S1310" s="21">
        <f t="shared" si="83"/>
        <v>85881.919234937828</v>
      </c>
      <c r="T1310" s="21">
        <f t="shared" si="81"/>
        <v>16317.564654638187</v>
      </c>
      <c r="U1310" s="19">
        <v>0</v>
      </c>
      <c r="V1310" s="21">
        <f t="shared" si="82"/>
        <v>102199.48388957602</v>
      </c>
    </row>
    <row r="1311" spans="1:22" x14ac:dyDescent="0.3">
      <c r="A1311" s="7" t="s">
        <v>137</v>
      </c>
      <c r="B1311" s="7">
        <v>6</v>
      </c>
      <c r="C1311" s="8" t="s">
        <v>178</v>
      </c>
      <c r="D1311" s="7" t="s">
        <v>253</v>
      </c>
      <c r="E1311" s="7" t="s">
        <v>247</v>
      </c>
      <c r="F1311" s="8" t="s">
        <v>254</v>
      </c>
      <c r="G1311" s="7" t="s">
        <v>30</v>
      </c>
      <c r="H1311" s="9">
        <v>469.3175</v>
      </c>
      <c r="I1311" s="9">
        <v>1.3012999999999999</v>
      </c>
      <c r="J1311" s="9">
        <v>1.2829999999999999</v>
      </c>
      <c r="K1311" s="10">
        <v>0.98593713978329367</v>
      </c>
      <c r="L1311" s="9">
        <v>15.14</v>
      </c>
      <c r="M1311" s="19">
        <f>H1311*INDEX('Pliegos Tarifarios (Santiago)'!$B:$B,MATCH($B1311,'Pliegos Tarifarios (Santiago)'!$A:$A,0))</f>
        <v>55772.753064999997</v>
      </c>
      <c r="N1311" s="19">
        <f>I1311*INDEX('Pliegos Tarifarios (Santiago)'!$C:$C,MATCH($B1311,'Pliegos Tarifarios (Santiago)'!$A:$A,0))</f>
        <v>4503.2202214999998</v>
      </c>
      <c r="O1311" s="19">
        <f>J1311*INDEX('Pliegos Tarifarios (Santiago)'!$D:$D,MATCH($B1311,'Pliegos Tarifarios (Santiago)'!$A:$A,0))</f>
        <v>18173.090706999999</v>
      </c>
      <c r="P1311" s="19">
        <f>H1311*INDEX('Pliegos Tarifarios (Santiago)'!$E:$E,MATCH($B1311,'Pliegos Tarifarios (Santiago)'!$A:$A,0))</f>
        <v>6069.2139100000004</v>
      </c>
      <c r="Q1311" s="19" cm="1">
        <f t="array" ref="Q1311">H1311*_xlfn.IFS(H1311&lt;=350,INDEX('Pliegos Tarifarios (Santiago)'!$F:$F,MATCH($B1311,'Pliegos Tarifarios (Santiago)'!$A:$A,0)),H1311&lt;=500,INDEX('Pliegos Tarifarios (Santiago)'!$G:$G,MATCH($B1311,'Pliegos Tarifarios (Santiago)'!$A:$A,0)),H1311&lt;=1000,INDEX('Pliegos Tarifarios (Santiago)'!$H:$H,MATCH($B1311,'Pliegos Tarifarios (Santiago)'!$A:$A,0)),H1311&lt;=5000,INDEX('Pliegos Tarifarios (Santiago)'!$I:$I,MATCH($B1311,'Pliegos Tarifarios (Santiago)'!$A:$A,0)),H1311&gt;5000,INDEX('Pliegos Tarifarios (Santiago)'!$J:$J,MATCH($B1311,'Pliegos Tarifarios (Santiago)'!$A:$A,0)))/1.19</f>
        <v>660.98834453781524</v>
      </c>
      <c r="R1311" s="19">
        <f>INDEX('Pliegos Tarifarios (Santiago)'!$K:$K,MATCH($B1311,'Pliegos Tarifarios (Santiago)'!$A:$A,0))</f>
        <v>724.74800000000005</v>
      </c>
      <c r="S1311" s="21">
        <f t="shared" si="83"/>
        <v>85904.014248037827</v>
      </c>
      <c r="T1311" s="21">
        <f t="shared" si="81"/>
        <v>16321.762707127187</v>
      </c>
      <c r="U1311" s="19">
        <v>0</v>
      </c>
      <c r="V1311" s="21">
        <f t="shared" si="82"/>
        <v>102225.77695516501</v>
      </c>
    </row>
    <row r="1312" spans="1:22" x14ac:dyDescent="0.3">
      <c r="A1312" s="7" t="s">
        <v>137</v>
      </c>
      <c r="B1312" s="7">
        <v>6</v>
      </c>
      <c r="C1312" s="8" t="s">
        <v>178</v>
      </c>
      <c r="D1312" s="7" t="s">
        <v>255</v>
      </c>
      <c r="E1312" s="7" t="s">
        <v>247</v>
      </c>
      <c r="F1312" s="8" t="s">
        <v>256</v>
      </c>
      <c r="G1312" s="7" t="s">
        <v>30</v>
      </c>
      <c r="H1312" s="9">
        <v>468.45780000000002</v>
      </c>
      <c r="I1312" s="9">
        <v>1.2869999999999999</v>
      </c>
      <c r="J1312" s="9">
        <v>1.2646999999999999</v>
      </c>
      <c r="K1312" s="10">
        <v>0.98267288267288266</v>
      </c>
      <c r="L1312" s="9">
        <v>15.11</v>
      </c>
      <c r="M1312" s="19">
        <f>H1312*INDEX('Pliegos Tarifarios (Santiago)'!$B:$B,MATCH($B1312,'Pliegos Tarifarios (Santiago)'!$A:$A,0))</f>
        <v>55670.588036399997</v>
      </c>
      <c r="N1312" s="19">
        <f>I1312*INDEX('Pliegos Tarifarios (Santiago)'!$C:$C,MATCH($B1312,'Pliegos Tarifarios (Santiago)'!$A:$A,0))</f>
        <v>4453.7342849999995</v>
      </c>
      <c r="O1312" s="19">
        <f>J1312*INDEX('Pliegos Tarifarios (Santiago)'!$D:$D,MATCH($B1312,'Pliegos Tarifarios (Santiago)'!$A:$A,0))</f>
        <v>17913.879826299999</v>
      </c>
      <c r="P1312" s="19">
        <f>H1312*INDEX('Pliegos Tarifarios (Santiago)'!$E:$E,MATCH($B1312,'Pliegos Tarifarios (Santiago)'!$A:$A,0))</f>
        <v>6058.0962696000006</v>
      </c>
      <c r="Q1312" s="19" cm="1">
        <f t="array" ref="Q1312">H1312*_xlfn.IFS(H1312&lt;=350,INDEX('Pliegos Tarifarios (Santiago)'!$F:$F,MATCH($B1312,'Pliegos Tarifarios (Santiago)'!$A:$A,0)),H1312&lt;=500,INDEX('Pliegos Tarifarios (Santiago)'!$G:$G,MATCH($B1312,'Pliegos Tarifarios (Santiago)'!$A:$A,0)),H1312&lt;=1000,INDEX('Pliegos Tarifarios (Santiago)'!$H:$H,MATCH($B1312,'Pliegos Tarifarios (Santiago)'!$A:$A,0)),H1312&lt;=5000,INDEX('Pliegos Tarifarios (Santiago)'!$I:$I,MATCH($B1312,'Pliegos Tarifarios (Santiago)'!$A:$A,0)),H1312&gt;5000,INDEX('Pliegos Tarifarios (Santiago)'!$J:$J,MATCH($B1312,'Pliegos Tarifarios (Santiago)'!$A:$A,0)))/1.19</f>
        <v>659.77754016806728</v>
      </c>
      <c r="R1312" s="19">
        <f>INDEX('Pliegos Tarifarios (Santiago)'!$K:$K,MATCH($B1312,'Pliegos Tarifarios (Santiago)'!$A:$A,0))</f>
        <v>724.74800000000005</v>
      </c>
      <c r="S1312" s="21">
        <f t="shared" si="83"/>
        <v>85480.823957468077</v>
      </c>
      <c r="T1312" s="21">
        <f t="shared" si="81"/>
        <v>16241.356551918934</v>
      </c>
      <c r="U1312" s="19">
        <v>0</v>
      </c>
      <c r="V1312" s="21">
        <f t="shared" si="82"/>
        <v>101722.18050938701</v>
      </c>
    </row>
    <row r="1313" spans="1:22" x14ac:dyDescent="0.3">
      <c r="A1313" s="7" t="s">
        <v>137</v>
      </c>
      <c r="B1313" s="7">
        <v>6</v>
      </c>
      <c r="C1313" s="8" t="s">
        <v>178</v>
      </c>
      <c r="D1313" s="7" t="s">
        <v>257</v>
      </c>
      <c r="E1313" s="7" t="s">
        <v>247</v>
      </c>
      <c r="F1313" s="8" t="s">
        <v>258</v>
      </c>
      <c r="G1313" s="7" t="s">
        <v>30</v>
      </c>
      <c r="H1313" s="9">
        <v>468.59109999999998</v>
      </c>
      <c r="I1313" s="9">
        <v>1.3263</v>
      </c>
      <c r="J1313" s="9">
        <v>1.3263</v>
      </c>
      <c r="K1313" s="10">
        <v>1</v>
      </c>
      <c r="L1313" s="9">
        <v>15.12</v>
      </c>
      <c r="M1313" s="19">
        <f>H1313*INDEX('Pliegos Tarifarios (Santiago)'!$B:$B,MATCH($B1313,'Pliegos Tarifarios (Santiago)'!$A:$A,0))</f>
        <v>55686.429141799992</v>
      </c>
      <c r="N1313" s="19">
        <f>I1313*INDEX('Pliegos Tarifarios (Santiago)'!$C:$C,MATCH($B1313,'Pliegos Tarifarios (Santiago)'!$A:$A,0))</f>
        <v>4589.7340965000003</v>
      </c>
      <c r="O1313" s="19">
        <f>J1313*INDEX('Pliegos Tarifarios (Santiago)'!$D:$D,MATCH($B1313,'Pliegos Tarifarios (Santiago)'!$A:$A,0))</f>
        <v>18786.414812700001</v>
      </c>
      <c r="P1313" s="19">
        <f>H1313*INDEX('Pliegos Tarifarios (Santiago)'!$E:$E,MATCH($B1313,'Pliegos Tarifarios (Santiago)'!$A:$A,0))</f>
        <v>6059.8201052000004</v>
      </c>
      <c r="Q1313" s="19" cm="1">
        <f t="array" ref="Q1313">H1313*_xlfn.IFS(H1313&lt;=350,INDEX('Pliegos Tarifarios (Santiago)'!$F:$F,MATCH($B1313,'Pliegos Tarifarios (Santiago)'!$A:$A,0)),H1313&lt;=500,INDEX('Pliegos Tarifarios (Santiago)'!$G:$G,MATCH($B1313,'Pliegos Tarifarios (Santiago)'!$A:$A,0)),H1313&lt;=1000,INDEX('Pliegos Tarifarios (Santiago)'!$H:$H,MATCH($B1313,'Pliegos Tarifarios (Santiago)'!$A:$A,0)),H1313&lt;=5000,INDEX('Pliegos Tarifarios (Santiago)'!$I:$I,MATCH($B1313,'Pliegos Tarifarios (Santiago)'!$A:$A,0)),H1313&gt;5000,INDEX('Pliegos Tarifarios (Santiago)'!$J:$J,MATCH($B1313,'Pliegos Tarifarios (Santiago)'!$A:$A,0)))/1.19</f>
        <v>659.96528033613458</v>
      </c>
      <c r="R1313" s="19">
        <f>INDEX('Pliegos Tarifarios (Santiago)'!$K:$K,MATCH($B1313,'Pliegos Tarifarios (Santiago)'!$A:$A,0))</f>
        <v>724.74800000000005</v>
      </c>
      <c r="S1313" s="21">
        <f t="shared" si="83"/>
        <v>86507.111436536128</v>
      </c>
      <c r="T1313" s="21">
        <f t="shared" si="81"/>
        <v>16436.351172941864</v>
      </c>
      <c r="U1313" s="19">
        <v>0</v>
      </c>
      <c r="V1313" s="21">
        <f t="shared" si="82"/>
        <v>102943.462609478</v>
      </c>
    </row>
    <row r="1314" spans="1:22" x14ac:dyDescent="0.3">
      <c r="A1314" s="7" t="s">
        <v>137</v>
      </c>
      <c r="B1314" s="7">
        <v>6</v>
      </c>
      <c r="C1314" s="8" t="s">
        <v>178</v>
      </c>
      <c r="D1314" s="7" t="s">
        <v>259</v>
      </c>
      <c r="E1314" s="7" t="s">
        <v>247</v>
      </c>
      <c r="F1314" s="8" t="s">
        <v>260</v>
      </c>
      <c r="G1314" s="7" t="s">
        <v>30</v>
      </c>
      <c r="H1314" s="9">
        <v>468.55349999999999</v>
      </c>
      <c r="I1314" s="9">
        <v>1.3080000000000001</v>
      </c>
      <c r="J1314" s="9">
        <v>1.2681</v>
      </c>
      <c r="K1314" s="10">
        <v>0.96949541284403662</v>
      </c>
      <c r="L1314" s="9">
        <v>15.11</v>
      </c>
      <c r="M1314" s="19">
        <f>H1314*INDEX('Pliegos Tarifarios (Santiago)'!$B:$B,MATCH($B1314,'Pliegos Tarifarios (Santiago)'!$A:$A,0))</f>
        <v>55681.960832999997</v>
      </c>
      <c r="N1314" s="19">
        <f>I1314*INDEX('Pliegos Tarifarios (Santiago)'!$C:$C,MATCH($B1314,'Pliegos Tarifarios (Santiago)'!$A:$A,0))</f>
        <v>4526.4059399999996</v>
      </c>
      <c r="O1314" s="19">
        <f>J1314*INDEX('Pliegos Tarifarios (Santiago)'!$D:$D,MATCH($B1314,'Pliegos Tarifarios (Santiago)'!$A:$A,0))</f>
        <v>17962.0392249</v>
      </c>
      <c r="P1314" s="19">
        <f>H1314*INDEX('Pliegos Tarifarios (Santiago)'!$E:$E,MATCH($B1314,'Pliegos Tarifarios (Santiago)'!$A:$A,0))</f>
        <v>6059.3338620000004</v>
      </c>
      <c r="Q1314" s="19" cm="1">
        <f t="array" ref="Q1314">H1314*_xlfn.IFS(H1314&lt;=350,INDEX('Pliegos Tarifarios (Santiago)'!$F:$F,MATCH($B1314,'Pliegos Tarifarios (Santiago)'!$A:$A,0)),H1314&lt;=500,INDEX('Pliegos Tarifarios (Santiago)'!$G:$G,MATCH($B1314,'Pliegos Tarifarios (Santiago)'!$A:$A,0)),H1314&lt;=1000,INDEX('Pliegos Tarifarios (Santiago)'!$H:$H,MATCH($B1314,'Pliegos Tarifarios (Santiago)'!$A:$A,0)),H1314&lt;=5000,INDEX('Pliegos Tarifarios (Santiago)'!$I:$I,MATCH($B1314,'Pliegos Tarifarios (Santiago)'!$A:$A,0)),H1314&gt;5000,INDEX('Pliegos Tarifarios (Santiago)'!$J:$J,MATCH($B1314,'Pliegos Tarifarios (Santiago)'!$A:$A,0)))/1.19</f>
        <v>659.91232436974803</v>
      </c>
      <c r="R1314" s="19">
        <f>INDEX('Pliegos Tarifarios (Santiago)'!$K:$K,MATCH($B1314,'Pliegos Tarifarios (Santiago)'!$A:$A,0))</f>
        <v>724.74800000000005</v>
      </c>
      <c r="S1314" s="21">
        <f t="shared" si="83"/>
        <v>85614.400184269762</v>
      </c>
      <c r="T1314" s="21">
        <f t="shared" si="81"/>
        <v>16266.736035011256</v>
      </c>
      <c r="U1314" s="19">
        <v>0</v>
      </c>
      <c r="V1314" s="21">
        <f t="shared" si="82"/>
        <v>101881.13621928102</v>
      </c>
    </row>
    <row r="1315" spans="1:22" x14ac:dyDescent="0.3">
      <c r="A1315" s="7" t="s">
        <v>137</v>
      </c>
      <c r="B1315" s="7">
        <v>6</v>
      </c>
      <c r="C1315" s="8" t="s">
        <v>178</v>
      </c>
      <c r="D1315" s="7" t="s">
        <v>261</v>
      </c>
      <c r="E1315" s="7" t="s">
        <v>247</v>
      </c>
      <c r="F1315" s="8" t="s">
        <v>262</v>
      </c>
      <c r="G1315" s="7" t="s">
        <v>30</v>
      </c>
      <c r="H1315" s="9">
        <v>467.88810000000001</v>
      </c>
      <c r="I1315" s="9">
        <v>1.2849999999999999</v>
      </c>
      <c r="J1315" s="9">
        <v>1.2648999999999999</v>
      </c>
      <c r="K1315" s="10">
        <v>0.98435797665369651</v>
      </c>
      <c r="L1315" s="9">
        <v>15.09</v>
      </c>
      <c r="M1315" s="19">
        <f>H1315*INDEX('Pliegos Tarifarios (Santiago)'!$B:$B,MATCH($B1315,'Pliegos Tarifarios (Santiago)'!$A:$A,0))</f>
        <v>55602.886027799999</v>
      </c>
      <c r="N1315" s="19">
        <f>I1315*INDEX('Pliegos Tarifarios (Santiago)'!$C:$C,MATCH($B1315,'Pliegos Tarifarios (Santiago)'!$A:$A,0))</f>
        <v>4446.8131749999993</v>
      </c>
      <c r="O1315" s="19">
        <f>J1315*INDEX('Pliegos Tarifarios (Santiago)'!$D:$D,MATCH($B1315,'Pliegos Tarifarios (Santiago)'!$A:$A,0))</f>
        <v>17916.712732100001</v>
      </c>
      <c r="P1315" s="19">
        <f>H1315*INDEX('Pliegos Tarifarios (Santiago)'!$E:$E,MATCH($B1315,'Pliegos Tarifarios (Santiago)'!$A:$A,0))</f>
        <v>6050.7289092000001</v>
      </c>
      <c r="Q1315" s="19" cm="1">
        <f t="array" ref="Q1315">H1315*_xlfn.IFS(H1315&lt;=350,INDEX('Pliegos Tarifarios (Santiago)'!$F:$F,MATCH($B1315,'Pliegos Tarifarios (Santiago)'!$A:$A,0)),H1315&lt;=500,INDEX('Pliegos Tarifarios (Santiago)'!$G:$G,MATCH($B1315,'Pliegos Tarifarios (Santiago)'!$A:$A,0)),H1315&lt;=1000,INDEX('Pliegos Tarifarios (Santiago)'!$H:$H,MATCH($B1315,'Pliegos Tarifarios (Santiago)'!$A:$A,0)),H1315&lt;=5000,INDEX('Pliegos Tarifarios (Santiago)'!$I:$I,MATCH($B1315,'Pliegos Tarifarios (Santiago)'!$A:$A,0)),H1315&gt;5000,INDEX('Pliegos Tarifarios (Santiago)'!$J:$J,MATCH($B1315,'Pliegos Tarifarios (Santiago)'!$A:$A,0)))/1.19</f>
        <v>658.97517277310931</v>
      </c>
      <c r="R1315" s="19">
        <f>INDEX('Pliegos Tarifarios (Santiago)'!$K:$K,MATCH($B1315,'Pliegos Tarifarios (Santiago)'!$A:$A,0))</f>
        <v>724.74800000000005</v>
      </c>
      <c r="S1315" s="21">
        <f t="shared" si="83"/>
        <v>85400.864016873107</v>
      </c>
      <c r="T1315" s="21">
        <f t="shared" si="81"/>
        <v>16226.164163205891</v>
      </c>
      <c r="U1315" s="19">
        <v>0</v>
      </c>
      <c r="V1315" s="21">
        <f t="shared" si="82"/>
        <v>101627.028180079</v>
      </c>
    </row>
    <row r="1316" spans="1:22" x14ac:dyDescent="0.3">
      <c r="A1316" s="7" t="s">
        <v>137</v>
      </c>
      <c r="B1316" s="7">
        <v>6</v>
      </c>
      <c r="C1316" s="8" t="s">
        <v>178</v>
      </c>
      <c r="D1316" s="7" t="s">
        <v>263</v>
      </c>
      <c r="E1316" s="7" t="s">
        <v>247</v>
      </c>
      <c r="F1316" s="8" t="s">
        <v>264</v>
      </c>
      <c r="G1316" s="7" t="s">
        <v>30</v>
      </c>
      <c r="H1316" s="9">
        <v>468.8424</v>
      </c>
      <c r="I1316" s="9">
        <v>1.3122</v>
      </c>
      <c r="J1316" s="9">
        <v>1.3122</v>
      </c>
      <c r="K1316" s="10">
        <v>1</v>
      </c>
      <c r="L1316" s="9">
        <v>15.12</v>
      </c>
      <c r="M1316" s="19">
        <f>H1316*INDEX('Pliegos Tarifarios (Santiago)'!$B:$B,MATCH($B1316,'Pliegos Tarifarios (Santiago)'!$A:$A,0))</f>
        <v>55716.2931312</v>
      </c>
      <c r="N1316" s="19">
        <f>I1316*INDEX('Pliegos Tarifarios (Santiago)'!$C:$C,MATCH($B1316,'Pliegos Tarifarios (Santiago)'!$A:$A,0))</f>
        <v>4540.9402709999995</v>
      </c>
      <c r="O1316" s="19">
        <f>J1316*INDEX('Pliegos Tarifarios (Santiago)'!$D:$D,MATCH($B1316,'Pliegos Tarifarios (Santiago)'!$A:$A,0))</f>
        <v>18586.694953800001</v>
      </c>
      <c r="P1316" s="19">
        <f>H1316*INDEX('Pliegos Tarifarios (Santiago)'!$E:$E,MATCH($B1316,'Pliegos Tarifarios (Santiago)'!$A:$A,0))</f>
        <v>6063.0699168000001</v>
      </c>
      <c r="Q1316" s="19" cm="1">
        <f t="array" ref="Q1316">H1316*_xlfn.IFS(H1316&lt;=350,INDEX('Pliegos Tarifarios (Santiago)'!$F:$F,MATCH($B1316,'Pliegos Tarifarios (Santiago)'!$A:$A,0)),H1316&lt;=500,INDEX('Pliegos Tarifarios (Santiago)'!$G:$G,MATCH($B1316,'Pliegos Tarifarios (Santiago)'!$A:$A,0)),H1316&lt;=1000,INDEX('Pliegos Tarifarios (Santiago)'!$H:$H,MATCH($B1316,'Pliegos Tarifarios (Santiago)'!$A:$A,0)),H1316&lt;=5000,INDEX('Pliegos Tarifarios (Santiago)'!$I:$I,MATCH($B1316,'Pliegos Tarifarios (Santiago)'!$A:$A,0)),H1316&gt;5000,INDEX('Pliegos Tarifarios (Santiago)'!$J:$J,MATCH($B1316,'Pliegos Tarifarios (Santiago)'!$A:$A,0)))/1.19</f>
        <v>660.31921210084045</v>
      </c>
      <c r="R1316" s="19">
        <f>INDEX('Pliegos Tarifarios (Santiago)'!$K:$K,MATCH($B1316,'Pliegos Tarifarios (Santiago)'!$A:$A,0))</f>
        <v>724.74800000000005</v>
      </c>
      <c r="S1316" s="21">
        <f t="shared" si="83"/>
        <v>86292.065484900857</v>
      </c>
      <c r="T1316" s="21">
        <f t="shared" si="81"/>
        <v>16395.492442131163</v>
      </c>
      <c r="U1316" s="19">
        <v>0</v>
      </c>
      <c r="V1316" s="21">
        <f t="shared" si="82"/>
        <v>102687.55792703202</v>
      </c>
    </row>
    <row r="1317" spans="1:22" x14ac:dyDescent="0.3">
      <c r="A1317" s="7" t="s">
        <v>137</v>
      </c>
      <c r="B1317" s="7">
        <v>6</v>
      </c>
      <c r="C1317" s="8" t="s">
        <v>178</v>
      </c>
      <c r="D1317" s="7" t="s">
        <v>265</v>
      </c>
      <c r="E1317" s="7" t="s">
        <v>247</v>
      </c>
      <c r="F1317" s="8" t="s">
        <v>266</v>
      </c>
      <c r="G1317" s="7" t="s">
        <v>30</v>
      </c>
      <c r="H1317" s="9">
        <v>468.62939999999998</v>
      </c>
      <c r="I1317" s="9">
        <v>1.3102</v>
      </c>
      <c r="J1317" s="9">
        <v>1.3102</v>
      </c>
      <c r="K1317" s="10">
        <v>1</v>
      </c>
      <c r="L1317" s="9">
        <v>15.12</v>
      </c>
      <c r="M1317" s="19">
        <f>H1317*INDEX('Pliegos Tarifarios (Santiago)'!$B:$B,MATCH($B1317,'Pliegos Tarifarios (Santiago)'!$A:$A,0))</f>
        <v>55690.980637199995</v>
      </c>
      <c r="N1317" s="19">
        <f>I1317*INDEX('Pliegos Tarifarios (Santiago)'!$C:$C,MATCH($B1317,'Pliegos Tarifarios (Santiago)'!$A:$A,0))</f>
        <v>4534.0191610000002</v>
      </c>
      <c r="O1317" s="19">
        <f>J1317*INDEX('Pliegos Tarifarios (Santiago)'!$D:$D,MATCH($B1317,'Pliegos Tarifarios (Santiago)'!$A:$A,0))</f>
        <v>18558.365895800001</v>
      </c>
      <c r="P1317" s="19">
        <f>H1317*INDEX('Pliegos Tarifarios (Santiago)'!$E:$E,MATCH($B1317,'Pliegos Tarifarios (Santiago)'!$A:$A,0))</f>
        <v>6060.3154008000001</v>
      </c>
      <c r="Q1317" s="19" cm="1">
        <f t="array" ref="Q1317">H1317*_xlfn.IFS(H1317&lt;=350,INDEX('Pliegos Tarifarios (Santiago)'!$F:$F,MATCH($B1317,'Pliegos Tarifarios (Santiago)'!$A:$A,0)),H1317&lt;=500,INDEX('Pliegos Tarifarios (Santiago)'!$G:$G,MATCH($B1317,'Pliegos Tarifarios (Santiago)'!$A:$A,0)),H1317&lt;=1000,INDEX('Pliegos Tarifarios (Santiago)'!$H:$H,MATCH($B1317,'Pliegos Tarifarios (Santiago)'!$A:$A,0)),H1317&lt;=5000,INDEX('Pliegos Tarifarios (Santiago)'!$I:$I,MATCH($B1317,'Pliegos Tarifarios (Santiago)'!$A:$A,0)),H1317&gt;5000,INDEX('Pliegos Tarifarios (Santiago)'!$J:$J,MATCH($B1317,'Pliegos Tarifarios (Santiago)'!$A:$A,0)))/1.19</f>
        <v>660.01922218487402</v>
      </c>
      <c r="R1317" s="19">
        <f>INDEX('Pliegos Tarifarios (Santiago)'!$K:$K,MATCH($B1317,'Pliegos Tarifarios (Santiago)'!$A:$A,0))</f>
        <v>724.74800000000005</v>
      </c>
      <c r="S1317" s="21">
        <f t="shared" si="83"/>
        <v>86228.448316984868</v>
      </c>
      <c r="T1317" s="21">
        <f t="shared" si="81"/>
        <v>16383.405180227126</v>
      </c>
      <c r="U1317" s="19">
        <v>0</v>
      </c>
      <c r="V1317" s="21">
        <f t="shared" si="82"/>
        <v>102611.853497212</v>
      </c>
    </row>
    <row r="1318" spans="1:22" x14ac:dyDescent="0.3">
      <c r="A1318" s="7" t="s">
        <v>137</v>
      </c>
      <c r="B1318" s="7">
        <v>6</v>
      </c>
      <c r="C1318" s="8" t="s">
        <v>178</v>
      </c>
      <c r="D1318" s="7" t="s">
        <v>267</v>
      </c>
      <c r="E1318" s="7" t="s">
        <v>247</v>
      </c>
      <c r="F1318" s="8" t="s">
        <v>268</v>
      </c>
      <c r="G1318" s="7" t="s">
        <v>30</v>
      </c>
      <c r="H1318" s="9">
        <v>468.60449999999997</v>
      </c>
      <c r="I1318" s="9">
        <v>1.3221000000000001</v>
      </c>
      <c r="J1318" s="9">
        <v>1.2804</v>
      </c>
      <c r="K1318" s="10">
        <v>0.96845926934422499</v>
      </c>
      <c r="L1318" s="9">
        <v>15.12</v>
      </c>
      <c r="M1318" s="19">
        <f>H1318*INDEX('Pliegos Tarifarios (Santiago)'!$B:$B,MATCH($B1318,'Pliegos Tarifarios (Santiago)'!$A:$A,0))</f>
        <v>55688.021570999997</v>
      </c>
      <c r="N1318" s="19">
        <f>I1318*INDEX('Pliegos Tarifarios (Santiago)'!$C:$C,MATCH($B1318,'Pliegos Tarifarios (Santiago)'!$A:$A,0))</f>
        <v>4575.1997654999996</v>
      </c>
      <c r="O1318" s="19">
        <f>J1318*INDEX('Pliegos Tarifarios (Santiago)'!$D:$D,MATCH($B1318,'Pliegos Tarifarios (Santiago)'!$A:$A,0))</f>
        <v>18136.262931600002</v>
      </c>
      <c r="P1318" s="19">
        <f>H1318*INDEX('Pliegos Tarifarios (Santiago)'!$E:$E,MATCH($B1318,'Pliegos Tarifarios (Santiago)'!$A:$A,0))</f>
        <v>6059.9933940000001</v>
      </c>
      <c r="Q1318" s="19" cm="1">
        <f t="array" ref="Q1318">H1318*_xlfn.IFS(H1318&lt;=350,INDEX('Pliegos Tarifarios (Santiago)'!$F:$F,MATCH($B1318,'Pliegos Tarifarios (Santiago)'!$A:$A,0)),H1318&lt;=500,INDEX('Pliegos Tarifarios (Santiago)'!$G:$G,MATCH($B1318,'Pliegos Tarifarios (Santiago)'!$A:$A,0)),H1318&lt;=1000,INDEX('Pliegos Tarifarios (Santiago)'!$H:$H,MATCH($B1318,'Pliegos Tarifarios (Santiago)'!$A:$A,0)),H1318&lt;=5000,INDEX('Pliegos Tarifarios (Santiago)'!$I:$I,MATCH($B1318,'Pliegos Tarifarios (Santiago)'!$A:$A,0)),H1318&gt;5000,INDEX('Pliegos Tarifarios (Santiago)'!$J:$J,MATCH($B1318,'Pliegos Tarifarios (Santiago)'!$A:$A,0)))/1.19</f>
        <v>659.9841529411766</v>
      </c>
      <c r="R1318" s="19">
        <f>INDEX('Pliegos Tarifarios (Santiago)'!$K:$K,MATCH($B1318,'Pliegos Tarifarios (Santiago)'!$A:$A,0))</f>
        <v>724.74800000000005</v>
      </c>
      <c r="S1318" s="21">
        <f t="shared" si="83"/>
        <v>85844.209815041191</v>
      </c>
      <c r="T1318" s="21">
        <f t="shared" si="81"/>
        <v>16310.399864857827</v>
      </c>
      <c r="U1318" s="19">
        <v>0</v>
      </c>
      <c r="V1318" s="21">
        <f t="shared" si="82"/>
        <v>102154.60967989902</v>
      </c>
    </row>
    <row r="1319" spans="1:22" x14ac:dyDescent="0.3">
      <c r="A1319" s="7" t="s">
        <v>137</v>
      </c>
      <c r="B1319" s="7">
        <v>6</v>
      </c>
      <c r="C1319" s="8" t="s">
        <v>178</v>
      </c>
      <c r="D1319" s="7" t="s">
        <v>269</v>
      </c>
      <c r="E1319" s="7" t="s">
        <v>270</v>
      </c>
      <c r="F1319" s="8" t="s">
        <v>271</v>
      </c>
      <c r="G1319" s="7" t="s">
        <v>30</v>
      </c>
      <c r="H1319" s="9">
        <v>234.7783</v>
      </c>
      <c r="I1319" s="9">
        <v>0.65629999999999999</v>
      </c>
      <c r="J1319" s="9">
        <v>0.65629999999999999</v>
      </c>
      <c r="K1319" s="10">
        <v>1</v>
      </c>
      <c r="L1319" s="9">
        <v>7.57</v>
      </c>
      <c r="M1319" s="19">
        <f>H1319*INDEX('Pliegos Tarifarios (Santiago)'!$B:$B,MATCH($B1319,'Pliegos Tarifarios (Santiago)'!$A:$A,0))</f>
        <v>27900.583615399999</v>
      </c>
      <c r="N1319" s="19">
        <f>I1319*INDEX('Pliegos Tarifarios (Santiago)'!$C:$C,MATCH($B1319,'Pliegos Tarifarios (Santiago)'!$A:$A,0))</f>
        <v>2271.1622465</v>
      </c>
      <c r="O1319" s="19">
        <f>J1319*INDEX('Pliegos Tarifarios (Santiago)'!$D:$D,MATCH($B1319,'Pliegos Tarifarios (Santiago)'!$A:$A,0))</f>
        <v>9296.1803827000003</v>
      </c>
      <c r="P1319" s="19">
        <f>H1319*INDEX('Pliegos Tarifarios (Santiago)'!$E:$E,MATCH($B1319,'Pliegos Tarifarios (Santiago)'!$A:$A,0))</f>
        <v>3036.1529756</v>
      </c>
      <c r="Q1319" s="19" cm="1">
        <f t="array" ref="Q1319">H1319*_xlfn.IFS(H1319&lt;=350,INDEX('Pliegos Tarifarios (Santiago)'!$F:$F,MATCH($B1319,'Pliegos Tarifarios (Santiago)'!$A:$A,0)),H1319&lt;=500,INDEX('Pliegos Tarifarios (Santiago)'!$G:$G,MATCH($B1319,'Pliegos Tarifarios (Santiago)'!$A:$A,0)),H1319&lt;=1000,INDEX('Pliegos Tarifarios (Santiago)'!$H:$H,MATCH($B1319,'Pliegos Tarifarios (Santiago)'!$A:$A,0)),H1319&lt;=5000,INDEX('Pliegos Tarifarios (Santiago)'!$I:$I,MATCH($B1319,'Pliegos Tarifarios (Santiago)'!$A:$A,0)),H1319&gt;5000,INDEX('Pliegos Tarifarios (Santiago)'!$J:$J,MATCH($B1319,'Pliegos Tarifarios (Santiago)'!$A:$A,0)))/1.19</f>
        <v>154.67746823529413</v>
      </c>
      <c r="R1319" s="19">
        <f>INDEX('Pliegos Tarifarios (Santiago)'!$K:$K,MATCH($B1319,'Pliegos Tarifarios (Santiago)'!$A:$A,0))</f>
        <v>724.74800000000005</v>
      </c>
      <c r="S1319" s="21">
        <f t="shared" si="83"/>
        <v>43383.504688435292</v>
      </c>
      <c r="T1319" s="21">
        <f t="shared" si="81"/>
        <v>8242.8658908027064</v>
      </c>
      <c r="U1319" s="19">
        <v>0</v>
      </c>
      <c r="V1319" s="21">
        <f t="shared" si="82"/>
        <v>51626.370579237999</v>
      </c>
    </row>
    <row r="1320" spans="1:22" x14ac:dyDescent="0.3">
      <c r="A1320" s="7" t="s">
        <v>137</v>
      </c>
      <c r="B1320" s="7">
        <v>6</v>
      </c>
      <c r="C1320" s="8" t="s">
        <v>178</v>
      </c>
      <c r="D1320" s="7" t="s">
        <v>272</v>
      </c>
      <c r="E1320" s="7" t="s">
        <v>270</v>
      </c>
      <c r="F1320" s="8" t="s">
        <v>273</v>
      </c>
      <c r="G1320" s="7" t="s">
        <v>30</v>
      </c>
      <c r="H1320" s="9">
        <v>234.36279999999999</v>
      </c>
      <c r="I1320" s="9">
        <v>0.65080000000000005</v>
      </c>
      <c r="J1320" s="9">
        <v>0.64910000000000001</v>
      </c>
      <c r="K1320" s="10">
        <v>0.99738783036263057</v>
      </c>
      <c r="L1320" s="9">
        <v>7.56</v>
      </c>
      <c r="M1320" s="19">
        <f>H1320*INDEX('Pliegos Tarifarios (Santiago)'!$B:$B,MATCH($B1320,'Pliegos Tarifarios (Santiago)'!$A:$A,0))</f>
        <v>27851.206426399996</v>
      </c>
      <c r="N1320" s="19">
        <f>I1320*INDEX('Pliegos Tarifarios (Santiago)'!$C:$C,MATCH($B1320,'Pliegos Tarifarios (Santiago)'!$A:$A,0))</f>
        <v>2252.1291940000001</v>
      </c>
      <c r="O1320" s="19">
        <f>J1320*INDEX('Pliegos Tarifarios (Santiago)'!$D:$D,MATCH($B1320,'Pliegos Tarifarios (Santiago)'!$A:$A,0))</f>
        <v>9194.1957739000009</v>
      </c>
      <c r="P1320" s="19">
        <f>H1320*INDEX('Pliegos Tarifarios (Santiago)'!$E:$E,MATCH($B1320,'Pliegos Tarifarios (Santiago)'!$A:$A,0))</f>
        <v>3030.7797295999999</v>
      </c>
      <c r="Q1320" s="19" cm="1">
        <f t="array" ref="Q1320">H1320*_xlfn.IFS(H1320&lt;=350,INDEX('Pliegos Tarifarios (Santiago)'!$F:$F,MATCH($B1320,'Pliegos Tarifarios (Santiago)'!$A:$A,0)),H1320&lt;=500,INDEX('Pliegos Tarifarios (Santiago)'!$G:$G,MATCH($B1320,'Pliegos Tarifarios (Santiago)'!$A:$A,0)),H1320&lt;=1000,INDEX('Pliegos Tarifarios (Santiago)'!$H:$H,MATCH($B1320,'Pliegos Tarifarios (Santiago)'!$A:$A,0)),H1320&lt;=5000,INDEX('Pliegos Tarifarios (Santiago)'!$I:$I,MATCH($B1320,'Pliegos Tarifarios (Santiago)'!$A:$A,0)),H1320&gt;5000,INDEX('Pliegos Tarifarios (Santiago)'!$J:$J,MATCH($B1320,'Pliegos Tarifarios (Santiago)'!$A:$A,0)))/1.19</f>
        <v>154.40372705882353</v>
      </c>
      <c r="R1320" s="19">
        <f>INDEX('Pliegos Tarifarios (Santiago)'!$K:$K,MATCH($B1320,'Pliegos Tarifarios (Santiago)'!$A:$A,0))</f>
        <v>724.74800000000005</v>
      </c>
      <c r="S1320" s="21">
        <f t="shared" si="83"/>
        <v>43207.462850958822</v>
      </c>
      <c r="T1320" s="21">
        <f t="shared" si="81"/>
        <v>8209.4179416821771</v>
      </c>
      <c r="U1320" s="19">
        <v>0</v>
      </c>
      <c r="V1320" s="21">
        <f t="shared" si="82"/>
        <v>51416.880792641001</v>
      </c>
    </row>
    <row r="1321" spans="1:22" x14ac:dyDescent="0.3">
      <c r="A1321" s="7" t="s">
        <v>137</v>
      </c>
      <c r="B1321" s="7">
        <v>6</v>
      </c>
      <c r="C1321" s="8" t="s">
        <v>178</v>
      </c>
      <c r="D1321" s="7" t="s">
        <v>274</v>
      </c>
      <c r="E1321" s="7" t="s">
        <v>56</v>
      </c>
      <c r="F1321" s="8" t="s">
        <v>275</v>
      </c>
      <c r="G1321" s="7" t="s">
        <v>30</v>
      </c>
      <c r="H1321" s="9">
        <v>234.8794</v>
      </c>
      <c r="I1321" s="9">
        <v>0.6492</v>
      </c>
      <c r="J1321" s="9">
        <v>0.63500000000000001</v>
      </c>
      <c r="K1321" s="10">
        <v>0.97812692544670365</v>
      </c>
      <c r="L1321" s="9">
        <v>7.58</v>
      </c>
      <c r="M1321" s="19">
        <f>H1321*INDEX('Pliegos Tarifarios (Santiago)'!$B:$B,MATCH($B1321,'Pliegos Tarifarios (Santiago)'!$A:$A,0))</f>
        <v>27912.598137199999</v>
      </c>
      <c r="N1321" s="19">
        <f>I1321*INDEX('Pliegos Tarifarios (Santiago)'!$C:$C,MATCH($B1321,'Pliegos Tarifarios (Santiago)'!$A:$A,0))</f>
        <v>2246.592306</v>
      </c>
      <c r="O1321" s="19">
        <f>J1321*INDEX('Pliegos Tarifarios (Santiago)'!$D:$D,MATCH($B1321,'Pliegos Tarifarios (Santiago)'!$A:$A,0))</f>
        <v>8994.4759150000009</v>
      </c>
      <c r="P1321" s="19">
        <f>H1321*INDEX('Pliegos Tarifarios (Santiago)'!$E:$E,MATCH($B1321,'Pliegos Tarifarios (Santiago)'!$A:$A,0))</f>
        <v>3037.4604008000001</v>
      </c>
      <c r="Q1321" s="19" cm="1">
        <f t="array" ref="Q1321">H1321*_xlfn.IFS(H1321&lt;=350,INDEX('Pliegos Tarifarios (Santiago)'!$F:$F,MATCH($B1321,'Pliegos Tarifarios (Santiago)'!$A:$A,0)),H1321&lt;=500,INDEX('Pliegos Tarifarios (Santiago)'!$G:$G,MATCH($B1321,'Pliegos Tarifarios (Santiago)'!$A:$A,0)),H1321&lt;=1000,INDEX('Pliegos Tarifarios (Santiago)'!$H:$H,MATCH($B1321,'Pliegos Tarifarios (Santiago)'!$A:$A,0)),H1321&lt;=5000,INDEX('Pliegos Tarifarios (Santiago)'!$I:$I,MATCH($B1321,'Pliegos Tarifarios (Santiago)'!$A:$A,0)),H1321&gt;5000,INDEX('Pliegos Tarifarios (Santiago)'!$J:$J,MATCH($B1321,'Pliegos Tarifarios (Santiago)'!$A:$A,0)))/1.19</f>
        <v>154.74407529411766</v>
      </c>
      <c r="R1321" s="19">
        <f>INDEX('Pliegos Tarifarios (Santiago)'!$K:$K,MATCH($B1321,'Pliegos Tarifarios (Santiago)'!$A:$A,0))</f>
        <v>724.74800000000005</v>
      </c>
      <c r="S1321" s="21">
        <f t="shared" si="83"/>
        <v>43070.618834294117</v>
      </c>
      <c r="T1321" s="21">
        <f t="shared" si="81"/>
        <v>8183.4175785158823</v>
      </c>
      <c r="U1321" s="19">
        <v>0</v>
      </c>
      <c r="V1321" s="21">
        <f t="shared" si="82"/>
        <v>51254.036412809997</v>
      </c>
    </row>
    <row r="1322" spans="1:22" x14ac:dyDescent="0.3">
      <c r="A1322" s="7" t="s">
        <v>137</v>
      </c>
      <c r="B1322" s="7">
        <v>6</v>
      </c>
      <c r="C1322" s="8" t="s">
        <v>178</v>
      </c>
      <c r="D1322" s="7" t="s">
        <v>276</v>
      </c>
      <c r="E1322" s="7" t="s">
        <v>56</v>
      </c>
      <c r="F1322" s="8" t="s">
        <v>277</v>
      </c>
      <c r="G1322" s="7" t="s">
        <v>30</v>
      </c>
      <c r="H1322" s="9">
        <v>234.41540000000001</v>
      </c>
      <c r="I1322" s="9">
        <v>0.64580000000000004</v>
      </c>
      <c r="J1322" s="9">
        <v>0.64580000000000004</v>
      </c>
      <c r="K1322" s="10">
        <v>1</v>
      </c>
      <c r="L1322" s="9">
        <v>7.56</v>
      </c>
      <c r="M1322" s="19">
        <f>H1322*INDEX('Pliegos Tarifarios (Santiago)'!$B:$B,MATCH($B1322,'Pliegos Tarifarios (Santiago)'!$A:$A,0))</f>
        <v>27857.457305199998</v>
      </c>
      <c r="N1322" s="19">
        <f>I1322*INDEX('Pliegos Tarifarios (Santiago)'!$C:$C,MATCH($B1322,'Pliegos Tarifarios (Santiago)'!$A:$A,0))</f>
        <v>2234.826419</v>
      </c>
      <c r="O1322" s="19">
        <f>J1322*INDEX('Pliegos Tarifarios (Santiago)'!$D:$D,MATCH($B1322,'Pliegos Tarifarios (Santiago)'!$A:$A,0))</f>
        <v>9147.452828200001</v>
      </c>
      <c r="P1322" s="19">
        <f>H1322*INDEX('Pliegos Tarifarios (Santiago)'!$E:$E,MATCH($B1322,'Pliegos Tarifarios (Santiago)'!$A:$A,0))</f>
        <v>3031.4599528000003</v>
      </c>
      <c r="Q1322" s="19" cm="1">
        <f t="array" ref="Q1322">H1322*_xlfn.IFS(H1322&lt;=350,INDEX('Pliegos Tarifarios (Santiago)'!$F:$F,MATCH($B1322,'Pliegos Tarifarios (Santiago)'!$A:$A,0)),H1322&lt;=500,INDEX('Pliegos Tarifarios (Santiago)'!$G:$G,MATCH($B1322,'Pliegos Tarifarios (Santiago)'!$A:$A,0)),H1322&lt;=1000,INDEX('Pliegos Tarifarios (Santiago)'!$H:$H,MATCH($B1322,'Pliegos Tarifarios (Santiago)'!$A:$A,0)),H1322&lt;=5000,INDEX('Pliegos Tarifarios (Santiago)'!$I:$I,MATCH($B1322,'Pliegos Tarifarios (Santiago)'!$A:$A,0)),H1322&gt;5000,INDEX('Pliegos Tarifarios (Santiago)'!$J:$J,MATCH($B1322,'Pliegos Tarifarios (Santiago)'!$A:$A,0)))/1.19</f>
        <v>154.43838117647059</v>
      </c>
      <c r="R1322" s="19">
        <f>INDEX('Pliegos Tarifarios (Santiago)'!$K:$K,MATCH($B1322,'Pliegos Tarifarios (Santiago)'!$A:$A,0))</f>
        <v>724.74800000000005</v>
      </c>
      <c r="S1322" s="21">
        <f t="shared" si="83"/>
        <v>43150.382886376472</v>
      </c>
      <c r="T1322" s="21">
        <f t="shared" si="81"/>
        <v>8198.5727484115305</v>
      </c>
      <c r="U1322" s="19">
        <v>0</v>
      </c>
      <c r="V1322" s="21">
        <f t="shared" si="82"/>
        <v>51348.955634787999</v>
      </c>
    </row>
    <row r="1323" spans="1:22" x14ac:dyDescent="0.3">
      <c r="A1323" s="7" t="s">
        <v>137</v>
      </c>
      <c r="B1323" s="7">
        <v>6</v>
      </c>
      <c r="C1323" s="8" t="s">
        <v>178</v>
      </c>
      <c r="D1323" s="7" t="s">
        <v>278</v>
      </c>
      <c r="E1323" s="7" t="s">
        <v>279</v>
      </c>
      <c r="F1323" s="8" t="s">
        <v>280</v>
      </c>
      <c r="G1323" s="7" t="s">
        <v>30</v>
      </c>
      <c r="H1323" s="9">
        <v>585.6182</v>
      </c>
      <c r="I1323" s="9">
        <v>1.6356999999999999</v>
      </c>
      <c r="J1323" s="9">
        <v>1.6149</v>
      </c>
      <c r="K1323" s="10">
        <v>0.98728373173564843</v>
      </c>
      <c r="L1323" s="9">
        <v>18.89</v>
      </c>
      <c r="M1323" s="19">
        <f>H1323*INDEX('Pliegos Tarifarios (Santiago)'!$B:$B,MATCH($B1323,'Pliegos Tarifarios (Santiago)'!$A:$A,0))</f>
        <v>69593.695651599992</v>
      </c>
      <c r="N1323" s="19">
        <f>I1323*INDEX('Pliegos Tarifarios (Santiago)'!$C:$C,MATCH($B1323,'Pliegos Tarifarios (Santiago)'!$A:$A,0))</f>
        <v>5660.4298134999999</v>
      </c>
      <c r="O1323" s="19">
        <f>J1323*INDEX('Pliegos Tarifarios (Santiago)'!$D:$D,MATCH($B1323,'Pliegos Tarifarios (Santiago)'!$A:$A,0))</f>
        <v>22874.2978821</v>
      </c>
      <c r="P1323" s="19">
        <f>H1323*INDEX('Pliegos Tarifarios (Santiago)'!$E:$E,MATCH($B1323,'Pliegos Tarifarios (Santiago)'!$A:$A,0))</f>
        <v>7573.2145624000004</v>
      </c>
      <c r="Q1323" s="19" cm="1">
        <f t="array" ref="Q1323">H1323*_xlfn.IFS(H1323&lt;=350,INDEX('Pliegos Tarifarios (Santiago)'!$F:$F,MATCH($B1323,'Pliegos Tarifarios (Santiago)'!$A:$A,0)),H1323&lt;=500,INDEX('Pliegos Tarifarios (Santiago)'!$G:$G,MATCH($B1323,'Pliegos Tarifarios (Santiago)'!$A:$A,0)),H1323&lt;=1000,INDEX('Pliegos Tarifarios (Santiago)'!$H:$H,MATCH($B1323,'Pliegos Tarifarios (Santiago)'!$A:$A,0)),H1323&lt;=5000,INDEX('Pliegos Tarifarios (Santiago)'!$I:$I,MATCH($B1323,'Pliegos Tarifarios (Santiago)'!$A:$A,0)),H1323&gt;5000,INDEX('Pliegos Tarifarios (Santiago)'!$J:$J,MATCH($B1323,'Pliegos Tarifarios (Santiago)'!$A:$A,0)))/1.19</f>
        <v>1373.4961312605046</v>
      </c>
      <c r="R1323" s="19">
        <f>INDEX('Pliegos Tarifarios (Santiago)'!$K:$K,MATCH($B1323,'Pliegos Tarifarios (Santiago)'!$A:$A,0))</f>
        <v>724.74800000000005</v>
      </c>
      <c r="S1323" s="21">
        <f t="shared" si="83"/>
        <v>107799.8820408605</v>
      </c>
      <c r="T1323" s="21">
        <f t="shared" si="81"/>
        <v>20481.977587763493</v>
      </c>
      <c r="U1323" s="19">
        <v>0</v>
      </c>
      <c r="V1323" s="21">
        <f t="shared" si="82"/>
        <v>128281.85962862399</v>
      </c>
    </row>
    <row r="1324" spans="1:22" x14ac:dyDescent="0.3">
      <c r="A1324" s="7" t="s">
        <v>137</v>
      </c>
      <c r="B1324" s="7">
        <v>6</v>
      </c>
      <c r="C1324" s="8" t="s">
        <v>178</v>
      </c>
      <c r="D1324" s="7" t="s">
        <v>281</v>
      </c>
      <c r="E1324" s="7" t="s">
        <v>279</v>
      </c>
      <c r="F1324" s="8" t="s">
        <v>54</v>
      </c>
      <c r="G1324" s="7" t="s">
        <v>30</v>
      </c>
      <c r="H1324" s="9">
        <v>351.9864</v>
      </c>
      <c r="I1324" s="9">
        <v>1.0274000000000001</v>
      </c>
      <c r="J1324" s="9">
        <v>0.95040000000000002</v>
      </c>
      <c r="K1324" s="10">
        <v>0.92505353319057815</v>
      </c>
      <c r="L1324" s="9">
        <v>11.35</v>
      </c>
      <c r="M1324" s="19">
        <f>H1324*INDEX('Pliegos Tarifarios (Santiago)'!$B:$B,MATCH($B1324,'Pliegos Tarifarios (Santiago)'!$A:$A,0))</f>
        <v>41829.359803200001</v>
      </c>
      <c r="N1324" s="19">
        <f>I1324*INDEX('Pliegos Tarifarios (Santiago)'!$C:$C,MATCH($B1324,'Pliegos Tarifarios (Santiago)'!$A:$A,0))</f>
        <v>3555.3742070000003</v>
      </c>
      <c r="O1324" s="19">
        <f>J1324*INDEX('Pliegos Tarifarios (Santiago)'!$D:$D,MATCH($B1324,'Pliegos Tarifarios (Santiago)'!$A:$A,0))</f>
        <v>13461.9683616</v>
      </c>
      <c r="P1324" s="19">
        <f>H1324*INDEX('Pliegos Tarifarios (Santiago)'!$E:$E,MATCH($B1324,'Pliegos Tarifarios (Santiago)'!$A:$A,0))</f>
        <v>4551.8881247999998</v>
      </c>
      <c r="Q1324" s="19" cm="1">
        <f t="array" ref="Q1324">H1324*_xlfn.IFS(H1324&lt;=350,INDEX('Pliegos Tarifarios (Santiago)'!$F:$F,MATCH($B1324,'Pliegos Tarifarios (Santiago)'!$A:$A,0)),H1324&lt;=500,INDEX('Pliegos Tarifarios (Santiago)'!$G:$G,MATCH($B1324,'Pliegos Tarifarios (Santiago)'!$A:$A,0)),H1324&lt;=1000,INDEX('Pliegos Tarifarios (Santiago)'!$H:$H,MATCH($B1324,'Pliegos Tarifarios (Santiago)'!$A:$A,0)),H1324&lt;=5000,INDEX('Pliegos Tarifarios (Santiago)'!$I:$I,MATCH($B1324,'Pliegos Tarifarios (Santiago)'!$A:$A,0)),H1324&gt;5000,INDEX('Pliegos Tarifarios (Santiago)'!$J:$J,MATCH($B1324,'Pliegos Tarifarios (Santiago)'!$A:$A,0)))/1.19</f>
        <v>495.73882890756312</v>
      </c>
      <c r="R1324" s="19">
        <f>INDEX('Pliegos Tarifarios (Santiago)'!$K:$K,MATCH($B1324,'Pliegos Tarifarios (Santiago)'!$A:$A,0))</f>
        <v>724.74800000000005</v>
      </c>
      <c r="S1324" s="21">
        <f t="shared" si="83"/>
        <v>64619.077325507555</v>
      </c>
      <c r="T1324" s="21">
        <f t="shared" si="81"/>
        <v>12277.624691846435</v>
      </c>
      <c r="U1324" s="19">
        <v>0</v>
      </c>
      <c r="V1324" s="21">
        <f t="shared" si="82"/>
        <v>76896.702017353993</v>
      </c>
    </row>
    <row r="1325" spans="1:22" x14ac:dyDescent="0.3">
      <c r="A1325" s="7" t="s">
        <v>137</v>
      </c>
      <c r="B1325" s="7">
        <v>6</v>
      </c>
      <c r="C1325" s="8" t="s">
        <v>178</v>
      </c>
      <c r="D1325" s="7" t="s">
        <v>282</v>
      </c>
      <c r="E1325" s="7" t="s">
        <v>283</v>
      </c>
      <c r="F1325" s="8" t="s">
        <v>284</v>
      </c>
      <c r="G1325" s="7" t="s">
        <v>30</v>
      </c>
      <c r="H1325" s="9">
        <v>234.7381</v>
      </c>
      <c r="I1325" s="9">
        <v>0.65669999999999995</v>
      </c>
      <c r="J1325" s="9">
        <v>0.6401</v>
      </c>
      <c r="K1325" s="10">
        <v>0.97472209532511045</v>
      </c>
      <c r="L1325" s="9">
        <v>7.57</v>
      </c>
      <c r="M1325" s="19">
        <f>H1325*INDEX('Pliegos Tarifarios (Santiago)'!$B:$B,MATCH($B1325,'Pliegos Tarifarios (Santiago)'!$A:$A,0))</f>
        <v>27895.806327799997</v>
      </c>
      <c r="N1325" s="19">
        <f>I1325*INDEX('Pliegos Tarifarios (Santiago)'!$C:$C,MATCH($B1325,'Pliegos Tarifarios (Santiago)'!$A:$A,0))</f>
        <v>2272.5464684999997</v>
      </c>
      <c r="O1325" s="19">
        <f>J1325*INDEX('Pliegos Tarifarios (Santiago)'!$D:$D,MATCH($B1325,'Pliegos Tarifarios (Santiago)'!$A:$A,0))</f>
        <v>9066.7150129000001</v>
      </c>
      <c r="P1325" s="19">
        <f>H1325*INDEX('Pliegos Tarifarios (Santiago)'!$E:$E,MATCH($B1325,'Pliegos Tarifarios (Santiago)'!$A:$A,0))</f>
        <v>3035.6331092</v>
      </c>
      <c r="Q1325" s="19" cm="1">
        <f t="array" ref="Q1325">H1325*_xlfn.IFS(H1325&lt;=350,INDEX('Pliegos Tarifarios (Santiago)'!$F:$F,MATCH($B1325,'Pliegos Tarifarios (Santiago)'!$A:$A,0)),H1325&lt;=500,INDEX('Pliegos Tarifarios (Santiago)'!$G:$G,MATCH($B1325,'Pliegos Tarifarios (Santiago)'!$A:$A,0)),H1325&lt;=1000,INDEX('Pliegos Tarifarios (Santiago)'!$H:$H,MATCH($B1325,'Pliegos Tarifarios (Santiago)'!$A:$A,0)),H1325&lt;=5000,INDEX('Pliegos Tarifarios (Santiago)'!$I:$I,MATCH($B1325,'Pliegos Tarifarios (Santiago)'!$A:$A,0)),H1325&gt;5000,INDEX('Pliegos Tarifarios (Santiago)'!$J:$J,MATCH($B1325,'Pliegos Tarifarios (Santiago)'!$A:$A,0)))/1.19</f>
        <v>154.65098352941177</v>
      </c>
      <c r="R1325" s="19">
        <f>INDEX('Pliegos Tarifarios (Santiago)'!$K:$K,MATCH($B1325,'Pliegos Tarifarios (Santiago)'!$A:$A,0))</f>
        <v>724.74800000000005</v>
      </c>
      <c r="S1325" s="21">
        <f t="shared" si="83"/>
        <v>43150.099901929418</v>
      </c>
      <c r="T1325" s="21">
        <f t="shared" si="81"/>
        <v>8198.5189813665893</v>
      </c>
      <c r="U1325" s="19">
        <v>0</v>
      </c>
      <c r="V1325" s="21">
        <f t="shared" si="82"/>
        <v>51348.618883296003</v>
      </c>
    </row>
    <row r="1326" spans="1:22" x14ac:dyDescent="0.3">
      <c r="A1326" s="7" t="s">
        <v>137</v>
      </c>
      <c r="B1326" s="7">
        <v>6</v>
      </c>
      <c r="C1326" s="8" t="s">
        <v>178</v>
      </c>
      <c r="D1326" s="7" t="s">
        <v>285</v>
      </c>
      <c r="E1326" s="7" t="s">
        <v>286</v>
      </c>
      <c r="F1326" s="8" t="s">
        <v>287</v>
      </c>
      <c r="G1326" s="7" t="s">
        <v>30</v>
      </c>
      <c r="H1326" s="9">
        <v>234.0916</v>
      </c>
      <c r="I1326" s="9">
        <v>0.6502</v>
      </c>
      <c r="J1326" s="9">
        <v>0.64610000000000001</v>
      </c>
      <c r="K1326" s="10">
        <v>0.99369424792371575</v>
      </c>
      <c r="L1326" s="9">
        <v>7.55</v>
      </c>
      <c r="M1326" s="19">
        <f>H1326*INDEX('Pliegos Tarifarios (Santiago)'!$B:$B,MATCH($B1326,'Pliegos Tarifarios (Santiago)'!$A:$A,0))</f>
        <v>27818.977560799998</v>
      </c>
      <c r="N1326" s="19">
        <f>I1326*INDEX('Pliegos Tarifarios (Santiago)'!$C:$C,MATCH($B1326,'Pliegos Tarifarios (Santiago)'!$A:$A,0))</f>
        <v>2250.0528610000001</v>
      </c>
      <c r="O1326" s="19">
        <f>J1326*INDEX('Pliegos Tarifarios (Santiago)'!$D:$D,MATCH($B1326,'Pliegos Tarifarios (Santiago)'!$A:$A,0))</f>
        <v>9151.7021869</v>
      </c>
      <c r="P1326" s="19">
        <f>H1326*INDEX('Pliegos Tarifarios (Santiago)'!$E:$E,MATCH($B1326,'Pliegos Tarifarios (Santiago)'!$A:$A,0))</f>
        <v>3027.2725712000001</v>
      </c>
      <c r="Q1326" s="19" cm="1">
        <f t="array" ref="Q1326">H1326*_xlfn.IFS(H1326&lt;=350,INDEX('Pliegos Tarifarios (Santiago)'!$F:$F,MATCH($B1326,'Pliegos Tarifarios (Santiago)'!$A:$A,0)),H1326&lt;=500,INDEX('Pliegos Tarifarios (Santiago)'!$G:$G,MATCH($B1326,'Pliegos Tarifarios (Santiago)'!$A:$A,0)),H1326&lt;=1000,INDEX('Pliegos Tarifarios (Santiago)'!$H:$H,MATCH($B1326,'Pliegos Tarifarios (Santiago)'!$A:$A,0)),H1326&lt;=5000,INDEX('Pliegos Tarifarios (Santiago)'!$I:$I,MATCH($B1326,'Pliegos Tarifarios (Santiago)'!$A:$A,0)),H1326&gt;5000,INDEX('Pliegos Tarifarios (Santiago)'!$J:$J,MATCH($B1326,'Pliegos Tarifarios (Santiago)'!$A:$A,0)))/1.19</f>
        <v>154.22505411764706</v>
      </c>
      <c r="R1326" s="19">
        <f>INDEX('Pliegos Tarifarios (Santiago)'!$K:$K,MATCH($B1326,'Pliegos Tarifarios (Santiago)'!$A:$A,0))</f>
        <v>724.74800000000005</v>
      </c>
      <c r="S1326" s="21">
        <f t="shared" si="83"/>
        <v>43126.978234017646</v>
      </c>
      <c r="T1326" s="21">
        <f t="shared" si="81"/>
        <v>8194.1258644633526</v>
      </c>
      <c r="U1326" s="19">
        <v>0</v>
      </c>
      <c r="V1326" s="21">
        <f t="shared" si="82"/>
        <v>51321.104098480995</v>
      </c>
    </row>
    <row r="1327" spans="1:22" x14ac:dyDescent="0.3">
      <c r="A1327" s="7" t="s">
        <v>137</v>
      </c>
      <c r="B1327" s="7">
        <v>6</v>
      </c>
      <c r="C1327" s="8" t="s">
        <v>178</v>
      </c>
      <c r="D1327" s="7" t="s">
        <v>288</v>
      </c>
      <c r="E1327" s="7" t="s">
        <v>99</v>
      </c>
      <c r="F1327" s="8" t="s">
        <v>100</v>
      </c>
      <c r="G1327" s="7" t="s">
        <v>30</v>
      </c>
      <c r="H1327" s="9">
        <v>586.3143</v>
      </c>
      <c r="I1327" s="9">
        <v>1.6578999999999999</v>
      </c>
      <c r="J1327" s="9">
        <v>1.6361000000000001</v>
      </c>
      <c r="K1327" s="10">
        <v>0.98685083539417351</v>
      </c>
      <c r="L1327" s="9">
        <v>18.91</v>
      </c>
      <c r="M1327" s="19">
        <f>H1327*INDEX('Pliegos Tarifarios (Santiago)'!$B:$B,MATCH($B1327,'Pliegos Tarifarios (Santiago)'!$A:$A,0))</f>
        <v>69676.418783399989</v>
      </c>
      <c r="N1327" s="19">
        <f>I1327*INDEX('Pliegos Tarifarios (Santiago)'!$C:$C,MATCH($B1327,'Pliegos Tarifarios (Santiago)'!$A:$A,0))</f>
        <v>5737.2541344999991</v>
      </c>
      <c r="O1327" s="19">
        <f>J1327*INDEX('Pliegos Tarifarios (Santiago)'!$D:$D,MATCH($B1327,'Pliegos Tarifarios (Santiago)'!$A:$A,0))</f>
        <v>23174.585896900004</v>
      </c>
      <c r="P1327" s="19">
        <f>H1327*INDEX('Pliegos Tarifarios (Santiago)'!$E:$E,MATCH($B1327,'Pliegos Tarifarios (Santiago)'!$A:$A,0))</f>
        <v>7582.2165276000005</v>
      </c>
      <c r="Q1327" s="19" cm="1">
        <f t="array" ref="Q1327">H1327*_xlfn.IFS(H1327&lt;=350,INDEX('Pliegos Tarifarios (Santiago)'!$F:$F,MATCH($B1327,'Pliegos Tarifarios (Santiago)'!$A:$A,0)),H1327&lt;=500,INDEX('Pliegos Tarifarios (Santiago)'!$G:$G,MATCH($B1327,'Pliegos Tarifarios (Santiago)'!$A:$A,0)),H1327&lt;=1000,INDEX('Pliegos Tarifarios (Santiago)'!$H:$H,MATCH($B1327,'Pliegos Tarifarios (Santiago)'!$A:$A,0)),H1327&lt;=5000,INDEX('Pliegos Tarifarios (Santiago)'!$I:$I,MATCH($B1327,'Pliegos Tarifarios (Santiago)'!$A:$A,0)),H1327&gt;5000,INDEX('Pliegos Tarifarios (Santiago)'!$J:$J,MATCH($B1327,'Pliegos Tarifarios (Santiago)'!$A:$A,0)))/1.19</f>
        <v>1375.1287489915969</v>
      </c>
      <c r="R1327" s="19">
        <f>INDEX('Pliegos Tarifarios (Santiago)'!$K:$K,MATCH($B1327,'Pliegos Tarifarios (Santiago)'!$A:$A,0))</f>
        <v>724.74800000000005</v>
      </c>
      <c r="S1327" s="21">
        <f t="shared" si="83"/>
        <v>108270.35209139161</v>
      </c>
      <c r="T1327" s="21">
        <f t="shared" si="81"/>
        <v>20571.366897364405</v>
      </c>
      <c r="U1327" s="19">
        <v>0</v>
      </c>
      <c r="V1327" s="21">
        <f t="shared" si="82"/>
        <v>128841.71898875602</v>
      </c>
    </row>
    <row r="1328" spans="1:22" x14ac:dyDescent="0.3">
      <c r="A1328" s="7" t="s">
        <v>137</v>
      </c>
      <c r="B1328" s="7">
        <v>6</v>
      </c>
      <c r="C1328" s="8" t="s">
        <v>178</v>
      </c>
      <c r="D1328" s="7" t="s">
        <v>289</v>
      </c>
      <c r="E1328" s="7" t="s">
        <v>99</v>
      </c>
      <c r="F1328" s="8" t="s">
        <v>290</v>
      </c>
      <c r="G1328" s="7" t="s">
        <v>30</v>
      </c>
      <c r="H1328" s="9">
        <v>587.52700000000004</v>
      </c>
      <c r="I1328" s="9">
        <v>1.649</v>
      </c>
      <c r="J1328" s="9">
        <v>1.649</v>
      </c>
      <c r="K1328" s="10">
        <v>1</v>
      </c>
      <c r="L1328" s="9">
        <v>18.95</v>
      </c>
      <c r="M1328" s="19">
        <f>H1328*INDEX('Pliegos Tarifarios (Santiago)'!$B:$B,MATCH($B1328,'Pliegos Tarifarios (Santiago)'!$A:$A,0))</f>
        <v>69820.533626000004</v>
      </c>
      <c r="N1328" s="19">
        <f>I1328*INDEX('Pliegos Tarifarios (Santiago)'!$C:$C,MATCH($B1328,'Pliegos Tarifarios (Santiago)'!$A:$A,0))</f>
        <v>5706.4551949999995</v>
      </c>
      <c r="O1328" s="19">
        <f>J1328*INDEX('Pliegos Tarifarios (Santiago)'!$D:$D,MATCH($B1328,'Pliegos Tarifarios (Santiago)'!$A:$A,0))</f>
        <v>23357.308321</v>
      </c>
      <c r="P1328" s="19">
        <f>H1328*INDEX('Pliegos Tarifarios (Santiago)'!$E:$E,MATCH($B1328,'Pliegos Tarifarios (Santiago)'!$A:$A,0))</f>
        <v>7597.8991640000004</v>
      </c>
      <c r="Q1328" s="19" cm="1">
        <f t="array" ref="Q1328">H1328*_xlfn.IFS(H1328&lt;=350,INDEX('Pliegos Tarifarios (Santiago)'!$F:$F,MATCH($B1328,'Pliegos Tarifarios (Santiago)'!$A:$A,0)),H1328&lt;=500,INDEX('Pliegos Tarifarios (Santiago)'!$G:$G,MATCH($B1328,'Pliegos Tarifarios (Santiago)'!$A:$A,0)),H1328&lt;=1000,INDEX('Pliegos Tarifarios (Santiago)'!$H:$H,MATCH($B1328,'Pliegos Tarifarios (Santiago)'!$A:$A,0)),H1328&lt;=5000,INDEX('Pliegos Tarifarios (Santiago)'!$I:$I,MATCH($B1328,'Pliegos Tarifarios (Santiago)'!$A:$A,0)),H1328&gt;5000,INDEX('Pliegos Tarifarios (Santiago)'!$J:$J,MATCH($B1328,'Pliegos Tarifarios (Santiago)'!$A:$A,0)))/1.19</f>
        <v>1377.9729890756305</v>
      </c>
      <c r="R1328" s="19">
        <f>INDEX('Pliegos Tarifarios (Santiago)'!$K:$K,MATCH($B1328,'Pliegos Tarifarios (Santiago)'!$A:$A,0))</f>
        <v>724.74800000000005</v>
      </c>
      <c r="S1328" s="21">
        <f t="shared" si="83"/>
        <v>108584.91729507565</v>
      </c>
      <c r="T1328" s="21">
        <f t="shared" si="81"/>
        <v>20631.134286064374</v>
      </c>
      <c r="U1328" s="19">
        <v>0</v>
      </c>
      <c r="V1328" s="21">
        <f t="shared" si="82"/>
        <v>129216.05158114003</v>
      </c>
    </row>
    <row r="1329" spans="1:22" x14ac:dyDescent="0.3">
      <c r="A1329" s="7" t="s">
        <v>137</v>
      </c>
      <c r="B1329" s="7">
        <v>6</v>
      </c>
      <c r="C1329" s="8" t="s">
        <v>178</v>
      </c>
      <c r="D1329" s="7" t="s">
        <v>291</v>
      </c>
      <c r="E1329" s="7" t="s">
        <v>292</v>
      </c>
      <c r="F1329" s="8" t="s">
        <v>293</v>
      </c>
      <c r="G1329" s="7" t="s">
        <v>30</v>
      </c>
      <c r="H1329" s="9">
        <v>351.34320000000002</v>
      </c>
      <c r="I1329" s="9">
        <v>0.99990000000000001</v>
      </c>
      <c r="J1329" s="9">
        <v>0.9546</v>
      </c>
      <c r="K1329" s="10">
        <v>0.95469546954695472</v>
      </c>
      <c r="L1329" s="9">
        <v>11.33</v>
      </c>
      <c r="M1329" s="19">
        <f>H1329*INDEX('Pliegos Tarifarios (Santiago)'!$B:$B,MATCH($B1329,'Pliegos Tarifarios (Santiago)'!$A:$A,0))</f>
        <v>41752.923201600002</v>
      </c>
      <c r="N1329" s="19">
        <f>I1329*INDEX('Pliegos Tarifarios (Santiago)'!$C:$C,MATCH($B1329,'Pliegos Tarifarios (Santiago)'!$A:$A,0))</f>
        <v>3460.2089444999997</v>
      </c>
      <c r="O1329" s="19">
        <f>J1329*INDEX('Pliegos Tarifarios (Santiago)'!$D:$D,MATCH($B1329,'Pliegos Tarifarios (Santiago)'!$A:$A,0))</f>
        <v>13521.459383400001</v>
      </c>
      <c r="P1329" s="19">
        <f>H1329*INDEX('Pliegos Tarifarios (Santiago)'!$E:$E,MATCH($B1329,'Pliegos Tarifarios (Santiago)'!$A:$A,0))</f>
        <v>4543.5702624000005</v>
      </c>
      <c r="Q1329" s="19" cm="1">
        <f t="array" ref="Q1329">H1329*_xlfn.IFS(H1329&lt;=350,INDEX('Pliegos Tarifarios (Santiago)'!$F:$F,MATCH($B1329,'Pliegos Tarifarios (Santiago)'!$A:$A,0)),H1329&lt;=500,INDEX('Pliegos Tarifarios (Santiago)'!$G:$G,MATCH($B1329,'Pliegos Tarifarios (Santiago)'!$A:$A,0)),H1329&lt;=1000,INDEX('Pliegos Tarifarios (Santiago)'!$H:$H,MATCH($B1329,'Pliegos Tarifarios (Santiago)'!$A:$A,0)),H1329&lt;=5000,INDEX('Pliegos Tarifarios (Santiago)'!$I:$I,MATCH($B1329,'Pliegos Tarifarios (Santiago)'!$A:$A,0)),H1329&gt;5000,INDEX('Pliegos Tarifarios (Santiago)'!$J:$J,MATCH($B1329,'Pliegos Tarifarios (Santiago)'!$A:$A,0)))/1.19</f>
        <v>494.83294386554633</v>
      </c>
      <c r="R1329" s="19">
        <f>INDEX('Pliegos Tarifarios (Santiago)'!$K:$K,MATCH($B1329,'Pliegos Tarifarios (Santiago)'!$A:$A,0))</f>
        <v>724.74800000000005</v>
      </c>
      <c r="S1329" s="21">
        <f t="shared" si="83"/>
        <v>64497.742735765547</v>
      </c>
      <c r="T1329" s="21">
        <f t="shared" si="81"/>
        <v>12254.571119795453</v>
      </c>
      <c r="U1329" s="19">
        <v>0</v>
      </c>
      <c r="V1329" s="21">
        <f t="shared" si="82"/>
        <v>76752.313855561006</v>
      </c>
    </row>
    <row r="1330" spans="1:22" x14ac:dyDescent="0.3">
      <c r="A1330" s="7" t="s">
        <v>137</v>
      </c>
      <c r="B1330" s="7">
        <v>6</v>
      </c>
      <c r="C1330" s="8" t="s">
        <v>178</v>
      </c>
      <c r="D1330" s="7" t="s">
        <v>294</v>
      </c>
      <c r="E1330" s="7" t="s">
        <v>292</v>
      </c>
      <c r="F1330" s="8" t="s">
        <v>295</v>
      </c>
      <c r="G1330" s="7" t="s">
        <v>30</v>
      </c>
      <c r="H1330" s="9">
        <v>351.3904</v>
      </c>
      <c r="I1330" s="9">
        <v>1.0093000000000001</v>
      </c>
      <c r="J1330" s="9">
        <v>0.99080000000000001</v>
      </c>
      <c r="K1330" s="10">
        <v>0.98167046467848995</v>
      </c>
      <c r="L1330" s="9">
        <v>11.34</v>
      </c>
      <c r="M1330" s="19">
        <f>H1330*INDEX('Pliegos Tarifarios (Santiago)'!$B:$B,MATCH($B1330,'Pliegos Tarifarios (Santiago)'!$A:$A,0))</f>
        <v>41758.532355199997</v>
      </c>
      <c r="N1330" s="19">
        <f>I1330*INDEX('Pliegos Tarifarios (Santiago)'!$C:$C,MATCH($B1330,'Pliegos Tarifarios (Santiago)'!$A:$A,0))</f>
        <v>3492.7381614999999</v>
      </c>
      <c r="O1330" s="19">
        <f>J1330*INDEX('Pliegos Tarifarios (Santiago)'!$D:$D,MATCH($B1330,'Pliegos Tarifarios (Santiago)'!$A:$A,0))</f>
        <v>14034.2153332</v>
      </c>
      <c r="P1330" s="19">
        <f>H1330*INDEX('Pliegos Tarifarios (Santiago)'!$E:$E,MATCH($B1330,'Pliegos Tarifarios (Santiago)'!$A:$A,0))</f>
        <v>4544.1806527999997</v>
      </c>
      <c r="Q1330" s="19" cm="1">
        <f t="array" ref="Q1330">H1330*_xlfn.IFS(H1330&lt;=350,INDEX('Pliegos Tarifarios (Santiago)'!$F:$F,MATCH($B1330,'Pliegos Tarifarios (Santiago)'!$A:$A,0)),H1330&lt;=500,INDEX('Pliegos Tarifarios (Santiago)'!$G:$G,MATCH($B1330,'Pliegos Tarifarios (Santiago)'!$A:$A,0)),H1330&lt;=1000,INDEX('Pliegos Tarifarios (Santiago)'!$H:$H,MATCH($B1330,'Pliegos Tarifarios (Santiago)'!$A:$A,0)),H1330&lt;=5000,INDEX('Pliegos Tarifarios (Santiago)'!$I:$I,MATCH($B1330,'Pliegos Tarifarios (Santiago)'!$A:$A,0)),H1330&gt;5000,INDEX('Pliegos Tarifarios (Santiago)'!$J:$J,MATCH($B1330,'Pliegos Tarifarios (Santiago)'!$A:$A,0)))/1.19</f>
        <v>494.89942050420177</v>
      </c>
      <c r="R1330" s="19">
        <f>INDEX('Pliegos Tarifarios (Santiago)'!$K:$K,MATCH($B1330,'Pliegos Tarifarios (Santiago)'!$A:$A,0))</f>
        <v>724.74800000000005</v>
      </c>
      <c r="S1330" s="21">
        <f t="shared" si="83"/>
        <v>65049.313923204201</v>
      </c>
      <c r="T1330" s="21">
        <f t="shared" si="81"/>
        <v>12359.369645408799</v>
      </c>
      <c r="U1330" s="19">
        <v>0</v>
      </c>
      <c r="V1330" s="21">
        <f t="shared" si="82"/>
        <v>77408.683568612993</v>
      </c>
    </row>
    <row r="1331" spans="1:22" x14ac:dyDescent="0.3">
      <c r="A1331" s="7" t="s">
        <v>137</v>
      </c>
      <c r="B1331" s="7">
        <v>6</v>
      </c>
      <c r="C1331" s="8" t="s">
        <v>178</v>
      </c>
      <c r="D1331" s="7" t="s">
        <v>296</v>
      </c>
      <c r="E1331" s="7" t="s">
        <v>292</v>
      </c>
      <c r="F1331" s="8" t="s">
        <v>297</v>
      </c>
      <c r="G1331" s="7" t="s">
        <v>30</v>
      </c>
      <c r="H1331" s="9">
        <v>351.59750000000003</v>
      </c>
      <c r="I1331" s="9">
        <v>0.98499999999999999</v>
      </c>
      <c r="J1331" s="9">
        <v>0.95440000000000003</v>
      </c>
      <c r="K1331" s="10">
        <v>0.96893401015228431</v>
      </c>
      <c r="L1331" s="9">
        <v>11.34</v>
      </c>
      <c r="M1331" s="19">
        <f>H1331*INDEX('Pliegos Tarifarios (Santiago)'!$B:$B,MATCH($B1331,'Pliegos Tarifarios (Santiago)'!$A:$A,0))</f>
        <v>41783.143705000002</v>
      </c>
      <c r="N1331" s="19">
        <f>I1331*INDEX('Pliegos Tarifarios (Santiago)'!$C:$C,MATCH($B1331,'Pliegos Tarifarios (Santiago)'!$A:$A,0))</f>
        <v>3408.646675</v>
      </c>
      <c r="O1331" s="19">
        <f>J1331*INDEX('Pliegos Tarifarios (Santiago)'!$D:$D,MATCH($B1331,'Pliegos Tarifarios (Santiago)'!$A:$A,0))</f>
        <v>13518.626477600001</v>
      </c>
      <c r="P1331" s="19">
        <f>H1331*INDEX('Pliegos Tarifarios (Santiago)'!$E:$E,MATCH($B1331,'Pliegos Tarifarios (Santiago)'!$A:$A,0))</f>
        <v>4546.85887</v>
      </c>
      <c r="Q1331" s="19" cm="1">
        <f t="array" ref="Q1331">H1331*_xlfn.IFS(H1331&lt;=350,INDEX('Pliegos Tarifarios (Santiago)'!$F:$F,MATCH($B1331,'Pliegos Tarifarios (Santiago)'!$A:$A,0)),H1331&lt;=500,INDEX('Pliegos Tarifarios (Santiago)'!$G:$G,MATCH($B1331,'Pliegos Tarifarios (Santiago)'!$A:$A,0)),H1331&lt;=1000,INDEX('Pliegos Tarifarios (Santiago)'!$H:$H,MATCH($B1331,'Pliegos Tarifarios (Santiago)'!$A:$A,0)),H1331&lt;=5000,INDEX('Pliegos Tarifarios (Santiago)'!$I:$I,MATCH($B1331,'Pliegos Tarifarios (Santiago)'!$A:$A,0)),H1331&gt;5000,INDEX('Pliegos Tarifarios (Santiago)'!$J:$J,MATCH($B1331,'Pliegos Tarifarios (Santiago)'!$A:$A,0)))/1.19</f>
        <v>495.19110084033628</v>
      </c>
      <c r="R1331" s="19">
        <f>INDEX('Pliegos Tarifarios (Santiago)'!$K:$K,MATCH($B1331,'Pliegos Tarifarios (Santiago)'!$A:$A,0))</f>
        <v>724.74800000000005</v>
      </c>
      <c r="S1331" s="21">
        <f t="shared" si="83"/>
        <v>64477.214828440337</v>
      </c>
      <c r="T1331" s="21">
        <f t="shared" si="81"/>
        <v>12250.670817403665</v>
      </c>
      <c r="U1331" s="19">
        <v>0</v>
      </c>
      <c r="V1331" s="21">
        <f t="shared" si="82"/>
        <v>76727.885645843999</v>
      </c>
    </row>
    <row r="1332" spans="1:22" x14ac:dyDescent="0.3">
      <c r="A1332" s="7" t="s">
        <v>137</v>
      </c>
      <c r="B1332" s="7">
        <v>6</v>
      </c>
      <c r="C1332" s="8" t="s">
        <v>178</v>
      </c>
      <c r="D1332" s="7" t="s">
        <v>298</v>
      </c>
      <c r="E1332" s="7" t="s">
        <v>292</v>
      </c>
      <c r="F1332" s="8" t="s">
        <v>299</v>
      </c>
      <c r="G1332" s="7" t="s">
        <v>30</v>
      </c>
      <c r="H1332" s="9">
        <v>585.68539999999996</v>
      </c>
      <c r="I1332" s="9">
        <v>1.6736</v>
      </c>
      <c r="J1332" s="9">
        <v>1.59</v>
      </c>
      <c r="K1332" s="10">
        <v>0.95004780114722764</v>
      </c>
      <c r="L1332" s="9">
        <v>18.89</v>
      </c>
      <c r="M1332" s="19">
        <f>H1332*INDEX('Pliegos Tarifarios (Santiago)'!$B:$B,MATCH($B1332,'Pliegos Tarifarios (Santiago)'!$A:$A,0))</f>
        <v>69601.681565199993</v>
      </c>
      <c r="N1332" s="19">
        <f>I1332*INDEX('Pliegos Tarifarios (Santiago)'!$C:$C,MATCH($B1332,'Pliegos Tarifarios (Santiago)'!$A:$A,0))</f>
        <v>5791.5848479999995</v>
      </c>
      <c r="O1332" s="19">
        <f>J1332*INDEX('Pliegos Tarifarios (Santiago)'!$D:$D,MATCH($B1332,'Pliegos Tarifarios (Santiago)'!$A:$A,0))</f>
        <v>22521.601110000003</v>
      </c>
      <c r="P1332" s="19">
        <f>H1332*INDEX('Pliegos Tarifarios (Santiago)'!$E:$E,MATCH($B1332,'Pliegos Tarifarios (Santiago)'!$A:$A,0))</f>
        <v>7574.0835927999997</v>
      </c>
      <c r="Q1332" s="19" cm="1">
        <f t="array" ref="Q1332">H1332*_xlfn.IFS(H1332&lt;=350,INDEX('Pliegos Tarifarios (Santiago)'!$F:$F,MATCH($B1332,'Pliegos Tarifarios (Santiago)'!$A:$A,0)),H1332&lt;=500,INDEX('Pliegos Tarifarios (Santiago)'!$G:$G,MATCH($B1332,'Pliegos Tarifarios (Santiago)'!$A:$A,0)),H1332&lt;=1000,INDEX('Pliegos Tarifarios (Santiago)'!$H:$H,MATCH($B1332,'Pliegos Tarifarios (Santiago)'!$A:$A,0)),H1332&lt;=5000,INDEX('Pliegos Tarifarios (Santiago)'!$I:$I,MATCH($B1332,'Pliegos Tarifarios (Santiago)'!$A:$A,0)),H1332&gt;5000,INDEX('Pliegos Tarifarios (Santiago)'!$J:$J,MATCH($B1332,'Pliegos Tarifarios (Santiago)'!$A:$A,0)))/1.19</f>
        <v>1373.6537406722689</v>
      </c>
      <c r="R1332" s="19">
        <f>INDEX('Pliegos Tarifarios (Santiago)'!$K:$K,MATCH($B1332,'Pliegos Tarifarios (Santiago)'!$A:$A,0))</f>
        <v>724.74800000000005</v>
      </c>
      <c r="S1332" s="21">
        <f t="shared" si="83"/>
        <v>107587.35285667227</v>
      </c>
      <c r="T1332" s="21">
        <f t="shared" si="81"/>
        <v>20441.597042767731</v>
      </c>
      <c r="U1332" s="19">
        <v>0</v>
      </c>
      <c r="V1332" s="21">
        <f t="shared" si="82"/>
        <v>128028.94989943999</v>
      </c>
    </row>
    <row r="1333" spans="1:22" x14ac:dyDescent="0.3">
      <c r="A1333" s="7" t="s">
        <v>137</v>
      </c>
      <c r="B1333" s="7">
        <v>6</v>
      </c>
      <c r="C1333" s="8" t="s">
        <v>178</v>
      </c>
      <c r="D1333" s="7" t="s">
        <v>300</v>
      </c>
      <c r="E1333" s="7" t="s">
        <v>292</v>
      </c>
      <c r="F1333" s="8" t="s">
        <v>301</v>
      </c>
      <c r="G1333" s="7" t="s">
        <v>30</v>
      </c>
      <c r="H1333" s="9">
        <v>352.54860000000002</v>
      </c>
      <c r="I1333" s="9">
        <v>0.97219999999999995</v>
      </c>
      <c r="J1333" s="9">
        <v>0.97219999999999995</v>
      </c>
      <c r="K1333" s="10">
        <v>1</v>
      </c>
      <c r="L1333" s="9">
        <v>11.37</v>
      </c>
      <c r="M1333" s="19">
        <f>H1333*INDEX('Pliegos Tarifarios (Santiago)'!$B:$B,MATCH($B1333,'Pliegos Tarifarios (Santiago)'!$A:$A,0))</f>
        <v>41896.170526800001</v>
      </c>
      <c r="N1333" s="19">
        <f>I1333*INDEX('Pliegos Tarifarios (Santiago)'!$C:$C,MATCH($B1333,'Pliegos Tarifarios (Santiago)'!$A:$A,0))</f>
        <v>3364.3515709999997</v>
      </c>
      <c r="O1333" s="19">
        <f>J1333*INDEX('Pliegos Tarifarios (Santiago)'!$D:$D,MATCH($B1333,'Pliegos Tarifarios (Santiago)'!$A:$A,0))</f>
        <v>13770.7550938</v>
      </c>
      <c r="P1333" s="19">
        <f>H1333*INDEX('Pliegos Tarifarios (Santiago)'!$E:$E,MATCH($B1333,'Pliegos Tarifarios (Santiago)'!$A:$A,0))</f>
        <v>4559.1584952000003</v>
      </c>
      <c r="Q1333" s="19" cm="1">
        <f t="array" ref="Q1333">H1333*_xlfn.IFS(H1333&lt;=350,INDEX('Pliegos Tarifarios (Santiago)'!$F:$F,MATCH($B1333,'Pliegos Tarifarios (Santiago)'!$A:$A,0)),H1333&lt;=500,INDEX('Pliegos Tarifarios (Santiago)'!$G:$G,MATCH($B1333,'Pliegos Tarifarios (Santiago)'!$A:$A,0)),H1333&lt;=1000,INDEX('Pliegos Tarifarios (Santiago)'!$H:$H,MATCH($B1333,'Pliegos Tarifarios (Santiago)'!$A:$A,0)),H1333&lt;=5000,INDEX('Pliegos Tarifarios (Santiago)'!$I:$I,MATCH($B1333,'Pliegos Tarifarios (Santiago)'!$A:$A,0)),H1333&gt;5000,INDEX('Pliegos Tarifarios (Santiago)'!$J:$J,MATCH($B1333,'Pliegos Tarifarios (Santiago)'!$A:$A,0)))/1.19</f>
        <v>496.53063327731104</v>
      </c>
      <c r="R1333" s="19">
        <f>INDEX('Pliegos Tarifarios (Santiago)'!$K:$K,MATCH($B1333,'Pliegos Tarifarios (Santiago)'!$A:$A,0))</f>
        <v>724.74800000000005</v>
      </c>
      <c r="S1333" s="21">
        <f t="shared" si="83"/>
        <v>64811.714320077306</v>
      </c>
      <c r="T1333" s="21">
        <f t="shared" si="81"/>
        <v>12314.225720814688</v>
      </c>
      <c r="U1333" s="19">
        <v>0</v>
      </c>
      <c r="V1333" s="21">
        <f t="shared" si="82"/>
        <v>77125.94004089199</v>
      </c>
    </row>
    <row r="1334" spans="1:22" x14ac:dyDescent="0.3">
      <c r="A1334" s="7" t="s">
        <v>137</v>
      </c>
      <c r="B1334" s="7">
        <v>6</v>
      </c>
      <c r="C1334" s="8" t="s">
        <v>178</v>
      </c>
      <c r="D1334" s="7" t="s">
        <v>302</v>
      </c>
      <c r="E1334" s="7" t="s">
        <v>292</v>
      </c>
      <c r="F1334" s="8" t="s">
        <v>303</v>
      </c>
      <c r="G1334" s="7" t="s">
        <v>30</v>
      </c>
      <c r="H1334" s="9">
        <v>351.99590000000001</v>
      </c>
      <c r="I1334" s="9">
        <v>0.98070000000000002</v>
      </c>
      <c r="J1334" s="9">
        <v>0.97</v>
      </c>
      <c r="K1334" s="10">
        <v>0.98908942592026095</v>
      </c>
      <c r="L1334" s="9">
        <v>11.35</v>
      </c>
      <c r="M1334" s="19">
        <f>H1334*INDEX('Pliegos Tarifarios (Santiago)'!$B:$B,MATCH($B1334,'Pliegos Tarifarios (Santiago)'!$A:$A,0))</f>
        <v>41830.488764199996</v>
      </c>
      <c r="N1334" s="19">
        <f>I1334*INDEX('Pliegos Tarifarios (Santiago)'!$C:$C,MATCH($B1334,'Pliegos Tarifarios (Santiago)'!$A:$A,0))</f>
        <v>3393.7662885</v>
      </c>
      <c r="O1334" s="19">
        <f>J1334*INDEX('Pliegos Tarifarios (Santiago)'!$D:$D,MATCH($B1334,'Pliegos Tarifarios (Santiago)'!$A:$A,0))</f>
        <v>13739.593129999999</v>
      </c>
      <c r="P1334" s="19">
        <f>H1334*INDEX('Pliegos Tarifarios (Santiago)'!$E:$E,MATCH($B1334,'Pliegos Tarifarios (Santiago)'!$A:$A,0))</f>
        <v>4552.0109788</v>
      </c>
      <c r="Q1334" s="19" cm="1">
        <f t="array" ref="Q1334">H1334*_xlfn.IFS(H1334&lt;=350,INDEX('Pliegos Tarifarios (Santiago)'!$F:$F,MATCH($B1334,'Pliegos Tarifarios (Santiago)'!$A:$A,0)),H1334&lt;=500,INDEX('Pliegos Tarifarios (Santiago)'!$G:$G,MATCH($B1334,'Pliegos Tarifarios (Santiago)'!$A:$A,0)),H1334&lt;=1000,INDEX('Pliegos Tarifarios (Santiago)'!$H:$H,MATCH($B1334,'Pliegos Tarifarios (Santiago)'!$A:$A,0)),H1334&lt;=5000,INDEX('Pliegos Tarifarios (Santiago)'!$I:$I,MATCH($B1334,'Pliegos Tarifarios (Santiago)'!$A:$A,0)),H1334&gt;5000,INDEX('Pliegos Tarifarios (Santiago)'!$J:$J,MATCH($B1334,'Pliegos Tarifarios (Santiago)'!$A:$A,0)))/1.19</f>
        <v>495.75220873949587</v>
      </c>
      <c r="R1334" s="19">
        <f>INDEX('Pliegos Tarifarios (Santiago)'!$K:$K,MATCH($B1334,'Pliegos Tarifarios (Santiago)'!$A:$A,0))</f>
        <v>724.74800000000005</v>
      </c>
      <c r="S1334" s="21">
        <f t="shared" si="83"/>
        <v>64736.359370239494</v>
      </c>
      <c r="T1334" s="21">
        <f t="shared" si="81"/>
        <v>12299.908280345504</v>
      </c>
      <c r="U1334" s="19">
        <v>0</v>
      </c>
      <c r="V1334" s="21">
        <f t="shared" si="82"/>
        <v>77036.267650584996</v>
      </c>
    </row>
    <row r="1335" spans="1:22" x14ac:dyDescent="0.3">
      <c r="A1335" s="7" t="s">
        <v>137</v>
      </c>
      <c r="B1335" s="7">
        <v>6</v>
      </c>
      <c r="C1335" s="8" t="s">
        <v>178</v>
      </c>
      <c r="D1335" s="7" t="s">
        <v>304</v>
      </c>
      <c r="E1335" s="7" t="s">
        <v>305</v>
      </c>
      <c r="F1335" s="8" t="s">
        <v>306</v>
      </c>
      <c r="G1335" s="7" t="s">
        <v>30</v>
      </c>
      <c r="H1335" s="9">
        <v>352.4973</v>
      </c>
      <c r="I1335" s="9">
        <v>0.9839</v>
      </c>
      <c r="J1335" s="9">
        <v>0.98040000000000005</v>
      </c>
      <c r="K1335" s="10">
        <v>0.99644272791950406</v>
      </c>
      <c r="L1335" s="9">
        <v>11.37</v>
      </c>
      <c r="M1335" s="19">
        <f>H1335*INDEX('Pliegos Tarifarios (Santiago)'!$B:$B,MATCH($B1335,'Pliegos Tarifarios (Santiago)'!$A:$A,0))</f>
        <v>41890.074137399999</v>
      </c>
      <c r="N1335" s="19">
        <f>I1335*INDEX('Pliegos Tarifarios (Santiago)'!$C:$C,MATCH($B1335,'Pliegos Tarifarios (Santiago)'!$A:$A,0))</f>
        <v>3404.8400644999997</v>
      </c>
      <c r="O1335" s="19">
        <f>J1335*INDEX('Pliegos Tarifarios (Santiago)'!$D:$D,MATCH($B1335,'Pliegos Tarifarios (Santiago)'!$A:$A,0))</f>
        <v>13886.904231600001</v>
      </c>
      <c r="P1335" s="19">
        <f>H1335*INDEX('Pliegos Tarifarios (Santiago)'!$E:$E,MATCH($B1335,'Pliegos Tarifarios (Santiago)'!$A:$A,0))</f>
        <v>4558.4950835999998</v>
      </c>
      <c r="Q1335" s="19" cm="1">
        <f t="array" ref="Q1335">H1335*_xlfn.IFS(H1335&lt;=350,INDEX('Pliegos Tarifarios (Santiago)'!$F:$F,MATCH($B1335,'Pliegos Tarifarios (Santiago)'!$A:$A,0)),H1335&lt;=500,INDEX('Pliegos Tarifarios (Santiago)'!$G:$G,MATCH($B1335,'Pliegos Tarifarios (Santiago)'!$A:$A,0)),H1335&lt;=1000,INDEX('Pliegos Tarifarios (Santiago)'!$H:$H,MATCH($B1335,'Pliegos Tarifarios (Santiago)'!$A:$A,0)),H1335&lt;=5000,INDEX('Pliegos Tarifarios (Santiago)'!$I:$I,MATCH($B1335,'Pliegos Tarifarios (Santiago)'!$A:$A,0)),H1335&gt;5000,INDEX('Pliegos Tarifarios (Santiago)'!$J:$J,MATCH($B1335,'Pliegos Tarifarios (Santiago)'!$A:$A,0)))/1.19</f>
        <v>496.45838218487404</v>
      </c>
      <c r="R1335" s="19">
        <f>INDEX('Pliegos Tarifarios (Santiago)'!$K:$K,MATCH($B1335,'Pliegos Tarifarios (Santiago)'!$A:$A,0))</f>
        <v>724.74800000000005</v>
      </c>
      <c r="S1335" s="21">
        <f t="shared" si="83"/>
        <v>64961.519899284867</v>
      </c>
      <c r="T1335" s="21">
        <f t="shared" si="81"/>
        <v>12342.688780864124</v>
      </c>
      <c r="U1335" s="19">
        <v>0</v>
      </c>
      <c r="V1335" s="21">
        <f t="shared" si="82"/>
        <v>77304.208680148993</v>
      </c>
    </row>
    <row r="1336" spans="1:22" x14ac:dyDescent="0.3">
      <c r="A1336" s="7" t="s">
        <v>137</v>
      </c>
      <c r="B1336" s="7">
        <v>6</v>
      </c>
      <c r="C1336" s="8" t="s">
        <v>178</v>
      </c>
      <c r="D1336" s="7" t="s">
        <v>307</v>
      </c>
      <c r="E1336" s="7" t="s">
        <v>305</v>
      </c>
      <c r="F1336" s="8" t="s">
        <v>308</v>
      </c>
      <c r="G1336" s="7" t="s">
        <v>30</v>
      </c>
      <c r="H1336" s="9">
        <v>351.76010000000002</v>
      </c>
      <c r="I1336" s="9">
        <v>1.0002</v>
      </c>
      <c r="J1336" s="9">
        <v>0.97240000000000004</v>
      </c>
      <c r="K1336" s="10">
        <v>0.97220555888822247</v>
      </c>
      <c r="L1336" s="9">
        <v>11.35</v>
      </c>
      <c r="M1336" s="19">
        <f>H1336*INDEX('Pliegos Tarifarios (Santiago)'!$B:$B,MATCH($B1336,'Pliegos Tarifarios (Santiago)'!$A:$A,0))</f>
        <v>41802.466763800003</v>
      </c>
      <c r="N1336" s="19">
        <f>I1336*INDEX('Pliegos Tarifarios (Santiago)'!$C:$C,MATCH($B1336,'Pliegos Tarifarios (Santiago)'!$A:$A,0))</f>
        <v>3461.2471109999997</v>
      </c>
      <c r="O1336" s="19">
        <f>J1336*INDEX('Pliegos Tarifarios (Santiago)'!$D:$D,MATCH($B1336,'Pliegos Tarifarios (Santiago)'!$A:$A,0))</f>
        <v>13773.5879996</v>
      </c>
      <c r="P1336" s="19">
        <f>H1336*INDEX('Pliegos Tarifarios (Santiago)'!$E:$E,MATCH($B1336,'Pliegos Tarifarios (Santiago)'!$A:$A,0))</f>
        <v>4548.9616132000001</v>
      </c>
      <c r="Q1336" s="19" cm="1">
        <f t="array" ref="Q1336">H1336*_xlfn.IFS(H1336&lt;=350,INDEX('Pliegos Tarifarios (Santiago)'!$F:$F,MATCH($B1336,'Pliegos Tarifarios (Santiago)'!$A:$A,0)),H1336&lt;=500,INDEX('Pliegos Tarifarios (Santiago)'!$G:$G,MATCH($B1336,'Pliegos Tarifarios (Santiago)'!$A:$A,0)),H1336&lt;=1000,INDEX('Pliegos Tarifarios (Santiago)'!$H:$H,MATCH($B1336,'Pliegos Tarifarios (Santiago)'!$A:$A,0)),H1336&lt;=5000,INDEX('Pliegos Tarifarios (Santiago)'!$I:$I,MATCH($B1336,'Pliegos Tarifarios (Santiago)'!$A:$A,0)),H1336&gt;5000,INDEX('Pliegos Tarifarios (Santiago)'!$J:$J,MATCH($B1336,'Pliegos Tarifarios (Santiago)'!$A:$A,0)))/1.19</f>
        <v>495.42010722689082</v>
      </c>
      <c r="R1336" s="19">
        <f>INDEX('Pliegos Tarifarios (Santiago)'!$K:$K,MATCH($B1336,'Pliegos Tarifarios (Santiago)'!$A:$A,0))</f>
        <v>724.74800000000005</v>
      </c>
      <c r="S1336" s="21">
        <f t="shared" si="83"/>
        <v>64806.431594826892</v>
      </c>
      <c r="T1336" s="21">
        <f t="shared" si="81"/>
        <v>12313.22200301711</v>
      </c>
      <c r="U1336" s="19">
        <v>0</v>
      </c>
      <c r="V1336" s="21">
        <f t="shared" si="82"/>
        <v>77119.653597844008</v>
      </c>
    </row>
    <row r="1337" spans="1:22" x14ac:dyDescent="0.3">
      <c r="A1337" s="7" t="s">
        <v>137</v>
      </c>
      <c r="B1337" s="7">
        <v>6</v>
      </c>
      <c r="C1337" s="8" t="s">
        <v>178</v>
      </c>
      <c r="D1337" s="7" t="s">
        <v>309</v>
      </c>
      <c r="E1337" s="7" t="s">
        <v>70</v>
      </c>
      <c r="F1337" s="8" t="s">
        <v>71</v>
      </c>
      <c r="G1337" s="7" t="s">
        <v>16</v>
      </c>
      <c r="H1337" s="9">
        <v>1405.4975999999999</v>
      </c>
      <c r="I1337" s="9">
        <v>4.0738000000000003</v>
      </c>
      <c r="J1337" s="9">
        <v>4.0738000000000003</v>
      </c>
      <c r="K1337" s="10">
        <v>1</v>
      </c>
      <c r="L1337" s="9">
        <v>45.34</v>
      </c>
      <c r="M1337" s="19">
        <f>H1337*INDEX('Pliegos Tarifarios (Santiago)'!$B:$B,MATCH($B1337,'Pliegos Tarifarios (Santiago)'!$A:$A,0))</f>
        <v>167026.52378879997</v>
      </c>
      <c r="N1337" s="19">
        <f>I1337*INDEX('Pliegos Tarifarios (Santiago)'!$C:$C,MATCH($B1337,'Pliegos Tarifarios (Santiago)'!$A:$A,0))</f>
        <v>14097.608959000001</v>
      </c>
      <c r="O1337" s="19">
        <f>J1337*INDEX('Pliegos Tarifarios (Santiago)'!$D:$D,MATCH($B1337,'Pliegos Tarifarios (Santiago)'!$A:$A,0))</f>
        <v>57703.458240200009</v>
      </c>
      <c r="P1337" s="19">
        <f>H1337*INDEX('Pliegos Tarifarios (Santiago)'!$E:$E,MATCH($B1337,'Pliegos Tarifarios (Santiago)'!$A:$A,0))</f>
        <v>18175.8949632</v>
      </c>
      <c r="Q1337" s="19" cm="1">
        <f t="array" ref="Q1337">H1337*_xlfn.IFS(H1337&lt;=350,INDEX('Pliegos Tarifarios (Santiago)'!$F:$F,MATCH($B1337,'Pliegos Tarifarios (Santiago)'!$A:$A,0)),H1337&lt;=500,INDEX('Pliegos Tarifarios (Santiago)'!$G:$G,MATCH($B1337,'Pliegos Tarifarios (Santiago)'!$A:$A,0)),H1337&lt;=1000,INDEX('Pliegos Tarifarios (Santiago)'!$H:$H,MATCH($B1337,'Pliegos Tarifarios (Santiago)'!$A:$A,0)),H1337&lt;=5000,INDEX('Pliegos Tarifarios (Santiago)'!$I:$I,MATCH($B1337,'Pliegos Tarifarios (Santiago)'!$A:$A,0)),H1337&gt;5000,INDEX('Pliegos Tarifarios (Santiago)'!$J:$J,MATCH($B1337,'Pliegos Tarifarios (Santiago)'!$A:$A,0)))/1.19</f>
        <v>4217.6738904201684</v>
      </c>
      <c r="R1337" s="19">
        <f>INDEX('Pliegos Tarifarios (Santiago)'!$K:$K,MATCH($B1337,'Pliegos Tarifarios (Santiago)'!$A:$A,0))</f>
        <v>724.74800000000005</v>
      </c>
      <c r="S1337" s="21">
        <f t="shared" si="83"/>
        <v>261945.90784162015</v>
      </c>
      <c r="T1337" s="21">
        <f t="shared" si="81"/>
        <v>49769.722489907828</v>
      </c>
      <c r="U1337" s="19">
        <v>0</v>
      </c>
      <c r="V1337" s="21">
        <f t="shared" si="82"/>
        <v>311715.63033152797</v>
      </c>
    </row>
    <row r="1338" spans="1:22" x14ac:dyDescent="0.3">
      <c r="A1338" s="7" t="s">
        <v>137</v>
      </c>
      <c r="B1338" s="7">
        <v>6</v>
      </c>
      <c r="C1338" s="8" t="s">
        <v>178</v>
      </c>
      <c r="D1338" s="7" t="s">
        <v>310</v>
      </c>
      <c r="E1338" s="7" t="s">
        <v>70</v>
      </c>
      <c r="F1338" s="8" t="s">
        <v>311</v>
      </c>
      <c r="G1338" s="7" t="s">
        <v>16</v>
      </c>
      <c r="H1338" s="9">
        <v>1168.7467999999999</v>
      </c>
      <c r="I1338" s="9">
        <v>3.2332999999999998</v>
      </c>
      <c r="J1338" s="9">
        <v>3.2332999999999998</v>
      </c>
      <c r="K1338" s="10">
        <v>1</v>
      </c>
      <c r="L1338" s="9">
        <v>37.700000000000003</v>
      </c>
      <c r="M1338" s="19">
        <f>H1338*INDEX('Pliegos Tarifarios (Santiago)'!$B:$B,MATCH($B1338,'Pliegos Tarifarios (Santiago)'!$A:$A,0))</f>
        <v>138891.53221839998</v>
      </c>
      <c r="N1338" s="19">
        <f>I1338*INDEX('Pliegos Tarifarios (Santiago)'!$C:$C,MATCH($B1338,'Pliegos Tarifarios (Santiago)'!$A:$A,0))</f>
        <v>11189.012481499998</v>
      </c>
      <c r="O1338" s="19">
        <f>J1338*INDEX('Pliegos Tarifarios (Santiago)'!$D:$D,MATCH($B1338,'Pliegos Tarifarios (Santiago)'!$A:$A,0))</f>
        <v>45798.171615699997</v>
      </c>
      <c r="P1338" s="19">
        <f>H1338*INDEX('Pliegos Tarifarios (Santiago)'!$E:$E,MATCH($B1338,'Pliegos Tarifarios (Santiago)'!$A:$A,0))</f>
        <v>15114.233617599999</v>
      </c>
      <c r="Q1338" s="19" cm="1">
        <f t="array" ref="Q1338">H1338*_xlfn.IFS(H1338&lt;=350,INDEX('Pliegos Tarifarios (Santiago)'!$F:$F,MATCH($B1338,'Pliegos Tarifarios (Santiago)'!$A:$A,0)),H1338&lt;=500,INDEX('Pliegos Tarifarios (Santiago)'!$G:$G,MATCH($B1338,'Pliegos Tarifarios (Santiago)'!$A:$A,0)),H1338&lt;=1000,INDEX('Pliegos Tarifarios (Santiago)'!$H:$H,MATCH($B1338,'Pliegos Tarifarios (Santiago)'!$A:$A,0)),H1338&lt;=5000,INDEX('Pliegos Tarifarios (Santiago)'!$I:$I,MATCH($B1338,'Pliegos Tarifarios (Santiago)'!$A:$A,0)),H1338&gt;5000,INDEX('Pliegos Tarifarios (Santiago)'!$J:$J,MATCH($B1338,'Pliegos Tarifarios (Santiago)'!$A:$A,0)))/1.19</f>
        <v>3507.2225401680671</v>
      </c>
      <c r="R1338" s="19">
        <f>INDEX('Pliegos Tarifarios (Santiago)'!$K:$K,MATCH($B1338,'Pliegos Tarifarios (Santiago)'!$A:$A,0))</f>
        <v>724.74800000000005</v>
      </c>
      <c r="S1338" s="21">
        <f t="shared" si="83"/>
        <v>215224.92047336802</v>
      </c>
      <c r="T1338" s="21">
        <f t="shared" si="81"/>
        <v>40892.734889939922</v>
      </c>
      <c r="U1338" s="19">
        <v>0</v>
      </c>
      <c r="V1338" s="21">
        <f t="shared" si="82"/>
        <v>256117.65536330795</v>
      </c>
    </row>
    <row r="1339" spans="1:22" x14ac:dyDescent="0.3">
      <c r="A1339" s="7" t="s">
        <v>137</v>
      </c>
      <c r="B1339" s="7">
        <v>6</v>
      </c>
      <c r="C1339" s="8" t="s">
        <v>178</v>
      </c>
      <c r="D1339" s="7" t="s">
        <v>312</v>
      </c>
      <c r="E1339" s="7" t="s">
        <v>70</v>
      </c>
      <c r="F1339" s="8" t="s">
        <v>313</v>
      </c>
      <c r="G1339" s="7" t="s">
        <v>16</v>
      </c>
      <c r="H1339" s="9">
        <v>1174.4885999999999</v>
      </c>
      <c r="I1339" s="9">
        <v>3.2587000000000002</v>
      </c>
      <c r="J1339" s="9">
        <v>3.1964999999999999</v>
      </c>
      <c r="K1339" s="10">
        <v>0.98091263387240302</v>
      </c>
      <c r="L1339" s="9">
        <v>37.89</v>
      </c>
      <c r="M1339" s="19">
        <f>H1339*INDEX('Pliegos Tarifarios (Santiago)'!$B:$B,MATCH($B1339,'Pliegos Tarifarios (Santiago)'!$A:$A,0))</f>
        <v>139573.87624679998</v>
      </c>
      <c r="N1339" s="19">
        <f>I1339*INDEX('Pliegos Tarifarios (Santiago)'!$C:$C,MATCH($B1339,'Pliegos Tarifarios (Santiago)'!$A:$A,0))</f>
        <v>11276.910578499999</v>
      </c>
      <c r="O1339" s="19">
        <f>J1339*INDEX('Pliegos Tarifarios (Santiago)'!$D:$D,MATCH($B1339,'Pliegos Tarifarios (Santiago)'!$A:$A,0))</f>
        <v>45276.916948500002</v>
      </c>
      <c r="P1339" s="19">
        <f>H1339*INDEX('Pliegos Tarifarios (Santiago)'!$E:$E,MATCH($B1339,'Pliegos Tarifarios (Santiago)'!$A:$A,0))</f>
        <v>15188.486575199999</v>
      </c>
      <c r="Q1339" s="19" cm="1">
        <f t="array" ref="Q1339">H1339*_xlfn.IFS(H1339&lt;=350,INDEX('Pliegos Tarifarios (Santiago)'!$F:$F,MATCH($B1339,'Pliegos Tarifarios (Santiago)'!$A:$A,0)),H1339&lt;=500,INDEX('Pliegos Tarifarios (Santiago)'!$G:$G,MATCH($B1339,'Pliegos Tarifarios (Santiago)'!$A:$A,0)),H1339&lt;=1000,INDEX('Pliegos Tarifarios (Santiago)'!$H:$H,MATCH($B1339,'Pliegos Tarifarios (Santiago)'!$A:$A,0)),H1339&lt;=5000,INDEX('Pliegos Tarifarios (Santiago)'!$I:$I,MATCH($B1339,'Pliegos Tarifarios (Santiago)'!$A:$A,0)),H1339&gt;5000,INDEX('Pliegos Tarifarios (Santiago)'!$J:$J,MATCH($B1339,'Pliegos Tarifarios (Santiago)'!$A:$A,0)))/1.19</f>
        <v>3524.4527652100833</v>
      </c>
      <c r="R1339" s="19">
        <f>INDEX('Pliegos Tarifarios (Santiago)'!$K:$K,MATCH($B1339,'Pliegos Tarifarios (Santiago)'!$A:$A,0))</f>
        <v>724.74800000000005</v>
      </c>
      <c r="S1339" s="21">
        <f t="shared" si="83"/>
        <v>215565.39111421004</v>
      </c>
      <c r="T1339" s="21">
        <f t="shared" si="81"/>
        <v>40957.424311699906</v>
      </c>
      <c r="U1339" s="19">
        <v>0</v>
      </c>
      <c r="V1339" s="21">
        <f t="shared" si="82"/>
        <v>256522.81542590994</v>
      </c>
    </row>
    <row r="1340" spans="1:22" x14ac:dyDescent="0.3">
      <c r="A1340" s="7" t="s">
        <v>137</v>
      </c>
      <c r="B1340" s="7">
        <v>6</v>
      </c>
      <c r="C1340" s="8" t="s">
        <v>178</v>
      </c>
      <c r="D1340" s="7" t="s">
        <v>314</v>
      </c>
      <c r="E1340" s="7" t="s">
        <v>70</v>
      </c>
      <c r="F1340" s="8" t="s">
        <v>315</v>
      </c>
      <c r="G1340" s="7" t="s">
        <v>16</v>
      </c>
      <c r="H1340" s="9">
        <v>936.71029999999996</v>
      </c>
      <c r="I1340" s="9">
        <v>2.5926999999999998</v>
      </c>
      <c r="J1340" s="9">
        <v>2.5470999999999999</v>
      </c>
      <c r="K1340" s="10">
        <v>0.98241215721062991</v>
      </c>
      <c r="L1340" s="9">
        <v>30.22</v>
      </c>
      <c r="M1340" s="19">
        <f>H1340*INDEX('Pliegos Tarifarios (Santiago)'!$B:$B,MATCH($B1340,'Pliegos Tarifarios (Santiago)'!$A:$A,0))</f>
        <v>111316.7786314</v>
      </c>
      <c r="N1340" s="19">
        <f>I1340*INDEX('Pliegos Tarifarios (Santiago)'!$C:$C,MATCH($B1340,'Pliegos Tarifarios (Santiago)'!$A:$A,0))</f>
        <v>8972.1809484999994</v>
      </c>
      <c r="O1340" s="19">
        <f>J1340*INDEX('Pliegos Tarifarios (Santiago)'!$D:$D,MATCH($B1340,'Pliegos Tarifarios (Santiago)'!$A:$A,0))</f>
        <v>36078.471815899997</v>
      </c>
      <c r="P1340" s="19">
        <f>H1340*INDEX('Pliegos Tarifarios (Santiago)'!$E:$E,MATCH($B1340,'Pliegos Tarifarios (Santiago)'!$A:$A,0))</f>
        <v>12113.5375996</v>
      </c>
      <c r="Q1340" s="19" cm="1">
        <f t="array" ref="Q1340">H1340*_xlfn.IFS(H1340&lt;=350,INDEX('Pliegos Tarifarios (Santiago)'!$F:$F,MATCH($B1340,'Pliegos Tarifarios (Santiago)'!$A:$A,0)),H1340&lt;=500,INDEX('Pliegos Tarifarios (Santiago)'!$G:$G,MATCH($B1340,'Pliegos Tarifarios (Santiago)'!$A:$A,0)),H1340&lt;=1000,INDEX('Pliegos Tarifarios (Santiago)'!$H:$H,MATCH($B1340,'Pliegos Tarifarios (Santiago)'!$A:$A,0)),H1340&lt;=5000,INDEX('Pliegos Tarifarios (Santiago)'!$I:$I,MATCH($B1340,'Pliegos Tarifarios (Santiago)'!$A:$A,0)),H1340&gt;5000,INDEX('Pliegos Tarifarios (Santiago)'!$J:$J,MATCH($B1340,'Pliegos Tarifarios (Santiago)'!$A:$A,0)))/1.19</f>
        <v>2196.9398716806722</v>
      </c>
      <c r="R1340" s="19">
        <f>INDEX('Pliegos Tarifarios (Santiago)'!$K:$K,MATCH($B1340,'Pliegos Tarifarios (Santiago)'!$A:$A,0))</f>
        <v>724.74800000000005</v>
      </c>
      <c r="S1340" s="21">
        <f t="shared" si="83"/>
        <v>171402.65686708066</v>
      </c>
      <c r="T1340" s="21">
        <f t="shared" si="81"/>
        <v>32566.504804745327</v>
      </c>
      <c r="U1340" s="19">
        <v>0</v>
      </c>
      <c r="V1340" s="21">
        <f t="shared" si="82"/>
        <v>203969.16167182598</v>
      </c>
    </row>
    <row r="1341" spans="1:22" x14ac:dyDescent="0.3">
      <c r="A1341" s="7" t="s">
        <v>137</v>
      </c>
      <c r="B1341" s="7">
        <v>6</v>
      </c>
      <c r="C1341" s="8" t="s">
        <v>178</v>
      </c>
      <c r="D1341" s="7" t="s">
        <v>316</v>
      </c>
      <c r="E1341" s="7" t="s">
        <v>90</v>
      </c>
      <c r="F1341" s="8" t="s">
        <v>93</v>
      </c>
      <c r="G1341" s="7" t="s">
        <v>30</v>
      </c>
      <c r="H1341" s="9">
        <v>351.62139999999999</v>
      </c>
      <c r="I1341" s="9">
        <v>1.0013000000000001</v>
      </c>
      <c r="J1341" s="9">
        <v>0.98099999999999998</v>
      </c>
      <c r="K1341" s="10">
        <v>0.97972635573754108</v>
      </c>
      <c r="L1341" s="9">
        <v>11.34</v>
      </c>
      <c r="M1341" s="19">
        <f>H1341*INDEX('Pliegos Tarifarios (Santiago)'!$B:$B,MATCH($B1341,'Pliegos Tarifarios (Santiago)'!$A:$A,0))</f>
        <v>41785.983933199997</v>
      </c>
      <c r="N1341" s="19">
        <f>I1341*INDEX('Pliegos Tarifarios (Santiago)'!$C:$C,MATCH($B1341,'Pliegos Tarifarios (Santiago)'!$A:$A,0))</f>
        <v>3465.0537214999999</v>
      </c>
      <c r="O1341" s="19">
        <f>J1341*INDEX('Pliegos Tarifarios (Santiago)'!$D:$D,MATCH($B1341,'Pliegos Tarifarios (Santiago)'!$A:$A,0))</f>
        <v>13895.402948999999</v>
      </c>
      <c r="P1341" s="19">
        <f>H1341*INDEX('Pliegos Tarifarios (Santiago)'!$E:$E,MATCH($B1341,'Pliegos Tarifarios (Santiago)'!$A:$A,0))</f>
        <v>4547.1679448000004</v>
      </c>
      <c r="Q1341" s="19" cm="1">
        <f t="array" ref="Q1341">H1341*_xlfn.IFS(H1341&lt;=350,INDEX('Pliegos Tarifarios (Santiago)'!$F:$F,MATCH($B1341,'Pliegos Tarifarios (Santiago)'!$A:$A,0)),H1341&lt;=500,INDEX('Pliegos Tarifarios (Santiago)'!$G:$G,MATCH($B1341,'Pliegos Tarifarios (Santiago)'!$A:$A,0)),H1341&lt;=1000,INDEX('Pliegos Tarifarios (Santiago)'!$H:$H,MATCH($B1341,'Pliegos Tarifarios (Santiago)'!$A:$A,0)),H1341&lt;=5000,INDEX('Pliegos Tarifarios (Santiago)'!$I:$I,MATCH($B1341,'Pliegos Tarifarios (Santiago)'!$A:$A,0)),H1341&gt;5000,INDEX('Pliegos Tarifarios (Santiago)'!$J:$J,MATCH($B1341,'Pliegos Tarifarios (Santiago)'!$A:$A,0)))/1.19</f>
        <v>495.22476168067232</v>
      </c>
      <c r="R1341" s="19">
        <f>INDEX('Pliegos Tarifarios (Santiago)'!$K:$K,MATCH($B1341,'Pliegos Tarifarios (Santiago)'!$A:$A,0))</f>
        <v>724.74800000000005</v>
      </c>
      <c r="S1341" s="21">
        <f t="shared" si="83"/>
        <v>64913.581310180671</v>
      </c>
      <c r="T1341" s="21">
        <f t="shared" si="81"/>
        <v>12333.580448934328</v>
      </c>
      <c r="U1341" s="19">
        <v>0</v>
      </c>
      <c r="V1341" s="21">
        <f t="shared" si="82"/>
        <v>77247.161759114999</v>
      </c>
    </row>
    <row r="1342" spans="1:22" x14ac:dyDescent="0.3">
      <c r="A1342" s="7" t="s">
        <v>137</v>
      </c>
      <c r="B1342" s="7">
        <v>6</v>
      </c>
      <c r="C1342" s="8" t="s">
        <v>178</v>
      </c>
      <c r="D1342" s="7" t="s">
        <v>317</v>
      </c>
      <c r="E1342" s="7" t="s">
        <v>90</v>
      </c>
      <c r="F1342" s="8" t="s">
        <v>318</v>
      </c>
      <c r="G1342" s="7" t="s">
        <v>30</v>
      </c>
      <c r="H1342" s="9">
        <v>351.07909999999998</v>
      </c>
      <c r="I1342" s="9">
        <v>0.99870000000000003</v>
      </c>
      <c r="J1342" s="9">
        <v>0.96230000000000004</v>
      </c>
      <c r="K1342" s="10">
        <v>0.96355261840392514</v>
      </c>
      <c r="L1342" s="9">
        <v>11.33</v>
      </c>
      <c r="M1342" s="19">
        <f>H1342*INDEX('Pliegos Tarifarios (Santiago)'!$B:$B,MATCH($B1342,'Pliegos Tarifarios (Santiago)'!$A:$A,0))</f>
        <v>41721.538085799999</v>
      </c>
      <c r="N1342" s="19">
        <f>I1342*INDEX('Pliegos Tarifarios (Santiago)'!$C:$C,MATCH($B1342,'Pliegos Tarifarios (Santiago)'!$A:$A,0))</f>
        <v>3456.0562784999997</v>
      </c>
      <c r="O1342" s="19">
        <f>J1342*INDEX('Pliegos Tarifarios (Santiago)'!$D:$D,MATCH($B1342,'Pliegos Tarifarios (Santiago)'!$A:$A,0))</f>
        <v>13630.526256700001</v>
      </c>
      <c r="P1342" s="19">
        <f>H1342*INDEX('Pliegos Tarifarios (Santiago)'!$E:$E,MATCH($B1342,'Pliegos Tarifarios (Santiago)'!$A:$A,0))</f>
        <v>4540.1549212</v>
      </c>
      <c r="Q1342" s="19" cm="1">
        <f t="array" ref="Q1342">H1342*_xlfn.IFS(H1342&lt;=350,INDEX('Pliegos Tarifarios (Santiago)'!$F:$F,MATCH($B1342,'Pliegos Tarifarios (Santiago)'!$A:$A,0)),H1342&lt;=500,INDEX('Pliegos Tarifarios (Santiago)'!$G:$G,MATCH($B1342,'Pliegos Tarifarios (Santiago)'!$A:$A,0)),H1342&lt;=1000,INDEX('Pliegos Tarifarios (Santiago)'!$H:$H,MATCH($B1342,'Pliegos Tarifarios (Santiago)'!$A:$A,0)),H1342&lt;=5000,INDEX('Pliegos Tarifarios (Santiago)'!$I:$I,MATCH($B1342,'Pliegos Tarifarios (Santiago)'!$A:$A,0)),H1342&gt;5000,INDEX('Pliegos Tarifarios (Santiago)'!$J:$J,MATCH($B1342,'Pliegos Tarifarios (Santiago)'!$A:$A,0)))/1.19</f>
        <v>494.46098453781519</v>
      </c>
      <c r="R1342" s="19">
        <f>INDEX('Pliegos Tarifarios (Santiago)'!$K:$K,MATCH($B1342,'Pliegos Tarifarios (Santiago)'!$A:$A,0))</f>
        <v>724.74800000000005</v>
      </c>
      <c r="S1342" s="21">
        <f t="shared" si="83"/>
        <v>64567.484526737819</v>
      </c>
      <c r="T1342" s="21">
        <f t="shared" si="81"/>
        <v>12267.822060080185</v>
      </c>
      <c r="U1342" s="19">
        <v>0</v>
      </c>
      <c r="V1342" s="21">
        <f t="shared" si="82"/>
        <v>76835.306586817998</v>
      </c>
    </row>
    <row r="1343" spans="1:22" x14ac:dyDescent="0.3">
      <c r="A1343" s="7" t="s">
        <v>137</v>
      </c>
      <c r="B1343" s="7">
        <v>6</v>
      </c>
      <c r="C1343" s="8" t="s">
        <v>178</v>
      </c>
      <c r="D1343" s="7" t="s">
        <v>319</v>
      </c>
      <c r="E1343" s="7" t="s">
        <v>75</v>
      </c>
      <c r="F1343" s="8" t="s">
        <v>320</v>
      </c>
      <c r="G1343" s="7" t="s">
        <v>16</v>
      </c>
      <c r="H1343" s="9">
        <v>3518.0916999999999</v>
      </c>
      <c r="I1343" s="9">
        <v>9.8808000000000007</v>
      </c>
      <c r="J1343" s="9">
        <v>9.6678999999999995</v>
      </c>
      <c r="K1343" s="10">
        <v>0.97845316168731267</v>
      </c>
      <c r="L1343" s="9">
        <v>113.49</v>
      </c>
      <c r="M1343" s="19">
        <f>H1343*INDEX('Pliegos Tarifarios (Santiago)'!$B:$B,MATCH($B1343,'Pliegos Tarifarios (Santiago)'!$A:$A,0))</f>
        <v>418082.98144459998</v>
      </c>
      <c r="N1343" s="19">
        <f>I1343*INDEX('Pliegos Tarifarios (Santiago)'!$C:$C,MATCH($B1343,'Pliegos Tarifarios (Santiago)'!$A:$A,0))</f>
        <v>34193.051844000001</v>
      </c>
      <c r="O1343" s="19">
        <f>J1343*INDEX('Pliegos Tarifarios (Santiago)'!$D:$D,MATCH($B1343,'Pliegos Tarifarios (Santiago)'!$A:$A,0))</f>
        <v>136941.2499191</v>
      </c>
      <c r="P1343" s="19">
        <f>H1343*INDEX('Pliegos Tarifarios (Santiago)'!$E:$E,MATCH($B1343,'Pliegos Tarifarios (Santiago)'!$A:$A,0))</f>
        <v>45495.9618644</v>
      </c>
      <c r="Q1343" s="19" cm="1">
        <f t="array" ref="Q1343">H1343*_xlfn.IFS(H1343&lt;=350,INDEX('Pliegos Tarifarios (Santiago)'!$F:$F,MATCH($B1343,'Pliegos Tarifarios (Santiago)'!$A:$A,0)),H1343&lt;=500,INDEX('Pliegos Tarifarios (Santiago)'!$G:$G,MATCH($B1343,'Pliegos Tarifarios (Santiago)'!$A:$A,0)),H1343&lt;=1000,INDEX('Pliegos Tarifarios (Santiago)'!$H:$H,MATCH($B1343,'Pliegos Tarifarios (Santiago)'!$A:$A,0)),H1343&lt;=5000,INDEX('Pliegos Tarifarios (Santiago)'!$I:$I,MATCH($B1343,'Pliegos Tarifarios (Santiago)'!$A:$A,0)),H1343&gt;5000,INDEX('Pliegos Tarifarios (Santiago)'!$J:$J,MATCH($B1343,'Pliegos Tarifarios (Santiago)'!$A:$A,0)))/1.19</f>
        <v>10557.231479579832</v>
      </c>
      <c r="R1343" s="19">
        <f>INDEX('Pliegos Tarifarios (Santiago)'!$K:$K,MATCH($B1343,'Pliegos Tarifarios (Santiago)'!$A:$A,0))</f>
        <v>724.74800000000005</v>
      </c>
      <c r="S1343" s="21">
        <f t="shared" si="83"/>
        <v>645995.2245516798</v>
      </c>
      <c r="T1343" s="21">
        <f t="shared" si="81"/>
        <v>122739.09266481917</v>
      </c>
      <c r="U1343" s="19">
        <v>0</v>
      </c>
      <c r="V1343" s="21">
        <f t="shared" si="82"/>
        <v>768734.31721649901</v>
      </c>
    </row>
    <row r="1344" spans="1:22" x14ac:dyDescent="0.3">
      <c r="A1344" s="7" t="s">
        <v>137</v>
      </c>
      <c r="B1344" s="7">
        <v>6</v>
      </c>
      <c r="C1344" s="8" t="s">
        <v>178</v>
      </c>
      <c r="D1344" s="7" t="s">
        <v>321</v>
      </c>
      <c r="E1344" s="7" t="s">
        <v>75</v>
      </c>
      <c r="F1344" s="8" t="s">
        <v>84</v>
      </c>
      <c r="G1344" s="7" t="s">
        <v>16</v>
      </c>
      <c r="H1344" s="9">
        <v>2928.1597000000002</v>
      </c>
      <c r="I1344" s="9">
        <v>8.1201000000000008</v>
      </c>
      <c r="J1344" s="9">
        <v>8.1201000000000008</v>
      </c>
      <c r="K1344" s="10">
        <v>1</v>
      </c>
      <c r="L1344" s="9">
        <v>94.46</v>
      </c>
      <c r="M1344" s="19">
        <f>H1344*INDEX('Pliegos Tarifarios (Santiago)'!$B:$B,MATCH($B1344,'Pliegos Tarifarios (Santiago)'!$A:$A,0))</f>
        <v>347976.6424286</v>
      </c>
      <c r="N1344" s="19">
        <f>I1344*INDEX('Pliegos Tarifarios (Santiago)'!$C:$C,MATCH($B1344,'Pliegos Tarifarios (Santiago)'!$A:$A,0))</f>
        <v>28100.0526555</v>
      </c>
      <c r="O1344" s="19">
        <f>J1344*INDEX('Pliegos Tarifarios (Santiago)'!$D:$D,MATCH($B1344,'Pliegos Tarifarios (Santiago)'!$A:$A,0))</f>
        <v>115017.39193290002</v>
      </c>
      <c r="P1344" s="19">
        <f>H1344*INDEX('Pliegos Tarifarios (Santiago)'!$E:$E,MATCH($B1344,'Pliegos Tarifarios (Santiago)'!$A:$A,0))</f>
        <v>37866.9612404</v>
      </c>
      <c r="Q1344" s="19" cm="1">
        <f t="array" ref="Q1344">H1344*_xlfn.IFS(H1344&lt;=350,INDEX('Pliegos Tarifarios (Santiago)'!$F:$F,MATCH($B1344,'Pliegos Tarifarios (Santiago)'!$A:$A,0)),H1344&lt;=500,INDEX('Pliegos Tarifarios (Santiago)'!$G:$G,MATCH($B1344,'Pliegos Tarifarios (Santiago)'!$A:$A,0)),H1344&lt;=1000,INDEX('Pliegos Tarifarios (Santiago)'!$H:$H,MATCH($B1344,'Pliegos Tarifarios (Santiago)'!$A:$A,0)),H1344&lt;=5000,INDEX('Pliegos Tarifarios (Santiago)'!$I:$I,MATCH($B1344,'Pliegos Tarifarios (Santiago)'!$A:$A,0)),H1344&gt;5000,INDEX('Pliegos Tarifarios (Santiago)'!$J:$J,MATCH($B1344,'Pliegos Tarifarios (Santiago)'!$A:$A,0)))/1.19</f>
        <v>8786.9397384033618</v>
      </c>
      <c r="R1344" s="19">
        <f>INDEX('Pliegos Tarifarios (Santiago)'!$K:$K,MATCH($B1344,'Pliegos Tarifarios (Santiago)'!$A:$A,0))</f>
        <v>724.74800000000005</v>
      </c>
      <c r="S1344" s="21">
        <f t="shared" si="83"/>
        <v>538472.73599580338</v>
      </c>
      <c r="T1344" s="21">
        <f t="shared" si="81"/>
        <v>102309.81983920264</v>
      </c>
      <c r="U1344" s="19">
        <v>0</v>
      </c>
      <c r="V1344" s="21">
        <f t="shared" si="82"/>
        <v>640782.55583500606</v>
      </c>
    </row>
    <row r="1345" spans="1:22" x14ac:dyDescent="0.3">
      <c r="A1345" s="7" t="s">
        <v>137</v>
      </c>
      <c r="B1345" s="7">
        <v>6</v>
      </c>
      <c r="C1345" s="8" t="s">
        <v>178</v>
      </c>
      <c r="D1345" s="7" t="s">
        <v>322</v>
      </c>
      <c r="E1345" s="7" t="s">
        <v>75</v>
      </c>
      <c r="F1345" s="8" t="s">
        <v>323</v>
      </c>
      <c r="G1345" s="7" t="s">
        <v>16</v>
      </c>
      <c r="H1345" s="9">
        <v>2931.9434000000001</v>
      </c>
      <c r="I1345" s="9">
        <v>8.0359999999999996</v>
      </c>
      <c r="J1345" s="9">
        <v>8.0359999999999996</v>
      </c>
      <c r="K1345" s="10">
        <v>1</v>
      </c>
      <c r="L1345" s="9">
        <v>94.58</v>
      </c>
      <c r="M1345" s="19">
        <f>H1345*INDEX('Pliegos Tarifarios (Santiago)'!$B:$B,MATCH($B1345,'Pliegos Tarifarios (Santiago)'!$A:$A,0))</f>
        <v>348426.28976919997</v>
      </c>
      <c r="N1345" s="19">
        <f>I1345*INDEX('Pliegos Tarifarios (Santiago)'!$C:$C,MATCH($B1345,'Pliegos Tarifarios (Santiago)'!$A:$A,0))</f>
        <v>27809.019979999997</v>
      </c>
      <c r="O1345" s="19">
        <f>J1345*INDEX('Pliegos Tarifarios (Santiago)'!$D:$D,MATCH($B1345,'Pliegos Tarifarios (Santiago)'!$A:$A,0))</f>
        <v>113826.155044</v>
      </c>
      <c r="P1345" s="19">
        <f>H1345*INDEX('Pliegos Tarifarios (Santiago)'!$E:$E,MATCH($B1345,'Pliegos Tarifarios (Santiago)'!$A:$A,0))</f>
        <v>37915.8920488</v>
      </c>
      <c r="Q1345" s="19" cm="1">
        <f t="array" ref="Q1345">H1345*_xlfn.IFS(H1345&lt;=350,INDEX('Pliegos Tarifarios (Santiago)'!$F:$F,MATCH($B1345,'Pliegos Tarifarios (Santiago)'!$A:$A,0)),H1345&lt;=500,INDEX('Pliegos Tarifarios (Santiago)'!$G:$G,MATCH($B1345,'Pliegos Tarifarios (Santiago)'!$A:$A,0)),H1345&lt;=1000,INDEX('Pliegos Tarifarios (Santiago)'!$H:$H,MATCH($B1345,'Pliegos Tarifarios (Santiago)'!$A:$A,0)),H1345&lt;=5000,INDEX('Pliegos Tarifarios (Santiago)'!$I:$I,MATCH($B1345,'Pliegos Tarifarios (Santiago)'!$A:$A,0)),H1345&gt;5000,INDEX('Pliegos Tarifarios (Santiago)'!$J:$J,MATCH($B1345,'Pliegos Tarifarios (Santiago)'!$A:$A,0)))/1.19</f>
        <v>8798.294017983193</v>
      </c>
      <c r="R1345" s="19">
        <f>INDEX('Pliegos Tarifarios (Santiago)'!$K:$K,MATCH($B1345,'Pliegos Tarifarios (Santiago)'!$A:$A,0))</f>
        <v>724.74800000000005</v>
      </c>
      <c r="S1345" s="21">
        <f t="shared" si="83"/>
        <v>537500.39885998319</v>
      </c>
      <c r="T1345" s="21">
        <f t="shared" si="81"/>
        <v>102125.07578339681</v>
      </c>
      <c r="U1345" s="19">
        <v>0</v>
      </c>
      <c r="V1345" s="21">
        <f t="shared" si="82"/>
        <v>639625.47464338003</v>
      </c>
    </row>
    <row r="1346" spans="1:22" x14ac:dyDescent="0.3">
      <c r="A1346" s="7" t="s">
        <v>137</v>
      </c>
      <c r="B1346" s="7">
        <v>6</v>
      </c>
      <c r="C1346" s="8" t="s">
        <v>178</v>
      </c>
      <c r="D1346" s="7" t="s">
        <v>324</v>
      </c>
      <c r="E1346" s="7" t="s">
        <v>75</v>
      </c>
      <c r="F1346" s="8" t="s">
        <v>325</v>
      </c>
      <c r="G1346" s="7" t="s">
        <v>16</v>
      </c>
      <c r="H1346" s="9">
        <v>1173.3110999999999</v>
      </c>
      <c r="I1346" s="9">
        <v>3.2545999999999999</v>
      </c>
      <c r="J1346" s="9">
        <v>3.2061000000000002</v>
      </c>
      <c r="K1346" s="10">
        <v>0.98509801511706518</v>
      </c>
      <c r="L1346" s="9">
        <v>37.85</v>
      </c>
      <c r="M1346" s="19">
        <f>H1346*INDEX('Pliegos Tarifarios (Santiago)'!$B:$B,MATCH($B1346,'Pliegos Tarifarios (Santiago)'!$A:$A,0))</f>
        <v>139433.94450179997</v>
      </c>
      <c r="N1346" s="19">
        <f>I1346*INDEX('Pliegos Tarifarios (Santiago)'!$C:$C,MATCH($B1346,'Pliegos Tarifarios (Santiago)'!$A:$A,0))</f>
        <v>11262.722302999999</v>
      </c>
      <c r="O1346" s="19">
        <f>J1346*INDEX('Pliegos Tarifarios (Santiago)'!$D:$D,MATCH($B1346,'Pliegos Tarifarios (Santiago)'!$A:$A,0))</f>
        <v>45412.896426900006</v>
      </c>
      <c r="P1346" s="19">
        <f>H1346*INDEX('Pliegos Tarifarios (Santiago)'!$E:$E,MATCH($B1346,'Pliegos Tarifarios (Santiago)'!$A:$A,0))</f>
        <v>15173.2591452</v>
      </c>
      <c r="Q1346" s="19" cm="1">
        <f t="array" ref="Q1346">H1346*_xlfn.IFS(H1346&lt;=350,INDEX('Pliegos Tarifarios (Santiago)'!$F:$F,MATCH($B1346,'Pliegos Tarifarios (Santiago)'!$A:$A,0)),H1346&lt;=500,INDEX('Pliegos Tarifarios (Santiago)'!$G:$G,MATCH($B1346,'Pliegos Tarifarios (Santiago)'!$A:$A,0)),H1346&lt;=1000,INDEX('Pliegos Tarifarios (Santiago)'!$H:$H,MATCH($B1346,'Pliegos Tarifarios (Santiago)'!$A:$A,0)),H1346&lt;=5000,INDEX('Pliegos Tarifarios (Santiago)'!$I:$I,MATCH($B1346,'Pliegos Tarifarios (Santiago)'!$A:$A,0)),H1346&gt;5000,INDEX('Pliegos Tarifarios (Santiago)'!$J:$J,MATCH($B1346,'Pliegos Tarifarios (Santiago)'!$A:$A,0)))/1.19</f>
        <v>3520.919275714285</v>
      </c>
      <c r="R1346" s="19">
        <f>INDEX('Pliegos Tarifarios (Santiago)'!$K:$K,MATCH($B1346,'Pliegos Tarifarios (Santiago)'!$A:$A,0))</f>
        <v>724.74800000000005</v>
      </c>
      <c r="S1346" s="21">
        <f t="shared" ref="S1346" si="84">SUM(M1346:R1346)</f>
        <v>215528.48965261423</v>
      </c>
      <c r="T1346" s="21">
        <f t="shared" si="81"/>
        <v>40950.413033996701</v>
      </c>
      <c r="U1346" s="19">
        <v>0</v>
      </c>
      <c r="V1346" s="21">
        <f t="shared" si="82"/>
        <v>256478.90268661093</v>
      </c>
    </row>
    <row r="1347" spans="1:22" x14ac:dyDescent="0.3">
      <c r="A1347" s="7" t="s">
        <v>137</v>
      </c>
      <c r="B1347" s="7">
        <v>6</v>
      </c>
      <c r="C1347" s="8" t="s">
        <v>178</v>
      </c>
      <c r="D1347" s="7" t="s">
        <v>326</v>
      </c>
      <c r="E1347" s="7" t="s">
        <v>327</v>
      </c>
      <c r="F1347" s="8" t="s">
        <v>328</v>
      </c>
      <c r="G1347" s="7" t="s">
        <v>16</v>
      </c>
      <c r="H1347" s="9">
        <v>2931.5097000000001</v>
      </c>
      <c r="I1347" s="9">
        <v>8.2515999999999998</v>
      </c>
      <c r="J1347" s="9">
        <v>8.1117000000000008</v>
      </c>
      <c r="K1347" s="10">
        <v>0.98304571234669647</v>
      </c>
      <c r="L1347" s="9">
        <v>94.56</v>
      </c>
      <c r="M1347" s="19">
        <f>H1347*INDEX('Pliegos Tarifarios (Santiago)'!$B:$B,MATCH($B1347,'Pliegos Tarifarios (Santiago)'!$A:$A,0))</f>
        <v>348374.74972859997</v>
      </c>
      <c r="N1347" s="19">
        <f>I1347*INDEX('Pliegos Tarifarios (Santiago)'!$C:$C,MATCH($B1347,'Pliegos Tarifarios (Santiago)'!$A:$A,0))</f>
        <v>28555.115637999999</v>
      </c>
      <c r="O1347" s="19">
        <f>J1347*INDEX('Pliegos Tarifarios (Santiago)'!$D:$D,MATCH($B1347,'Pliegos Tarifarios (Santiago)'!$A:$A,0))</f>
        <v>114898.40988930002</v>
      </c>
      <c r="P1347" s="19">
        <f>H1347*INDEX('Pliegos Tarifarios (Santiago)'!$E:$E,MATCH($B1347,'Pliegos Tarifarios (Santiago)'!$A:$A,0))</f>
        <v>37910.283440400002</v>
      </c>
      <c r="Q1347" s="19" cm="1">
        <f t="array" ref="Q1347">H1347*_xlfn.IFS(H1347&lt;=350,INDEX('Pliegos Tarifarios (Santiago)'!$F:$F,MATCH($B1347,'Pliegos Tarifarios (Santiago)'!$A:$A,0)),H1347&lt;=500,INDEX('Pliegos Tarifarios (Santiago)'!$G:$G,MATCH($B1347,'Pliegos Tarifarios (Santiago)'!$A:$A,0)),H1347&lt;=1000,INDEX('Pliegos Tarifarios (Santiago)'!$H:$H,MATCH($B1347,'Pliegos Tarifarios (Santiago)'!$A:$A,0)),H1347&lt;=5000,INDEX('Pliegos Tarifarios (Santiago)'!$I:$I,MATCH($B1347,'Pliegos Tarifarios (Santiago)'!$A:$A,0)),H1347&gt;5000,INDEX('Pliegos Tarifarios (Santiago)'!$J:$J,MATCH($B1347,'Pliegos Tarifarios (Santiago)'!$A:$A,0)))/1.19</f>
        <v>8796.9925535294115</v>
      </c>
      <c r="R1347" s="19">
        <f>INDEX('Pliegos Tarifarios (Santiago)'!$K:$K,MATCH($B1347,'Pliegos Tarifarios (Santiago)'!$A:$A,0))</f>
        <v>724.74800000000005</v>
      </c>
      <c r="S1347" s="21">
        <f t="shared" ref="S1347:S1410" si="85">SUM(M1347:R1347)</f>
        <v>539260.29924982949</v>
      </c>
      <c r="T1347" s="21">
        <f t="shared" si="81"/>
        <v>102459.45685746761</v>
      </c>
      <c r="U1347" s="19">
        <v>0</v>
      </c>
      <c r="V1347" s="21">
        <f t="shared" si="82"/>
        <v>641719.75610729714</v>
      </c>
    </row>
    <row r="1348" spans="1:22" x14ac:dyDescent="0.3">
      <c r="A1348" s="7" t="s">
        <v>137</v>
      </c>
      <c r="B1348" s="7">
        <v>6</v>
      </c>
      <c r="C1348" s="8" t="s">
        <v>178</v>
      </c>
      <c r="D1348" s="7" t="s">
        <v>329</v>
      </c>
      <c r="E1348" s="7" t="s">
        <v>327</v>
      </c>
      <c r="F1348" s="8" t="s">
        <v>330</v>
      </c>
      <c r="G1348" s="7" t="s">
        <v>16</v>
      </c>
      <c r="H1348" s="9">
        <v>2345.6864999999998</v>
      </c>
      <c r="I1348" s="9">
        <v>6.4298000000000002</v>
      </c>
      <c r="J1348" s="9">
        <v>6.3213999999999997</v>
      </c>
      <c r="K1348" s="10">
        <v>0.98314099972005342</v>
      </c>
      <c r="L1348" s="9">
        <v>75.67</v>
      </c>
      <c r="M1348" s="19">
        <f>H1348*INDEX('Pliegos Tarifarios (Santiago)'!$B:$B,MATCH($B1348,'Pliegos Tarifarios (Santiago)'!$A:$A,0))</f>
        <v>278756.69228699995</v>
      </c>
      <c r="N1348" s="19">
        <f>I1348*INDEX('Pliegos Tarifarios (Santiago)'!$C:$C,MATCH($B1348,'Pliegos Tarifarios (Santiago)'!$A:$A,0))</f>
        <v>22250.676539</v>
      </c>
      <c r="O1348" s="19">
        <f>J1348*INDEX('Pliegos Tarifarios (Santiago)'!$D:$D,MATCH($B1348,'Pliegos Tarifarios (Santiago)'!$A:$A,0))</f>
        <v>89539.653620600002</v>
      </c>
      <c r="P1348" s="19">
        <f>H1348*INDEX('Pliegos Tarifarios (Santiago)'!$E:$E,MATCH($B1348,'Pliegos Tarifarios (Santiago)'!$A:$A,0))</f>
        <v>30334.417817999998</v>
      </c>
      <c r="Q1348" s="19" cm="1">
        <f t="array" ref="Q1348">H1348*_xlfn.IFS(H1348&lt;=350,INDEX('Pliegos Tarifarios (Santiago)'!$F:$F,MATCH($B1348,'Pliegos Tarifarios (Santiago)'!$A:$A,0)),H1348&lt;=500,INDEX('Pliegos Tarifarios (Santiago)'!$G:$G,MATCH($B1348,'Pliegos Tarifarios (Santiago)'!$A:$A,0)),H1348&lt;=1000,INDEX('Pliegos Tarifarios (Santiago)'!$H:$H,MATCH($B1348,'Pliegos Tarifarios (Santiago)'!$A:$A,0)),H1348&lt;=5000,INDEX('Pliegos Tarifarios (Santiago)'!$I:$I,MATCH($B1348,'Pliegos Tarifarios (Santiago)'!$A:$A,0)),H1348&gt;5000,INDEX('Pliegos Tarifarios (Santiago)'!$J:$J,MATCH($B1348,'Pliegos Tarifarios (Santiago)'!$A:$A,0)))/1.19</f>
        <v>7039.0306651260498</v>
      </c>
      <c r="R1348" s="19">
        <f>INDEX('Pliegos Tarifarios (Santiago)'!$K:$K,MATCH($B1348,'Pliegos Tarifarios (Santiago)'!$A:$A,0))</f>
        <v>724.74800000000005</v>
      </c>
      <c r="S1348" s="21">
        <f t="shared" si="85"/>
        <v>428645.21892972605</v>
      </c>
      <c r="T1348" s="21">
        <f t="shared" si="81"/>
        <v>81442.591596647952</v>
      </c>
      <c r="U1348" s="19">
        <v>0</v>
      </c>
      <c r="V1348" s="21">
        <f t="shared" si="82"/>
        <v>510087.81052637403</v>
      </c>
    </row>
    <row r="1349" spans="1:22" x14ac:dyDescent="0.3">
      <c r="A1349" s="7" t="s">
        <v>137</v>
      </c>
      <c r="B1349" s="7">
        <v>6</v>
      </c>
      <c r="C1349" s="8" t="s">
        <v>178</v>
      </c>
      <c r="D1349" s="7" t="s">
        <v>331</v>
      </c>
      <c r="E1349" s="7" t="s">
        <v>327</v>
      </c>
      <c r="F1349" s="8" t="s">
        <v>332</v>
      </c>
      <c r="G1349" s="7" t="s">
        <v>16</v>
      </c>
      <c r="H1349" s="9">
        <v>1763.2697000000001</v>
      </c>
      <c r="I1349" s="9">
        <v>4.9775</v>
      </c>
      <c r="J1349" s="9">
        <v>4.9775</v>
      </c>
      <c r="K1349" s="10">
        <v>1</v>
      </c>
      <c r="L1349" s="9">
        <v>56.88</v>
      </c>
      <c r="M1349" s="19">
        <f>H1349*INDEX('Pliegos Tarifarios (Santiago)'!$B:$B,MATCH($B1349,'Pliegos Tarifarios (Santiago)'!$A:$A,0))</f>
        <v>209543.4446086</v>
      </c>
      <c r="N1349" s="19">
        <f>I1349*INDEX('Pliegos Tarifarios (Santiago)'!$C:$C,MATCH($B1349,'Pliegos Tarifarios (Santiago)'!$A:$A,0))</f>
        <v>17224.912512499999</v>
      </c>
      <c r="O1349" s="19">
        <f>J1349*INDEX('Pliegos Tarifarios (Santiago)'!$D:$D,MATCH($B1349,'Pliegos Tarifarios (Santiago)'!$A:$A,0))</f>
        <v>70503.9430975</v>
      </c>
      <c r="P1349" s="19">
        <f>H1349*INDEX('Pliegos Tarifarios (Santiago)'!$E:$E,MATCH($B1349,'Pliegos Tarifarios (Santiago)'!$A:$A,0))</f>
        <v>22802.603760400001</v>
      </c>
      <c r="Q1349" s="19" cm="1">
        <f t="array" ref="Q1349">H1349*_xlfn.IFS(H1349&lt;=350,INDEX('Pliegos Tarifarios (Santiago)'!$F:$F,MATCH($B1349,'Pliegos Tarifarios (Santiago)'!$A:$A,0)),H1349&lt;=500,INDEX('Pliegos Tarifarios (Santiago)'!$G:$G,MATCH($B1349,'Pliegos Tarifarios (Santiago)'!$A:$A,0)),H1349&lt;=1000,INDEX('Pliegos Tarifarios (Santiago)'!$H:$H,MATCH($B1349,'Pliegos Tarifarios (Santiago)'!$A:$A,0)),H1349&lt;=5000,INDEX('Pliegos Tarifarios (Santiago)'!$I:$I,MATCH($B1349,'Pliegos Tarifarios (Santiago)'!$A:$A,0)),H1349&gt;5000,INDEX('Pliegos Tarifarios (Santiago)'!$J:$J,MATCH($B1349,'Pliegos Tarifarios (Santiago)'!$A:$A,0)))/1.19</f>
        <v>5291.2908392436975</v>
      </c>
      <c r="R1349" s="19">
        <f>INDEX('Pliegos Tarifarios (Santiago)'!$K:$K,MATCH($B1349,'Pliegos Tarifarios (Santiago)'!$A:$A,0))</f>
        <v>724.74800000000005</v>
      </c>
      <c r="S1349" s="21">
        <f t="shared" si="85"/>
        <v>326090.94281824376</v>
      </c>
      <c r="T1349" s="21">
        <f t="shared" si="81"/>
        <v>61957.279135466313</v>
      </c>
      <c r="U1349" s="19">
        <v>0</v>
      </c>
      <c r="V1349" s="21">
        <f t="shared" si="82"/>
        <v>388048.22195371008</v>
      </c>
    </row>
    <row r="1350" spans="1:22" x14ac:dyDescent="0.3">
      <c r="A1350" s="7" t="s">
        <v>137</v>
      </c>
      <c r="B1350" s="7">
        <v>6</v>
      </c>
      <c r="C1350" s="8" t="s">
        <v>178</v>
      </c>
      <c r="D1350" s="7" t="s">
        <v>333</v>
      </c>
      <c r="E1350" s="7" t="s">
        <v>327</v>
      </c>
      <c r="F1350" s="8" t="s">
        <v>334</v>
      </c>
      <c r="G1350" s="7" t="s">
        <v>16</v>
      </c>
      <c r="H1350" s="9">
        <v>2341.2372</v>
      </c>
      <c r="I1350" s="9">
        <v>6.5377000000000001</v>
      </c>
      <c r="J1350" s="9">
        <v>6.5377000000000001</v>
      </c>
      <c r="K1350" s="10">
        <v>1</v>
      </c>
      <c r="L1350" s="9">
        <v>75.52</v>
      </c>
      <c r="M1350" s="19">
        <f>H1350*INDEX('Pliegos Tarifarios (Santiago)'!$B:$B,MATCH($B1350,'Pliegos Tarifarios (Santiago)'!$A:$A,0))</f>
        <v>278227.94637359999</v>
      </c>
      <c r="N1350" s="19">
        <f>I1350*INDEX('Pliegos Tarifarios (Santiago)'!$C:$C,MATCH($B1350,'Pliegos Tarifarios (Santiago)'!$A:$A,0))</f>
        <v>22624.070423499998</v>
      </c>
      <c r="O1350" s="19">
        <f>J1350*INDEX('Pliegos Tarifarios (Santiago)'!$D:$D,MATCH($B1350,'Pliegos Tarifarios (Santiago)'!$A:$A,0))</f>
        <v>92603.441243300011</v>
      </c>
      <c r="P1350" s="19">
        <f>H1350*INDEX('Pliegos Tarifarios (Santiago)'!$E:$E,MATCH($B1350,'Pliegos Tarifarios (Santiago)'!$A:$A,0))</f>
        <v>30276.879470400003</v>
      </c>
      <c r="Q1350" s="19" cm="1">
        <f t="array" ref="Q1350">H1350*_xlfn.IFS(H1350&lt;=350,INDEX('Pliegos Tarifarios (Santiago)'!$F:$F,MATCH($B1350,'Pliegos Tarifarios (Santiago)'!$A:$A,0)),H1350&lt;=500,INDEX('Pliegos Tarifarios (Santiago)'!$G:$G,MATCH($B1350,'Pliegos Tarifarios (Santiago)'!$A:$A,0)),H1350&lt;=1000,INDEX('Pliegos Tarifarios (Santiago)'!$H:$H,MATCH($B1350,'Pliegos Tarifarios (Santiago)'!$A:$A,0)),H1350&lt;=5000,INDEX('Pliegos Tarifarios (Santiago)'!$I:$I,MATCH($B1350,'Pliegos Tarifarios (Santiago)'!$A:$A,0)),H1350&gt;5000,INDEX('Pliegos Tarifarios (Santiago)'!$J:$J,MATCH($B1350,'Pliegos Tarifarios (Santiago)'!$A:$A,0)))/1.19</f>
        <v>7025.6790262184877</v>
      </c>
      <c r="R1350" s="19">
        <f>INDEX('Pliegos Tarifarios (Santiago)'!$K:$K,MATCH($B1350,'Pliegos Tarifarios (Santiago)'!$A:$A,0))</f>
        <v>724.74800000000005</v>
      </c>
      <c r="S1350" s="21">
        <f t="shared" si="85"/>
        <v>431482.76453701843</v>
      </c>
      <c r="T1350" s="21">
        <f t="shared" si="81"/>
        <v>81981.725262033506</v>
      </c>
      <c r="U1350" s="19">
        <v>0</v>
      </c>
      <c r="V1350" s="21">
        <f t="shared" si="82"/>
        <v>513464.48979905195</v>
      </c>
    </row>
    <row r="1351" spans="1:22" x14ac:dyDescent="0.3">
      <c r="A1351" s="7" t="s">
        <v>137</v>
      </c>
      <c r="B1351" s="7">
        <v>6</v>
      </c>
      <c r="C1351" s="8" t="s">
        <v>178</v>
      </c>
      <c r="D1351" s="7" t="s">
        <v>335</v>
      </c>
      <c r="E1351" s="7" t="s">
        <v>327</v>
      </c>
      <c r="F1351" s="8" t="s">
        <v>336</v>
      </c>
      <c r="G1351" s="7" t="s">
        <v>16</v>
      </c>
      <c r="H1351" s="9">
        <v>2346.2453999999998</v>
      </c>
      <c r="I1351" s="9">
        <v>6.5647000000000002</v>
      </c>
      <c r="J1351" s="9">
        <v>6.4752000000000001</v>
      </c>
      <c r="K1351" s="10">
        <v>0.98636647523877707</v>
      </c>
      <c r="L1351" s="9">
        <v>75.69</v>
      </c>
      <c r="M1351" s="19">
        <f>H1351*INDEX('Pliegos Tarifarios (Santiago)'!$B:$B,MATCH($B1351,'Pliegos Tarifarios (Santiago)'!$A:$A,0))</f>
        <v>278823.11084519996</v>
      </c>
      <c r="N1351" s="19">
        <f>I1351*INDEX('Pliegos Tarifarios (Santiago)'!$C:$C,MATCH($B1351,'Pliegos Tarifarios (Santiago)'!$A:$A,0))</f>
        <v>22717.505408500001</v>
      </c>
      <c r="O1351" s="19">
        <f>J1351*INDEX('Pliegos Tarifarios (Santiago)'!$D:$D,MATCH($B1351,'Pliegos Tarifarios (Santiago)'!$A:$A,0))</f>
        <v>91718.158180800005</v>
      </c>
      <c r="P1351" s="19">
        <f>H1351*INDEX('Pliegos Tarifarios (Santiago)'!$E:$E,MATCH($B1351,'Pliegos Tarifarios (Santiago)'!$A:$A,0))</f>
        <v>30341.645512799998</v>
      </c>
      <c r="Q1351" s="19" cm="1">
        <f t="array" ref="Q1351">H1351*_xlfn.IFS(H1351&lt;=350,INDEX('Pliegos Tarifarios (Santiago)'!$F:$F,MATCH($B1351,'Pliegos Tarifarios (Santiago)'!$A:$A,0)),H1351&lt;=500,INDEX('Pliegos Tarifarios (Santiago)'!$G:$G,MATCH($B1351,'Pliegos Tarifarios (Santiago)'!$A:$A,0)),H1351&lt;=1000,INDEX('Pliegos Tarifarios (Santiago)'!$H:$H,MATCH($B1351,'Pliegos Tarifarios (Santiago)'!$A:$A,0)),H1351&lt;=5000,INDEX('Pliegos Tarifarios (Santiago)'!$I:$I,MATCH($B1351,'Pliegos Tarifarios (Santiago)'!$A:$A,0)),H1351&gt;5000,INDEX('Pliegos Tarifarios (Santiago)'!$J:$J,MATCH($B1351,'Pliegos Tarifarios (Santiago)'!$A:$A,0)))/1.19</f>
        <v>7040.7078347899151</v>
      </c>
      <c r="R1351" s="19">
        <f>INDEX('Pliegos Tarifarios (Santiago)'!$K:$K,MATCH($B1351,'Pliegos Tarifarios (Santiago)'!$A:$A,0))</f>
        <v>724.74800000000005</v>
      </c>
      <c r="S1351" s="21">
        <f t="shared" si="85"/>
        <v>431365.87578209001</v>
      </c>
      <c r="T1351" s="21">
        <f t="shared" si="81"/>
        <v>81959.516398597101</v>
      </c>
      <c r="U1351" s="19">
        <v>0</v>
      </c>
      <c r="V1351" s="21">
        <f t="shared" si="82"/>
        <v>513325.39218068711</v>
      </c>
    </row>
    <row r="1352" spans="1:22" x14ac:dyDescent="0.3">
      <c r="A1352" s="7" t="s">
        <v>137</v>
      </c>
      <c r="B1352" s="7">
        <v>6</v>
      </c>
      <c r="C1352" s="8" t="s">
        <v>178</v>
      </c>
      <c r="D1352" s="7" t="s">
        <v>337</v>
      </c>
      <c r="E1352" s="7" t="s">
        <v>327</v>
      </c>
      <c r="F1352" s="8" t="s">
        <v>338</v>
      </c>
      <c r="G1352" s="7" t="s">
        <v>16</v>
      </c>
      <c r="H1352" s="9">
        <v>1759.8322000000001</v>
      </c>
      <c r="I1352" s="9">
        <v>4.8666</v>
      </c>
      <c r="J1352" s="9">
        <v>4.8666</v>
      </c>
      <c r="K1352" s="10">
        <v>1</v>
      </c>
      <c r="L1352" s="9">
        <v>56.77</v>
      </c>
      <c r="M1352" s="19">
        <f>H1352*INDEX('Pliegos Tarifarios (Santiago)'!$B:$B,MATCH($B1352,'Pliegos Tarifarios (Santiago)'!$A:$A,0))</f>
        <v>209134.9389836</v>
      </c>
      <c r="N1352" s="19">
        <f>I1352*INDEX('Pliegos Tarifarios (Santiago)'!$C:$C,MATCH($B1352,'Pliegos Tarifarios (Santiago)'!$A:$A,0))</f>
        <v>16841.136963000001</v>
      </c>
      <c r="O1352" s="19">
        <f>J1352*INDEX('Pliegos Tarifarios (Santiago)'!$D:$D,MATCH($B1352,'Pliegos Tarifarios (Santiago)'!$A:$A,0))</f>
        <v>68933.096831400006</v>
      </c>
      <c r="P1352" s="19">
        <f>H1352*INDEX('Pliegos Tarifarios (Santiago)'!$E:$E,MATCH($B1352,'Pliegos Tarifarios (Santiago)'!$A:$A,0))</f>
        <v>22758.150010400001</v>
      </c>
      <c r="Q1352" s="19" cm="1">
        <f t="array" ref="Q1352">H1352*_xlfn.IFS(H1352&lt;=350,INDEX('Pliegos Tarifarios (Santiago)'!$F:$F,MATCH($B1352,'Pliegos Tarifarios (Santiago)'!$A:$A,0)),H1352&lt;=500,INDEX('Pliegos Tarifarios (Santiago)'!$G:$G,MATCH($B1352,'Pliegos Tarifarios (Santiago)'!$A:$A,0)),H1352&lt;=1000,INDEX('Pliegos Tarifarios (Santiago)'!$H:$H,MATCH($B1352,'Pliegos Tarifarios (Santiago)'!$A:$A,0)),H1352&lt;=5000,INDEX('Pliegos Tarifarios (Santiago)'!$I:$I,MATCH($B1352,'Pliegos Tarifarios (Santiago)'!$A:$A,0)),H1352&gt;5000,INDEX('Pliegos Tarifarios (Santiago)'!$J:$J,MATCH($B1352,'Pliegos Tarifarios (Santiago)'!$A:$A,0)))/1.19</f>
        <v>5280.9754505882356</v>
      </c>
      <c r="R1352" s="19">
        <f>INDEX('Pliegos Tarifarios (Santiago)'!$K:$K,MATCH($B1352,'Pliegos Tarifarios (Santiago)'!$A:$A,0))</f>
        <v>724.74800000000005</v>
      </c>
      <c r="S1352" s="21">
        <f t="shared" si="85"/>
        <v>323673.04623898823</v>
      </c>
      <c r="T1352" s="21">
        <f t="shared" si="81"/>
        <v>61497.878785407767</v>
      </c>
      <c r="U1352" s="19">
        <v>0</v>
      </c>
      <c r="V1352" s="21">
        <f t="shared" si="82"/>
        <v>385170.92502439598</v>
      </c>
    </row>
    <row r="1353" spans="1:22" x14ac:dyDescent="0.3">
      <c r="A1353" s="7" t="s">
        <v>137</v>
      </c>
      <c r="B1353" s="7">
        <v>6</v>
      </c>
      <c r="C1353" s="8" t="s">
        <v>178</v>
      </c>
      <c r="D1353" s="7" t="s">
        <v>339</v>
      </c>
      <c r="E1353" s="7" t="s">
        <v>327</v>
      </c>
      <c r="F1353" s="8" t="s">
        <v>340</v>
      </c>
      <c r="G1353" s="7" t="s">
        <v>16</v>
      </c>
      <c r="H1353" s="9">
        <v>1753.2825</v>
      </c>
      <c r="I1353" s="9">
        <v>4.9458000000000002</v>
      </c>
      <c r="J1353" s="9">
        <v>4.7998000000000003</v>
      </c>
      <c r="K1353" s="10">
        <v>0.97048000323506811</v>
      </c>
      <c r="L1353" s="9">
        <v>56.56</v>
      </c>
      <c r="M1353" s="19">
        <f>H1353*INDEX('Pliegos Tarifarios (Santiago)'!$B:$B,MATCH($B1353,'Pliegos Tarifarios (Santiago)'!$A:$A,0))</f>
        <v>208356.585735</v>
      </c>
      <c r="N1353" s="19">
        <f>I1353*INDEX('Pliegos Tarifarios (Santiago)'!$C:$C,MATCH($B1353,'Pliegos Tarifarios (Santiago)'!$A:$A,0))</f>
        <v>17115.212919000001</v>
      </c>
      <c r="O1353" s="19">
        <f>J1353*INDEX('Pliegos Tarifarios (Santiago)'!$D:$D,MATCH($B1353,'Pliegos Tarifarios (Santiago)'!$A:$A,0))</f>
        <v>67986.906294200002</v>
      </c>
      <c r="P1353" s="19">
        <f>H1353*INDEX('Pliegos Tarifarios (Santiago)'!$E:$E,MATCH($B1353,'Pliegos Tarifarios (Santiago)'!$A:$A,0))</f>
        <v>22673.44929</v>
      </c>
      <c r="Q1353" s="19" cm="1">
        <f t="array" ref="Q1353">H1353*_xlfn.IFS(H1353&lt;=350,INDEX('Pliegos Tarifarios (Santiago)'!$F:$F,MATCH($B1353,'Pliegos Tarifarios (Santiago)'!$A:$A,0)),H1353&lt;=500,INDEX('Pliegos Tarifarios (Santiago)'!$G:$G,MATCH($B1353,'Pliegos Tarifarios (Santiago)'!$A:$A,0)),H1353&lt;=1000,INDEX('Pliegos Tarifarios (Santiago)'!$H:$H,MATCH($B1353,'Pliegos Tarifarios (Santiago)'!$A:$A,0)),H1353&lt;=5000,INDEX('Pliegos Tarifarios (Santiago)'!$I:$I,MATCH($B1353,'Pliegos Tarifarios (Santiago)'!$A:$A,0)),H1353&gt;5000,INDEX('Pliegos Tarifarios (Santiago)'!$J:$J,MATCH($B1353,'Pliegos Tarifarios (Santiago)'!$A:$A,0)))/1.19</f>
        <v>5261.3208466386559</v>
      </c>
      <c r="R1353" s="19">
        <f>INDEX('Pliegos Tarifarios (Santiago)'!$K:$K,MATCH($B1353,'Pliegos Tarifarios (Santiago)'!$A:$A,0))</f>
        <v>724.74800000000005</v>
      </c>
      <c r="S1353" s="21">
        <f t="shared" si="85"/>
        <v>322118.22308483871</v>
      </c>
      <c r="T1353" s="21">
        <f t="shared" si="81"/>
        <v>61202.462386119354</v>
      </c>
      <c r="U1353" s="19">
        <v>0</v>
      </c>
      <c r="V1353" s="21">
        <f t="shared" si="82"/>
        <v>383320.68547095807</v>
      </c>
    </row>
    <row r="1354" spans="1:22" x14ac:dyDescent="0.3">
      <c r="A1354" s="7" t="s">
        <v>137</v>
      </c>
      <c r="B1354" s="7">
        <v>6</v>
      </c>
      <c r="C1354" s="8" t="s">
        <v>178</v>
      </c>
      <c r="D1354" s="7" t="s">
        <v>341</v>
      </c>
      <c r="E1354" s="7" t="s">
        <v>327</v>
      </c>
      <c r="F1354" s="8" t="s">
        <v>342</v>
      </c>
      <c r="G1354" s="7" t="s">
        <v>16</v>
      </c>
      <c r="H1354" s="9">
        <v>2342.5079999999998</v>
      </c>
      <c r="I1354" s="9">
        <v>6.7148000000000003</v>
      </c>
      <c r="J1354" s="9">
        <v>6.4905999999999997</v>
      </c>
      <c r="K1354" s="10">
        <v>0.96661106808840169</v>
      </c>
      <c r="L1354" s="9">
        <v>75.56</v>
      </c>
      <c r="M1354" s="19">
        <f>H1354*INDEX('Pliegos Tarifarios (Santiago)'!$B:$B,MATCH($B1354,'Pliegos Tarifarios (Santiago)'!$A:$A,0))</f>
        <v>278378.96570399997</v>
      </c>
      <c r="N1354" s="19">
        <f>I1354*INDEX('Pliegos Tarifarios (Santiago)'!$C:$C,MATCH($B1354,'Pliegos Tarifarios (Santiago)'!$A:$A,0))</f>
        <v>23236.934713999999</v>
      </c>
      <c r="O1354" s="19">
        <f>J1354*INDEX('Pliegos Tarifarios (Santiago)'!$D:$D,MATCH($B1354,'Pliegos Tarifarios (Santiago)'!$A:$A,0))</f>
        <v>91936.291927400001</v>
      </c>
      <c r="P1354" s="19">
        <f>H1354*INDEX('Pliegos Tarifarios (Santiago)'!$E:$E,MATCH($B1354,'Pliegos Tarifarios (Santiago)'!$A:$A,0))</f>
        <v>30293.313456</v>
      </c>
      <c r="Q1354" s="19" cm="1">
        <f t="array" ref="Q1354">H1354*_xlfn.IFS(H1354&lt;=350,INDEX('Pliegos Tarifarios (Santiago)'!$F:$F,MATCH($B1354,'Pliegos Tarifarios (Santiago)'!$A:$A,0)),H1354&lt;=500,INDEX('Pliegos Tarifarios (Santiago)'!$G:$G,MATCH($B1354,'Pliegos Tarifarios (Santiago)'!$A:$A,0)),H1354&lt;=1000,INDEX('Pliegos Tarifarios (Santiago)'!$H:$H,MATCH($B1354,'Pliegos Tarifarios (Santiago)'!$A:$A,0)),H1354&lt;=5000,INDEX('Pliegos Tarifarios (Santiago)'!$I:$I,MATCH($B1354,'Pliegos Tarifarios (Santiago)'!$A:$A,0)),H1354&gt;5000,INDEX('Pliegos Tarifarios (Santiago)'!$J:$J,MATCH($B1354,'Pliegos Tarifarios (Santiago)'!$A:$A,0)))/1.19</f>
        <v>7029.4924941176469</v>
      </c>
      <c r="R1354" s="19">
        <f>INDEX('Pliegos Tarifarios (Santiago)'!$K:$K,MATCH($B1354,'Pliegos Tarifarios (Santiago)'!$A:$A,0))</f>
        <v>724.74800000000005</v>
      </c>
      <c r="S1354" s="21">
        <f t="shared" si="85"/>
        <v>431599.7462955176</v>
      </c>
      <c r="T1354" s="21">
        <f t="shared" ref="T1354:T1417" si="86">S1354*0.19</f>
        <v>82003.951796148351</v>
      </c>
      <c r="U1354" s="19">
        <v>0</v>
      </c>
      <c r="V1354" s="21">
        <f t="shared" ref="V1354:V1417" si="87">SUM(S1354:T1354)</f>
        <v>513603.69809166598</v>
      </c>
    </row>
    <row r="1355" spans="1:22" x14ac:dyDescent="0.3">
      <c r="A1355" s="7" t="s">
        <v>137</v>
      </c>
      <c r="B1355" s="7">
        <v>6</v>
      </c>
      <c r="C1355" s="8" t="s">
        <v>178</v>
      </c>
      <c r="D1355" s="7" t="s">
        <v>343</v>
      </c>
      <c r="E1355" s="7" t="s">
        <v>327</v>
      </c>
      <c r="F1355" s="8" t="s">
        <v>344</v>
      </c>
      <c r="G1355" s="7" t="s">
        <v>16</v>
      </c>
      <c r="H1355" s="9">
        <v>1759.4673</v>
      </c>
      <c r="I1355" s="9">
        <v>4.9813000000000001</v>
      </c>
      <c r="J1355" s="9">
        <v>4.9813000000000001</v>
      </c>
      <c r="K1355" s="10">
        <v>1</v>
      </c>
      <c r="L1355" s="9">
        <v>56.76</v>
      </c>
      <c r="M1355" s="19">
        <f>H1355*INDEX('Pliegos Tarifarios (Santiago)'!$B:$B,MATCH($B1355,'Pliegos Tarifarios (Santiago)'!$A:$A,0))</f>
        <v>209091.57499739999</v>
      </c>
      <c r="N1355" s="19">
        <f>I1355*INDEX('Pliegos Tarifarios (Santiago)'!$C:$C,MATCH($B1355,'Pliegos Tarifarios (Santiago)'!$A:$A,0))</f>
        <v>17238.062621500001</v>
      </c>
      <c r="O1355" s="19">
        <f>J1355*INDEX('Pliegos Tarifarios (Santiago)'!$D:$D,MATCH($B1355,'Pliegos Tarifarios (Santiago)'!$A:$A,0))</f>
        <v>70557.768307699997</v>
      </c>
      <c r="P1355" s="19">
        <f>H1355*INDEX('Pliegos Tarifarios (Santiago)'!$E:$E,MATCH($B1355,'Pliegos Tarifarios (Santiago)'!$A:$A,0))</f>
        <v>22753.431123599999</v>
      </c>
      <c r="Q1355" s="19" cm="1">
        <f t="array" ref="Q1355">H1355*_xlfn.IFS(H1355&lt;=350,INDEX('Pliegos Tarifarios (Santiago)'!$F:$F,MATCH($B1355,'Pliegos Tarifarios (Santiago)'!$A:$A,0)),H1355&lt;=500,INDEX('Pliegos Tarifarios (Santiago)'!$G:$G,MATCH($B1355,'Pliegos Tarifarios (Santiago)'!$A:$A,0)),H1355&lt;=1000,INDEX('Pliegos Tarifarios (Santiago)'!$H:$H,MATCH($B1355,'Pliegos Tarifarios (Santiago)'!$A:$A,0)),H1355&lt;=5000,INDEX('Pliegos Tarifarios (Santiago)'!$I:$I,MATCH($B1355,'Pliegos Tarifarios (Santiago)'!$A:$A,0)),H1355&gt;5000,INDEX('Pliegos Tarifarios (Santiago)'!$J:$J,MATCH($B1355,'Pliegos Tarifarios (Santiago)'!$A:$A,0)))/1.19</f>
        <v>5279.8804439495798</v>
      </c>
      <c r="R1355" s="19">
        <f>INDEX('Pliegos Tarifarios (Santiago)'!$K:$K,MATCH($B1355,'Pliegos Tarifarios (Santiago)'!$A:$A,0))</f>
        <v>724.74800000000005</v>
      </c>
      <c r="S1355" s="21">
        <f t="shared" si="85"/>
        <v>325645.4654941496</v>
      </c>
      <c r="T1355" s="21">
        <f t="shared" si="86"/>
        <v>61872.638443888427</v>
      </c>
      <c r="U1355" s="19">
        <v>0</v>
      </c>
      <c r="V1355" s="21">
        <f t="shared" si="87"/>
        <v>387518.103938038</v>
      </c>
    </row>
    <row r="1356" spans="1:22" x14ac:dyDescent="0.3">
      <c r="A1356" s="7" t="s">
        <v>137</v>
      </c>
      <c r="B1356" s="7">
        <v>6</v>
      </c>
      <c r="C1356" s="8" t="s">
        <v>178</v>
      </c>
      <c r="D1356" s="7" t="s">
        <v>345</v>
      </c>
      <c r="E1356" s="7" t="s">
        <v>59</v>
      </c>
      <c r="F1356" s="8" t="s">
        <v>346</v>
      </c>
      <c r="G1356" s="7" t="s">
        <v>30</v>
      </c>
      <c r="H1356" s="9">
        <v>234.42869999999999</v>
      </c>
      <c r="I1356" s="9">
        <v>0.65049999999999997</v>
      </c>
      <c r="J1356" s="9">
        <v>0.64580000000000004</v>
      </c>
      <c r="K1356" s="10">
        <v>0.99277478862413537</v>
      </c>
      <c r="L1356" s="9">
        <v>7.56</v>
      </c>
      <c r="M1356" s="19">
        <f>H1356*INDEX('Pliegos Tarifarios (Santiago)'!$B:$B,MATCH($B1356,'Pliegos Tarifarios (Santiago)'!$A:$A,0))</f>
        <v>27859.037850599998</v>
      </c>
      <c r="N1356" s="19">
        <f>I1356*INDEX('Pliegos Tarifarios (Santiago)'!$C:$C,MATCH($B1356,'Pliegos Tarifarios (Santiago)'!$A:$A,0))</f>
        <v>2251.0910274999997</v>
      </c>
      <c r="O1356" s="19">
        <f>J1356*INDEX('Pliegos Tarifarios (Santiago)'!$D:$D,MATCH($B1356,'Pliegos Tarifarios (Santiago)'!$A:$A,0))</f>
        <v>9147.452828200001</v>
      </c>
      <c r="P1356" s="19">
        <f>H1356*INDEX('Pliegos Tarifarios (Santiago)'!$E:$E,MATCH($B1356,'Pliegos Tarifarios (Santiago)'!$A:$A,0))</f>
        <v>3031.6319484000001</v>
      </c>
      <c r="Q1356" s="19" cm="1">
        <f t="array" ref="Q1356">H1356*_xlfn.IFS(H1356&lt;=350,INDEX('Pliegos Tarifarios (Santiago)'!$F:$F,MATCH($B1356,'Pliegos Tarifarios (Santiago)'!$A:$A,0)),H1356&lt;=500,INDEX('Pliegos Tarifarios (Santiago)'!$G:$G,MATCH($B1356,'Pliegos Tarifarios (Santiago)'!$A:$A,0)),H1356&lt;=1000,INDEX('Pliegos Tarifarios (Santiago)'!$H:$H,MATCH($B1356,'Pliegos Tarifarios (Santiago)'!$A:$A,0)),H1356&lt;=5000,INDEX('Pliegos Tarifarios (Santiago)'!$I:$I,MATCH($B1356,'Pliegos Tarifarios (Santiago)'!$A:$A,0)),H1356&gt;5000,INDEX('Pliegos Tarifarios (Santiago)'!$J:$J,MATCH($B1356,'Pliegos Tarifarios (Santiago)'!$A:$A,0)))/1.19</f>
        <v>154.44714352941179</v>
      </c>
      <c r="R1356" s="19">
        <f>INDEX('Pliegos Tarifarios (Santiago)'!$K:$K,MATCH($B1356,'Pliegos Tarifarios (Santiago)'!$A:$A,0))</f>
        <v>724.74800000000005</v>
      </c>
      <c r="S1356" s="21">
        <f t="shared" si="85"/>
        <v>43168.408798229408</v>
      </c>
      <c r="T1356" s="21">
        <f t="shared" si="86"/>
        <v>8201.9976716635883</v>
      </c>
      <c r="U1356" s="19">
        <v>0</v>
      </c>
      <c r="V1356" s="21">
        <f t="shared" si="87"/>
        <v>51370.406469892994</v>
      </c>
    </row>
    <row r="1357" spans="1:22" x14ac:dyDescent="0.3">
      <c r="A1357" s="7" t="s">
        <v>137</v>
      </c>
      <c r="B1357" s="7">
        <v>6</v>
      </c>
      <c r="C1357" s="8" t="s">
        <v>178</v>
      </c>
      <c r="D1357" s="7" t="s">
        <v>347</v>
      </c>
      <c r="E1357" s="7" t="s">
        <v>59</v>
      </c>
      <c r="F1357" s="8" t="s">
        <v>348</v>
      </c>
      <c r="G1357" s="7" t="s">
        <v>30</v>
      </c>
      <c r="H1357" s="9">
        <v>234.59800000000001</v>
      </c>
      <c r="I1357" s="9">
        <v>0.67589999999999995</v>
      </c>
      <c r="J1357" s="9">
        <v>0.6623</v>
      </c>
      <c r="K1357" s="10">
        <v>0.97987868027814773</v>
      </c>
      <c r="L1357" s="9">
        <v>7.57</v>
      </c>
      <c r="M1357" s="19">
        <f>H1357*INDEX('Pliegos Tarifarios (Santiago)'!$B:$B,MATCH($B1357,'Pliegos Tarifarios (Santiago)'!$A:$A,0))</f>
        <v>27879.157124000001</v>
      </c>
      <c r="N1357" s="19">
        <f>I1357*INDEX('Pliegos Tarifarios (Santiago)'!$C:$C,MATCH($B1357,'Pliegos Tarifarios (Santiago)'!$A:$A,0))</f>
        <v>2338.9891244999999</v>
      </c>
      <c r="O1357" s="19">
        <f>J1357*INDEX('Pliegos Tarifarios (Santiago)'!$D:$D,MATCH($B1357,'Pliegos Tarifarios (Santiago)'!$A:$A,0))</f>
        <v>9381.1675567000002</v>
      </c>
      <c r="P1357" s="19">
        <f>H1357*INDEX('Pliegos Tarifarios (Santiago)'!$E:$E,MATCH($B1357,'Pliegos Tarifarios (Santiago)'!$A:$A,0))</f>
        <v>3033.8213360000004</v>
      </c>
      <c r="Q1357" s="19" cm="1">
        <f t="array" ref="Q1357">H1357*_xlfn.IFS(H1357&lt;=350,INDEX('Pliegos Tarifarios (Santiago)'!$F:$F,MATCH($B1357,'Pliegos Tarifarios (Santiago)'!$A:$A,0)),H1357&lt;=500,INDEX('Pliegos Tarifarios (Santiago)'!$G:$G,MATCH($B1357,'Pliegos Tarifarios (Santiago)'!$A:$A,0)),H1357&lt;=1000,INDEX('Pliegos Tarifarios (Santiago)'!$H:$H,MATCH($B1357,'Pliegos Tarifarios (Santiago)'!$A:$A,0)),H1357&lt;=5000,INDEX('Pliegos Tarifarios (Santiago)'!$I:$I,MATCH($B1357,'Pliegos Tarifarios (Santiago)'!$A:$A,0)),H1357&gt;5000,INDEX('Pliegos Tarifarios (Santiago)'!$J:$J,MATCH($B1357,'Pliegos Tarifarios (Santiago)'!$A:$A,0)))/1.19</f>
        <v>154.55868235294119</v>
      </c>
      <c r="R1357" s="19">
        <f>INDEX('Pliegos Tarifarios (Santiago)'!$K:$K,MATCH($B1357,'Pliegos Tarifarios (Santiago)'!$A:$A,0))</f>
        <v>724.74800000000005</v>
      </c>
      <c r="S1357" s="21">
        <f t="shared" si="85"/>
        <v>43512.441823552945</v>
      </c>
      <c r="T1357" s="21">
        <f t="shared" si="86"/>
        <v>8267.3639464750595</v>
      </c>
      <c r="U1357" s="19">
        <v>0</v>
      </c>
      <c r="V1357" s="21">
        <f t="shared" si="87"/>
        <v>51779.805770028004</v>
      </c>
    </row>
    <row r="1358" spans="1:22" x14ac:dyDescent="0.3">
      <c r="A1358" s="7" t="s">
        <v>137</v>
      </c>
      <c r="B1358" s="7">
        <v>6</v>
      </c>
      <c r="C1358" s="8" t="s">
        <v>178</v>
      </c>
      <c r="D1358" s="7" t="s">
        <v>349</v>
      </c>
      <c r="E1358" s="7" t="s">
        <v>59</v>
      </c>
      <c r="F1358" s="8" t="s">
        <v>350</v>
      </c>
      <c r="G1358" s="7" t="s">
        <v>30</v>
      </c>
      <c r="H1358" s="9">
        <v>233.9419</v>
      </c>
      <c r="I1358" s="9">
        <v>0.66539999999999999</v>
      </c>
      <c r="J1358" s="9">
        <v>0.66539999999999999</v>
      </c>
      <c r="K1358" s="10">
        <v>1</v>
      </c>
      <c r="L1358" s="9">
        <v>7.55</v>
      </c>
      <c r="M1358" s="19">
        <f>H1358*INDEX('Pliegos Tarifarios (Santiago)'!$B:$B,MATCH($B1358,'Pliegos Tarifarios (Santiago)'!$A:$A,0))</f>
        <v>27801.187512199998</v>
      </c>
      <c r="N1358" s="19">
        <f>I1358*INDEX('Pliegos Tarifarios (Santiago)'!$C:$C,MATCH($B1358,'Pliegos Tarifarios (Santiago)'!$A:$A,0))</f>
        <v>2302.6532969999998</v>
      </c>
      <c r="O1358" s="19">
        <f>J1358*INDEX('Pliegos Tarifarios (Santiago)'!$D:$D,MATCH($B1358,'Pliegos Tarifarios (Santiago)'!$A:$A,0))</f>
        <v>9425.0775966000001</v>
      </c>
      <c r="P1358" s="19">
        <f>H1358*INDEX('Pliegos Tarifarios (Santiago)'!$E:$E,MATCH($B1358,'Pliegos Tarifarios (Santiago)'!$A:$A,0))</f>
        <v>3025.3366507999999</v>
      </c>
      <c r="Q1358" s="19" cm="1">
        <f t="array" ref="Q1358">H1358*_xlfn.IFS(H1358&lt;=350,INDEX('Pliegos Tarifarios (Santiago)'!$F:$F,MATCH($B1358,'Pliegos Tarifarios (Santiago)'!$A:$A,0)),H1358&lt;=500,INDEX('Pliegos Tarifarios (Santiago)'!$G:$G,MATCH($B1358,'Pliegos Tarifarios (Santiago)'!$A:$A,0)),H1358&lt;=1000,INDEX('Pliegos Tarifarios (Santiago)'!$H:$H,MATCH($B1358,'Pliegos Tarifarios (Santiago)'!$A:$A,0)),H1358&lt;=5000,INDEX('Pliegos Tarifarios (Santiago)'!$I:$I,MATCH($B1358,'Pliegos Tarifarios (Santiago)'!$A:$A,0)),H1358&gt;5000,INDEX('Pliegos Tarifarios (Santiago)'!$J:$J,MATCH($B1358,'Pliegos Tarifarios (Santiago)'!$A:$A,0)))/1.19</f>
        <v>154.12642823529416</v>
      </c>
      <c r="R1358" s="19">
        <f>INDEX('Pliegos Tarifarios (Santiago)'!$K:$K,MATCH($B1358,'Pliegos Tarifarios (Santiago)'!$A:$A,0))</f>
        <v>724.74800000000005</v>
      </c>
      <c r="S1358" s="21">
        <f t="shared" si="85"/>
        <v>43433.129484835292</v>
      </c>
      <c r="T1358" s="21">
        <f t="shared" si="86"/>
        <v>8252.2946021187054</v>
      </c>
      <c r="U1358" s="19">
        <v>0</v>
      </c>
      <c r="V1358" s="21">
        <f t="shared" si="87"/>
        <v>51685.424086953994</v>
      </c>
    </row>
    <row r="1359" spans="1:22" x14ac:dyDescent="0.3">
      <c r="A1359" s="7" t="s">
        <v>137</v>
      </c>
      <c r="B1359" s="7">
        <v>6</v>
      </c>
      <c r="C1359" s="8" t="s">
        <v>178</v>
      </c>
      <c r="D1359" s="7" t="s">
        <v>351</v>
      </c>
      <c r="E1359" s="7" t="s">
        <v>104</v>
      </c>
      <c r="F1359" s="8" t="s">
        <v>352</v>
      </c>
      <c r="G1359" s="7" t="s">
        <v>30</v>
      </c>
      <c r="H1359" s="9">
        <v>352.01280000000003</v>
      </c>
      <c r="I1359" s="9">
        <v>0.9869</v>
      </c>
      <c r="J1359" s="9">
        <v>0.9869</v>
      </c>
      <c r="K1359" s="10">
        <v>1</v>
      </c>
      <c r="L1359" s="9">
        <v>11.36</v>
      </c>
      <c r="M1359" s="19">
        <f>H1359*INDEX('Pliegos Tarifarios (Santiago)'!$B:$B,MATCH($B1359,'Pliegos Tarifarios (Santiago)'!$A:$A,0))</f>
        <v>41832.497126399998</v>
      </c>
      <c r="N1359" s="19">
        <f>I1359*INDEX('Pliegos Tarifarios (Santiago)'!$C:$C,MATCH($B1359,'Pliegos Tarifarios (Santiago)'!$A:$A,0))</f>
        <v>3415.2217295</v>
      </c>
      <c r="O1359" s="19">
        <f>J1359*INDEX('Pliegos Tarifarios (Santiago)'!$D:$D,MATCH($B1359,'Pliegos Tarifarios (Santiago)'!$A:$A,0))</f>
        <v>13978.9736701</v>
      </c>
      <c r="P1359" s="19">
        <f>H1359*INDEX('Pliegos Tarifarios (Santiago)'!$E:$E,MATCH($B1359,'Pliegos Tarifarios (Santiago)'!$A:$A,0))</f>
        <v>4552.2295296000002</v>
      </c>
      <c r="Q1359" s="19" cm="1">
        <f t="array" ref="Q1359">H1359*_xlfn.IFS(H1359&lt;=350,INDEX('Pliegos Tarifarios (Santiago)'!$F:$F,MATCH($B1359,'Pliegos Tarifarios (Santiago)'!$A:$A,0)),H1359&lt;=500,INDEX('Pliegos Tarifarios (Santiago)'!$G:$G,MATCH($B1359,'Pliegos Tarifarios (Santiago)'!$A:$A,0)),H1359&lt;=1000,INDEX('Pliegos Tarifarios (Santiago)'!$H:$H,MATCH($B1359,'Pliegos Tarifarios (Santiago)'!$A:$A,0)),H1359&lt;=5000,INDEX('Pliegos Tarifarios (Santiago)'!$I:$I,MATCH($B1359,'Pliegos Tarifarios (Santiago)'!$A:$A,0)),H1359&gt;5000,INDEX('Pliegos Tarifarios (Santiago)'!$J:$J,MATCH($B1359,'Pliegos Tarifarios (Santiago)'!$A:$A,0)))/1.19</f>
        <v>495.77601075630264</v>
      </c>
      <c r="R1359" s="19">
        <f>INDEX('Pliegos Tarifarios (Santiago)'!$K:$K,MATCH($B1359,'Pliegos Tarifarios (Santiago)'!$A:$A,0))</f>
        <v>724.74800000000005</v>
      </c>
      <c r="S1359" s="21">
        <f t="shared" si="85"/>
        <v>64999.4460663563</v>
      </c>
      <c r="T1359" s="21">
        <f t="shared" si="86"/>
        <v>12349.894752607697</v>
      </c>
      <c r="U1359" s="19">
        <v>0</v>
      </c>
      <c r="V1359" s="21">
        <f t="shared" si="87"/>
        <v>77349.340818964003</v>
      </c>
    </row>
    <row r="1360" spans="1:22" x14ac:dyDescent="0.3">
      <c r="A1360" s="7" t="s">
        <v>137</v>
      </c>
      <c r="B1360" s="7">
        <v>6</v>
      </c>
      <c r="C1360" s="8" t="s">
        <v>178</v>
      </c>
      <c r="D1360" s="7" t="s">
        <v>353</v>
      </c>
      <c r="E1360" s="7" t="s">
        <v>104</v>
      </c>
      <c r="F1360" s="8" t="s">
        <v>354</v>
      </c>
      <c r="G1360" s="7" t="s">
        <v>30</v>
      </c>
      <c r="H1360" s="9">
        <v>352.50020000000001</v>
      </c>
      <c r="I1360" s="9">
        <v>1.0129999999999999</v>
      </c>
      <c r="J1360" s="9">
        <v>1.0129999999999999</v>
      </c>
      <c r="K1360" s="10">
        <v>1</v>
      </c>
      <c r="L1360" s="9">
        <v>11.37</v>
      </c>
      <c r="M1360" s="19">
        <f>H1360*INDEX('Pliegos Tarifarios (Santiago)'!$B:$B,MATCH($B1360,'Pliegos Tarifarios (Santiago)'!$A:$A,0))</f>
        <v>41890.4187676</v>
      </c>
      <c r="N1360" s="19">
        <f>I1360*INDEX('Pliegos Tarifarios (Santiago)'!$C:$C,MATCH($B1360,'Pliegos Tarifarios (Santiago)'!$A:$A,0))</f>
        <v>3505.5422149999995</v>
      </c>
      <c r="O1360" s="19">
        <f>J1360*INDEX('Pliegos Tarifarios (Santiago)'!$D:$D,MATCH($B1360,'Pliegos Tarifarios (Santiago)'!$A:$A,0))</f>
        <v>14348.667877</v>
      </c>
      <c r="P1360" s="19">
        <f>H1360*INDEX('Pliegos Tarifarios (Santiago)'!$E:$E,MATCH($B1360,'Pliegos Tarifarios (Santiago)'!$A:$A,0))</f>
        <v>4558.5325864000006</v>
      </c>
      <c r="Q1360" s="19" cm="1">
        <f t="array" ref="Q1360">H1360*_xlfn.IFS(H1360&lt;=350,INDEX('Pliegos Tarifarios (Santiago)'!$F:$F,MATCH($B1360,'Pliegos Tarifarios (Santiago)'!$A:$A,0)),H1360&lt;=500,INDEX('Pliegos Tarifarios (Santiago)'!$G:$G,MATCH($B1360,'Pliegos Tarifarios (Santiago)'!$A:$A,0)),H1360&lt;=1000,INDEX('Pliegos Tarifarios (Santiago)'!$H:$H,MATCH($B1360,'Pliegos Tarifarios (Santiago)'!$A:$A,0)),H1360&lt;=5000,INDEX('Pliegos Tarifarios (Santiago)'!$I:$I,MATCH($B1360,'Pliegos Tarifarios (Santiago)'!$A:$A,0)),H1360&gt;5000,INDEX('Pliegos Tarifarios (Santiago)'!$J:$J,MATCH($B1360,'Pliegos Tarifarios (Santiago)'!$A:$A,0)))/1.19</f>
        <v>496.46246655462193</v>
      </c>
      <c r="R1360" s="19">
        <f>INDEX('Pliegos Tarifarios (Santiago)'!$K:$K,MATCH($B1360,'Pliegos Tarifarios (Santiago)'!$A:$A,0))</f>
        <v>724.74800000000005</v>
      </c>
      <c r="S1360" s="21">
        <f t="shared" si="85"/>
        <v>65524.371912554619</v>
      </c>
      <c r="T1360" s="21">
        <f t="shared" si="86"/>
        <v>12449.630663385378</v>
      </c>
      <c r="U1360" s="19">
        <v>0</v>
      </c>
      <c r="V1360" s="21">
        <f t="shared" si="87"/>
        <v>77974.002575940001</v>
      </c>
    </row>
    <row r="1361" spans="1:22" x14ac:dyDescent="0.3">
      <c r="A1361" s="7" t="s">
        <v>137</v>
      </c>
      <c r="B1361" s="7">
        <v>6</v>
      </c>
      <c r="C1361" s="8" t="s">
        <v>178</v>
      </c>
      <c r="D1361" s="7" t="s">
        <v>355</v>
      </c>
      <c r="E1361" s="7" t="s">
        <v>356</v>
      </c>
      <c r="F1361" s="8" t="s">
        <v>357</v>
      </c>
      <c r="G1361" s="7" t="s">
        <v>30</v>
      </c>
      <c r="H1361" s="9">
        <v>350.54640000000001</v>
      </c>
      <c r="I1361" s="9">
        <v>0.98809999999999998</v>
      </c>
      <c r="J1361" s="9">
        <v>0.95330000000000004</v>
      </c>
      <c r="K1361" s="10">
        <v>0.96478089262220423</v>
      </c>
      <c r="L1361" s="9">
        <v>11.31</v>
      </c>
      <c r="M1361" s="19">
        <f>H1361*INDEX('Pliegos Tarifarios (Santiago)'!$B:$B,MATCH($B1361,'Pliegos Tarifarios (Santiago)'!$A:$A,0))</f>
        <v>41658.233083200001</v>
      </c>
      <c r="N1361" s="19">
        <f>I1361*INDEX('Pliegos Tarifarios (Santiago)'!$C:$C,MATCH($B1361,'Pliegos Tarifarios (Santiago)'!$A:$A,0))</f>
        <v>3419.3743954999995</v>
      </c>
      <c r="O1361" s="19">
        <f>J1361*INDEX('Pliegos Tarifarios (Santiago)'!$D:$D,MATCH($B1361,'Pliegos Tarifarios (Santiago)'!$A:$A,0))</f>
        <v>13503.0454957</v>
      </c>
      <c r="P1361" s="19">
        <f>H1361*INDEX('Pliegos Tarifarios (Santiago)'!$E:$E,MATCH($B1361,'Pliegos Tarifarios (Santiago)'!$A:$A,0))</f>
        <v>4533.2660448000006</v>
      </c>
      <c r="Q1361" s="19" cm="1">
        <f t="array" ref="Q1361">H1361*_xlfn.IFS(H1361&lt;=350,INDEX('Pliegos Tarifarios (Santiago)'!$F:$F,MATCH($B1361,'Pliegos Tarifarios (Santiago)'!$A:$A,0)),H1361&lt;=500,INDEX('Pliegos Tarifarios (Santiago)'!$G:$G,MATCH($B1361,'Pliegos Tarifarios (Santiago)'!$A:$A,0)),H1361&lt;=1000,INDEX('Pliegos Tarifarios (Santiago)'!$H:$H,MATCH($B1361,'Pliegos Tarifarios (Santiago)'!$A:$A,0)),H1361&lt;=5000,INDEX('Pliegos Tarifarios (Santiago)'!$I:$I,MATCH($B1361,'Pliegos Tarifarios (Santiago)'!$A:$A,0)),H1361&gt;5000,INDEX('Pliegos Tarifarios (Santiago)'!$J:$J,MATCH($B1361,'Pliegos Tarifarios (Santiago)'!$A:$A,0)))/1.19</f>
        <v>493.71072806722697</v>
      </c>
      <c r="R1361" s="19">
        <f>INDEX('Pliegos Tarifarios (Santiago)'!$K:$K,MATCH($B1361,'Pliegos Tarifarios (Santiago)'!$A:$A,0))</f>
        <v>724.74800000000005</v>
      </c>
      <c r="S1361" s="21">
        <f t="shared" si="85"/>
        <v>64332.37774726723</v>
      </c>
      <c r="T1361" s="21">
        <f t="shared" si="86"/>
        <v>12223.151771980774</v>
      </c>
      <c r="U1361" s="19">
        <v>0</v>
      </c>
      <c r="V1361" s="21">
        <f t="shared" si="87"/>
        <v>76555.529519247997</v>
      </c>
    </row>
    <row r="1362" spans="1:22" x14ac:dyDescent="0.3">
      <c r="A1362" s="7" t="s">
        <v>137</v>
      </c>
      <c r="B1362" s="7">
        <v>6</v>
      </c>
      <c r="C1362" s="8" t="s">
        <v>178</v>
      </c>
      <c r="D1362" s="7" t="s">
        <v>358</v>
      </c>
      <c r="E1362" s="7" t="s">
        <v>356</v>
      </c>
      <c r="F1362" s="8" t="s">
        <v>359</v>
      </c>
      <c r="G1362" s="7" t="s">
        <v>30</v>
      </c>
      <c r="H1362" s="9">
        <v>351.52</v>
      </c>
      <c r="I1362" s="9">
        <v>0.97070000000000001</v>
      </c>
      <c r="J1362" s="9">
        <v>0.97070000000000001</v>
      </c>
      <c r="K1362" s="10">
        <v>1</v>
      </c>
      <c r="L1362" s="9">
        <v>11.34</v>
      </c>
      <c r="M1362" s="19">
        <f>H1362*INDEX('Pliegos Tarifarios (Santiago)'!$B:$B,MATCH($B1362,'Pliegos Tarifarios (Santiago)'!$A:$A,0))</f>
        <v>41773.933759999993</v>
      </c>
      <c r="N1362" s="19">
        <f>I1362*INDEX('Pliegos Tarifarios (Santiago)'!$C:$C,MATCH($B1362,'Pliegos Tarifarios (Santiago)'!$A:$A,0))</f>
        <v>3359.1607384999998</v>
      </c>
      <c r="O1362" s="19">
        <f>J1362*INDEX('Pliegos Tarifarios (Santiago)'!$D:$D,MATCH($B1362,'Pliegos Tarifarios (Santiago)'!$A:$A,0))</f>
        <v>13749.5083003</v>
      </c>
      <c r="P1362" s="19">
        <f>H1362*INDEX('Pliegos Tarifarios (Santiago)'!$E:$E,MATCH($B1362,'Pliegos Tarifarios (Santiago)'!$A:$A,0))</f>
        <v>4545.85664</v>
      </c>
      <c r="Q1362" s="19" cm="1">
        <f t="array" ref="Q1362">H1362*_xlfn.IFS(H1362&lt;=350,INDEX('Pliegos Tarifarios (Santiago)'!$F:$F,MATCH($B1362,'Pliegos Tarifarios (Santiago)'!$A:$A,0)),H1362&lt;=500,INDEX('Pliegos Tarifarios (Santiago)'!$G:$G,MATCH($B1362,'Pliegos Tarifarios (Santiago)'!$A:$A,0)),H1362&lt;=1000,INDEX('Pliegos Tarifarios (Santiago)'!$H:$H,MATCH($B1362,'Pliegos Tarifarios (Santiago)'!$A:$A,0)),H1362&lt;=5000,INDEX('Pliegos Tarifarios (Santiago)'!$I:$I,MATCH($B1362,'Pliegos Tarifarios (Santiago)'!$A:$A,0)),H1362&gt;5000,INDEX('Pliegos Tarifarios (Santiago)'!$J:$J,MATCH($B1362,'Pliegos Tarifarios (Santiago)'!$A:$A,0)))/1.19</f>
        <v>495.08194957983193</v>
      </c>
      <c r="R1362" s="19">
        <f>INDEX('Pliegos Tarifarios (Santiago)'!$K:$K,MATCH($B1362,'Pliegos Tarifarios (Santiago)'!$A:$A,0))</f>
        <v>724.74800000000005</v>
      </c>
      <c r="S1362" s="21">
        <f t="shared" si="85"/>
        <v>64648.289388379832</v>
      </c>
      <c r="T1362" s="21">
        <f t="shared" si="86"/>
        <v>12283.174983792169</v>
      </c>
      <c r="U1362" s="19">
        <v>0</v>
      </c>
      <c r="V1362" s="21">
        <f t="shared" si="87"/>
        <v>76931.464372172006</v>
      </c>
    </row>
    <row r="1363" spans="1:22" x14ac:dyDescent="0.3">
      <c r="A1363" s="7" t="s">
        <v>137</v>
      </c>
      <c r="B1363" s="7">
        <v>6</v>
      </c>
      <c r="C1363" s="8" t="s">
        <v>178</v>
      </c>
      <c r="D1363" s="7" t="s">
        <v>360</v>
      </c>
      <c r="E1363" s="7" t="s">
        <v>356</v>
      </c>
      <c r="F1363" s="8" t="s">
        <v>361</v>
      </c>
      <c r="G1363" s="7" t="s">
        <v>30</v>
      </c>
      <c r="H1363" s="9">
        <v>351.84809999999999</v>
      </c>
      <c r="I1363" s="9">
        <v>0.98899999999999999</v>
      </c>
      <c r="J1363" s="9">
        <v>0.96919999999999995</v>
      </c>
      <c r="K1363" s="10">
        <v>0.97997977755308385</v>
      </c>
      <c r="L1363" s="9">
        <v>11.35</v>
      </c>
      <c r="M1363" s="19">
        <f>H1363*INDEX('Pliegos Tarifarios (Santiago)'!$B:$B,MATCH($B1363,'Pliegos Tarifarios (Santiago)'!$A:$A,0))</f>
        <v>41812.924507799995</v>
      </c>
      <c r="N1363" s="19">
        <f>I1363*INDEX('Pliegos Tarifarios (Santiago)'!$C:$C,MATCH($B1363,'Pliegos Tarifarios (Santiago)'!$A:$A,0))</f>
        <v>3422.488895</v>
      </c>
      <c r="O1363" s="19">
        <f>J1363*INDEX('Pliegos Tarifarios (Santiago)'!$D:$D,MATCH($B1363,'Pliegos Tarifarios (Santiago)'!$A:$A,0))</f>
        <v>13728.2615068</v>
      </c>
      <c r="P1363" s="19">
        <f>H1363*INDEX('Pliegos Tarifarios (Santiago)'!$E:$E,MATCH($B1363,'Pliegos Tarifarios (Santiago)'!$A:$A,0))</f>
        <v>4550.0996292</v>
      </c>
      <c r="Q1363" s="19" cm="1">
        <f t="array" ref="Q1363">H1363*_xlfn.IFS(H1363&lt;=350,INDEX('Pliegos Tarifarios (Santiago)'!$F:$F,MATCH($B1363,'Pliegos Tarifarios (Santiago)'!$A:$A,0)),H1363&lt;=500,INDEX('Pliegos Tarifarios (Santiago)'!$G:$G,MATCH($B1363,'Pliegos Tarifarios (Santiago)'!$A:$A,0)),H1363&lt;=1000,INDEX('Pliegos Tarifarios (Santiago)'!$H:$H,MATCH($B1363,'Pliegos Tarifarios (Santiago)'!$A:$A,0)),H1363&lt;=5000,INDEX('Pliegos Tarifarios (Santiago)'!$I:$I,MATCH($B1363,'Pliegos Tarifarios (Santiago)'!$A:$A,0)),H1363&gt;5000,INDEX('Pliegos Tarifarios (Santiago)'!$J:$J,MATCH($B1363,'Pliegos Tarifarios (Santiago)'!$A:$A,0)))/1.19</f>
        <v>495.54404672268907</v>
      </c>
      <c r="R1363" s="19">
        <f>INDEX('Pliegos Tarifarios (Santiago)'!$K:$K,MATCH($B1363,'Pliegos Tarifarios (Santiago)'!$A:$A,0))</f>
        <v>724.74800000000005</v>
      </c>
      <c r="S1363" s="21">
        <f t="shared" si="85"/>
        <v>64734.066585522683</v>
      </c>
      <c r="T1363" s="21">
        <f t="shared" si="86"/>
        <v>12299.472651249311</v>
      </c>
      <c r="U1363" s="19">
        <v>0</v>
      </c>
      <c r="V1363" s="21">
        <f t="shared" si="87"/>
        <v>77033.539236771991</v>
      </c>
    </row>
    <row r="1364" spans="1:22" x14ac:dyDescent="0.3">
      <c r="A1364" s="7" t="s">
        <v>137</v>
      </c>
      <c r="B1364" s="7">
        <v>6</v>
      </c>
      <c r="C1364" s="8" t="s">
        <v>178</v>
      </c>
      <c r="D1364" s="7" t="s">
        <v>362</v>
      </c>
      <c r="E1364" s="7" t="s">
        <v>356</v>
      </c>
      <c r="F1364" s="8" t="s">
        <v>363</v>
      </c>
      <c r="G1364" s="7" t="s">
        <v>30</v>
      </c>
      <c r="H1364" s="9">
        <v>351.41809999999998</v>
      </c>
      <c r="I1364" s="9">
        <v>0.97540000000000004</v>
      </c>
      <c r="J1364" s="9">
        <v>0.97460000000000002</v>
      </c>
      <c r="K1364" s="10">
        <v>0.99917982366208735</v>
      </c>
      <c r="L1364" s="9">
        <v>11.34</v>
      </c>
      <c r="M1364" s="19">
        <f>H1364*INDEX('Pliegos Tarifarios (Santiago)'!$B:$B,MATCH($B1364,'Pliegos Tarifarios (Santiago)'!$A:$A,0))</f>
        <v>41761.824167799998</v>
      </c>
      <c r="N1364" s="19">
        <f>I1364*INDEX('Pliegos Tarifarios (Santiago)'!$C:$C,MATCH($B1364,'Pliegos Tarifarios (Santiago)'!$A:$A,0))</f>
        <v>3375.4253469999999</v>
      </c>
      <c r="O1364" s="19">
        <f>J1364*INDEX('Pliegos Tarifarios (Santiago)'!$D:$D,MATCH($B1364,'Pliegos Tarifarios (Santiago)'!$A:$A,0))</f>
        <v>13804.749963400001</v>
      </c>
      <c r="P1364" s="19">
        <f>H1364*INDEX('Pliegos Tarifarios (Santiago)'!$E:$E,MATCH($B1364,'Pliegos Tarifarios (Santiago)'!$A:$A,0))</f>
        <v>4544.5388691999997</v>
      </c>
      <c r="Q1364" s="19" cm="1">
        <f t="array" ref="Q1364">H1364*_xlfn.IFS(H1364&lt;=350,INDEX('Pliegos Tarifarios (Santiago)'!$F:$F,MATCH($B1364,'Pliegos Tarifarios (Santiago)'!$A:$A,0)),H1364&lt;=500,INDEX('Pliegos Tarifarios (Santiago)'!$G:$G,MATCH($B1364,'Pliegos Tarifarios (Santiago)'!$A:$A,0)),H1364&lt;=1000,INDEX('Pliegos Tarifarios (Santiago)'!$H:$H,MATCH($B1364,'Pliegos Tarifarios (Santiago)'!$A:$A,0)),H1364&lt;=5000,INDEX('Pliegos Tarifarios (Santiago)'!$I:$I,MATCH($B1364,'Pliegos Tarifarios (Santiago)'!$A:$A,0)),H1364&gt;5000,INDEX('Pliegos Tarifarios (Santiago)'!$J:$J,MATCH($B1364,'Pliegos Tarifarios (Santiago)'!$A:$A,0)))/1.19</f>
        <v>494.93843327731093</v>
      </c>
      <c r="R1364" s="19">
        <f>INDEX('Pliegos Tarifarios (Santiago)'!$K:$K,MATCH($B1364,'Pliegos Tarifarios (Santiago)'!$A:$A,0))</f>
        <v>724.74800000000005</v>
      </c>
      <c r="S1364" s="21">
        <f t="shared" si="85"/>
        <v>64706.224780677308</v>
      </c>
      <c r="T1364" s="21">
        <f t="shared" si="86"/>
        <v>12294.182708328688</v>
      </c>
      <c r="U1364" s="19">
        <v>0</v>
      </c>
      <c r="V1364" s="21">
        <f t="shared" si="87"/>
        <v>77000.407489006</v>
      </c>
    </row>
    <row r="1365" spans="1:22" x14ac:dyDescent="0.3">
      <c r="A1365" s="7" t="s">
        <v>137</v>
      </c>
      <c r="B1365" s="7">
        <v>6</v>
      </c>
      <c r="C1365" s="8" t="s">
        <v>178</v>
      </c>
      <c r="D1365" s="7" t="s">
        <v>364</v>
      </c>
      <c r="E1365" s="7" t="s">
        <v>356</v>
      </c>
      <c r="F1365" s="8" t="s">
        <v>365</v>
      </c>
      <c r="G1365" s="7" t="s">
        <v>30</v>
      </c>
      <c r="H1365" s="9">
        <v>352.34019999999998</v>
      </c>
      <c r="I1365" s="9">
        <v>0.99399999999999999</v>
      </c>
      <c r="J1365" s="9">
        <v>0.96650000000000003</v>
      </c>
      <c r="K1365" s="10">
        <v>0.97233400402414494</v>
      </c>
      <c r="L1365" s="9">
        <v>11.37</v>
      </c>
      <c r="M1365" s="19">
        <f>H1365*INDEX('Pliegos Tarifarios (Santiago)'!$B:$B,MATCH($B1365,'Pliegos Tarifarios (Santiago)'!$A:$A,0))</f>
        <v>41871.404687599992</v>
      </c>
      <c r="N1365" s="19">
        <f>I1365*INDEX('Pliegos Tarifarios (Santiago)'!$C:$C,MATCH($B1365,'Pliegos Tarifarios (Santiago)'!$A:$A,0))</f>
        <v>3439.7916699999996</v>
      </c>
      <c r="O1365" s="19">
        <f>J1365*INDEX('Pliegos Tarifarios (Santiago)'!$D:$D,MATCH($B1365,'Pliegos Tarifarios (Santiago)'!$A:$A,0))</f>
        <v>13690.017278500001</v>
      </c>
      <c r="P1365" s="19">
        <f>H1365*INDEX('Pliegos Tarifarios (Santiago)'!$E:$E,MATCH($B1365,'Pliegos Tarifarios (Santiago)'!$A:$A,0))</f>
        <v>4556.4634663999996</v>
      </c>
      <c r="Q1365" s="19" cm="1">
        <f t="array" ref="Q1365">H1365*_xlfn.IFS(H1365&lt;=350,INDEX('Pliegos Tarifarios (Santiago)'!$F:$F,MATCH($B1365,'Pliegos Tarifarios (Santiago)'!$A:$A,0)),H1365&lt;=500,INDEX('Pliegos Tarifarios (Santiago)'!$G:$G,MATCH($B1365,'Pliegos Tarifarios (Santiago)'!$A:$A,0)),H1365&lt;=1000,INDEX('Pliegos Tarifarios (Santiago)'!$H:$H,MATCH($B1365,'Pliegos Tarifarios (Santiago)'!$A:$A,0)),H1365&lt;=5000,INDEX('Pliegos Tarifarios (Santiago)'!$I:$I,MATCH($B1365,'Pliegos Tarifarios (Santiago)'!$A:$A,0)),H1365&gt;5000,INDEX('Pliegos Tarifarios (Santiago)'!$J:$J,MATCH($B1365,'Pliegos Tarifarios (Santiago)'!$A:$A,0)))/1.19</f>
        <v>496.23712201680672</v>
      </c>
      <c r="R1365" s="19">
        <f>INDEX('Pliegos Tarifarios (Santiago)'!$K:$K,MATCH($B1365,'Pliegos Tarifarios (Santiago)'!$A:$A,0))</f>
        <v>724.74800000000005</v>
      </c>
      <c r="S1365" s="21">
        <f t="shared" si="85"/>
        <v>64778.662224516796</v>
      </c>
      <c r="T1365" s="21">
        <f t="shared" si="86"/>
        <v>12307.945822658192</v>
      </c>
      <c r="U1365" s="19">
        <v>0</v>
      </c>
      <c r="V1365" s="21">
        <f t="shared" si="87"/>
        <v>77086.608047174988</v>
      </c>
    </row>
    <row r="1366" spans="1:22" x14ac:dyDescent="0.3">
      <c r="A1366" s="7" t="s">
        <v>137</v>
      </c>
      <c r="B1366" s="7">
        <v>6</v>
      </c>
      <c r="C1366" s="8" t="s">
        <v>178</v>
      </c>
      <c r="D1366" s="7" t="s">
        <v>366</v>
      </c>
      <c r="E1366" s="7" t="s">
        <v>356</v>
      </c>
      <c r="F1366" s="8" t="s">
        <v>367</v>
      </c>
      <c r="G1366" s="7" t="s">
        <v>30</v>
      </c>
      <c r="H1366" s="9">
        <v>352.47399999999999</v>
      </c>
      <c r="I1366" s="9">
        <v>0.9829</v>
      </c>
      <c r="J1366" s="9">
        <v>0.96509999999999996</v>
      </c>
      <c r="K1366" s="10">
        <v>0.98189032454980152</v>
      </c>
      <c r="L1366" s="9">
        <v>11.37</v>
      </c>
      <c r="M1366" s="19">
        <f>H1366*INDEX('Pliegos Tarifarios (Santiago)'!$B:$B,MATCH($B1366,'Pliegos Tarifarios (Santiago)'!$A:$A,0))</f>
        <v>41887.305211999999</v>
      </c>
      <c r="N1366" s="19">
        <f>I1366*INDEX('Pliegos Tarifarios (Santiago)'!$C:$C,MATCH($B1366,'Pliegos Tarifarios (Santiago)'!$A:$A,0))</f>
        <v>3401.3795095</v>
      </c>
      <c r="O1366" s="19">
        <f>J1366*INDEX('Pliegos Tarifarios (Santiago)'!$D:$D,MATCH($B1366,'Pliegos Tarifarios (Santiago)'!$A:$A,0))</f>
        <v>13670.1869379</v>
      </c>
      <c r="P1366" s="19">
        <f>H1366*INDEX('Pliegos Tarifarios (Santiago)'!$E:$E,MATCH($B1366,'Pliegos Tarifarios (Santiago)'!$A:$A,0))</f>
        <v>4558.1937680000001</v>
      </c>
      <c r="Q1366" s="19" cm="1">
        <f t="array" ref="Q1366">H1366*_xlfn.IFS(H1366&lt;=350,INDEX('Pliegos Tarifarios (Santiago)'!$F:$F,MATCH($B1366,'Pliegos Tarifarios (Santiago)'!$A:$A,0)),H1366&lt;=500,INDEX('Pliegos Tarifarios (Santiago)'!$G:$G,MATCH($B1366,'Pliegos Tarifarios (Santiago)'!$A:$A,0)),H1366&lt;=1000,INDEX('Pliegos Tarifarios (Santiago)'!$H:$H,MATCH($B1366,'Pliegos Tarifarios (Santiago)'!$A:$A,0)),H1366&lt;=5000,INDEX('Pliegos Tarifarios (Santiago)'!$I:$I,MATCH($B1366,'Pliegos Tarifarios (Santiago)'!$A:$A,0)),H1366&gt;5000,INDEX('Pliegos Tarifarios (Santiago)'!$J:$J,MATCH($B1366,'Pliegos Tarifarios (Santiago)'!$A:$A,0)))/1.19</f>
        <v>496.42556638655469</v>
      </c>
      <c r="R1366" s="19">
        <f>INDEX('Pliegos Tarifarios (Santiago)'!$K:$K,MATCH($B1366,'Pliegos Tarifarios (Santiago)'!$A:$A,0))</f>
        <v>724.74800000000005</v>
      </c>
      <c r="S1366" s="21">
        <f t="shared" si="85"/>
        <v>64738.238993786552</v>
      </c>
      <c r="T1366" s="21">
        <f t="shared" si="86"/>
        <v>12300.265408819445</v>
      </c>
      <c r="U1366" s="19">
        <v>0</v>
      </c>
      <c r="V1366" s="21">
        <f t="shared" si="87"/>
        <v>77038.504402605991</v>
      </c>
    </row>
    <row r="1367" spans="1:22" x14ac:dyDescent="0.3">
      <c r="A1367" s="7" t="s">
        <v>137</v>
      </c>
      <c r="B1367" s="7">
        <v>6</v>
      </c>
      <c r="C1367" s="8" t="s">
        <v>178</v>
      </c>
      <c r="D1367" s="7" t="s">
        <v>368</v>
      </c>
      <c r="E1367" s="7" t="s">
        <v>356</v>
      </c>
      <c r="F1367" s="8" t="s">
        <v>49</v>
      </c>
      <c r="G1367" s="7" t="s">
        <v>30</v>
      </c>
      <c r="H1367" s="9">
        <v>352.36630000000002</v>
      </c>
      <c r="I1367" s="9">
        <v>0.98650000000000004</v>
      </c>
      <c r="J1367" s="9">
        <v>0.95430000000000004</v>
      </c>
      <c r="K1367" s="10">
        <v>0.96735935124176375</v>
      </c>
      <c r="L1367" s="9">
        <v>11.37</v>
      </c>
      <c r="M1367" s="19">
        <f>H1367*INDEX('Pliegos Tarifarios (Santiago)'!$B:$B,MATCH($B1367,'Pliegos Tarifarios (Santiago)'!$A:$A,0))</f>
        <v>41874.506359400002</v>
      </c>
      <c r="N1367" s="19">
        <f>I1367*INDEX('Pliegos Tarifarios (Santiago)'!$C:$C,MATCH($B1367,'Pliegos Tarifarios (Santiago)'!$A:$A,0))</f>
        <v>3413.8375074999999</v>
      </c>
      <c r="O1367" s="19">
        <f>J1367*INDEX('Pliegos Tarifarios (Santiago)'!$D:$D,MATCH($B1367,'Pliegos Tarifarios (Santiago)'!$A:$A,0))</f>
        <v>13517.210024700002</v>
      </c>
      <c r="P1367" s="19">
        <f>H1367*INDEX('Pliegos Tarifarios (Santiago)'!$E:$E,MATCH($B1367,'Pliegos Tarifarios (Santiago)'!$A:$A,0))</f>
        <v>4556.8009916000001</v>
      </c>
      <c r="Q1367" s="19" cm="1">
        <f t="array" ref="Q1367">H1367*_xlfn.IFS(H1367&lt;=350,INDEX('Pliegos Tarifarios (Santiago)'!$F:$F,MATCH($B1367,'Pliegos Tarifarios (Santiago)'!$A:$A,0)),H1367&lt;=500,INDEX('Pliegos Tarifarios (Santiago)'!$G:$G,MATCH($B1367,'Pliegos Tarifarios (Santiago)'!$A:$A,0)),H1367&lt;=1000,INDEX('Pliegos Tarifarios (Santiago)'!$H:$H,MATCH($B1367,'Pliegos Tarifarios (Santiago)'!$A:$A,0)),H1367&lt;=5000,INDEX('Pliegos Tarifarios (Santiago)'!$I:$I,MATCH($B1367,'Pliegos Tarifarios (Santiago)'!$A:$A,0)),H1367&gt;5000,INDEX('Pliegos Tarifarios (Santiago)'!$J:$J,MATCH($B1367,'Pliegos Tarifarios (Santiago)'!$A:$A,0)))/1.19</f>
        <v>496.27388134453793</v>
      </c>
      <c r="R1367" s="19">
        <f>INDEX('Pliegos Tarifarios (Santiago)'!$K:$K,MATCH($B1367,'Pliegos Tarifarios (Santiago)'!$A:$A,0))</f>
        <v>724.74800000000005</v>
      </c>
      <c r="S1367" s="21">
        <f t="shared" si="85"/>
        <v>64583.376764544548</v>
      </c>
      <c r="T1367" s="21">
        <f t="shared" si="86"/>
        <v>12270.841585263464</v>
      </c>
      <c r="U1367" s="19">
        <v>0</v>
      </c>
      <c r="V1367" s="21">
        <f t="shared" si="87"/>
        <v>76854.218349808012</v>
      </c>
    </row>
    <row r="1368" spans="1:22" x14ac:dyDescent="0.3">
      <c r="A1368" s="7" t="s">
        <v>137</v>
      </c>
      <c r="B1368" s="7">
        <v>6</v>
      </c>
      <c r="C1368" s="8" t="s">
        <v>178</v>
      </c>
      <c r="D1368" s="7" t="s">
        <v>369</v>
      </c>
      <c r="E1368" s="7" t="s">
        <v>356</v>
      </c>
      <c r="F1368" s="8" t="s">
        <v>370</v>
      </c>
      <c r="G1368" s="7" t="s">
        <v>30</v>
      </c>
      <c r="H1368" s="9">
        <v>351.73</v>
      </c>
      <c r="I1368" s="9">
        <v>0.9909</v>
      </c>
      <c r="J1368" s="9">
        <v>0.98839999999999995</v>
      </c>
      <c r="K1368" s="10">
        <v>0.99747704107377122</v>
      </c>
      <c r="L1368" s="9">
        <v>11.35</v>
      </c>
      <c r="M1368" s="19">
        <f>H1368*INDEX('Pliegos Tarifarios (Santiago)'!$B:$B,MATCH($B1368,'Pliegos Tarifarios (Santiago)'!$A:$A,0))</f>
        <v>41798.889739999999</v>
      </c>
      <c r="N1368" s="19">
        <f>I1368*INDEX('Pliegos Tarifarios (Santiago)'!$C:$C,MATCH($B1368,'Pliegos Tarifarios (Santiago)'!$A:$A,0))</f>
        <v>3429.0639495</v>
      </c>
      <c r="O1368" s="19">
        <f>J1368*INDEX('Pliegos Tarifarios (Santiago)'!$D:$D,MATCH($B1368,'Pliegos Tarifarios (Santiago)'!$A:$A,0))</f>
        <v>14000.220463599999</v>
      </c>
      <c r="P1368" s="19">
        <f>H1368*INDEX('Pliegos Tarifarios (Santiago)'!$E:$E,MATCH($B1368,'Pliegos Tarifarios (Santiago)'!$A:$A,0))</f>
        <v>4548.5723600000001</v>
      </c>
      <c r="Q1368" s="19" cm="1">
        <f t="array" ref="Q1368">H1368*_xlfn.IFS(H1368&lt;=350,INDEX('Pliegos Tarifarios (Santiago)'!$F:$F,MATCH($B1368,'Pliegos Tarifarios (Santiago)'!$A:$A,0)),H1368&lt;=500,INDEX('Pliegos Tarifarios (Santiago)'!$G:$G,MATCH($B1368,'Pliegos Tarifarios (Santiago)'!$A:$A,0)),H1368&lt;=1000,INDEX('Pliegos Tarifarios (Santiago)'!$H:$H,MATCH($B1368,'Pliegos Tarifarios (Santiago)'!$A:$A,0)),H1368&lt;=5000,INDEX('Pliegos Tarifarios (Santiago)'!$I:$I,MATCH($B1368,'Pliegos Tarifarios (Santiago)'!$A:$A,0)),H1368&gt;5000,INDEX('Pliegos Tarifarios (Santiago)'!$J:$J,MATCH($B1368,'Pliegos Tarifarios (Santiago)'!$A:$A,0)))/1.19</f>
        <v>495.37771428571438</v>
      </c>
      <c r="R1368" s="19">
        <f>INDEX('Pliegos Tarifarios (Santiago)'!$K:$K,MATCH($B1368,'Pliegos Tarifarios (Santiago)'!$A:$A,0))</f>
        <v>724.74800000000005</v>
      </c>
      <c r="S1368" s="21">
        <f t="shared" si="85"/>
        <v>64996.872227385713</v>
      </c>
      <c r="T1368" s="21">
        <f t="shared" si="86"/>
        <v>12349.405723203286</v>
      </c>
      <c r="U1368" s="19">
        <v>0</v>
      </c>
      <c r="V1368" s="21">
        <f t="shared" si="87"/>
        <v>77346.277950588992</v>
      </c>
    </row>
    <row r="1369" spans="1:22" x14ac:dyDescent="0.3">
      <c r="A1369" s="7" t="s">
        <v>137</v>
      </c>
      <c r="B1369" s="7">
        <v>6</v>
      </c>
      <c r="C1369" s="8" t="s">
        <v>178</v>
      </c>
      <c r="D1369" s="7" t="s">
        <v>371</v>
      </c>
      <c r="E1369" s="7" t="s">
        <v>356</v>
      </c>
      <c r="F1369" s="8" t="s">
        <v>372</v>
      </c>
      <c r="G1369" s="7" t="s">
        <v>30</v>
      </c>
      <c r="H1369" s="9">
        <v>350.8057</v>
      </c>
      <c r="I1369" s="9">
        <v>0.96340000000000003</v>
      </c>
      <c r="J1369" s="9">
        <v>0.96340000000000003</v>
      </c>
      <c r="K1369" s="10">
        <v>1</v>
      </c>
      <c r="L1369" s="9">
        <v>11.32</v>
      </c>
      <c r="M1369" s="19">
        <f>H1369*INDEX('Pliegos Tarifarios (Santiago)'!$B:$B,MATCH($B1369,'Pliegos Tarifarios (Santiago)'!$A:$A,0))</f>
        <v>41689.047776599997</v>
      </c>
      <c r="N1369" s="19">
        <f>I1369*INDEX('Pliegos Tarifarios (Santiago)'!$C:$C,MATCH($B1369,'Pliegos Tarifarios (Santiago)'!$A:$A,0))</f>
        <v>3333.8986869999999</v>
      </c>
      <c r="O1369" s="19">
        <f>J1369*INDEX('Pliegos Tarifarios (Santiago)'!$D:$D,MATCH($B1369,'Pliegos Tarifarios (Santiago)'!$A:$A,0))</f>
        <v>13646.107238600001</v>
      </c>
      <c r="P1369" s="19">
        <f>H1369*INDEX('Pliegos Tarifarios (Santiago)'!$E:$E,MATCH($B1369,'Pliegos Tarifarios (Santiago)'!$A:$A,0))</f>
        <v>4536.6193124000001</v>
      </c>
      <c r="Q1369" s="19" cm="1">
        <f t="array" ref="Q1369">H1369*_xlfn.IFS(H1369&lt;=350,INDEX('Pliegos Tarifarios (Santiago)'!$F:$F,MATCH($B1369,'Pliegos Tarifarios (Santiago)'!$A:$A,0)),H1369&lt;=500,INDEX('Pliegos Tarifarios (Santiago)'!$G:$G,MATCH($B1369,'Pliegos Tarifarios (Santiago)'!$A:$A,0)),H1369&lt;=1000,INDEX('Pliegos Tarifarios (Santiago)'!$H:$H,MATCH($B1369,'Pliegos Tarifarios (Santiago)'!$A:$A,0)),H1369&lt;=5000,INDEX('Pliegos Tarifarios (Santiago)'!$I:$I,MATCH($B1369,'Pliegos Tarifarios (Santiago)'!$A:$A,0)),H1369&gt;5000,INDEX('Pliegos Tarifarios (Santiago)'!$J:$J,MATCH($B1369,'Pliegos Tarifarios (Santiago)'!$A:$A,0)))/1.19</f>
        <v>494.07592705882365</v>
      </c>
      <c r="R1369" s="19">
        <f>INDEX('Pliegos Tarifarios (Santiago)'!$K:$K,MATCH($B1369,'Pliegos Tarifarios (Santiago)'!$A:$A,0))</f>
        <v>724.74800000000005</v>
      </c>
      <c r="S1369" s="21">
        <f t="shared" si="85"/>
        <v>64424.496941658821</v>
      </c>
      <c r="T1369" s="21">
        <f t="shared" si="86"/>
        <v>12240.654418915175</v>
      </c>
      <c r="U1369" s="19">
        <v>0</v>
      </c>
      <c r="V1369" s="21">
        <f t="shared" si="87"/>
        <v>76665.151360574004</v>
      </c>
    </row>
    <row r="1370" spans="1:22" x14ac:dyDescent="0.3">
      <c r="A1370" s="7" t="s">
        <v>137</v>
      </c>
      <c r="B1370" s="7">
        <v>6</v>
      </c>
      <c r="C1370" s="8" t="s">
        <v>178</v>
      </c>
      <c r="D1370" s="7" t="s">
        <v>373</v>
      </c>
      <c r="E1370" s="7" t="s">
        <v>356</v>
      </c>
      <c r="F1370" s="8" t="s">
        <v>374</v>
      </c>
      <c r="G1370" s="7" t="s">
        <v>30</v>
      </c>
      <c r="H1370" s="9">
        <v>351.75959999999998</v>
      </c>
      <c r="I1370" s="9">
        <v>1.0068999999999999</v>
      </c>
      <c r="J1370" s="9">
        <v>0.9718</v>
      </c>
      <c r="K1370" s="10">
        <v>0.96514053034064962</v>
      </c>
      <c r="L1370" s="9">
        <v>11.35</v>
      </c>
      <c r="M1370" s="19">
        <f>H1370*INDEX('Pliegos Tarifarios (Santiago)'!$B:$B,MATCH($B1370,'Pliegos Tarifarios (Santiago)'!$A:$A,0))</f>
        <v>41802.407344799998</v>
      </c>
      <c r="N1370" s="19">
        <f>I1370*INDEX('Pliegos Tarifarios (Santiago)'!$C:$C,MATCH($B1370,'Pliegos Tarifarios (Santiago)'!$A:$A,0))</f>
        <v>3484.4328294999996</v>
      </c>
      <c r="O1370" s="19">
        <f>J1370*INDEX('Pliegos Tarifarios (Santiago)'!$D:$D,MATCH($B1370,'Pliegos Tarifarios (Santiago)'!$A:$A,0))</f>
        <v>13765.089282200001</v>
      </c>
      <c r="P1370" s="19">
        <f>H1370*INDEX('Pliegos Tarifarios (Santiago)'!$E:$E,MATCH($B1370,'Pliegos Tarifarios (Santiago)'!$A:$A,0))</f>
        <v>4548.9551472000003</v>
      </c>
      <c r="Q1370" s="19" cm="1">
        <f t="array" ref="Q1370">H1370*_xlfn.IFS(H1370&lt;=350,INDEX('Pliegos Tarifarios (Santiago)'!$F:$F,MATCH($B1370,'Pliegos Tarifarios (Santiago)'!$A:$A,0)),H1370&lt;=500,INDEX('Pliegos Tarifarios (Santiago)'!$G:$G,MATCH($B1370,'Pliegos Tarifarios (Santiago)'!$A:$A,0)),H1370&lt;=1000,INDEX('Pliegos Tarifarios (Santiago)'!$H:$H,MATCH($B1370,'Pliegos Tarifarios (Santiago)'!$A:$A,0)),H1370&lt;=5000,INDEX('Pliegos Tarifarios (Santiago)'!$I:$I,MATCH($B1370,'Pliegos Tarifarios (Santiago)'!$A:$A,0)),H1370&gt;5000,INDEX('Pliegos Tarifarios (Santiago)'!$J:$J,MATCH($B1370,'Pliegos Tarifarios (Santiago)'!$A:$A,0)))/1.19</f>
        <v>495.4194030252101</v>
      </c>
      <c r="R1370" s="19">
        <f>INDEX('Pliegos Tarifarios (Santiago)'!$K:$K,MATCH($B1370,'Pliegos Tarifarios (Santiago)'!$A:$A,0))</f>
        <v>724.74800000000005</v>
      </c>
      <c r="S1370" s="21">
        <f t="shared" si="85"/>
        <v>64821.052006725215</v>
      </c>
      <c r="T1370" s="21">
        <f t="shared" si="86"/>
        <v>12315.99988127779</v>
      </c>
      <c r="U1370" s="19">
        <v>0</v>
      </c>
      <c r="V1370" s="21">
        <f t="shared" si="87"/>
        <v>77137.051888002999</v>
      </c>
    </row>
    <row r="1371" spans="1:22" x14ac:dyDescent="0.3">
      <c r="A1371" s="7" t="s">
        <v>137</v>
      </c>
      <c r="B1371" s="7">
        <v>6</v>
      </c>
      <c r="C1371" s="8" t="s">
        <v>178</v>
      </c>
      <c r="D1371" s="7" t="s">
        <v>375</v>
      </c>
      <c r="E1371" s="7" t="s">
        <v>59</v>
      </c>
      <c r="F1371" s="8" t="s">
        <v>376</v>
      </c>
      <c r="G1371" s="7" t="s">
        <v>30</v>
      </c>
      <c r="H1371" s="9">
        <v>234.2938</v>
      </c>
      <c r="I1371" s="9">
        <v>0.66459999999999997</v>
      </c>
      <c r="J1371" s="9">
        <v>0.64419999999999999</v>
      </c>
      <c r="K1371" s="10">
        <v>0.96930484501956071</v>
      </c>
      <c r="L1371" s="9">
        <v>7.56</v>
      </c>
      <c r="M1371" s="19">
        <f>H1371*INDEX('Pliegos Tarifarios (Santiago)'!$B:$B,MATCH($B1371,'Pliegos Tarifarios (Santiago)'!$A:$A,0))</f>
        <v>27843.006604399998</v>
      </c>
      <c r="N1371" s="19">
        <f>I1371*INDEX('Pliegos Tarifarios (Santiago)'!$C:$C,MATCH($B1371,'Pliegos Tarifarios (Santiago)'!$A:$A,0))</f>
        <v>2299.8848529999996</v>
      </c>
      <c r="O1371" s="19">
        <f>J1371*INDEX('Pliegos Tarifarios (Santiago)'!$D:$D,MATCH($B1371,'Pliegos Tarifarios (Santiago)'!$A:$A,0))</f>
        <v>9124.7895817999997</v>
      </c>
      <c r="P1371" s="19">
        <f>H1371*INDEX('Pliegos Tarifarios (Santiago)'!$E:$E,MATCH($B1371,'Pliegos Tarifarios (Santiago)'!$A:$A,0))</f>
        <v>3029.8874215999999</v>
      </c>
      <c r="Q1371" s="19" cm="1">
        <f t="array" ref="Q1371">H1371*_xlfn.IFS(H1371&lt;=350,INDEX('Pliegos Tarifarios (Santiago)'!$F:$F,MATCH($B1371,'Pliegos Tarifarios (Santiago)'!$A:$A,0)),H1371&lt;=500,INDEX('Pliegos Tarifarios (Santiago)'!$G:$G,MATCH($B1371,'Pliegos Tarifarios (Santiago)'!$A:$A,0)),H1371&lt;=1000,INDEX('Pliegos Tarifarios (Santiago)'!$H:$H,MATCH($B1371,'Pliegos Tarifarios (Santiago)'!$A:$A,0)),H1371&lt;=5000,INDEX('Pliegos Tarifarios (Santiago)'!$I:$I,MATCH($B1371,'Pliegos Tarifarios (Santiago)'!$A:$A,0)),H1371&gt;5000,INDEX('Pliegos Tarifarios (Santiago)'!$J:$J,MATCH($B1371,'Pliegos Tarifarios (Santiago)'!$A:$A,0)))/1.19</f>
        <v>154.35826823529413</v>
      </c>
      <c r="R1371" s="19">
        <f>INDEX('Pliegos Tarifarios (Santiago)'!$K:$K,MATCH($B1371,'Pliegos Tarifarios (Santiago)'!$A:$A,0))</f>
        <v>724.74800000000005</v>
      </c>
      <c r="S1371" s="21">
        <f t="shared" si="85"/>
        <v>43176.674729035287</v>
      </c>
      <c r="T1371" s="21">
        <f t="shared" si="86"/>
        <v>8203.5681985167048</v>
      </c>
      <c r="U1371" s="19">
        <v>0</v>
      </c>
      <c r="V1371" s="21">
        <f t="shared" si="87"/>
        <v>51380.24292755199</v>
      </c>
    </row>
    <row r="1372" spans="1:22" x14ac:dyDescent="0.3">
      <c r="A1372" s="7" t="s">
        <v>137</v>
      </c>
      <c r="B1372" s="7">
        <v>6</v>
      </c>
      <c r="C1372" s="8" t="s">
        <v>178</v>
      </c>
      <c r="D1372" s="7" t="s">
        <v>377</v>
      </c>
      <c r="E1372" s="7" t="s">
        <v>59</v>
      </c>
      <c r="F1372" s="8" t="s">
        <v>378</v>
      </c>
      <c r="G1372" s="7" t="s">
        <v>30</v>
      </c>
      <c r="H1372" s="9">
        <v>234.53110000000001</v>
      </c>
      <c r="I1372" s="9">
        <v>0.65249999999999997</v>
      </c>
      <c r="J1372" s="9">
        <v>0.64329999999999998</v>
      </c>
      <c r="K1372" s="10">
        <v>0.98590038314176243</v>
      </c>
      <c r="L1372" s="9">
        <v>7.57</v>
      </c>
      <c r="M1372" s="19">
        <f>H1372*INDEX('Pliegos Tarifarios (Santiago)'!$B:$B,MATCH($B1372,'Pliegos Tarifarios (Santiago)'!$A:$A,0))</f>
        <v>27871.206861800001</v>
      </c>
      <c r="N1372" s="19">
        <f>I1372*INDEX('Pliegos Tarifarios (Santiago)'!$C:$C,MATCH($B1372,'Pliegos Tarifarios (Santiago)'!$A:$A,0))</f>
        <v>2258.0121374999999</v>
      </c>
      <c r="O1372" s="19">
        <f>J1372*INDEX('Pliegos Tarifarios (Santiago)'!$D:$D,MATCH($B1372,'Pliegos Tarifarios (Santiago)'!$A:$A,0))</f>
        <v>9112.0415057000009</v>
      </c>
      <c r="P1372" s="19">
        <f>H1372*INDEX('Pliegos Tarifarios (Santiago)'!$E:$E,MATCH($B1372,'Pliegos Tarifarios (Santiago)'!$A:$A,0))</f>
        <v>3032.9561852000002</v>
      </c>
      <c r="Q1372" s="19" cm="1">
        <f t="array" ref="Q1372">H1372*_xlfn.IFS(H1372&lt;=350,INDEX('Pliegos Tarifarios (Santiago)'!$F:$F,MATCH($B1372,'Pliegos Tarifarios (Santiago)'!$A:$A,0)),H1372&lt;=500,INDEX('Pliegos Tarifarios (Santiago)'!$G:$G,MATCH($B1372,'Pliegos Tarifarios (Santiago)'!$A:$A,0)),H1372&lt;=1000,INDEX('Pliegos Tarifarios (Santiago)'!$H:$H,MATCH($B1372,'Pliegos Tarifarios (Santiago)'!$A:$A,0)),H1372&lt;=5000,INDEX('Pliegos Tarifarios (Santiago)'!$I:$I,MATCH($B1372,'Pliegos Tarifarios (Santiago)'!$A:$A,0)),H1372&gt;5000,INDEX('Pliegos Tarifarios (Santiago)'!$J:$J,MATCH($B1372,'Pliegos Tarifarios (Santiago)'!$A:$A,0)))/1.19</f>
        <v>154.51460705882354</v>
      </c>
      <c r="R1372" s="19">
        <f>INDEX('Pliegos Tarifarios (Santiago)'!$K:$K,MATCH($B1372,'Pliegos Tarifarios (Santiago)'!$A:$A,0))</f>
        <v>724.74800000000005</v>
      </c>
      <c r="S1372" s="21">
        <f t="shared" si="85"/>
        <v>43153.479297258818</v>
      </c>
      <c r="T1372" s="21">
        <f t="shared" si="86"/>
        <v>8199.1610664791751</v>
      </c>
      <c r="U1372" s="19">
        <v>0</v>
      </c>
      <c r="V1372" s="21">
        <f t="shared" si="87"/>
        <v>51352.640363737992</v>
      </c>
    </row>
    <row r="1373" spans="1:22" x14ac:dyDescent="0.3">
      <c r="A1373" s="7" t="s">
        <v>137</v>
      </c>
      <c r="B1373" s="7">
        <v>6</v>
      </c>
      <c r="C1373" s="8" t="s">
        <v>178</v>
      </c>
      <c r="D1373" s="7" t="s">
        <v>379</v>
      </c>
      <c r="E1373" s="7" t="s">
        <v>59</v>
      </c>
      <c r="F1373" s="8" t="s">
        <v>380</v>
      </c>
      <c r="G1373" s="7" t="s">
        <v>30</v>
      </c>
      <c r="H1373" s="9">
        <v>234.3056</v>
      </c>
      <c r="I1373" s="9">
        <v>0.65669999999999995</v>
      </c>
      <c r="J1373" s="9">
        <v>0.65059999999999996</v>
      </c>
      <c r="K1373" s="10">
        <v>0.99071113141464906</v>
      </c>
      <c r="L1373" s="9">
        <v>7.56</v>
      </c>
      <c r="M1373" s="19">
        <f>H1373*INDEX('Pliegos Tarifarios (Santiago)'!$B:$B,MATCH($B1373,'Pliegos Tarifarios (Santiago)'!$A:$A,0))</f>
        <v>27844.408892799998</v>
      </c>
      <c r="N1373" s="19">
        <f>I1373*INDEX('Pliegos Tarifarios (Santiago)'!$C:$C,MATCH($B1373,'Pliegos Tarifarios (Santiago)'!$A:$A,0))</f>
        <v>2272.5464684999997</v>
      </c>
      <c r="O1373" s="19">
        <f>J1373*INDEX('Pliegos Tarifarios (Santiago)'!$D:$D,MATCH($B1373,'Pliegos Tarifarios (Santiago)'!$A:$A,0))</f>
        <v>9215.4425673999995</v>
      </c>
      <c r="P1373" s="19">
        <f>H1373*INDEX('Pliegos Tarifarios (Santiago)'!$E:$E,MATCH($B1373,'Pliegos Tarifarios (Santiago)'!$A:$A,0))</f>
        <v>3030.0400192000002</v>
      </c>
      <c r="Q1373" s="19" cm="1">
        <f t="array" ref="Q1373">H1373*_xlfn.IFS(H1373&lt;=350,INDEX('Pliegos Tarifarios (Santiago)'!$F:$F,MATCH($B1373,'Pliegos Tarifarios (Santiago)'!$A:$A,0)),H1373&lt;=500,INDEX('Pliegos Tarifarios (Santiago)'!$G:$G,MATCH($B1373,'Pliegos Tarifarios (Santiago)'!$A:$A,0)),H1373&lt;=1000,INDEX('Pliegos Tarifarios (Santiago)'!$H:$H,MATCH($B1373,'Pliegos Tarifarios (Santiago)'!$A:$A,0)),H1373&lt;=5000,INDEX('Pliegos Tarifarios (Santiago)'!$I:$I,MATCH($B1373,'Pliegos Tarifarios (Santiago)'!$A:$A,0)),H1373&gt;5000,INDEX('Pliegos Tarifarios (Santiago)'!$J:$J,MATCH($B1373,'Pliegos Tarifarios (Santiago)'!$A:$A,0)))/1.19</f>
        <v>154.36604235294121</v>
      </c>
      <c r="R1373" s="19">
        <f>INDEX('Pliegos Tarifarios (Santiago)'!$K:$K,MATCH($B1373,'Pliegos Tarifarios (Santiago)'!$A:$A,0))</f>
        <v>724.74800000000005</v>
      </c>
      <c r="S1373" s="21">
        <f t="shared" si="85"/>
        <v>43241.551990252941</v>
      </c>
      <c r="T1373" s="21">
        <f t="shared" si="86"/>
        <v>8215.8948781480594</v>
      </c>
      <c r="U1373" s="19">
        <v>0</v>
      </c>
      <c r="V1373" s="21">
        <f t="shared" si="87"/>
        <v>51457.446868400999</v>
      </c>
    </row>
    <row r="1374" spans="1:22" x14ac:dyDescent="0.3">
      <c r="A1374" s="7" t="s">
        <v>137</v>
      </c>
      <c r="B1374" s="7">
        <v>6</v>
      </c>
      <c r="C1374" s="8" t="s">
        <v>178</v>
      </c>
      <c r="D1374" s="7" t="s">
        <v>381</v>
      </c>
      <c r="E1374" s="7" t="s">
        <v>59</v>
      </c>
      <c r="F1374" s="8" t="s">
        <v>382</v>
      </c>
      <c r="G1374" s="7" t="s">
        <v>30</v>
      </c>
      <c r="H1374" s="9">
        <v>233.8484</v>
      </c>
      <c r="I1374" s="9">
        <v>0.6643</v>
      </c>
      <c r="J1374" s="9">
        <v>0.6643</v>
      </c>
      <c r="K1374" s="10">
        <v>1</v>
      </c>
      <c r="L1374" s="9">
        <v>7.54</v>
      </c>
      <c r="M1374" s="19">
        <f>H1374*INDEX('Pliegos Tarifarios (Santiago)'!$B:$B,MATCH($B1374,'Pliegos Tarifarios (Santiago)'!$A:$A,0))</f>
        <v>27790.076159199998</v>
      </c>
      <c r="N1374" s="19">
        <f>I1374*INDEX('Pliegos Tarifarios (Santiago)'!$C:$C,MATCH($B1374,'Pliegos Tarifarios (Santiago)'!$A:$A,0))</f>
        <v>2298.8466865</v>
      </c>
      <c r="O1374" s="19">
        <f>J1374*INDEX('Pliegos Tarifarios (Santiago)'!$D:$D,MATCH($B1374,'Pliegos Tarifarios (Santiago)'!$A:$A,0))</f>
        <v>9409.4966146999996</v>
      </c>
      <c r="P1374" s="19">
        <f>H1374*INDEX('Pliegos Tarifarios (Santiago)'!$E:$E,MATCH($B1374,'Pliegos Tarifarios (Santiago)'!$A:$A,0))</f>
        <v>3024.1275088000002</v>
      </c>
      <c r="Q1374" s="19" cm="1">
        <f t="array" ref="Q1374">H1374*_xlfn.IFS(H1374&lt;=350,INDEX('Pliegos Tarifarios (Santiago)'!$F:$F,MATCH($B1374,'Pliegos Tarifarios (Santiago)'!$A:$A,0)),H1374&lt;=500,INDEX('Pliegos Tarifarios (Santiago)'!$G:$G,MATCH($B1374,'Pliegos Tarifarios (Santiago)'!$A:$A,0)),H1374&lt;=1000,INDEX('Pliegos Tarifarios (Santiago)'!$H:$H,MATCH($B1374,'Pliegos Tarifarios (Santiago)'!$A:$A,0)),H1374&lt;=5000,INDEX('Pliegos Tarifarios (Santiago)'!$I:$I,MATCH($B1374,'Pliegos Tarifarios (Santiago)'!$A:$A,0)),H1374&gt;5000,INDEX('Pliegos Tarifarios (Santiago)'!$J:$J,MATCH($B1374,'Pliegos Tarifarios (Santiago)'!$A:$A,0)))/1.19</f>
        <v>154.06482823529413</v>
      </c>
      <c r="R1374" s="19">
        <f>INDEX('Pliegos Tarifarios (Santiago)'!$K:$K,MATCH($B1374,'Pliegos Tarifarios (Santiago)'!$A:$A,0))</f>
        <v>724.74800000000005</v>
      </c>
      <c r="S1374" s="21">
        <f t="shared" si="85"/>
        <v>43401.359797435296</v>
      </c>
      <c r="T1374" s="21">
        <f t="shared" si="86"/>
        <v>8246.258361512706</v>
      </c>
      <c r="U1374" s="19">
        <v>0</v>
      </c>
      <c r="V1374" s="21">
        <f t="shared" si="87"/>
        <v>51647.618158948004</v>
      </c>
    </row>
    <row r="1375" spans="1:22" x14ac:dyDescent="0.3">
      <c r="A1375" s="7" t="s">
        <v>137</v>
      </c>
      <c r="B1375" s="7">
        <v>6</v>
      </c>
      <c r="C1375" s="8" t="s">
        <v>178</v>
      </c>
      <c r="D1375" s="7" t="s">
        <v>383</v>
      </c>
      <c r="E1375" s="7" t="s">
        <v>59</v>
      </c>
      <c r="F1375" s="8" t="s">
        <v>384</v>
      </c>
      <c r="G1375" s="7" t="s">
        <v>30</v>
      </c>
      <c r="H1375" s="9">
        <v>234.2037</v>
      </c>
      <c r="I1375" s="9">
        <v>0.67200000000000004</v>
      </c>
      <c r="J1375" s="9">
        <v>0.67200000000000004</v>
      </c>
      <c r="K1375" s="10">
        <v>1</v>
      </c>
      <c r="L1375" s="9">
        <v>7.55</v>
      </c>
      <c r="M1375" s="19">
        <f>H1375*INDEX('Pliegos Tarifarios (Santiago)'!$B:$B,MATCH($B1375,'Pliegos Tarifarios (Santiago)'!$A:$A,0))</f>
        <v>27832.2993006</v>
      </c>
      <c r="N1375" s="19">
        <f>I1375*INDEX('Pliegos Tarifarios (Santiago)'!$C:$C,MATCH($B1375,'Pliegos Tarifarios (Santiago)'!$A:$A,0))</f>
        <v>2325.49296</v>
      </c>
      <c r="O1375" s="19">
        <f>J1375*INDEX('Pliegos Tarifarios (Santiago)'!$D:$D,MATCH($B1375,'Pliegos Tarifarios (Santiago)'!$A:$A,0))</f>
        <v>9518.5634880000016</v>
      </c>
      <c r="P1375" s="19">
        <f>H1375*INDEX('Pliegos Tarifarios (Santiago)'!$E:$E,MATCH($B1375,'Pliegos Tarifarios (Santiago)'!$A:$A,0))</f>
        <v>3028.7222483999999</v>
      </c>
      <c r="Q1375" s="19" cm="1">
        <f t="array" ref="Q1375">H1375*_xlfn.IFS(H1375&lt;=350,INDEX('Pliegos Tarifarios (Santiago)'!$F:$F,MATCH($B1375,'Pliegos Tarifarios (Santiago)'!$A:$A,0)),H1375&lt;=500,INDEX('Pliegos Tarifarios (Santiago)'!$G:$G,MATCH($B1375,'Pliegos Tarifarios (Santiago)'!$A:$A,0)),H1375&lt;=1000,INDEX('Pliegos Tarifarios (Santiago)'!$H:$H,MATCH($B1375,'Pliegos Tarifarios (Santiago)'!$A:$A,0)),H1375&lt;=5000,INDEX('Pliegos Tarifarios (Santiago)'!$I:$I,MATCH($B1375,'Pliegos Tarifarios (Santiago)'!$A:$A,0)),H1375&gt;5000,INDEX('Pliegos Tarifarios (Santiago)'!$J:$J,MATCH($B1375,'Pliegos Tarifarios (Santiago)'!$A:$A,0)))/1.19</f>
        <v>154.29890823529414</v>
      </c>
      <c r="R1375" s="19">
        <f>INDEX('Pliegos Tarifarios (Santiago)'!$K:$K,MATCH($B1375,'Pliegos Tarifarios (Santiago)'!$A:$A,0))</f>
        <v>724.74800000000005</v>
      </c>
      <c r="S1375" s="21">
        <f t="shared" si="85"/>
        <v>43584.124905235294</v>
      </c>
      <c r="T1375" s="21">
        <f t="shared" si="86"/>
        <v>8280.9837319947055</v>
      </c>
      <c r="U1375" s="19">
        <v>0</v>
      </c>
      <c r="V1375" s="21">
        <f t="shared" si="87"/>
        <v>51865.108637229998</v>
      </c>
    </row>
    <row r="1376" spans="1:22" x14ac:dyDescent="0.3">
      <c r="A1376" s="7" t="s">
        <v>137</v>
      </c>
      <c r="B1376" s="7">
        <v>6</v>
      </c>
      <c r="C1376" s="8" t="s">
        <v>178</v>
      </c>
      <c r="D1376" s="7" t="s">
        <v>385</v>
      </c>
      <c r="E1376" s="7" t="s">
        <v>59</v>
      </c>
      <c r="F1376" s="8" t="s">
        <v>386</v>
      </c>
      <c r="G1376" s="7" t="s">
        <v>30</v>
      </c>
      <c r="H1376" s="9">
        <v>352.43889999999999</v>
      </c>
      <c r="I1376" s="9">
        <v>1.0152000000000001</v>
      </c>
      <c r="J1376" s="9">
        <v>0.97050000000000003</v>
      </c>
      <c r="K1376" s="10">
        <v>0.95596926713947983</v>
      </c>
      <c r="L1376" s="9">
        <v>11.37</v>
      </c>
      <c r="M1376" s="19">
        <f>H1376*INDEX('Pliegos Tarifarios (Santiago)'!$B:$B,MATCH($B1376,'Pliegos Tarifarios (Santiago)'!$A:$A,0))</f>
        <v>41883.133998199999</v>
      </c>
      <c r="N1376" s="19">
        <f>I1376*INDEX('Pliegos Tarifarios (Santiago)'!$C:$C,MATCH($B1376,'Pliegos Tarifarios (Santiago)'!$A:$A,0))</f>
        <v>3513.155436</v>
      </c>
      <c r="O1376" s="19">
        <f>J1376*INDEX('Pliegos Tarifarios (Santiago)'!$D:$D,MATCH($B1376,'Pliegos Tarifarios (Santiago)'!$A:$A,0))</f>
        <v>13746.6753945</v>
      </c>
      <c r="P1376" s="19">
        <f>H1376*INDEX('Pliegos Tarifarios (Santiago)'!$E:$E,MATCH($B1376,'Pliegos Tarifarios (Santiago)'!$A:$A,0))</f>
        <v>4557.7398548000001</v>
      </c>
      <c r="Q1376" s="19" cm="1">
        <f t="array" ref="Q1376">H1376*_xlfn.IFS(H1376&lt;=350,INDEX('Pliegos Tarifarios (Santiago)'!$F:$F,MATCH($B1376,'Pliegos Tarifarios (Santiago)'!$A:$A,0)),H1376&lt;=500,INDEX('Pliegos Tarifarios (Santiago)'!$G:$G,MATCH($B1376,'Pliegos Tarifarios (Santiago)'!$A:$A,0)),H1376&lt;=1000,INDEX('Pliegos Tarifarios (Santiago)'!$H:$H,MATCH($B1376,'Pliegos Tarifarios (Santiago)'!$A:$A,0)),H1376&lt;=5000,INDEX('Pliegos Tarifarios (Santiago)'!$I:$I,MATCH($B1376,'Pliegos Tarifarios (Santiago)'!$A:$A,0)),H1376&gt;5000,INDEX('Pliegos Tarifarios (Santiago)'!$J:$J,MATCH($B1376,'Pliegos Tarifarios (Santiago)'!$A:$A,0)))/1.19</f>
        <v>496.37613142857151</v>
      </c>
      <c r="R1376" s="19">
        <f>INDEX('Pliegos Tarifarios (Santiago)'!$K:$K,MATCH($B1376,'Pliegos Tarifarios (Santiago)'!$A:$A,0))</f>
        <v>724.74800000000005</v>
      </c>
      <c r="S1376" s="21">
        <f t="shared" si="85"/>
        <v>64921.828814928573</v>
      </c>
      <c r="T1376" s="21">
        <f t="shared" si="86"/>
        <v>12335.147474836429</v>
      </c>
      <c r="U1376" s="19">
        <v>0</v>
      </c>
      <c r="V1376" s="21">
        <f t="shared" si="87"/>
        <v>77256.976289765007</v>
      </c>
    </row>
    <row r="1377" spans="1:22" x14ac:dyDescent="0.3">
      <c r="A1377" s="7" t="s">
        <v>137</v>
      </c>
      <c r="B1377" s="7">
        <v>6</v>
      </c>
      <c r="C1377" s="8" t="s">
        <v>178</v>
      </c>
      <c r="D1377" s="7" t="s">
        <v>387</v>
      </c>
      <c r="E1377" s="7" t="s">
        <v>388</v>
      </c>
      <c r="F1377" s="8" t="s">
        <v>389</v>
      </c>
      <c r="G1377" s="7" t="s">
        <v>30</v>
      </c>
      <c r="H1377" s="9">
        <v>352.04829999999998</v>
      </c>
      <c r="I1377" s="9">
        <v>0.98060000000000003</v>
      </c>
      <c r="J1377" s="9">
        <v>0.98060000000000003</v>
      </c>
      <c r="K1377" s="10">
        <v>1</v>
      </c>
      <c r="L1377" s="9">
        <v>11.36</v>
      </c>
      <c r="M1377" s="19">
        <f>H1377*INDEX('Pliegos Tarifarios (Santiago)'!$B:$B,MATCH($B1377,'Pliegos Tarifarios (Santiago)'!$A:$A,0))</f>
        <v>41836.715875399997</v>
      </c>
      <c r="N1377" s="19">
        <f>I1377*INDEX('Pliegos Tarifarios (Santiago)'!$C:$C,MATCH($B1377,'Pliegos Tarifarios (Santiago)'!$A:$A,0))</f>
        <v>3393.4202329999998</v>
      </c>
      <c r="O1377" s="19">
        <f>J1377*INDEX('Pliegos Tarifarios (Santiago)'!$D:$D,MATCH($B1377,'Pliegos Tarifarios (Santiago)'!$A:$A,0))</f>
        <v>13889.737137400001</v>
      </c>
      <c r="P1377" s="19">
        <f>H1377*INDEX('Pliegos Tarifarios (Santiago)'!$E:$E,MATCH($B1377,'Pliegos Tarifarios (Santiago)'!$A:$A,0))</f>
        <v>4552.6886156</v>
      </c>
      <c r="Q1377" s="19" cm="1">
        <f t="array" ref="Q1377">H1377*_xlfn.IFS(H1377&lt;=350,INDEX('Pliegos Tarifarios (Santiago)'!$F:$F,MATCH($B1377,'Pliegos Tarifarios (Santiago)'!$A:$A,0)),H1377&lt;=500,INDEX('Pliegos Tarifarios (Santiago)'!$G:$G,MATCH($B1377,'Pliegos Tarifarios (Santiago)'!$A:$A,0)),H1377&lt;=1000,INDEX('Pliegos Tarifarios (Santiago)'!$H:$H,MATCH($B1377,'Pliegos Tarifarios (Santiago)'!$A:$A,0)),H1377&lt;=5000,INDEX('Pliegos Tarifarios (Santiago)'!$I:$I,MATCH($B1377,'Pliegos Tarifarios (Santiago)'!$A:$A,0)),H1377&gt;5000,INDEX('Pliegos Tarifarios (Santiago)'!$J:$J,MATCH($B1377,'Pliegos Tarifarios (Santiago)'!$A:$A,0)))/1.19</f>
        <v>495.82600907563028</v>
      </c>
      <c r="R1377" s="19">
        <f>INDEX('Pliegos Tarifarios (Santiago)'!$K:$K,MATCH($B1377,'Pliegos Tarifarios (Santiago)'!$A:$A,0))</f>
        <v>724.74800000000005</v>
      </c>
      <c r="S1377" s="21">
        <f t="shared" si="85"/>
        <v>64893.135870475628</v>
      </c>
      <c r="T1377" s="21">
        <f t="shared" si="86"/>
        <v>12329.695815390369</v>
      </c>
      <c r="U1377" s="19">
        <v>0</v>
      </c>
      <c r="V1377" s="21">
        <f t="shared" si="87"/>
        <v>77222.831685865996</v>
      </c>
    </row>
    <row r="1378" spans="1:22" x14ac:dyDescent="0.3">
      <c r="A1378" s="7" t="s">
        <v>137</v>
      </c>
      <c r="B1378" s="7">
        <v>6</v>
      </c>
      <c r="C1378" s="8" t="s">
        <v>178</v>
      </c>
      <c r="D1378" s="7" t="s">
        <v>390</v>
      </c>
      <c r="E1378" s="7" t="s">
        <v>388</v>
      </c>
      <c r="F1378" s="8" t="s">
        <v>391</v>
      </c>
      <c r="G1378" s="7" t="s">
        <v>30</v>
      </c>
      <c r="H1378" s="9">
        <v>351.25319999999999</v>
      </c>
      <c r="I1378" s="9">
        <v>0.98060000000000003</v>
      </c>
      <c r="J1378" s="9">
        <v>0.98060000000000003</v>
      </c>
      <c r="K1378" s="10">
        <v>1</v>
      </c>
      <c r="L1378" s="9">
        <v>11.33</v>
      </c>
      <c r="M1378" s="19">
        <f>H1378*INDEX('Pliegos Tarifarios (Santiago)'!$B:$B,MATCH($B1378,'Pliegos Tarifarios (Santiago)'!$A:$A,0))</f>
        <v>41742.227781599999</v>
      </c>
      <c r="N1378" s="19">
        <f>I1378*INDEX('Pliegos Tarifarios (Santiago)'!$C:$C,MATCH($B1378,'Pliegos Tarifarios (Santiago)'!$A:$A,0))</f>
        <v>3393.4202329999998</v>
      </c>
      <c r="O1378" s="19">
        <f>J1378*INDEX('Pliegos Tarifarios (Santiago)'!$D:$D,MATCH($B1378,'Pliegos Tarifarios (Santiago)'!$A:$A,0))</f>
        <v>13889.737137400001</v>
      </c>
      <c r="P1378" s="19">
        <f>H1378*INDEX('Pliegos Tarifarios (Santiago)'!$E:$E,MATCH($B1378,'Pliegos Tarifarios (Santiago)'!$A:$A,0))</f>
        <v>4542.4063824000004</v>
      </c>
      <c r="Q1378" s="19" cm="1">
        <f t="array" ref="Q1378">H1378*_xlfn.IFS(H1378&lt;=350,INDEX('Pliegos Tarifarios (Santiago)'!$F:$F,MATCH($B1378,'Pliegos Tarifarios (Santiago)'!$A:$A,0)),H1378&lt;=500,INDEX('Pliegos Tarifarios (Santiago)'!$G:$G,MATCH($B1378,'Pliegos Tarifarios (Santiago)'!$A:$A,0)),H1378&lt;=1000,INDEX('Pliegos Tarifarios (Santiago)'!$H:$H,MATCH($B1378,'Pliegos Tarifarios (Santiago)'!$A:$A,0)),H1378&lt;=5000,INDEX('Pliegos Tarifarios (Santiago)'!$I:$I,MATCH($B1378,'Pliegos Tarifarios (Santiago)'!$A:$A,0)),H1378&gt;5000,INDEX('Pliegos Tarifarios (Santiago)'!$J:$J,MATCH($B1378,'Pliegos Tarifarios (Santiago)'!$A:$A,0)))/1.19</f>
        <v>494.70618756302531</v>
      </c>
      <c r="R1378" s="19">
        <f>INDEX('Pliegos Tarifarios (Santiago)'!$K:$K,MATCH($B1378,'Pliegos Tarifarios (Santiago)'!$A:$A,0))</f>
        <v>724.74800000000005</v>
      </c>
      <c r="S1378" s="21">
        <f t="shared" si="85"/>
        <v>64787.245721963016</v>
      </c>
      <c r="T1378" s="21">
        <f t="shared" si="86"/>
        <v>12309.576687172974</v>
      </c>
      <c r="U1378" s="19">
        <v>0</v>
      </c>
      <c r="V1378" s="21">
        <f t="shared" si="87"/>
        <v>77096.822409135988</v>
      </c>
    </row>
    <row r="1379" spans="1:22" x14ac:dyDescent="0.3">
      <c r="A1379" s="7" t="s">
        <v>137</v>
      </c>
      <c r="B1379" s="7">
        <v>6</v>
      </c>
      <c r="C1379" s="8" t="s">
        <v>178</v>
      </c>
      <c r="D1379" s="7" t="s">
        <v>392</v>
      </c>
      <c r="E1379" s="7" t="s">
        <v>388</v>
      </c>
      <c r="F1379" s="8" t="s">
        <v>393</v>
      </c>
      <c r="G1379" s="7" t="s">
        <v>30</v>
      </c>
      <c r="H1379" s="9">
        <v>351.4153</v>
      </c>
      <c r="I1379" s="9">
        <v>0.97440000000000004</v>
      </c>
      <c r="J1379" s="9">
        <v>0.96109999999999995</v>
      </c>
      <c r="K1379" s="10">
        <v>0.98635057471264354</v>
      </c>
      <c r="L1379" s="9">
        <v>11.34</v>
      </c>
      <c r="M1379" s="19">
        <f>H1379*INDEX('Pliegos Tarifarios (Santiago)'!$B:$B,MATCH($B1379,'Pliegos Tarifarios (Santiago)'!$A:$A,0))</f>
        <v>41761.491421399995</v>
      </c>
      <c r="N1379" s="19">
        <f>I1379*INDEX('Pliegos Tarifarios (Santiago)'!$C:$C,MATCH($B1379,'Pliegos Tarifarios (Santiago)'!$A:$A,0))</f>
        <v>3371.9647920000002</v>
      </c>
      <c r="O1379" s="19">
        <f>J1379*INDEX('Pliegos Tarifarios (Santiago)'!$D:$D,MATCH($B1379,'Pliegos Tarifarios (Santiago)'!$A:$A,0))</f>
        <v>13613.528821899999</v>
      </c>
      <c r="P1379" s="19">
        <f>H1379*INDEX('Pliegos Tarifarios (Santiago)'!$E:$E,MATCH($B1379,'Pliegos Tarifarios (Santiago)'!$A:$A,0))</f>
        <v>4544.5026595999998</v>
      </c>
      <c r="Q1379" s="19" cm="1">
        <f t="array" ref="Q1379">H1379*_xlfn.IFS(H1379&lt;=350,INDEX('Pliegos Tarifarios (Santiago)'!$F:$F,MATCH($B1379,'Pliegos Tarifarios (Santiago)'!$A:$A,0)),H1379&lt;=500,INDEX('Pliegos Tarifarios (Santiago)'!$G:$G,MATCH($B1379,'Pliegos Tarifarios (Santiago)'!$A:$A,0)),H1379&lt;=1000,INDEX('Pliegos Tarifarios (Santiago)'!$H:$H,MATCH($B1379,'Pliegos Tarifarios (Santiago)'!$A:$A,0)),H1379&lt;=5000,INDEX('Pliegos Tarifarios (Santiago)'!$I:$I,MATCH($B1379,'Pliegos Tarifarios (Santiago)'!$A:$A,0)),H1379&gt;5000,INDEX('Pliegos Tarifarios (Santiago)'!$J:$J,MATCH($B1379,'Pliegos Tarifarios (Santiago)'!$A:$A,0)))/1.19</f>
        <v>494.93448974789925</v>
      </c>
      <c r="R1379" s="19">
        <f>INDEX('Pliegos Tarifarios (Santiago)'!$K:$K,MATCH($B1379,'Pliegos Tarifarios (Santiago)'!$A:$A,0))</f>
        <v>724.74800000000005</v>
      </c>
      <c r="S1379" s="21">
        <f t="shared" si="85"/>
        <v>64511.170184647897</v>
      </c>
      <c r="T1379" s="21">
        <f t="shared" si="86"/>
        <v>12257.122335083101</v>
      </c>
      <c r="U1379" s="19">
        <v>0</v>
      </c>
      <c r="V1379" s="21">
        <f t="shared" si="87"/>
        <v>76768.292519730996</v>
      </c>
    </row>
    <row r="1380" spans="1:22" x14ac:dyDescent="0.3">
      <c r="A1380" s="7" t="s">
        <v>137</v>
      </c>
      <c r="B1380" s="7">
        <v>6</v>
      </c>
      <c r="C1380" s="8" t="s">
        <v>178</v>
      </c>
      <c r="D1380" s="7" t="s">
        <v>394</v>
      </c>
      <c r="E1380" s="7" t="s">
        <v>388</v>
      </c>
      <c r="F1380" s="8" t="s">
        <v>395</v>
      </c>
      <c r="G1380" s="7" t="s">
        <v>30</v>
      </c>
      <c r="H1380" s="9">
        <v>585.14800000000002</v>
      </c>
      <c r="I1380" s="9">
        <v>1.6435999999999999</v>
      </c>
      <c r="J1380" s="9">
        <v>1.6317999999999999</v>
      </c>
      <c r="K1380" s="10">
        <v>0.99282063762472617</v>
      </c>
      <c r="L1380" s="9">
        <v>18.88</v>
      </c>
      <c r="M1380" s="19">
        <f>H1380*INDEX('Pliegos Tarifarios (Santiago)'!$B:$B,MATCH($B1380,'Pliegos Tarifarios (Santiago)'!$A:$A,0))</f>
        <v>69537.818023999993</v>
      </c>
      <c r="N1380" s="19">
        <f>I1380*INDEX('Pliegos Tarifarios (Santiago)'!$C:$C,MATCH($B1380,'Pliegos Tarifarios (Santiago)'!$A:$A,0))</f>
        <v>5687.7681979999998</v>
      </c>
      <c r="O1380" s="19">
        <f>J1380*INDEX('Pliegos Tarifarios (Santiago)'!$D:$D,MATCH($B1380,'Pliegos Tarifarios (Santiago)'!$A:$A,0))</f>
        <v>23113.678422199999</v>
      </c>
      <c r="P1380" s="19">
        <f>H1380*INDEX('Pliegos Tarifarios (Santiago)'!$E:$E,MATCH($B1380,'Pliegos Tarifarios (Santiago)'!$A:$A,0))</f>
        <v>7567.1339360000002</v>
      </c>
      <c r="Q1380" s="19" cm="1">
        <f t="array" ref="Q1380">H1380*_xlfn.IFS(H1380&lt;=350,INDEX('Pliegos Tarifarios (Santiago)'!$F:$F,MATCH($B1380,'Pliegos Tarifarios (Santiago)'!$A:$A,0)),H1380&lt;=500,INDEX('Pliegos Tarifarios (Santiago)'!$G:$G,MATCH($B1380,'Pliegos Tarifarios (Santiago)'!$A:$A,0)),H1380&lt;=1000,INDEX('Pliegos Tarifarios (Santiago)'!$H:$H,MATCH($B1380,'Pliegos Tarifarios (Santiago)'!$A:$A,0)),H1380&lt;=5000,INDEX('Pliegos Tarifarios (Santiago)'!$I:$I,MATCH($B1380,'Pliegos Tarifarios (Santiago)'!$A:$A,0)),H1380&gt;5000,INDEX('Pliegos Tarifarios (Santiago)'!$J:$J,MATCH($B1380,'Pliegos Tarifarios (Santiago)'!$A:$A,0)))/1.19</f>
        <v>1372.3933344537818</v>
      </c>
      <c r="R1380" s="19">
        <f>INDEX('Pliegos Tarifarios (Santiago)'!$K:$K,MATCH($B1380,'Pliegos Tarifarios (Santiago)'!$A:$A,0))</f>
        <v>724.74800000000005</v>
      </c>
      <c r="S1380" s="21">
        <f t="shared" si="85"/>
        <v>108003.53991465378</v>
      </c>
      <c r="T1380" s="21">
        <f t="shared" si="86"/>
        <v>20520.67258378422</v>
      </c>
      <c r="U1380" s="19">
        <v>0</v>
      </c>
      <c r="V1380" s="21">
        <f t="shared" si="87"/>
        <v>128524.21249843801</v>
      </c>
    </row>
    <row r="1381" spans="1:22" x14ac:dyDescent="0.3">
      <c r="A1381" s="7" t="s">
        <v>137</v>
      </c>
      <c r="B1381" s="7">
        <v>6</v>
      </c>
      <c r="C1381" s="8" t="s">
        <v>178</v>
      </c>
      <c r="D1381" s="7" t="s">
        <v>396</v>
      </c>
      <c r="E1381" s="7" t="s">
        <v>388</v>
      </c>
      <c r="F1381" s="8" t="s">
        <v>397</v>
      </c>
      <c r="G1381" s="7" t="s">
        <v>16</v>
      </c>
      <c r="H1381" s="9">
        <v>1173.5318</v>
      </c>
      <c r="I1381" s="9">
        <v>3.3172999999999999</v>
      </c>
      <c r="J1381" s="9">
        <v>3.2423000000000002</v>
      </c>
      <c r="K1381" s="10">
        <v>0.9773912519217437</v>
      </c>
      <c r="L1381" s="9">
        <v>37.86</v>
      </c>
      <c r="M1381" s="19">
        <f>H1381*INDEX('Pliegos Tarifarios (Santiago)'!$B:$B,MATCH($B1381,'Pliegos Tarifarios (Santiago)'!$A:$A,0))</f>
        <v>139460.17204839998</v>
      </c>
      <c r="N1381" s="19">
        <f>I1381*INDEX('Pliegos Tarifarios (Santiago)'!$C:$C,MATCH($B1381,'Pliegos Tarifarios (Santiago)'!$A:$A,0))</f>
        <v>11479.699101499999</v>
      </c>
      <c r="O1381" s="19">
        <f>J1381*INDEX('Pliegos Tarifarios (Santiago)'!$D:$D,MATCH($B1381,'Pliegos Tarifarios (Santiago)'!$A:$A,0))</f>
        <v>45925.652376700004</v>
      </c>
      <c r="P1381" s="19">
        <f>H1381*INDEX('Pliegos Tarifarios (Santiago)'!$E:$E,MATCH($B1381,'Pliegos Tarifarios (Santiago)'!$A:$A,0))</f>
        <v>15176.113237600001</v>
      </c>
      <c r="Q1381" s="19" cm="1">
        <f t="array" ref="Q1381">H1381*_xlfn.IFS(H1381&lt;=350,INDEX('Pliegos Tarifarios (Santiago)'!$F:$F,MATCH($B1381,'Pliegos Tarifarios (Santiago)'!$A:$A,0)),H1381&lt;=500,INDEX('Pliegos Tarifarios (Santiago)'!$G:$G,MATCH($B1381,'Pliegos Tarifarios (Santiago)'!$A:$A,0)),H1381&lt;=1000,INDEX('Pliegos Tarifarios (Santiago)'!$H:$H,MATCH($B1381,'Pliegos Tarifarios (Santiago)'!$A:$A,0)),H1381&lt;=5000,INDEX('Pliegos Tarifarios (Santiago)'!$I:$I,MATCH($B1381,'Pliegos Tarifarios (Santiago)'!$A:$A,0)),H1381&gt;5000,INDEX('Pliegos Tarifarios (Santiago)'!$J:$J,MATCH($B1381,'Pliegos Tarifarios (Santiago)'!$A:$A,0)))/1.19</f>
        <v>3521.5815611764706</v>
      </c>
      <c r="R1381" s="19">
        <f>INDEX('Pliegos Tarifarios (Santiago)'!$K:$K,MATCH($B1381,'Pliegos Tarifarios (Santiago)'!$A:$A,0))</f>
        <v>724.74800000000005</v>
      </c>
      <c r="S1381" s="21">
        <f t="shared" si="85"/>
        <v>216287.96632537644</v>
      </c>
      <c r="T1381" s="21">
        <f t="shared" si="86"/>
        <v>41094.713601821524</v>
      </c>
      <c r="U1381" s="19">
        <v>0</v>
      </c>
      <c r="V1381" s="21">
        <f t="shared" si="87"/>
        <v>257382.67992719798</v>
      </c>
    </row>
    <row r="1382" spans="1:22" x14ac:dyDescent="0.3">
      <c r="A1382" s="7" t="s">
        <v>137</v>
      </c>
      <c r="B1382" s="7">
        <v>6</v>
      </c>
      <c r="C1382" s="8" t="s">
        <v>178</v>
      </c>
      <c r="D1382" s="7" t="s">
        <v>398</v>
      </c>
      <c r="E1382" s="7" t="s">
        <v>107</v>
      </c>
      <c r="F1382" s="8" t="s">
        <v>399</v>
      </c>
      <c r="G1382" s="7" t="s">
        <v>30</v>
      </c>
      <c r="H1382" s="9">
        <v>351.74439999999998</v>
      </c>
      <c r="I1382" s="9">
        <v>0.97870000000000001</v>
      </c>
      <c r="J1382" s="9">
        <v>0.97319999999999995</v>
      </c>
      <c r="K1382" s="10">
        <v>0.99438030039848768</v>
      </c>
      <c r="L1382" s="9">
        <v>11.35</v>
      </c>
      <c r="M1382" s="19">
        <f>H1382*INDEX('Pliegos Tarifarios (Santiago)'!$B:$B,MATCH($B1382,'Pliegos Tarifarios (Santiago)'!$A:$A,0))</f>
        <v>41800.601007199999</v>
      </c>
      <c r="N1382" s="19">
        <f>I1382*INDEX('Pliegos Tarifarios (Santiago)'!$C:$C,MATCH($B1382,'Pliegos Tarifarios (Santiago)'!$A:$A,0))</f>
        <v>3386.8451784999997</v>
      </c>
      <c r="O1382" s="19">
        <f>J1382*INDEX('Pliegos Tarifarios (Santiago)'!$D:$D,MATCH($B1382,'Pliegos Tarifarios (Santiago)'!$A:$A,0))</f>
        <v>13784.9196228</v>
      </c>
      <c r="P1382" s="19">
        <f>H1382*INDEX('Pliegos Tarifarios (Santiago)'!$E:$E,MATCH($B1382,'Pliegos Tarifarios (Santiago)'!$A:$A,0))</f>
        <v>4548.7585808000003</v>
      </c>
      <c r="Q1382" s="19" cm="1">
        <f t="array" ref="Q1382">H1382*_xlfn.IFS(H1382&lt;=350,INDEX('Pliegos Tarifarios (Santiago)'!$F:$F,MATCH($B1382,'Pliegos Tarifarios (Santiago)'!$A:$A,0)),H1382&lt;=500,INDEX('Pliegos Tarifarios (Santiago)'!$G:$G,MATCH($B1382,'Pliegos Tarifarios (Santiago)'!$A:$A,0)),H1382&lt;=1000,INDEX('Pliegos Tarifarios (Santiago)'!$H:$H,MATCH($B1382,'Pliegos Tarifarios (Santiago)'!$A:$A,0)),H1382&lt;=5000,INDEX('Pliegos Tarifarios (Santiago)'!$I:$I,MATCH($B1382,'Pliegos Tarifarios (Santiago)'!$A:$A,0)),H1382&gt;5000,INDEX('Pliegos Tarifarios (Santiago)'!$J:$J,MATCH($B1382,'Pliegos Tarifarios (Santiago)'!$A:$A,0)))/1.19</f>
        <v>495.39799529411772</v>
      </c>
      <c r="R1382" s="19">
        <f>INDEX('Pliegos Tarifarios (Santiago)'!$K:$K,MATCH($B1382,'Pliegos Tarifarios (Santiago)'!$A:$A,0))</f>
        <v>724.74800000000005</v>
      </c>
      <c r="S1382" s="21">
        <f t="shared" si="85"/>
        <v>64741.270384594114</v>
      </c>
      <c r="T1382" s="21">
        <f t="shared" si="86"/>
        <v>12300.841373072883</v>
      </c>
      <c r="U1382" s="19">
        <v>0</v>
      </c>
      <c r="V1382" s="21">
        <f t="shared" si="87"/>
        <v>77042.111757666993</v>
      </c>
    </row>
    <row r="1383" spans="1:22" x14ac:dyDescent="0.3">
      <c r="A1383" s="7" t="s">
        <v>137</v>
      </c>
      <c r="B1383" s="7">
        <v>6</v>
      </c>
      <c r="C1383" s="8" t="s">
        <v>178</v>
      </c>
      <c r="D1383" s="7" t="s">
        <v>400</v>
      </c>
      <c r="E1383" s="7" t="s">
        <v>107</v>
      </c>
      <c r="F1383" s="8" t="s">
        <v>108</v>
      </c>
      <c r="G1383" s="7" t="s">
        <v>30</v>
      </c>
      <c r="H1383" s="9">
        <v>351.98259999999999</v>
      </c>
      <c r="I1383" s="9">
        <v>0.97740000000000005</v>
      </c>
      <c r="J1383" s="9">
        <v>0.9546</v>
      </c>
      <c r="K1383" s="10">
        <v>0.97667280540208712</v>
      </c>
      <c r="L1383" s="9">
        <v>11.35</v>
      </c>
      <c r="M1383" s="19">
        <f>H1383*INDEX('Pliegos Tarifarios (Santiago)'!$B:$B,MATCH($B1383,'Pliegos Tarifarios (Santiago)'!$A:$A,0))</f>
        <v>41828.908218799996</v>
      </c>
      <c r="N1383" s="19">
        <f>I1383*INDEX('Pliegos Tarifarios (Santiago)'!$C:$C,MATCH($B1383,'Pliegos Tarifarios (Santiago)'!$A:$A,0))</f>
        <v>3382.3464570000001</v>
      </c>
      <c r="O1383" s="19">
        <f>J1383*INDEX('Pliegos Tarifarios (Santiago)'!$D:$D,MATCH($B1383,'Pliegos Tarifarios (Santiago)'!$A:$A,0))</f>
        <v>13521.459383400001</v>
      </c>
      <c r="P1383" s="19">
        <f>H1383*INDEX('Pliegos Tarifarios (Santiago)'!$E:$E,MATCH($B1383,'Pliegos Tarifarios (Santiago)'!$A:$A,0))</f>
        <v>4551.8389832000003</v>
      </c>
      <c r="Q1383" s="19" cm="1">
        <f t="array" ref="Q1383">H1383*_xlfn.IFS(H1383&lt;=350,INDEX('Pliegos Tarifarios (Santiago)'!$F:$F,MATCH($B1383,'Pliegos Tarifarios (Santiago)'!$A:$A,0)),H1383&lt;=500,INDEX('Pliegos Tarifarios (Santiago)'!$G:$G,MATCH($B1383,'Pliegos Tarifarios (Santiago)'!$A:$A,0)),H1383&lt;=1000,INDEX('Pliegos Tarifarios (Santiago)'!$H:$H,MATCH($B1383,'Pliegos Tarifarios (Santiago)'!$A:$A,0)),H1383&lt;=5000,INDEX('Pliegos Tarifarios (Santiago)'!$I:$I,MATCH($B1383,'Pliegos Tarifarios (Santiago)'!$A:$A,0)),H1383&gt;5000,INDEX('Pliegos Tarifarios (Santiago)'!$J:$J,MATCH($B1383,'Pliegos Tarifarios (Santiago)'!$A:$A,0)))/1.19</f>
        <v>495.73347697478999</v>
      </c>
      <c r="R1383" s="19">
        <f>INDEX('Pliegos Tarifarios (Santiago)'!$K:$K,MATCH($B1383,'Pliegos Tarifarios (Santiago)'!$A:$A,0))</f>
        <v>724.74800000000005</v>
      </c>
      <c r="S1383" s="21">
        <f t="shared" si="85"/>
        <v>64505.034519374785</v>
      </c>
      <c r="T1383" s="21">
        <f t="shared" si="86"/>
        <v>12255.95655868121</v>
      </c>
      <c r="U1383" s="19">
        <v>0</v>
      </c>
      <c r="V1383" s="21">
        <f t="shared" si="87"/>
        <v>76760.991078055988</v>
      </c>
    </row>
    <row r="1384" spans="1:22" x14ac:dyDescent="0.3">
      <c r="A1384" s="7" t="s">
        <v>137</v>
      </c>
      <c r="B1384" s="7">
        <v>6</v>
      </c>
      <c r="C1384" s="8" t="s">
        <v>178</v>
      </c>
      <c r="D1384" s="7" t="s">
        <v>401</v>
      </c>
      <c r="E1384" s="7" t="s">
        <v>292</v>
      </c>
      <c r="F1384" s="8" t="s">
        <v>402</v>
      </c>
      <c r="G1384" s="7" t="s">
        <v>30</v>
      </c>
      <c r="H1384" s="9">
        <v>585.15639999999996</v>
      </c>
      <c r="I1384" s="9">
        <v>1.6404000000000001</v>
      </c>
      <c r="J1384" s="9">
        <v>1.6108</v>
      </c>
      <c r="K1384" s="10">
        <v>0.98195562058034624</v>
      </c>
      <c r="L1384" s="9">
        <v>18.88</v>
      </c>
      <c r="M1384" s="19">
        <f>H1384*INDEX('Pliegos Tarifarios (Santiago)'!$B:$B,MATCH($B1384,'Pliegos Tarifarios (Santiago)'!$A:$A,0))</f>
        <v>69538.816263199988</v>
      </c>
      <c r="N1384" s="19">
        <f>I1384*INDEX('Pliegos Tarifarios (Santiago)'!$C:$C,MATCH($B1384,'Pliegos Tarifarios (Santiago)'!$A:$A,0))</f>
        <v>5676.6944219999996</v>
      </c>
      <c r="O1384" s="19">
        <f>J1384*INDEX('Pliegos Tarifarios (Santiago)'!$D:$D,MATCH($B1384,'Pliegos Tarifarios (Santiago)'!$A:$A,0))</f>
        <v>22816.2233132</v>
      </c>
      <c r="P1384" s="19">
        <f>H1384*INDEX('Pliegos Tarifarios (Santiago)'!$E:$E,MATCH($B1384,'Pliegos Tarifarios (Santiago)'!$A:$A,0))</f>
        <v>7567.2425647999999</v>
      </c>
      <c r="Q1384" s="19" cm="1">
        <f t="array" ref="Q1384">H1384*_xlfn.IFS(H1384&lt;=350,INDEX('Pliegos Tarifarios (Santiago)'!$F:$F,MATCH($B1384,'Pliegos Tarifarios (Santiago)'!$A:$A,0)),H1384&lt;=500,INDEX('Pliegos Tarifarios (Santiago)'!$G:$G,MATCH($B1384,'Pliegos Tarifarios (Santiago)'!$A:$A,0)),H1384&lt;=1000,INDEX('Pliegos Tarifarios (Santiago)'!$H:$H,MATCH($B1384,'Pliegos Tarifarios (Santiago)'!$A:$A,0)),H1384&lt;=5000,INDEX('Pliegos Tarifarios (Santiago)'!$I:$I,MATCH($B1384,'Pliegos Tarifarios (Santiago)'!$A:$A,0)),H1384&gt;5000,INDEX('Pliegos Tarifarios (Santiago)'!$J:$J,MATCH($B1384,'Pliegos Tarifarios (Santiago)'!$A:$A,0)))/1.19</f>
        <v>1372.4130356302524</v>
      </c>
      <c r="R1384" s="19">
        <f>INDEX('Pliegos Tarifarios (Santiago)'!$K:$K,MATCH($B1384,'Pliegos Tarifarios (Santiago)'!$A:$A,0))</f>
        <v>724.74800000000005</v>
      </c>
      <c r="S1384" s="21">
        <f t="shared" si="85"/>
        <v>107696.13759883025</v>
      </c>
      <c r="T1384" s="21">
        <f t="shared" si="86"/>
        <v>20462.266143777746</v>
      </c>
      <c r="U1384" s="19">
        <v>0</v>
      </c>
      <c r="V1384" s="21">
        <f t="shared" si="87"/>
        <v>128158.40374260799</v>
      </c>
    </row>
    <row r="1385" spans="1:22" x14ac:dyDescent="0.3">
      <c r="A1385" s="7" t="s">
        <v>137</v>
      </c>
      <c r="B1385" s="7">
        <v>6</v>
      </c>
      <c r="C1385" s="8" t="s">
        <v>178</v>
      </c>
      <c r="D1385" s="7" t="s">
        <v>403</v>
      </c>
      <c r="E1385" s="7" t="s">
        <v>292</v>
      </c>
      <c r="F1385" s="8" t="s">
        <v>404</v>
      </c>
      <c r="G1385" s="7" t="s">
        <v>30</v>
      </c>
      <c r="H1385" s="9">
        <v>351.43079999999998</v>
      </c>
      <c r="I1385" s="9">
        <v>0.98040000000000005</v>
      </c>
      <c r="J1385" s="9">
        <v>0.96189999999999998</v>
      </c>
      <c r="K1385" s="10">
        <v>0.9811301509587923</v>
      </c>
      <c r="L1385" s="9">
        <v>11.34</v>
      </c>
      <c r="M1385" s="19">
        <f>H1385*INDEX('Pliegos Tarifarios (Santiago)'!$B:$B,MATCH($B1385,'Pliegos Tarifarios (Santiago)'!$A:$A,0))</f>
        <v>41763.333410399995</v>
      </c>
      <c r="N1385" s="19">
        <f>I1385*INDEX('Pliegos Tarifarios (Santiago)'!$C:$C,MATCH($B1385,'Pliegos Tarifarios (Santiago)'!$A:$A,0))</f>
        <v>3392.728122</v>
      </c>
      <c r="O1385" s="19">
        <f>J1385*INDEX('Pliegos Tarifarios (Santiago)'!$D:$D,MATCH($B1385,'Pliegos Tarifarios (Santiago)'!$A:$A,0))</f>
        <v>13624.860445100001</v>
      </c>
      <c r="P1385" s="19">
        <f>H1385*INDEX('Pliegos Tarifarios (Santiago)'!$E:$E,MATCH($B1385,'Pliegos Tarifarios (Santiago)'!$A:$A,0))</f>
        <v>4544.7031055999996</v>
      </c>
      <c r="Q1385" s="19" cm="1">
        <f t="array" ref="Q1385">H1385*_xlfn.IFS(H1385&lt;=350,INDEX('Pliegos Tarifarios (Santiago)'!$F:$F,MATCH($B1385,'Pliegos Tarifarios (Santiago)'!$A:$A,0)),H1385&lt;=500,INDEX('Pliegos Tarifarios (Santiago)'!$G:$G,MATCH($B1385,'Pliegos Tarifarios (Santiago)'!$A:$A,0)),H1385&lt;=1000,INDEX('Pliegos Tarifarios (Santiago)'!$H:$H,MATCH($B1385,'Pliegos Tarifarios (Santiago)'!$A:$A,0)),H1385&lt;=5000,INDEX('Pliegos Tarifarios (Santiago)'!$I:$I,MATCH($B1385,'Pliegos Tarifarios (Santiago)'!$A:$A,0)),H1385&gt;5000,INDEX('Pliegos Tarifarios (Santiago)'!$J:$J,MATCH($B1385,'Pliegos Tarifarios (Santiago)'!$A:$A,0)))/1.19</f>
        <v>494.95632000000006</v>
      </c>
      <c r="R1385" s="19">
        <f>INDEX('Pliegos Tarifarios (Santiago)'!$K:$K,MATCH($B1385,'Pliegos Tarifarios (Santiago)'!$A:$A,0))</f>
        <v>724.74800000000005</v>
      </c>
      <c r="S1385" s="21">
        <f t="shared" si="85"/>
        <v>64545.32940309999</v>
      </c>
      <c r="T1385" s="21">
        <f t="shared" si="86"/>
        <v>12263.612586588999</v>
      </c>
      <c r="U1385" s="19">
        <v>0</v>
      </c>
      <c r="V1385" s="21">
        <f t="shared" si="87"/>
        <v>76808.941989688989</v>
      </c>
    </row>
    <row r="1386" spans="1:22" x14ac:dyDescent="0.3">
      <c r="A1386" s="7" t="s">
        <v>137</v>
      </c>
      <c r="B1386" s="7">
        <v>6</v>
      </c>
      <c r="C1386" s="8" t="s">
        <v>178</v>
      </c>
      <c r="D1386" s="7" t="s">
        <v>405</v>
      </c>
      <c r="E1386" s="7" t="s">
        <v>292</v>
      </c>
      <c r="F1386" s="8" t="s">
        <v>406</v>
      </c>
      <c r="G1386" s="7" t="s">
        <v>30</v>
      </c>
      <c r="H1386" s="9">
        <v>352.07440000000003</v>
      </c>
      <c r="I1386" s="9">
        <v>1.004</v>
      </c>
      <c r="J1386" s="9">
        <v>0.97660000000000002</v>
      </c>
      <c r="K1386" s="10">
        <v>0.97270916334661361</v>
      </c>
      <c r="L1386" s="9">
        <v>11.36</v>
      </c>
      <c r="M1386" s="19">
        <f>H1386*INDEX('Pliegos Tarifarios (Santiago)'!$B:$B,MATCH($B1386,'Pliegos Tarifarios (Santiago)'!$A:$A,0))</f>
        <v>41839.8175472</v>
      </c>
      <c r="N1386" s="19">
        <f>I1386*INDEX('Pliegos Tarifarios (Santiago)'!$C:$C,MATCH($B1386,'Pliegos Tarifarios (Santiago)'!$A:$A,0))</f>
        <v>3474.3972199999998</v>
      </c>
      <c r="O1386" s="19">
        <f>J1386*INDEX('Pliegos Tarifarios (Santiago)'!$D:$D,MATCH($B1386,'Pliegos Tarifarios (Santiago)'!$A:$A,0))</f>
        <v>13833.079021400001</v>
      </c>
      <c r="P1386" s="19">
        <f>H1386*INDEX('Pliegos Tarifarios (Santiago)'!$E:$E,MATCH($B1386,'Pliegos Tarifarios (Santiago)'!$A:$A,0))</f>
        <v>4553.0261408000006</v>
      </c>
      <c r="Q1386" s="19" cm="1">
        <f t="array" ref="Q1386">H1386*_xlfn.IFS(H1386&lt;=350,INDEX('Pliegos Tarifarios (Santiago)'!$F:$F,MATCH($B1386,'Pliegos Tarifarios (Santiago)'!$A:$A,0)),H1386&lt;=500,INDEX('Pliegos Tarifarios (Santiago)'!$G:$G,MATCH($B1386,'Pliegos Tarifarios (Santiago)'!$A:$A,0)),H1386&lt;=1000,INDEX('Pliegos Tarifarios (Santiago)'!$H:$H,MATCH($B1386,'Pliegos Tarifarios (Santiago)'!$A:$A,0)),H1386&lt;=5000,INDEX('Pliegos Tarifarios (Santiago)'!$I:$I,MATCH($B1386,'Pliegos Tarifarios (Santiago)'!$A:$A,0)),H1386&gt;5000,INDEX('Pliegos Tarifarios (Santiago)'!$J:$J,MATCH($B1386,'Pliegos Tarifarios (Santiago)'!$A:$A,0)))/1.19</f>
        <v>495.86276840336143</v>
      </c>
      <c r="R1386" s="19">
        <f>INDEX('Pliegos Tarifarios (Santiago)'!$K:$K,MATCH($B1386,'Pliegos Tarifarios (Santiago)'!$A:$A,0))</f>
        <v>724.74800000000005</v>
      </c>
      <c r="S1386" s="21">
        <f t="shared" si="85"/>
        <v>64920.930697803364</v>
      </c>
      <c r="T1386" s="21">
        <f t="shared" si="86"/>
        <v>12334.976832582639</v>
      </c>
      <c r="U1386" s="19">
        <v>0</v>
      </c>
      <c r="V1386" s="21">
        <f t="shared" si="87"/>
        <v>77255.907530386001</v>
      </c>
    </row>
    <row r="1387" spans="1:22" x14ac:dyDescent="0.3">
      <c r="A1387" s="7" t="s">
        <v>137</v>
      </c>
      <c r="B1387" s="7">
        <v>6</v>
      </c>
      <c r="C1387" s="8" t="s">
        <v>178</v>
      </c>
      <c r="D1387" s="7" t="s">
        <v>407</v>
      </c>
      <c r="E1387" s="7" t="s">
        <v>408</v>
      </c>
      <c r="F1387" s="8" t="s">
        <v>409</v>
      </c>
      <c r="G1387" s="7" t="s">
        <v>30</v>
      </c>
      <c r="H1387" s="9">
        <v>351.96359999999999</v>
      </c>
      <c r="I1387" s="9">
        <v>0.98819999999999997</v>
      </c>
      <c r="J1387" s="9">
        <v>0.98819999999999997</v>
      </c>
      <c r="K1387" s="10">
        <v>1</v>
      </c>
      <c r="L1387" s="9">
        <v>11.35</v>
      </c>
      <c r="M1387" s="19">
        <f>H1387*INDEX('Pliegos Tarifarios (Santiago)'!$B:$B,MATCH($B1387,'Pliegos Tarifarios (Santiago)'!$A:$A,0))</f>
        <v>41826.650296799999</v>
      </c>
      <c r="N1387" s="19">
        <f>I1387*INDEX('Pliegos Tarifarios (Santiago)'!$C:$C,MATCH($B1387,'Pliegos Tarifarios (Santiago)'!$A:$A,0))</f>
        <v>3419.7204509999997</v>
      </c>
      <c r="O1387" s="19">
        <f>J1387*INDEX('Pliegos Tarifarios (Santiago)'!$D:$D,MATCH($B1387,'Pliegos Tarifarios (Santiago)'!$A:$A,0))</f>
        <v>13997.387557800001</v>
      </c>
      <c r="P1387" s="19">
        <f>H1387*INDEX('Pliegos Tarifarios (Santiago)'!$E:$E,MATCH($B1387,'Pliegos Tarifarios (Santiago)'!$A:$A,0))</f>
        <v>4551.5932751999999</v>
      </c>
      <c r="Q1387" s="19" cm="1">
        <f t="array" ref="Q1387">H1387*_xlfn.IFS(H1387&lt;=350,INDEX('Pliegos Tarifarios (Santiago)'!$F:$F,MATCH($B1387,'Pliegos Tarifarios (Santiago)'!$A:$A,0)),H1387&lt;=500,INDEX('Pliegos Tarifarios (Santiago)'!$G:$G,MATCH($B1387,'Pliegos Tarifarios (Santiago)'!$A:$A,0)),H1387&lt;=1000,INDEX('Pliegos Tarifarios (Santiago)'!$H:$H,MATCH($B1387,'Pliegos Tarifarios (Santiago)'!$A:$A,0)),H1387&lt;=5000,INDEX('Pliegos Tarifarios (Santiago)'!$I:$I,MATCH($B1387,'Pliegos Tarifarios (Santiago)'!$A:$A,0)),H1387&gt;5000,INDEX('Pliegos Tarifarios (Santiago)'!$J:$J,MATCH($B1387,'Pliegos Tarifarios (Santiago)'!$A:$A,0)))/1.19</f>
        <v>495.70671731092438</v>
      </c>
      <c r="R1387" s="19">
        <f>INDEX('Pliegos Tarifarios (Santiago)'!$K:$K,MATCH($B1387,'Pliegos Tarifarios (Santiago)'!$A:$A,0))</f>
        <v>724.74800000000005</v>
      </c>
      <c r="S1387" s="21">
        <f t="shared" si="85"/>
        <v>65015.806298110925</v>
      </c>
      <c r="T1387" s="21">
        <f t="shared" si="86"/>
        <v>12353.003196641075</v>
      </c>
      <c r="U1387" s="19">
        <v>0</v>
      </c>
      <c r="V1387" s="21">
        <f t="shared" si="87"/>
        <v>77368.809494752</v>
      </c>
    </row>
    <row r="1388" spans="1:22" x14ac:dyDescent="0.3">
      <c r="A1388" s="7" t="s">
        <v>137</v>
      </c>
      <c r="B1388" s="7">
        <v>6</v>
      </c>
      <c r="C1388" s="8" t="s">
        <v>178</v>
      </c>
      <c r="D1388" s="7" t="s">
        <v>410</v>
      </c>
      <c r="E1388" s="7" t="s">
        <v>408</v>
      </c>
      <c r="F1388" s="8" t="s">
        <v>411</v>
      </c>
      <c r="G1388" s="7" t="s">
        <v>30</v>
      </c>
      <c r="H1388" s="9">
        <v>351.32839999999999</v>
      </c>
      <c r="I1388" s="9">
        <v>0.99719999999999998</v>
      </c>
      <c r="J1388" s="9">
        <v>0.9728</v>
      </c>
      <c r="K1388" s="10">
        <v>0.9755314881668673</v>
      </c>
      <c r="L1388" s="9">
        <v>11.33</v>
      </c>
      <c r="M1388" s="19">
        <f>H1388*INDEX('Pliegos Tarifarios (Santiago)'!$B:$B,MATCH($B1388,'Pliegos Tarifarios (Santiago)'!$A:$A,0))</f>
        <v>41751.164399199995</v>
      </c>
      <c r="N1388" s="19">
        <f>I1388*INDEX('Pliegos Tarifarios (Santiago)'!$C:$C,MATCH($B1388,'Pliegos Tarifarios (Santiago)'!$A:$A,0))</f>
        <v>3450.8654459999998</v>
      </c>
      <c r="O1388" s="19">
        <f>J1388*INDEX('Pliegos Tarifarios (Santiago)'!$D:$D,MATCH($B1388,'Pliegos Tarifarios (Santiago)'!$A:$A,0))</f>
        <v>13779.2538112</v>
      </c>
      <c r="P1388" s="19">
        <f>H1388*INDEX('Pliegos Tarifarios (Santiago)'!$E:$E,MATCH($B1388,'Pliegos Tarifarios (Santiago)'!$A:$A,0))</f>
        <v>4543.3788688000004</v>
      </c>
      <c r="Q1388" s="19" cm="1">
        <f t="array" ref="Q1388">H1388*_xlfn.IFS(H1388&lt;=350,INDEX('Pliegos Tarifarios (Santiago)'!$F:$F,MATCH($B1388,'Pliegos Tarifarios (Santiago)'!$A:$A,0)),H1388&lt;=500,INDEX('Pliegos Tarifarios (Santiago)'!$G:$G,MATCH($B1388,'Pliegos Tarifarios (Santiago)'!$A:$A,0)),H1388&lt;=1000,INDEX('Pliegos Tarifarios (Santiago)'!$H:$H,MATCH($B1388,'Pliegos Tarifarios (Santiago)'!$A:$A,0)),H1388&lt;=5000,INDEX('Pliegos Tarifarios (Santiago)'!$I:$I,MATCH($B1388,'Pliegos Tarifarios (Santiago)'!$A:$A,0)),H1388&gt;5000,INDEX('Pliegos Tarifarios (Santiago)'!$J:$J,MATCH($B1388,'Pliegos Tarifarios (Santiago)'!$A:$A,0)))/1.19</f>
        <v>494.81209949579835</v>
      </c>
      <c r="R1388" s="19">
        <f>INDEX('Pliegos Tarifarios (Santiago)'!$K:$K,MATCH($B1388,'Pliegos Tarifarios (Santiago)'!$A:$A,0))</f>
        <v>724.74800000000005</v>
      </c>
      <c r="S1388" s="21">
        <f t="shared" si="85"/>
        <v>64744.222624695802</v>
      </c>
      <c r="T1388" s="21">
        <f t="shared" si="86"/>
        <v>12301.402298692203</v>
      </c>
      <c r="U1388" s="19">
        <v>0</v>
      </c>
      <c r="V1388" s="21">
        <f t="shared" si="87"/>
        <v>77045.624923388008</v>
      </c>
    </row>
    <row r="1389" spans="1:22" x14ac:dyDescent="0.3">
      <c r="A1389" s="7" t="s">
        <v>137</v>
      </c>
      <c r="B1389" s="7">
        <v>6</v>
      </c>
      <c r="C1389" s="8" t="s">
        <v>178</v>
      </c>
      <c r="D1389" s="7" t="s">
        <v>412</v>
      </c>
      <c r="E1389" s="7" t="s">
        <v>104</v>
      </c>
      <c r="F1389" s="8" t="s">
        <v>413</v>
      </c>
      <c r="G1389" s="7" t="s">
        <v>30</v>
      </c>
      <c r="H1389" s="9">
        <v>352.39679999999998</v>
      </c>
      <c r="I1389" s="9">
        <v>1.0075000000000001</v>
      </c>
      <c r="J1389" s="9">
        <v>0.97460000000000002</v>
      </c>
      <c r="K1389" s="10">
        <v>0.96734491315136473</v>
      </c>
      <c r="L1389" s="9">
        <v>11.37</v>
      </c>
      <c r="M1389" s="19">
        <f>H1389*INDEX('Pliegos Tarifarios (Santiago)'!$B:$B,MATCH($B1389,'Pliegos Tarifarios (Santiago)'!$A:$A,0))</f>
        <v>41878.130918399998</v>
      </c>
      <c r="N1389" s="19">
        <f>I1389*INDEX('Pliegos Tarifarios (Santiago)'!$C:$C,MATCH($B1389,'Pliegos Tarifarios (Santiago)'!$A:$A,0))</f>
        <v>3486.5091625</v>
      </c>
      <c r="O1389" s="19">
        <f>J1389*INDEX('Pliegos Tarifarios (Santiago)'!$D:$D,MATCH($B1389,'Pliegos Tarifarios (Santiago)'!$A:$A,0))</f>
        <v>13804.749963400001</v>
      </c>
      <c r="P1389" s="19">
        <f>H1389*INDEX('Pliegos Tarifarios (Santiago)'!$E:$E,MATCH($B1389,'Pliegos Tarifarios (Santiago)'!$A:$A,0))</f>
        <v>4557.1954175999999</v>
      </c>
      <c r="Q1389" s="19" cm="1">
        <f t="array" ref="Q1389">H1389*_xlfn.IFS(H1389&lt;=350,INDEX('Pliegos Tarifarios (Santiago)'!$F:$F,MATCH($B1389,'Pliegos Tarifarios (Santiago)'!$A:$A,0)),H1389&lt;=500,INDEX('Pliegos Tarifarios (Santiago)'!$G:$G,MATCH($B1389,'Pliegos Tarifarios (Santiago)'!$A:$A,0)),H1389&lt;=1000,INDEX('Pliegos Tarifarios (Santiago)'!$H:$H,MATCH($B1389,'Pliegos Tarifarios (Santiago)'!$A:$A,0)),H1389&lt;=5000,INDEX('Pliegos Tarifarios (Santiago)'!$I:$I,MATCH($B1389,'Pliegos Tarifarios (Santiago)'!$A:$A,0)),H1389&gt;5000,INDEX('Pliegos Tarifarios (Santiago)'!$J:$J,MATCH($B1389,'Pliegos Tarifarios (Santiago)'!$A:$A,0)))/1.19</f>
        <v>496.31683764705889</v>
      </c>
      <c r="R1389" s="19">
        <f>INDEX('Pliegos Tarifarios (Santiago)'!$K:$K,MATCH($B1389,'Pliegos Tarifarios (Santiago)'!$A:$A,0))</f>
        <v>724.74800000000005</v>
      </c>
      <c r="S1389" s="21">
        <f t="shared" si="85"/>
        <v>64947.650299547058</v>
      </c>
      <c r="T1389" s="21">
        <f t="shared" si="86"/>
        <v>12340.053556913941</v>
      </c>
      <c r="U1389" s="19">
        <v>0</v>
      </c>
      <c r="V1389" s="21">
        <f t="shared" si="87"/>
        <v>77287.703856460997</v>
      </c>
    </row>
    <row r="1390" spans="1:22" x14ac:dyDescent="0.3">
      <c r="A1390" s="7" t="s">
        <v>137</v>
      </c>
      <c r="B1390" s="7">
        <v>6</v>
      </c>
      <c r="C1390" s="8" t="s">
        <v>178</v>
      </c>
      <c r="D1390" s="7" t="s">
        <v>414</v>
      </c>
      <c r="E1390" s="7" t="s">
        <v>104</v>
      </c>
      <c r="F1390" s="8" t="s">
        <v>415</v>
      </c>
      <c r="G1390" s="7" t="s">
        <v>30</v>
      </c>
      <c r="H1390" s="9">
        <v>351.41950000000003</v>
      </c>
      <c r="I1390" s="9">
        <v>0.99570000000000003</v>
      </c>
      <c r="J1390" s="9">
        <v>0.96199999999999997</v>
      </c>
      <c r="K1390" s="10">
        <v>0.96615446419604289</v>
      </c>
      <c r="L1390" s="9">
        <v>11.34</v>
      </c>
      <c r="M1390" s="19">
        <f>H1390*INDEX('Pliegos Tarifarios (Santiago)'!$B:$B,MATCH($B1390,'Pliegos Tarifarios (Santiago)'!$A:$A,0))</f>
        <v>41761.990540999999</v>
      </c>
      <c r="N1390" s="19">
        <f>I1390*INDEX('Pliegos Tarifarios (Santiago)'!$C:$C,MATCH($B1390,'Pliegos Tarifarios (Santiago)'!$A:$A,0))</f>
        <v>3445.6746134999999</v>
      </c>
      <c r="O1390" s="19">
        <f>J1390*INDEX('Pliegos Tarifarios (Santiago)'!$D:$D,MATCH($B1390,'Pliegos Tarifarios (Santiago)'!$A:$A,0))</f>
        <v>13626.276898</v>
      </c>
      <c r="P1390" s="19">
        <f>H1390*INDEX('Pliegos Tarifarios (Santiago)'!$E:$E,MATCH($B1390,'Pliegos Tarifarios (Santiago)'!$A:$A,0))</f>
        <v>4544.5569740000001</v>
      </c>
      <c r="Q1390" s="19" cm="1">
        <f t="array" ref="Q1390">H1390*_xlfn.IFS(H1390&lt;=350,INDEX('Pliegos Tarifarios (Santiago)'!$F:$F,MATCH($B1390,'Pliegos Tarifarios (Santiago)'!$A:$A,0)),H1390&lt;=500,INDEX('Pliegos Tarifarios (Santiago)'!$G:$G,MATCH($B1390,'Pliegos Tarifarios (Santiago)'!$A:$A,0)),H1390&lt;=1000,INDEX('Pliegos Tarifarios (Santiago)'!$H:$H,MATCH($B1390,'Pliegos Tarifarios (Santiago)'!$A:$A,0)),H1390&lt;=5000,INDEX('Pliegos Tarifarios (Santiago)'!$I:$I,MATCH($B1390,'Pliegos Tarifarios (Santiago)'!$A:$A,0)),H1390&gt;5000,INDEX('Pliegos Tarifarios (Santiago)'!$J:$J,MATCH($B1390,'Pliegos Tarifarios (Santiago)'!$A:$A,0)))/1.19</f>
        <v>494.94040504201689</v>
      </c>
      <c r="R1390" s="19">
        <f>INDEX('Pliegos Tarifarios (Santiago)'!$K:$K,MATCH($B1390,'Pliegos Tarifarios (Santiago)'!$A:$A,0))</f>
        <v>724.74800000000005</v>
      </c>
      <c r="S1390" s="21">
        <f t="shared" si="85"/>
        <v>64598.187431542021</v>
      </c>
      <c r="T1390" s="21">
        <f t="shared" si="86"/>
        <v>12273.655611992985</v>
      </c>
      <c r="U1390" s="19">
        <v>0</v>
      </c>
      <c r="V1390" s="21">
        <f t="shared" si="87"/>
        <v>76871.843043535002</v>
      </c>
    </row>
    <row r="1391" spans="1:22" x14ac:dyDescent="0.3">
      <c r="A1391" s="7" t="s">
        <v>137</v>
      </c>
      <c r="B1391" s="7">
        <v>6</v>
      </c>
      <c r="C1391" s="8" t="s">
        <v>178</v>
      </c>
      <c r="D1391" s="7" t="s">
        <v>416</v>
      </c>
      <c r="E1391" s="7" t="s">
        <v>104</v>
      </c>
      <c r="F1391" s="8" t="s">
        <v>417</v>
      </c>
      <c r="G1391" s="7" t="s">
        <v>30</v>
      </c>
      <c r="H1391" s="9">
        <v>352.77960000000002</v>
      </c>
      <c r="I1391" s="9">
        <v>1.0185</v>
      </c>
      <c r="J1391" s="9">
        <v>0.95809999999999995</v>
      </c>
      <c r="K1391" s="10">
        <v>0.94069710358370151</v>
      </c>
      <c r="L1391" s="9">
        <v>11.38</v>
      </c>
      <c r="M1391" s="19">
        <f>H1391*INDEX('Pliegos Tarifarios (Santiago)'!$B:$B,MATCH($B1391,'Pliegos Tarifarios (Santiago)'!$A:$A,0))</f>
        <v>41923.622104800001</v>
      </c>
      <c r="N1391" s="19">
        <f>I1391*INDEX('Pliegos Tarifarios (Santiago)'!$C:$C,MATCH($B1391,'Pliegos Tarifarios (Santiago)'!$A:$A,0))</f>
        <v>3524.5752674999999</v>
      </c>
      <c r="O1391" s="19">
        <f>J1391*INDEX('Pliegos Tarifarios (Santiago)'!$D:$D,MATCH($B1391,'Pliegos Tarifarios (Santiago)'!$A:$A,0))</f>
        <v>13571.0352349</v>
      </c>
      <c r="P1391" s="19">
        <f>H1391*INDEX('Pliegos Tarifarios (Santiago)'!$E:$E,MATCH($B1391,'Pliegos Tarifarios (Santiago)'!$A:$A,0))</f>
        <v>4562.1457872000001</v>
      </c>
      <c r="Q1391" s="19" cm="1">
        <f t="array" ref="Q1391">H1391*_xlfn.IFS(H1391&lt;=350,INDEX('Pliegos Tarifarios (Santiago)'!$F:$F,MATCH($B1391,'Pliegos Tarifarios (Santiago)'!$A:$A,0)),H1391&lt;=500,INDEX('Pliegos Tarifarios (Santiago)'!$G:$G,MATCH($B1391,'Pliegos Tarifarios (Santiago)'!$A:$A,0)),H1391&lt;=1000,INDEX('Pliegos Tarifarios (Santiago)'!$H:$H,MATCH($B1391,'Pliegos Tarifarios (Santiago)'!$A:$A,0)),H1391&lt;=5000,INDEX('Pliegos Tarifarios (Santiago)'!$I:$I,MATCH($B1391,'Pliegos Tarifarios (Santiago)'!$A:$A,0)),H1391&gt;5000,INDEX('Pliegos Tarifarios (Santiago)'!$J:$J,MATCH($B1391,'Pliegos Tarifarios (Santiago)'!$A:$A,0)))/1.19</f>
        <v>496.85597445378164</v>
      </c>
      <c r="R1391" s="19">
        <f>INDEX('Pliegos Tarifarios (Santiago)'!$K:$K,MATCH($B1391,'Pliegos Tarifarios (Santiago)'!$A:$A,0))</f>
        <v>724.74800000000005</v>
      </c>
      <c r="S1391" s="21">
        <f t="shared" si="85"/>
        <v>64802.982368853787</v>
      </c>
      <c r="T1391" s="21">
        <f t="shared" si="86"/>
        <v>12312.566650082219</v>
      </c>
      <c r="U1391" s="19">
        <v>0</v>
      </c>
      <c r="V1391" s="21">
        <f t="shared" si="87"/>
        <v>77115.549018935999</v>
      </c>
    </row>
    <row r="1392" spans="1:22" x14ac:dyDescent="0.3">
      <c r="A1392" s="7" t="s">
        <v>137</v>
      </c>
      <c r="B1392" s="7">
        <v>6</v>
      </c>
      <c r="C1392" s="8" t="s">
        <v>178</v>
      </c>
      <c r="D1392" s="7" t="s">
        <v>418</v>
      </c>
      <c r="E1392" s="7" t="s">
        <v>56</v>
      </c>
      <c r="F1392" s="8" t="s">
        <v>419</v>
      </c>
      <c r="G1392" s="7" t="s">
        <v>30</v>
      </c>
      <c r="H1392" s="9">
        <v>234.80520000000001</v>
      </c>
      <c r="I1392" s="9">
        <v>0.65720000000000001</v>
      </c>
      <c r="J1392" s="9">
        <v>0.65720000000000001</v>
      </c>
      <c r="K1392" s="10">
        <v>1</v>
      </c>
      <c r="L1392" s="9">
        <v>7.57</v>
      </c>
      <c r="M1392" s="19">
        <f>H1392*INDEX('Pliegos Tarifarios (Santiago)'!$B:$B,MATCH($B1392,'Pliegos Tarifarios (Santiago)'!$A:$A,0))</f>
        <v>27903.780357600001</v>
      </c>
      <c r="N1392" s="19">
        <f>I1392*INDEX('Pliegos Tarifarios (Santiago)'!$C:$C,MATCH($B1392,'Pliegos Tarifarios (Santiago)'!$A:$A,0))</f>
        <v>2274.276746</v>
      </c>
      <c r="O1392" s="19">
        <f>J1392*INDEX('Pliegos Tarifarios (Santiago)'!$D:$D,MATCH($B1392,'Pliegos Tarifarios (Santiago)'!$A:$A,0))</f>
        <v>9308.928458800001</v>
      </c>
      <c r="P1392" s="19">
        <f>H1392*INDEX('Pliegos Tarifarios (Santiago)'!$E:$E,MATCH($B1392,'Pliegos Tarifarios (Santiago)'!$A:$A,0))</f>
        <v>3036.5008464000002</v>
      </c>
      <c r="Q1392" s="19" cm="1">
        <f t="array" ref="Q1392">H1392*_xlfn.IFS(H1392&lt;=350,INDEX('Pliegos Tarifarios (Santiago)'!$F:$F,MATCH($B1392,'Pliegos Tarifarios (Santiago)'!$A:$A,0)),H1392&lt;=500,INDEX('Pliegos Tarifarios (Santiago)'!$G:$G,MATCH($B1392,'Pliegos Tarifarios (Santiago)'!$A:$A,0)),H1392&lt;=1000,INDEX('Pliegos Tarifarios (Santiago)'!$H:$H,MATCH($B1392,'Pliegos Tarifarios (Santiago)'!$A:$A,0)),H1392&lt;=5000,INDEX('Pliegos Tarifarios (Santiago)'!$I:$I,MATCH($B1392,'Pliegos Tarifarios (Santiago)'!$A:$A,0)),H1392&gt;5000,INDEX('Pliegos Tarifarios (Santiago)'!$J:$J,MATCH($B1392,'Pliegos Tarifarios (Santiago)'!$A:$A,0)))/1.19</f>
        <v>154.69519058823531</v>
      </c>
      <c r="R1392" s="19">
        <f>INDEX('Pliegos Tarifarios (Santiago)'!$K:$K,MATCH($B1392,'Pliegos Tarifarios (Santiago)'!$A:$A,0))</f>
        <v>724.74800000000005</v>
      </c>
      <c r="S1392" s="21">
        <f t="shared" si="85"/>
        <v>43402.929599388241</v>
      </c>
      <c r="T1392" s="21">
        <f t="shared" si="86"/>
        <v>8246.5566238837655</v>
      </c>
      <c r="U1392" s="19">
        <v>0</v>
      </c>
      <c r="V1392" s="21">
        <f t="shared" si="87"/>
        <v>51649.486223272004</v>
      </c>
    </row>
    <row r="1393" spans="1:22" x14ac:dyDescent="0.3">
      <c r="A1393" s="7" t="s">
        <v>137</v>
      </c>
      <c r="B1393" s="7">
        <v>6</v>
      </c>
      <c r="C1393" s="8" t="s">
        <v>178</v>
      </c>
      <c r="D1393" s="7" t="s">
        <v>420</v>
      </c>
      <c r="E1393" s="7" t="s">
        <v>56</v>
      </c>
      <c r="F1393" s="8" t="s">
        <v>421</v>
      </c>
      <c r="G1393" s="7" t="s">
        <v>30</v>
      </c>
      <c r="H1393" s="9">
        <v>234.58750000000001</v>
      </c>
      <c r="I1393" s="9">
        <v>0.65039999999999998</v>
      </c>
      <c r="J1393" s="9">
        <v>0.65039999999999998</v>
      </c>
      <c r="K1393" s="10">
        <v>1</v>
      </c>
      <c r="L1393" s="9">
        <v>7.57</v>
      </c>
      <c r="M1393" s="19">
        <f>H1393*INDEX('Pliegos Tarifarios (Santiago)'!$B:$B,MATCH($B1393,'Pliegos Tarifarios (Santiago)'!$A:$A,0))</f>
        <v>27877.909325000001</v>
      </c>
      <c r="N1393" s="19">
        <f>I1393*INDEX('Pliegos Tarifarios (Santiago)'!$C:$C,MATCH($B1393,'Pliegos Tarifarios (Santiago)'!$A:$A,0))</f>
        <v>2250.744972</v>
      </c>
      <c r="O1393" s="19">
        <f>J1393*INDEX('Pliegos Tarifarios (Santiago)'!$D:$D,MATCH($B1393,'Pliegos Tarifarios (Santiago)'!$A:$A,0))</f>
        <v>9212.6096615999995</v>
      </c>
      <c r="P1393" s="19">
        <f>H1393*INDEX('Pliegos Tarifarios (Santiago)'!$E:$E,MATCH($B1393,'Pliegos Tarifarios (Santiago)'!$A:$A,0))</f>
        <v>3033.6855500000001</v>
      </c>
      <c r="Q1393" s="19" cm="1">
        <f t="array" ref="Q1393">H1393*_xlfn.IFS(H1393&lt;=350,INDEX('Pliegos Tarifarios (Santiago)'!$F:$F,MATCH($B1393,'Pliegos Tarifarios (Santiago)'!$A:$A,0)),H1393&lt;=500,INDEX('Pliegos Tarifarios (Santiago)'!$G:$G,MATCH($B1393,'Pliegos Tarifarios (Santiago)'!$A:$A,0)),H1393&lt;=1000,INDEX('Pliegos Tarifarios (Santiago)'!$H:$H,MATCH($B1393,'Pliegos Tarifarios (Santiago)'!$A:$A,0)),H1393&lt;=5000,INDEX('Pliegos Tarifarios (Santiago)'!$I:$I,MATCH($B1393,'Pliegos Tarifarios (Santiago)'!$A:$A,0)),H1393&gt;5000,INDEX('Pliegos Tarifarios (Santiago)'!$J:$J,MATCH($B1393,'Pliegos Tarifarios (Santiago)'!$A:$A,0)))/1.19</f>
        <v>154.55176470588236</v>
      </c>
      <c r="R1393" s="19">
        <f>INDEX('Pliegos Tarifarios (Santiago)'!$K:$K,MATCH($B1393,'Pliegos Tarifarios (Santiago)'!$A:$A,0))</f>
        <v>724.74800000000005</v>
      </c>
      <c r="S1393" s="21">
        <f t="shared" si="85"/>
        <v>43254.249273305883</v>
      </c>
      <c r="T1393" s="21">
        <f t="shared" si="86"/>
        <v>8218.3073619281186</v>
      </c>
      <c r="U1393" s="19">
        <v>0</v>
      </c>
      <c r="V1393" s="21">
        <f t="shared" si="87"/>
        <v>51472.556635234003</v>
      </c>
    </row>
    <row r="1394" spans="1:22" x14ac:dyDescent="0.3">
      <c r="A1394" s="7" t="s">
        <v>137</v>
      </c>
      <c r="B1394" s="7">
        <v>6</v>
      </c>
      <c r="C1394" s="8" t="s">
        <v>178</v>
      </c>
      <c r="D1394" s="7" t="s">
        <v>422</v>
      </c>
      <c r="E1394" s="7" t="s">
        <v>56</v>
      </c>
      <c r="F1394" s="8" t="s">
        <v>423</v>
      </c>
      <c r="G1394" s="7" t="s">
        <v>30</v>
      </c>
      <c r="H1394" s="9">
        <v>234.71440000000001</v>
      </c>
      <c r="I1394" s="9">
        <v>0.65980000000000005</v>
      </c>
      <c r="J1394" s="9">
        <v>0.63780000000000003</v>
      </c>
      <c r="K1394" s="10">
        <v>0.96665656259472565</v>
      </c>
      <c r="L1394" s="9">
        <v>7.57</v>
      </c>
      <c r="M1394" s="19">
        <f>H1394*INDEX('Pliegos Tarifarios (Santiago)'!$B:$B,MATCH($B1394,'Pliegos Tarifarios (Santiago)'!$A:$A,0))</f>
        <v>27892.989867200002</v>
      </c>
      <c r="N1394" s="19">
        <f>I1394*INDEX('Pliegos Tarifarios (Santiago)'!$C:$C,MATCH($B1394,'Pliegos Tarifarios (Santiago)'!$A:$A,0))</f>
        <v>2283.2741890000002</v>
      </c>
      <c r="O1394" s="19">
        <f>J1394*INDEX('Pliegos Tarifarios (Santiago)'!$D:$D,MATCH($B1394,'Pliegos Tarifarios (Santiago)'!$A:$A,0))</f>
        <v>9034.1365962</v>
      </c>
      <c r="P1394" s="19">
        <f>H1394*INDEX('Pliegos Tarifarios (Santiago)'!$E:$E,MATCH($B1394,'Pliegos Tarifarios (Santiago)'!$A:$A,0))</f>
        <v>3035.3266208000005</v>
      </c>
      <c r="Q1394" s="19" cm="1">
        <f t="array" ref="Q1394">H1394*_xlfn.IFS(H1394&lt;=350,INDEX('Pliegos Tarifarios (Santiago)'!$F:$F,MATCH($B1394,'Pliegos Tarifarios (Santiago)'!$A:$A,0)),H1394&lt;=500,INDEX('Pliegos Tarifarios (Santiago)'!$G:$G,MATCH($B1394,'Pliegos Tarifarios (Santiago)'!$A:$A,0)),H1394&lt;=1000,INDEX('Pliegos Tarifarios (Santiago)'!$H:$H,MATCH($B1394,'Pliegos Tarifarios (Santiago)'!$A:$A,0)),H1394&lt;=5000,INDEX('Pliegos Tarifarios (Santiago)'!$I:$I,MATCH($B1394,'Pliegos Tarifarios (Santiago)'!$A:$A,0)),H1394&gt;5000,INDEX('Pliegos Tarifarios (Santiago)'!$J:$J,MATCH($B1394,'Pliegos Tarifarios (Santiago)'!$A:$A,0)))/1.19</f>
        <v>154.63536941176471</v>
      </c>
      <c r="R1394" s="19">
        <f>INDEX('Pliegos Tarifarios (Santiago)'!$K:$K,MATCH($B1394,'Pliegos Tarifarios (Santiago)'!$A:$A,0))</f>
        <v>724.74800000000005</v>
      </c>
      <c r="S1394" s="21">
        <f t="shared" si="85"/>
        <v>43125.110642611762</v>
      </c>
      <c r="T1394" s="21">
        <f t="shared" si="86"/>
        <v>8193.7710220962344</v>
      </c>
      <c r="U1394" s="19">
        <v>0</v>
      </c>
      <c r="V1394" s="21">
        <f t="shared" si="87"/>
        <v>51318.881664707995</v>
      </c>
    </row>
    <row r="1395" spans="1:22" x14ac:dyDescent="0.3">
      <c r="A1395" s="7" t="s">
        <v>137</v>
      </c>
      <c r="B1395" s="7">
        <v>6</v>
      </c>
      <c r="C1395" s="8" t="s">
        <v>178</v>
      </c>
      <c r="D1395" s="7" t="s">
        <v>424</v>
      </c>
      <c r="E1395" s="7" t="s">
        <v>56</v>
      </c>
      <c r="F1395" s="8" t="s">
        <v>425</v>
      </c>
      <c r="G1395" s="7" t="s">
        <v>30</v>
      </c>
      <c r="H1395" s="9">
        <v>234.11170000000001</v>
      </c>
      <c r="I1395" s="9">
        <v>0.65949999999999998</v>
      </c>
      <c r="J1395" s="9">
        <v>0.63890000000000002</v>
      </c>
      <c r="K1395" s="10">
        <v>0.96876421531463242</v>
      </c>
      <c r="L1395" s="9">
        <v>7.55</v>
      </c>
      <c r="M1395" s="19">
        <f>H1395*INDEX('Pliegos Tarifarios (Santiago)'!$B:$B,MATCH($B1395,'Pliegos Tarifarios (Santiago)'!$A:$A,0))</f>
        <v>27821.366204599999</v>
      </c>
      <c r="N1395" s="19">
        <f>I1395*INDEX('Pliegos Tarifarios (Santiago)'!$C:$C,MATCH($B1395,'Pliegos Tarifarios (Santiago)'!$A:$A,0))</f>
        <v>2282.2360224999998</v>
      </c>
      <c r="O1395" s="19">
        <f>J1395*INDEX('Pliegos Tarifarios (Santiago)'!$D:$D,MATCH($B1395,'Pliegos Tarifarios (Santiago)'!$A:$A,0))</f>
        <v>9049.7175781000005</v>
      </c>
      <c r="P1395" s="19">
        <f>H1395*INDEX('Pliegos Tarifarios (Santiago)'!$E:$E,MATCH($B1395,'Pliegos Tarifarios (Santiago)'!$A:$A,0))</f>
        <v>3027.5325044000001</v>
      </c>
      <c r="Q1395" s="19" cm="1">
        <f t="array" ref="Q1395">H1395*_xlfn.IFS(H1395&lt;=350,INDEX('Pliegos Tarifarios (Santiago)'!$F:$F,MATCH($B1395,'Pliegos Tarifarios (Santiago)'!$A:$A,0)),H1395&lt;=500,INDEX('Pliegos Tarifarios (Santiago)'!$G:$G,MATCH($B1395,'Pliegos Tarifarios (Santiago)'!$A:$A,0)),H1395&lt;=1000,INDEX('Pliegos Tarifarios (Santiago)'!$H:$H,MATCH($B1395,'Pliegos Tarifarios (Santiago)'!$A:$A,0)),H1395&lt;=5000,INDEX('Pliegos Tarifarios (Santiago)'!$I:$I,MATCH($B1395,'Pliegos Tarifarios (Santiago)'!$A:$A,0)),H1395&gt;5000,INDEX('Pliegos Tarifarios (Santiago)'!$J:$J,MATCH($B1395,'Pliegos Tarifarios (Santiago)'!$A:$A,0)))/1.19</f>
        <v>154.23829647058827</v>
      </c>
      <c r="R1395" s="19">
        <f>INDEX('Pliegos Tarifarios (Santiago)'!$K:$K,MATCH($B1395,'Pliegos Tarifarios (Santiago)'!$A:$A,0))</f>
        <v>724.74800000000005</v>
      </c>
      <c r="S1395" s="21">
        <f t="shared" si="85"/>
        <v>43059.838606070589</v>
      </c>
      <c r="T1395" s="21">
        <f t="shared" si="86"/>
        <v>8181.3693351534121</v>
      </c>
      <c r="U1395" s="19">
        <v>0</v>
      </c>
      <c r="V1395" s="21">
        <f t="shared" si="87"/>
        <v>51241.207941223998</v>
      </c>
    </row>
    <row r="1396" spans="1:22" x14ac:dyDescent="0.3">
      <c r="A1396" s="7" t="s">
        <v>137</v>
      </c>
      <c r="B1396" s="7">
        <v>6</v>
      </c>
      <c r="C1396" s="8" t="s">
        <v>178</v>
      </c>
      <c r="D1396" s="7" t="s">
        <v>426</v>
      </c>
      <c r="E1396" s="7" t="s">
        <v>279</v>
      </c>
      <c r="F1396" s="8" t="s">
        <v>427</v>
      </c>
      <c r="G1396" s="7" t="s">
        <v>30</v>
      </c>
      <c r="H1396" s="9">
        <v>352.35180000000003</v>
      </c>
      <c r="I1396" s="9">
        <v>0.99380000000000002</v>
      </c>
      <c r="J1396" s="9">
        <v>0.98060000000000003</v>
      </c>
      <c r="K1396" s="10">
        <v>0.98671764942644391</v>
      </c>
      <c r="L1396" s="9">
        <v>11.37</v>
      </c>
      <c r="M1396" s="19">
        <f>H1396*INDEX('Pliegos Tarifarios (Santiago)'!$B:$B,MATCH($B1396,'Pliegos Tarifarios (Santiago)'!$A:$A,0))</f>
        <v>41872.783208400004</v>
      </c>
      <c r="N1396" s="19">
        <f>I1396*INDEX('Pliegos Tarifarios (Santiago)'!$C:$C,MATCH($B1396,'Pliegos Tarifarios (Santiago)'!$A:$A,0))</f>
        <v>3439.0995589999998</v>
      </c>
      <c r="O1396" s="19">
        <f>J1396*INDEX('Pliegos Tarifarios (Santiago)'!$D:$D,MATCH($B1396,'Pliegos Tarifarios (Santiago)'!$A:$A,0))</f>
        <v>13889.737137400001</v>
      </c>
      <c r="P1396" s="19">
        <f>H1396*INDEX('Pliegos Tarifarios (Santiago)'!$E:$E,MATCH($B1396,'Pliegos Tarifarios (Santiago)'!$A:$A,0))</f>
        <v>4556.6134776000008</v>
      </c>
      <c r="Q1396" s="19" cm="1">
        <f t="array" ref="Q1396">H1396*_xlfn.IFS(H1396&lt;=350,INDEX('Pliegos Tarifarios (Santiago)'!$F:$F,MATCH($B1396,'Pliegos Tarifarios (Santiago)'!$A:$A,0)),H1396&lt;=500,INDEX('Pliegos Tarifarios (Santiago)'!$G:$G,MATCH($B1396,'Pliegos Tarifarios (Santiago)'!$A:$A,0)),H1396&lt;=1000,INDEX('Pliegos Tarifarios (Santiago)'!$H:$H,MATCH($B1396,'Pliegos Tarifarios (Santiago)'!$A:$A,0)),H1396&lt;=5000,INDEX('Pliegos Tarifarios (Santiago)'!$I:$I,MATCH($B1396,'Pliegos Tarifarios (Santiago)'!$A:$A,0)),H1396&gt;5000,INDEX('Pliegos Tarifarios (Santiago)'!$J:$J,MATCH($B1396,'Pliegos Tarifarios (Santiago)'!$A:$A,0)))/1.19</f>
        <v>496.25345949579838</v>
      </c>
      <c r="R1396" s="19">
        <f>INDEX('Pliegos Tarifarios (Santiago)'!$K:$K,MATCH($B1396,'Pliegos Tarifarios (Santiago)'!$A:$A,0))</f>
        <v>724.74800000000005</v>
      </c>
      <c r="S1396" s="21">
        <f t="shared" si="85"/>
        <v>64979.234841895806</v>
      </c>
      <c r="T1396" s="21">
        <f t="shared" si="86"/>
        <v>12346.054619960203</v>
      </c>
      <c r="U1396" s="19">
        <v>0</v>
      </c>
      <c r="V1396" s="21">
        <f t="shared" si="87"/>
        <v>77325.289461856009</v>
      </c>
    </row>
    <row r="1397" spans="1:22" x14ac:dyDescent="0.3">
      <c r="A1397" s="7" t="s">
        <v>137</v>
      </c>
      <c r="B1397" s="7">
        <v>6</v>
      </c>
      <c r="C1397" s="8" t="s">
        <v>178</v>
      </c>
      <c r="D1397" s="7" t="s">
        <v>428</v>
      </c>
      <c r="E1397" s="7" t="s">
        <v>279</v>
      </c>
      <c r="F1397" s="8" t="s">
        <v>429</v>
      </c>
      <c r="G1397" s="7" t="s">
        <v>30</v>
      </c>
      <c r="H1397" s="9">
        <v>351.95280000000002</v>
      </c>
      <c r="I1397" s="9">
        <v>0.97570000000000001</v>
      </c>
      <c r="J1397" s="9">
        <v>0.94530000000000003</v>
      </c>
      <c r="K1397" s="10">
        <v>0.96884288203341196</v>
      </c>
      <c r="L1397" s="9">
        <v>11.35</v>
      </c>
      <c r="M1397" s="19">
        <f>H1397*INDEX('Pliegos Tarifarios (Santiago)'!$B:$B,MATCH($B1397,'Pliegos Tarifarios (Santiago)'!$A:$A,0))</f>
        <v>41825.3668464</v>
      </c>
      <c r="N1397" s="19">
        <f>I1397*INDEX('Pliegos Tarifarios (Santiago)'!$C:$C,MATCH($B1397,'Pliegos Tarifarios (Santiago)'!$A:$A,0))</f>
        <v>3376.4635134999999</v>
      </c>
      <c r="O1397" s="19">
        <f>J1397*INDEX('Pliegos Tarifarios (Santiago)'!$D:$D,MATCH($B1397,'Pliegos Tarifarios (Santiago)'!$A:$A,0))</f>
        <v>13389.729263700001</v>
      </c>
      <c r="P1397" s="19">
        <f>H1397*INDEX('Pliegos Tarifarios (Santiago)'!$E:$E,MATCH($B1397,'Pliegos Tarifarios (Santiago)'!$A:$A,0))</f>
        <v>4551.4536096000002</v>
      </c>
      <c r="Q1397" s="19" cm="1">
        <f t="array" ref="Q1397">H1397*_xlfn.IFS(H1397&lt;=350,INDEX('Pliegos Tarifarios (Santiago)'!$F:$F,MATCH($B1397,'Pliegos Tarifarios (Santiago)'!$A:$A,0)),H1397&lt;=500,INDEX('Pliegos Tarifarios (Santiago)'!$G:$G,MATCH($B1397,'Pliegos Tarifarios (Santiago)'!$A:$A,0)),H1397&lt;=1000,INDEX('Pliegos Tarifarios (Santiago)'!$H:$H,MATCH($B1397,'Pliegos Tarifarios (Santiago)'!$A:$A,0)),H1397&lt;=5000,INDEX('Pliegos Tarifarios (Santiago)'!$I:$I,MATCH($B1397,'Pliegos Tarifarios (Santiago)'!$A:$A,0)),H1397&gt;5000,INDEX('Pliegos Tarifarios (Santiago)'!$J:$J,MATCH($B1397,'Pliegos Tarifarios (Santiago)'!$A:$A,0)))/1.19</f>
        <v>495.69150655462192</v>
      </c>
      <c r="R1397" s="19">
        <f>INDEX('Pliegos Tarifarios (Santiago)'!$K:$K,MATCH($B1397,'Pliegos Tarifarios (Santiago)'!$A:$A,0))</f>
        <v>724.74800000000005</v>
      </c>
      <c r="S1397" s="21">
        <f t="shared" si="85"/>
        <v>64363.452739754619</v>
      </c>
      <c r="T1397" s="21">
        <f t="shared" si="86"/>
        <v>12229.056020553378</v>
      </c>
      <c r="U1397" s="19">
        <v>0</v>
      </c>
      <c r="V1397" s="21">
        <f t="shared" si="87"/>
        <v>76592.508760308003</v>
      </c>
    </row>
    <row r="1398" spans="1:22" x14ac:dyDescent="0.3">
      <c r="A1398" s="7" t="s">
        <v>137</v>
      </c>
      <c r="B1398" s="7">
        <v>6</v>
      </c>
      <c r="C1398" s="8" t="s">
        <v>178</v>
      </c>
      <c r="D1398" s="7" t="s">
        <v>430</v>
      </c>
      <c r="E1398" s="7" t="s">
        <v>279</v>
      </c>
      <c r="F1398" s="8" t="s">
        <v>431</v>
      </c>
      <c r="G1398" s="7" t="s">
        <v>30</v>
      </c>
      <c r="H1398" s="9">
        <v>351.10969999999998</v>
      </c>
      <c r="I1398" s="9">
        <v>0.98380000000000001</v>
      </c>
      <c r="J1398" s="9">
        <v>0.97450000000000003</v>
      </c>
      <c r="K1398" s="10">
        <v>0.9905468591177069</v>
      </c>
      <c r="L1398" s="9">
        <v>11.33</v>
      </c>
      <c r="M1398" s="19">
        <f>H1398*INDEX('Pliegos Tarifarios (Santiago)'!$B:$B,MATCH($B1398,'Pliegos Tarifarios (Santiago)'!$A:$A,0))</f>
        <v>41725.174528599993</v>
      </c>
      <c r="N1398" s="19">
        <f>I1398*INDEX('Pliegos Tarifarios (Santiago)'!$C:$C,MATCH($B1398,'Pliegos Tarifarios (Santiago)'!$A:$A,0))</f>
        <v>3404.494009</v>
      </c>
      <c r="O1398" s="19">
        <f>J1398*INDEX('Pliegos Tarifarios (Santiago)'!$D:$D,MATCH($B1398,'Pliegos Tarifarios (Santiago)'!$A:$A,0))</f>
        <v>13803.333510500001</v>
      </c>
      <c r="P1398" s="19">
        <f>H1398*INDEX('Pliegos Tarifarios (Santiago)'!$E:$E,MATCH($B1398,'Pliegos Tarifarios (Santiago)'!$A:$A,0))</f>
        <v>4540.5506403999998</v>
      </c>
      <c r="Q1398" s="19" cm="1">
        <f t="array" ref="Q1398">H1398*_xlfn.IFS(H1398&lt;=350,INDEX('Pliegos Tarifarios (Santiago)'!$F:$F,MATCH($B1398,'Pliegos Tarifarios (Santiago)'!$A:$A,0)),H1398&lt;=500,INDEX('Pliegos Tarifarios (Santiago)'!$G:$G,MATCH($B1398,'Pliegos Tarifarios (Santiago)'!$A:$A,0)),H1398&lt;=1000,INDEX('Pliegos Tarifarios (Santiago)'!$H:$H,MATCH($B1398,'Pliegos Tarifarios (Santiago)'!$A:$A,0)),H1398&lt;=5000,INDEX('Pliegos Tarifarios (Santiago)'!$I:$I,MATCH($B1398,'Pliegos Tarifarios (Santiago)'!$A:$A,0)),H1398&gt;5000,INDEX('Pliegos Tarifarios (Santiago)'!$J:$J,MATCH($B1398,'Pliegos Tarifarios (Santiago)'!$A:$A,0)))/1.19</f>
        <v>494.5040816806723</v>
      </c>
      <c r="R1398" s="19">
        <f>INDEX('Pliegos Tarifarios (Santiago)'!$K:$K,MATCH($B1398,'Pliegos Tarifarios (Santiago)'!$A:$A,0))</f>
        <v>724.74800000000005</v>
      </c>
      <c r="S1398" s="21">
        <f t="shared" si="85"/>
        <v>64692.804770180664</v>
      </c>
      <c r="T1398" s="21">
        <f t="shared" si="86"/>
        <v>12291.632906334326</v>
      </c>
      <c r="U1398" s="19">
        <v>0</v>
      </c>
      <c r="V1398" s="21">
        <f t="shared" si="87"/>
        <v>76984.437676514994</v>
      </c>
    </row>
    <row r="1399" spans="1:22" x14ac:dyDescent="0.3">
      <c r="A1399" s="7" t="s">
        <v>137</v>
      </c>
      <c r="B1399" s="7">
        <v>6</v>
      </c>
      <c r="C1399" s="8" t="s">
        <v>178</v>
      </c>
      <c r="D1399" s="7" t="s">
        <v>432</v>
      </c>
      <c r="E1399" s="7" t="s">
        <v>279</v>
      </c>
      <c r="F1399" s="8" t="s">
        <v>433</v>
      </c>
      <c r="G1399" s="7" t="s">
        <v>30</v>
      </c>
      <c r="H1399" s="9">
        <v>351.36770000000001</v>
      </c>
      <c r="I1399" s="9">
        <v>0.98029999999999995</v>
      </c>
      <c r="J1399" s="9">
        <v>0.97609999999999997</v>
      </c>
      <c r="K1399" s="10">
        <v>0.995715597266143</v>
      </c>
      <c r="L1399" s="9">
        <v>11.33</v>
      </c>
      <c r="M1399" s="19">
        <f>H1399*INDEX('Pliegos Tarifarios (Santiago)'!$B:$B,MATCH($B1399,'Pliegos Tarifarios (Santiago)'!$A:$A,0))</f>
        <v>41755.8347326</v>
      </c>
      <c r="N1399" s="19">
        <f>I1399*INDEX('Pliegos Tarifarios (Santiago)'!$C:$C,MATCH($B1399,'Pliegos Tarifarios (Santiago)'!$A:$A,0))</f>
        <v>3392.3820664999998</v>
      </c>
      <c r="O1399" s="19">
        <f>J1399*INDEX('Pliegos Tarifarios (Santiago)'!$D:$D,MATCH($B1399,'Pliegos Tarifarios (Santiago)'!$A:$A,0))</f>
        <v>13825.9967569</v>
      </c>
      <c r="P1399" s="19">
        <f>H1399*INDEX('Pliegos Tarifarios (Santiago)'!$E:$E,MATCH($B1399,'Pliegos Tarifarios (Santiago)'!$A:$A,0))</f>
        <v>4543.8870964000007</v>
      </c>
      <c r="Q1399" s="19" cm="1">
        <f t="array" ref="Q1399">H1399*_xlfn.IFS(H1399&lt;=350,INDEX('Pliegos Tarifarios (Santiago)'!$F:$F,MATCH($B1399,'Pliegos Tarifarios (Santiago)'!$A:$A,0)),H1399&lt;=500,INDEX('Pliegos Tarifarios (Santiago)'!$G:$G,MATCH($B1399,'Pliegos Tarifarios (Santiago)'!$A:$A,0)),H1399&lt;=1000,INDEX('Pliegos Tarifarios (Santiago)'!$H:$H,MATCH($B1399,'Pliegos Tarifarios (Santiago)'!$A:$A,0)),H1399&lt;=5000,INDEX('Pliegos Tarifarios (Santiago)'!$I:$I,MATCH($B1399,'Pliegos Tarifarios (Santiago)'!$A:$A,0)),H1399&gt;5000,INDEX('Pliegos Tarifarios (Santiago)'!$J:$J,MATCH($B1399,'Pliegos Tarifarios (Santiago)'!$A:$A,0)))/1.19</f>
        <v>494.86744974789929</v>
      </c>
      <c r="R1399" s="19">
        <f>INDEX('Pliegos Tarifarios (Santiago)'!$K:$K,MATCH($B1399,'Pliegos Tarifarios (Santiago)'!$A:$A,0))</f>
        <v>724.74800000000005</v>
      </c>
      <c r="S1399" s="21">
        <f t="shared" si="85"/>
        <v>64737.716102147904</v>
      </c>
      <c r="T1399" s="21">
        <f t="shared" si="86"/>
        <v>12300.166059408102</v>
      </c>
      <c r="U1399" s="19">
        <v>0</v>
      </c>
      <c r="V1399" s="21">
        <f t="shared" si="87"/>
        <v>77037.882161556001</v>
      </c>
    </row>
    <row r="1400" spans="1:22" x14ac:dyDescent="0.3">
      <c r="A1400" s="7" t="s">
        <v>137</v>
      </c>
      <c r="B1400" s="7">
        <v>6</v>
      </c>
      <c r="C1400" s="8" t="s">
        <v>178</v>
      </c>
      <c r="D1400" s="7" t="s">
        <v>434</v>
      </c>
      <c r="E1400" s="7" t="s">
        <v>279</v>
      </c>
      <c r="F1400" s="8" t="s">
        <v>435</v>
      </c>
      <c r="G1400" s="7" t="s">
        <v>30</v>
      </c>
      <c r="H1400" s="9">
        <v>350.61489999999998</v>
      </c>
      <c r="I1400" s="9">
        <v>0.97529999999999994</v>
      </c>
      <c r="J1400" s="9">
        <v>0.9677</v>
      </c>
      <c r="K1400" s="10">
        <v>0.99220752588946992</v>
      </c>
      <c r="L1400" s="9">
        <v>11.31</v>
      </c>
      <c r="M1400" s="19">
        <f>H1400*INDEX('Pliegos Tarifarios (Santiago)'!$B:$B,MATCH($B1400,'Pliegos Tarifarios (Santiago)'!$A:$A,0))</f>
        <v>41666.373486199998</v>
      </c>
      <c r="N1400" s="19">
        <f>I1400*INDEX('Pliegos Tarifarios (Santiago)'!$C:$C,MATCH($B1400,'Pliegos Tarifarios (Santiago)'!$A:$A,0))</f>
        <v>3375.0792914999997</v>
      </c>
      <c r="O1400" s="19">
        <f>J1400*INDEX('Pliegos Tarifarios (Santiago)'!$D:$D,MATCH($B1400,'Pliegos Tarifarios (Santiago)'!$A:$A,0))</f>
        <v>13707.014713300001</v>
      </c>
      <c r="P1400" s="19">
        <f>H1400*INDEX('Pliegos Tarifarios (Santiago)'!$E:$E,MATCH($B1400,'Pliegos Tarifarios (Santiago)'!$A:$A,0))</f>
        <v>4534.1518868000003</v>
      </c>
      <c r="Q1400" s="19" cm="1">
        <f t="array" ref="Q1400">H1400*_xlfn.IFS(H1400&lt;=350,INDEX('Pliegos Tarifarios (Santiago)'!$F:$F,MATCH($B1400,'Pliegos Tarifarios (Santiago)'!$A:$A,0)),H1400&lt;=500,INDEX('Pliegos Tarifarios (Santiago)'!$G:$G,MATCH($B1400,'Pliegos Tarifarios (Santiago)'!$A:$A,0)),H1400&lt;=1000,INDEX('Pliegos Tarifarios (Santiago)'!$H:$H,MATCH($B1400,'Pliegos Tarifarios (Santiago)'!$A:$A,0)),H1400&lt;=5000,INDEX('Pliegos Tarifarios (Santiago)'!$I:$I,MATCH($B1400,'Pliegos Tarifarios (Santiago)'!$A:$A,0)),H1400&gt;5000,INDEX('Pliegos Tarifarios (Santiago)'!$J:$J,MATCH($B1400,'Pliegos Tarifarios (Santiago)'!$A:$A,0)))/1.19</f>
        <v>493.807203697479</v>
      </c>
      <c r="R1400" s="19">
        <f>INDEX('Pliegos Tarifarios (Santiago)'!$K:$K,MATCH($B1400,'Pliegos Tarifarios (Santiago)'!$A:$A,0))</f>
        <v>724.74800000000005</v>
      </c>
      <c r="S1400" s="21">
        <f t="shared" si="85"/>
        <v>64501.174581497471</v>
      </c>
      <c r="T1400" s="21">
        <f t="shared" si="86"/>
        <v>12255.22317048452</v>
      </c>
      <c r="U1400" s="19">
        <v>0</v>
      </c>
      <c r="V1400" s="21">
        <f t="shared" si="87"/>
        <v>76756.397751981989</v>
      </c>
    </row>
    <row r="1401" spans="1:22" x14ac:dyDescent="0.3">
      <c r="A1401" s="7" t="s">
        <v>137</v>
      </c>
      <c r="B1401" s="7">
        <v>6</v>
      </c>
      <c r="C1401" s="8" t="s">
        <v>178</v>
      </c>
      <c r="D1401" s="7" t="s">
        <v>436</v>
      </c>
      <c r="E1401" s="7" t="s">
        <v>437</v>
      </c>
      <c r="F1401" s="8" t="s">
        <v>438</v>
      </c>
      <c r="G1401" s="7" t="s">
        <v>16</v>
      </c>
      <c r="H1401" s="9">
        <v>939.25099999999998</v>
      </c>
      <c r="I1401" s="9">
        <v>2.6315</v>
      </c>
      <c r="J1401" s="9">
        <v>2.5838000000000001</v>
      </c>
      <c r="K1401" s="10">
        <v>0.98187345620368616</v>
      </c>
      <c r="L1401" s="9">
        <v>30.3</v>
      </c>
      <c r="M1401" s="19">
        <f>H1401*INDEX('Pliegos Tarifarios (Santiago)'!$B:$B,MATCH($B1401,'Pliegos Tarifarios (Santiago)'!$A:$A,0))</f>
        <v>111618.71033799999</v>
      </c>
      <c r="N1401" s="19">
        <f>I1401*INDEX('Pliegos Tarifarios (Santiago)'!$C:$C,MATCH($B1401,'Pliegos Tarifarios (Santiago)'!$A:$A,0))</f>
        <v>9106.4504824999985</v>
      </c>
      <c r="O1401" s="19">
        <f>J1401*INDEX('Pliegos Tarifarios (Santiago)'!$D:$D,MATCH($B1401,'Pliegos Tarifarios (Santiago)'!$A:$A,0))</f>
        <v>36598.310030200002</v>
      </c>
      <c r="P1401" s="19">
        <f>H1401*INDEX('Pliegos Tarifarios (Santiago)'!$E:$E,MATCH($B1401,'Pliegos Tarifarios (Santiago)'!$A:$A,0))</f>
        <v>12146.393932000001</v>
      </c>
      <c r="Q1401" s="19" cm="1">
        <f t="array" ref="Q1401">H1401*_xlfn.IFS(H1401&lt;=350,INDEX('Pliegos Tarifarios (Santiago)'!$F:$F,MATCH($B1401,'Pliegos Tarifarios (Santiago)'!$A:$A,0)),H1401&lt;=500,INDEX('Pliegos Tarifarios (Santiago)'!$G:$G,MATCH($B1401,'Pliegos Tarifarios (Santiago)'!$A:$A,0)),H1401&lt;=1000,INDEX('Pliegos Tarifarios (Santiago)'!$H:$H,MATCH($B1401,'Pliegos Tarifarios (Santiago)'!$A:$A,0)),H1401&lt;=5000,INDEX('Pliegos Tarifarios (Santiago)'!$I:$I,MATCH($B1401,'Pliegos Tarifarios (Santiago)'!$A:$A,0)),H1401&gt;5000,INDEX('Pliegos Tarifarios (Santiago)'!$J:$J,MATCH($B1401,'Pliegos Tarifarios (Santiago)'!$A:$A,0)))/1.19</f>
        <v>2202.8987739495801</v>
      </c>
      <c r="R1401" s="19">
        <f>INDEX('Pliegos Tarifarios (Santiago)'!$K:$K,MATCH($B1401,'Pliegos Tarifarios (Santiago)'!$A:$A,0))</f>
        <v>724.74800000000005</v>
      </c>
      <c r="S1401" s="21">
        <f t="shared" si="85"/>
        <v>172397.51155664958</v>
      </c>
      <c r="T1401" s="21">
        <f t="shared" si="86"/>
        <v>32755.527195763421</v>
      </c>
      <c r="U1401" s="19">
        <v>0</v>
      </c>
      <c r="V1401" s="21">
        <f t="shared" si="87"/>
        <v>205153.03875241301</v>
      </c>
    </row>
    <row r="1402" spans="1:22" x14ac:dyDescent="0.3">
      <c r="A1402" s="7" t="s">
        <v>137</v>
      </c>
      <c r="B1402" s="7">
        <v>6</v>
      </c>
      <c r="C1402" s="8" t="s">
        <v>178</v>
      </c>
      <c r="D1402" s="7" t="s">
        <v>439</v>
      </c>
      <c r="E1402" s="7" t="s">
        <v>437</v>
      </c>
      <c r="F1402" s="8" t="s">
        <v>440</v>
      </c>
      <c r="G1402" s="7" t="s">
        <v>16</v>
      </c>
      <c r="H1402" s="9">
        <v>938.36959999999999</v>
      </c>
      <c r="I1402" s="9">
        <v>2.6549999999999998</v>
      </c>
      <c r="J1402" s="9">
        <v>2.5327000000000002</v>
      </c>
      <c r="K1402" s="10">
        <v>0.95393596986817342</v>
      </c>
      <c r="L1402" s="9">
        <v>30.27</v>
      </c>
      <c r="M1402" s="19">
        <f>H1402*INDEX('Pliegos Tarifarios (Santiago)'!$B:$B,MATCH($B1402,'Pliegos Tarifarios (Santiago)'!$A:$A,0))</f>
        <v>111513.96652479999</v>
      </c>
      <c r="N1402" s="19">
        <f>I1402*INDEX('Pliegos Tarifarios (Santiago)'!$C:$C,MATCH($B1402,'Pliegos Tarifarios (Santiago)'!$A:$A,0))</f>
        <v>9187.7735249999987</v>
      </c>
      <c r="O1402" s="19">
        <f>J1402*INDEX('Pliegos Tarifarios (Santiago)'!$D:$D,MATCH($B1402,'Pliegos Tarifarios (Santiago)'!$A:$A,0))</f>
        <v>35874.502598300001</v>
      </c>
      <c r="P1402" s="19">
        <f>H1402*INDEX('Pliegos Tarifarios (Santiago)'!$E:$E,MATCH($B1402,'Pliegos Tarifarios (Santiago)'!$A:$A,0))</f>
        <v>12134.995667200001</v>
      </c>
      <c r="Q1402" s="19" cm="1">
        <f t="array" ref="Q1402">H1402*_xlfn.IFS(H1402&lt;=350,INDEX('Pliegos Tarifarios (Santiago)'!$F:$F,MATCH($B1402,'Pliegos Tarifarios (Santiago)'!$A:$A,0)),H1402&lt;=500,INDEX('Pliegos Tarifarios (Santiago)'!$G:$G,MATCH($B1402,'Pliegos Tarifarios (Santiago)'!$A:$A,0)),H1402&lt;=1000,INDEX('Pliegos Tarifarios (Santiago)'!$H:$H,MATCH($B1402,'Pliegos Tarifarios (Santiago)'!$A:$A,0)),H1402&lt;=5000,INDEX('Pliegos Tarifarios (Santiago)'!$I:$I,MATCH($B1402,'Pliegos Tarifarios (Santiago)'!$A:$A,0)),H1402&gt;5000,INDEX('Pliegos Tarifarios (Santiago)'!$J:$J,MATCH($B1402,'Pliegos Tarifarios (Santiago)'!$A:$A,0)))/1.19</f>
        <v>2200.8315576470591</v>
      </c>
      <c r="R1402" s="19">
        <f>INDEX('Pliegos Tarifarios (Santiago)'!$K:$K,MATCH($B1402,'Pliegos Tarifarios (Santiago)'!$A:$A,0))</f>
        <v>724.74800000000005</v>
      </c>
      <c r="S1402" s="21">
        <f t="shared" si="85"/>
        <v>171636.81787294705</v>
      </c>
      <c r="T1402" s="21">
        <f t="shared" si="86"/>
        <v>32610.99539585994</v>
      </c>
      <c r="U1402" s="19">
        <v>0</v>
      </c>
      <c r="V1402" s="21">
        <f t="shared" si="87"/>
        <v>204247.81326880699</v>
      </c>
    </row>
    <row r="1403" spans="1:22" x14ac:dyDescent="0.3">
      <c r="A1403" s="7" t="s">
        <v>137</v>
      </c>
      <c r="B1403" s="7">
        <v>6</v>
      </c>
      <c r="C1403" s="8" t="s">
        <v>178</v>
      </c>
      <c r="D1403" s="7" t="s">
        <v>441</v>
      </c>
      <c r="E1403" s="7" t="s">
        <v>437</v>
      </c>
      <c r="F1403" s="8" t="s">
        <v>442</v>
      </c>
      <c r="G1403" s="7" t="s">
        <v>30</v>
      </c>
      <c r="H1403" s="9">
        <v>351.23520000000002</v>
      </c>
      <c r="I1403" s="9">
        <v>0.99360000000000004</v>
      </c>
      <c r="J1403" s="9">
        <v>0.98099999999999998</v>
      </c>
      <c r="K1403" s="10">
        <v>0.98731884057971009</v>
      </c>
      <c r="L1403" s="9">
        <v>11.33</v>
      </c>
      <c r="M1403" s="19">
        <f>H1403*INDEX('Pliegos Tarifarios (Santiago)'!$B:$B,MATCH($B1403,'Pliegos Tarifarios (Santiago)'!$A:$A,0))</f>
        <v>41740.088697600004</v>
      </c>
      <c r="N1403" s="19">
        <f>I1403*INDEX('Pliegos Tarifarios (Santiago)'!$C:$C,MATCH($B1403,'Pliegos Tarifarios (Santiago)'!$A:$A,0))</f>
        <v>3438.4074479999999</v>
      </c>
      <c r="O1403" s="19">
        <f>J1403*INDEX('Pliegos Tarifarios (Santiago)'!$D:$D,MATCH($B1403,'Pliegos Tarifarios (Santiago)'!$A:$A,0))</f>
        <v>13895.402948999999</v>
      </c>
      <c r="P1403" s="19">
        <f>H1403*INDEX('Pliegos Tarifarios (Santiago)'!$E:$E,MATCH($B1403,'Pliegos Tarifarios (Santiago)'!$A:$A,0))</f>
        <v>4542.1736064000006</v>
      </c>
      <c r="Q1403" s="19" cm="1">
        <f t="array" ref="Q1403">H1403*_xlfn.IFS(H1403&lt;=350,INDEX('Pliegos Tarifarios (Santiago)'!$F:$F,MATCH($B1403,'Pliegos Tarifarios (Santiago)'!$A:$A,0)),H1403&lt;=500,INDEX('Pliegos Tarifarios (Santiago)'!$G:$G,MATCH($B1403,'Pliegos Tarifarios (Santiago)'!$A:$A,0)),H1403&lt;=1000,INDEX('Pliegos Tarifarios (Santiago)'!$H:$H,MATCH($B1403,'Pliegos Tarifarios (Santiago)'!$A:$A,0)),H1403&lt;=5000,INDEX('Pliegos Tarifarios (Santiago)'!$I:$I,MATCH($B1403,'Pliegos Tarifarios (Santiago)'!$A:$A,0)),H1403&gt;5000,INDEX('Pliegos Tarifarios (Santiago)'!$J:$J,MATCH($B1403,'Pliegos Tarifarios (Santiago)'!$A:$A,0)))/1.19</f>
        <v>494.68083630252107</v>
      </c>
      <c r="R1403" s="19">
        <f>INDEX('Pliegos Tarifarios (Santiago)'!$K:$K,MATCH($B1403,'Pliegos Tarifarios (Santiago)'!$A:$A,0))</f>
        <v>724.74800000000005</v>
      </c>
      <c r="S1403" s="21">
        <f t="shared" si="85"/>
        <v>64835.501537302516</v>
      </c>
      <c r="T1403" s="21">
        <f t="shared" si="86"/>
        <v>12318.745292087478</v>
      </c>
      <c r="U1403" s="19">
        <v>0</v>
      </c>
      <c r="V1403" s="21">
        <f t="shared" si="87"/>
        <v>77154.246829390002</v>
      </c>
    </row>
    <row r="1404" spans="1:22" x14ac:dyDescent="0.3">
      <c r="A1404" s="7" t="s">
        <v>137</v>
      </c>
      <c r="B1404" s="7">
        <v>6</v>
      </c>
      <c r="C1404" s="8" t="s">
        <v>178</v>
      </c>
      <c r="D1404" s="7" t="s">
        <v>443</v>
      </c>
      <c r="E1404" s="7" t="s">
        <v>444</v>
      </c>
      <c r="F1404" s="8" t="s">
        <v>445</v>
      </c>
      <c r="G1404" s="7" t="s">
        <v>16</v>
      </c>
      <c r="H1404" s="9">
        <v>1756.2627</v>
      </c>
      <c r="I1404" s="9">
        <v>4.9073000000000002</v>
      </c>
      <c r="J1404" s="9">
        <v>4.8384999999999998</v>
      </c>
      <c r="K1404" s="10">
        <v>0.98598007050720349</v>
      </c>
      <c r="L1404" s="9">
        <v>56.65</v>
      </c>
      <c r="M1404" s="19">
        <f>H1404*INDEX('Pliegos Tarifarios (Santiago)'!$B:$B,MATCH($B1404,'Pliegos Tarifarios (Santiago)'!$A:$A,0))</f>
        <v>208710.74674259999</v>
      </c>
      <c r="N1404" s="19">
        <f>I1404*INDEX('Pliegos Tarifarios (Santiago)'!$C:$C,MATCH($B1404,'Pliegos Tarifarios (Santiago)'!$A:$A,0))</f>
        <v>16981.981551500001</v>
      </c>
      <c r="O1404" s="19">
        <f>J1404*INDEX('Pliegos Tarifarios (Santiago)'!$D:$D,MATCH($B1404,'Pliegos Tarifarios (Santiago)'!$A:$A,0))</f>
        <v>68535.073566499996</v>
      </c>
      <c r="P1404" s="19">
        <f>H1404*INDEX('Pliegos Tarifarios (Santiago)'!$E:$E,MATCH($B1404,'Pliegos Tarifarios (Santiago)'!$A:$A,0))</f>
        <v>22711.989236400001</v>
      </c>
      <c r="Q1404" s="19" cm="1">
        <f t="array" ref="Q1404">H1404*_xlfn.IFS(H1404&lt;=350,INDEX('Pliegos Tarifarios (Santiago)'!$F:$F,MATCH($B1404,'Pliegos Tarifarios (Santiago)'!$A:$A,0)),H1404&lt;=500,INDEX('Pliegos Tarifarios (Santiago)'!$G:$G,MATCH($B1404,'Pliegos Tarifarios (Santiago)'!$A:$A,0)),H1404&lt;=1000,INDEX('Pliegos Tarifarios (Santiago)'!$H:$H,MATCH($B1404,'Pliegos Tarifarios (Santiago)'!$A:$A,0)),H1404&lt;=5000,INDEX('Pliegos Tarifarios (Santiago)'!$I:$I,MATCH($B1404,'Pliegos Tarifarios (Santiago)'!$A:$A,0)),H1404&gt;5000,INDEX('Pliegos Tarifarios (Santiago)'!$J:$J,MATCH($B1404,'Pliegos Tarifarios (Santiago)'!$A:$A,0)))/1.19</f>
        <v>5270.2639510084027</v>
      </c>
      <c r="R1404" s="19">
        <f>INDEX('Pliegos Tarifarios (Santiago)'!$K:$K,MATCH($B1404,'Pliegos Tarifarios (Santiago)'!$A:$A,0))</f>
        <v>724.74800000000005</v>
      </c>
      <c r="S1404" s="21">
        <f t="shared" si="85"/>
        <v>322934.80304800841</v>
      </c>
      <c r="T1404" s="21">
        <f t="shared" si="86"/>
        <v>61357.612579121596</v>
      </c>
      <c r="U1404" s="19">
        <v>0</v>
      </c>
      <c r="V1404" s="21">
        <f t="shared" si="87"/>
        <v>384292.41562713002</v>
      </c>
    </row>
    <row r="1405" spans="1:22" x14ac:dyDescent="0.3">
      <c r="A1405" s="7" t="s">
        <v>137</v>
      </c>
      <c r="B1405" s="7">
        <v>6</v>
      </c>
      <c r="C1405" s="8" t="s">
        <v>178</v>
      </c>
      <c r="D1405" s="7" t="s">
        <v>446</v>
      </c>
      <c r="E1405" s="7" t="s">
        <v>444</v>
      </c>
      <c r="F1405" s="8" t="s">
        <v>447</v>
      </c>
      <c r="G1405" s="7" t="s">
        <v>16</v>
      </c>
      <c r="H1405" s="9">
        <v>1404.4368999999999</v>
      </c>
      <c r="I1405" s="9">
        <v>3.9327000000000001</v>
      </c>
      <c r="J1405" s="9">
        <v>3.8940999999999999</v>
      </c>
      <c r="K1405" s="10">
        <v>0.9901848602741119</v>
      </c>
      <c r="L1405" s="9">
        <v>45.3</v>
      </c>
      <c r="M1405" s="19">
        <f>H1405*INDEX('Pliegos Tarifarios (Santiago)'!$B:$B,MATCH($B1405,'Pliegos Tarifarios (Santiago)'!$A:$A,0))</f>
        <v>166900.47232219999</v>
      </c>
      <c r="N1405" s="19">
        <f>I1405*INDEX('Pliegos Tarifarios (Santiago)'!$C:$C,MATCH($B1405,'Pliegos Tarifarios (Santiago)'!$A:$A,0))</f>
        <v>13609.3246485</v>
      </c>
      <c r="O1405" s="19">
        <f>J1405*INDEX('Pliegos Tarifarios (Santiago)'!$D:$D,MATCH($B1405,'Pliegos Tarifarios (Santiago)'!$A:$A,0))</f>
        <v>55158.092378900001</v>
      </c>
      <c r="P1405" s="19">
        <f>H1405*INDEX('Pliegos Tarifarios (Santiago)'!$E:$E,MATCH($B1405,'Pliegos Tarifarios (Santiago)'!$A:$A,0))</f>
        <v>18162.177990799999</v>
      </c>
      <c r="Q1405" s="19" cm="1">
        <f t="array" ref="Q1405">H1405*_xlfn.IFS(H1405&lt;=350,INDEX('Pliegos Tarifarios (Santiago)'!$F:$F,MATCH($B1405,'Pliegos Tarifarios (Santiago)'!$A:$A,0)),H1405&lt;=500,INDEX('Pliegos Tarifarios (Santiago)'!$G:$G,MATCH($B1405,'Pliegos Tarifarios (Santiago)'!$A:$A,0)),H1405&lt;=1000,INDEX('Pliegos Tarifarios (Santiago)'!$H:$H,MATCH($B1405,'Pliegos Tarifarios (Santiago)'!$A:$A,0)),H1405&lt;=5000,INDEX('Pliegos Tarifarios (Santiago)'!$I:$I,MATCH($B1405,'Pliegos Tarifarios (Santiago)'!$A:$A,0)),H1405&gt;5000,INDEX('Pliegos Tarifarios (Santiago)'!$J:$J,MATCH($B1405,'Pliegos Tarifarios (Santiago)'!$A:$A,0)))/1.19</f>
        <v>4214.4908990756294</v>
      </c>
      <c r="R1405" s="19">
        <f>INDEX('Pliegos Tarifarios (Santiago)'!$K:$K,MATCH($B1405,'Pliegos Tarifarios (Santiago)'!$A:$A,0))</f>
        <v>724.74800000000005</v>
      </c>
      <c r="S1405" s="21">
        <f t="shared" si="85"/>
        <v>258769.30623947564</v>
      </c>
      <c r="T1405" s="21">
        <f t="shared" si="86"/>
        <v>49166.16818550037</v>
      </c>
      <c r="U1405" s="19">
        <v>0</v>
      </c>
      <c r="V1405" s="21">
        <f t="shared" si="87"/>
        <v>307935.47442497604</v>
      </c>
    </row>
    <row r="1406" spans="1:22" x14ac:dyDescent="0.3">
      <c r="A1406" s="7" t="s">
        <v>137</v>
      </c>
      <c r="B1406" s="7">
        <v>6</v>
      </c>
      <c r="C1406" s="8" t="s">
        <v>178</v>
      </c>
      <c r="D1406" s="7" t="s">
        <v>448</v>
      </c>
      <c r="E1406" s="7" t="s">
        <v>327</v>
      </c>
      <c r="F1406" s="8" t="s">
        <v>449</v>
      </c>
      <c r="G1406" s="7" t="s">
        <v>16</v>
      </c>
      <c r="H1406" s="9">
        <v>2927.3267999999998</v>
      </c>
      <c r="I1406" s="9">
        <v>8.3292000000000002</v>
      </c>
      <c r="J1406" s="9">
        <v>8.0234000000000005</v>
      </c>
      <c r="K1406" s="10">
        <v>0.96328578975171686</v>
      </c>
      <c r="L1406" s="9">
        <v>94.43</v>
      </c>
      <c r="M1406" s="19">
        <f>H1406*INDEX('Pliegos Tarifarios (Santiago)'!$B:$B,MATCH($B1406,'Pliegos Tarifarios (Santiago)'!$A:$A,0))</f>
        <v>347877.66225839994</v>
      </c>
      <c r="N1406" s="19">
        <f>I1406*INDEX('Pliegos Tarifarios (Santiago)'!$C:$C,MATCH($B1406,'Pliegos Tarifarios (Santiago)'!$A:$A,0))</f>
        <v>28823.654705999998</v>
      </c>
      <c r="O1406" s="19">
        <f>J1406*INDEX('Pliegos Tarifarios (Santiago)'!$D:$D,MATCH($B1406,'Pliegos Tarifarios (Santiago)'!$A:$A,0))</f>
        <v>113647.68197860001</v>
      </c>
      <c r="P1406" s="19">
        <f>H1406*INDEX('Pliegos Tarifarios (Santiago)'!$E:$E,MATCH($B1406,'Pliegos Tarifarios (Santiago)'!$A:$A,0))</f>
        <v>37856.190177600001</v>
      </c>
      <c r="Q1406" s="19" cm="1">
        <f t="array" ref="Q1406">H1406*_xlfn.IFS(H1406&lt;=350,INDEX('Pliegos Tarifarios (Santiago)'!$F:$F,MATCH($B1406,'Pliegos Tarifarios (Santiago)'!$A:$A,0)),H1406&lt;=500,INDEX('Pliegos Tarifarios (Santiago)'!$G:$G,MATCH($B1406,'Pliegos Tarifarios (Santiago)'!$A:$A,0)),H1406&lt;=1000,INDEX('Pliegos Tarifarios (Santiago)'!$H:$H,MATCH($B1406,'Pliegos Tarifarios (Santiago)'!$A:$A,0)),H1406&lt;=5000,INDEX('Pliegos Tarifarios (Santiago)'!$I:$I,MATCH($B1406,'Pliegos Tarifarios (Santiago)'!$A:$A,0)),H1406&gt;5000,INDEX('Pliegos Tarifarios (Santiago)'!$J:$J,MATCH($B1406,'Pliegos Tarifarios (Santiago)'!$A:$A,0)))/1.19</f>
        <v>8784.4403384873931</v>
      </c>
      <c r="R1406" s="19">
        <f>INDEX('Pliegos Tarifarios (Santiago)'!$K:$K,MATCH($B1406,'Pliegos Tarifarios (Santiago)'!$A:$A,0))</f>
        <v>724.74800000000005</v>
      </c>
      <c r="S1406" s="21">
        <f t="shared" si="85"/>
        <v>537714.37745908741</v>
      </c>
      <c r="T1406" s="21">
        <f t="shared" si="86"/>
        <v>102165.7317172266</v>
      </c>
      <c r="U1406" s="19">
        <v>0</v>
      </c>
      <c r="V1406" s="21">
        <f t="shared" si="87"/>
        <v>639880.10917631397</v>
      </c>
    </row>
    <row r="1407" spans="1:22" x14ac:dyDescent="0.3">
      <c r="A1407" s="7" t="s">
        <v>137</v>
      </c>
      <c r="B1407" s="7">
        <v>6</v>
      </c>
      <c r="C1407" s="8" t="s">
        <v>178</v>
      </c>
      <c r="D1407" s="7" t="s">
        <v>450</v>
      </c>
      <c r="E1407" s="7" t="s">
        <v>327</v>
      </c>
      <c r="F1407" s="8" t="s">
        <v>451</v>
      </c>
      <c r="G1407" s="7" t="s">
        <v>16</v>
      </c>
      <c r="H1407" s="9">
        <v>2348.8216000000002</v>
      </c>
      <c r="I1407" s="9">
        <v>6.4882</v>
      </c>
      <c r="J1407" s="9">
        <v>6.4882</v>
      </c>
      <c r="K1407" s="10">
        <v>1</v>
      </c>
      <c r="L1407" s="9">
        <v>75.77</v>
      </c>
      <c r="M1407" s="19">
        <f>H1407*INDEX('Pliegos Tarifarios (Santiago)'!$B:$B,MATCH($B1407,'Pliegos Tarifarios (Santiago)'!$A:$A,0))</f>
        <v>279129.26130080002</v>
      </c>
      <c r="N1407" s="19">
        <f>I1407*INDEX('Pliegos Tarifarios (Santiago)'!$C:$C,MATCH($B1407,'Pliegos Tarifarios (Santiago)'!$A:$A,0))</f>
        <v>22452.772950999999</v>
      </c>
      <c r="O1407" s="19">
        <f>J1407*INDEX('Pliegos Tarifarios (Santiago)'!$D:$D,MATCH($B1407,'Pliegos Tarifarios (Santiago)'!$A:$A,0))</f>
        <v>91902.297057800009</v>
      </c>
      <c r="P1407" s="19">
        <f>H1407*INDEX('Pliegos Tarifarios (Santiago)'!$E:$E,MATCH($B1407,'Pliegos Tarifarios (Santiago)'!$A:$A,0))</f>
        <v>30374.960931200003</v>
      </c>
      <c r="Q1407" s="19" cm="1">
        <f t="array" ref="Q1407">H1407*_xlfn.IFS(H1407&lt;=350,INDEX('Pliegos Tarifarios (Santiago)'!$F:$F,MATCH($B1407,'Pliegos Tarifarios (Santiago)'!$A:$A,0)),H1407&lt;=500,INDEX('Pliegos Tarifarios (Santiago)'!$G:$G,MATCH($B1407,'Pliegos Tarifarios (Santiago)'!$A:$A,0)),H1407&lt;=1000,INDEX('Pliegos Tarifarios (Santiago)'!$H:$H,MATCH($B1407,'Pliegos Tarifarios (Santiago)'!$A:$A,0)),H1407&lt;=5000,INDEX('Pliegos Tarifarios (Santiago)'!$I:$I,MATCH($B1407,'Pliegos Tarifarios (Santiago)'!$A:$A,0)),H1407&gt;5000,INDEX('Pliegos Tarifarios (Santiago)'!$J:$J,MATCH($B1407,'Pliegos Tarifarios (Santiago)'!$A:$A,0)))/1.19</f>
        <v>7048.4385996638657</v>
      </c>
      <c r="R1407" s="19">
        <f>INDEX('Pliegos Tarifarios (Santiago)'!$K:$K,MATCH($B1407,'Pliegos Tarifarios (Santiago)'!$A:$A,0))</f>
        <v>724.74800000000005</v>
      </c>
      <c r="S1407" s="21">
        <f t="shared" si="85"/>
        <v>431632.47884046391</v>
      </c>
      <c r="T1407" s="21">
        <f t="shared" si="86"/>
        <v>82010.170979688148</v>
      </c>
      <c r="U1407" s="19">
        <v>0</v>
      </c>
      <c r="V1407" s="21">
        <f t="shared" si="87"/>
        <v>513642.64982015209</v>
      </c>
    </row>
    <row r="1408" spans="1:22" x14ac:dyDescent="0.3">
      <c r="A1408" s="7" t="s">
        <v>137</v>
      </c>
      <c r="B1408" s="7">
        <v>6</v>
      </c>
      <c r="C1408" s="8" t="s">
        <v>178</v>
      </c>
      <c r="D1408" s="7" t="s">
        <v>452</v>
      </c>
      <c r="E1408" s="7" t="s">
        <v>327</v>
      </c>
      <c r="F1408" s="8" t="s">
        <v>453</v>
      </c>
      <c r="G1408" s="7" t="s">
        <v>16</v>
      </c>
      <c r="H1408" s="9">
        <v>1758.6351999999999</v>
      </c>
      <c r="I1408" s="9">
        <v>4.9009</v>
      </c>
      <c r="J1408" s="9">
        <v>4.8948999999999998</v>
      </c>
      <c r="K1408" s="10">
        <v>0.99877573506906892</v>
      </c>
      <c r="L1408" s="9">
        <v>56.73</v>
      </c>
      <c r="M1408" s="19">
        <f>H1408*INDEX('Pliegos Tarifarios (Santiago)'!$B:$B,MATCH($B1408,'Pliegos Tarifarios (Santiago)'!$A:$A,0))</f>
        <v>208992.68989759998</v>
      </c>
      <c r="N1408" s="19">
        <f>I1408*INDEX('Pliegos Tarifarios (Santiago)'!$C:$C,MATCH($B1408,'Pliegos Tarifarios (Santiago)'!$A:$A,0))</f>
        <v>16959.833999499999</v>
      </c>
      <c r="O1408" s="19">
        <f>J1408*INDEX('Pliegos Tarifarios (Santiago)'!$D:$D,MATCH($B1408,'Pliegos Tarifarios (Santiago)'!$A:$A,0))</f>
        <v>69333.953002099996</v>
      </c>
      <c r="P1408" s="19">
        <f>H1408*INDEX('Pliegos Tarifarios (Santiago)'!$E:$E,MATCH($B1408,'Pliegos Tarifarios (Santiago)'!$A:$A,0))</f>
        <v>22742.670406400001</v>
      </c>
      <c r="Q1408" s="19" cm="1">
        <f t="array" ref="Q1408">H1408*_xlfn.IFS(H1408&lt;=350,INDEX('Pliegos Tarifarios (Santiago)'!$F:$F,MATCH($B1408,'Pliegos Tarifarios (Santiago)'!$A:$A,0)),H1408&lt;=500,INDEX('Pliegos Tarifarios (Santiago)'!$G:$G,MATCH($B1408,'Pliegos Tarifarios (Santiago)'!$A:$A,0)),H1408&lt;=1000,INDEX('Pliegos Tarifarios (Santiago)'!$H:$H,MATCH($B1408,'Pliegos Tarifarios (Santiago)'!$A:$A,0)),H1408&lt;=5000,INDEX('Pliegos Tarifarios (Santiago)'!$I:$I,MATCH($B1408,'Pliegos Tarifarios (Santiago)'!$A:$A,0)),H1408&gt;5000,INDEX('Pliegos Tarifarios (Santiago)'!$J:$J,MATCH($B1408,'Pliegos Tarifarios (Santiago)'!$A:$A,0)))/1.19</f>
        <v>5277.3834447058816</v>
      </c>
      <c r="R1408" s="19">
        <f>INDEX('Pliegos Tarifarios (Santiago)'!$K:$K,MATCH($B1408,'Pliegos Tarifarios (Santiago)'!$A:$A,0))</f>
        <v>724.74800000000005</v>
      </c>
      <c r="S1408" s="21">
        <f t="shared" si="85"/>
        <v>324031.27875030588</v>
      </c>
      <c r="T1408" s="21">
        <f t="shared" si="86"/>
        <v>61565.942962558118</v>
      </c>
      <c r="U1408" s="19">
        <v>0</v>
      </c>
      <c r="V1408" s="21">
        <f t="shared" si="87"/>
        <v>385597.221712864</v>
      </c>
    </row>
    <row r="1409" spans="1:22" x14ac:dyDescent="0.3">
      <c r="A1409" s="7" t="s">
        <v>137</v>
      </c>
      <c r="B1409" s="7">
        <v>6</v>
      </c>
      <c r="C1409" s="8" t="s">
        <v>178</v>
      </c>
      <c r="D1409" s="7" t="s">
        <v>454</v>
      </c>
      <c r="E1409" s="7" t="s">
        <v>327</v>
      </c>
      <c r="F1409" s="8" t="s">
        <v>455</v>
      </c>
      <c r="G1409" s="7" t="s">
        <v>16</v>
      </c>
      <c r="H1409" s="9">
        <v>1759.1507999999999</v>
      </c>
      <c r="I1409" s="9">
        <v>5.0563000000000002</v>
      </c>
      <c r="J1409" s="9">
        <v>5.0563000000000002</v>
      </c>
      <c r="K1409" s="10">
        <v>1</v>
      </c>
      <c r="L1409" s="9">
        <v>56.75</v>
      </c>
      <c r="M1409" s="19">
        <f>H1409*INDEX('Pliegos Tarifarios (Santiago)'!$B:$B,MATCH($B1409,'Pliegos Tarifarios (Santiago)'!$A:$A,0))</f>
        <v>209053.96277039999</v>
      </c>
      <c r="N1409" s="19">
        <f>I1409*INDEX('Pliegos Tarifarios (Santiago)'!$C:$C,MATCH($B1409,'Pliegos Tarifarios (Santiago)'!$A:$A,0))</f>
        <v>17497.604246499999</v>
      </c>
      <c r="O1409" s="19">
        <f>J1409*INDEX('Pliegos Tarifarios (Santiago)'!$D:$D,MATCH($B1409,'Pliegos Tarifarios (Santiago)'!$A:$A,0))</f>
        <v>71620.107982700007</v>
      </c>
      <c r="P1409" s="19">
        <f>H1409*INDEX('Pliegos Tarifarios (Santiago)'!$E:$E,MATCH($B1409,'Pliegos Tarifarios (Santiago)'!$A:$A,0))</f>
        <v>22749.338145599999</v>
      </c>
      <c r="Q1409" s="19" cm="1">
        <f t="array" ref="Q1409">H1409*_xlfn.IFS(H1409&lt;=350,INDEX('Pliegos Tarifarios (Santiago)'!$F:$F,MATCH($B1409,'Pliegos Tarifarios (Santiago)'!$A:$A,0)),H1409&lt;=500,INDEX('Pliegos Tarifarios (Santiago)'!$G:$G,MATCH($B1409,'Pliegos Tarifarios (Santiago)'!$A:$A,0)),H1409&lt;=1000,INDEX('Pliegos Tarifarios (Santiago)'!$H:$H,MATCH($B1409,'Pliegos Tarifarios (Santiago)'!$A:$A,0)),H1409&lt;=5000,INDEX('Pliegos Tarifarios (Santiago)'!$I:$I,MATCH($B1409,'Pliegos Tarifarios (Santiago)'!$A:$A,0)),H1409&gt;5000,INDEX('Pliegos Tarifarios (Santiago)'!$J:$J,MATCH($B1409,'Pliegos Tarifarios (Santiago)'!$A:$A,0)))/1.19</f>
        <v>5278.9306779831923</v>
      </c>
      <c r="R1409" s="19">
        <f>INDEX('Pliegos Tarifarios (Santiago)'!$K:$K,MATCH($B1409,'Pliegos Tarifarios (Santiago)'!$A:$A,0))</f>
        <v>724.74800000000005</v>
      </c>
      <c r="S1409" s="21">
        <f t="shared" si="85"/>
        <v>326924.69182318321</v>
      </c>
      <c r="T1409" s="21">
        <f t="shared" si="86"/>
        <v>62115.69144640481</v>
      </c>
      <c r="U1409" s="19">
        <v>0</v>
      </c>
      <c r="V1409" s="21">
        <f t="shared" si="87"/>
        <v>389040.383269588</v>
      </c>
    </row>
    <row r="1410" spans="1:22" x14ac:dyDescent="0.3">
      <c r="A1410" s="7" t="s">
        <v>137</v>
      </c>
      <c r="B1410" s="7">
        <v>6</v>
      </c>
      <c r="C1410" s="8" t="s">
        <v>178</v>
      </c>
      <c r="D1410" s="7" t="s">
        <v>456</v>
      </c>
      <c r="E1410" s="7" t="s">
        <v>327</v>
      </c>
      <c r="F1410" s="8" t="s">
        <v>457</v>
      </c>
      <c r="G1410" s="7" t="s">
        <v>16</v>
      </c>
      <c r="H1410" s="9">
        <v>1755.3552</v>
      </c>
      <c r="I1410" s="9">
        <v>4.9196999999999997</v>
      </c>
      <c r="J1410" s="9">
        <v>4.8144</v>
      </c>
      <c r="K1410" s="10">
        <v>0.97859625586926036</v>
      </c>
      <c r="L1410" s="9">
        <v>56.62</v>
      </c>
      <c r="M1410" s="19">
        <f>H1410*INDEX('Pliegos Tarifarios (Santiago)'!$B:$B,MATCH($B1410,'Pliegos Tarifarios (Santiago)'!$A:$A,0))</f>
        <v>208602.9012576</v>
      </c>
      <c r="N1410" s="19">
        <f>I1410*INDEX('Pliegos Tarifarios (Santiago)'!$C:$C,MATCH($B1410,'Pliegos Tarifarios (Santiago)'!$A:$A,0))</f>
        <v>17024.892433499997</v>
      </c>
      <c r="O1410" s="19">
        <f>J1410*INDEX('Pliegos Tarifarios (Santiago)'!$D:$D,MATCH($B1410,'Pliegos Tarifarios (Santiago)'!$A:$A,0))</f>
        <v>68193.708417600006</v>
      </c>
      <c r="P1410" s="19">
        <f>H1410*INDEX('Pliegos Tarifarios (Santiago)'!$E:$E,MATCH($B1410,'Pliegos Tarifarios (Santiago)'!$A:$A,0))</f>
        <v>22700.253446400002</v>
      </c>
      <c r="Q1410" s="19" cm="1">
        <f t="array" ref="Q1410">H1410*_xlfn.IFS(H1410&lt;=350,INDEX('Pliegos Tarifarios (Santiago)'!$F:$F,MATCH($B1410,'Pliegos Tarifarios (Santiago)'!$A:$A,0)),H1410&lt;=500,INDEX('Pliegos Tarifarios (Santiago)'!$G:$G,MATCH($B1410,'Pliegos Tarifarios (Santiago)'!$A:$A,0)),H1410&lt;=1000,INDEX('Pliegos Tarifarios (Santiago)'!$H:$H,MATCH($B1410,'Pliegos Tarifarios (Santiago)'!$A:$A,0)),H1410&lt;=5000,INDEX('Pliegos Tarifarios (Santiago)'!$I:$I,MATCH($B1410,'Pliegos Tarifarios (Santiago)'!$A:$A,0)),H1410&gt;5000,INDEX('Pliegos Tarifarios (Santiago)'!$J:$J,MATCH($B1410,'Pliegos Tarifarios (Santiago)'!$A:$A,0)))/1.19</f>
        <v>5267.5406884033609</v>
      </c>
      <c r="R1410" s="19">
        <f>INDEX('Pliegos Tarifarios (Santiago)'!$K:$K,MATCH($B1410,'Pliegos Tarifarios (Santiago)'!$A:$A,0))</f>
        <v>724.74800000000005</v>
      </c>
      <c r="S1410" s="21">
        <f t="shared" si="85"/>
        <v>322514.04424350336</v>
      </c>
      <c r="T1410" s="21">
        <f t="shared" si="86"/>
        <v>61277.668406265642</v>
      </c>
      <c r="U1410" s="19">
        <v>0</v>
      </c>
      <c r="V1410" s="21">
        <f t="shared" si="87"/>
        <v>383791.71264976903</v>
      </c>
    </row>
    <row r="1411" spans="1:22" x14ac:dyDescent="0.3">
      <c r="A1411" s="7" t="s">
        <v>137</v>
      </c>
      <c r="B1411" s="7">
        <v>6</v>
      </c>
      <c r="C1411" s="8" t="s">
        <v>178</v>
      </c>
      <c r="D1411" s="7" t="s">
        <v>458</v>
      </c>
      <c r="E1411" s="7" t="s">
        <v>327</v>
      </c>
      <c r="F1411" s="8" t="s">
        <v>459</v>
      </c>
      <c r="G1411" s="7" t="s">
        <v>16</v>
      </c>
      <c r="H1411" s="9">
        <v>1754.2672</v>
      </c>
      <c r="I1411" s="9">
        <v>4.8244999999999996</v>
      </c>
      <c r="J1411" s="9">
        <v>4.8067000000000002</v>
      </c>
      <c r="K1411" s="10">
        <v>0.99631049849725373</v>
      </c>
      <c r="L1411" s="9">
        <v>56.59</v>
      </c>
      <c r="M1411" s="19">
        <f>H1411*INDEX('Pliegos Tarifarios (Santiago)'!$B:$B,MATCH($B1411,'Pliegos Tarifarios (Santiago)'!$A:$A,0))</f>
        <v>208473.60551359999</v>
      </c>
      <c r="N1411" s="19">
        <f>I1411*INDEX('Pliegos Tarifarios (Santiago)'!$C:$C,MATCH($B1411,'Pliegos Tarifarios (Santiago)'!$A:$A,0))</f>
        <v>16695.447597499999</v>
      </c>
      <c r="O1411" s="19">
        <f>J1411*INDEX('Pliegos Tarifarios (Santiago)'!$D:$D,MATCH($B1411,'Pliegos Tarifarios (Santiago)'!$A:$A,0))</f>
        <v>68084.641544300001</v>
      </c>
      <c r="P1411" s="19">
        <f>H1411*INDEX('Pliegos Tarifarios (Santiago)'!$E:$E,MATCH($B1411,'Pliegos Tarifarios (Santiago)'!$A:$A,0))</f>
        <v>22686.1834304</v>
      </c>
      <c r="Q1411" s="19" cm="1">
        <f t="array" ref="Q1411">H1411*_xlfn.IFS(H1411&lt;=350,INDEX('Pliegos Tarifarios (Santiago)'!$F:$F,MATCH($B1411,'Pliegos Tarifarios (Santiago)'!$A:$A,0)),H1411&lt;=500,INDEX('Pliegos Tarifarios (Santiago)'!$G:$G,MATCH($B1411,'Pliegos Tarifarios (Santiago)'!$A:$A,0)),H1411&lt;=1000,INDEX('Pliegos Tarifarios (Santiago)'!$H:$H,MATCH($B1411,'Pliegos Tarifarios (Santiago)'!$A:$A,0)),H1411&lt;=5000,INDEX('Pliegos Tarifarios (Santiago)'!$I:$I,MATCH($B1411,'Pliegos Tarifarios (Santiago)'!$A:$A,0)),H1411&gt;5000,INDEX('Pliegos Tarifarios (Santiago)'!$J:$J,MATCH($B1411,'Pliegos Tarifarios (Santiago)'!$A:$A,0)))/1.19</f>
        <v>5264.2757741176474</v>
      </c>
      <c r="R1411" s="19">
        <f>INDEX('Pliegos Tarifarios (Santiago)'!$K:$K,MATCH($B1411,'Pliegos Tarifarios (Santiago)'!$A:$A,0))</f>
        <v>724.74800000000005</v>
      </c>
      <c r="S1411" s="21">
        <f t="shared" ref="S1411" si="88">SUM(M1411:R1411)</f>
        <v>321928.90185991768</v>
      </c>
      <c r="T1411" s="21">
        <f t="shared" si="86"/>
        <v>61166.491353384357</v>
      </c>
      <c r="U1411" s="19">
        <v>0</v>
      </c>
      <c r="V1411" s="21">
        <f t="shared" si="87"/>
        <v>383095.39321330201</v>
      </c>
    </row>
    <row r="1412" spans="1:22" x14ac:dyDescent="0.3">
      <c r="A1412" s="7" t="s">
        <v>137</v>
      </c>
      <c r="B1412" s="7">
        <v>6</v>
      </c>
      <c r="C1412" s="8" t="s">
        <v>178</v>
      </c>
      <c r="D1412" s="7" t="s">
        <v>460</v>
      </c>
      <c r="E1412" s="7" t="s">
        <v>327</v>
      </c>
      <c r="F1412" s="8" t="s">
        <v>461</v>
      </c>
      <c r="G1412" s="7" t="s">
        <v>16</v>
      </c>
      <c r="H1412" s="9">
        <v>1758.9834000000001</v>
      </c>
      <c r="I1412" s="9">
        <v>4.9245999999999999</v>
      </c>
      <c r="J1412" s="9">
        <v>4.9245999999999999</v>
      </c>
      <c r="K1412" s="10">
        <v>1</v>
      </c>
      <c r="L1412" s="9">
        <v>56.74</v>
      </c>
      <c r="M1412" s="19">
        <f>H1412*INDEX('Pliegos Tarifarios (Santiago)'!$B:$B,MATCH($B1412,'Pliegos Tarifarios (Santiago)'!$A:$A,0))</f>
        <v>209034.06928920001</v>
      </c>
      <c r="N1412" s="19">
        <f>I1412*INDEX('Pliegos Tarifarios (Santiago)'!$C:$C,MATCH($B1412,'Pliegos Tarifarios (Santiago)'!$A:$A,0))</f>
        <v>17041.849152999999</v>
      </c>
      <c r="O1412" s="19">
        <f>J1412*INDEX('Pliegos Tarifarios (Santiago)'!$D:$D,MATCH($B1412,'Pliegos Tarifarios (Santiago)'!$A:$A,0))</f>
        <v>69754.639513400005</v>
      </c>
      <c r="P1412" s="19">
        <f>H1412*INDEX('Pliegos Tarifarios (Santiago)'!$E:$E,MATCH($B1412,'Pliegos Tarifarios (Santiago)'!$A:$A,0))</f>
        <v>22747.173328800003</v>
      </c>
      <c r="Q1412" s="19" cm="1">
        <f t="array" ref="Q1412">H1412*_xlfn.IFS(H1412&lt;=350,INDEX('Pliegos Tarifarios (Santiago)'!$F:$F,MATCH($B1412,'Pliegos Tarifarios (Santiago)'!$A:$A,0)),H1412&lt;=500,INDEX('Pliegos Tarifarios (Santiago)'!$G:$G,MATCH($B1412,'Pliegos Tarifarios (Santiago)'!$A:$A,0)),H1412&lt;=1000,INDEX('Pliegos Tarifarios (Santiago)'!$H:$H,MATCH($B1412,'Pliegos Tarifarios (Santiago)'!$A:$A,0)),H1412&lt;=5000,INDEX('Pliegos Tarifarios (Santiago)'!$I:$I,MATCH($B1412,'Pliegos Tarifarios (Santiago)'!$A:$A,0)),H1412&gt;5000,INDEX('Pliegos Tarifarios (Santiago)'!$J:$J,MATCH($B1412,'Pliegos Tarifarios (Santiago)'!$A:$A,0)))/1.19</f>
        <v>5278.4283373109238</v>
      </c>
      <c r="R1412" s="19">
        <f>INDEX('Pliegos Tarifarios (Santiago)'!$K:$K,MATCH($B1412,'Pliegos Tarifarios (Santiago)'!$A:$A,0))</f>
        <v>724.74800000000005</v>
      </c>
      <c r="S1412" s="21">
        <f t="shared" ref="S1412:S1475" si="89">SUM(M1412:R1412)</f>
        <v>324580.90762171091</v>
      </c>
      <c r="T1412" s="21">
        <f t="shared" si="86"/>
        <v>61670.372448125076</v>
      </c>
      <c r="U1412" s="19">
        <v>0</v>
      </c>
      <c r="V1412" s="21">
        <f t="shared" si="87"/>
        <v>386251.28006983601</v>
      </c>
    </row>
    <row r="1413" spans="1:22" x14ac:dyDescent="0.3">
      <c r="A1413" s="7" t="s">
        <v>137</v>
      </c>
      <c r="B1413" s="7">
        <v>6</v>
      </c>
      <c r="C1413" s="8" t="s">
        <v>178</v>
      </c>
      <c r="D1413" s="7" t="s">
        <v>462</v>
      </c>
      <c r="E1413" s="7" t="s">
        <v>327</v>
      </c>
      <c r="F1413" s="8" t="s">
        <v>76</v>
      </c>
      <c r="G1413" s="7" t="s">
        <v>16</v>
      </c>
      <c r="H1413" s="9">
        <v>2348.1025</v>
      </c>
      <c r="I1413" s="9">
        <v>6.5246000000000004</v>
      </c>
      <c r="J1413" s="9">
        <v>6.4128999999999996</v>
      </c>
      <c r="K1413" s="10">
        <v>0.98288017656254778</v>
      </c>
      <c r="L1413" s="9">
        <v>75.75</v>
      </c>
      <c r="M1413" s="19">
        <f>H1413*INDEX('Pliegos Tarifarios (Santiago)'!$B:$B,MATCH($B1413,'Pliegos Tarifarios (Santiago)'!$A:$A,0))</f>
        <v>279043.80489500001</v>
      </c>
      <c r="N1413" s="19">
        <f>I1413*INDEX('Pliegos Tarifarios (Santiago)'!$C:$C,MATCH($B1413,'Pliegos Tarifarios (Santiago)'!$A:$A,0))</f>
        <v>22578.737153000002</v>
      </c>
      <c r="O1413" s="19">
        <f>J1413*INDEX('Pliegos Tarifarios (Santiago)'!$D:$D,MATCH($B1413,'Pliegos Tarifarios (Santiago)'!$A:$A,0))</f>
        <v>90835.708024099993</v>
      </c>
      <c r="P1413" s="19">
        <f>H1413*INDEX('Pliegos Tarifarios (Santiago)'!$E:$E,MATCH($B1413,'Pliegos Tarifarios (Santiago)'!$A:$A,0))</f>
        <v>30365.661530000001</v>
      </c>
      <c r="Q1413" s="19" cm="1">
        <f t="array" ref="Q1413">H1413*_xlfn.IFS(H1413&lt;=350,INDEX('Pliegos Tarifarios (Santiago)'!$F:$F,MATCH($B1413,'Pliegos Tarifarios (Santiago)'!$A:$A,0)),H1413&lt;=500,INDEX('Pliegos Tarifarios (Santiago)'!$G:$G,MATCH($B1413,'Pliegos Tarifarios (Santiago)'!$A:$A,0)),H1413&lt;=1000,INDEX('Pliegos Tarifarios (Santiago)'!$H:$H,MATCH($B1413,'Pliegos Tarifarios (Santiago)'!$A:$A,0)),H1413&lt;=5000,INDEX('Pliegos Tarifarios (Santiago)'!$I:$I,MATCH($B1413,'Pliegos Tarifarios (Santiago)'!$A:$A,0)),H1413&gt;5000,INDEX('Pliegos Tarifarios (Santiago)'!$J:$J,MATCH($B1413,'Pliegos Tarifarios (Santiago)'!$A:$A,0)))/1.19</f>
        <v>7046.280695378151</v>
      </c>
      <c r="R1413" s="19">
        <f>INDEX('Pliegos Tarifarios (Santiago)'!$K:$K,MATCH($B1413,'Pliegos Tarifarios (Santiago)'!$A:$A,0))</f>
        <v>724.74800000000005</v>
      </c>
      <c r="S1413" s="21">
        <f t="shared" si="89"/>
        <v>430594.94029747817</v>
      </c>
      <c r="T1413" s="21">
        <f t="shared" si="86"/>
        <v>81813.038656520846</v>
      </c>
      <c r="U1413" s="19">
        <v>0</v>
      </c>
      <c r="V1413" s="21">
        <f t="shared" si="87"/>
        <v>512407.978953999</v>
      </c>
    </row>
    <row r="1414" spans="1:22" x14ac:dyDescent="0.3">
      <c r="A1414" s="7" t="s">
        <v>137</v>
      </c>
      <c r="B1414" s="7">
        <v>6</v>
      </c>
      <c r="C1414" s="8" t="s">
        <v>178</v>
      </c>
      <c r="D1414" s="7" t="s">
        <v>463</v>
      </c>
      <c r="E1414" s="7" t="s">
        <v>327</v>
      </c>
      <c r="F1414" s="8" t="s">
        <v>464</v>
      </c>
      <c r="G1414" s="7" t="s">
        <v>16</v>
      </c>
      <c r="H1414" s="9">
        <v>2345.9603000000002</v>
      </c>
      <c r="I1414" s="9">
        <v>6.4863999999999997</v>
      </c>
      <c r="J1414" s="9">
        <v>6.4863999999999997</v>
      </c>
      <c r="K1414" s="10">
        <v>1</v>
      </c>
      <c r="L1414" s="9">
        <v>75.680000000000007</v>
      </c>
      <c r="M1414" s="19">
        <f>H1414*INDEX('Pliegos Tarifarios (Santiago)'!$B:$B,MATCH($B1414,'Pliegos Tarifarios (Santiago)'!$A:$A,0))</f>
        <v>278789.23013139999</v>
      </c>
      <c r="N1414" s="19">
        <f>I1414*INDEX('Pliegos Tarifarios (Santiago)'!$C:$C,MATCH($B1414,'Pliegos Tarifarios (Santiago)'!$A:$A,0))</f>
        <v>22446.543951999996</v>
      </c>
      <c r="O1414" s="19">
        <f>J1414*INDEX('Pliegos Tarifarios (Santiago)'!$D:$D,MATCH($B1414,'Pliegos Tarifarios (Santiago)'!$A:$A,0))</f>
        <v>91876.800905600001</v>
      </c>
      <c r="P1414" s="19">
        <f>H1414*INDEX('Pliegos Tarifarios (Santiago)'!$E:$E,MATCH($B1414,'Pliegos Tarifarios (Santiago)'!$A:$A,0))</f>
        <v>30337.958599600002</v>
      </c>
      <c r="Q1414" s="19" cm="1">
        <f t="array" ref="Q1414">H1414*_xlfn.IFS(H1414&lt;=350,INDEX('Pliegos Tarifarios (Santiago)'!$F:$F,MATCH($B1414,'Pliegos Tarifarios (Santiago)'!$A:$A,0)),H1414&lt;=500,INDEX('Pliegos Tarifarios (Santiago)'!$G:$G,MATCH($B1414,'Pliegos Tarifarios (Santiago)'!$A:$A,0)),H1414&lt;=1000,INDEX('Pliegos Tarifarios (Santiago)'!$H:$H,MATCH($B1414,'Pliegos Tarifarios (Santiago)'!$A:$A,0)),H1414&lt;=5000,INDEX('Pliegos Tarifarios (Santiago)'!$I:$I,MATCH($B1414,'Pliegos Tarifarios (Santiago)'!$A:$A,0)),H1414&gt;5000,INDEX('Pliegos Tarifarios (Santiago)'!$J:$J,MATCH($B1414,'Pliegos Tarifarios (Santiago)'!$A:$A,0)))/1.19</f>
        <v>7039.8522952100839</v>
      </c>
      <c r="R1414" s="19">
        <f>INDEX('Pliegos Tarifarios (Santiago)'!$K:$K,MATCH($B1414,'Pliegos Tarifarios (Santiago)'!$A:$A,0))</f>
        <v>724.74800000000005</v>
      </c>
      <c r="S1414" s="21">
        <f t="shared" si="89"/>
        <v>431215.13388381008</v>
      </c>
      <c r="T1414" s="21">
        <f t="shared" si="86"/>
        <v>81930.875437923911</v>
      </c>
      <c r="U1414" s="19">
        <v>0</v>
      </c>
      <c r="V1414" s="21">
        <f t="shared" si="87"/>
        <v>513146.00932173396</v>
      </c>
    </row>
    <row r="1415" spans="1:22" x14ac:dyDescent="0.3">
      <c r="A1415" s="7" t="s">
        <v>137</v>
      </c>
      <c r="B1415" s="7">
        <v>6</v>
      </c>
      <c r="C1415" s="8" t="s">
        <v>178</v>
      </c>
      <c r="D1415" s="7" t="s">
        <v>465</v>
      </c>
      <c r="E1415" s="7" t="s">
        <v>75</v>
      </c>
      <c r="F1415" s="8" t="s">
        <v>82</v>
      </c>
      <c r="G1415" s="7" t="s">
        <v>16</v>
      </c>
      <c r="H1415" s="9">
        <v>1756.7291</v>
      </c>
      <c r="I1415" s="9">
        <v>5.1002999999999998</v>
      </c>
      <c r="J1415" s="9">
        <v>4.9836999999999998</v>
      </c>
      <c r="K1415" s="10">
        <v>0.97713859969021433</v>
      </c>
      <c r="L1415" s="9">
        <v>56.67</v>
      </c>
      <c r="M1415" s="19">
        <f>H1415*INDEX('Pliegos Tarifarios (Santiago)'!$B:$B,MATCH($B1415,'Pliegos Tarifarios (Santiago)'!$A:$A,0))</f>
        <v>208766.17278579998</v>
      </c>
      <c r="N1415" s="19">
        <f>I1415*INDEX('Pliegos Tarifarios (Santiago)'!$C:$C,MATCH($B1415,'Pliegos Tarifarios (Santiago)'!$A:$A,0))</f>
        <v>17649.868666499999</v>
      </c>
      <c r="O1415" s="19">
        <f>J1415*INDEX('Pliegos Tarifarios (Santiago)'!$D:$D,MATCH($B1415,'Pliegos Tarifarios (Santiago)'!$A:$A,0))</f>
        <v>70591.763177300003</v>
      </c>
      <c r="P1415" s="19">
        <f>H1415*INDEX('Pliegos Tarifarios (Santiago)'!$E:$E,MATCH($B1415,'Pliegos Tarifarios (Santiago)'!$A:$A,0))</f>
        <v>22718.020721200002</v>
      </c>
      <c r="Q1415" s="19" cm="1">
        <f t="array" ref="Q1415">H1415*_xlfn.IFS(H1415&lt;=350,INDEX('Pliegos Tarifarios (Santiago)'!$F:$F,MATCH($B1415,'Pliegos Tarifarios (Santiago)'!$A:$A,0)),H1415&lt;=500,INDEX('Pliegos Tarifarios (Santiago)'!$G:$G,MATCH($B1415,'Pliegos Tarifarios (Santiago)'!$A:$A,0)),H1415&lt;=1000,INDEX('Pliegos Tarifarios (Santiago)'!$H:$H,MATCH($B1415,'Pliegos Tarifarios (Santiago)'!$A:$A,0)),H1415&lt;=5000,INDEX('Pliegos Tarifarios (Santiago)'!$I:$I,MATCH($B1415,'Pliegos Tarifarios (Santiago)'!$A:$A,0)),H1415&gt;5000,INDEX('Pliegos Tarifarios (Santiago)'!$J:$J,MATCH($B1415,'Pliegos Tarifarios (Santiago)'!$A:$A,0)))/1.19</f>
        <v>5271.6635429411763</v>
      </c>
      <c r="R1415" s="19">
        <f>INDEX('Pliegos Tarifarios (Santiago)'!$K:$K,MATCH($B1415,'Pliegos Tarifarios (Santiago)'!$A:$A,0))</f>
        <v>724.74800000000005</v>
      </c>
      <c r="S1415" s="21">
        <f t="shared" si="89"/>
        <v>325722.23689374112</v>
      </c>
      <c r="T1415" s="21">
        <f t="shared" si="86"/>
        <v>61887.225009810812</v>
      </c>
      <c r="U1415" s="19">
        <v>0</v>
      </c>
      <c r="V1415" s="21">
        <f t="shared" si="87"/>
        <v>387609.46190355194</v>
      </c>
    </row>
    <row r="1416" spans="1:22" x14ac:dyDescent="0.3">
      <c r="A1416" s="7" t="s">
        <v>137</v>
      </c>
      <c r="B1416" s="7">
        <v>6</v>
      </c>
      <c r="C1416" s="8" t="s">
        <v>178</v>
      </c>
      <c r="D1416" s="7" t="s">
        <v>466</v>
      </c>
      <c r="E1416" s="7" t="s">
        <v>75</v>
      </c>
      <c r="F1416" s="8" t="s">
        <v>88</v>
      </c>
      <c r="G1416" s="7" t="s">
        <v>16</v>
      </c>
      <c r="H1416" s="9">
        <v>1403.8100999999999</v>
      </c>
      <c r="I1416" s="9">
        <v>3.9611999999999998</v>
      </c>
      <c r="J1416" s="9">
        <v>3.9611999999999998</v>
      </c>
      <c r="K1416" s="10">
        <v>1</v>
      </c>
      <c r="L1416" s="9">
        <v>45.28</v>
      </c>
      <c r="M1416" s="19">
        <f>H1416*INDEX('Pliegos Tarifarios (Santiago)'!$B:$B,MATCH($B1416,'Pliegos Tarifarios (Santiago)'!$A:$A,0))</f>
        <v>166825.98466379999</v>
      </c>
      <c r="N1416" s="19">
        <f>I1416*INDEX('Pliegos Tarifarios (Santiago)'!$C:$C,MATCH($B1416,'Pliegos Tarifarios (Santiago)'!$A:$A,0))</f>
        <v>13707.950465999998</v>
      </c>
      <c r="O1416" s="19">
        <f>J1416*INDEX('Pliegos Tarifarios (Santiago)'!$D:$D,MATCH($B1416,'Pliegos Tarifarios (Santiago)'!$A:$A,0))</f>
        <v>56108.532274799996</v>
      </c>
      <c r="P1416" s="19">
        <f>H1416*INDEX('Pliegos Tarifarios (Santiago)'!$E:$E,MATCH($B1416,'Pliegos Tarifarios (Santiago)'!$A:$A,0))</f>
        <v>18154.072213200001</v>
      </c>
      <c r="Q1416" s="19" cm="1">
        <f t="array" ref="Q1416">H1416*_xlfn.IFS(H1416&lt;=350,INDEX('Pliegos Tarifarios (Santiago)'!$F:$F,MATCH($B1416,'Pliegos Tarifarios (Santiago)'!$A:$A,0)),H1416&lt;=500,INDEX('Pliegos Tarifarios (Santiago)'!$G:$G,MATCH($B1416,'Pliegos Tarifarios (Santiago)'!$A:$A,0)),H1416&lt;=1000,INDEX('Pliegos Tarifarios (Santiago)'!$H:$H,MATCH($B1416,'Pliegos Tarifarios (Santiago)'!$A:$A,0)),H1416&lt;=5000,INDEX('Pliegos Tarifarios (Santiago)'!$I:$I,MATCH($B1416,'Pliegos Tarifarios (Santiago)'!$A:$A,0)),H1416&gt;5000,INDEX('Pliegos Tarifarios (Santiago)'!$J:$J,MATCH($B1416,'Pliegos Tarifarios (Santiago)'!$A:$A,0)))/1.19</f>
        <v>4212.6099723529414</v>
      </c>
      <c r="R1416" s="19">
        <f>INDEX('Pliegos Tarifarios (Santiago)'!$K:$K,MATCH($B1416,'Pliegos Tarifarios (Santiago)'!$A:$A,0))</f>
        <v>724.74800000000005</v>
      </c>
      <c r="S1416" s="21">
        <f t="shared" si="89"/>
        <v>259733.89759015295</v>
      </c>
      <c r="T1416" s="21">
        <f t="shared" si="86"/>
        <v>49349.440542129058</v>
      </c>
      <c r="U1416" s="19">
        <v>0</v>
      </c>
      <c r="V1416" s="21">
        <f t="shared" si="87"/>
        <v>309083.33813228202</v>
      </c>
    </row>
    <row r="1417" spans="1:22" x14ac:dyDescent="0.3">
      <c r="A1417" s="7" t="s">
        <v>137</v>
      </c>
      <c r="B1417" s="7">
        <v>6</v>
      </c>
      <c r="C1417" s="8" t="s">
        <v>178</v>
      </c>
      <c r="D1417" s="7" t="s">
        <v>467</v>
      </c>
      <c r="E1417" s="7" t="s">
        <v>75</v>
      </c>
      <c r="F1417" s="8" t="s">
        <v>468</v>
      </c>
      <c r="G1417" s="7" t="s">
        <v>16</v>
      </c>
      <c r="H1417" s="9">
        <v>1406.3039000000001</v>
      </c>
      <c r="I1417" s="9">
        <v>4.0293999999999999</v>
      </c>
      <c r="J1417" s="9">
        <v>3.9392</v>
      </c>
      <c r="K1417" s="10">
        <v>0.97761453318111879</v>
      </c>
      <c r="L1417" s="9">
        <v>45.36</v>
      </c>
      <c r="M1417" s="19">
        <f>H1417*INDEX('Pliegos Tarifarios (Santiago)'!$B:$B,MATCH($B1417,'Pliegos Tarifarios (Santiago)'!$A:$A,0))</f>
        <v>167122.34286820001</v>
      </c>
      <c r="N1417" s="19">
        <f>I1417*INDEX('Pliegos Tarifarios (Santiago)'!$C:$C,MATCH($B1417,'Pliegos Tarifarios (Santiago)'!$A:$A,0))</f>
        <v>13943.960316999999</v>
      </c>
      <c r="O1417" s="19">
        <f>J1417*INDEX('Pliegos Tarifarios (Santiago)'!$D:$D,MATCH($B1417,'Pliegos Tarifarios (Santiago)'!$A:$A,0))</f>
        <v>55796.9126368</v>
      </c>
      <c r="P1417" s="19">
        <f>H1417*INDEX('Pliegos Tarifarios (Santiago)'!$E:$E,MATCH($B1417,'Pliegos Tarifarios (Santiago)'!$A:$A,0))</f>
        <v>18186.322034800003</v>
      </c>
      <c r="Q1417" s="19" cm="1">
        <f t="array" ref="Q1417">H1417*_xlfn.IFS(H1417&lt;=350,INDEX('Pliegos Tarifarios (Santiago)'!$F:$F,MATCH($B1417,'Pliegos Tarifarios (Santiago)'!$A:$A,0)),H1417&lt;=500,INDEX('Pliegos Tarifarios (Santiago)'!$G:$G,MATCH($B1417,'Pliegos Tarifarios (Santiago)'!$A:$A,0)),H1417&lt;=1000,INDEX('Pliegos Tarifarios (Santiago)'!$H:$H,MATCH($B1417,'Pliegos Tarifarios (Santiago)'!$A:$A,0)),H1417&lt;=5000,INDEX('Pliegos Tarifarios (Santiago)'!$I:$I,MATCH($B1417,'Pliegos Tarifarios (Santiago)'!$A:$A,0)),H1417&gt;5000,INDEX('Pliegos Tarifarios (Santiago)'!$J:$J,MATCH($B1417,'Pliegos Tarifarios (Santiago)'!$A:$A,0)))/1.19</f>
        <v>4220.0934679831935</v>
      </c>
      <c r="R1417" s="19">
        <f>INDEX('Pliegos Tarifarios (Santiago)'!$K:$K,MATCH($B1417,'Pliegos Tarifarios (Santiago)'!$A:$A,0))</f>
        <v>724.74800000000005</v>
      </c>
      <c r="S1417" s="21">
        <f t="shared" si="89"/>
        <v>259994.37932478319</v>
      </c>
      <c r="T1417" s="21">
        <f t="shared" si="86"/>
        <v>49398.932071708805</v>
      </c>
      <c r="U1417" s="19">
        <v>0</v>
      </c>
      <c r="V1417" s="21">
        <f t="shared" si="87"/>
        <v>309393.311396492</v>
      </c>
    </row>
    <row r="1418" spans="1:22" x14ac:dyDescent="0.3">
      <c r="A1418" s="7" t="s">
        <v>137</v>
      </c>
      <c r="B1418" s="7">
        <v>6</v>
      </c>
      <c r="C1418" s="8" t="s">
        <v>178</v>
      </c>
      <c r="D1418" s="7" t="s">
        <v>469</v>
      </c>
      <c r="E1418" s="7" t="s">
        <v>75</v>
      </c>
      <c r="F1418" s="8" t="s">
        <v>470</v>
      </c>
      <c r="G1418" s="7" t="s">
        <v>16</v>
      </c>
      <c r="H1418" s="9">
        <v>1409.5373999999999</v>
      </c>
      <c r="I1418" s="9">
        <v>3.9062000000000001</v>
      </c>
      <c r="J1418" s="9">
        <v>3.8466</v>
      </c>
      <c r="K1418" s="10">
        <v>0.98474220470022011</v>
      </c>
      <c r="L1418" s="9">
        <v>45.47</v>
      </c>
      <c r="M1418" s="19">
        <f>H1418*INDEX('Pliegos Tarifarios (Santiago)'!$B:$B,MATCH($B1418,'Pliegos Tarifarios (Santiago)'!$A:$A,0))</f>
        <v>167506.60554119997</v>
      </c>
      <c r="N1418" s="19">
        <f>I1418*INDEX('Pliegos Tarifarios (Santiago)'!$C:$C,MATCH($B1418,'Pliegos Tarifarios (Santiago)'!$A:$A,0))</f>
        <v>13517.619940999999</v>
      </c>
      <c r="O1418" s="19">
        <f>J1418*INDEX('Pliegos Tarifarios (Santiago)'!$D:$D,MATCH($B1418,'Pliegos Tarifarios (Santiago)'!$A:$A,0))</f>
        <v>54485.277251400003</v>
      </c>
      <c r="P1418" s="19">
        <f>H1418*INDEX('Pliegos Tarifarios (Santiago)'!$E:$E,MATCH($B1418,'Pliegos Tarifarios (Santiago)'!$A:$A,0))</f>
        <v>18228.137656800001</v>
      </c>
      <c r="Q1418" s="19" cm="1">
        <f t="array" ref="Q1418">H1418*_xlfn.IFS(H1418&lt;=350,INDEX('Pliegos Tarifarios (Santiago)'!$F:$F,MATCH($B1418,'Pliegos Tarifarios (Santiago)'!$A:$A,0)),H1418&lt;=500,INDEX('Pliegos Tarifarios (Santiago)'!$G:$G,MATCH($B1418,'Pliegos Tarifarios (Santiago)'!$A:$A,0)),H1418&lt;=1000,INDEX('Pliegos Tarifarios (Santiago)'!$H:$H,MATCH($B1418,'Pliegos Tarifarios (Santiago)'!$A:$A,0)),H1418&lt;=5000,INDEX('Pliegos Tarifarios (Santiago)'!$I:$I,MATCH($B1418,'Pliegos Tarifarios (Santiago)'!$A:$A,0)),H1418&gt;5000,INDEX('Pliegos Tarifarios (Santiago)'!$J:$J,MATCH($B1418,'Pliegos Tarifarios (Santiago)'!$A:$A,0)))/1.19</f>
        <v>4229.7966852100835</v>
      </c>
      <c r="R1418" s="19">
        <f>INDEX('Pliegos Tarifarios (Santiago)'!$K:$K,MATCH($B1418,'Pliegos Tarifarios (Santiago)'!$A:$A,0))</f>
        <v>724.74800000000005</v>
      </c>
      <c r="S1418" s="21">
        <f t="shared" si="89"/>
        <v>258692.18507561006</v>
      </c>
      <c r="T1418" s="21">
        <f t="shared" ref="T1418:T1481" si="90">S1418*0.19</f>
        <v>49151.515164365912</v>
      </c>
      <c r="U1418" s="19">
        <v>0</v>
      </c>
      <c r="V1418" s="21">
        <f t="shared" ref="V1418:V1481" si="91">SUM(S1418:T1418)</f>
        <v>307843.70023997599</v>
      </c>
    </row>
    <row r="1419" spans="1:22" x14ac:dyDescent="0.3">
      <c r="A1419" s="7" t="s">
        <v>137</v>
      </c>
      <c r="B1419" s="7">
        <v>6</v>
      </c>
      <c r="C1419" s="8" t="s">
        <v>178</v>
      </c>
      <c r="D1419" s="7" t="s">
        <v>471</v>
      </c>
      <c r="E1419" s="7" t="s">
        <v>90</v>
      </c>
      <c r="F1419" s="8" t="s">
        <v>472</v>
      </c>
      <c r="G1419" s="7" t="s">
        <v>30</v>
      </c>
      <c r="H1419" s="9">
        <v>351.75389999999999</v>
      </c>
      <c r="I1419" s="9">
        <v>1.0034000000000001</v>
      </c>
      <c r="J1419" s="9">
        <v>0.96660000000000001</v>
      </c>
      <c r="K1419" s="10">
        <v>0.96332469603348614</v>
      </c>
      <c r="L1419" s="9">
        <v>11.35</v>
      </c>
      <c r="M1419" s="19">
        <f>H1419*INDEX('Pliegos Tarifarios (Santiago)'!$B:$B,MATCH($B1419,'Pliegos Tarifarios (Santiago)'!$A:$A,0))</f>
        <v>41801.729968199994</v>
      </c>
      <c r="N1419" s="19">
        <f>I1419*INDEX('Pliegos Tarifarios (Santiago)'!$C:$C,MATCH($B1419,'Pliegos Tarifarios (Santiago)'!$A:$A,0))</f>
        <v>3472.3208869999999</v>
      </c>
      <c r="O1419" s="19">
        <f>J1419*INDEX('Pliegos Tarifarios (Santiago)'!$D:$D,MATCH($B1419,'Pliegos Tarifarios (Santiago)'!$A:$A,0))</f>
        <v>13691.4337314</v>
      </c>
      <c r="P1419" s="19">
        <f>H1419*INDEX('Pliegos Tarifarios (Santiago)'!$E:$E,MATCH($B1419,'Pliegos Tarifarios (Santiago)'!$A:$A,0))</f>
        <v>4548.8814347999996</v>
      </c>
      <c r="Q1419" s="19" cm="1">
        <f t="array" ref="Q1419">H1419*_xlfn.IFS(H1419&lt;=350,INDEX('Pliegos Tarifarios (Santiago)'!$F:$F,MATCH($B1419,'Pliegos Tarifarios (Santiago)'!$A:$A,0)),H1419&lt;=500,INDEX('Pliegos Tarifarios (Santiago)'!$G:$G,MATCH($B1419,'Pliegos Tarifarios (Santiago)'!$A:$A,0)),H1419&lt;=1000,INDEX('Pliegos Tarifarios (Santiago)'!$H:$H,MATCH($B1419,'Pliegos Tarifarios (Santiago)'!$A:$A,0)),H1419&lt;=5000,INDEX('Pliegos Tarifarios (Santiago)'!$I:$I,MATCH($B1419,'Pliegos Tarifarios (Santiago)'!$A:$A,0)),H1419&gt;5000,INDEX('Pliegos Tarifarios (Santiago)'!$J:$J,MATCH($B1419,'Pliegos Tarifarios (Santiago)'!$A:$A,0)))/1.19</f>
        <v>495.41137512605053</v>
      </c>
      <c r="R1419" s="19">
        <f>INDEX('Pliegos Tarifarios (Santiago)'!$K:$K,MATCH($B1419,'Pliegos Tarifarios (Santiago)'!$A:$A,0))</f>
        <v>724.74800000000005</v>
      </c>
      <c r="S1419" s="21">
        <f t="shared" si="89"/>
        <v>64734.525396526049</v>
      </c>
      <c r="T1419" s="21">
        <f t="shared" si="90"/>
        <v>12299.559825339949</v>
      </c>
      <c r="U1419" s="19">
        <v>0</v>
      </c>
      <c r="V1419" s="21">
        <f t="shared" si="91"/>
        <v>77034.085221866</v>
      </c>
    </row>
    <row r="1420" spans="1:22" x14ac:dyDescent="0.3">
      <c r="A1420" s="7" t="s">
        <v>137</v>
      </c>
      <c r="B1420" s="7">
        <v>6</v>
      </c>
      <c r="C1420" s="8" t="s">
        <v>178</v>
      </c>
      <c r="D1420" s="7" t="s">
        <v>473</v>
      </c>
      <c r="E1420" s="7" t="s">
        <v>90</v>
      </c>
      <c r="F1420" s="8" t="s">
        <v>91</v>
      </c>
      <c r="G1420" s="7" t="s">
        <v>30</v>
      </c>
      <c r="H1420" s="9">
        <v>351.59500000000003</v>
      </c>
      <c r="I1420" s="9">
        <v>0.998</v>
      </c>
      <c r="J1420" s="9">
        <v>0.998</v>
      </c>
      <c r="K1420" s="10">
        <v>1</v>
      </c>
      <c r="L1420" s="9">
        <v>11.34</v>
      </c>
      <c r="M1420" s="19">
        <f>H1420*INDEX('Pliegos Tarifarios (Santiago)'!$B:$B,MATCH($B1420,'Pliegos Tarifarios (Santiago)'!$A:$A,0))</f>
        <v>41782.846610000001</v>
      </c>
      <c r="N1420" s="19">
        <f>I1420*INDEX('Pliegos Tarifarios (Santiago)'!$C:$C,MATCH($B1420,'Pliegos Tarifarios (Santiago)'!$A:$A,0))</f>
        <v>3453.6338899999996</v>
      </c>
      <c r="O1420" s="19">
        <f>J1420*INDEX('Pliegos Tarifarios (Santiago)'!$D:$D,MATCH($B1420,'Pliegos Tarifarios (Santiago)'!$A:$A,0))</f>
        <v>14136.199942000001</v>
      </c>
      <c r="P1420" s="19">
        <f>H1420*INDEX('Pliegos Tarifarios (Santiago)'!$E:$E,MATCH($B1420,'Pliegos Tarifarios (Santiago)'!$A:$A,0))</f>
        <v>4546.8265400000009</v>
      </c>
      <c r="Q1420" s="19" cm="1">
        <f t="array" ref="Q1420">H1420*_xlfn.IFS(H1420&lt;=350,INDEX('Pliegos Tarifarios (Santiago)'!$F:$F,MATCH($B1420,'Pliegos Tarifarios (Santiago)'!$A:$A,0)),H1420&lt;=500,INDEX('Pliegos Tarifarios (Santiago)'!$G:$G,MATCH($B1420,'Pliegos Tarifarios (Santiago)'!$A:$A,0)),H1420&lt;=1000,INDEX('Pliegos Tarifarios (Santiago)'!$H:$H,MATCH($B1420,'Pliegos Tarifarios (Santiago)'!$A:$A,0)),H1420&lt;=5000,INDEX('Pliegos Tarifarios (Santiago)'!$I:$I,MATCH($B1420,'Pliegos Tarifarios (Santiago)'!$A:$A,0)),H1420&gt;5000,INDEX('Pliegos Tarifarios (Santiago)'!$J:$J,MATCH($B1420,'Pliegos Tarifarios (Santiago)'!$A:$A,0)))/1.19</f>
        <v>495.18757983193291</v>
      </c>
      <c r="R1420" s="19">
        <f>INDEX('Pliegos Tarifarios (Santiago)'!$K:$K,MATCH($B1420,'Pliegos Tarifarios (Santiago)'!$A:$A,0))</f>
        <v>724.74800000000005</v>
      </c>
      <c r="S1420" s="21">
        <f t="shared" si="89"/>
        <v>65139.442561831929</v>
      </c>
      <c r="T1420" s="21">
        <f t="shared" si="90"/>
        <v>12376.494086748067</v>
      </c>
      <c r="U1420" s="19">
        <v>0</v>
      </c>
      <c r="V1420" s="21">
        <f t="shared" si="91"/>
        <v>77515.936648579998</v>
      </c>
    </row>
    <row r="1421" spans="1:22" x14ac:dyDescent="0.3">
      <c r="A1421" s="7" t="s">
        <v>137</v>
      </c>
      <c r="B1421" s="7">
        <v>6</v>
      </c>
      <c r="C1421" s="8" t="s">
        <v>178</v>
      </c>
      <c r="D1421" s="7" t="s">
        <v>474</v>
      </c>
      <c r="E1421" s="7" t="s">
        <v>70</v>
      </c>
      <c r="F1421" s="8" t="s">
        <v>475</v>
      </c>
      <c r="G1421" s="7" t="s">
        <v>16</v>
      </c>
      <c r="H1421" s="9">
        <v>1172.9321</v>
      </c>
      <c r="I1421" s="9">
        <v>3.2462</v>
      </c>
      <c r="J1421" s="9">
        <v>3.2462</v>
      </c>
      <c r="K1421" s="10">
        <v>1</v>
      </c>
      <c r="L1421" s="9">
        <v>37.840000000000003</v>
      </c>
      <c r="M1421" s="19">
        <f>H1421*INDEX('Pliegos Tarifarios (Santiago)'!$B:$B,MATCH($B1421,'Pliegos Tarifarios (Santiago)'!$A:$A,0))</f>
        <v>139388.90489979999</v>
      </c>
      <c r="N1421" s="19">
        <f>I1421*INDEX('Pliegos Tarifarios (Santiago)'!$C:$C,MATCH($B1421,'Pliegos Tarifarios (Santiago)'!$A:$A,0))</f>
        <v>11233.653640999999</v>
      </c>
      <c r="O1421" s="19">
        <f>J1421*INDEX('Pliegos Tarifarios (Santiago)'!$D:$D,MATCH($B1421,'Pliegos Tarifarios (Santiago)'!$A:$A,0))</f>
        <v>45980.894039799998</v>
      </c>
      <c r="P1421" s="19">
        <f>H1421*INDEX('Pliegos Tarifarios (Santiago)'!$E:$E,MATCH($B1421,'Pliegos Tarifarios (Santiago)'!$A:$A,0))</f>
        <v>15168.357917200001</v>
      </c>
      <c r="Q1421" s="19" cm="1">
        <f t="array" ref="Q1421">H1421*_xlfn.IFS(H1421&lt;=350,INDEX('Pliegos Tarifarios (Santiago)'!$F:$F,MATCH($B1421,'Pliegos Tarifarios (Santiago)'!$A:$A,0)),H1421&lt;=500,INDEX('Pliegos Tarifarios (Santiago)'!$G:$G,MATCH($B1421,'Pliegos Tarifarios (Santiago)'!$A:$A,0)),H1421&lt;=1000,INDEX('Pliegos Tarifarios (Santiago)'!$H:$H,MATCH($B1421,'Pliegos Tarifarios (Santiago)'!$A:$A,0)),H1421&lt;=5000,INDEX('Pliegos Tarifarios (Santiago)'!$I:$I,MATCH($B1421,'Pliegos Tarifarios (Santiago)'!$A:$A,0)),H1421&gt;5000,INDEX('Pliegos Tarifarios (Santiago)'!$J:$J,MATCH($B1421,'Pliegos Tarifarios (Santiago)'!$A:$A,0)))/1.19</f>
        <v>3519.7819572268909</v>
      </c>
      <c r="R1421" s="19">
        <f>INDEX('Pliegos Tarifarios (Santiago)'!$K:$K,MATCH($B1421,'Pliegos Tarifarios (Santiago)'!$A:$A,0))</f>
        <v>724.74800000000005</v>
      </c>
      <c r="S1421" s="21">
        <f t="shared" si="89"/>
        <v>216016.34045502686</v>
      </c>
      <c r="T1421" s="21">
        <f t="shared" si="90"/>
        <v>41043.104686455103</v>
      </c>
      <c r="U1421" s="19">
        <v>0</v>
      </c>
      <c r="V1421" s="21">
        <f t="shared" si="91"/>
        <v>257059.44514148196</v>
      </c>
    </row>
    <row r="1422" spans="1:22" x14ac:dyDescent="0.3">
      <c r="A1422" s="7" t="s">
        <v>137</v>
      </c>
      <c r="B1422" s="7">
        <v>6</v>
      </c>
      <c r="C1422" s="8" t="s">
        <v>178</v>
      </c>
      <c r="D1422" s="7" t="s">
        <v>476</v>
      </c>
      <c r="E1422" s="7" t="s">
        <v>70</v>
      </c>
      <c r="F1422" s="8" t="s">
        <v>477</v>
      </c>
      <c r="G1422" s="7" t="s">
        <v>16</v>
      </c>
      <c r="H1422" s="9">
        <v>938.03250000000003</v>
      </c>
      <c r="I1422" s="9">
        <v>2.5790000000000002</v>
      </c>
      <c r="J1422" s="9">
        <v>2.5790000000000002</v>
      </c>
      <c r="K1422" s="10">
        <v>1</v>
      </c>
      <c r="L1422" s="9">
        <v>30.26</v>
      </c>
      <c r="M1422" s="19">
        <f>H1422*INDEX('Pliegos Tarifarios (Santiago)'!$B:$B,MATCH($B1422,'Pliegos Tarifarios (Santiago)'!$A:$A,0))</f>
        <v>111473.906235</v>
      </c>
      <c r="N1422" s="19">
        <f>I1422*INDEX('Pliegos Tarifarios (Santiago)'!$C:$C,MATCH($B1422,'Pliegos Tarifarios (Santiago)'!$A:$A,0))</f>
        <v>8924.771345000001</v>
      </c>
      <c r="O1422" s="19">
        <f>J1422*INDEX('Pliegos Tarifarios (Santiago)'!$D:$D,MATCH($B1422,'Pliegos Tarifarios (Santiago)'!$A:$A,0))</f>
        <v>36530.320291000004</v>
      </c>
      <c r="P1422" s="19">
        <f>H1422*INDEX('Pliegos Tarifarios (Santiago)'!$E:$E,MATCH($B1422,'Pliegos Tarifarios (Santiago)'!$A:$A,0))</f>
        <v>12130.63629</v>
      </c>
      <c r="Q1422" s="19" cm="1">
        <f t="array" ref="Q1422">H1422*_xlfn.IFS(H1422&lt;=350,INDEX('Pliegos Tarifarios (Santiago)'!$F:$F,MATCH($B1422,'Pliegos Tarifarios (Santiago)'!$A:$A,0)),H1422&lt;=500,INDEX('Pliegos Tarifarios (Santiago)'!$G:$G,MATCH($B1422,'Pliegos Tarifarios (Santiago)'!$A:$A,0)),H1422&lt;=1000,INDEX('Pliegos Tarifarios (Santiago)'!$H:$H,MATCH($B1422,'Pliegos Tarifarios (Santiago)'!$A:$A,0)),H1422&lt;=5000,INDEX('Pliegos Tarifarios (Santiago)'!$I:$I,MATCH($B1422,'Pliegos Tarifarios (Santiago)'!$A:$A,0)),H1422&gt;5000,INDEX('Pliegos Tarifarios (Santiago)'!$J:$J,MATCH($B1422,'Pliegos Tarifarios (Santiago)'!$A:$A,0)))/1.19</f>
        <v>2200.0409306722695</v>
      </c>
      <c r="R1422" s="19">
        <f>INDEX('Pliegos Tarifarios (Santiago)'!$K:$K,MATCH($B1422,'Pliegos Tarifarios (Santiago)'!$A:$A,0))</f>
        <v>724.74800000000005</v>
      </c>
      <c r="S1422" s="21">
        <f t="shared" si="89"/>
        <v>171984.42309167224</v>
      </c>
      <c r="T1422" s="21">
        <f t="shared" si="90"/>
        <v>32677.040387417728</v>
      </c>
      <c r="U1422" s="19">
        <v>0</v>
      </c>
      <c r="V1422" s="21">
        <f t="shared" si="91"/>
        <v>204661.46347908996</v>
      </c>
    </row>
    <row r="1423" spans="1:22" x14ac:dyDescent="0.3">
      <c r="A1423" s="7" t="s">
        <v>137</v>
      </c>
      <c r="B1423" s="7">
        <v>6</v>
      </c>
      <c r="C1423" s="8" t="s">
        <v>178</v>
      </c>
      <c r="D1423" s="7" t="s">
        <v>478</v>
      </c>
      <c r="E1423" s="7" t="s">
        <v>70</v>
      </c>
      <c r="F1423" s="8" t="s">
        <v>479</v>
      </c>
      <c r="G1423" s="7" t="s">
        <v>16</v>
      </c>
      <c r="H1423" s="9">
        <v>935.43020000000001</v>
      </c>
      <c r="I1423" s="9">
        <v>2.7372999999999998</v>
      </c>
      <c r="J1423" s="9">
        <v>2.7372999999999998</v>
      </c>
      <c r="K1423" s="10">
        <v>1</v>
      </c>
      <c r="L1423" s="9">
        <v>30.18</v>
      </c>
      <c r="M1423" s="19">
        <f>H1423*INDEX('Pliegos Tarifarios (Santiago)'!$B:$B,MATCH($B1423,'Pliegos Tarifarios (Santiago)'!$A:$A,0))</f>
        <v>111164.6541076</v>
      </c>
      <c r="N1423" s="19">
        <f>I1423*INDEX('Pliegos Tarifarios (Santiago)'!$C:$C,MATCH($B1423,'Pliegos Tarifarios (Santiago)'!$A:$A,0))</f>
        <v>9472.5772014999984</v>
      </c>
      <c r="O1423" s="19">
        <f>J1423*INDEX('Pliegos Tarifarios (Santiago)'!$D:$D,MATCH($B1423,'Pliegos Tarifarios (Santiago)'!$A:$A,0))</f>
        <v>38772.565231699999</v>
      </c>
      <c r="P1423" s="19">
        <f>H1423*INDEX('Pliegos Tarifarios (Santiago)'!$E:$E,MATCH($B1423,'Pliegos Tarifarios (Santiago)'!$A:$A,0))</f>
        <v>12096.9833464</v>
      </c>
      <c r="Q1423" s="19" cm="1">
        <f t="array" ref="Q1423">H1423*_xlfn.IFS(H1423&lt;=350,INDEX('Pliegos Tarifarios (Santiago)'!$F:$F,MATCH($B1423,'Pliegos Tarifarios (Santiago)'!$A:$A,0)),H1423&lt;=500,INDEX('Pliegos Tarifarios (Santiago)'!$G:$G,MATCH($B1423,'Pliegos Tarifarios (Santiago)'!$A:$A,0)),H1423&lt;=1000,INDEX('Pliegos Tarifarios (Santiago)'!$H:$H,MATCH($B1423,'Pliegos Tarifarios (Santiago)'!$A:$A,0)),H1423&lt;=5000,INDEX('Pliegos Tarifarios (Santiago)'!$I:$I,MATCH($B1423,'Pliegos Tarifarios (Santiago)'!$A:$A,0)),H1423&gt;5000,INDEX('Pliegos Tarifarios (Santiago)'!$J:$J,MATCH($B1423,'Pliegos Tarifarios (Santiago)'!$A:$A,0)))/1.19</f>
        <v>2193.9375531092442</v>
      </c>
      <c r="R1423" s="19">
        <f>INDEX('Pliegos Tarifarios (Santiago)'!$K:$K,MATCH($B1423,'Pliegos Tarifarios (Santiago)'!$A:$A,0))</f>
        <v>724.74800000000005</v>
      </c>
      <c r="S1423" s="21">
        <f t="shared" si="89"/>
        <v>174425.46544030923</v>
      </c>
      <c r="T1423" s="21">
        <f t="shared" si="90"/>
        <v>33140.838433658755</v>
      </c>
      <c r="U1423" s="19">
        <v>0</v>
      </c>
      <c r="V1423" s="21">
        <f t="shared" si="91"/>
        <v>207566.30387396799</v>
      </c>
    </row>
    <row r="1424" spans="1:22" x14ac:dyDescent="0.3">
      <c r="A1424" s="7" t="s">
        <v>137</v>
      </c>
      <c r="B1424" s="7">
        <v>6</v>
      </c>
      <c r="C1424" s="8" t="s">
        <v>178</v>
      </c>
      <c r="D1424" s="7" t="s">
        <v>480</v>
      </c>
      <c r="E1424" s="7" t="s">
        <v>481</v>
      </c>
      <c r="F1424" s="8" t="s">
        <v>482</v>
      </c>
      <c r="G1424" s="7" t="s">
        <v>16</v>
      </c>
      <c r="H1424" s="9">
        <v>2348.0387000000001</v>
      </c>
      <c r="I1424" s="9">
        <v>6.5609999999999999</v>
      </c>
      <c r="J1424" s="9">
        <v>6.2239000000000004</v>
      </c>
      <c r="K1424" s="10">
        <v>0.94862063709800337</v>
      </c>
      <c r="L1424" s="9">
        <v>75.739999999999995</v>
      </c>
      <c r="M1424" s="19">
        <f>H1424*INDEX('Pliegos Tarifarios (Santiago)'!$B:$B,MATCH($B1424,'Pliegos Tarifarios (Santiago)'!$A:$A,0))</f>
        <v>279036.2230306</v>
      </c>
      <c r="N1424" s="19">
        <f>I1424*INDEX('Pliegos Tarifarios (Santiago)'!$C:$C,MATCH($B1424,'Pliegos Tarifarios (Santiago)'!$A:$A,0))</f>
        <v>22704.701354999997</v>
      </c>
      <c r="O1424" s="19">
        <f>J1424*INDEX('Pliegos Tarifarios (Santiago)'!$D:$D,MATCH($B1424,'Pliegos Tarifarios (Santiago)'!$A:$A,0))</f>
        <v>88158.612043100002</v>
      </c>
      <c r="P1424" s="19">
        <f>H1424*INDEX('Pliegos Tarifarios (Santiago)'!$E:$E,MATCH($B1424,'Pliegos Tarifarios (Santiago)'!$A:$A,0))</f>
        <v>30364.836468400001</v>
      </c>
      <c r="Q1424" s="19" cm="1">
        <f t="array" ref="Q1424">H1424*_xlfn.IFS(H1424&lt;=350,INDEX('Pliegos Tarifarios (Santiago)'!$F:$F,MATCH($B1424,'Pliegos Tarifarios (Santiago)'!$A:$A,0)),H1424&lt;=500,INDEX('Pliegos Tarifarios (Santiago)'!$G:$G,MATCH($B1424,'Pliegos Tarifarios (Santiago)'!$A:$A,0)),H1424&lt;=1000,INDEX('Pliegos Tarifarios (Santiago)'!$H:$H,MATCH($B1424,'Pliegos Tarifarios (Santiago)'!$A:$A,0)),H1424&lt;=5000,INDEX('Pliegos Tarifarios (Santiago)'!$I:$I,MATCH($B1424,'Pliegos Tarifarios (Santiago)'!$A:$A,0)),H1424&gt;5000,INDEX('Pliegos Tarifarios (Santiago)'!$J:$J,MATCH($B1424,'Pliegos Tarifarios (Santiago)'!$A:$A,0)))/1.19</f>
        <v>7046.0892417647055</v>
      </c>
      <c r="R1424" s="19">
        <f>INDEX('Pliegos Tarifarios (Santiago)'!$K:$K,MATCH($B1424,'Pliegos Tarifarios (Santiago)'!$A:$A,0))</f>
        <v>724.74800000000005</v>
      </c>
      <c r="S1424" s="21">
        <f t="shared" si="89"/>
        <v>428035.21013886476</v>
      </c>
      <c r="T1424" s="21">
        <f t="shared" si="90"/>
        <v>81326.689926384308</v>
      </c>
      <c r="U1424" s="19">
        <v>0</v>
      </c>
      <c r="V1424" s="21">
        <f t="shared" si="91"/>
        <v>509361.90006524906</v>
      </c>
    </row>
    <row r="1425" spans="1:22" x14ac:dyDescent="0.3">
      <c r="A1425" s="7" t="s">
        <v>137</v>
      </c>
      <c r="B1425" s="7">
        <v>6</v>
      </c>
      <c r="C1425" s="8" t="s">
        <v>178</v>
      </c>
      <c r="D1425" s="7" t="s">
        <v>483</v>
      </c>
      <c r="E1425" s="7" t="s">
        <v>481</v>
      </c>
      <c r="F1425" s="8" t="s">
        <v>484</v>
      </c>
      <c r="G1425" s="7" t="s">
        <v>16</v>
      </c>
      <c r="H1425" s="9">
        <v>1758.6849999999999</v>
      </c>
      <c r="I1425" s="9">
        <v>5.0743</v>
      </c>
      <c r="J1425" s="9">
        <v>4.8620999999999999</v>
      </c>
      <c r="K1425" s="10">
        <v>0.95818142403878359</v>
      </c>
      <c r="L1425" s="9">
        <v>56.73</v>
      </c>
      <c r="M1425" s="19">
        <f>H1425*INDEX('Pliegos Tarifarios (Santiago)'!$B:$B,MATCH($B1425,'Pliegos Tarifarios (Santiago)'!$A:$A,0))</f>
        <v>208998.60802999997</v>
      </c>
      <c r="N1425" s="19">
        <f>I1425*INDEX('Pliegos Tarifarios (Santiago)'!$C:$C,MATCH($B1425,'Pliegos Tarifarios (Santiago)'!$A:$A,0))</f>
        <v>17559.8942365</v>
      </c>
      <c r="O1425" s="19">
        <f>J1425*INDEX('Pliegos Tarifarios (Santiago)'!$D:$D,MATCH($B1425,'Pliegos Tarifarios (Santiago)'!$A:$A,0))</f>
        <v>68869.356450899999</v>
      </c>
      <c r="P1425" s="19">
        <f>H1425*INDEX('Pliegos Tarifarios (Santiago)'!$E:$E,MATCH($B1425,'Pliegos Tarifarios (Santiago)'!$A:$A,0))</f>
        <v>22743.314419999999</v>
      </c>
      <c r="Q1425" s="19" cm="1">
        <f t="array" ref="Q1425">H1425*_xlfn.IFS(H1425&lt;=350,INDEX('Pliegos Tarifarios (Santiago)'!$F:$F,MATCH($B1425,'Pliegos Tarifarios (Santiago)'!$A:$A,0)),H1425&lt;=500,INDEX('Pliegos Tarifarios (Santiago)'!$G:$G,MATCH($B1425,'Pliegos Tarifarios (Santiago)'!$A:$A,0)),H1425&lt;=1000,INDEX('Pliegos Tarifarios (Santiago)'!$H:$H,MATCH($B1425,'Pliegos Tarifarios (Santiago)'!$A:$A,0)),H1425&lt;=5000,INDEX('Pliegos Tarifarios (Santiago)'!$I:$I,MATCH($B1425,'Pliegos Tarifarios (Santiago)'!$A:$A,0)),H1425&gt;5000,INDEX('Pliegos Tarifarios (Santiago)'!$J:$J,MATCH($B1425,'Pliegos Tarifarios (Santiago)'!$A:$A,0)))/1.19</f>
        <v>5277.5328865546217</v>
      </c>
      <c r="R1425" s="19">
        <f>INDEX('Pliegos Tarifarios (Santiago)'!$K:$K,MATCH($B1425,'Pliegos Tarifarios (Santiago)'!$A:$A,0))</f>
        <v>724.74800000000005</v>
      </c>
      <c r="S1425" s="21">
        <f t="shared" si="89"/>
        <v>324173.45402395463</v>
      </c>
      <c r="T1425" s="21">
        <f t="shared" si="90"/>
        <v>61592.95626455138</v>
      </c>
      <c r="U1425" s="19">
        <v>0</v>
      </c>
      <c r="V1425" s="21">
        <f t="shared" si="91"/>
        <v>385766.41028850601</v>
      </c>
    </row>
    <row r="1426" spans="1:22" x14ac:dyDescent="0.3">
      <c r="A1426" s="7" t="s">
        <v>137</v>
      </c>
      <c r="B1426" s="7">
        <v>6</v>
      </c>
      <c r="C1426" s="8" t="s">
        <v>178</v>
      </c>
      <c r="D1426" s="7" t="s">
        <v>485</v>
      </c>
      <c r="E1426" s="7" t="s">
        <v>481</v>
      </c>
      <c r="F1426" s="8" t="s">
        <v>486</v>
      </c>
      <c r="G1426" s="7" t="s">
        <v>16</v>
      </c>
      <c r="H1426" s="9">
        <v>1760.6902</v>
      </c>
      <c r="I1426" s="9">
        <v>4.9836999999999998</v>
      </c>
      <c r="J1426" s="9">
        <v>4.8939000000000004</v>
      </c>
      <c r="K1426" s="10">
        <v>0.98198125890402721</v>
      </c>
      <c r="L1426" s="9">
        <v>56.8</v>
      </c>
      <c r="M1426" s="19">
        <f>H1426*INDEX('Pliegos Tarifarios (Santiago)'!$B:$B,MATCH($B1426,'Pliegos Tarifarios (Santiago)'!$A:$A,0))</f>
        <v>209236.90198759999</v>
      </c>
      <c r="N1426" s="19">
        <f>I1426*INDEX('Pliegos Tarifarios (Santiago)'!$C:$C,MATCH($B1426,'Pliegos Tarifarios (Santiago)'!$A:$A,0))</f>
        <v>17246.367953499997</v>
      </c>
      <c r="O1426" s="19">
        <f>J1426*INDEX('Pliegos Tarifarios (Santiago)'!$D:$D,MATCH($B1426,'Pliegos Tarifarios (Santiago)'!$A:$A,0))</f>
        <v>69319.788473100009</v>
      </c>
      <c r="P1426" s="19">
        <f>H1426*INDEX('Pliegos Tarifarios (Santiago)'!$E:$E,MATCH($B1426,'Pliegos Tarifarios (Santiago)'!$A:$A,0))</f>
        <v>22769.245666400002</v>
      </c>
      <c r="Q1426" s="19" cm="1">
        <f t="array" ref="Q1426">H1426*_xlfn.IFS(H1426&lt;=350,INDEX('Pliegos Tarifarios (Santiago)'!$F:$F,MATCH($B1426,'Pliegos Tarifarios (Santiago)'!$A:$A,0)),H1426&lt;=500,INDEX('Pliegos Tarifarios (Santiago)'!$G:$G,MATCH($B1426,'Pliegos Tarifarios (Santiago)'!$A:$A,0)),H1426&lt;=1000,INDEX('Pliegos Tarifarios (Santiago)'!$H:$H,MATCH($B1426,'Pliegos Tarifarios (Santiago)'!$A:$A,0)),H1426&lt;=5000,INDEX('Pliegos Tarifarios (Santiago)'!$I:$I,MATCH($B1426,'Pliegos Tarifarios (Santiago)'!$A:$A,0)),H1426&gt;5000,INDEX('Pliegos Tarifarios (Santiago)'!$J:$J,MATCH($B1426,'Pliegos Tarifarios (Santiago)'!$A:$A,0)))/1.19</f>
        <v>5283.5501715966384</v>
      </c>
      <c r="R1426" s="19">
        <f>INDEX('Pliegos Tarifarios (Santiago)'!$K:$K,MATCH($B1426,'Pliegos Tarifarios (Santiago)'!$A:$A,0))</f>
        <v>724.74800000000005</v>
      </c>
      <c r="S1426" s="21">
        <f t="shared" si="89"/>
        <v>324580.60225219664</v>
      </c>
      <c r="T1426" s="21">
        <f t="shared" si="90"/>
        <v>61670.314427917365</v>
      </c>
      <c r="U1426" s="19">
        <v>0</v>
      </c>
      <c r="V1426" s="21">
        <f t="shared" si="91"/>
        <v>386250.91668011399</v>
      </c>
    </row>
    <row r="1427" spans="1:22" x14ac:dyDescent="0.3">
      <c r="A1427" s="7" t="s">
        <v>137</v>
      </c>
      <c r="B1427" s="7">
        <v>6</v>
      </c>
      <c r="C1427" s="8" t="s">
        <v>178</v>
      </c>
      <c r="D1427" s="7" t="s">
        <v>487</v>
      </c>
      <c r="E1427" s="7" t="s">
        <v>488</v>
      </c>
      <c r="F1427" s="8" t="s">
        <v>489</v>
      </c>
      <c r="G1427" s="7" t="s">
        <v>16</v>
      </c>
      <c r="H1427" s="9">
        <v>659.01620000000003</v>
      </c>
      <c r="I1427" s="9">
        <v>1.8150999999999999</v>
      </c>
      <c r="J1427" s="9">
        <v>1.7582</v>
      </c>
      <c r="K1427" s="10">
        <v>0.96865186491102417</v>
      </c>
      <c r="L1427" s="9">
        <v>21.26</v>
      </c>
      <c r="M1427" s="19">
        <f>H1427*INDEX('Pliegos Tarifarios (Santiago)'!$B:$B,MATCH($B1427,'Pliegos Tarifarios (Santiago)'!$A:$A,0))</f>
        <v>78316.1671756</v>
      </c>
      <c r="N1427" s="19">
        <f>I1427*INDEX('Pliegos Tarifarios (Santiago)'!$C:$C,MATCH($B1427,'Pliegos Tarifarios (Santiago)'!$A:$A,0))</f>
        <v>6281.2533804999994</v>
      </c>
      <c r="O1427" s="19">
        <f>J1427*INDEX('Pliegos Tarifarios (Santiago)'!$D:$D,MATCH($B1427,'Pliegos Tarifarios (Santiago)'!$A:$A,0))</f>
        <v>24904.074887800001</v>
      </c>
      <c r="P1427" s="19">
        <f>H1427*INDEX('Pliegos Tarifarios (Santiago)'!$E:$E,MATCH($B1427,'Pliegos Tarifarios (Santiago)'!$A:$A,0))</f>
        <v>8522.3974984000015</v>
      </c>
      <c r="Q1427" s="19" cm="1">
        <f t="array" ref="Q1427">H1427*_xlfn.IFS(H1427&lt;=350,INDEX('Pliegos Tarifarios (Santiago)'!$F:$F,MATCH($B1427,'Pliegos Tarifarios (Santiago)'!$A:$A,0)),H1427&lt;=500,INDEX('Pliegos Tarifarios (Santiago)'!$G:$G,MATCH($B1427,'Pliegos Tarifarios (Santiago)'!$A:$A,0)),H1427&lt;=1000,INDEX('Pliegos Tarifarios (Santiago)'!$H:$H,MATCH($B1427,'Pliegos Tarifarios (Santiago)'!$A:$A,0)),H1427&lt;=5000,INDEX('Pliegos Tarifarios (Santiago)'!$I:$I,MATCH($B1427,'Pliegos Tarifarios (Santiago)'!$A:$A,0)),H1427&gt;5000,INDEX('Pliegos Tarifarios (Santiago)'!$J:$J,MATCH($B1427,'Pliegos Tarifarios (Santiago)'!$A:$A,0)))/1.19</f>
        <v>1545.6421968067232</v>
      </c>
      <c r="R1427" s="19">
        <f>INDEX('Pliegos Tarifarios (Santiago)'!$K:$K,MATCH($B1427,'Pliegos Tarifarios (Santiago)'!$A:$A,0))</f>
        <v>724.74800000000005</v>
      </c>
      <c r="S1427" s="21">
        <f t="shared" si="89"/>
        <v>120294.28313910674</v>
      </c>
      <c r="T1427" s="21">
        <f t="shared" si="90"/>
        <v>22855.913796430283</v>
      </c>
      <c r="U1427" s="19">
        <v>0</v>
      </c>
      <c r="V1427" s="21">
        <f t="shared" si="91"/>
        <v>143150.19693553704</v>
      </c>
    </row>
    <row r="1428" spans="1:22" x14ac:dyDescent="0.3">
      <c r="A1428" s="7" t="s">
        <v>137</v>
      </c>
      <c r="B1428" s="7">
        <v>6</v>
      </c>
      <c r="C1428" s="8" t="s">
        <v>178</v>
      </c>
      <c r="D1428" s="7" t="s">
        <v>490</v>
      </c>
      <c r="E1428" s="7" t="s">
        <v>488</v>
      </c>
      <c r="F1428" s="8" t="s">
        <v>491</v>
      </c>
      <c r="G1428" s="7" t="s">
        <v>16</v>
      </c>
      <c r="H1428" s="9">
        <v>660.81989999999996</v>
      </c>
      <c r="I1428" s="9">
        <v>1.8243</v>
      </c>
      <c r="J1428" s="9">
        <v>1.8243</v>
      </c>
      <c r="K1428" s="10">
        <v>1</v>
      </c>
      <c r="L1428" s="9">
        <v>21.32</v>
      </c>
      <c r="M1428" s="19">
        <f>H1428*INDEX('Pliegos Tarifarios (Santiago)'!$B:$B,MATCH($B1428,'Pliegos Tarifarios (Santiago)'!$A:$A,0))</f>
        <v>78530.515276199993</v>
      </c>
      <c r="N1428" s="19">
        <f>I1428*INDEX('Pliegos Tarifarios (Santiago)'!$C:$C,MATCH($B1428,'Pliegos Tarifarios (Santiago)'!$A:$A,0))</f>
        <v>6313.0904865000002</v>
      </c>
      <c r="O1428" s="19">
        <f>J1428*INDEX('Pliegos Tarifarios (Santiago)'!$D:$D,MATCH($B1428,'Pliegos Tarifarios (Santiago)'!$A:$A,0))</f>
        <v>25840.350254700003</v>
      </c>
      <c r="P1428" s="19">
        <f>H1428*INDEX('Pliegos Tarifarios (Santiago)'!$E:$E,MATCH($B1428,'Pliegos Tarifarios (Santiago)'!$A:$A,0))</f>
        <v>8545.7229468000005</v>
      </c>
      <c r="Q1428" s="19" cm="1">
        <f t="array" ref="Q1428">H1428*_xlfn.IFS(H1428&lt;=350,INDEX('Pliegos Tarifarios (Santiago)'!$F:$F,MATCH($B1428,'Pliegos Tarifarios (Santiago)'!$A:$A,0)),H1428&lt;=500,INDEX('Pliegos Tarifarios (Santiago)'!$G:$G,MATCH($B1428,'Pliegos Tarifarios (Santiago)'!$A:$A,0)),H1428&lt;=1000,INDEX('Pliegos Tarifarios (Santiago)'!$H:$H,MATCH($B1428,'Pliegos Tarifarios (Santiago)'!$A:$A,0)),H1428&lt;=5000,INDEX('Pliegos Tarifarios (Santiago)'!$I:$I,MATCH($B1428,'Pliegos Tarifarios (Santiago)'!$A:$A,0)),H1428&gt;5000,INDEX('Pliegos Tarifarios (Santiago)'!$J:$J,MATCH($B1428,'Pliegos Tarifarios (Santiago)'!$A:$A,0)))/1.19</f>
        <v>1549.8725553781514</v>
      </c>
      <c r="R1428" s="19">
        <f>INDEX('Pliegos Tarifarios (Santiago)'!$K:$K,MATCH($B1428,'Pliegos Tarifarios (Santiago)'!$A:$A,0))</f>
        <v>724.74800000000005</v>
      </c>
      <c r="S1428" s="21">
        <f t="shared" si="89"/>
        <v>121504.29951957816</v>
      </c>
      <c r="T1428" s="21">
        <f t="shared" si="90"/>
        <v>23085.816908719851</v>
      </c>
      <c r="U1428" s="19">
        <v>0</v>
      </c>
      <c r="V1428" s="21">
        <f t="shared" si="91"/>
        <v>144590.116428298</v>
      </c>
    </row>
    <row r="1429" spans="1:22" x14ac:dyDescent="0.3">
      <c r="A1429" s="7" t="s">
        <v>137</v>
      </c>
      <c r="B1429" s="7">
        <v>6</v>
      </c>
      <c r="C1429" s="8" t="s">
        <v>178</v>
      </c>
      <c r="D1429" s="7" t="s">
        <v>492</v>
      </c>
      <c r="E1429" s="7" t="s">
        <v>488</v>
      </c>
      <c r="F1429" s="8" t="s">
        <v>493</v>
      </c>
      <c r="G1429" s="7" t="s">
        <v>16</v>
      </c>
      <c r="H1429" s="9">
        <v>660.20259999999996</v>
      </c>
      <c r="I1429" s="9">
        <v>1.8421000000000001</v>
      </c>
      <c r="J1429" s="9">
        <v>1.8421000000000001</v>
      </c>
      <c r="K1429" s="10">
        <v>1</v>
      </c>
      <c r="L1429" s="9">
        <v>21.3</v>
      </c>
      <c r="M1429" s="19">
        <f>H1429*INDEX('Pliegos Tarifarios (Santiago)'!$B:$B,MATCH($B1429,'Pliegos Tarifarios (Santiago)'!$A:$A,0))</f>
        <v>78457.156578799986</v>
      </c>
      <c r="N1429" s="19">
        <f>I1429*INDEX('Pliegos Tarifarios (Santiago)'!$C:$C,MATCH($B1429,'Pliegos Tarifarios (Santiago)'!$A:$A,0))</f>
        <v>6374.6883655000001</v>
      </c>
      <c r="O1429" s="19">
        <f>J1429*INDEX('Pliegos Tarifarios (Santiago)'!$D:$D,MATCH($B1429,'Pliegos Tarifarios (Santiago)'!$A:$A,0))</f>
        <v>26092.478870900002</v>
      </c>
      <c r="P1429" s="19">
        <f>H1429*INDEX('Pliegos Tarifarios (Santiago)'!$E:$E,MATCH($B1429,'Pliegos Tarifarios (Santiago)'!$A:$A,0))</f>
        <v>8537.7400232</v>
      </c>
      <c r="Q1429" s="19" cm="1">
        <f t="array" ref="Q1429">H1429*_xlfn.IFS(H1429&lt;=350,INDEX('Pliegos Tarifarios (Santiago)'!$F:$F,MATCH($B1429,'Pliegos Tarifarios (Santiago)'!$A:$A,0)),H1429&lt;=500,INDEX('Pliegos Tarifarios (Santiago)'!$G:$G,MATCH($B1429,'Pliegos Tarifarios (Santiago)'!$A:$A,0)),H1429&lt;=1000,INDEX('Pliegos Tarifarios (Santiago)'!$H:$H,MATCH($B1429,'Pliegos Tarifarios (Santiago)'!$A:$A,0)),H1429&lt;=5000,INDEX('Pliegos Tarifarios (Santiago)'!$I:$I,MATCH($B1429,'Pliegos Tarifarios (Santiago)'!$A:$A,0)),H1429&gt;5000,INDEX('Pliegos Tarifarios (Santiago)'!$J:$J,MATCH($B1429,'Pliegos Tarifarios (Santiago)'!$A:$A,0)))/1.19</f>
        <v>1548.4247534453784</v>
      </c>
      <c r="R1429" s="19">
        <f>INDEX('Pliegos Tarifarios (Santiago)'!$K:$K,MATCH($B1429,'Pliegos Tarifarios (Santiago)'!$A:$A,0))</f>
        <v>724.74800000000005</v>
      </c>
      <c r="S1429" s="21">
        <f t="shared" si="89"/>
        <v>121735.23659184536</v>
      </c>
      <c r="T1429" s="21">
        <f t="shared" si="90"/>
        <v>23129.69495245062</v>
      </c>
      <c r="U1429" s="19">
        <v>0</v>
      </c>
      <c r="V1429" s="21">
        <f t="shared" si="91"/>
        <v>144864.93154429598</v>
      </c>
    </row>
    <row r="1430" spans="1:22" x14ac:dyDescent="0.3">
      <c r="A1430" s="7" t="s">
        <v>137</v>
      </c>
      <c r="B1430" s="7">
        <v>6</v>
      </c>
      <c r="C1430" s="8" t="s">
        <v>178</v>
      </c>
      <c r="D1430" s="7" t="s">
        <v>494</v>
      </c>
      <c r="E1430" s="7" t="s">
        <v>488</v>
      </c>
      <c r="F1430" s="8" t="s">
        <v>495</v>
      </c>
      <c r="G1430" s="7" t="s">
        <v>16</v>
      </c>
      <c r="H1430" s="9">
        <v>660.70150000000001</v>
      </c>
      <c r="I1430" s="9">
        <v>1.873</v>
      </c>
      <c r="J1430" s="9">
        <v>1.8003</v>
      </c>
      <c r="K1430" s="10">
        <v>0.96118526428190065</v>
      </c>
      <c r="L1430" s="9">
        <v>21.31</v>
      </c>
      <c r="M1430" s="19">
        <f>H1430*INDEX('Pliegos Tarifarios (Santiago)'!$B:$B,MATCH($B1430,'Pliegos Tarifarios (Santiago)'!$A:$A,0))</f>
        <v>78516.444856999995</v>
      </c>
      <c r="N1430" s="19">
        <f>I1430*INDEX('Pliegos Tarifarios (Santiago)'!$C:$C,MATCH($B1430,'Pliegos Tarifarios (Santiago)'!$A:$A,0))</f>
        <v>6481.6195149999994</v>
      </c>
      <c r="O1430" s="19">
        <f>J1430*INDEX('Pliegos Tarifarios (Santiago)'!$D:$D,MATCH($B1430,'Pliegos Tarifarios (Santiago)'!$A:$A,0))</f>
        <v>25500.401558699999</v>
      </c>
      <c r="P1430" s="19">
        <f>H1430*INDEX('Pliegos Tarifarios (Santiago)'!$E:$E,MATCH($B1430,'Pliegos Tarifarios (Santiago)'!$A:$A,0))</f>
        <v>8544.1917979999998</v>
      </c>
      <c r="Q1430" s="19" cm="1">
        <f t="array" ref="Q1430">H1430*_xlfn.IFS(H1430&lt;=350,INDEX('Pliegos Tarifarios (Santiago)'!$F:$F,MATCH($B1430,'Pliegos Tarifarios (Santiago)'!$A:$A,0)),H1430&lt;=500,INDEX('Pliegos Tarifarios (Santiago)'!$G:$G,MATCH($B1430,'Pliegos Tarifarios (Santiago)'!$A:$A,0)),H1430&lt;=1000,INDEX('Pliegos Tarifarios (Santiago)'!$H:$H,MATCH($B1430,'Pliegos Tarifarios (Santiago)'!$A:$A,0)),H1430&lt;=5000,INDEX('Pliegos Tarifarios (Santiago)'!$I:$I,MATCH($B1430,'Pliegos Tarifarios (Santiago)'!$A:$A,0)),H1430&gt;5000,INDEX('Pliegos Tarifarios (Santiago)'!$J:$J,MATCH($B1430,'Pliegos Tarifarios (Santiago)'!$A:$A,0)))/1.19</f>
        <v>1549.5948626050424</v>
      </c>
      <c r="R1430" s="19">
        <f>INDEX('Pliegos Tarifarios (Santiago)'!$K:$K,MATCH($B1430,'Pliegos Tarifarios (Santiago)'!$A:$A,0))</f>
        <v>724.74800000000005</v>
      </c>
      <c r="S1430" s="21">
        <f t="shared" si="89"/>
        <v>121317.00059130504</v>
      </c>
      <c r="T1430" s="21">
        <f t="shared" si="90"/>
        <v>23050.230112347959</v>
      </c>
      <c r="U1430" s="19">
        <v>0</v>
      </c>
      <c r="V1430" s="21">
        <f t="shared" si="91"/>
        <v>144367.23070365301</v>
      </c>
    </row>
    <row r="1431" spans="1:22" x14ac:dyDescent="0.3">
      <c r="A1431" s="7" t="s">
        <v>137</v>
      </c>
      <c r="B1431" s="7">
        <v>6</v>
      </c>
      <c r="C1431" s="8" t="s">
        <v>178</v>
      </c>
      <c r="D1431" s="7" t="s">
        <v>496</v>
      </c>
      <c r="E1431" s="7" t="s">
        <v>488</v>
      </c>
      <c r="F1431" s="8" t="s">
        <v>497</v>
      </c>
      <c r="G1431" s="7" t="s">
        <v>16</v>
      </c>
      <c r="H1431" s="9">
        <v>660.19839999999999</v>
      </c>
      <c r="I1431" s="9">
        <v>1.8827</v>
      </c>
      <c r="J1431" s="9">
        <v>1.8827</v>
      </c>
      <c r="K1431" s="10">
        <v>1</v>
      </c>
      <c r="L1431" s="9">
        <v>21.3</v>
      </c>
      <c r="M1431" s="19">
        <f>H1431*INDEX('Pliegos Tarifarios (Santiago)'!$B:$B,MATCH($B1431,'Pliegos Tarifarios (Santiago)'!$A:$A,0))</f>
        <v>78456.657459199996</v>
      </c>
      <c r="N1431" s="19">
        <f>I1431*INDEX('Pliegos Tarifarios (Santiago)'!$C:$C,MATCH($B1431,'Pliegos Tarifarios (Santiago)'!$A:$A,0))</f>
        <v>6515.1868985000001</v>
      </c>
      <c r="O1431" s="19">
        <f>J1431*INDEX('Pliegos Tarifarios (Santiago)'!$D:$D,MATCH($B1431,'Pliegos Tarifarios (Santiago)'!$A:$A,0))</f>
        <v>26667.558748300002</v>
      </c>
      <c r="P1431" s="19">
        <f>H1431*INDEX('Pliegos Tarifarios (Santiago)'!$E:$E,MATCH($B1431,'Pliegos Tarifarios (Santiago)'!$A:$A,0))</f>
        <v>8537.6857087999997</v>
      </c>
      <c r="Q1431" s="19" cm="1">
        <f t="array" ref="Q1431">H1431*_xlfn.IFS(H1431&lt;=350,INDEX('Pliegos Tarifarios (Santiago)'!$F:$F,MATCH($B1431,'Pliegos Tarifarios (Santiago)'!$A:$A,0)),H1431&lt;=500,INDEX('Pliegos Tarifarios (Santiago)'!$G:$G,MATCH($B1431,'Pliegos Tarifarios (Santiago)'!$A:$A,0)),H1431&lt;=1000,INDEX('Pliegos Tarifarios (Santiago)'!$H:$H,MATCH($B1431,'Pliegos Tarifarios (Santiago)'!$A:$A,0)),H1431&lt;=5000,INDEX('Pliegos Tarifarios (Santiago)'!$I:$I,MATCH($B1431,'Pliegos Tarifarios (Santiago)'!$A:$A,0)),H1431&gt;5000,INDEX('Pliegos Tarifarios (Santiago)'!$J:$J,MATCH($B1431,'Pliegos Tarifarios (Santiago)'!$A:$A,0)))/1.19</f>
        <v>1548.414902857143</v>
      </c>
      <c r="R1431" s="19">
        <f>INDEX('Pliegos Tarifarios (Santiago)'!$K:$K,MATCH($B1431,'Pliegos Tarifarios (Santiago)'!$A:$A,0))</f>
        <v>724.74800000000005</v>
      </c>
      <c r="S1431" s="21">
        <f t="shared" si="89"/>
        <v>122450.25171765714</v>
      </c>
      <c r="T1431" s="21">
        <f t="shared" si="90"/>
        <v>23265.547826354858</v>
      </c>
      <c r="U1431" s="19">
        <v>0</v>
      </c>
      <c r="V1431" s="21">
        <f t="shared" si="91"/>
        <v>145715.799544012</v>
      </c>
    </row>
    <row r="1432" spans="1:22" x14ac:dyDescent="0.3">
      <c r="A1432" s="7" t="s">
        <v>137</v>
      </c>
      <c r="B1432" s="7">
        <v>6</v>
      </c>
      <c r="C1432" s="8" t="s">
        <v>178</v>
      </c>
      <c r="D1432" s="7" t="s">
        <v>498</v>
      </c>
      <c r="E1432" s="7" t="s">
        <v>488</v>
      </c>
      <c r="F1432" s="8" t="s">
        <v>499</v>
      </c>
      <c r="G1432" s="7" t="s">
        <v>16</v>
      </c>
      <c r="H1432" s="9">
        <v>660.87929999999994</v>
      </c>
      <c r="I1432" s="9">
        <v>1.8388</v>
      </c>
      <c r="J1432" s="9">
        <v>1.7887</v>
      </c>
      <c r="K1432" s="10">
        <v>0.97275396998042196</v>
      </c>
      <c r="L1432" s="9">
        <v>21.32</v>
      </c>
      <c r="M1432" s="19">
        <f>H1432*INDEX('Pliegos Tarifarios (Santiago)'!$B:$B,MATCH($B1432,'Pliegos Tarifarios (Santiago)'!$A:$A,0))</f>
        <v>78537.574253399987</v>
      </c>
      <c r="N1432" s="19">
        <f>I1432*INDEX('Pliegos Tarifarios (Santiago)'!$C:$C,MATCH($B1432,'Pliegos Tarifarios (Santiago)'!$A:$A,0))</f>
        <v>6363.2685339999998</v>
      </c>
      <c r="O1432" s="19">
        <f>J1432*INDEX('Pliegos Tarifarios (Santiago)'!$D:$D,MATCH($B1432,'Pliegos Tarifarios (Santiago)'!$A:$A,0))</f>
        <v>25336.0930223</v>
      </c>
      <c r="P1432" s="19">
        <f>H1432*INDEX('Pliegos Tarifarios (Santiago)'!$E:$E,MATCH($B1432,'Pliegos Tarifarios (Santiago)'!$A:$A,0))</f>
        <v>8546.4911075999989</v>
      </c>
      <c r="Q1432" s="19" cm="1">
        <f t="array" ref="Q1432">H1432*_xlfn.IFS(H1432&lt;=350,INDEX('Pliegos Tarifarios (Santiago)'!$F:$F,MATCH($B1432,'Pliegos Tarifarios (Santiago)'!$A:$A,0)),H1432&lt;=500,INDEX('Pliegos Tarifarios (Santiago)'!$G:$G,MATCH($B1432,'Pliegos Tarifarios (Santiago)'!$A:$A,0)),H1432&lt;=1000,INDEX('Pliegos Tarifarios (Santiago)'!$H:$H,MATCH($B1432,'Pliegos Tarifarios (Santiago)'!$A:$A,0)),H1432&lt;=5000,INDEX('Pliegos Tarifarios (Santiago)'!$I:$I,MATCH($B1432,'Pliegos Tarifarios (Santiago)'!$A:$A,0)),H1432&gt;5000,INDEX('Pliegos Tarifarios (Santiago)'!$J:$J,MATCH($B1432,'Pliegos Tarifarios (Santiago)'!$A:$A,0)))/1.19</f>
        <v>1550.0118708403363</v>
      </c>
      <c r="R1432" s="19">
        <f>INDEX('Pliegos Tarifarios (Santiago)'!$K:$K,MATCH($B1432,'Pliegos Tarifarios (Santiago)'!$A:$A,0))</f>
        <v>724.74800000000005</v>
      </c>
      <c r="S1432" s="21">
        <f t="shared" si="89"/>
        <v>121058.18678814033</v>
      </c>
      <c r="T1432" s="21">
        <f t="shared" si="90"/>
        <v>23001.055489746665</v>
      </c>
      <c r="U1432" s="19">
        <v>0</v>
      </c>
      <c r="V1432" s="21">
        <f t="shared" si="91"/>
        <v>144059.24227788701</v>
      </c>
    </row>
    <row r="1433" spans="1:22" x14ac:dyDescent="0.3">
      <c r="A1433" s="7" t="s">
        <v>137</v>
      </c>
      <c r="B1433" s="7">
        <v>6</v>
      </c>
      <c r="C1433" s="8" t="s">
        <v>178</v>
      </c>
      <c r="D1433" s="7" t="s">
        <v>500</v>
      </c>
      <c r="E1433" s="7" t="s">
        <v>488</v>
      </c>
      <c r="F1433" s="8" t="s">
        <v>501</v>
      </c>
      <c r="G1433" s="7" t="s">
        <v>16</v>
      </c>
      <c r="H1433" s="9">
        <v>658.68849999999998</v>
      </c>
      <c r="I1433" s="9">
        <v>1.903</v>
      </c>
      <c r="J1433" s="9">
        <v>1.903</v>
      </c>
      <c r="K1433" s="10">
        <v>1</v>
      </c>
      <c r="L1433" s="9">
        <v>21.25</v>
      </c>
      <c r="M1433" s="19">
        <f>H1433*INDEX('Pliegos Tarifarios (Santiago)'!$B:$B,MATCH($B1433,'Pliegos Tarifarios (Santiago)'!$A:$A,0))</f>
        <v>78277.223962999997</v>
      </c>
      <c r="N1433" s="19">
        <f>I1433*INDEX('Pliegos Tarifarios (Santiago)'!$C:$C,MATCH($B1433,'Pliegos Tarifarios (Santiago)'!$A:$A,0))</f>
        <v>6585.4361650000001</v>
      </c>
      <c r="O1433" s="19">
        <f>J1433*INDEX('Pliegos Tarifarios (Santiago)'!$D:$D,MATCH($B1433,'Pliegos Tarifarios (Santiago)'!$A:$A,0))</f>
        <v>26955.098687000002</v>
      </c>
      <c r="P1433" s="19">
        <f>H1433*INDEX('Pliegos Tarifarios (Santiago)'!$E:$E,MATCH($B1433,'Pliegos Tarifarios (Santiago)'!$A:$A,0))</f>
        <v>8518.1596819999995</v>
      </c>
      <c r="Q1433" s="19" cm="1">
        <f t="array" ref="Q1433">H1433*_xlfn.IFS(H1433&lt;=350,INDEX('Pliegos Tarifarios (Santiago)'!$F:$F,MATCH($B1433,'Pliegos Tarifarios (Santiago)'!$A:$A,0)),H1433&lt;=500,INDEX('Pliegos Tarifarios (Santiago)'!$G:$G,MATCH($B1433,'Pliegos Tarifarios (Santiago)'!$A:$A,0)),H1433&lt;=1000,INDEX('Pliegos Tarifarios (Santiago)'!$H:$H,MATCH($B1433,'Pliegos Tarifarios (Santiago)'!$A:$A,0)),H1433&lt;=5000,INDEX('Pliegos Tarifarios (Santiago)'!$I:$I,MATCH($B1433,'Pliegos Tarifarios (Santiago)'!$A:$A,0)),H1433&gt;5000,INDEX('Pliegos Tarifarios (Santiago)'!$J:$J,MATCH($B1433,'Pliegos Tarifarios (Santiago)'!$A:$A,0)))/1.19</f>
        <v>1544.8736163865549</v>
      </c>
      <c r="R1433" s="19">
        <f>INDEX('Pliegos Tarifarios (Santiago)'!$K:$K,MATCH($B1433,'Pliegos Tarifarios (Santiago)'!$A:$A,0))</f>
        <v>724.74800000000005</v>
      </c>
      <c r="S1433" s="21">
        <f t="shared" si="89"/>
        <v>122605.54011338657</v>
      </c>
      <c r="T1433" s="21">
        <f t="shared" si="90"/>
        <v>23295.052621543447</v>
      </c>
      <c r="U1433" s="19">
        <v>0</v>
      </c>
      <c r="V1433" s="21">
        <f t="shared" si="91"/>
        <v>145900.59273493002</v>
      </c>
    </row>
    <row r="1434" spans="1:22" x14ac:dyDescent="0.3">
      <c r="A1434" s="7" t="s">
        <v>137</v>
      </c>
      <c r="B1434" s="7">
        <v>6</v>
      </c>
      <c r="C1434" s="8" t="s">
        <v>178</v>
      </c>
      <c r="D1434" s="7" t="s">
        <v>502</v>
      </c>
      <c r="E1434" s="7" t="s">
        <v>488</v>
      </c>
      <c r="F1434" s="8" t="s">
        <v>503</v>
      </c>
      <c r="G1434" s="7" t="s">
        <v>16</v>
      </c>
      <c r="H1434" s="9">
        <v>660.97329999999999</v>
      </c>
      <c r="I1434" s="9">
        <v>1.8465</v>
      </c>
      <c r="J1434" s="9">
        <v>1.831</v>
      </c>
      <c r="K1434" s="10">
        <v>0.99160574059030593</v>
      </c>
      <c r="L1434" s="9">
        <v>21.32</v>
      </c>
      <c r="M1434" s="19">
        <f>H1434*INDEX('Pliegos Tarifarios (Santiago)'!$B:$B,MATCH($B1434,'Pliegos Tarifarios (Santiago)'!$A:$A,0))</f>
        <v>78548.7450254</v>
      </c>
      <c r="N1434" s="19">
        <f>I1434*INDEX('Pliegos Tarifarios (Santiago)'!$C:$C,MATCH($B1434,'Pliegos Tarifarios (Santiago)'!$A:$A,0))</f>
        <v>6389.9148074999994</v>
      </c>
      <c r="O1434" s="19">
        <f>J1434*INDEX('Pliegos Tarifarios (Santiago)'!$D:$D,MATCH($B1434,'Pliegos Tarifarios (Santiago)'!$A:$A,0))</f>
        <v>25935.252598999999</v>
      </c>
      <c r="P1434" s="19">
        <f>H1434*INDEX('Pliegos Tarifarios (Santiago)'!$E:$E,MATCH($B1434,'Pliegos Tarifarios (Santiago)'!$A:$A,0))</f>
        <v>8547.7067155999994</v>
      </c>
      <c r="Q1434" s="19" cm="1">
        <f t="array" ref="Q1434">H1434*_xlfn.IFS(H1434&lt;=350,INDEX('Pliegos Tarifarios (Santiago)'!$F:$F,MATCH($B1434,'Pliegos Tarifarios (Santiago)'!$A:$A,0)),H1434&lt;=500,INDEX('Pliegos Tarifarios (Santiago)'!$G:$G,MATCH($B1434,'Pliegos Tarifarios (Santiago)'!$A:$A,0)),H1434&lt;=1000,INDEX('Pliegos Tarifarios (Santiago)'!$H:$H,MATCH($B1434,'Pliegos Tarifarios (Santiago)'!$A:$A,0)),H1434&lt;=5000,INDEX('Pliegos Tarifarios (Santiago)'!$I:$I,MATCH($B1434,'Pliegos Tarifarios (Santiago)'!$A:$A,0)),H1434&gt;5000,INDEX('Pliegos Tarifarios (Santiago)'!$J:$J,MATCH($B1434,'Pliegos Tarifarios (Santiago)'!$A:$A,0)))/1.19</f>
        <v>1550.2323363865548</v>
      </c>
      <c r="R1434" s="19">
        <f>INDEX('Pliegos Tarifarios (Santiago)'!$K:$K,MATCH($B1434,'Pliegos Tarifarios (Santiago)'!$A:$A,0))</f>
        <v>724.74800000000005</v>
      </c>
      <c r="S1434" s="21">
        <f t="shared" si="89"/>
        <v>121696.59948388656</v>
      </c>
      <c r="T1434" s="21">
        <f t="shared" si="90"/>
        <v>23122.353901938448</v>
      </c>
      <c r="U1434" s="19">
        <v>0</v>
      </c>
      <c r="V1434" s="21">
        <f t="shared" si="91"/>
        <v>144818.95338582501</v>
      </c>
    </row>
    <row r="1435" spans="1:22" x14ac:dyDescent="0.3">
      <c r="A1435" s="7" t="s">
        <v>137</v>
      </c>
      <c r="B1435" s="7">
        <v>6</v>
      </c>
      <c r="C1435" s="8" t="s">
        <v>178</v>
      </c>
      <c r="D1435" s="7" t="s">
        <v>504</v>
      </c>
      <c r="E1435" s="7" t="s">
        <v>488</v>
      </c>
      <c r="F1435" s="8" t="s">
        <v>505</v>
      </c>
      <c r="G1435" s="7" t="s">
        <v>16</v>
      </c>
      <c r="H1435" s="9">
        <v>660.1087</v>
      </c>
      <c r="I1435" s="9">
        <v>1.8394999999999999</v>
      </c>
      <c r="J1435" s="9">
        <v>1.8035000000000001</v>
      </c>
      <c r="K1435" s="10">
        <v>0.98042946452840452</v>
      </c>
      <c r="L1435" s="9">
        <v>21.29</v>
      </c>
      <c r="M1435" s="19">
        <f>H1435*INDEX('Pliegos Tarifarios (Santiago)'!$B:$B,MATCH($B1435,'Pliegos Tarifarios (Santiago)'!$A:$A,0))</f>
        <v>78445.997690599994</v>
      </c>
      <c r="N1435" s="19">
        <f>I1435*INDEX('Pliegos Tarifarios (Santiago)'!$C:$C,MATCH($B1435,'Pliegos Tarifarios (Santiago)'!$A:$A,0))</f>
        <v>6365.690922499999</v>
      </c>
      <c r="O1435" s="19">
        <f>J1435*INDEX('Pliegos Tarifarios (Santiago)'!$D:$D,MATCH($B1435,'Pliegos Tarifarios (Santiago)'!$A:$A,0))</f>
        <v>25545.728051500002</v>
      </c>
      <c r="P1435" s="19">
        <f>H1435*INDEX('Pliegos Tarifarios (Santiago)'!$E:$E,MATCH($B1435,'Pliegos Tarifarios (Santiago)'!$A:$A,0))</f>
        <v>8536.5257084000004</v>
      </c>
      <c r="Q1435" s="19" cm="1">
        <f t="array" ref="Q1435">H1435*_xlfn.IFS(H1435&lt;=350,INDEX('Pliegos Tarifarios (Santiago)'!$F:$F,MATCH($B1435,'Pliegos Tarifarios (Santiago)'!$A:$A,0)),H1435&lt;=500,INDEX('Pliegos Tarifarios (Santiago)'!$G:$G,MATCH($B1435,'Pliegos Tarifarios (Santiago)'!$A:$A,0)),H1435&lt;=1000,INDEX('Pliegos Tarifarios (Santiago)'!$H:$H,MATCH($B1435,'Pliegos Tarifarios (Santiago)'!$A:$A,0)),H1435&lt;=5000,INDEX('Pliegos Tarifarios (Santiago)'!$I:$I,MATCH($B1435,'Pliegos Tarifarios (Santiago)'!$A:$A,0)),H1435&gt;5000,INDEX('Pliegos Tarifarios (Santiago)'!$J:$J,MATCH($B1435,'Pliegos Tarifarios (Santiago)'!$A:$A,0)))/1.19</f>
        <v>1548.2045224369751</v>
      </c>
      <c r="R1435" s="19">
        <f>INDEX('Pliegos Tarifarios (Santiago)'!$K:$K,MATCH($B1435,'Pliegos Tarifarios (Santiago)'!$A:$A,0))</f>
        <v>724.74800000000005</v>
      </c>
      <c r="S1435" s="21">
        <f t="shared" si="89"/>
        <v>121166.89489543698</v>
      </c>
      <c r="T1435" s="21">
        <f t="shared" si="90"/>
        <v>23021.710030133028</v>
      </c>
      <c r="U1435" s="19">
        <v>0</v>
      </c>
      <c r="V1435" s="21">
        <f t="shared" si="91"/>
        <v>144188.60492557002</v>
      </c>
    </row>
    <row r="1436" spans="1:22" x14ac:dyDescent="0.3">
      <c r="A1436" s="7" t="s">
        <v>137</v>
      </c>
      <c r="B1436" s="7">
        <v>6</v>
      </c>
      <c r="C1436" s="8" t="s">
        <v>178</v>
      </c>
      <c r="D1436" s="7" t="s">
        <v>506</v>
      </c>
      <c r="E1436" s="7" t="s">
        <v>488</v>
      </c>
      <c r="F1436" s="8" t="s">
        <v>507</v>
      </c>
      <c r="G1436" s="7" t="s">
        <v>16</v>
      </c>
      <c r="H1436" s="9">
        <v>660.91179999999997</v>
      </c>
      <c r="I1436" s="9">
        <v>1.8554999999999999</v>
      </c>
      <c r="J1436" s="9">
        <v>1.8011999999999999</v>
      </c>
      <c r="K1436" s="10">
        <v>0.97073565076798707</v>
      </c>
      <c r="L1436" s="9">
        <v>21.32</v>
      </c>
      <c r="M1436" s="19">
        <f>H1436*INDEX('Pliegos Tarifarios (Santiago)'!$B:$B,MATCH($B1436,'Pliegos Tarifarios (Santiago)'!$A:$A,0))</f>
        <v>78541.436488399995</v>
      </c>
      <c r="N1436" s="19">
        <f>I1436*INDEX('Pliegos Tarifarios (Santiago)'!$C:$C,MATCH($B1436,'Pliegos Tarifarios (Santiago)'!$A:$A,0))</f>
        <v>6421.059802499999</v>
      </c>
      <c r="O1436" s="19">
        <f>J1436*INDEX('Pliegos Tarifarios (Santiago)'!$D:$D,MATCH($B1436,'Pliegos Tarifarios (Santiago)'!$A:$A,0))</f>
        <v>25513.1496348</v>
      </c>
      <c r="P1436" s="19">
        <f>H1436*INDEX('Pliegos Tarifarios (Santiago)'!$E:$E,MATCH($B1436,'Pliegos Tarifarios (Santiago)'!$A:$A,0))</f>
        <v>8546.9113976000008</v>
      </c>
      <c r="Q1436" s="19" cm="1">
        <f t="array" ref="Q1436">H1436*_xlfn.IFS(H1436&lt;=350,INDEX('Pliegos Tarifarios (Santiago)'!$F:$F,MATCH($B1436,'Pliegos Tarifarios (Santiago)'!$A:$A,0)),H1436&lt;=500,INDEX('Pliegos Tarifarios (Santiago)'!$G:$G,MATCH($B1436,'Pliegos Tarifarios (Santiago)'!$A:$A,0)),H1436&lt;=1000,INDEX('Pliegos Tarifarios (Santiago)'!$H:$H,MATCH($B1436,'Pliegos Tarifarios (Santiago)'!$A:$A,0)),H1436&lt;=5000,INDEX('Pliegos Tarifarios (Santiago)'!$I:$I,MATCH($B1436,'Pliegos Tarifarios (Santiago)'!$A:$A,0)),H1436&gt;5000,INDEX('Pliegos Tarifarios (Santiago)'!$J:$J,MATCH($B1436,'Pliegos Tarifarios (Santiago)'!$A:$A,0)))/1.19</f>
        <v>1550.0880956302522</v>
      </c>
      <c r="R1436" s="19">
        <f>INDEX('Pliegos Tarifarios (Santiago)'!$K:$K,MATCH($B1436,'Pliegos Tarifarios (Santiago)'!$A:$A,0))</f>
        <v>724.74800000000005</v>
      </c>
      <c r="S1436" s="21">
        <f t="shared" si="89"/>
        <v>121297.39341893025</v>
      </c>
      <c r="T1436" s="21">
        <f t="shared" si="90"/>
        <v>23046.504749596748</v>
      </c>
      <c r="U1436" s="19">
        <v>0</v>
      </c>
      <c r="V1436" s="21">
        <f t="shared" si="91"/>
        <v>144343.898168527</v>
      </c>
    </row>
    <row r="1437" spans="1:22" x14ac:dyDescent="0.3">
      <c r="A1437" s="7" t="s">
        <v>137</v>
      </c>
      <c r="B1437" s="7">
        <v>6</v>
      </c>
      <c r="C1437" s="8" t="s">
        <v>178</v>
      </c>
      <c r="D1437" s="7" t="s">
        <v>508</v>
      </c>
      <c r="E1437" s="7" t="s">
        <v>488</v>
      </c>
      <c r="F1437" s="8" t="s">
        <v>509</v>
      </c>
      <c r="G1437" s="7" t="s">
        <v>16</v>
      </c>
      <c r="H1437" s="9">
        <v>659.78269999999998</v>
      </c>
      <c r="I1437" s="9">
        <v>1.8546</v>
      </c>
      <c r="J1437" s="9">
        <v>1.8063</v>
      </c>
      <c r="K1437" s="10">
        <v>0.97395664833387252</v>
      </c>
      <c r="L1437" s="9">
        <v>21.28</v>
      </c>
      <c r="M1437" s="19">
        <f>H1437*INDEX('Pliegos Tarifarios (Santiago)'!$B:$B,MATCH($B1437,'Pliegos Tarifarios (Santiago)'!$A:$A,0))</f>
        <v>78407.256502599994</v>
      </c>
      <c r="N1437" s="19">
        <f>I1437*INDEX('Pliegos Tarifarios (Santiago)'!$C:$C,MATCH($B1437,'Pliegos Tarifarios (Santiago)'!$A:$A,0))</f>
        <v>6417.9453029999995</v>
      </c>
      <c r="O1437" s="19">
        <f>J1437*INDEX('Pliegos Tarifarios (Santiago)'!$D:$D,MATCH($B1437,'Pliegos Tarifarios (Santiago)'!$A:$A,0))</f>
        <v>25585.388732700001</v>
      </c>
      <c r="P1437" s="19">
        <f>H1437*INDEX('Pliegos Tarifarios (Santiago)'!$E:$E,MATCH($B1437,'Pliegos Tarifarios (Santiago)'!$A:$A,0))</f>
        <v>8532.3098764000006</v>
      </c>
      <c r="Q1437" s="19" cm="1">
        <f t="array" ref="Q1437">H1437*_xlfn.IFS(H1437&lt;=350,INDEX('Pliegos Tarifarios (Santiago)'!$F:$F,MATCH($B1437,'Pliegos Tarifarios (Santiago)'!$A:$A,0)),H1437&lt;=500,INDEX('Pliegos Tarifarios (Santiago)'!$G:$G,MATCH($B1437,'Pliegos Tarifarios (Santiago)'!$A:$A,0)),H1437&lt;=1000,INDEX('Pliegos Tarifarios (Santiago)'!$H:$H,MATCH($B1437,'Pliegos Tarifarios (Santiago)'!$A:$A,0)),H1437&lt;=5000,INDEX('Pliegos Tarifarios (Santiago)'!$I:$I,MATCH($B1437,'Pliegos Tarifarios (Santiago)'!$A:$A,0)),H1437&gt;5000,INDEX('Pliegos Tarifarios (Santiago)'!$J:$J,MATCH($B1437,'Pliegos Tarifarios (Santiago)'!$A:$A,0)))/1.19</f>
        <v>1547.4399291596642</v>
      </c>
      <c r="R1437" s="19">
        <f>INDEX('Pliegos Tarifarios (Santiago)'!$K:$K,MATCH($B1437,'Pliegos Tarifarios (Santiago)'!$A:$A,0))</f>
        <v>724.74800000000005</v>
      </c>
      <c r="S1437" s="21">
        <f t="shared" si="89"/>
        <v>121215.08834385966</v>
      </c>
      <c r="T1437" s="21">
        <f t="shared" si="90"/>
        <v>23030.866785333335</v>
      </c>
      <c r="U1437" s="19">
        <v>0</v>
      </c>
      <c r="V1437" s="21">
        <f t="shared" si="91"/>
        <v>144245.955129193</v>
      </c>
    </row>
    <row r="1438" spans="1:22" x14ac:dyDescent="0.3">
      <c r="A1438" s="7" t="s">
        <v>137</v>
      </c>
      <c r="B1438" s="7">
        <v>6</v>
      </c>
      <c r="C1438" s="8" t="s">
        <v>178</v>
      </c>
      <c r="D1438" s="7" t="s">
        <v>510</v>
      </c>
      <c r="E1438" s="7" t="s">
        <v>488</v>
      </c>
      <c r="F1438" s="8" t="s">
        <v>511</v>
      </c>
      <c r="G1438" s="7" t="s">
        <v>16</v>
      </c>
      <c r="H1438" s="9">
        <v>659.7396</v>
      </c>
      <c r="I1438" s="9">
        <v>1.8351</v>
      </c>
      <c r="J1438" s="9">
        <v>1.8101</v>
      </c>
      <c r="K1438" s="10">
        <v>0.98637676420903497</v>
      </c>
      <c r="L1438" s="9">
        <v>21.28</v>
      </c>
      <c r="M1438" s="19">
        <f>H1438*INDEX('Pliegos Tarifarios (Santiago)'!$B:$B,MATCH($B1438,'Pliegos Tarifarios (Santiago)'!$A:$A,0))</f>
        <v>78402.134584799991</v>
      </c>
      <c r="N1438" s="19">
        <f>I1438*INDEX('Pliegos Tarifarios (Santiago)'!$C:$C,MATCH($B1438,'Pliegos Tarifarios (Santiago)'!$A:$A,0))</f>
        <v>6350.4644804999998</v>
      </c>
      <c r="O1438" s="19">
        <f>J1438*INDEX('Pliegos Tarifarios (Santiago)'!$D:$D,MATCH($B1438,'Pliegos Tarifarios (Santiago)'!$A:$A,0))</f>
        <v>25639.213942900002</v>
      </c>
      <c r="P1438" s="19">
        <f>H1438*INDEX('Pliegos Tarifarios (Santiago)'!$E:$E,MATCH($B1438,'Pliegos Tarifarios (Santiago)'!$A:$A,0))</f>
        <v>8531.7525072000008</v>
      </c>
      <c r="Q1438" s="19" cm="1">
        <f t="array" ref="Q1438">H1438*_xlfn.IFS(H1438&lt;=350,INDEX('Pliegos Tarifarios (Santiago)'!$F:$F,MATCH($B1438,'Pliegos Tarifarios (Santiago)'!$A:$A,0)),H1438&lt;=500,INDEX('Pliegos Tarifarios (Santiago)'!$G:$G,MATCH($B1438,'Pliegos Tarifarios (Santiago)'!$A:$A,0)),H1438&lt;=1000,INDEX('Pliegos Tarifarios (Santiago)'!$H:$H,MATCH($B1438,'Pliegos Tarifarios (Santiago)'!$A:$A,0)),H1438&lt;=5000,INDEX('Pliegos Tarifarios (Santiago)'!$I:$I,MATCH($B1438,'Pliegos Tarifarios (Santiago)'!$A:$A,0)),H1438&gt;5000,INDEX('Pliegos Tarifarios (Santiago)'!$J:$J,MATCH($B1438,'Pliegos Tarifarios (Santiago)'!$A:$A,0)))/1.19</f>
        <v>1547.338843361345</v>
      </c>
      <c r="R1438" s="19">
        <f>INDEX('Pliegos Tarifarios (Santiago)'!$K:$K,MATCH($B1438,'Pliegos Tarifarios (Santiago)'!$A:$A,0))</f>
        <v>724.74800000000005</v>
      </c>
      <c r="S1438" s="21">
        <f t="shared" si="89"/>
        <v>121195.65235876135</v>
      </c>
      <c r="T1438" s="21">
        <f t="shared" si="90"/>
        <v>23027.173948164658</v>
      </c>
      <c r="U1438" s="19">
        <v>0</v>
      </c>
      <c r="V1438" s="21">
        <f t="shared" si="91"/>
        <v>144222.826306926</v>
      </c>
    </row>
    <row r="1439" spans="1:22" x14ac:dyDescent="0.3">
      <c r="A1439" s="7" t="s">
        <v>137</v>
      </c>
      <c r="B1439" s="7">
        <v>6</v>
      </c>
      <c r="C1439" s="8" t="s">
        <v>178</v>
      </c>
      <c r="D1439" s="7" t="s">
        <v>512</v>
      </c>
      <c r="E1439" s="7" t="s">
        <v>488</v>
      </c>
      <c r="F1439" s="8" t="s">
        <v>513</v>
      </c>
      <c r="G1439" s="7" t="s">
        <v>16</v>
      </c>
      <c r="H1439" s="9">
        <v>659.26649999999995</v>
      </c>
      <c r="I1439" s="9">
        <v>1.8371999999999999</v>
      </c>
      <c r="J1439" s="9">
        <v>1.7995000000000001</v>
      </c>
      <c r="K1439" s="10">
        <v>0.97947964293490097</v>
      </c>
      <c r="L1439" s="9">
        <v>21.27</v>
      </c>
      <c r="M1439" s="19">
        <f>H1439*INDEX('Pliegos Tarifarios (Santiago)'!$B:$B,MATCH($B1439,'Pliegos Tarifarios (Santiago)'!$A:$A,0))</f>
        <v>78345.912326999984</v>
      </c>
      <c r="N1439" s="19">
        <f>I1439*INDEX('Pliegos Tarifarios (Santiago)'!$C:$C,MATCH($B1439,'Pliegos Tarifarios (Santiago)'!$A:$A,0))</f>
        <v>6357.7316459999993</v>
      </c>
      <c r="O1439" s="19">
        <f>J1439*INDEX('Pliegos Tarifarios (Santiago)'!$D:$D,MATCH($B1439,'Pliegos Tarifarios (Santiago)'!$A:$A,0))</f>
        <v>25489.069935500003</v>
      </c>
      <c r="P1439" s="19">
        <f>H1439*INDEX('Pliegos Tarifarios (Santiago)'!$E:$E,MATCH($B1439,'Pliegos Tarifarios (Santiago)'!$A:$A,0))</f>
        <v>8525.6343779999988</v>
      </c>
      <c r="Q1439" s="19" cm="1">
        <f t="array" ref="Q1439">H1439*_xlfn.IFS(H1439&lt;=350,INDEX('Pliegos Tarifarios (Santiago)'!$F:$F,MATCH($B1439,'Pliegos Tarifarios (Santiago)'!$A:$A,0)),H1439&lt;=500,INDEX('Pliegos Tarifarios (Santiago)'!$G:$G,MATCH($B1439,'Pliegos Tarifarios (Santiago)'!$A:$A,0)),H1439&lt;=1000,INDEX('Pliegos Tarifarios (Santiago)'!$H:$H,MATCH($B1439,'Pliegos Tarifarios (Santiago)'!$A:$A,0)),H1439&lt;=5000,INDEX('Pliegos Tarifarios (Santiago)'!$I:$I,MATCH($B1439,'Pliegos Tarifarios (Santiago)'!$A:$A,0)),H1439&gt;5000,INDEX('Pliegos Tarifarios (Santiago)'!$J:$J,MATCH($B1439,'Pliegos Tarifarios (Santiago)'!$A:$A,0)))/1.19</f>
        <v>1546.2292449579834</v>
      </c>
      <c r="R1439" s="19">
        <f>INDEX('Pliegos Tarifarios (Santiago)'!$K:$K,MATCH($B1439,'Pliegos Tarifarios (Santiago)'!$A:$A,0))</f>
        <v>724.74800000000005</v>
      </c>
      <c r="S1439" s="21">
        <f t="shared" si="89"/>
        <v>120989.32553145797</v>
      </c>
      <c r="T1439" s="21">
        <f t="shared" si="90"/>
        <v>22987.971850977014</v>
      </c>
      <c r="U1439" s="19">
        <v>0</v>
      </c>
      <c r="V1439" s="21">
        <f t="shared" si="91"/>
        <v>143977.29738243498</v>
      </c>
    </row>
    <row r="1440" spans="1:22" x14ac:dyDescent="0.3">
      <c r="A1440" s="7" t="s">
        <v>137</v>
      </c>
      <c r="B1440" s="7">
        <v>6</v>
      </c>
      <c r="C1440" s="8" t="s">
        <v>178</v>
      </c>
      <c r="D1440" s="7" t="s">
        <v>514</v>
      </c>
      <c r="E1440" s="7" t="s">
        <v>488</v>
      </c>
      <c r="F1440" s="8" t="s">
        <v>515</v>
      </c>
      <c r="G1440" s="7" t="s">
        <v>16</v>
      </c>
      <c r="H1440" s="9">
        <v>660.29499999999996</v>
      </c>
      <c r="I1440" s="9">
        <v>1.8239000000000001</v>
      </c>
      <c r="J1440" s="9">
        <v>1.8239000000000001</v>
      </c>
      <c r="K1440" s="10">
        <v>1</v>
      </c>
      <c r="L1440" s="9">
        <v>21.3</v>
      </c>
      <c r="M1440" s="19">
        <f>H1440*INDEX('Pliegos Tarifarios (Santiago)'!$B:$B,MATCH($B1440,'Pliegos Tarifarios (Santiago)'!$A:$A,0))</f>
        <v>78468.137209999986</v>
      </c>
      <c r="N1440" s="19">
        <f>I1440*INDEX('Pliegos Tarifarios (Santiago)'!$C:$C,MATCH($B1440,'Pliegos Tarifarios (Santiago)'!$A:$A,0))</f>
        <v>6311.7062644999996</v>
      </c>
      <c r="O1440" s="19">
        <f>J1440*INDEX('Pliegos Tarifarios (Santiago)'!$D:$D,MATCH($B1440,'Pliegos Tarifarios (Santiago)'!$A:$A,0))</f>
        <v>25834.684443100003</v>
      </c>
      <c r="P1440" s="19">
        <f>H1440*INDEX('Pliegos Tarifarios (Santiago)'!$E:$E,MATCH($B1440,'Pliegos Tarifarios (Santiago)'!$A:$A,0))</f>
        <v>8538.9349399999992</v>
      </c>
      <c r="Q1440" s="19" cm="1">
        <f t="array" ref="Q1440">H1440*_xlfn.IFS(H1440&lt;=350,INDEX('Pliegos Tarifarios (Santiago)'!$F:$F,MATCH($B1440,'Pliegos Tarifarios (Santiago)'!$A:$A,0)),H1440&lt;=500,INDEX('Pliegos Tarifarios (Santiago)'!$G:$G,MATCH($B1440,'Pliegos Tarifarios (Santiago)'!$A:$A,0)),H1440&lt;=1000,INDEX('Pliegos Tarifarios (Santiago)'!$H:$H,MATCH($B1440,'Pliegos Tarifarios (Santiago)'!$A:$A,0)),H1440&lt;=5000,INDEX('Pliegos Tarifarios (Santiago)'!$I:$I,MATCH($B1440,'Pliegos Tarifarios (Santiago)'!$A:$A,0)),H1440&gt;5000,INDEX('Pliegos Tarifarios (Santiago)'!$J:$J,MATCH($B1440,'Pliegos Tarifarios (Santiago)'!$A:$A,0)))/1.19</f>
        <v>1548.6414663865548</v>
      </c>
      <c r="R1440" s="19">
        <f>INDEX('Pliegos Tarifarios (Santiago)'!$K:$K,MATCH($B1440,'Pliegos Tarifarios (Santiago)'!$A:$A,0))</f>
        <v>724.74800000000005</v>
      </c>
      <c r="S1440" s="21">
        <f t="shared" si="89"/>
        <v>121426.85232398655</v>
      </c>
      <c r="T1440" s="21">
        <f t="shared" si="90"/>
        <v>23071.101941557445</v>
      </c>
      <c r="U1440" s="19">
        <v>0</v>
      </c>
      <c r="V1440" s="21">
        <f t="shared" si="91"/>
        <v>144497.95426554399</v>
      </c>
    </row>
    <row r="1441" spans="1:22" x14ac:dyDescent="0.3">
      <c r="A1441" s="7" t="s">
        <v>137</v>
      </c>
      <c r="B1441" s="7">
        <v>6</v>
      </c>
      <c r="C1441" s="8" t="s">
        <v>178</v>
      </c>
      <c r="D1441" s="7" t="s">
        <v>516</v>
      </c>
      <c r="E1441" s="7" t="s">
        <v>488</v>
      </c>
      <c r="F1441" s="8" t="s">
        <v>517</v>
      </c>
      <c r="G1441" s="7" t="s">
        <v>16</v>
      </c>
      <c r="H1441" s="9">
        <v>659.03779999999995</v>
      </c>
      <c r="I1441" s="9">
        <v>1.8520000000000001</v>
      </c>
      <c r="J1441" s="9">
        <v>1.8225</v>
      </c>
      <c r="K1441" s="10">
        <v>0.98407127429805608</v>
      </c>
      <c r="L1441" s="9">
        <v>21.26</v>
      </c>
      <c r="M1441" s="19">
        <f>H1441*INDEX('Pliegos Tarifarios (Santiago)'!$B:$B,MATCH($B1441,'Pliegos Tarifarios (Santiago)'!$A:$A,0))</f>
        <v>78318.734076399996</v>
      </c>
      <c r="N1441" s="19">
        <f>I1441*INDEX('Pliegos Tarifarios (Santiago)'!$C:$C,MATCH($B1441,'Pliegos Tarifarios (Santiago)'!$A:$A,0))</f>
        <v>6408.9478600000002</v>
      </c>
      <c r="O1441" s="19">
        <f>J1441*INDEX('Pliegos Tarifarios (Santiago)'!$D:$D,MATCH($B1441,'Pliegos Tarifarios (Santiago)'!$A:$A,0))</f>
        <v>25814.854102500001</v>
      </c>
      <c r="P1441" s="19">
        <f>H1441*INDEX('Pliegos Tarifarios (Santiago)'!$E:$E,MATCH($B1441,'Pliegos Tarifarios (Santiago)'!$A:$A,0))</f>
        <v>8522.6768295999991</v>
      </c>
      <c r="Q1441" s="19" cm="1">
        <f t="array" ref="Q1441">H1441*_xlfn.IFS(H1441&lt;=350,INDEX('Pliegos Tarifarios (Santiago)'!$F:$F,MATCH($B1441,'Pliegos Tarifarios (Santiago)'!$A:$A,0)),H1441&lt;=500,INDEX('Pliegos Tarifarios (Santiago)'!$G:$G,MATCH($B1441,'Pliegos Tarifarios (Santiago)'!$A:$A,0)),H1441&lt;=1000,INDEX('Pliegos Tarifarios (Santiago)'!$H:$H,MATCH($B1441,'Pliegos Tarifarios (Santiago)'!$A:$A,0)),H1441&lt;=5000,INDEX('Pliegos Tarifarios (Santiago)'!$I:$I,MATCH($B1441,'Pliegos Tarifarios (Santiago)'!$A:$A,0)),H1441&gt;5000,INDEX('Pliegos Tarifarios (Santiago)'!$J:$J,MATCH($B1441,'Pliegos Tarifarios (Santiago)'!$A:$A,0)))/1.19</f>
        <v>1545.6928569747902</v>
      </c>
      <c r="R1441" s="19">
        <f>INDEX('Pliegos Tarifarios (Santiago)'!$K:$K,MATCH($B1441,'Pliegos Tarifarios (Santiago)'!$A:$A,0))</f>
        <v>724.74800000000005</v>
      </c>
      <c r="S1441" s="21">
        <f t="shared" si="89"/>
        <v>121335.65372547478</v>
      </c>
      <c r="T1441" s="21">
        <f t="shared" si="90"/>
        <v>23053.774207840208</v>
      </c>
      <c r="U1441" s="19">
        <v>0</v>
      </c>
      <c r="V1441" s="21">
        <f t="shared" si="91"/>
        <v>144389.42793331499</v>
      </c>
    </row>
    <row r="1442" spans="1:22" x14ac:dyDescent="0.3">
      <c r="A1442" s="7" t="s">
        <v>137</v>
      </c>
      <c r="B1442" s="7">
        <v>6</v>
      </c>
      <c r="C1442" s="8" t="s">
        <v>178</v>
      </c>
      <c r="D1442" s="7" t="s">
        <v>518</v>
      </c>
      <c r="E1442" s="7" t="s">
        <v>488</v>
      </c>
      <c r="F1442" s="8" t="s">
        <v>519</v>
      </c>
      <c r="G1442" s="7" t="s">
        <v>16</v>
      </c>
      <c r="H1442" s="9">
        <v>660.27210000000002</v>
      </c>
      <c r="I1442" s="9">
        <v>1.9135</v>
      </c>
      <c r="J1442" s="9">
        <v>1.8581000000000001</v>
      </c>
      <c r="K1442" s="10">
        <v>0.97104781813430896</v>
      </c>
      <c r="L1442" s="9">
        <v>21.3</v>
      </c>
      <c r="M1442" s="19">
        <f>H1442*INDEX('Pliegos Tarifarios (Santiago)'!$B:$B,MATCH($B1442,'Pliegos Tarifarios (Santiago)'!$A:$A,0))</f>
        <v>78465.415819799993</v>
      </c>
      <c r="N1442" s="19">
        <f>I1442*INDEX('Pliegos Tarifarios (Santiago)'!$C:$C,MATCH($B1442,'Pliegos Tarifarios (Santiago)'!$A:$A,0))</f>
        <v>6621.7719924999992</v>
      </c>
      <c r="O1442" s="19">
        <f>J1442*INDEX('Pliegos Tarifarios (Santiago)'!$D:$D,MATCH($B1442,'Pliegos Tarifarios (Santiago)'!$A:$A,0))</f>
        <v>26319.111334900001</v>
      </c>
      <c r="P1442" s="19">
        <f>H1442*INDEX('Pliegos Tarifarios (Santiago)'!$E:$E,MATCH($B1442,'Pliegos Tarifarios (Santiago)'!$A:$A,0))</f>
        <v>8538.6387972000011</v>
      </c>
      <c r="Q1442" s="19" cm="1">
        <f t="array" ref="Q1442">H1442*_xlfn.IFS(H1442&lt;=350,INDEX('Pliegos Tarifarios (Santiago)'!$F:$F,MATCH($B1442,'Pliegos Tarifarios (Santiago)'!$A:$A,0)),H1442&lt;=500,INDEX('Pliegos Tarifarios (Santiago)'!$G:$G,MATCH($B1442,'Pliegos Tarifarios (Santiago)'!$A:$A,0)),H1442&lt;=1000,INDEX('Pliegos Tarifarios (Santiago)'!$H:$H,MATCH($B1442,'Pliegos Tarifarios (Santiago)'!$A:$A,0)),H1442&lt;=5000,INDEX('Pliegos Tarifarios (Santiago)'!$I:$I,MATCH($B1442,'Pliegos Tarifarios (Santiago)'!$A:$A,0)),H1442&gt;5000,INDEX('Pliegos Tarifarios (Santiago)'!$J:$J,MATCH($B1442,'Pliegos Tarifarios (Santiago)'!$A:$A,0)))/1.19</f>
        <v>1548.587757226891</v>
      </c>
      <c r="R1442" s="19">
        <f>INDEX('Pliegos Tarifarios (Santiago)'!$K:$K,MATCH($B1442,'Pliegos Tarifarios (Santiago)'!$A:$A,0))</f>
        <v>724.74800000000005</v>
      </c>
      <c r="S1442" s="21">
        <f t="shared" si="89"/>
        <v>122218.27370162688</v>
      </c>
      <c r="T1442" s="21">
        <f t="shared" si="90"/>
        <v>23221.472003309107</v>
      </c>
      <c r="U1442" s="19">
        <v>0</v>
      </c>
      <c r="V1442" s="21">
        <f t="shared" si="91"/>
        <v>145439.74570493598</v>
      </c>
    </row>
    <row r="1443" spans="1:22" x14ac:dyDescent="0.3">
      <c r="A1443" s="7" t="s">
        <v>137</v>
      </c>
      <c r="B1443" s="7">
        <v>6</v>
      </c>
      <c r="C1443" s="8" t="s">
        <v>178</v>
      </c>
      <c r="D1443" s="7" t="s">
        <v>520</v>
      </c>
      <c r="E1443" s="7" t="s">
        <v>488</v>
      </c>
      <c r="F1443" s="8" t="s">
        <v>521</v>
      </c>
      <c r="G1443" s="7" t="s">
        <v>16</v>
      </c>
      <c r="H1443" s="9">
        <v>660.40009999999995</v>
      </c>
      <c r="I1443" s="9">
        <v>1.8326</v>
      </c>
      <c r="J1443" s="9">
        <v>1.8326</v>
      </c>
      <c r="K1443" s="10">
        <v>1</v>
      </c>
      <c r="L1443" s="9">
        <v>21.3</v>
      </c>
      <c r="M1443" s="19">
        <f>H1443*INDEX('Pliegos Tarifarios (Santiago)'!$B:$B,MATCH($B1443,'Pliegos Tarifarios (Santiago)'!$A:$A,0))</f>
        <v>78480.627083799991</v>
      </c>
      <c r="N1443" s="19">
        <f>I1443*INDEX('Pliegos Tarifarios (Santiago)'!$C:$C,MATCH($B1443,'Pliegos Tarifarios (Santiago)'!$A:$A,0))</f>
        <v>6341.8130929999998</v>
      </c>
      <c r="O1443" s="19">
        <f>J1443*INDEX('Pliegos Tarifarios (Santiago)'!$D:$D,MATCH($B1443,'Pliegos Tarifarios (Santiago)'!$A:$A,0))</f>
        <v>25957.915845400003</v>
      </c>
      <c r="P1443" s="19">
        <f>H1443*INDEX('Pliegos Tarifarios (Santiago)'!$E:$E,MATCH($B1443,'Pliegos Tarifarios (Santiago)'!$A:$A,0))</f>
        <v>8540.2940932000001</v>
      </c>
      <c r="Q1443" s="19" cm="1">
        <f t="array" ref="Q1443">H1443*_xlfn.IFS(H1443&lt;=350,INDEX('Pliegos Tarifarios (Santiago)'!$F:$F,MATCH($B1443,'Pliegos Tarifarios (Santiago)'!$A:$A,0)),H1443&lt;=500,INDEX('Pliegos Tarifarios (Santiago)'!$G:$G,MATCH($B1443,'Pliegos Tarifarios (Santiago)'!$A:$A,0)),H1443&lt;=1000,INDEX('Pliegos Tarifarios (Santiago)'!$H:$H,MATCH($B1443,'Pliegos Tarifarios (Santiago)'!$A:$A,0)),H1443&lt;=5000,INDEX('Pliegos Tarifarios (Santiago)'!$I:$I,MATCH($B1443,'Pliegos Tarifarios (Santiago)'!$A:$A,0)),H1443&gt;5000,INDEX('Pliegos Tarifarios (Santiago)'!$J:$J,MATCH($B1443,'Pliegos Tarifarios (Santiago)'!$A:$A,0)))/1.19</f>
        <v>1548.8879656302522</v>
      </c>
      <c r="R1443" s="19">
        <f>INDEX('Pliegos Tarifarios (Santiago)'!$K:$K,MATCH($B1443,'Pliegos Tarifarios (Santiago)'!$A:$A,0))</f>
        <v>724.74800000000005</v>
      </c>
      <c r="S1443" s="21">
        <f t="shared" si="89"/>
        <v>121594.28608103025</v>
      </c>
      <c r="T1443" s="21">
        <f t="shared" si="90"/>
        <v>23102.914355395747</v>
      </c>
      <c r="U1443" s="19">
        <v>0</v>
      </c>
      <c r="V1443" s="21">
        <f t="shared" si="91"/>
        <v>144697.20043642601</v>
      </c>
    </row>
    <row r="1444" spans="1:22" x14ac:dyDescent="0.3">
      <c r="A1444" s="7" t="s">
        <v>137</v>
      </c>
      <c r="B1444" s="7">
        <v>6</v>
      </c>
      <c r="C1444" s="8" t="s">
        <v>178</v>
      </c>
      <c r="D1444" s="7" t="s">
        <v>522</v>
      </c>
      <c r="E1444" s="7" t="s">
        <v>488</v>
      </c>
      <c r="F1444" s="8" t="s">
        <v>523</v>
      </c>
      <c r="G1444" s="7" t="s">
        <v>16</v>
      </c>
      <c r="H1444" s="9">
        <v>658.69680000000005</v>
      </c>
      <c r="I1444" s="9">
        <v>1.8454999999999999</v>
      </c>
      <c r="J1444" s="9">
        <v>1.8024</v>
      </c>
      <c r="K1444" s="10">
        <v>0.9766458954212951</v>
      </c>
      <c r="L1444" s="9">
        <v>21.25</v>
      </c>
      <c r="M1444" s="19">
        <f>H1444*INDEX('Pliegos Tarifarios (Santiago)'!$B:$B,MATCH($B1444,'Pliegos Tarifarios (Santiago)'!$A:$A,0))</f>
        <v>78278.210318400001</v>
      </c>
      <c r="N1444" s="19">
        <f>I1444*INDEX('Pliegos Tarifarios (Santiago)'!$C:$C,MATCH($B1444,'Pliegos Tarifarios (Santiago)'!$A:$A,0))</f>
        <v>6386.4542524999997</v>
      </c>
      <c r="O1444" s="19">
        <f>J1444*INDEX('Pliegos Tarifarios (Santiago)'!$D:$D,MATCH($B1444,'Pliegos Tarifarios (Santiago)'!$A:$A,0))</f>
        <v>25530.1470696</v>
      </c>
      <c r="P1444" s="19">
        <f>H1444*INDEX('Pliegos Tarifarios (Santiago)'!$E:$E,MATCH($B1444,'Pliegos Tarifarios (Santiago)'!$A:$A,0))</f>
        <v>8518.2670176000011</v>
      </c>
      <c r="Q1444" s="19" cm="1">
        <f t="array" ref="Q1444">H1444*_xlfn.IFS(H1444&lt;=350,INDEX('Pliegos Tarifarios (Santiago)'!$F:$F,MATCH($B1444,'Pliegos Tarifarios (Santiago)'!$A:$A,0)),H1444&lt;=500,INDEX('Pliegos Tarifarios (Santiago)'!$G:$G,MATCH($B1444,'Pliegos Tarifarios (Santiago)'!$A:$A,0)),H1444&lt;=1000,INDEX('Pliegos Tarifarios (Santiago)'!$H:$H,MATCH($B1444,'Pliegos Tarifarios (Santiago)'!$A:$A,0)),H1444&lt;=5000,INDEX('Pliegos Tarifarios (Santiago)'!$I:$I,MATCH($B1444,'Pliegos Tarifarios (Santiago)'!$A:$A,0)),H1444&gt;5000,INDEX('Pliegos Tarifarios (Santiago)'!$J:$J,MATCH($B1444,'Pliegos Tarifarios (Santiago)'!$A:$A,0)))/1.19</f>
        <v>1544.8930830252104</v>
      </c>
      <c r="R1444" s="19">
        <f>INDEX('Pliegos Tarifarios (Santiago)'!$K:$K,MATCH($B1444,'Pliegos Tarifarios (Santiago)'!$A:$A,0))</f>
        <v>724.74800000000005</v>
      </c>
      <c r="S1444" s="21">
        <f t="shared" si="89"/>
        <v>120982.71974112521</v>
      </c>
      <c r="T1444" s="21">
        <f t="shared" si="90"/>
        <v>22986.71675081379</v>
      </c>
      <c r="U1444" s="19">
        <v>0</v>
      </c>
      <c r="V1444" s="21">
        <f t="shared" si="91"/>
        <v>143969.43649193901</v>
      </c>
    </row>
    <row r="1445" spans="1:22" x14ac:dyDescent="0.3">
      <c r="A1445" s="7" t="s">
        <v>137</v>
      </c>
      <c r="B1445" s="7">
        <v>6</v>
      </c>
      <c r="C1445" s="8" t="s">
        <v>178</v>
      </c>
      <c r="D1445" s="7" t="s">
        <v>524</v>
      </c>
      <c r="E1445" s="7" t="s">
        <v>488</v>
      </c>
      <c r="F1445" s="8" t="s">
        <v>525</v>
      </c>
      <c r="G1445" s="7" t="s">
        <v>16</v>
      </c>
      <c r="H1445" s="9">
        <v>660.9452</v>
      </c>
      <c r="I1445" s="9">
        <v>1.8435999999999999</v>
      </c>
      <c r="J1445" s="9">
        <v>1.8435999999999999</v>
      </c>
      <c r="K1445" s="10">
        <v>1</v>
      </c>
      <c r="L1445" s="9">
        <v>21.32</v>
      </c>
      <c r="M1445" s="19">
        <f>H1445*INDEX('Pliegos Tarifarios (Santiago)'!$B:$B,MATCH($B1445,'Pliegos Tarifarios (Santiago)'!$A:$A,0))</f>
        <v>78545.405677599992</v>
      </c>
      <c r="N1445" s="19">
        <f>I1445*INDEX('Pliegos Tarifarios (Santiago)'!$C:$C,MATCH($B1445,'Pliegos Tarifarios (Santiago)'!$A:$A,0))</f>
        <v>6379.8791979999996</v>
      </c>
      <c r="O1445" s="19">
        <f>J1445*INDEX('Pliegos Tarifarios (Santiago)'!$D:$D,MATCH($B1445,'Pliegos Tarifarios (Santiago)'!$A:$A,0))</f>
        <v>26113.725664400001</v>
      </c>
      <c r="P1445" s="19">
        <f>H1445*INDEX('Pliegos Tarifarios (Santiago)'!$E:$E,MATCH($B1445,'Pliegos Tarifarios (Santiago)'!$A:$A,0))</f>
        <v>8547.3433263999996</v>
      </c>
      <c r="Q1445" s="19" cm="1">
        <f t="array" ref="Q1445">H1445*_xlfn.IFS(H1445&lt;=350,INDEX('Pliegos Tarifarios (Santiago)'!$F:$F,MATCH($B1445,'Pliegos Tarifarios (Santiago)'!$A:$A,0)),H1445&lt;=500,INDEX('Pliegos Tarifarios (Santiago)'!$G:$G,MATCH($B1445,'Pliegos Tarifarios (Santiago)'!$A:$A,0)),H1445&lt;=1000,INDEX('Pliegos Tarifarios (Santiago)'!$H:$H,MATCH($B1445,'Pliegos Tarifarios (Santiago)'!$A:$A,0)),H1445&lt;=5000,INDEX('Pliegos Tarifarios (Santiago)'!$I:$I,MATCH($B1445,'Pliegos Tarifarios (Santiago)'!$A:$A,0)),H1445&gt;5000,INDEX('Pliegos Tarifarios (Santiago)'!$J:$J,MATCH($B1445,'Pliegos Tarifarios (Santiago)'!$A:$A,0)))/1.19</f>
        <v>1550.1664312605044</v>
      </c>
      <c r="R1445" s="19">
        <f>INDEX('Pliegos Tarifarios (Santiago)'!$K:$K,MATCH($B1445,'Pliegos Tarifarios (Santiago)'!$A:$A,0))</f>
        <v>724.74800000000005</v>
      </c>
      <c r="S1445" s="21">
        <f t="shared" si="89"/>
        <v>121861.2682976605</v>
      </c>
      <c r="T1445" s="21">
        <f t="shared" si="90"/>
        <v>23153.640976555496</v>
      </c>
      <c r="U1445" s="19">
        <v>0</v>
      </c>
      <c r="V1445" s="21">
        <f t="shared" si="91"/>
        <v>145014.90927421598</v>
      </c>
    </row>
    <row r="1446" spans="1:22" x14ac:dyDescent="0.3">
      <c r="A1446" s="7" t="s">
        <v>137</v>
      </c>
      <c r="B1446" s="7">
        <v>6</v>
      </c>
      <c r="C1446" s="8" t="s">
        <v>178</v>
      </c>
      <c r="D1446" s="7" t="s">
        <v>526</v>
      </c>
      <c r="E1446" s="7" t="s">
        <v>488</v>
      </c>
      <c r="F1446" s="8" t="s">
        <v>527</v>
      </c>
      <c r="G1446" s="7" t="s">
        <v>16</v>
      </c>
      <c r="H1446" s="9">
        <v>659.36360000000002</v>
      </c>
      <c r="I1446" s="9">
        <v>1.8051999999999999</v>
      </c>
      <c r="J1446" s="9">
        <v>1.79</v>
      </c>
      <c r="K1446" s="10">
        <v>0.99157988034566813</v>
      </c>
      <c r="L1446" s="9">
        <v>21.27</v>
      </c>
      <c r="M1446" s="19">
        <f>H1446*INDEX('Pliegos Tarifarios (Santiago)'!$B:$B,MATCH($B1446,'Pliegos Tarifarios (Santiago)'!$A:$A,0))</f>
        <v>78357.4514968</v>
      </c>
      <c r="N1446" s="19">
        <f>I1446*INDEX('Pliegos Tarifarios (Santiago)'!$C:$C,MATCH($B1446,'Pliegos Tarifarios (Santiago)'!$A:$A,0))</f>
        <v>6246.9938859999993</v>
      </c>
      <c r="O1446" s="19">
        <f>J1446*INDEX('Pliegos Tarifarios (Santiago)'!$D:$D,MATCH($B1446,'Pliegos Tarifarios (Santiago)'!$A:$A,0))</f>
        <v>25354.50691</v>
      </c>
      <c r="P1446" s="19">
        <f>H1446*INDEX('Pliegos Tarifarios (Santiago)'!$E:$E,MATCH($B1446,'Pliegos Tarifarios (Santiago)'!$A:$A,0))</f>
        <v>8526.8900752000009</v>
      </c>
      <c r="Q1446" s="19" cm="1">
        <f t="array" ref="Q1446">H1446*_xlfn.IFS(H1446&lt;=350,INDEX('Pliegos Tarifarios (Santiago)'!$F:$F,MATCH($B1446,'Pliegos Tarifarios (Santiago)'!$A:$A,0)),H1446&lt;=500,INDEX('Pliegos Tarifarios (Santiago)'!$G:$G,MATCH($B1446,'Pliegos Tarifarios (Santiago)'!$A:$A,0)),H1446&lt;=1000,INDEX('Pliegos Tarifarios (Santiago)'!$H:$H,MATCH($B1446,'Pliegos Tarifarios (Santiago)'!$A:$A,0)),H1446&lt;=5000,INDEX('Pliegos Tarifarios (Santiago)'!$I:$I,MATCH($B1446,'Pliegos Tarifarios (Santiago)'!$A:$A,0)),H1446&gt;5000,INDEX('Pliegos Tarifarios (Santiago)'!$J:$J,MATCH($B1446,'Pliegos Tarifarios (Santiago)'!$A:$A,0)))/1.19</f>
        <v>1546.4569811764709</v>
      </c>
      <c r="R1446" s="19">
        <f>INDEX('Pliegos Tarifarios (Santiago)'!$K:$K,MATCH($B1446,'Pliegos Tarifarios (Santiago)'!$A:$A,0))</f>
        <v>724.74800000000005</v>
      </c>
      <c r="S1446" s="21">
        <f t="shared" si="89"/>
        <v>120757.04734917647</v>
      </c>
      <c r="T1446" s="21">
        <f t="shared" si="90"/>
        <v>22943.838996343529</v>
      </c>
      <c r="U1446" s="19">
        <v>0</v>
      </c>
      <c r="V1446" s="21">
        <f t="shared" si="91"/>
        <v>143700.88634552</v>
      </c>
    </row>
    <row r="1447" spans="1:22" x14ac:dyDescent="0.3">
      <c r="A1447" s="7" t="s">
        <v>137</v>
      </c>
      <c r="B1447" s="7">
        <v>6</v>
      </c>
      <c r="C1447" s="8" t="s">
        <v>178</v>
      </c>
      <c r="D1447" s="7" t="s">
        <v>528</v>
      </c>
      <c r="E1447" s="7" t="s">
        <v>488</v>
      </c>
      <c r="F1447" s="8" t="s">
        <v>529</v>
      </c>
      <c r="G1447" s="7" t="s">
        <v>16</v>
      </c>
      <c r="H1447" s="9">
        <v>659.87099999999998</v>
      </c>
      <c r="I1447" s="9">
        <v>1.8858999999999999</v>
      </c>
      <c r="J1447" s="9">
        <v>1.8237000000000001</v>
      </c>
      <c r="K1447" s="10">
        <v>0.96701839970305969</v>
      </c>
      <c r="L1447" s="9">
        <v>21.29</v>
      </c>
      <c r="M1447" s="19">
        <f>H1447*INDEX('Pliegos Tarifarios (Santiago)'!$B:$B,MATCH($B1447,'Pliegos Tarifarios (Santiago)'!$A:$A,0))</f>
        <v>78417.749897999995</v>
      </c>
      <c r="N1447" s="19">
        <f>I1447*INDEX('Pliegos Tarifarios (Santiago)'!$C:$C,MATCH($B1447,'Pliegos Tarifarios (Santiago)'!$A:$A,0))</f>
        <v>6526.2606744999994</v>
      </c>
      <c r="O1447" s="19">
        <f>J1447*INDEX('Pliegos Tarifarios (Santiago)'!$D:$D,MATCH($B1447,'Pliegos Tarifarios (Santiago)'!$A:$A,0))</f>
        <v>25831.851537300001</v>
      </c>
      <c r="P1447" s="19">
        <f>H1447*INDEX('Pliegos Tarifarios (Santiago)'!$E:$E,MATCH($B1447,'Pliegos Tarifarios (Santiago)'!$A:$A,0))</f>
        <v>8533.4517720000003</v>
      </c>
      <c r="Q1447" s="19" cm="1">
        <f t="array" ref="Q1447">H1447*_xlfn.IFS(H1447&lt;=350,INDEX('Pliegos Tarifarios (Santiago)'!$F:$F,MATCH($B1447,'Pliegos Tarifarios (Santiago)'!$A:$A,0)),H1447&lt;=500,INDEX('Pliegos Tarifarios (Santiago)'!$G:$G,MATCH($B1447,'Pliegos Tarifarios (Santiago)'!$A:$A,0)),H1447&lt;=1000,INDEX('Pliegos Tarifarios (Santiago)'!$H:$H,MATCH($B1447,'Pliegos Tarifarios (Santiago)'!$A:$A,0)),H1447&lt;=5000,INDEX('Pliegos Tarifarios (Santiago)'!$I:$I,MATCH($B1447,'Pliegos Tarifarios (Santiago)'!$A:$A,0)),H1447&gt;5000,INDEX('Pliegos Tarifarios (Santiago)'!$J:$J,MATCH($B1447,'Pliegos Tarifarios (Santiago)'!$A:$A,0)))/1.19</f>
        <v>1547.6470260504204</v>
      </c>
      <c r="R1447" s="19">
        <f>INDEX('Pliegos Tarifarios (Santiago)'!$K:$K,MATCH($B1447,'Pliegos Tarifarios (Santiago)'!$A:$A,0))</f>
        <v>724.74800000000005</v>
      </c>
      <c r="S1447" s="21">
        <f t="shared" si="89"/>
        <v>121581.70890785041</v>
      </c>
      <c r="T1447" s="21">
        <f t="shared" si="90"/>
        <v>23100.524692491577</v>
      </c>
      <c r="U1447" s="19">
        <v>0</v>
      </c>
      <c r="V1447" s="21">
        <f t="shared" si="91"/>
        <v>144682.23360034198</v>
      </c>
    </row>
    <row r="1448" spans="1:22" x14ac:dyDescent="0.3">
      <c r="A1448" s="7" t="s">
        <v>137</v>
      </c>
      <c r="B1448" s="7">
        <v>6</v>
      </c>
      <c r="C1448" s="8" t="s">
        <v>178</v>
      </c>
      <c r="D1448" s="7" t="s">
        <v>530</v>
      </c>
      <c r="E1448" s="7" t="s">
        <v>488</v>
      </c>
      <c r="F1448" s="8" t="s">
        <v>531</v>
      </c>
      <c r="G1448" s="7" t="s">
        <v>16</v>
      </c>
      <c r="H1448" s="9">
        <v>659.02020000000005</v>
      </c>
      <c r="I1448" s="9">
        <v>1.8484</v>
      </c>
      <c r="J1448" s="9">
        <v>1.8484</v>
      </c>
      <c r="K1448" s="10">
        <v>1</v>
      </c>
      <c r="L1448" s="9">
        <v>21.26</v>
      </c>
      <c r="M1448" s="19">
        <f>H1448*INDEX('Pliegos Tarifarios (Santiago)'!$B:$B,MATCH($B1448,'Pliegos Tarifarios (Santiago)'!$A:$A,0))</f>
        <v>78316.642527600008</v>
      </c>
      <c r="N1448" s="19">
        <f>I1448*INDEX('Pliegos Tarifarios (Santiago)'!$C:$C,MATCH($B1448,'Pliegos Tarifarios (Santiago)'!$A:$A,0))</f>
        <v>6396.4898619999994</v>
      </c>
      <c r="O1448" s="19">
        <f>J1448*INDEX('Pliegos Tarifarios (Santiago)'!$D:$D,MATCH($B1448,'Pliegos Tarifarios (Santiago)'!$A:$A,0))</f>
        <v>26181.715403600003</v>
      </c>
      <c r="P1448" s="19">
        <f>H1448*INDEX('Pliegos Tarifarios (Santiago)'!$E:$E,MATCH($B1448,'Pliegos Tarifarios (Santiago)'!$A:$A,0))</f>
        <v>8522.4492264</v>
      </c>
      <c r="Q1448" s="19" cm="1">
        <f t="array" ref="Q1448">H1448*_xlfn.IFS(H1448&lt;=350,INDEX('Pliegos Tarifarios (Santiago)'!$F:$F,MATCH($B1448,'Pliegos Tarifarios (Santiago)'!$A:$A,0)),H1448&lt;=500,INDEX('Pliegos Tarifarios (Santiago)'!$G:$G,MATCH($B1448,'Pliegos Tarifarios (Santiago)'!$A:$A,0)),H1448&lt;=1000,INDEX('Pliegos Tarifarios (Santiago)'!$H:$H,MATCH($B1448,'Pliegos Tarifarios (Santiago)'!$A:$A,0)),H1448&lt;=5000,INDEX('Pliegos Tarifarios (Santiago)'!$I:$I,MATCH($B1448,'Pliegos Tarifarios (Santiago)'!$A:$A,0)),H1448&gt;5000,INDEX('Pliegos Tarifarios (Santiago)'!$J:$J,MATCH($B1448,'Pliegos Tarifarios (Santiago)'!$A:$A,0)))/1.19</f>
        <v>1545.6515783193281</v>
      </c>
      <c r="R1448" s="19">
        <f>INDEX('Pliegos Tarifarios (Santiago)'!$K:$K,MATCH($B1448,'Pliegos Tarifarios (Santiago)'!$A:$A,0))</f>
        <v>724.74800000000005</v>
      </c>
      <c r="S1448" s="21">
        <f t="shared" si="89"/>
        <v>121687.69659791935</v>
      </c>
      <c r="T1448" s="21">
        <f t="shared" si="90"/>
        <v>23120.662353604675</v>
      </c>
      <c r="U1448" s="19">
        <v>0</v>
      </c>
      <c r="V1448" s="21">
        <f t="shared" si="91"/>
        <v>144808.35895152402</v>
      </c>
    </row>
    <row r="1449" spans="1:22" x14ac:dyDescent="0.3">
      <c r="A1449" s="7" t="s">
        <v>137</v>
      </c>
      <c r="B1449" s="7">
        <v>6</v>
      </c>
      <c r="C1449" s="8" t="s">
        <v>178</v>
      </c>
      <c r="D1449" s="7" t="s">
        <v>532</v>
      </c>
      <c r="E1449" s="7" t="s">
        <v>488</v>
      </c>
      <c r="F1449" s="8" t="s">
        <v>533</v>
      </c>
      <c r="G1449" s="7" t="s">
        <v>16</v>
      </c>
      <c r="H1449" s="9">
        <v>660.16899999999998</v>
      </c>
      <c r="I1449" s="9">
        <v>1.8436999999999999</v>
      </c>
      <c r="J1449" s="9">
        <v>1.81</v>
      </c>
      <c r="K1449" s="10">
        <v>0.98172153821120578</v>
      </c>
      <c r="L1449" s="9">
        <v>21.3</v>
      </c>
      <c r="M1449" s="19">
        <f>H1449*INDEX('Pliegos Tarifarios (Santiago)'!$B:$B,MATCH($B1449,'Pliegos Tarifarios (Santiago)'!$A:$A,0))</f>
        <v>78453.163621999993</v>
      </c>
      <c r="N1449" s="19">
        <f>I1449*INDEX('Pliegos Tarifarios (Santiago)'!$C:$C,MATCH($B1449,'Pliegos Tarifarios (Santiago)'!$A:$A,0))</f>
        <v>6380.2252534999998</v>
      </c>
      <c r="O1449" s="19">
        <f>J1449*INDEX('Pliegos Tarifarios (Santiago)'!$D:$D,MATCH($B1449,'Pliegos Tarifarios (Santiago)'!$A:$A,0))</f>
        <v>25637.797490000001</v>
      </c>
      <c r="P1449" s="19">
        <f>H1449*INDEX('Pliegos Tarifarios (Santiago)'!$E:$E,MATCH($B1449,'Pliegos Tarifarios (Santiago)'!$A:$A,0))</f>
        <v>8537.3055079999995</v>
      </c>
      <c r="Q1449" s="19" cm="1">
        <f t="array" ref="Q1449">H1449*_xlfn.IFS(H1449&lt;=350,INDEX('Pliegos Tarifarios (Santiago)'!$F:$F,MATCH($B1449,'Pliegos Tarifarios (Santiago)'!$A:$A,0)),H1449&lt;=500,INDEX('Pliegos Tarifarios (Santiago)'!$G:$G,MATCH($B1449,'Pliegos Tarifarios (Santiago)'!$A:$A,0)),H1449&lt;=1000,INDEX('Pliegos Tarifarios (Santiago)'!$H:$H,MATCH($B1449,'Pliegos Tarifarios (Santiago)'!$A:$A,0)),H1449&lt;=5000,INDEX('Pliegos Tarifarios (Santiago)'!$I:$I,MATCH($B1449,'Pliegos Tarifarios (Santiago)'!$A:$A,0)),H1449&gt;5000,INDEX('Pliegos Tarifarios (Santiago)'!$J:$J,MATCH($B1449,'Pliegos Tarifarios (Santiago)'!$A:$A,0)))/1.19</f>
        <v>1548.345948739496</v>
      </c>
      <c r="R1449" s="19">
        <f>INDEX('Pliegos Tarifarios (Santiago)'!$K:$K,MATCH($B1449,'Pliegos Tarifarios (Santiago)'!$A:$A,0))</f>
        <v>724.74800000000005</v>
      </c>
      <c r="S1449" s="21">
        <f t="shared" si="89"/>
        <v>121281.5858222395</v>
      </c>
      <c r="T1449" s="21">
        <f t="shared" si="90"/>
        <v>23043.501306225506</v>
      </c>
      <c r="U1449" s="19">
        <v>0</v>
      </c>
      <c r="V1449" s="21">
        <f t="shared" si="91"/>
        <v>144325.08712846501</v>
      </c>
    </row>
    <row r="1450" spans="1:22" x14ac:dyDescent="0.3">
      <c r="A1450" s="7" t="s">
        <v>137</v>
      </c>
      <c r="B1450" s="7">
        <v>6</v>
      </c>
      <c r="C1450" s="8" t="s">
        <v>178</v>
      </c>
      <c r="D1450" s="7" t="s">
        <v>534</v>
      </c>
      <c r="E1450" s="7" t="s">
        <v>488</v>
      </c>
      <c r="F1450" s="8" t="s">
        <v>535</v>
      </c>
      <c r="G1450" s="7" t="s">
        <v>16</v>
      </c>
      <c r="H1450" s="9">
        <v>660.28049999999996</v>
      </c>
      <c r="I1450" s="9">
        <v>1.8565</v>
      </c>
      <c r="J1450" s="9">
        <v>1.8565</v>
      </c>
      <c r="K1450" s="10">
        <v>1</v>
      </c>
      <c r="L1450" s="9">
        <v>21.3</v>
      </c>
      <c r="M1450" s="19">
        <f>H1450*INDEX('Pliegos Tarifarios (Santiago)'!$B:$B,MATCH($B1450,'Pliegos Tarifarios (Santiago)'!$A:$A,0))</f>
        <v>78466.414058999988</v>
      </c>
      <c r="N1450" s="19">
        <f>I1450*INDEX('Pliegos Tarifarios (Santiago)'!$C:$C,MATCH($B1450,'Pliegos Tarifarios (Santiago)'!$A:$A,0))</f>
        <v>6424.5203574999996</v>
      </c>
      <c r="O1450" s="19">
        <f>J1450*INDEX('Pliegos Tarifarios (Santiago)'!$D:$D,MATCH($B1450,'Pliegos Tarifarios (Santiago)'!$A:$A,0))</f>
        <v>26296.448088500001</v>
      </c>
      <c r="P1450" s="19">
        <f>H1450*INDEX('Pliegos Tarifarios (Santiago)'!$E:$E,MATCH($B1450,'Pliegos Tarifarios (Santiago)'!$A:$A,0))</f>
        <v>8538.7474259999999</v>
      </c>
      <c r="Q1450" s="19" cm="1">
        <f t="array" ref="Q1450">H1450*_xlfn.IFS(H1450&lt;=350,INDEX('Pliegos Tarifarios (Santiago)'!$F:$F,MATCH($B1450,'Pliegos Tarifarios (Santiago)'!$A:$A,0)),H1450&lt;=500,INDEX('Pliegos Tarifarios (Santiago)'!$G:$G,MATCH($B1450,'Pliegos Tarifarios (Santiago)'!$A:$A,0)),H1450&lt;=1000,INDEX('Pliegos Tarifarios (Santiago)'!$H:$H,MATCH($B1450,'Pliegos Tarifarios (Santiago)'!$A:$A,0)),H1450&lt;=5000,INDEX('Pliegos Tarifarios (Santiago)'!$I:$I,MATCH($B1450,'Pliegos Tarifarios (Santiago)'!$A:$A,0)),H1450&gt;5000,INDEX('Pliegos Tarifarios (Santiago)'!$J:$J,MATCH($B1450,'Pliegos Tarifarios (Santiago)'!$A:$A,0)))/1.19</f>
        <v>1548.6074584033615</v>
      </c>
      <c r="R1450" s="19">
        <f>INDEX('Pliegos Tarifarios (Santiago)'!$K:$K,MATCH($B1450,'Pliegos Tarifarios (Santiago)'!$A:$A,0))</f>
        <v>724.74800000000005</v>
      </c>
      <c r="S1450" s="21">
        <f t="shared" si="89"/>
        <v>121999.48538940336</v>
      </c>
      <c r="T1450" s="21">
        <f t="shared" si="90"/>
        <v>23179.902223986639</v>
      </c>
      <c r="U1450" s="19">
        <v>0</v>
      </c>
      <c r="V1450" s="21">
        <f t="shared" si="91"/>
        <v>145179.38761338999</v>
      </c>
    </row>
    <row r="1451" spans="1:22" x14ac:dyDescent="0.3">
      <c r="A1451" s="7" t="s">
        <v>137</v>
      </c>
      <c r="B1451" s="7">
        <v>6</v>
      </c>
      <c r="C1451" s="8" t="s">
        <v>178</v>
      </c>
      <c r="D1451" s="7" t="s">
        <v>536</v>
      </c>
      <c r="E1451" s="7" t="s">
        <v>488</v>
      </c>
      <c r="F1451" s="8" t="s">
        <v>537</v>
      </c>
      <c r="G1451" s="7" t="s">
        <v>30</v>
      </c>
      <c r="H1451" s="9">
        <v>659.44910000000004</v>
      </c>
      <c r="I1451" s="9">
        <v>1.7992999999999999</v>
      </c>
      <c r="J1451" s="9">
        <v>1.7989999999999999</v>
      </c>
      <c r="K1451" s="10">
        <v>0.99983326849330301</v>
      </c>
      <c r="L1451" s="9">
        <v>21.27</v>
      </c>
      <c r="M1451" s="19">
        <f>H1451*INDEX('Pliegos Tarifarios (Santiago)'!$B:$B,MATCH($B1451,'Pliegos Tarifarios (Santiago)'!$A:$A,0))</f>
        <v>78367.612145799998</v>
      </c>
      <c r="N1451" s="19">
        <f>I1451*INDEX('Pliegos Tarifarios (Santiago)'!$C:$C,MATCH($B1451,'Pliegos Tarifarios (Santiago)'!$A:$A,0))</f>
        <v>6226.5766114999997</v>
      </c>
      <c r="O1451" s="19">
        <f>J1451*INDEX('Pliegos Tarifarios (Santiago)'!$D:$D,MATCH($B1451,'Pliegos Tarifarios (Santiago)'!$A:$A,0))</f>
        <v>25481.987670999999</v>
      </c>
      <c r="P1451" s="19">
        <f>H1451*INDEX('Pliegos Tarifarios (Santiago)'!$E:$E,MATCH($B1451,'Pliegos Tarifarios (Santiago)'!$A:$A,0))</f>
        <v>8527.9957612000017</v>
      </c>
      <c r="Q1451" s="19" cm="1">
        <f t="array" ref="Q1451">H1451*_xlfn.IFS(H1451&lt;=350,INDEX('Pliegos Tarifarios (Santiago)'!$F:$F,MATCH($B1451,'Pliegos Tarifarios (Santiago)'!$A:$A,0)),H1451&lt;=500,INDEX('Pliegos Tarifarios (Santiago)'!$G:$G,MATCH($B1451,'Pliegos Tarifarios (Santiago)'!$A:$A,0)),H1451&lt;=1000,INDEX('Pliegos Tarifarios (Santiago)'!$H:$H,MATCH($B1451,'Pliegos Tarifarios (Santiago)'!$A:$A,0)),H1451&lt;=5000,INDEX('Pliegos Tarifarios (Santiago)'!$I:$I,MATCH($B1451,'Pliegos Tarifarios (Santiago)'!$A:$A,0)),H1451&gt;5000,INDEX('Pliegos Tarifarios (Santiago)'!$J:$J,MATCH($B1451,'Pliegos Tarifarios (Santiago)'!$A:$A,0)))/1.19</f>
        <v>1546.6575110084036</v>
      </c>
      <c r="R1451" s="19">
        <f>INDEX('Pliegos Tarifarios (Santiago)'!$K:$K,MATCH($B1451,'Pliegos Tarifarios (Santiago)'!$A:$A,0))</f>
        <v>724.74800000000005</v>
      </c>
      <c r="S1451" s="21">
        <f t="shared" si="89"/>
        <v>120875.57770050841</v>
      </c>
      <c r="T1451" s="21">
        <f t="shared" si="90"/>
        <v>22966.3597630966</v>
      </c>
      <c r="U1451" s="19">
        <v>0</v>
      </c>
      <c r="V1451" s="21">
        <f t="shared" si="91"/>
        <v>143841.93746360502</v>
      </c>
    </row>
    <row r="1452" spans="1:22" x14ac:dyDescent="0.3">
      <c r="A1452" s="7" t="s">
        <v>137</v>
      </c>
      <c r="B1452" s="7">
        <v>6</v>
      </c>
      <c r="C1452" s="8" t="s">
        <v>178</v>
      </c>
      <c r="D1452" s="7" t="s">
        <v>538</v>
      </c>
      <c r="E1452" s="7" t="s">
        <v>488</v>
      </c>
      <c r="F1452" s="8" t="s">
        <v>539</v>
      </c>
      <c r="G1452" s="7" t="s">
        <v>30</v>
      </c>
      <c r="H1452" s="9">
        <v>659.8442</v>
      </c>
      <c r="I1452" s="9">
        <v>1.8438000000000001</v>
      </c>
      <c r="J1452" s="9">
        <v>1.8162</v>
      </c>
      <c r="K1452" s="10">
        <v>0.9850309144158802</v>
      </c>
      <c r="L1452" s="9">
        <v>21.29</v>
      </c>
      <c r="M1452" s="19">
        <f>H1452*INDEX('Pliegos Tarifarios (Santiago)'!$B:$B,MATCH($B1452,'Pliegos Tarifarios (Santiago)'!$A:$A,0))</f>
        <v>78414.565039599998</v>
      </c>
      <c r="N1452" s="19">
        <f>I1452*INDEX('Pliegos Tarifarios (Santiago)'!$C:$C,MATCH($B1452,'Pliegos Tarifarios (Santiago)'!$A:$A,0))</f>
        <v>6380.5713089999999</v>
      </c>
      <c r="O1452" s="19">
        <f>J1452*INDEX('Pliegos Tarifarios (Santiago)'!$D:$D,MATCH($B1452,'Pliegos Tarifarios (Santiago)'!$A:$A,0))</f>
        <v>25725.617569800001</v>
      </c>
      <c r="P1452" s="19">
        <f>H1452*INDEX('Pliegos Tarifarios (Santiago)'!$E:$E,MATCH($B1452,'Pliegos Tarifarios (Santiago)'!$A:$A,0))</f>
        <v>8533.105194400001</v>
      </c>
      <c r="Q1452" s="19" cm="1">
        <f t="array" ref="Q1452">H1452*_xlfn.IFS(H1452&lt;=350,INDEX('Pliegos Tarifarios (Santiago)'!$F:$F,MATCH($B1452,'Pliegos Tarifarios (Santiago)'!$A:$A,0)),H1452&lt;=500,INDEX('Pliegos Tarifarios (Santiago)'!$G:$G,MATCH($B1452,'Pliegos Tarifarios (Santiago)'!$A:$A,0)),H1452&lt;=1000,INDEX('Pliegos Tarifarios (Santiago)'!$H:$H,MATCH($B1452,'Pliegos Tarifarios (Santiago)'!$A:$A,0)),H1452&lt;=5000,INDEX('Pliegos Tarifarios (Santiago)'!$I:$I,MATCH($B1452,'Pliegos Tarifarios (Santiago)'!$A:$A,0)),H1452&gt;5000,INDEX('Pliegos Tarifarios (Santiago)'!$J:$J,MATCH($B1452,'Pliegos Tarifarios (Santiago)'!$A:$A,0)))/1.19</f>
        <v>1547.5841699159666</v>
      </c>
      <c r="R1452" s="19">
        <f>INDEX('Pliegos Tarifarios (Santiago)'!$K:$K,MATCH($B1452,'Pliegos Tarifarios (Santiago)'!$A:$A,0))</f>
        <v>724.74800000000005</v>
      </c>
      <c r="S1452" s="21">
        <f t="shared" si="89"/>
        <v>121326.19128271598</v>
      </c>
      <c r="T1452" s="21">
        <f t="shared" si="90"/>
        <v>23051.976343716036</v>
      </c>
      <c r="U1452" s="19">
        <v>0</v>
      </c>
      <c r="V1452" s="21">
        <f t="shared" si="91"/>
        <v>144378.16762643203</v>
      </c>
    </row>
    <row r="1453" spans="1:22" x14ac:dyDescent="0.3">
      <c r="A1453" s="7" t="s">
        <v>137</v>
      </c>
      <c r="B1453" s="7">
        <v>6</v>
      </c>
      <c r="C1453" s="8" t="s">
        <v>178</v>
      </c>
      <c r="D1453" s="7" t="s">
        <v>540</v>
      </c>
      <c r="E1453" s="7" t="s">
        <v>488</v>
      </c>
      <c r="F1453" s="8" t="s">
        <v>541</v>
      </c>
      <c r="G1453" s="7" t="s">
        <v>30</v>
      </c>
      <c r="H1453" s="9">
        <v>661.22080000000005</v>
      </c>
      <c r="I1453" s="9">
        <v>1.8561000000000001</v>
      </c>
      <c r="J1453" s="9">
        <v>1.8561000000000001</v>
      </c>
      <c r="K1453" s="10">
        <v>1</v>
      </c>
      <c r="L1453" s="9">
        <v>21.33</v>
      </c>
      <c r="M1453" s="19">
        <f>H1453*INDEX('Pliegos Tarifarios (Santiago)'!$B:$B,MATCH($B1453,'Pliegos Tarifarios (Santiago)'!$A:$A,0))</f>
        <v>78578.157430399995</v>
      </c>
      <c r="N1453" s="19">
        <f>I1453*INDEX('Pliegos Tarifarios (Santiago)'!$C:$C,MATCH($B1453,'Pliegos Tarifarios (Santiago)'!$A:$A,0))</f>
        <v>6423.1361354999999</v>
      </c>
      <c r="O1453" s="19">
        <f>J1453*INDEX('Pliegos Tarifarios (Santiago)'!$D:$D,MATCH($B1453,'Pliegos Tarifarios (Santiago)'!$A:$A,0))</f>
        <v>26290.782276900001</v>
      </c>
      <c r="P1453" s="19">
        <f>H1453*INDEX('Pliegos Tarifarios (Santiago)'!$E:$E,MATCH($B1453,'Pliegos Tarifarios (Santiago)'!$A:$A,0))</f>
        <v>8550.9073856000014</v>
      </c>
      <c r="Q1453" s="19" cm="1">
        <f t="array" ref="Q1453">H1453*_xlfn.IFS(H1453&lt;=350,INDEX('Pliegos Tarifarios (Santiago)'!$F:$F,MATCH($B1453,'Pliegos Tarifarios (Santiago)'!$A:$A,0)),H1453&lt;=500,INDEX('Pliegos Tarifarios (Santiago)'!$G:$G,MATCH($B1453,'Pliegos Tarifarios (Santiago)'!$A:$A,0)),H1453&lt;=1000,INDEX('Pliegos Tarifarios (Santiago)'!$H:$H,MATCH($B1453,'Pliegos Tarifarios (Santiago)'!$A:$A,0)),H1453&lt;=5000,INDEX('Pliegos Tarifarios (Santiago)'!$I:$I,MATCH($B1453,'Pliegos Tarifarios (Santiago)'!$A:$A,0)),H1453&gt;5000,INDEX('Pliegos Tarifarios (Santiago)'!$J:$J,MATCH($B1453,'Pliegos Tarifarios (Santiago)'!$A:$A,0)))/1.19</f>
        <v>1550.812817478992</v>
      </c>
      <c r="R1453" s="19">
        <f>INDEX('Pliegos Tarifarios (Santiago)'!$K:$K,MATCH($B1453,'Pliegos Tarifarios (Santiago)'!$A:$A,0))</f>
        <v>724.74800000000005</v>
      </c>
      <c r="S1453" s="21">
        <f t="shared" si="89"/>
        <v>122118.544045879</v>
      </c>
      <c r="T1453" s="21">
        <f t="shared" si="90"/>
        <v>23202.523368717011</v>
      </c>
      <c r="U1453" s="19">
        <v>0</v>
      </c>
      <c r="V1453" s="21">
        <f t="shared" si="91"/>
        <v>145321.06741459601</v>
      </c>
    </row>
    <row r="1454" spans="1:22" x14ac:dyDescent="0.3">
      <c r="A1454" s="7" t="s">
        <v>137</v>
      </c>
      <c r="B1454" s="7">
        <v>6</v>
      </c>
      <c r="C1454" s="8" t="s">
        <v>178</v>
      </c>
      <c r="D1454" s="7" t="s">
        <v>542</v>
      </c>
      <c r="E1454" s="7" t="s">
        <v>488</v>
      </c>
      <c r="F1454" s="8" t="s">
        <v>543</v>
      </c>
      <c r="G1454" s="7" t="s">
        <v>30</v>
      </c>
      <c r="H1454" s="9">
        <v>660.19460000000004</v>
      </c>
      <c r="I1454" s="9">
        <v>1.8298000000000001</v>
      </c>
      <c r="J1454" s="9">
        <v>1.7981</v>
      </c>
      <c r="K1454" s="10">
        <v>0.98267570226254231</v>
      </c>
      <c r="L1454" s="9">
        <v>21.3</v>
      </c>
      <c r="M1454" s="19">
        <f>H1454*INDEX('Pliegos Tarifarios (Santiago)'!$B:$B,MATCH($B1454,'Pliegos Tarifarios (Santiago)'!$A:$A,0))</f>
        <v>78456.205874799998</v>
      </c>
      <c r="N1454" s="19">
        <f>I1454*INDEX('Pliegos Tarifarios (Santiago)'!$C:$C,MATCH($B1454,'Pliegos Tarifarios (Santiago)'!$A:$A,0))</f>
        <v>6332.1235390000002</v>
      </c>
      <c r="O1454" s="19">
        <f>J1454*INDEX('Pliegos Tarifarios (Santiago)'!$D:$D,MATCH($B1454,'Pliegos Tarifarios (Santiago)'!$A:$A,0))</f>
        <v>25469.239594900002</v>
      </c>
      <c r="P1454" s="19">
        <f>H1454*INDEX('Pliegos Tarifarios (Santiago)'!$E:$E,MATCH($B1454,'Pliegos Tarifarios (Santiago)'!$A:$A,0))</f>
        <v>8537.6365672000011</v>
      </c>
      <c r="Q1454" s="19" cm="1">
        <f t="array" ref="Q1454">H1454*_xlfn.IFS(H1454&lt;=350,INDEX('Pliegos Tarifarios (Santiago)'!$F:$F,MATCH($B1454,'Pliegos Tarifarios (Santiago)'!$A:$A,0)),H1454&lt;=500,INDEX('Pliegos Tarifarios (Santiago)'!$G:$G,MATCH($B1454,'Pliegos Tarifarios (Santiago)'!$A:$A,0)),H1454&lt;=1000,INDEX('Pliegos Tarifarios (Santiago)'!$H:$H,MATCH($B1454,'Pliegos Tarifarios (Santiago)'!$A:$A,0)),H1454&lt;=5000,INDEX('Pliegos Tarifarios (Santiago)'!$I:$I,MATCH($B1454,'Pliegos Tarifarios (Santiago)'!$A:$A,0)),H1454&gt;5000,INDEX('Pliegos Tarifarios (Santiago)'!$J:$J,MATCH($B1454,'Pliegos Tarifarios (Santiago)'!$A:$A,0)))/1.19</f>
        <v>1548.4059904201686</v>
      </c>
      <c r="R1454" s="19">
        <f>INDEX('Pliegos Tarifarios (Santiago)'!$K:$K,MATCH($B1454,'Pliegos Tarifarios (Santiago)'!$A:$A,0))</f>
        <v>724.74800000000005</v>
      </c>
      <c r="S1454" s="21">
        <f t="shared" si="89"/>
        <v>121068.35956632018</v>
      </c>
      <c r="T1454" s="21">
        <f t="shared" si="90"/>
        <v>23002.988317600837</v>
      </c>
      <c r="U1454" s="19">
        <v>0</v>
      </c>
      <c r="V1454" s="21">
        <f t="shared" si="91"/>
        <v>144071.34788392103</v>
      </c>
    </row>
    <row r="1455" spans="1:22" x14ac:dyDescent="0.3">
      <c r="A1455" s="7" t="s">
        <v>137</v>
      </c>
      <c r="B1455" s="7">
        <v>6</v>
      </c>
      <c r="C1455" s="8" t="s">
        <v>178</v>
      </c>
      <c r="D1455" s="7" t="s">
        <v>544</v>
      </c>
      <c r="E1455" s="7" t="s">
        <v>488</v>
      </c>
      <c r="F1455" s="8" t="s">
        <v>545</v>
      </c>
      <c r="G1455" s="7" t="s">
        <v>30</v>
      </c>
      <c r="H1455" s="9">
        <v>660.24480000000005</v>
      </c>
      <c r="I1455" s="9">
        <v>1.8536999999999999</v>
      </c>
      <c r="J1455" s="9">
        <v>1.8386</v>
      </c>
      <c r="K1455" s="10">
        <v>0.99185412957868058</v>
      </c>
      <c r="L1455" s="9">
        <v>21.3</v>
      </c>
      <c r="M1455" s="19">
        <f>H1455*INDEX('Pliegos Tarifarios (Santiago)'!$B:$B,MATCH($B1455,'Pliegos Tarifarios (Santiago)'!$A:$A,0))</f>
        <v>78462.171542399999</v>
      </c>
      <c r="N1455" s="19">
        <f>I1455*INDEX('Pliegos Tarifarios (Santiago)'!$C:$C,MATCH($B1455,'Pliegos Tarifarios (Santiago)'!$A:$A,0))</f>
        <v>6414.8308034999991</v>
      </c>
      <c r="O1455" s="19">
        <f>J1455*INDEX('Pliegos Tarifarios (Santiago)'!$D:$D,MATCH($B1455,'Pliegos Tarifarios (Santiago)'!$A:$A,0))</f>
        <v>26042.903019400001</v>
      </c>
      <c r="P1455" s="19">
        <f>H1455*INDEX('Pliegos Tarifarios (Santiago)'!$E:$E,MATCH($B1455,'Pliegos Tarifarios (Santiago)'!$A:$A,0))</f>
        <v>8538.285753600001</v>
      </c>
      <c r="Q1455" s="19" cm="1">
        <f t="array" ref="Q1455">H1455*_xlfn.IFS(H1455&lt;=350,INDEX('Pliegos Tarifarios (Santiago)'!$F:$F,MATCH($B1455,'Pliegos Tarifarios (Santiago)'!$A:$A,0)),H1455&lt;=500,INDEX('Pliegos Tarifarios (Santiago)'!$G:$G,MATCH($B1455,'Pliegos Tarifarios (Santiago)'!$A:$A,0)),H1455&lt;=1000,INDEX('Pliegos Tarifarios (Santiago)'!$H:$H,MATCH($B1455,'Pliegos Tarifarios (Santiago)'!$A:$A,0)),H1455&lt;=5000,INDEX('Pliegos Tarifarios (Santiago)'!$I:$I,MATCH($B1455,'Pliegos Tarifarios (Santiago)'!$A:$A,0)),H1455&gt;5000,INDEX('Pliegos Tarifarios (Santiago)'!$J:$J,MATCH($B1455,'Pliegos Tarifarios (Santiago)'!$A:$A,0)))/1.19</f>
        <v>1548.5237284033617</v>
      </c>
      <c r="R1455" s="19">
        <f>INDEX('Pliegos Tarifarios (Santiago)'!$K:$K,MATCH($B1455,'Pliegos Tarifarios (Santiago)'!$A:$A,0))</f>
        <v>724.74800000000005</v>
      </c>
      <c r="S1455" s="21">
        <f t="shared" si="89"/>
        <v>121731.46284730337</v>
      </c>
      <c r="T1455" s="21">
        <f t="shared" si="90"/>
        <v>23128.977940987639</v>
      </c>
      <c r="U1455" s="19">
        <v>0</v>
      </c>
      <c r="V1455" s="21">
        <f t="shared" si="91"/>
        <v>144860.44078829102</v>
      </c>
    </row>
    <row r="1456" spans="1:22" x14ac:dyDescent="0.3">
      <c r="A1456" s="7" t="s">
        <v>137</v>
      </c>
      <c r="B1456" s="7">
        <v>6</v>
      </c>
      <c r="C1456" s="8" t="s">
        <v>178</v>
      </c>
      <c r="D1456" s="7" t="s">
        <v>546</v>
      </c>
      <c r="E1456" s="7" t="s">
        <v>488</v>
      </c>
      <c r="F1456" s="8" t="s">
        <v>547</v>
      </c>
      <c r="G1456" s="7" t="s">
        <v>30</v>
      </c>
      <c r="H1456" s="9">
        <v>659.82090000000005</v>
      </c>
      <c r="I1456" s="9">
        <v>1.8227</v>
      </c>
      <c r="J1456" s="9">
        <v>1.7856000000000001</v>
      </c>
      <c r="K1456" s="10">
        <v>0.97964558073188135</v>
      </c>
      <c r="L1456" s="9">
        <v>21.28</v>
      </c>
      <c r="M1456" s="19">
        <f>H1456*INDEX('Pliegos Tarifarios (Santiago)'!$B:$B,MATCH($B1456,'Pliegos Tarifarios (Santiago)'!$A:$A,0))</f>
        <v>78411.796114199999</v>
      </c>
      <c r="N1456" s="19">
        <f>I1456*INDEX('Pliegos Tarifarios (Santiago)'!$C:$C,MATCH($B1456,'Pliegos Tarifarios (Santiago)'!$A:$A,0))</f>
        <v>6307.5535984999997</v>
      </c>
      <c r="O1456" s="19">
        <f>J1456*INDEX('Pliegos Tarifarios (Santiago)'!$D:$D,MATCH($B1456,'Pliegos Tarifarios (Santiago)'!$A:$A,0))</f>
        <v>25292.182982400001</v>
      </c>
      <c r="P1456" s="19">
        <f>H1456*INDEX('Pliegos Tarifarios (Santiago)'!$E:$E,MATCH($B1456,'Pliegos Tarifarios (Santiago)'!$A:$A,0))</f>
        <v>8532.8038788000013</v>
      </c>
      <c r="Q1456" s="19" cm="1">
        <f t="array" ref="Q1456">H1456*_xlfn.IFS(H1456&lt;=350,INDEX('Pliegos Tarifarios (Santiago)'!$F:$F,MATCH($B1456,'Pliegos Tarifarios (Santiago)'!$A:$A,0)),H1456&lt;=500,INDEX('Pliegos Tarifarios (Santiago)'!$G:$G,MATCH($B1456,'Pliegos Tarifarios (Santiago)'!$A:$A,0)),H1456&lt;=1000,INDEX('Pliegos Tarifarios (Santiago)'!$H:$H,MATCH($B1456,'Pliegos Tarifarios (Santiago)'!$A:$A,0)),H1456&lt;=5000,INDEX('Pliegos Tarifarios (Santiago)'!$I:$I,MATCH($B1456,'Pliegos Tarifarios (Santiago)'!$A:$A,0)),H1456&gt;5000,INDEX('Pliegos Tarifarios (Santiago)'!$J:$J,MATCH($B1456,'Pliegos Tarifarios (Santiago)'!$A:$A,0)))/1.19</f>
        <v>1547.5295226050425</v>
      </c>
      <c r="R1456" s="19">
        <f>INDEX('Pliegos Tarifarios (Santiago)'!$K:$K,MATCH($B1456,'Pliegos Tarifarios (Santiago)'!$A:$A,0))</f>
        <v>724.74800000000005</v>
      </c>
      <c r="S1456" s="21">
        <f t="shared" si="89"/>
        <v>120816.61409650504</v>
      </c>
      <c r="T1456" s="21">
        <f t="shared" si="90"/>
        <v>22955.156678335959</v>
      </c>
      <c r="U1456" s="19">
        <v>0</v>
      </c>
      <c r="V1456" s="21">
        <f t="shared" si="91"/>
        <v>143771.77077484102</v>
      </c>
    </row>
    <row r="1457" spans="1:22" x14ac:dyDescent="0.3">
      <c r="A1457" s="7" t="s">
        <v>137</v>
      </c>
      <c r="B1457" s="7">
        <v>6</v>
      </c>
      <c r="C1457" s="8" t="s">
        <v>178</v>
      </c>
      <c r="D1457" s="7" t="s">
        <v>548</v>
      </c>
      <c r="E1457" s="7" t="s">
        <v>488</v>
      </c>
      <c r="F1457" s="8" t="s">
        <v>549</v>
      </c>
      <c r="G1457" s="7" t="s">
        <v>30</v>
      </c>
      <c r="H1457" s="9">
        <v>658.78300000000002</v>
      </c>
      <c r="I1457" s="9">
        <v>1.8593</v>
      </c>
      <c r="J1457" s="9">
        <v>1.8179000000000001</v>
      </c>
      <c r="K1457" s="10">
        <v>0.97773355563921915</v>
      </c>
      <c r="L1457" s="9">
        <v>21.25</v>
      </c>
      <c r="M1457" s="19">
        <f>H1457*INDEX('Pliegos Tarifarios (Santiago)'!$B:$B,MATCH($B1457,'Pliegos Tarifarios (Santiago)'!$A:$A,0))</f>
        <v>78288.454153999992</v>
      </c>
      <c r="N1457" s="19">
        <f>I1457*INDEX('Pliegos Tarifarios (Santiago)'!$C:$C,MATCH($B1457,'Pliegos Tarifarios (Santiago)'!$A:$A,0))</f>
        <v>6434.2099114999992</v>
      </c>
      <c r="O1457" s="19">
        <f>J1457*INDEX('Pliegos Tarifarios (Santiago)'!$D:$D,MATCH($B1457,'Pliegos Tarifarios (Santiago)'!$A:$A,0))</f>
        <v>25749.697269100001</v>
      </c>
      <c r="P1457" s="19">
        <f>H1457*INDEX('Pliegos Tarifarios (Santiago)'!$E:$E,MATCH($B1457,'Pliegos Tarifarios (Santiago)'!$A:$A,0))</f>
        <v>8519.3817560000007</v>
      </c>
      <c r="Q1457" s="19" cm="1">
        <f t="array" ref="Q1457">H1457*_xlfn.IFS(H1457&lt;=350,INDEX('Pliegos Tarifarios (Santiago)'!$F:$F,MATCH($B1457,'Pliegos Tarifarios (Santiago)'!$A:$A,0)),H1457&lt;=500,INDEX('Pliegos Tarifarios (Santiago)'!$G:$G,MATCH($B1457,'Pliegos Tarifarios (Santiago)'!$A:$A,0)),H1457&lt;=1000,INDEX('Pliegos Tarifarios (Santiago)'!$H:$H,MATCH($B1457,'Pliegos Tarifarios (Santiago)'!$A:$A,0)),H1457&lt;=5000,INDEX('Pliegos Tarifarios (Santiago)'!$I:$I,MATCH($B1457,'Pliegos Tarifarios (Santiago)'!$A:$A,0)),H1457&gt;5000,INDEX('Pliegos Tarifarios (Santiago)'!$J:$J,MATCH($B1457,'Pliegos Tarifarios (Santiago)'!$A:$A,0)))/1.19</f>
        <v>1545.0952546218491</v>
      </c>
      <c r="R1457" s="19">
        <f>INDEX('Pliegos Tarifarios (Santiago)'!$K:$K,MATCH($B1457,'Pliegos Tarifarios (Santiago)'!$A:$A,0))</f>
        <v>724.74800000000005</v>
      </c>
      <c r="S1457" s="21">
        <f t="shared" si="89"/>
        <v>121261.58634522185</v>
      </c>
      <c r="T1457" s="21">
        <f t="shared" si="90"/>
        <v>23039.70140559215</v>
      </c>
      <c r="U1457" s="19">
        <v>0</v>
      </c>
      <c r="V1457" s="21">
        <f t="shared" si="91"/>
        <v>144301.28775081399</v>
      </c>
    </row>
    <row r="1458" spans="1:22" x14ac:dyDescent="0.3">
      <c r="A1458" s="7" t="s">
        <v>137</v>
      </c>
      <c r="B1458" s="7">
        <v>6</v>
      </c>
      <c r="C1458" s="8" t="s">
        <v>178</v>
      </c>
      <c r="D1458" s="7" t="s">
        <v>550</v>
      </c>
      <c r="E1458" s="7" t="s">
        <v>488</v>
      </c>
      <c r="F1458" s="8" t="s">
        <v>551</v>
      </c>
      <c r="G1458" s="7" t="s">
        <v>30</v>
      </c>
      <c r="H1458" s="9">
        <v>659.28409999999997</v>
      </c>
      <c r="I1458" s="9">
        <v>1.8536999999999999</v>
      </c>
      <c r="J1458" s="9">
        <v>1.7924</v>
      </c>
      <c r="K1458" s="10">
        <v>0.96693100285914657</v>
      </c>
      <c r="L1458" s="9">
        <v>21.27</v>
      </c>
      <c r="M1458" s="19">
        <f>H1458*INDEX('Pliegos Tarifarios (Santiago)'!$B:$B,MATCH($B1458,'Pliegos Tarifarios (Santiago)'!$A:$A,0))</f>
        <v>78348.003875799986</v>
      </c>
      <c r="N1458" s="19">
        <f>I1458*INDEX('Pliegos Tarifarios (Santiago)'!$C:$C,MATCH($B1458,'Pliegos Tarifarios (Santiago)'!$A:$A,0))</f>
        <v>6414.8308034999991</v>
      </c>
      <c r="O1458" s="19">
        <f>J1458*INDEX('Pliegos Tarifarios (Santiago)'!$D:$D,MATCH($B1458,'Pliegos Tarifarios (Santiago)'!$A:$A,0))</f>
        <v>25388.501779599999</v>
      </c>
      <c r="P1458" s="19">
        <f>H1458*INDEX('Pliegos Tarifarios (Santiago)'!$E:$E,MATCH($B1458,'Pliegos Tarifarios (Santiago)'!$A:$A,0))</f>
        <v>8525.8619811999997</v>
      </c>
      <c r="Q1458" s="19" cm="1">
        <f t="array" ref="Q1458">H1458*_xlfn.IFS(H1458&lt;=350,INDEX('Pliegos Tarifarios (Santiago)'!$F:$F,MATCH($B1458,'Pliegos Tarifarios (Santiago)'!$A:$A,0)),H1458&lt;=500,INDEX('Pliegos Tarifarios (Santiago)'!$G:$G,MATCH($B1458,'Pliegos Tarifarios (Santiago)'!$A:$A,0)),H1458&lt;=1000,INDEX('Pliegos Tarifarios (Santiago)'!$H:$H,MATCH($B1458,'Pliegos Tarifarios (Santiago)'!$A:$A,0)),H1458&lt;=5000,INDEX('Pliegos Tarifarios (Santiago)'!$I:$I,MATCH($B1458,'Pliegos Tarifarios (Santiago)'!$A:$A,0)),H1458&gt;5000,INDEX('Pliegos Tarifarios (Santiago)'!$J:$J,MATCH($B1458,'Pliegos Tarifarios (Santiago)'!$A:$A,0)))/1.19</f>
        <v>1546.2705236134454</v>
      </c>
      <c r="R1458" s="19">
        <f>INDEX('Pliegos Tarifarios (Santiago)'!$K:$K,MATCH($B1458,'Pliegos Tarifarios (Santiago)'!$A:$A,0))</f>
        <v>724.74800000000005</v>
      </c>
      <c r="S1458" s="21">
        <f t="shared" si="89"/>
        <v>120948.21696371344</v>
      </c>
      <c r="T1458" s="21">
        <f t="shared" si="90"/>
        <v>22980.161223105551</v>
      </c>
      <c r="U1458" s="19">
        <v>0</v>
      </c>
      <c r="V1458" s="21">
        <f t="shared" si="91"/>
        <v>143928.378186819</v>
      </c>
    </row>
    <row r="1459" spans="1:22" x14ac:dyDescent="0.3">
      <c r="A1459" s="7" t="s">
        <v>137</v>
      </c>
      <c r="B1459" s="7">
        <v>6</v>
      </c>
      <c r="C1459" s="8" t="s">
        <v>178</v>
      </c>
      <c r="D1459" s="7" t="s">
        <v>552</v>
      </c>
      <c r="E1459" s="7" t="s">
        <v>488</v>
      </c>
      <c r="F1459" s="8" t="s">
        <v>553</v>
      </c>
      <c r="G1459" s="7" t="s">
        <v>30</v>
      </c>
      <c r="H1459" s="9">
        <v>661.56359999999995</v>
      </c>
      <c r="I1459" s="9">
        <v>1.8443000000000001</v>
      </c>
      <c r="J1459" s="9">
        <v>1.8443000000000001</v>
      </c>
      <c r="K1459" s="10">
        <v>1</v>
      </c>
      <c r="L1459" s="9">
        <v>21.34</v>
      </c>
      <c r="M1459" s="19">
        <f>H1459*INDEX('Pliegos Tarifarios (Santiago)'!$B:$B,MATCH($B1459,'Pliegos Tarifarios (Santiago)'!$A:$A,0))</f>
        <v>78618.895096799984</v>
      </c>
      <c r="N1459" s="19">
        <f>I1459*INDEX('Pliegos Tarifarios (Santiago)'!$C:$C,MATCH($B1459,'Pliegos Tarifarios (Santiago)'!$A:$A,0))</f>
        <v>6382.3015864999998</v>
      </c>
      <c r="O1459" s="19">
        <f>J1459*INDEX('Pliegos Tarifarios (Santiago)'!$D:$D,MATCH($B1459,'Pliegos Tarifarios (Santiago)'!$A:$A,0))</f>
        <v>26123.640834700003</v>
      </c>
      <c r="P1459" s="19">
        <f>H1459*INDEX('Pliegos Tarifarios (Santiago)'!$E:$E,MATCH($B1459,'Pliegos Tarifarios (Santiago)'!$A:$A,0))</f>
        <v>8555.3404751999988</v>
      </c>
      <c r="Q1459" s="19" cm="1">
        <f t="array" ref="Q1459">H1459*_xlfn.IFS(H1459&lt;=350,INDEX('Pliegos Tarifarios (Santiago)'!$F:$F,MATCH($B1459,'Pliegos Tarifarios (Santiago)'!$A:$A,0)),H1459&lt;=500,INDEX('Pliegos Tarifarios (Santiago)'!$G:$G,MATCH($B1459,'Pliegos Tarifarios (Santiago)'!$A:$A,0)),H1459&lt;=1000,INDEX('Pliegos Tarifarios (Santiago)'!$H:$H,MATCH($B1459,'Pliegos Tarifarios (Santiago)'!$A:$A,0)),H1459&lt;=5000,INDEX('Pliegos Tarifarios (Santiago)'!$I:$I,MATCH($B1459,'Pliegos Tarifarios (Santiago)'!$A:$A,0)),H1459&gt;5000,INDEX('Pliegos Tarifarios (Santiago)'!$J:$J,MATCH($B1459,'Pliegos Tarifarios (Santiago)'!$A:$A,0)))/1.19</f>
        <v>1551.6168131092438</v>
      </c>
      <c r="R1459" s="19">
        <f>INDEX('Pliegos Tarifarios (Santiago)'!$K:$K,MATCH($B1459,'Pliegos Tarifarios (Santiago)'!$A:$A,0))</f>
        <v>724.74800000000005</v>
      </c>
      <c r="S1459" s="21">
        <f t="shared" si="89"/>
        <v>121956.54280630924</v>
      </c>
      <c r="T1459" s="21">
        <f t="shared" si="90"/>
        <v>23171.743133198757</v>
      </c>
      <c r="U1459" s="19">
        <v>0</v>
      </c>
      <c r="V1459" s="21">
        <f t="shared" si="91"/>
        <v>145128.285939508</v>
      </c>
    </row>
    <row r="1460" spans="1:22" x14ac:dyDescent="0.3">
      <c r="A1460" s="7" t="s">
        <v>137</v>
      </c>
      <c r="B1460" s="7">
        <v>6</v>
      </c>
      <c r="C1460" s="8" t="s">
        <v>178</v>
      </c>
      <c r="D1460" s="7" t="s">
        <v>554</v>
      </c>
      <c r="E1460" s="7" t="s">
        <v>488</v>
      </c>
      <c r="F1460" s="8" t="s">
        <v>555</v>
      </c>
      <c r="G1460" s="7" t="s">
        <v>30</v>
      </c>
      <c r="H1460" s="9">
        <v>659.98</v>
      </c>
      <c r="I1460" s="9">
        <v>1.8504</v>
      </c>
      <c r="J1460" s="9">
        <v>1.7488999999999999</v>
      </c>
      <c r="K1460" s="10">
        <v>0.94514699524427148</v>
      </c>
      <c r="L1460" s="9">
        <v>21.29</v>
      </c>
      <c r="M1460" s="19">
        <f>H1460*INDEX('Pliegos Tarifarios (Santiago)'!$B:$B,MATCH($B1460,'Pliegos Tarifarios (Santiago)'!$A:$A,0))</f>
        <v>78430.703240000003</v>
      </c>
      <c r="N1460" s="19">
        <f>I1460*INDEX('Pliegos Tarifarios (Santiago)'!$C:$C,MATCH($B1460,'Pliegos Tarifarios (Santiago)'!$A:$A,0))</f>
        <v>6403.4109719999997</v>
      </c>
      <c r="O1460" s="19">
        <f>J1460*INDEX('Pliegos Tarifarios (Santiago)'!$D:$D,MATCH($B1460,'Pliegos Tarifarios (Santiago)'!$A:$A,0))</f>
        <v>24772.3447681</v>
      </c>
      <c r="P1460" s="19">
        <f>H1460*INDEX('Pliegos Tarifarios (Santiago)'!$E:$E,MATCH($B1460,'Pliegos Tarifarios (Santiago)'!$A:$A,0))</f>
        <v>8534.8613600000008</v>
      </c>
      <c r="Q1460" s="19" cm="1">
        <f t="array" ref="Q1460">H1460*_xlfn.IFS(H1460&lt;=350,INDEX('Pliegos Tarifarios (Santiago)'!$F:$F,MATCH($B1460,'Pliegos Tarifarios (Santiago)'!$A:$A,0)),H1460&lt;=500,INDEX('Pliegos Tarifarios (Santiago)'!$G:$G,MATCH($B1460,'Pliegos Tarifarios (Santiago)'!$A:$A,0)),H1460&lt;=1000,INDEX('Pliegos Tarifarios (Santiago)'!$H:$H,MATCH($B1460,'Pliegos Tarifarios (Santiago)'!$A:$A,0)),H1460&lt;=5000,INDEX('Pliegos Tarifarios (Santiago)'!$I:$I,MATCH($B1460,'Pliegos Tarifarios (Santiago)'!$A:$A,0)),H1460&gt;5000,INDEX('Pliegos Tarifarios (Santiago)'!$J:$J,MATCH($B1460,'Pliegos Tarifarios (Santiago)'!$A:$A,0)))/1.19</f>
        <v>1547.902672268908</v>
      </c>
      <c r="R1460" s="19">
        <f>INDEX('Pliegos Tarifarios (Santiago)'!$K:$K,MATCH($B1460,'Pliegos Tarifarios (Santiago)'!$A:$A,0))</f>
        <v>724.74800000000005</v>
      </c>
      <c r="S1460" s="21">
        <f t="shared" si="89"/>
        <v>120413.9710123689</v>
      </c>
      <c r="T1460" s="21">
        <f t="shared" si="90"/>
        <v>22878.654492350091</v>
      </c>
      <c r="U1460" s="19">
        <v>0</v>
      </c>
      <c r="V1460" s="21">
        <f t="shared" si="91"/>
        <v>143292.62550471898</v>
      </c>
    </row>
    <row r="1461" spans="1:22" x14ac:dyDescent="0.3">
      <c r="A1461" s="7" t="s">
        <v>137</v>
      </c>
      <c r="B1461" s="7">
        <v>6</v>
      </c>
      <c r="C1461" s="8" t="s">
        <v>178</v>
      </c>
      <c r="D1461" s="7" t="s">
        <v>556</v>
      </c>
      <c r="E1461" s="7" t="s">
        <v>488</v>
      </c>
      <c r="F1461" s="8" t="s">
        <v>557</v>
      </c>
      <c r="G1461" s="7" t="s">
        <v>30</v>
      </c>
      <c r="H1461" s="9">
        <v>659.73590000000002</v>
      </c>
      <c r="I1461" s="9">
        <v>1.8594999999999999</v>
      </c>
      <c r="J1461" s="9">
        <v>1.798</v>
      </c>
      <c r="K1461" s="10">
        <v>0.96692659317020713</v>
      </c>
      <c r="L1461" s="9">
        <v>21.28</v>
      </c>
      <c r="M1461" s="19">
        <f>H1461*INDEX('Pliegos Tarifarios (Santiago)'!$B:$B,MATCH($B1461,'Pliegos Tarifarios (Santiago)'!$A:$A,0))</f>
        <v>78401.694884199998</v>
      </c>
      <c r="N1461" s="19">
        <f>I1461*INDEX('Pliegos Tarifarios (Santiago)'!$C:$C,MATCH($B1461,'Pliegos Tarifarios (Santiago)'!$A:$A,0))</f>
        <v>6434.9020224999995</v>
      </c>
      <c r="O1461" s="19">
        <f>J1461*INDEX('Pliegos Tarifarios (Santiago)'!$D:$D,MATCH($B1461,'Pliegos Tarifarios (Santiago)'!$A:$A,0))</f>
        <v>25467.823142000001</v>
      </c>
      <c r="P1461" s="19">
        <f>H1461*INDEX('Pliegos Tarifarios (Santiago)'!$E:$E,MATCH($B1461,'Pliegos Tarifarios (Santiago)'!$A:$A,0))</f>
        <v>8531.7046588000012</v>
      </c>
      <c r="Q1461" s="19" cm="1">
        <f t="array" ref="Q1461">H1461*_xlfn.IFS(H1461&lt;=350,INDEX('Pliegos Tarifarios (Santiago)'!$F:$F,MATCH($B1461,'Pliegos Tarifarios (Santiago)'!$A:$A,0)),H1461&lt;=500,INDEX('Pliegos Tarifarios (Santiago)'!$G:$G,MATCH($B1461,'Pliegos Tarifarios (Santiago)'!$A:$A,0)),H1461&lt;=1000,INDEX('Pliegos Tarifarios (Santiago)'!$H:$H,MATCH($B1461,'Pliegos Tarifarios (Santiago)'!$A:$A,0)),H1461&lt;=5000,INDEX('Pliegos Tarifarios (Santiago)'!$I:$I,MATCH($B1461,'Pliegos Tarifarios (Santiago)'!$A:$A,0)),H1461&gt;5000,INDEX('Pliegos Tarifarios (Santiago)'!$J:$J,MATCH($B1461,'Pliegos Tarifarios (Santiago)'!$A:$A,0)))/1.19</f>
        <v>1547.3301654621853</v>
      </c>
      <c r="R1461" s="19">
        <f>INDEX('Pliegos Tarifarios (Santiago)'!$K:$K,MATCH($B1461,'Pliegos Tarifarios (Santiago)'!$A:$A,0))</f>
        <v>724.74800000000005</v>
      </c>
      <c r="S1461" s="21">
        <f t="shared" si="89"/>
        <v>121108.20287296221</v>
      </c>
      <c r="T1461" s="21">
        <f t="shared" si="90"/>
        <v>23010.558545862819</v>
      </c>
      <c r="U1461" s="19">
        <v>0</v>
      </c>
      <c r="V1461" s="21">
        <f t="shared" si="91"/>
        <v>144118.76141882502</v>
      </c>
    </row>
    <row r="1462" spans="1:22" x14ac:dyDescent="0.3">
      <c r="A1462" s="7" t="s">
        <v>137</v>
      </c>
      <c r="B1462" s="7">
        <v>6</v>
      </c>
      <c r="C1462" s="8" t="s">
        <v>178</v>
      </c>
      <c r="D1462" s="7" t="s">
        <v>558</v>
      </c>
      <c r="E1462" s="7" t="s">
        <v>488</v>
      </c>
      <c r="F1462" s="8" t="s">
        <v>559</v>
      </c>
      <c r="G1462" s="7" t="s">
        <v>30</v>
      </c>
      <c r="H1462" s="9">
        <v>661.38480000000004</v>
      </c>
      <c r="I1462" s="9">
        <v>1.8423</v>
      </c>
      <c r="J1462" s="9">
        <v>1.8059000000000001</v>
      </c>
      <c r="K1462" s="10">
        <v>0.98024208869348095</v>
      </c>
      <c r="L1462" s="9">
        <v>21.33</v>
      </c>
      <c r="M1462" s="19">
        <f>H1462*INDEX('Pliegos Tarifarios (Santiago)'!$B:$B,MATCH($B1462,'Pliegos Tarifarios (Santiago)'!$A:$A,0))</f>
        <v>78597.646862399997</v>
      </c>
      <c r="N1462" s="19">
        <f>I1462*INDEX('Pliegos Tarifarios (Santiago)'!$C:$C,MATCH($B1462,'Pliegos Tarifarios (Santiago)'!$A:$A,0))</f>
        <v>6375.3804764999995</v>
      </c>
      <c r="O1462" s="19">
        <f>J1462*INDEX('Pliegos Tarifarios (Santiago)'!$D:$D,MATCH($B1462,'Pliegos Tarifarios (Santiago)'!$A:$A,0))</f>
        <v>25579.722921100001</v>
      </c>
      <c r="P1462" s="19">
        <f>H1462*INDEX('Pliegos Tarifarios (Santiago)'!$E:$E,MATCH($B1462,'Pliegos Tarifarios (Santiago)'!$A:$A,0))</f>
        <v>8553.0282336</v>
      </c>
      <c r="Q1462" s="19" cm="1">
        <f t="array" ref="Q1462">H1462*_xlfn.IFS(H1462&lt;=350,INDEX('Pliegos Tarifarios (Santiago)'!$F:$F,MATCH($B1462,'Pliegos Tarifarios (Santiago)'!$A:$A,0)),H1462&lt;=500,INDEX('Pliegos Tarifarios (Santiago)'!$G:$G,MATCH($B1462,'Pliegos Tarifarios (Santiago)'!$A:$A,0)),H1462&lt;=1000,INDEX('Pliegos Tarifarios (Santiago)'!$H:$H,MATCH($B1462,'Pliegos Tarifarios (Santiago)'!$A:$A,0)),H1462&lt;=5000,INDEX('Pliegos Tarifarios (Santiago)'!$I:$I,MATCH($B1462,'Pliegos Tarifarios (Santiago)'!$A:$A,0)),H1462&gt;5000,INDEX('Pliegos Tarifarios (Santiago)'!$J:$J,MATCH($B1462,'Pliegos Tarifarios (Santiago)'!$A:$A,0)))/1.19</f>
        <v>1551.1974594957987</v>
      </c>
      <c r="R1462" s="19">
        <f>INDEX('Pliegos Tarifarios (Santiago)'!$K:$K,MATCH($B1462,'Pliegos Tarifarios (Santiago)'!$A:$A,0))</f>
        <v>724.74800000000005</v>
      </c>
      <c r="S1462" s="21">
        <f t="shared" si="89"/>
        <v>121381.7239530958</v>
      </c>
      <c r="T1462" s="21">
        <f t="shared" si="90"/>
        <v>23062.527551088202</v>
      </c>
      <c r="U1462" s="19">
        <v>0</v>
      </c>
      <c r="V1462" s="21">
        <f t="shared" si="91"/>
        <v>144444.25150418401</v>
      </c>
    </row>
    <row r="1463" spans="1:22" x14ac:dyDescent="0.3">
      <c r="A1463" s="7" t="s">
        <v>137</v>
      </c>
      <c r="B1463" s="7">
        <v>6</v>
      </c>
      <c r="C1463" s="8" t="s">
        <v>178</v>
      </c>
      <c r="D1463" s="7" t="s">
        <v>560</v>
      </c>
      <c r="E1463" s="7" t="s">
        <v>488</v>
      </c>
      <c r="F1463" s="8" t="s">
        <v>561</v>
      </c>
      <c r="G1463" s="7" t="s">
        <v>30</v>
      </c>
      <c r="H1463" s="9">
        <v>660.49</v>
      </c>
      <c r="I1463" s="9">
        <v>1.8109999999999999</v>
      </c>
      <c r="J1463" s="9">
        <v>1.8109999999999999</v>
      </c>
      <c r="K1463" s="10">
        <v>1</v>
      </c>
      <c r="L1463" s="9">
        <v>21.31</v>
      </c>
      <c r="M1463" s="19">
        <f>H1463*INDEX('Pliegos Tarifarios (Santiago)'!$B:$B,MATCH($B1463,'Pliegos Tarifarios (Santiago)'!$A:$A,0))</f>
        <v>78491.310620000004</v>
      </c>
      <c r="N1463" s="19">
        <f>I1463*INDEX('Pliegos Tarifarios (Santiago)'!$C:$C,MATCH($B1463,'Pliegos Tarifarios (Santiago)'!$A:$A,0))</f>
        <v>6267.0651049999997</v>
      </c>
      <c r="O1463" s="19">
        <f>J1463*INDEX('Pliegos Tarifarios (Santiago)'!$D:$D,MATCH($B1463,'Pliegos Tarifarios (Santiago)'!$A:$A,0))</f>
        <v>25651.962018999999</v>
      </c>
      <c r="P1463" s="19">
        <f>H1463*INDEX('Pliegos Tarifarios (Santiago)'!$E:$E,MATCH($B1463,'Pliegos Tarifarios (Santiago)'!$A:$A,0))</f>
        <v>8541.4566800000011</v>
      </c>
      <c r="Q1463" s="19" cm="1">
        <f t="array" ref="Q1463">H1463*_xlfn.IFS(H1463&lt;=350,INDEX('Pliegos Tarifarios (Santiago)'!$F:$F,MATCH($B1463,'Pliegos Tarifarios (Santiago)'!$A:$A,0)),H1463&lt;=500,INDEX('Pliegos Tarifarios (Santiago)'!$G:$G,MATCH($B1463,'Pliegos Tarifarios (Santiago)'!$A:$A,0)),H1463&lt;=1000,INDEX('Pliegos Tarifarios (Santiago)'!$H:$H,MATCH($B1463,'Pliegos Tarifarios (Santiago)'!$A:$A,0)),H1463&lt;=5000,INDEX('Pliegos Tarifarios (Santiago)'!$I:$I,MATCH($B1463,'Pliegos Tarifarios (Santiago)'!$A:$A,0)),H1463&gt;5000,INDEX('Pliegos Tarifarios (Santiago)'!$J:$J,MATCH($B1463,'Pliegos Tarifarios (Santiago)'!$A:$A,0)))/1.19</f>
        <v>1549.0988151260508</v>
      </c>
      <c r="R1463" s="19">
        <f>INDEX('Pliegos Tarifarios (Santiago)'!$K:$K,MATCH($B1463,'Pliegos Tarifarios (Santiago)'!$A:$A,0))</f>
        <v>724.74800000000005</v>
      </c>
      <c r="S1463" s="21">
        <f t="shared" si="89"/>
        <v>121225.64123912607</v>
      </c>
      <c r="T1463" s="21">
        <f t="shared" si="90"/>
        <v>23032.871835433954</v>
      </c>
      <c r="U1463" s="19">
        <v>0</v>
      </c>
      <c r="V1463" s="21">
        <f t="shared" si="91"/>
        <v>144258.51307456003</v>
      </c>
    </row>
    <row r="1464" spans="1:22" x14ac:dyDescent="0.3">
      <c r="A1464" s="7" t="s">
        <v>137</v>
      </c>
      <c r="B1464" s="7">
        <v>6</v>
      </c>
      <c r="C1464" s="8" t="s">
        <v>178</v>
      </c>
      <c r="D1464" s="7" t="s">
        <v>562</v>
      </c>
      <c r="E1464" s="7" t="s">
        <v>488</v>
      </c>
      <c r="F1464" s="8" t="s">
        <v>563</v>
      </c>
      <c r="G1464" s="7" t="s">
        <v>30</v>
      </c>
      <c r="H1464" s="9">
        <v>660.88850000000002</v>
      </c>
      <c r="I1464" s="9">
        <v>1.8478000000000001</v>
      </c>
      <c r="J1464" s="9">
        <v>1.7890999999999999</v>
      </c>
      <c r="K1464" s="10">
        <v>0.96823249269401435</v>
      </c>
      <c r="L1464" s="9">
        <v>21.32</v>
      </c>
      <c r="M1464" s="19">
        <f>H1464*INDEX('Pliegos Tarifarios (Santiago)'!$B:$B,MATCH($B1464,'Pliegos Tarifarios (Santiago)'!$A:$A,0))</f>
        <v>78538.667562999995</v>
      </c>
      <c r="N1464" s="19">
        <f>I1464*INDEX('Pliegos Tarifarios (Santiago)'!$C:$C,MATCH($B1464,'Pliegos Tarifarios (Santiago)'!$A:$A,0))</f>
        <v>6394.4135290000004</v>
      </c>
      <c r="O1464" s="19">
        <f>J1464*INDEX('Pliegos Tarifarios (Santiago)'!$D:$D,MATCH($B1464,'Pliegos Tarifarios (Santiago)'!$A:$A,0))</f>
        <v>25341.758833899999</v>
      </c>
      <c r="P1464" s="19">
        <f>H1464*INDEX('Pliegos Tarifarios (Santiago)'!$E:$E,MATCH($B1464,'Pliegos Tarifarios (Santiago)'!$A:$A,0))</f>
        <v>8546.6100820000011</v>
      </c>
      <c r="Q1464" s="19" cm="1">
        <f t="array" ref="Q1464">H1464*_xlfn.IFS(H1464&lt;=350,INDEX('Pliegos Tarifarios (Santiago)'!$F:$F,MATCH($B1464,'Pliegos Tarifarios (Santiago)'!$A:$A,0)),H1464&lt;=500,INDEX('Pliegos Tarifarios (Santiago)'!$G:$G,MATCH($B1464,'Pliegos Tarifarios (Santiago)'!$A:$A,0)),H1464&lt;=1000,INDEX('Pliegos Tarifarios (Santiago)'!$H:$H,MATCH($B1464,'Pliegos Tarifarios (Santiago)'!$A:$A,0)),H1464&lt;=5000,INDEX('Pliegos Tarifarios (Santiago)'!$I:$I,MATCH($B1464,'Pliegos Tarifarios (Santiago)'!$A:$A,0)),H1464&gt;5000,INDEX('Pliegos Tarifarios (Santiago)'!$J:$J,MATCH($B1464,'Pliegos Tarifarios (Santiago)'!$A:$A,0)))/1.19</f>
        <v>1550.033448319328</v>
      </c>
      <c r="R1464" s="19">
        <f>INDEX('Pliegos Tarifarios (Santiago)'!$K:$K,MATCH($B1464,'Pliegos Tarifarios (Santiago)'!$A:$A,0))</f>
        <v>724.74800000000005</v>
      </c>
      <c r="S1464" s="21">
        <f t="shared" si="89"/>
        <v>121096.23145621932</v>
      </c>
      <c r="T1464" s="21">
        <f t="shared" si="90"/>
        <v>23008.283976681672</v>
      </c>
      <c r="U1464" s="19">
        <v>0</v>
      </c>
      <c r="V1464" s="21">
        <f t="shared" si="91"/>
        <v>144104.51543290098</v>
      </c>
    </row>
    <row r="1465" spans="1:22" x14ac:dyDescent="0.3">
      <c r="A1465" s="7" t="s">
        <v>137</v>
      </c>
      <c r="B1465" s="7">
        <v>6</v>
      </c>
      <c r="C1465" s="8" t="s">
        <v>178</v>
      </c>
      <c r="D1465" s="7" t="s">
        <v>564</v>
      </c>
      <c r="E1465" s="7" t="s">
        <v>488</v>
      </c>
      <c r="F1465" s="8" t="s">
        <v>565</v>
      </c>
      <c r="G1465" s="7" t="s">
        <v>30</v>
      </c>
      <c r="H1465" s="9">
        <v>658.55529999999999</v>
      </c>
      <c r="I1465" s="9">
        <v>1.8332999999999999</v>
      </c>
      <c r="J1465" s="9">
        <v>1.8332999999999999</v>
      </c>
      <c r="K1465" s="10">
        <v>1</v>
      </c>
      <c r="L1465" s="9">
        <v>21.24</v>
      </c>
      <c r="M1465" s="19">
        <f>H1465*INDEX('Pliegos Tarifarios (Santiago)'!$B:$B,MATCH($B1465,'Pliegos Tarifarios (Santiago)'!$A:$A,0))</f>
        <v>78261.394741399999</v>
      </c>
      <c r="N1465" s="19">
        <f>I1465*INDEX('Pliegos Tarifarios (Santiago)'!$C:$C,MATCH($B1465,'Pliegos Tarifarios (Santiago)'!$A:$A,0))</f>
        <v>6344.2354814999999</v>
      </c>
      <c r="O1465" s="19">
        <f>J1465*INDEX('Pliegos Tarifarios (Santiago)'!$D:$D,MATCH($B1465,'Pliegos Tarifarios (Santiago)'!$A:$A,0))</f>
        <v>25967.831015700001</v>
      </c>
      <c r="P1465" s="19">
        <f>H1465*INDEX('Pliegos Tarifarios (Santiago)'!$E:$E,MATCH($B1465,'Pliegos Tarifarios (Santiago)'!$A:$A,0))</f>
        <v>8516.4371396000006</v>
      </c>
      <c r="Q1465" s="19" cm="1">
        <f t="array" ref="Q1465">H1465*_xlfn.IFS(H1465&lt;=350,INDEX('Pliegos Tarifarios (Santiago)'!$F:$F,MATCH($B1465,'Pliegos Tarifarios (Santiago)'!$A:$A,0)),H1465&lt;=500,INDEX('Pliegos Tarifarios (Santiago)'!$G:$G,MATCH($B1465,'Pliegos Tarifarios (Santiago)'!$A:$A,0)),H1465&lt;=1000,INDEX('Pliegos Tarifarios (Santiago)'!$H:$H,MATCH($B1465,'Pliegos Tarifarios (Santiago)'!$A:$A,0)),H1465&lt;=5000,INDEX('Pliegos Tarifarios (Santiago)'!$I:$I,MATCH($B1465,'Pliegos Tarifarios (Santiago)'!$A:$A,0)),H1465&gt;5000,INDEX('Pliegos Tarifarios (Santiago)'!$J:$J,MATCH($B1465,'Pliegos Tarifarios (Santiago)'!$A:$A,0)))/1.19</f>
        <v>1544.5612120168068</v>
      </c>
      <c r="R1465" s="19">
        <f>INDEX('Pliegos Tarifarios (Santiago)'!$K:$K,MATCH($B1465,'Pliegos Tarifarios (Santiago)'!$A:$A,0))</f>
        <v>724.74800000000005</v>
      </c>
      <c r="S1465" s="21">
        <f t="shared" si="89"/>
        <v>121359.20759021681</v>
      </c>
      <c r="T1465" s="21">
        <f t="shared" si="90"/>
        <v>23058.249442141194</v>
      </c>
      <c r="U1465" s="19">
        <v>0</v>
      </c>
      <c r="V1465" s="21">
        <f t="shared" si="91"/>
        <v>144417.45703235801</v>
      </c>
    </row>
    <row r="1466" spans="1:22" x14ac:dyDescent="0.3">
      <c r="A1466" s="7" t="s">
        <v>137</v>
      </c>
      <c r="B1466" s="7">
        <v>6</v>
      </c>
      <c r="C1466" s="8" t="s">
        <v>178</v>
      </c>
      <c r="D1466" s="7" t="s">
        <v>566</v>
      </c>
      <c r="E1466" s="7" t="s">
        <v>488</v>
      </c>
      <c r="F1466" s="8" t="s">
        <v>567</v>
      </c>
      <c r="G1466" s="7" t="s">
        <v>30</v>
      </c>
      <c r="H1466" s="9">
        <v>659.4624</v>
      </c>
      <c r="I1466" s="9">
        <v>1.8379000000000001</v>
      </c>
      <c r="J1466" s="9">
        <v>1.8379000000000001</v>
      </c>
      <c r="K1466" s="10">
        <v>1</v>
      </c>
      <c r="L1466" s="9">
        <v>21.27</v>
      </c>
      <c r="M1466" s="19">
        <f>H1466*INDEX('Pliegos Tarifarios (Santiago)'!$B:$B,MATCH($B1466,'Pliegos Tarifarios (Santiago)'!$A:$A,0))</f>
        <v>78369.192691199991</v>
      </c>
      <c r="N1466" s="19">
        <f>I1466*INDEX('Pliegos Tarifarios (Santiago)'!$C:$C,MATCH($B1466,'Pliegos Tarifarios (Santiago)'!$A:$A,0))</f>
        <v>6360.1540345000003</v>
      </c>
      <c r="O1466" s="19">
        <f>J1466*INDEX('Pliegos Tarifarios (Santiago)'!$D:$D,MATCH($B1466,'Pliegos Tarifarios (Santiago)'!$A:$A,0))</f>
        <v>26032.987849100002</v>
      </c>
      <c r="P1466" s="19">
        <f>H1466*INDEX('Pliegos Tarifarios (Santiago)'!$E:$E,MATCH($B1466,'Pliegos Tarifarios (Santiago)'!$A:$A,0))</f>
        <v>8528.1677567999996</v>
      </c>
      <c r="Q1466" s="19" cm="1">
        <f t="array" ref="Q1466">H1466*_xlfn.IFS(H1466&lt;=350,INDEX('Pliegos Tarifarios (Santiago)'!$F:$F,MATCH($B1466,'Pliegos Tarifarios (Santiago)'!$A:$A,0)),H1466&lt;=500,INDEX('Pliegos Tarifarios (Santiago)'!$G:$G,MATCH($B1466,'Pliegos Tarifarios (Santiago)'!$A:$A,0)),H1466&lt;=1000,INDEX('Pliegos Tarifarios (Santiago)'!$H:$H,MATCH($B1466,'Pliegos Tarifarios (Santiago)'!$A:$A,0)),H1466&lt;=5000,INDEX('Pliegos Tarifarios (Santiago)'!$I:$I,MATCH($B1466,'Pliegos Tarifarios (Santiago)'!$A:$A,0)),H1466&gt;5000,INDEX('Pliegos Tarifarios (Santiago)'!$J:$J,MATCH($B1466,'Pliegos Tarifarios (Santiago)'!$A:$A,0)))/1.19</f>
        <v>1546.6887045378155</v>
      </c>
      <c r="R1466" s="19">
        <f>INDEX('Pliegos Tarifarios (Santiago)'!$K:$K,MATCH($B1466,'Pliegos Tarifarios (Santiago)'!$A:$A,0))</f>
        <v>724.74800000000005</v>
      </c>
      <c r="S1466" s="21">
        <f t="shared" si="89"/>
        <v>121561.9390361378</v>
      </c>
      <c r="T1466" s="21">
        <f t="shared" si="90"/>
        <v>23096.768416866184</v>
      </c>
      <c r="U1466" s="19">
        <v>0</v>
      </c>
      <c r="V1466" s="21">
        <f t="shared" si="91"/>
        <v>144658.707453004</v>
      </c>
    </row>
    <row r="1467" spans="1:22" x14ac:dyDescent="0.3">
      <c r="A1467" s="7" t="s">
        <v>137</v>
      </c>
      <c r="B1467" s="7">
        <v>6</v>
      </c>
      <c r="C1467" s="8" t="s">
        <v>178</v>
      </c>
      <c r="D1467" s="7" t="s">
        <v>568</v>
      </c>
      <c r="E1467" s="7" t="s">
        <v>488</v>
      </c>
      <c r="F1467" s="8" t="s">
        <v>569</v>
      </c>
      <c r="G1467" s="7" t="s">
        <v>30</v>
      </c>
      <c r="H1467" s="9">
        <v>660.80619999999999</v>
      </c>
      <c r="I1467" s="9">
        <v>1.8508</v>
      </c>
      <c r="J1467" s="9">
        <v>1.8273999999999999</v>
      </c>
      <c r="K1467" s="10">
        <v>0.98735681867300618</v>
      </c>
      <c r="L1467" s="9">
        <v>21.32</v>
      </c>
      <c r="M1467" s="19">
        <f>H1467*INDEX('Pliegos Tarifarios (Santiago)'!$B:$B,MATCH($B1467,'Pliegos Tarifarios (Santiago)'!$A:$A,0))</f>
        <v>78528.887195599993</v>
      </c>
      <c r="N1467" s="19">
        <f>I1467*INDEX('Pliegos Tarifarios (Santiago)'!$C:$C,MATCH($B1467,'Pliegos Tarifarios (Santiago)'!$A:$A,0))</f>
        <v>6404.7951939999994</v>
      </c>
      <c r="O1467" s="19">
        <f>J1467*INDEX('Pliegos Tarifarios (Santiago)'!$D:$D,MATCH($B1467,'Pliegos Tarifarios (Santiago)'!$A:$A,0))</f>
        <v>25884.260294600001</v>
      </c>
      <c r="P1467" s="19">
        <f>H1467*INDEX('Pliegos Tarifarios (Santiago)'!$E:$E,MATCH($B1467,'Pliegos Tarifarios (Santiago)'!$A:$A,0))</f>
        <v>8545.5457784000009</v>
      </c>
      <c r="Q1467" s="19" cm="1">
        <f t="array" ref="Q1467">H1467*_xlfn.IFS(H1467&lt;=350,INDEX('Pliegos Tarifarios (Santiago)'!$F:$F,MATCH($B1467,'Pliegos Tarifarios (Santiago)'!$A:$A,0)),H1467&lt;=500,INDEX('Pliegos Tarifarios (Santiago)'!$G:$G,MATCH($B1467,'Pliegos Tarifarios (Santiago)'!$A:$A,0)),H1467&lt;=1000,INDEX('Pliegos Tarifarios (Santiago)'!$H:$H,MATCH($B1467,'Pliegos Tarifarios (Santiago)'!$A:$A,0)),H1467&lt;=5000,INDEX('Pliegos Tarifarios (Santiago)'!$I:$I,MATCH($B1467,'Pliegos Tarifarios (Santiago)'!$A:$A,0)),H1467&gt;5000,INDEX('Pliegos Tarifarios (Santiago)'!$J:$J,MATCH($B1467,'Pliegos Tarifarios (Santiago)'!$A:$A,0)))/1.19</f>
        <v>1549.8404236974793</v>
      </c>
      <c r="R1467" s="19">
        <f>INDEX('Pliegos Tarifarios (Santiago)'!$K:$K,MATCH($B1467,'Pliegos Tarifarios (Santiago)'!$A:$A,0))</f>
        <v>724.74800000000005</v>
      </c>
      <c r="S1467" s="21">
        <f t="shared" si="89"/>
        <v>121638.07688629748</v>
      </c>
      <c r="T1467" s="21">
        <f t="shared" si="90"/>
        <v>23111.23460839652</v>
      </c>
      <c r="U1467" s="19">
        <v>0</v>
      </c>
      <c r="V1467" s="21">
        <f t="shared" si="91"/>
        <v>144749.311494694</v>
      </c>
    </row>
    <row r="1468" spans="1:22" x14ac:dyDescent="0.3">
      <c r="A1468" s="7" t="s">
        <v>137</v>
      </c>
      <c r="B1468" s="7">
        <v>6</v>
      </c>
      <c r="C1468" s="8" t="s">
        <v>178</v>
      </c>
      <c r="D1468" s="7" t="s">
        <v>570</v>
      </c>
      <c r="E1468" s="7" t="s">
        <v>488</v>
      </c>
      <c r="F1468" s="8" t="s">
        <v>571</v>
      </c>
      <c r="G1468" s="7" t="s">
        <v>30</v>
      </c>
      <c r="H1468" s="9">
        <v>661.20100000000002</v>
      </c>
      <c r="I1468" s="9">
        <v>1.8569</v>
      </c>
      <c r="J1468" s="9">
        <v>1.8569</v>
      </c>
      <c r="K1468" s="10">
        <v>1</v>
      </c>
      <c r="L1468" s="9">
        <v>21.33</v>
      </c>
      <c r="M1468" s="19">
        <f>H1468*INDEX('Pliegos Tarifarios (Santiago)'!$B:$B,MATCH($B1468,'Pliegos Tarifarios (Santiago)'!$A:$A,0))</f>
        <v>78575.804437999992</v>
      </c>
      <c r="N1468" s="19">
        <f>I1468*INDEX('Pliegos Tarifarios (Santiago)'!$C:$C,MATCH($B1468,'Pliegos Tarifarios (Santiago)'!$A:$A,0))</f>
        <v>6425.9045794999993</v>
      </c>
      <c r="O1468" s="19">
        <f>J1468*INDEX('Pliegos Tarifarios (Santiago)'!$D:$D,MATCH($B1468,'Pliegos Tarifarios (Santiago)'!$A:$A,0))</f>
        <v>26302.113900100001</v>
      </c>
      <c r="P1468" s="19">
        <f>H1468*INDEX('Pliegos Tarifarios (Santiago)'!$E:$E,MATCH($B1468,'Pliegos Tarifarios (Santiago)'!$A:$A,0))</f>
        <v>8550.6513320000013</v>
      </c>
      <c r="Q1468" s="19" cm="1">
        <f t="array" ref="Q1468">H1468*_xlfn.IFS(H1468&lt;=350,INDEX('Pliegos Tarifarios (Santiago)'!$F:$F,MATCH($B1468,'Pliegos Tarifarios (Santiago)'!$A:$A,0)),H1468&lt;=500,INDEX('Pliegos Tarifarios (Santiago)'!$G:$G,MATCH($B1468,'Pliegos Tarifarios (Santiago)'!$A:$A,0)),H1468&lt;=1000,INDEX('Pliegos Tarifarios (Santiago)'!$H:$H,MATCH($B1468,'Pliegos Tarifarios (Santiago)'!$A:$A,0)),H1468&lt;=5000,INDEX('Pliegos Tarifarios (Santiago)'!$I:$I,MATCH($B1468,'Pliegos Tarifarios (Santiago)'!$A:$A,0)),H1468&gt;5000,INDEX('Pliegos Tarifarios (Santiago)'!$J:$J,MATCH($B1468,'Pliegos Tarifarios (Santiago)'!$A:$A,0)))/1.19</f>
        <v>1550.7663789915971</v>
      </c>
      <c r="R1468" s="19">
        <f>INDEX('Pliegos Tarifarios (Santiago)'!$K:$K,MATCH($B1468,'Pliegos Tarifarios (Santiago)'!$A:$A,0))</f>
        <v>724.74800000000005</v>
      </c>
      <c r="S1468" s="21">
        <f t="shared" si="89"/>
        <v>122129.9886285916</v>
      </c>
      <c r="T1468" s="21">
        <f t="shared" si="90"/>
        <v>23204.697839432403</v>
      </c>
      <c r="U1468" s="19">
        <v>0</v>
      </c>
      <c r="V1468" s="21">
        <f t="shared" si="91"/>
        <v>145334.68646802401</v>
      </c>
    </row>
    <row r="1469" spans="1:22" x14ac:dyDescent="0.3">
      <c r="A1469" s="7" t="s">
        <v>137</v>
      </c>
      <c r="B1469" s="7">
        <v>6</v>
      </c>
      <c r="C1469" s="8" t="s">
        <v>178</v>
      </c>
      <c r="D1469" s="7" t="s">
        <v>572</v>
      </c>
      <c r="E1469" s="7" t="s">
        <v>488</v>
      </c>
      <c r="F1469" s="8" t="s">
        <v>573</v>
      </c>
      <c r="G1469" s="7" t="s">
        <v>30</v>
      </c>
      <c r="H1469" s="9">
        <v>659.68769999999995</v>
      </c>
      <c r="I1469" s="9">
        <v>1.8349</v>
      </c>
      <c r="J1469" s="9">
        <v>1.796</v>
      </c>
      <c r="K1469" s="10">
        <v>0.97879993460134074</v>
      </c>
      <c r="L1469" s="9">
        <v>21.28</v>
      </c>
      <c r="M1469" s="19">
        <f>H1469*INDEX('Pliegos Tarifarios (Santiago)'!$B:$B,MATCH($B1469,'Pliegos Tarifarios (Santiago)'!$A:$A,0))</f>
        <v>78395.966892599987</v>
      </c>
      <c r="N1469" s="19">
        <f>I1469*INDEX('Pliegos Tarifarios (Santiago)'!$C:$C,MATCH($B1469,'Pliegos Tarifarios (Santiago)'!$A:$A,0))</f>
        <v>6349.7723694999995</v>
      </c>
      <c r="O1469" s="19">
        <f>J1469*INDEX('Pliegos Tarifarios (Santiago)'!$D:$D,MATCH($B1469,'Pliegos Tarifarios (Santiago)'!$A:$A,0))</f>
        <v>25439.494084000002</v>
      </c>
      <c r="P1469" s="19">
        <f>H1469*INDEX('Pliegos Tarifarios (Santiago)'!$E:$E,MATCH($B1469,'Pliegos Tarifarios (Santiago)'!$A:$A,0))</f>
        <v>8531.0813364000005</v>
      </c>
      <c r="Q1469" s="19" cm="1">
        <f t="array" ref="Q1469">H1469*_xlfn.IFS(H1469&lt;=350,INDEX('Pliegos Tarifarios (Santiago)'!$F:$F,MATCH($B1469,'Pliegos Tarifarios (Santiago)'!$A:$A,0)),H1469&lt;=500,INDEX('Pliegos Tarifarios (Santiago)'!$G:$G,MATCH($B1469,'Pliegos Tarifarios (Santiago)'!$A:$A,0)),H1469&lt;=1000,INDEX('Pliegos Tarifarios (Santiago)'!$H:$H,MATCH($B1469,'Pliegos Tarifarios (Santiago)'!$A:$A,0)),H1469&lt;=5000,INDEX('Pliegos Tarifarios (Santiago)'!$I:$I,MATCH($B1469,'Pliegos Tarifarios (Santiago)'!$A:$A,0)),H1469&gt;5000,INDEX('Pliegos Tarifarios (Santiago)'!$J:$J,MATCH($B1469,'Pliegos Tarifarios (Santiago)'!$A:$A,0)))/1.19</f>
        <v>1547.2171182352943</v>
      </c>
      <c r="R1469" s="19">
        <f>INDEX('Pliegos Tarifarios (Santiago)'!$K:$K,MATCH($B1469,'Pliegos Tarifarios (Santiago)'!$A:$A,0))</f>
        <v>724.74800000000005</v>
      </c>
      <c r="S1469" s="21">
        <f t="shared" si="89"/>
        <v>120988.2798007353</v>
      </c>
      <c r="T1469" s="21">
        <f t="shared" si="90"/>
        <v>22987.773162139707</v>
      </c>
      <c r="U1469" s="19">
        <v>0</v>
      </c>
      <c r="V1469" s="21">
        <f t="shared" si="91"/>
        <v>143976.05296287499</v>
      </c>
    </row>
    <row r="1470" spans="1:22" x14ac:dyDescent="0.3">
      <c r="A1470" s="7" t="s">
        <v>137</v>
      </c>
      <c r="B1470" s="7">
        <v>6</v>
      </c>
      <c r="C1470" s="8" t="s">
        <v>178</v>
      </c>
      <c r="D1470" s="7" t="s">
        <v>574</v>
      </c>
      <c r="E1470" s="7" t="s">
        <v>488</v>
      </c>
      <c r="F1470" s="8" t="s">
        <v>575</v>
      </c>
      <c r="G1470" s="7" t="s">
        <v>30</v>
      </c>
      <c r="H1470" s="9">
        <v>660.29160000000002</v>
      </c>
      <c r="I1470" s="9">
        <v>1.8411</v>
      </c>
      <c r="J1470" s="9">
        <v>1.8161</v>
      </c>
      <c r="K1470" s="10">
        <v>0.98642116126228885</v>
      </c>
      <c r="L1470" s="9">
        <v>21.3</v>
      </c>
      <c r="M1470" s="19">
        <f>H1470*INDEX('Pliegos Tarifarios (Santiago)'!$B:$B,MATCH($B1470,'Pliegos Tarifarios (Santiago)'!$A:$A,0))</f>
        <v>78467.733160799995</v>
      </c>
      <c r="N1470" s="19">
        <f>I1470*INDEX('Pliegos Tarifarios (Santiago)'!$C:$C,MATCH($B1470,'Pliegos Tarifarios (Santiago)'!$A:$A,0))</f>
        <v>6371.2278104999996</v>
      </c>
      <c r="O1470" s="19">
        <f>J1470*INDEX('Pliegos Tarifarios (Santiago)'!$D:$D,MATCH($B1470,'Pliegos Tarifarios (Santiago)'!$A:$A,0))</f>
        <v>25724.2011169</v>
      </c>
      <c r="P1470" s="19">
        <f>H1470*INDEX('Pliegos Tarifarios (Santiago)'!$E:$E,MATCH($B1470,'Pliegos Tarifarios (Santiago)'!$A:$A,0))</f>
        <v>8538.8909712000004</v>
      </c>
      <c r="Q1470" s="19" cm="1">
        <f t="array" ref="Q1470">H1470*_xlfn.IFS(H1470&lt;=350,INDEX('Pliegos Tarifarios (Santiago)'!$F:$F,MATCH($B1470,'Pliegos Tarifarios (Santiago)'!$A:$A,0)),H1470&lt;=500,INDEX('Pliegos Tarifarios (Santiago)'!$G:$G,MATCH($B1470,'Pliegos Tarifarios (Santiago)'!$A:$A,0)),H1470&lt;=1000,INDEX('Pliegos Tarifarios (Santiago)'!$H:$H,MATCH($B1470,'Pliegos Tarifarios (Santiago)'!$A:$A,0)),H1470&lt;=5000,INDEX('Pliegos Tarifarios (Santiago)'!$I:$I,MATCH($B1470,'Pliegos Tarifarios (Santiago)'!$A:$A,0)),H1470&gt;5000,INDEX('Pliegos Tarifarios (Santiago)'!$J:$J,MATCH($B1470,'Pliegos Tarifarios (Santiago)'!$A:$A,0)))/1.19</f>
        <v>1548.6334921008406</v>
      </c>
      <c r="R1470" s="19">
        <f>INDEX('Pliegos Tarifarios (Santiago)'!$K:$K,MATCH($B1470,'Pliegos Tarifarios (Santiago)'!$A:$A,0))</f>
        <v>724.74800000000005</v>
      </c>
      <c r="S1470" s="21">
        <f t="shared" si="89"/>
        <v>121375.43455150085</v>
      </c>
      <c r="T1470" s="21">
        <f t="shared" si="90"/>
        <v>23061.33256478516</v>
      </c>
      <c r="U1470" s="19">
        <v>0</v>
      </c>
      <c r="V1470" s="21">
        <f t="shared" si="91"/>
        <v>144436.76711628601</v>
      </c>
    </row>
    <row r="1471" spans="1:22" x14ac:dyDescent="0.3">
      <c r="A1471" s="7" t="s">
        <v>137</v>
      </c>
      <c r="B1471" s="7">
        <v>6</v>
      </c>
      <c r="C1471" s="8" t="s">
        <v>178</v>
      </c>
      <c r="D1471" s="7" t="s">
        <v>576</v>
      </c>
      <c r="E1471" s="7" t="s">
        <v>488</v>
      </c>
      <c r="F1471" s="8" t="s">
        <v>577</v>
      </c>
      <c r="G1471" s="7" t="s">
        <v>30</v>
      </c>
      <c r="H1471" s="9">
        <v>660.79729999999995</v>
      </c>
      <c r="I1471" s="9">
        <v>1.8779999999999999</v>
      </c>
      <c r="J1471" s="9">
        <v>1.7949999999999999</v>
      </c>
      <c r="K1471" s="10">
        <v>0.95580404685835996</v>
      </c>
      <c r="L1471" s="9">
        <v>21.32</v>
      </c>
      <c r="M1471" s="19">
        <f>H1471*INDEX('Pliegos Tarifarios (Santiago)'!$B:$B,MATCH($B1471,'Pliegos Tarifarios (Santiago)'!$A:$A,0))</f>
        <v>78527.829537399986</v>
      </c>
      <c r="N1471" s="19">
        <f>I1471*INDEX('Pliegos Tarifarios (Santiago)'!$C:$C,MATCH($B1471,'Pliegos Tarifarios (Santiago)'!$A:$A,0))</f>
        <v>6498.9222899999995</v>
      </c>
      <c r="O1471" s="19">
        <f>J1471*INDEX('Pliegos Tarifarios (Santiago)'!$D:$D,MATCH($B1471,'Pliegos Tarifarios (Santiago)'!$A:$A,0))</f>
        <v>25425.329555</v>
      </c>
      <c r="P1471" s="19">
        <f>H1471*INDEX('Pliegos Tarifarios (Santiago)'!$E:$E,MATCH($B1471,'Pliegos Tarifarios (Santiago)'!$A:$A,0))</f>
        <v>8545.4306835999996</v>
      </c>
      <c r="Q1471" s="19" cm="1">
        <f t="array" ref="Q1471">H1471*_xlfn.IFS(H1471&lt;=350,INDEX('Pliegos Tarifarios (Santiago)'!$F:$F,MATCH($B1471,'Pliegos Tarifarios (Santiago)'!$A:$A,0)),H1471&lt;=500,INDEX('Pliegos Tarifarios (Santiago)'!$G:$G,MATCH($B1471,'Pliegos Tarifarios (Santiago)'!$A:$A,0)),H1471&lt;=1000,INDEX('Pliegos Tarifarios (Santiago)'!$H:$H,MATCH($B1471,'Pliegos Tarifarios (Santiago)'!$A:$A,0)),H1471&lt;=5000,INDEX('Pliegos Tarifarios (Santiago)'!$I:$I,MATCH($B1471,'Pliegos Tarifarios (Santiago)'!$A:$A,0)),H1471&gt;5000,INDEX('Pliegos Tarifarios (Santiago)'!$J:$J,MATCH($B1471,'Pliegos Tarifarios (Santiago)'!$A:$A,0)))/1.19</f>
        <v>1549.819549831933</v>
      </c>
      <c r="R1471" s="19">
        <f>INDEX('Pliegos Tarifarios (Santiago)'!$K:$K,MATCH($B1471,'Pliegos Tarifarios (Santiago)'!$A:$A,0))</f>
        <v>724.74800000000005</v>
      </c>
      <c r="S1471" s="21">
        <f t="shared" si="89"/>
        <v>121272.07961583194</v>
      </c>
      <c r="T1471" s="21">
        <f t="shared" si="90"/>
        <v>23041.695127008068</v>
      </c>
      <c r="U1471" s="19">
        <v>0</v>
      </c>
      <c r="V1471" s="21">
        <f t="shared" si="91"/>
        <v>144313.77474284</v>
      </c>
    </row>
    <row r="1472" spans="1:22" x14ac:dyDescent="0.3">
      <c r="A1472" s="7" t="s">
        <v>137</v>
      </c>
      <c r="B1472" s="7">
        <v>6</v>
      </c>
      <c r="C1472" s="8" t="s">
        <v>178</v>
      </c>
      <c r="D1472" s="7" t="s">
        <v>578</v>
      </c>
      <c r="E1472" s="7" t="s">
        <v>488</v>
      </c>
      <c r="F1472" s="8" t="s">
        <v>579</v>
      </c>
      <c r="G1472" s="7" t="s">
        <v>30</v>
      </c>
      <c r="H1472" s="9">
        <v>660.66610000000003</v>
      </c>
      <c r="I1472" s="9">
        <v>1.8447</v>
      </c>
      <c r="J1472" s="9">
        <v>1.8447</v>
      </c>
      <c r="K1472" s="10">
        <v>1</v>
      </c>
      <c r="L1472" s="9">
        <v>21.31</v>
      </c>
      <c r="M1472" s="19">
        <f>H1472*INDEX('Pliegos Tarifarios (Santiago)'!$B:$B,MATCH($B1472,'Pliegos Tarifarios (Santiago)'!$A:$A,0))</f>
        <v>78512.237991799993</v>
      </c>
      <c r="N1472" s="19">
        <f>I1472*INDEX('Pliegos Tarifarios (Santiago)'!$C:$C,MATCH($B1472,'Pliegos Tarifarios (Santiago)'!$A:$A,0))</f>
        <v>6383.6858084999994</v>
      </c>
      <c r="O1472" s="19">
        <f>J1472*INDEX('Pliegos Tarifarios (Santiago)'!$D:$D,MATCH($B1472,'Pliegos Tarifarios (Santiago)'!$A:$A,0))</f>
        <v>26129.3066463</v>
      </c>
      <c r="P1472" s="19">
        <f>H1472*INDEX('Pliegos Tarifarios (Santiago)'!$E:$E,MATCH($B1472,'Pliegos Tarifarios (Santiago)'!$A:$A,0))</f>
        <v>8543.7340052</v>
      </c>
      <c r="Q1472" s="19" cm="1">
        <f t="array" ref="Q1472">H1472*_xlfn.IFS(H1472&lt;=350,INDEX('Pliegos Tarifarios (Santiago)'!$F:$F,MATCH($B1472,'Pliegos Tarifarios (Santiago)'!$A:$A,0)),H1472&lt;=500,INDEX('Pliegos Tarifarios (Santiago)'!$G:$G,MATCH($B1472,'Pliegos Tarifarios (Santiago)'!$A:$A,0)),H1472&lt;=1000,INDEX('Pliegos Tarifarios (Santiago)'!$H:$H,MATCH($B1472,'Pliegos Tarifarios (Santiago)'!$A:$A,0)),H1472&lt;=5000,INDEX('Pliegos Tarifarios (Santiago)'!$I:$I,MATCH($B1472,'Pliegos Tarifarios (Santiago)'!$A:$A,0)),H1472&gt;5000,INDEX('Pliegos Tarifarios (Santiago)'!$J:$J,MATCH($B1472,'Pliegos Tarifarios (Santiago)'!$A:$A,0)))/1.19</f>
        <v>1549.5118362184878</v>
      </c>
      <c r="R1472" s="19">
        <f>INDEX('Pliegos Tarifarios (Santiago)'!$K:$K,MATCH($B1472,'Pliegos Tarifarios (Santiago)'!$A:$A,0))</f>
        <v>724.74800000000005</v>
      </c>
      <c r="S1472" s="21">
        <f t="shared" si="89"/>
        <v>121843.22428801848</v>
      </c>
      <c r="T1472" s="21">
        <f t="shared" si="90"/>
        <v>23150.21261472351</v>
      </c>
      <c r="U1472" s="19">
        <v>0</v>
      </c>
      <c r="V1472" s="21">
        <f t="shared" si="91"/>
        <v>144993.43690274199</v>
      </c>
    </row>
    <row r="1473" spans="1:22" x14ac:dyDescent="0.3">
      <c r="A1473" s="7" t="s">
        <v>137</v>
      </c>
      <c r="B1473" s="7">
        <v>6</v>
      </c>
      <c r="C1473" s="8" t="s">
        <v>178</v>
      </c>
      <c r="D1473" s="7" t="s">
        <v>580</v>
      </c>
      <c r="E1473" s="7" t="s">
        <v>488</v>
      </c>
      <c r="F1473" s="8" t="s">
        <v>581</v>
      </c>
      <c r="G1473" s="7" t="s">
        <v>30</v>
      </c>
      <c r="H1473" s="9">
        <v>658.85270000000003</v>
      </c>
      <c r="I1473" s="9">
        <v>1.8433999999999999</v>
      </c>
      <c r="J1473" s="9">
        <v>1.8236000000000001</v>
      </c>
      <c r="K1473" s="10">
        <v>0.98925897797548024</v>
      </c>
      <c r="L1473" s="9">
        <v>21.25</v>
      </c>
      <c r="M1473" s="19">
        <f>H1473*INDEX('Pliegos Tarifarios (Santiago)'!$B:$B,MATCH($B1473,'Pliegos Tarifarios (Santiago)'!$A:$A,0))</f>
        <v>78296.737162599995</v>
      </c>
      <c r="N1473" s="19">
        <f>I1473*INDEX('Pliegos Tarifarios (Santiago)'!$C:$C,MATCH($B1473,'Pliegos Tarifarios (Santiago)'!$A:$A,0))</f>
        <v>6379.1870869999993</v>
      </c>
      <c r="O1473" s="19">
        <f>J1473*INDEX('Pliegos Tarifarios (Santiago)'!$D:$D,MATCH($B1473,'Pliegos Tarifarios (Santiago)'!$A:$A,0))</f>
        <v>25830.435084400004</v>
      </c>
      <c r="P1473" s="19">
        <f>H1473*INDEX('Pliegos Tarifarios (Santiago)'!$E:$E,MATCH($B1473,'Pliegos Tarifarios (Santiago)'!$A:$A,0))</f>
        <v>8520.2831163999999</v>
      </c>
      <c r="Q1473" s="19" cm="1">
        <f t="array" ref="Q1473">H1473*_xlfn.IFS(H1473&lt;=350,INDEX('Pliegos Tarifarios (Santiago)'!$F:$F,MATCH($B1473,'Pliegos Tarifarios (Santiago)'!$A:$A,0)),H1473&lt;=500,INDEX('Pliegos Tarifarios (Santiago)'!$G:$G,MATCH($B1473,'Pliegos Tarifarios (Santiago)'!$A:$A,0)),H1473&lt;=1000,INDEX('Pliegos Tarifarios (Santiago)'!$H:$H,MATCH($B1473,'Pliegos Tarifarios (Santiago)'!$A:$A,0)),H1473&lt;=5000,INDEX('Pliegos Tarifarios (Santiago)'!$I:$I,MATCH($B1473,'Pliegos Tarifarios (Santiago)'!$A:$A,0)),H1473&gt;5000,INDEX('Pliegos Tarifarios (Santiago)'!$J:$J,MATCH($B1473,'Pliegos Tarifarios (Santiago)'!$A:$A,0)))/1.19</f>
        <v>1545.2587274789919</v>
      </c>
      <c r="R1473" s="19">
        <f>INDEX('Pliegos Tarifarios (Santiago)'!$K:$K,MATCH($B1473,'Pliegos Tarifarios (Santiago)'!$A:$A,0))</f>
        <v>724.74800000000005</v>
      </c>
      <c r="S1473" s="21">
        <f t="shared" si="89"/>
        <v>121296.64917787899</v>
      </c>
      <c r="T1473" s="21">
        <f t="shared" si="90"/>
        <v>23046.363343797009</v>
      </c>
      <c r="U1473" s="19">
        <v>0</v>
      </c>
      <c r="V1473" s="21">
        <f t="shared" si="91"/>
        <v>144343.01252167599</v>
      </c>
    </row>
    <row r="1474" spans="1:22" x14ac:dyDescent="0.3">
      <c r="A1474" s="7" t="s">
        <v>137</v>
      </c>
      <c r="B1474" s="7">
        <v>6</v>
      </c>
      <c r="C1474" s="8" t="s">
        <v>178</v>
      </c>
      <c r="D1474" s="7" t="s">
        <v>582</v>
      </c>
      <c r="E1474" s="7" t="s">
        <v>488</v>
      </c>
      <c r="F1474" s="8" t="s">
        <v>583</v>
      </c>
      <c r="G1474" s="7" t="s">
        <v>30</v>
      </c>
      <c r="H1474" s="9">
        <v>661.25</v>
      </c>
      <c r="I1474" s="9">
        <v>1.9031</v>
      </c>
      <c r="J1474" s="9">
        <v>1.9031</v>
      </c>
      <c r="K1474" s="10">
        <v>1</v>
      </c>
      <c r="L1474" s="9">
        <v>21.33</v>
      </c>
      <c r="M1474" s="19">
        <f>H1474*INDEX('Pliegos Tarifarios (Santiago)'!$B:$B,MATCH($B1474,'Pliegos Tarifarios (Santiago)'!$A:$A,0))</f>
        <v>78581.627500000002</v>
      </c>
      <c r="N1474" s="19">
        <f>I1474*INDEX('Pliegos Tarifarios (Santiago)'!$C:$C,MATCH($B1474,'Pliegos Tarifarios (Santiago)'!$A:$A,0))</f>
        <v>6585.7822204999993</v>
      </c>
      <c r="O1474" s="19">
        <f>J1474*INDEX('Pliegos Tarifarios (Santiago)'!$D:$D,MATCH($B1474,'Pliegos Tarifarios (Santiago)'!$A:$A,0))</f>
        <v>26956.515139900002</v>
      </c>
      <c r="P1474" s="19">
        <f>H1474*INDEX('Pliegos Tarifarios (Santiago)'!$E:$E,MATCH($B1474,'Pliegos Tarifarios (Santiago)'!$A:$A,0))</f>
        <v>8551.2849999999999</v>
      </c>
      <c r="Q1474" s="19" cm="1">
        <f t="array" ref="Q1474">H1474*_xlfn.IFS(H1474&lt;=350,INDEX('Pliegos Tarifarios (Santiago)'!$F:$F,MATCH($B1474,'Pliegos Tarifarios (Santiago)'!$A:$A,0)),H1474&lt;=500,INDEX('Pliegos Tarifarios (Santiago)'!$G:$G,MATCH($B1474,'Pliegos Tarifarios (Santiago)'!$A:$A,0)),H1474&lt;=1000,INDEX('Pliegos Tarifarios (Santiago)'!$H:$H,MATCH($B1474,'Pliegos Tarifarios (Santiago)'!$A:$A,0)),H1474&lt;=5000,INDEX('Pliegos Tarifarios (Santiago)'!$I:$I,MATCH($B1474,'Pliegos Tarifarios (Santiago)'!$A:$A,0)),H1474&gt;5000,INDEX('Pliegos Tarifarios (Santiago)'!$J:$J,MATCH($B1474,'Pliegos Tarifarios (Santiago)'!$A:$A,0)))/1.19</f>
        <v>1550.8813025210086</v>
      </c>
      <c r="R1474" s="19">
        <f>INDEX('Pliegos Tarifarios (Santiago)'!$K:$K,MATCH($B1474,'Pliegos Tarifarios (Santiago)'!$A:$A,0))</f>
        <v>724.74800000000005</v>
      </c>
      <c r="S1474" s="21">
        <f t="shared" si="89"/>
        <v>122950.83916292102</v>
      </c>
      <c r="T1474" s="21">
        <f t="shared" si="90"/>
        <v>23360.659440954994</v>
      </c>
      <c r="U1474" s="19">
        <v>0</v>
      </c>
      <c r="V1474" s="21">
        <f t="shared" si="91"/>
        <v>146311.49860387601</v>
      </c>
    </row>
    <row r="1475" spans="1:22" x14ac:dyDescent="0.3">
      <c r="A1475" s="7" t="s">
        <v>137</v>
      </c>
      <c r="B1475" s="7">
        <v>6</v>
      </c>
      <c r="C1475" s="8" t="s">
        <v>178</v>
      </c>
      <c r="D1475" s="7" t="s">
        <v>584</v>
      </c>
      <c r="E1475" s="7" t="s">
        <v>488</v>
      </c>
      <c r="F1475" s="8" t="s">
        <v>585</v>
      </c>
      <c r="G1475" s="7" t="s">
        <v>30</v>
      </c>
      <c r="H1475" s="9">
        <v>659.61440000000005</v>
      </c>
      <c r="I1475" s="9">
        <v>1.8709</v>
      </c>
      <c r="J1475" s="9">
        <v>1.8121</v>
      </c>
      <c r="K1475" s="10">
        <v>0.96857127585653968</v>
      </c>
      <c r="L1475" s="9">
        <v>21.28</v>
      </c>
      <c r="M1475" s="19">
        <f>H1475*INDEX('Pliegos Tarifarios (Santiago)'!$B:$B,MATCH($B1475,'Pliegos Tarifarios (Santiago)'!$A:$A,0))</f>
        <v>78387.256067199996</v>
      </c>
      <c r="N1475" s="19">
        <f>I1475*INDEX('Pliegos Tarifarios (Santiago)'!$C:$C,MATCH($B1475,'Pliegos Tarifarios (Santiago)'!$A:$A,0))</f>
        <v>6474.3523494999999</v>
      </c>
      <c r="O1475" s="19">
        <f>J1475*INDEX('Pliegos Tarifarios (Santiago)'!$D:$D,MATCH($B1475,'Pliegos Tarifarios (Santiago)'!$A:$A,0))</f>
        <v>25667.543000900001</v>
      </c>
      <c r="P1475" s="19">
        <f>H1475*INDEX('Pliegos Tarifarios (Santiago)'!$E:$E,MATCH($B1475,'Pliegos Tarifarios (Santiago)'!$A:$A,0))</f>
        <v>8530.1334208000007</v>
      </c>
      <c r="Q1475" s="19" cm="1">
        <f t="array" ref="Q1475">H1475*_xlfn.IFS(H1475&lt;=350,INDEX('Pliegos Tarifarios (Santiago)'!$F:$F,MATCH($B1475,'Pliegos Tarifarios (Santiago)'!$A:$A,0)),H1475&lt;=500,INDEX('Pliegos Tarifarios (Santiago)'!$G:$G,MATCH($B1475,'Pliegos Tarifarios (Santiago)'!$A:$A,0)),H1475&lt;=1000,INDEX('Pliegos Tarifarios (Santiago)'!$H:$H,MATCH($B1475,'Pliegos Tarifarios (Santiago)'!$A:$A,0)),H1475&lt;=5000,INDEX('Pliegos Tarifarios (Santiago)'!$I:$I,MATCH($B1475,'Pliegos Tarifarios (Santiago)'!$A:$A,0)),H1475&gt;5000,INDEX('Pliegos Tarifarios (Santiago)'!$J:$J,MATCH($B1475,'Pliegos Tarifarios (Santiago)'!$A:$A,0)))/1.19</f>
        <v>1547.045202016807</v>
      </c>
      <c r="R1475" s="19">
        <f>INDEX('Pliegos Tarifarios (Santiago)'!$K:$K,MATCH($B1475,'Pliegos Tarifarios (Santiago)'!$A:$A,0))</f>
        <v>724.74800000000005</v>
      </c>
      <c r="S1475" s="21">
        <f t="shared" si="89"/>
        <v>121331.0780404168</v>
      </c>
      <c r="T1475" s="21">
        <f t="shared" si="90"/>
        <v>23052.904827679195</v>
      </c>
      <c r="U1475" s="19">
        <v>0</v>
      </c>
      <c r="V1475" s="21">
        <f t="shared" si="91"/>
        <v>144383.98286809601</v>
      </c>
    </row>
    <row r="1476" spans="1:22" x14ac:dyDescent="0.3">
      <c r="A1476" s="7" t="s">
        <v>137</v>
      </c>
      <c r="B1476" s="7">
        <v>6</v>
      </c>
      <c r="C1476" s="8" t="s">
        <v>178</v>
      </c>
      <c r="D1476" s="7" t="s">
        <v>586</v>
      </c>
      <c r="E1476" s="7" t="s">
        <v>488</v>
      </c>
      <c r="F1476" s="8" t="s">
        <v>587</v>
      </c>
      <c r="G1476" s="7" t="s">
        <v>30</v>
      </c>
      <c r="H1476" s="9">
        <v>660.58939999999996</v>
      </c>
      <c r="I1476" s="9">
        <v>1.8401000000000001</v>
      </c>
      <c r="J1476" s="9">
        <v>1.8354999999999999</v>
      </c>
      <c r="K1476" s="10">
        <v>0.99750013586218134</v>
      </c>
      <c r="L1476" s="9">
        <v>21.31</v>
      </c>
      <c r="M1476" s="19">
        <f>H1476*INDEX('Pliegos Tarifarios (Santiago)'!$B:$B,MATCH($B1476,'Pliegos Tarifarios (Santiago)'!$A:$A,0))</f>
        <v>78503.123117199997</v>
      </c>
      <c r="N1476" s="19">
        <f>I1476*INDEX('Pliegos Tarifarios (Santiago)'!$C:$C,MATCH($B1476,'Pliegos Tarifarios (Santiago)'!$A:$A,0))</f>
        <v>6367.7672554999999</v>
      </c>
      <c r="O1476" s="19">
        <f>J1476*INDEX('Pliegos Tarifarios (Santiago)'!$D:$D,MATCH($B1476,'Pliegos Tarifarios (Santiago)'!$A:$A,0))</f>
        <v>25998.992979499999</v>
      </c>
      <c r="P1476" s="19">
        <f>H1476*INDEX('Pliegos Tarifarios (Santiago)'!$E:$E,MATCH($B1476,'Pliegos Tarifarios (Santiago)'!$A:$A,0))</f>
        <v>8542.7421207999996</v>
      </c>
      <c r="Q1476" s="19" cm="1">
        <f t="array" ref="Q1476">H1476*_xlfn.IFS(H1476&lt;=350,INDEX('Pliegos Tarifarios (Santiago)'!$F:$F,MATCH($B1476,'Pliegos Tarifarios (Santiago)'!$A:$A,0)),H1476&lt;=500,INDEX('Pliegos Tarifarios (Santiago)'!$G:$G,MATCH($B1476,'Pliegos Tarifarios (Santiago)'!$A:$A,0)),H1476&lt;=1000,INDEX('Pliegos Tarifarios (Santiago)'!$H:$H,MATCH($B1476,'Pliegos Tarifarios (Santiago)'!$A:$A,0)),H1476&lt;=5000,INDEX('Pliegos Tarifarios (Santiago)'!$I:$I,MATCH($B1476,'Pliegos Tarifarios (Santiago)'!$A:$A,0)),H1476&gt;5000,INDEX('Pliegos Tarifarios (Santiago)'!$J:$J,MATCH($B1476,'Pliegos Tarifarios (Santiago)'!$A:$A,0)))/1.19</f>
        <v>1549.3319457142859</v>
      </c>
      <c r="R1476" s="19">
        <f>INDEX('Pliegos Tarifarios (Santiago)'!$K:$K,MATCH($B1476,'Pliegos Tarifarios (Santiago)'!$A:$A,0))</f>
        <v>724.74800000000005</v>
      </c>
      <c r="S1476" s="21">
        <f t="shared" ref="S1476" si="92">SUM(M1476:R1476)</f>
        <v>121686.70541871429</v>
      </c>
      <c r="T1476" s="21">
        <f t="shared" si="90"/>
        <v>23120.474029555717</v>
      </c>
      <c r="U1476" s="19">
        <v>0</v>
      </c>
      <c r="V1476" s="21">
        <f t="shared" si="91"/>
        <v>144807.17944827001</v>
      </c>
    </row>
    <row r="1477" spans="1:22" x14ac:dyDescent="0.3">
      <c r="A1477" s="7" t="s">
        <v>137</v>
      </c>
      <c r="B1477" s="7">
        <v>6</v>
      </c>
      <c r="C1477" s="8" t="s">
        <v>178</v>
      </c>
      <c r="D1477" s="7" t="s">
        <v>588</v>
      </c>
      <c r="E1477" s="7" t="s">
        <v>488</v>
      </c>
      <c r="F1477" s="8" t="s">
        <v>589</v>
      </c>
      <c r="G1477" s="7" t="s">
        <v>30</v>
      </c>
      <c r="H1477" s="9">
        <v>659.74109999999996</v>
      </c>
      <c r="I1477" s="9">
        <v>1.8509</v>
      </c>
      <c r="J1477" s="9">
        <v>1.8341000000000001</v>
      </c>
      <c r="K1477" s="10">
        <v>0.9909233345939813</v>
      </c>
      <c r="L1477" s="9">
        <v>21.28</v>
      </c>
      <c r="M1477" s="19">
        <f>H1477*INDEX('Pliegos Tarifarios (Santiago)'!$B:$B,MATCH($B1477,'Pliegos Tarifarios (Santiago)'!$A:$A,0))</f>
        <v>78402.312841799998</v>
      </c>
      <c r="N1477" s="19">
        <f>I1477*INDEX('Pliegos Tarifarios (Santiago)'!$C:$C,MATCH($B1477,'Pliegos Tarifarios (Santiago)'!$A:$A,0))</f>
        <v>6405.1412494999995</v>
      </c>
      <c r="O1477" s="19">
        <f>J1477*INDEX('Pliegos Tarifarios (Santiago)'!$D:$D,MATCH($B1477,'Pliegos Tarifarios (Santiago)'!$A:$A,0))</f>
        <v>25979.162638900001</v>
      </c>
      <c r="P1477" s="19">
        <f>H1477*INDEX('Pliegos Tarifarios (Santiago)'!$E:$E,MATCH($B1477,'Pliegos Tarifarios (Santiago)'!$A:$A,0))</f>
        <v>8531.7719051999993</v>
      </c>
      <c r="Q1477" s="19" cm="1">
        <f t="array" ref="Q1477">H1477*_xlfn.IFS(H1477&lt;=350,INDEX('Pliegos Tarifarios (Santiago)'!$F:$F,MATCH($B1477,'Pliegos Tarifarios (Santiago)'!$A:$A,0)),H1477&lt;=500,INDEX('Pliegos Tarifarios (Santiago)'!$G:$G,MATCH($B1477,'Pliegos Tarifarios (Santiago)'!$A:$A,0)),H1477&lt;=1000,INDEX('Pliegos Tarifarios (Santiago)'!$H:$H,MATCH($B1477,'Pliegos Tarifarios (Santiago)'!$A:$A,0)),H1477&lt;=5000,INDEX('Pliegos Tarifarios (Santiago)'!$I:$I,MATCH($B1477,'Pliegos Tarifarios (Santiago)'!$A:$A,0)),H1477&gt;5000,INDEX('Pliegos Tarifarios (Santiago)'!$J:$J,MATCH($B1477,'Pliegos Tarifarios (Santiago)'!$A:$A,0)))/1.19</f>
        <v>1547.3423614285716</v>
      </c>
      <c r="R1477" s="19">
        <f>INDEX('Pliegos Tarifarios (Santiago)'!$K:$K,MATCH($B1477,'Pliegos Tarifarios (Santiago)'!$A:$A,0))</f>
        <v>724.74800000000005</v>
      </c>
      <c r="S1477" s="21">
        <f t="shared" ref="S1477:S1540" si="93">SUM(M1477:R1477)</f>
        <v>121590.47899682858</v>
      </c>
      <c r="T1477" s="21">
        <f t="shared" si="90"/>
        <v>23102.191009397429</v>
      </c>
      <c r="U1477" s="19">
        <v>0</v>
      </c>
      <c r="V1477" s="21">
        <f t="shared" si="91"/>
        <v>144692.67000622599</v>
      </c>
    </row>
    <row r="1478" spans="1:22" x14ac:dyDescent="0.3">
      <c r="A1478" s="7" t="s">
        <v>137</v>
      </c>
      <c r="B1478" s="7">
        <v>6</v>
      </c>
      <c r="C1478" s="8" t="s">
        <v>178</v>
      </c>
      <c r="D1478" s="7" t="s">
        <v>590</v>
      </c>
      <c r="E1478" s="7" t="s">
        <v>488</v>
      </c>
      <c r="F1478" s="8" t="s">
        <v>591</v>
      </c>
      <c r="G1478" s="7" t="s">
        <v>30</v>
      </c>
      <c r="H1478" s="9">
        <v>659.82349999999997</v>
      </c>
      <c r="I1478" s="9">
        <v>1.8440000000000001</v>
      </c>
      <c r="J1478" s="9">
        <v>1.7883</v>
      </c>
      <c r="K1478" s="10">
        <v>0.96979392624728844</v>
      </c>
      <c r="L1478" s="9">
        <v>21.28</v>
      </c>
      <c r="M1478" s="19">
        <f>H1478*INDEX('Pliegos Tarifarios (Santiago)'!$B:$B,MATCH($B1478,'Pliegos Tarifarios (Santiago)'!$A:$A,0))</f>
        <v>78412.105092999991</v>
      </c>
      <c r="N1478" s="19">
        <f>I1478*INDEX('Pliegos Tarifarios (Santiago)'!$C:$C,MATCH($B1478,'Pliegos Tarifarios (Santiago)'!$A:$A,0))</f>
        <v>6381.2634200000002</v>
      </c>
      <c r="O1478" s="19">
        <f>J1478*INDEX('Pliegos Tarifarios (Santiago)'!$D:$D,MATCH($B1478,'Pliegos Tarifarios (Santiago)'!$A:$A,0))</f>
        <v>25330.4272107</v>
      </c>
      <c r="P1478" s="19">
        <f>H1478*INDEX('Pliegos Tarifarios (Santiago)'!$E:$E,MATCH($B1478,'Pliegos Tarifarios (Santiago)'!$A:$A,0))</f>
        <v>8532.8375020000003</v>
      </c>
      <c r="Q1478" s="19" cm="1">
        <f t="array" ref="Q1478">H1478*_xlfn.IFS(H1478&lt;=350,INDEX('Pliegos Tarifarios (Santiago)'!$F:$F,MATCH($B1478,'Pliegos Tarifarios (Santiago)'!$A:$A,0)),H1478&lt;=500,INDEX('Pliegos Tarifarios (Santiago)'!$G:$G,MATCH($B1478,'Pliegos Tarifarios (Santiago)'!$A:$A,0)),H1478&lt;=1000,INDEX('Pliegos Tarifarios (Santiago)'!$H:$H,MATCH($B1478,'Pliegos Tarifarios (Santiago)'!$A:$A,0)),H1478&lt;=5000,INDEX('Pliegos Tarifarios (Santiago)'!$I:$I,MATCH($B1478,'Pliegos Tarifarios (Santiago)'!$A:$A,0)),H1478&gt;5000,INDEX('Pliegos Tarifarios (Santiago)'!$J:$J,MATCH($B1478,'Pliegos Tarifarios (Santiago)'!$A:$A,0)))/1.19</f>
        <v>1547.5356205882354</v>
      </c>
      <c r="R1478" s="19">
        <f>INDEX('Pliegos Tarifarios (Santiago)'!$K:$K,MATCH($B1478,'Pliegos Tarifarios (Santiago)'!$A:$A,0))</f>
        <v>724.74800000000005</v>
      </c>
      <c r="S1478" s="21">
        <f t="shared" si="93"/>
        <v>120928.91684628824</v>
      </c>
      <c r="T1478" s="21">
        <f t="shared" si="90"/>
        <v>22976.494200794765</v>
      </c>
      <c r="U1478" s="19">
        <v>0</v>
      </c>
      <c r="V1478" s="21">
        <f t="shared" si="91"/>
        <v>143905.41104708301</v>
      </c>
    </row>
    <row r="1479" spans="1:22" x14ac:dyDescent="0.3">
      <c r="A1479" s="7" t="s">
        <v>137</v>
      </c>
      <c r="B1479" s="7">
        <v>6</v>
      </c>
      <c r="C1479" s="8" t="s">
        <v>178</v>
      </c>
      <c r="D1479" s="7" t="s">
        <v>592</v>
      </c>
      <c r="E1479" s="7" t="s">
        <v>488</v>
      </c>
      <c r="F1479" s="8" t="s">
        <v>593</v>
      </c>
      <c r="G1479" s="7" t="s">
        <v>30</v>
      </c>
      <c r="H1479" s="9">
        <v>660.62530000000004</v>
      </c>
      <c r="I1479" s="9">
        <v>1.8231999999999999</v>
      </c>
      <c r="J1479" s="9">
        <v>1.8139000000000001</v>
      </c>
      <c r="K1479" s="10">
        <v>0.99489907854322079</v>
      </c>
      <c r="L1479" s="9">
        <v>21.31</v>
      </c>
      <c r="M1479" s="19">
        <f>H1479*INDEX('Pliegos Tarifarios (Santiago)'!$B:$B,MATCH($B1479,'Pliegos Tarifarios (Santiago)'!$A:$A,0))</f>
        <v>78507.389401399996</v>
      </c>
      <c r="N1479" s="19">
        <f>I1479*INDEX('Pliegos Tarifarios (Santiago)'!$C:$C,MATCH($B1479,'Pliegos Tarifarios (Santiago)'!$A:$A,0))</f>
        <v>6309.2838759999995</v>
      </c>
      <c r="O1479" s="19">
        <f>J1479*INDEX('Pliegos Tarifarios (Santiago)'!$D:$D,MATCH($B1479,'Pliegos Tarifarios (Santiago)'!$A:$A,0))</f>
        <v>25693.039153100002</v>
      </c>
      <c r="P1479" s="19">
        <f>H1479*INDEX('Pliegos Tarifarios (Santiago)'!$E:$E,MATCH($B1479,'Pliegos Tarifarios (Santiago)'!$A:$A,0))</f>
        <v>8543.2063796000002</v>
      </c>
      <c r="Q1479" s="19" cm="1">
        <f t="array" ref="Q1479">H1479*_xlfn.IFS(H1479&lt;=350,INDEX('Pliegos Tarifarios (Santiago)'!$F:$F,MATCH($B1479,'Pliegos Tarifarios (Santiago)'!$A:$A,0)),H1479&lt;=500,INDEX('Pliegos Tarifarios (Santiago)'!$G:$G,MATCH($B1479,'Pliegos Tarifarios (Santiago)'!$A:$A,0)),H1479&lt;=1000,INDEX('Pliegos Tarifarios (Santiago)'!$H:$H,MATCH($B1479,'Pliegos Tarifarios (Santiago)'!$A:$A,0)),H1479&lt;=5000,INDEX('Pliegos Tarifarios (Santiago)'!$I:$I,MATCH($B1479,'Pliegos Tarifarios (Santiago)'!$A:$A,0)),H1479&gt;5000,INDEX('Pliegos Tarifarios (Santiago)'!$J:$J,MATCH($B1479,'Pliegos Tarifarios (Santiago)'!$A:$A,0)))/1.19</f>
        <v>1549.4161447899164</v>
      </c>
      <c r="R1479" s="19">
        <f>INDEX('Pliegos Tarifarios (Santiago)'!$K:$K,MATCH($B1479,'Pliegos Tarifarios (Santiago)'!$A:$A,0))</f>
        <v>724.74800000000005</v>
      </c>
      <c r="S1479" s="21">
        <f t="shared" si="93"/>
        <v>121327.08295488992</v>
      </c>
      <c r="T1479" s="21">
        <f t="shared" si="90"/>
        <v>23052.145761429085</v>
      </c>
      <c r="U1479" s="19">
        <v>0</v>
      </c>
      <c r="V1479" s="21">
        <f t="shared" si="91"/>
        <v>144379.22871631902</v>
      </c>
    </row>
    <row r="1480" spans="1:22" x14ac:dyDescent="0.3">
      <c r="A1480" s="7" t="s">
        <v>137</v>
      </c>
      <c r="B1480" s="7">
        <v>6</v>
      </c>
      <c r="C1480" s="8" t="s">
        <v>178</v>
      </c>
      <c r="D1480" s="7" t="s">
        <v>594</v>
      </c>
      <c r="E1480" s="7" t="s">
        <v>488</v>
      </c>
      <c r="F1480" s="8" t="s">
        <v>595</v>
      </c>
      <c r="G1480" s="7" t="s">
        <v>30</v>
      </c>
      <c r="H1480" s="9">
        <v>661.28309999999999</v>
      </c>
      <c r="I1480" s="9">
        <v>1.8362000000000001</v>
      </c>
      <c r="J1480" s="9">
        <v>1.8166</v>
      </c>
      <c r="K1480" s="10">
        <v>0.98932578150528261</v>
      </c>
      <c r="L1480" s="9">
        <v>21.33</v>
      </c>
      <c r="M1480" s="19">
        <f>H1480*INDEX('Pliegos Tarifarios (Santiago)'!$B:$B,MATCH($B1480,'Pliegos Tarifarios (Santiago)'!$A:$A,0))</f>
        <v>78585.561037799998</v>
      </c>
      <c r="N1480" s="19">
        <f>I1480*INDEX('Pliegos Tarifarios (Santiago)'!$C:$C,MATCH($B1480,'Pliegos Tarifarios (Santiago)'!$A:$A,0))</f>
        <v>6354.2710909999996</v>
      </c>
      <c r="O1480" s="19">
        <f>J1480*INDEX('Pliegos Tarifarios (Santiago)'!$D:$D,MATCH($B1480,'Pliegos Tarifarios (Santiago)'!$A:$A,0))</f>
        <v>25731.283381400001</v>
      </c>
      <c r="P1480" s="19">
        <f>H1480*INDEX('Pliegos Tarifarios (Santiago)'!$E:$E,MATCH($B1480,'Pliegos Tarifarios (Santiago)'!$A:$A,0))</f>
        <v>8551.7130491999997</v>
      </c>
      <c r="Q1480" s="19" cm="1">
        <f t="array" ref="Q1480">H1480*_xlfn.IFS(H1480&lt;=350,INDEX('Pliegos Tarifarios (Santiago)'!$F:$F,MATCH($B1480,'Pliegos Tarifarios (Santiago)'!$A:$A,0)),H1480&lt;=500,INDEX('Pliegos Tarifarios (Santiago)'!$G:$G,MATCH($B1480,'Pliegos Tarifarios (Santiago)'!$A:$A,0)),H1480&lt;=1000,INDEX('Pliegos Tarifarios (Santiago)'!$H:$H,MATCH($B1480,'Pliegos Tarifarios (Santiago)'!$A:$A,0)),H1480&lt;=5000,INDEX('Pliegos Tarifarios (Santiago)'!$I:$I,MATCH($B1480,'Pliegos Tarifarios (Santiago)'!$A:$A,0)),H1480&gt;5000,INDEX('Pliegos Tarifarios (Santiago)'!$J:$J,MATCH($B1480,'Pliegos Tarifarios (Santiago)'!$A:$A,0)))/1.19</f>
        <v>1550.9589345378154</v>
      </c>
      <c r="R1480" s="19">
        <f>INDEX('Pliegos Tarifarios (Santiago)'!$K:$K,MATCH($B1480,'Pliegos Tarifarios (Santiago)'!$A:$A,0))</f>
        <v>724.74800000000005</v>
      </c>
      <c r="S1480" s="21">
        <f t="shared" si="93"/>
        <v>121498.53549393783</v>
      </c>
      <c r="T1480" s="21">
        <f t="shared" si="90"/>
        <v>23084.721743848189</v>
      </c>
      <c r="U1480" s="19">
        <v>0</v>
      </c>
      <c r="V1480" s="21">
        <f t="shared" si="91"/>
        <v>144583.25723778602</v>
      </c>
    </row>
    <row r="1481" spans="1:22" x14ac:dyDescent="0.3">
      <c r="A1481" s="7" t="s">
        <v>137</v>
      </c>
      <c r="B1481" s="7">
        <v>6</v>
      </c>
      <c r="C1481" s="8" t="s">
        <v>178</v>
      </c>
      <c r="D1481" s="7" t="s">
        <v>596</v>
      </c>
      <c r="E1481" s="7" t="s">
        <v>488</v>
      </c>
      <c r="F1481" s="8" t="s">
        <v>597</v>
      </c>
      <c r="G1481" s="7" t="s">
        <v>30</v>
      </c>
      <c r="H1481" s="9">
        <v>660.13160000000005</v>
      </c>
      <c r="I1481" s="9">
        <v>1.8371</v>
      </c>
      <c r="J1481" s="9">
        <v>1.8323</v>
      </c>
      <c r="K1481" s="10">
        <v>0.9973871863262751</v>
      </c>
      <c r="L1481" s="9">
        <v>21.29</v>
      </c>
      <c r="M1481" s="19">
        <f>H1481*INDEX('Pliegos Tarifarios (Santiago)'!$B:$B,MATCH($B1481,'Pliegos Tarifarios (Santiago)'!$A:$A,0))</f>
        <v>78448.719080800001</v>
      </c>
      <c r="N1481" s="19">
        <f>I1481*INDEX('Pliegos Tarifarios (Santiago)'!$C:$C,MATCH($B1481,'Pliegos Tarifarios (Santiago)'!$A:$A,0))</f>
        <v>6357.3855904999991</v>
      </c>
      <c r="O1481" s="19">
        <f>J1481*INDEX('Pliegos Tarifarios (Santiago)'!$D:$D,MATCH($B1481,'Pliegos Tarifarios (Santiago)'!$A:$A,0))</f>
        <v>25953.6664867</v>
      </c>
      <c r="P1481" s="19">
        <f>H1481*INDEX('Pliegos Tarifarios (Santiago)'!$E:$E,MATCH($B1481,'Pliegos Tarifarios (Santiago)'!$A:$A,0))</f>
        <v>8536.8218512000003</v>
      </c>
      <c r="Q1481" s="19" cm="1">
        <f t="array" ref="Q1481">H1481*_xlfn.IFS(H1481&lt;=350,INDEX('Pliegos Tarifarios (Santiago)'!$F:$F,MATCH($B1481,'Pliegos Tarifarios (Santiago)'!$A:$A,0)),H1481&lt;=500,INDEX('Pliegos Tarifarios (Santiago)'!$G:$G,MATCH($B1481,'Pliegos Tarifarios (Santiago)'!$A:$A,0)),H1481&lt;=1000,INDEX('Pliegos Tarifarios (Santiago)'!$H:$H,MATCH($B1481,'Pliegos Tarifarios (Santiago)'!$A:$A,0)),H1481&lt;=5000,INDEX('Pliegos Tarifarios (Santiago)'!$I:$I,MATCH($B1481,'Pliegos Tarifarios (Santiago)'!$A:$A,0)),H1481&gt;5000,INDEX('Pliegos Tarifarios (Santiago)'!$J:$J,MATCH($B1481,'Pliegos Tarifarios (Santiago)'!$A:$A,0)))/1.19</f>
        <v>1548.258231596639</v>
      </c>
      <c r="R1481" s="19">
        <f>INDEX('Pliegos Tarifarios (Santiago)'!$K:$K,MATCH($B1481,'Pliegos Tarifarios (Santiago)'!$A:$A,0))</f>
        <v>724.74800000000005</v>
      </c>
      <c r="S1481" s="21">
        <f t="shared" si="93"/>
        <v>121569.59924079664</v>
      </c>
      <c r="T1481" s="21">
        <f t="shared" si="90"/>
        <v>23098.223855751363</v>
      </c>
      <c r="U1481" s="19">
        <v>0</v>
      </c>
      <c r="V1481" s="21">
        <f t="shared" si="91"/>
        <v>144667.823096548</v>
      </c>
    </row>
    <row r="1482" spans="1:22" x14ac:dyDescent="0.3">
      <c r="A1482" s="7" t="s">
        <v>137</v>
      </c>
      <c r="B1482" s="7">
        <v>6</v>
      </c>
      <c r="C1482" s="8" t="s">
        <v>178</v>
      </c>
      <c r="D1482" s="7" t="s">
        <v>598</v>
      </c>
      <c r="E1482" s="7" t="s">
        <v>488</v>
      </c>
      <c r="F1482" s="8" t="s">
        <v>599</v>
      </c>
      <c r="G1482" s="7" t="s">
        <v>30</v>
      </c>
      <c r="H1482" s="9">
        <v>659.947</v>
      </c>
      <c r="I1482" s="9">
        <v>1.8354999999999999</v>
      </c>
      <c r="J1482" s="9">
        <v>1.8139000000000001</v>
      </c>
      <c r="K1482" s="10">
        <v>0.98823208934895135</v>
      </c>
      <c r="L1482" s="9">
        <v>21.29</v>
      </c>
      <c r="M1482" s="19">
        <f>H1482*INDEX('Pliegos Tarifarios (Santiago)'!$B:$B,MATCH($B1482,'Pliegos Tarifarios (Santiago)'!$A:$A,0))</f>
        <v>78426.781585999997</v>
      </c>
      <c r="N1482" s="19">
        <f>I1482*INDEX('Pliegos Tarifarios (Santiago)'!$C:$C,MATCH($B1482,'Pliegos Tarifarios (Santiago)'!$A:$A,0))</f>
        <v>6351.8487024999995</v>
      </c>
      <c r="O1482" s="19">
        <f>J1482*INDEX('Pliegos Tarifarios (Santiago)'!$D:$D,MATCH($B1482,'Pliegos Tarifarios (Santiago)'!$A:$A,0))</f>
        <v>25693.039153100002</v>
      </c>
      <c r="P1482" s="19">
        <f>H1482*INDEX('Pliegos Tarifarios (Santiago)'!$E:$E,MATCH($B1482,'Pliegos Tarifarios (Santiago)'!$A:$A,0))</f>
        <v>8534.434604</v>
      </c>
      <c r="Q1482" s="19" cm="1">
        <f t="array" ref="Q1482">H1482*_xlfn.IFS(H1482&lt;=350,INDEX('Pliegos Tarifarios (Santiago)'!$F:$F,MATCH($B1482,'Pliegos Tarifarios (Santiago)'!$A:$A,0)),H1482&lt;=500,INDEX('Pliegos Tarifarios (Santiago)'!$G:$G,MATCH($B1482,'Pliegos Tarifarios (Santiago)'!$A:$A,0)),H1482&lt;=1000,INDEX('Pliegos Tarifarios (Santiago)'!$H:$H,MATCH($B1482,'Pliegos Tarifarios (Santiago)'!$A:$A,0)),H1482&lt;=5000,INDEX('Pliegos Tarifarios (Santiago)'!$I:$I,MATCH($B1482,'Pliegos Tarifarios (Santiago)'!$A:$A,0)),H1482&gt;5000,INDEX('Pliegos Tarifarios (Santiago)'!$J:$J,MATCH($B1482,'Pliegos Tarifarios (Santiago)'!$A:$A,0)))/1.19</f>
        <v>1547.8252747899162</v>
      </c>
      <c r="R1482" s="19">
        <f>INDEX('Pliegos Tarifarios (Santiago)'!$K:$K,MATCH($B1482,'Pliegos Tarifarios (Santiago)'!$A:$A,0))</f>
        <v>724.74800000000005</v>
      </c>
      <c r="S1482" s="21">
        <f t="shared" si="93"/>
        <v>121278.67732038991</v>
      </c>
      <c r="T1482" s="21">
        <f t="shared" ref="T1482:T1545" si="94">S1482*0.19</f>
        <v>23042.948690874084</v>
      </c>
      <c r="U1482" s="19">
        <v>0</v>
      </c>
      <c r="V1482" s="21">
        <f t="shared" ref="V1482:V1545" si="95">SUM(S1482:T1482)</f>
        <v>144321.62601126399</v>
      </c>
    </row>
    <row r="1483" spans="1:22" x14ac:dyDescent="0.3">
      <c r="A1483" s="7" t="s">
        <v>137</v>
      </c>
      <c r="B1483" s="7">
        <v>6</v>
      </c>
      <c r="C1483" s="8" t="s">
        <v>178</v>
      </c>
      <c r="D1483" s="7" t="s">
        <v>600</v>
      </c>
      <c r="E1483" s="7" t="s">
        <v>488</v>
      </c>
      <c r="F1483" s="8" t="s">
        <v>601</v>
      </c>
      <c r="G1483" s="7" t="s">
        <v>30</v>
      </c>
      <c r="H1483" s="9">
        <v>661.09209999999996</v>
      </c>
      <c r="I1483" s="9">
        <v>1.8844000000000001</v>
      </c>
      <c r="J1483" s="9">
        <v>1.8283</v>
      </c>
      <c r="K1483" s="10">
        <v>0.97022925068987476</v>
      </c>
      <c r="L1483" s="9">
        <v>21.33</v>
      </c>
      <c r="M1483" s="19">
        <f>H1483*INDEX('Pliegos Tarifarios (Santiago)'!$B:$B,MATCH($B1483,'Pliegos Tarifarios (Santiago)'!$A:$A,0))</f>
        <v>78562.862979799989</v>
      </c>
      <c r="N1483" s="19">
        <f>I1483*INDEX('Pliegos Tarifarios (Santiago)'!$C:$C,MATCH($B1483,'Pliegos Tarifarios (Santiago)'!$A:$A,0))</f>
        <v>6521.0698419999999</v>
      </c>
      <c r="O1483" s="19">
        <f>J1483*INDEX('Pliegos Tarifarios (Santiago)'!$D:$D,MATCH($B1483,'Pliegos Tarifarios (Santiago)'!$A:$A,0))</f>
        <v>25897.008370700001</v>
      </c>
      <c r="P1483" s="19">
        <f>H1483*INDEX('Pliegos Tarifarios (Santiago)'!$E:$E,MATCH($B1483,'Pliegos Tarifarios (Santiago)'!$A:$A,0))</f>
        <v>8549.2430371999999</v>
      </c>
      <c r="Q1483" s="19" cm="1">
        <f t="array" ref="Q1483">H1483*_xlfn.IFS(H1483&lt;=350,INDEX('Pliegos Tarifarios (Santiago)'!$F:$F,MATCH($B1483,'Pliegos Tarifarios (Santiago)'!$A:$A,0)),H1483&lt;=500,INDEX('Pliegos Tarifarios (Santiago)'!$G:$G,MATCH($B1483,'Pliegos Tarifarios (Santiago)'!$A:$A,0)),H1483&lt;=1000,INDEX('Pliegos Tarifarios (Santiago)'!$H:$H,MATCH($B1483,'Pliegos Tarifarios (Santiago)'!$A:$A,0)),H1483&lt;=5000,INDEX('Pliegos Tarifarios (Santiago)'!$I:$I,MATCH($B1483,'Pliegos Tarifarios (Santiago)'!$A:$A,0)),H1483&gt;5000,INDEX('Pliegos Tarifarios (Santiago)'!$J:$J,MATCH($B1483,'Pliegos Tarifarios (Santiago)'!$A:$A,0)))/1.19</f>
        <v>1550.5109673109246</v>
      </c>
      <c r="R1483" s="19">
        <f>INDEX('Pliegos Tarifarios (Santiago)'!$K:$K,MATCH($B1483,'Pliegos Tarifarios (Santiago)'!$A:$A,0))</f>
        <v>724.74800000000005</v>
      </c>
      <c r="S1483" s="21">
        <f t="shared" si="93"/>
        <v>121805.44319701091</v>
      </c>
      <c r="T1483" s="21">
        <f t="shared" si="94"/>
        <v>23143.034207432072</v>
      </c>
      <c r="U1483" s="19">
        <v>0</v>
      </c>
      <c r="V1483" s="21">
        <f t="shared" si="95"/>
        <v>144948.47740444299</v>
      </c>
    </row>
    <row r="1484" spans="1:22" x14ac:dyDescent="0.3">
      <c r="A1484" s="7" t="s">
        <v>137</v>
      </c>
      <c r="B1484" s="7">
        <v>6</v>
      </c>
      <c r="C1484" s="8" t="s">
        <v>178</v>
      </c>
      <c r="D1484" s="7" t="s">
        <v>602</v>
      </c>
      <c r="E1484" s="7" t="s">
        <v>488</v>
      </c>
      <c r="F1484" s="8" t="s">
        <v>603</v>
      </c>
      <c r="G1484" s="7" t="s">
        <v>30</v>
      </c>
      <c r="H1484" s="9">
        <v>659.8261</v>
      </c>
      <c r="I1484" s="9">
        <v>1.8655999999999999</v>
      </c>
      <c r="J1484" s="9">
        <v>1.8027</v>
      </c>
      <c r="K1484" s="10">
        <v>0.96628430531732423</v>
      </c>
      <c r="L1484" s="9">
        <v>21.28</v>
      </c>
      <c r="M1484" s="19">
        <f>H1484*INDEX('Pliegos Tarifarios (Santiago)'!$B:$B,MATCH($B1484,'Pliegos Tarifarios (Santiago)'!$A:$A,0))</f>
        <v>78412.414071799998</v>
      </c>
      <c r="N1484" s="19">
        <f>I1484*INDEX('Pliegos Tarifarios (Santiago)'!$C:$C,MATCH($B1484,'Pliegos Tarifarios (Santiago)'!$A:$A,0))</f>
        <v>6456.0114079999994</v>
      </c>
      <c r="O1484" s="19">
        <f>J1484*INDEX('Pliegos Tarifarios (Santiago)'!$D:$D,MATCH($B1484,'Pliegos Tarifarios (Santiago)'!$A:$A,0))</f>
        <v>25534.396428299999</v>
      </c>
      <c r="P1484" s="19">
        <f>H1484*INDEX('Pliegos Tarifarios (Santiago)'!$E:$E,MATCH($B1484,'Pliegos Tarifarios (Santiago)'!$A:$A,0))</f>
        <v>8532.8711251999994</v>
      </c>
      <c r="Q1484" s="19" cm="1">
        <f t="array" ref="Q1484">H1484*_xlfn.IFS(H1484&lt;=350,INDEX('Pliegos Tarifarios (Santiago)'!$F:$F,MATCH($B1484,'Pliegos Tarifarios (Santiago)'!$A:$A,0)),H1484&lt;=500,INDEX('Pliegos Tarifarios (Santiago)'!$G:$G,MATCH($B1484,'Pliegos Tarifarios (Santiago)'!$A:$A,0)),H1484&lt;=1000,INDEX('Pliegos Tarifarios (Santiago)'!$H:$H,MATCH($B1484,'Pliegos Tarifarios (Santiago)'!$A:$A,0)),H1484&lt;=5000,INDEX('Pliegos Tarifarios (Santiago)'!$I:$I,MATCH($B1484,'Pliegos Tarifarios (Santiago)'!$A:$A,0)),H1484&gt;5000,INDEX('Pliegos Tarifarios (Santiago)'!$J:$J,MATCH($B1484,'Pliegos Tarifarios (Santiago)'!$A:$A,0)))/1.19</f>
        <v>1547.5417185714289</v>
      </c>
      <c r="R1484" s="19">
        <f>INDEX('Pliegos Tarifarios (Santiago)'!$K:$K,MATCH($B1484,'Pliegos Tarifarios (Santiago)'!$A:$A,0))</f>
        <v>724.74800000000005</v>
      </c>
      <c r="S1484" s="21">
        <f t="shared" si="93"/>
        <v>121207.98275187143</v>
      </c>
      <c r="T1484" s="21">
        <f t="shared" si="94"/>
        <v>23029.516722855573</v>
      </c>
      <c r="U1484" s="19">
        <v>0</v>
      </c>
      <c r="V1484" s="21">
        <f t="shared" si="95"/>
        <v>144237.499474727</v>
      </c>
    </row>
    <row r="1485" spans="1:22" x14ac:dyDescent="0.3">
      <c r="A1485" s="7" t="s">
        <v>137</v>
      </c>
      <c r="B1485" s="7">
        <v>6</v>
      </c>
      <c r="C1485" s="8" t="s">
        <v>178</v>
      </c>
      <c r="D1485" s="7" t="s">
        <v>604</v>
      </c>
      <c r="E1485" s="7" t="s">
        <v>488</v>
      </c>
      <c r="F1485" s="8" t="s">
        <v>605</v>
      </c>
      <c r="G1485" s="7" t="s">
        <v>30</v>
      </c>
      <c r="H1485" s="9">
        <v>659.65899999999999</v>
      </c>
      <c r="I1485" s="9">
        <v>1.8313999999999999</v>
      </c>
      <c r="J1485" s="9">
        <v>1.8313999999999999</v>
      </c>
      <c r="K1485" s="10">
        <v>1</v>
      </c>
      <c r="L1485" s="9">
        <v>21.28</v>
      </c>
      <c r="M1485" s="19">
        <f>H1485*INDEX('Pliegos Tarifarios (Santiago)'!$B:$B,MATCH($B1485,'Pliegos Tarifarios (Santiago)'!$A:$A,0))</f>
        <v>78392.556241999991</v>
      </c>
      <c r="N1485" s="19">
        <f>I1485*INDEX('Pliegos Tarifarios (Santiago)'!$C:$C,MATCH($B1485,'Pliegos Tarifarios (Santiago)'!$A:$A,0))</f>
        <v>6337.6604269999998</v>
      </c>
      <c r="O1485" s="19">
        <f>J1485*INDEX('Pliegos Tarifarios (Santiago)'!$D:$D,MATCH($B1485,'Pliegos Tarifarios (Santiago)'!$A:$A,0))</f>
        <v>25940.918410599999</v>
      </c>
      <c r="P1485" s="19">
        <f>H1485*INDEX('Pliegos Tarifarios (Santiago)'!$E:$E,MATCH($B1485,'Pliegos Tarifarios (Santiago)'!$A:$A,0))</f>
        <v>8530.7101880000009</v>
      </c>
      <c r="Q1485" s="19" cm="1">
        <f t="array" ref="Q1485">H1485*_xlfn.IFS(H1485&lt;=350,INDEX('Pliegos Tarifarios (Santiago)'!$F:$F,MATCH($B1485,'Pliegos Tarifarios (Santiago)'!$A:$A,0)),H1485&lt;=500,INDEX('Pliegos Tarifarios (Santiago)'!$G:$G,MATCH($B1485,'Pliegos Tarifarios (Santiago)'!$A:$A,0)),H1485&lt;=1000,INDEX('Pliegos Tarifarios (Santiago)'!$H:$H,MATCH($B1485,'Pliegos Tarifarios (Santiago)'!$A:$A,0)),H1485&lt;=5000,INDEX('Pliegos Tarifarios (Santiago)'!$I:$I,MATCH($B1485,'Pliegos Tarifarios (Santiago)'!$A:$A,0)),H1485&gt;5000,INDEX('Pliegos Tarifarios (Santiago)'!$J:$J,MATCH($B1485,'Pliegos Tarifarios (Santiago)'!$A:$A,0)))/1.19</f>
        <v>1547.1498058823533</v>
      </c>
      <c r="R1485" s="19">
        <f>INDEX('Pliegos Tarifarios (Santiago)'!$K:$K,MATCH($B1485,'Pliegos Tarifarios (Santiago)'!$A:$A,0))</f>
        <v>724.74800000000005</v>
      </c>
      <c r="S1485" s="21">
        <f t="shared" si="93"/>
        <v>121473.74307348234</v>
      </c>
      <c r="T1485" s="21">
        <f t="shared" si="94"/>
        <v>23080.011183961644</v>
      </c>
      <c r="U1485" s="19">
        <v>0</v>
      </c>
      <c r="V1485" s="21">
        <f t="shared" si="95"/>
        <v>144553.754257444</v>
      </c>
    </row>
    <row r="1486" spans="1:22" x14ac:dyDescent="0.3">
      <c r="A1486" s="7" t="s">
        <v>137</v>
      </c>
      <c r="B1486" s="7">
        <v>6</v>
      </c>
      <c r="C1486" s="8" t="s">
        <v>178</v>
      </c>
      <c r="D1486" s="7" t="s">
        <v>606</v>
      </c>
      <c r="E1486" s="7" t="s">
        <v>488</v>
      </c>
      <c r="F1486" s="8" t="s">
        <v>607</v>
      </c>
      <c r="G1486" s="7" t="s">
        <v>30</v>
      </c>
      <c r="H1486" s="9">
        <v>659.0059</v>
      </c>
      <c r="I1486" s="9">
        <v>1.8546</v>
      </c>
      <c r="J1486" s="9">
        <v>1.8373999999999999</v>
      </c>
      <c r="K1486" s="10">
        <v>0.99072576296775583</v>
      </c>
      <c r="L1486" s="9">
        <v>21.26</v>
      </c>
      <c r="M1486" s="19">
        <f>H1486*INDEX('Pliegos Tarifarios (Santiago)'!$B:$B,MATCH($B1486,'Pliegos Tarifarios (Santiago)'!$A:$A,0))</f>
        <v>78314.943144199991</v>
      </c>
      <c r="N1486" s="19">
        <f>I1486*INDEX('Pliegos Tarifarios (Santiago)'!$C:$C,MATCH($B1486,'Pliegos Tarifarios (Santiago)'!$A:$A,0))</f>
        <v>6417.9453029999995</v>
      </c>
      <c r="O1486" s="19">
        <f>J1486*INDEX('Pliegos Tarifarios (Santiago)'!$D:$D,MATCH($B1486,'Pliegos Tarifarios (Santiago)'!$A:$A,0))</f>
        <v>26025.905584600001</v>
      </c>
      <c r="P1486" s="19">
        <f>H1486*INDEX('Pliegos Tarifarios (Santiago)'!$E:$E,MATCH($B1486,'Pliegos Tarifarios (Santiago)'!$A:$A,0))</f>
        <v>8522.2642988000007</v>
      </c>
      <c r="Q1486" s="19" cm="1">
        <f t="array" ref="Q1486">H1486*_xlfn.IFS(H1486&lt;=350,INDEX('Pliegos Tarifarios (Santiago)'!$F:$F,MATCH($B1486,'Pliegos Tarifarios (Santiago)'!$A:$A,0)),H1486&lt;=500,INDEX('Pliegos Tarifarios (Santiago)'!$G:$G,MATCH($B1486,'Pliegos Tarifarios (Santiago)'!$A:$A,0)),H1486&lt;=1000,INDEX('Pliegos Tarifarios (Santiago)'!$H:$H,MATCH($B1486,'Pliegos Tarifarios (Santiago)'!$A:$A,0)),H1486&lt;=5000,INDEX('Pliegos Tarifarios (Santiago)'!$I:$I,MATCH($B1486,'Pliegos Tarifarios (Santiago)'!$A:$A,0)),H1486&gt;5000,INDEX('Pliegos Tarifarios (Santiago)'!$J:$J,MATCH($B1486,'Pliegos Tarifarios (Santiago)'!$A:$A,0)))/1.19</f>
        <v>1545.618039411765</v>
      </c>
      <c r="R1486" s="19">
        <f>INDEX('Pliegos Tarifarios (Santiago)'!$K:$K,MATCH($B1486,'Pliegos Tarifarios (Santiago)'!$A:$A,0))</f>
        <v>724.74800000000005</v>
      </c>
      <c r="S1486" s="21">
        <f t="shared" si="93"/>
        <v>121551.42437001177</v>
      </c>
      <c r="T1486" s="21">
        <f t="shared" si="94"/>
        <v>23094.770630302235</v>
      </c>
      <c r="U1486" s="19">
        <v>0</v>
      </c>
      <c r="V1486" s="21">
        <f t="shared" si="95"/>
        <v>144646.19500031401</v>
      </c>
    </row>
    <row r="1487" spans="1:22" x14ac:dyDescent="0.3">
      <c r="A1487" s="7" t="s">
        <v>137</v>
      </c>
      <c r="B1487" s="7">
        <v>6</v>
      </c>
      <c r="C1487" s="8" t="s">
        <v>178</v>
      </c>
      <c r="D1487" s="7" t="s">
        <v>608</v>
      </c>
      <c r="E1487" s="7" t="s">
        <v>488</v>
      </c>
      <c r="F1487" s="8" t="s">
        <v>609</v>
      </c>
      <c r="G1487" s="7" t="s">
        <v>30</v>
      </c>
      <c r="H1487" s="9">
        <v>659.72879999999998</v>
      </c>
      <c r="I1487" s="9">
        <v>1.8318000000000001</v>
      </c>
      <c r="J1487" s="9">
        <v>1.8318000000000001</v>
      </c>
      <c r="K1487" s="10">
        <v>1</v>
      </c>
      <c r="L1487" s="9">
        <v>21.28</v>
      </c>
      <c r="M1487" s="19">
        <f>H1487*INDEX('Pliegos Tarifarios (Santiago)'!$B:$B,MATCH($B1487,'Pliegos Tarifarios (Santiago)'!$A:$A,0))</f>
        <v>78400.8511344</v>
      </c>
      <c r="N1487" s="19">
        <f>I1487*INDEX('Pliegos Tarifarios (Santiago)'!$C:$C,MATCH($B1487,'Pliegos Tarifarios (Santiago)'!$A:$A,0))</f>
        <v>6339.0446490000004</v>
      </c>
      <c r="O1487" s="19">
        <f>J1487*INDEX('Pliegos Tarifarios (Santiago)'!$D:$D,MATCH($B1487,'Pliegos Tarifarios (Santiago)'!$A:$A,0))</f>
        <v>25946.584222200003</v>
      </c>
      <c r="P1487" s="19">
        <f>H1487*INDEX('Pliegos Tarifarios (Santiago)'!$E:$E,MATCH($B1487,'Pliegos Tarifarios (Santiago)'!$A:$A,0))</f>
        <v>8531.6128415999992</v>
      </c>
      <c r="Q1487" s="19" cm="1">
        <f t="array" ref="Q1487">H1487*_xlfn.IFS(H1487&lt;=350,INDEX('Pliegos Tarifarios (Santiago)'!$F:$F,MATCH($B1487,'Pliegos Tarifarios (Santiago)'!$A:$A,0)),H1487&lt;=500,INDEX('Pliegos Tarifarios (Santiago)'!$G:$G,MATCH($B1487,'Pliegos Tarifarios (Santiago)'!$A:$A,0)),H1487&lt;=1000,INDEX('Pliegos Tarifarios (Santiago)'!$H:$H,MATCH($B1487,'Pliegos Tarifarios (Santiago)'!$A:$A,0)),H1487&lt;=5000,INDEX('Pliegos Tarifarios (Santiago)'!$I:$I,MATCH($B1487,'Pliegos Tarifarios (Santiago)'!$A:$A,0)),H1487&gt;5000,INDEX('Pliegos Tarifarios (Santiago)'!$J:$J,MATCH($B1487,'Pliegos Tarifarios (Santiago)'!$A:$A,0)))/1.19</f>
        <v>1547.3135132773111</v>
      </c>
      <c r="R1487" s="19">
        <f>INDEX('Pliegos Tarifarios (Santiago)'!$K:$K,MATCH($B1487,'Pliegos Tarifarios (Santiago)'!$A:$A,0))</f>
        <v>724.74800000000005</v>
      </c>
      <c r="S1487" s="21">
        <f t="shared" si="93"/>
        <v>121490.15436047733</v>
      </c>
      <c r="T1487" s="21">
        <f t="shared" si="94"/>
        <v>23083.129328490693</v>
      </c>
      <c r="U1487" s="19">
        <v>0</v>
      </c>
      <c r="V1487" s="21">
        <f t="shared" si="95"/>
        <v>144573.28368896802</v>
      </c>
    </row>
    <row r="1488" spans="1:22" x14ac:dyDescent="0.3">
      <c r="A1488" s="7" t="s">
        <v>137</v>
      </c>
      <c r="B1488" s="7">
        <v>6</v>
      </c>
      <c r="C1488" s="8" t="s">
        <v>178</v>
      </c>
      <c r="D1488" s="7" t="s">
        <v>610</v>
      </c>
      <c r="E1488" s="7" t="s">
        <v>488</v>
      </c>
      <c r="F1488" s="8" t="s">
        <v>611</v>
      </c>
      <c r="G1488" s="7" t="s">
        <v>30</v>
      </c>
      <c r="H1488" s="9">
        <v>660.10599999999999</v>
      </c>
      <c r="I1488" s="9">
        <v>1.8779999999999999</v>
      </c>
      <c r="J1488" s="9">
        <v>1.8754999999999999</v>
      </c>
      <c r="K1488" s="10">
        <v>0.99866879659211927</v>
      </c>
      <c r="L1488" s="9">
        <v>21.29</v>
      </c>
      <c r="M1488" s="19">
        <f>H1488*INDEX('Pliegos Tarifarios (Santiago)'!$B:$B,MATCH($B1488,'Pliegos Tarifarios (Santiago)'!$A:$A,0))</f>
        <v>78445.676827999996</v>
      </c>
      <c r="N1488" s="19">
        <f>I1488*INDEX('Pliegos Tarifarios (Santiago)'!$C:$C,MATCH($B1488,'Pliegos Tarifarios (Santiago)'!$A:$A,0))</f>
        <v>6498.9222899999995</v>
      </c>
      <c r="O1488" s="19">
        <f>J1488*INDEX('Pliegos Tarifarios (Santiago)'!$D:$D,MATCH($B1488,'Pliegos Tarifarios (Santiago)'!$A:$A,0))</f>
        <v>26565.5741395</v>
      </c>
      <c r="P1488" s="19">
        <f>H1488*INDEX('Pliegos Tarifarios (Santiago)'!$E:$E,MATCH($B1488,'Pliegos Tarifarios (Santiago)'!$A:$A,0))</f>
        <v>8536.4907920000005</v>
      </c>
      <c r="Q1488" s="19" cm="1">
        <f t="array" ref="Q1488">H1488*_xlfn.IFS(H1488&lt;=350,INDEX('Pliegos Tarifarios (Santiago)'!$F:$F,MATCH($B1488,'Pliegos Tarifarios (Santiago)'!$A:$A,0)),H1488&lt;=500,INDEX('Pliegos Tarifarios (Santiago)'!$G:$G,MATCH($B1488,'Pliegos Tarifarios (Santiago)'!$A:$A,0)),H1488&lt;=1000,INDEX('Pliegos Tarifarios (Santiago)'!$H:$H,MATCH($B1488,'Pliegos Tarifarios (Santiago)'!$A:$A,0)),H1488&lt;=5000,INDEX('Pliegos Tarifarios (Santiago)'!$I:$I,MATCH($B1488,'Pliegos Tarifarios (Santiago)'!$A:$A,0)),H1488&gt;5000,INDEX('Pliegos Tarifarios (Santiago)'!$J:$J,MATCH($B1488,'Pliegos Tarifarios (Santiago)'!$A:$A,0)))/1.19</f>
        <v>1548.1981899159666</v>
      </c>
      <c r="R1488" s="19">
        <f>INDEX('Pliegos Tarifarios (Santiago)'!$K:$K,MATCH($B1488,'Pliegos Tarifarios (Santiago)'!$A:$A,0))</f>
        <v>724.74800000000005</v>
      </c>
      <c r="S1488" s="21">
        <f t="shared" si="93"/>
        <v>122319.61023941597</v>
      </c>
      <c r="T1488" s="21">
        <f t="shared" si="94"/>
        <v>23240.725945489034</v>
      </c>
      <c r="U1488" s="19">
        <v>0</v>
      </c>
      <c r="V1488" s="21">
        <f t="shared" si="95"/>
        <v>145560.336184905</v>
      </c>
    </row>
    <row r="1489" spans="1:22" x14ac:dyDescent="0.3">
      <c r="A1489" s="7" t="s">
        <v>137</v>
      </c>
      <c r="B1489" s="7">
        <v>6</v>
      </c>
      <c r="C1489" s="8" t="s">
        <v>178</v>
      </c>
      <c r="D1489" s="7" t="s">
        <v>612</v>
      </c>
      <c r="E1489" s="7" t="s">
        <v>488</v>
      </c>
      <c r="F1489" s="8" t="s">
        <v>613</v>
      </c>
      <c r="G1489" s="7" t="s">
        <v>30</v>
      </c>
      <c r="H1489" s="9">
        <v>660.18340000000001</v>
      </c>
      <c r="I1489" s="9">
        <v>1.8310999999999999</v>
      </c>
      <c r="J1489" s="9">
        <v>1.8310999999999999</v>
      </c>
      <c r="K1489" s="10">
        <v>1</v>
      </c>
      <c r="L1489" s="9">
        <v>21.3</v>
      </c>
      <c r="M1489" s="19">
        <f>H1489*INDEX('Pliegos Tarifarios (Santiago)'!$B:$B,MATCH($B1489,'Pliegos Tarifarios (Santiago)'!$A:$A,0))</f>
        <v>78454.8748892</v>
      </c>
      <c r="N1489" s="19">
        <f>I1489*INDEX('Pliegos Tarifarios (Santiago)'!$C:$C,MATCH($B1489,'Pliegos Tarifarios (Santiago)'!$A:$A,0))</f>
        <v>6336.6222604999994</v>
      </c>
      <c r="O1489" s="19">
        <f>J1489*INDEX('Pliegos Tarifarios (Santiago)'!$D:$D,MATCH($B1489,'Pliegos Tarifarios (Santiago)'!$A:$A,0))</f>
        <v>25936.6690519</v>
      </c>
      <c r="P1489" s="19">
        <f>H1489*INDEX('Pliegos Tarifarios (Santiago)'!$E:$E,MATCH($B1489,'Pliegos Tarifarios (Santiago)'!$A:$A,0))</f>
        <v>8537.4917287999997</v>
      </c>
      <c r="Q1489" s="19" cm="1">
        <f t="array" ref="Q1489">H1489*_xlfn.IFS(H1489&lt;=350,INDEX('Pliegos Tarifarios (Santiago)'!$F:$F,MATCH($B1489,'Pliegos Tarifarios (Santiago)'!$A:$A,0)),H1489&lt;=500,INDEX('Pliegos Tarifarios (Santiago)'!$G:$G,MATCH($B1489,'Pliegos Tarifarios (Santiago)'!$A:$A,0)),H1489&lt;=1000,INDEX('Pliegos Tarifarios (Santiago)'!$H:$H,MATCH($B1489,'Pliegos Tarifarios (Santiago)'!$A:$A,0)),H1489&lt;=5000,INDEX('Pliegos Tarifarios (Santiago)'!$I:$I,MATCH($B1489,'Pliegos Tarifarios (Santiago)'!$A:$A,0)),H1489&gt;5000,INDEX('Pliegos Tarifarios (Santiago)'!$J:$J,MATCH($B1489,'Pliegos Tarifarios (Santiago)'!$A:$A,0)))/1.19</f>
        <v>1548.3797221848743</v>
      </c>
      <c r="R1489" s="19">
        <f>INDEX('Pliegos Tarifarios (Santiago)'!$K:$K,MATCH($B1489,'Pliegos Tarifarios (Santiago)'!$A:$A,0))</f>
        <v>724.74800000000005</v>
      </c>
      <c r="S1489" s="21">
        <f t="shared" si="93"/>
        <v>121538.78565258488</v>
      </c>
      <c r="T1489" s="21">
        <f t="shared" si="94"/>
        <v>23092.369273991128</v>
      </c>
      <c r="U1489" s="19">
        <v>0</v>
      </c>
      <c r="V1489" s="21">
        <f t="shared" si="95"/>
        <v>144631.15492657601</v>
      </c>
    </row>
    <row r="1490" spans="1:22" x14ac:dyDescent="0.3">
      <c r="A1490" s="7" t="s">
        <v>137</v>
      </c>
      <c r="B1490" s="7">
        <v>6</v>
      </c>
      <c r="C1490" s="8" t="s">
        <v>178</v>
      </c>
      <c r="D1490" s="7" t="s">
        <v>614</v>
      </c>
      <c r="E1490" s="7" t="s">
        <v>488</v>
      </c>
      <c r="F1490" s="8" t="s">
        <v>615</v>
      </c>
      <c r="G1490" s="7" t="s">
        <v>30</v>
      </c>
      <c r="H1490" s="9">
        <v>658.85789999999997</v>
      </c>
      <c r="I1490" s="9">
        <v>1.8263</v>
      </c>
      <c r="J1490" s="9">
        <v>1.7743</v>
      </c>
      <c r="K1490" s="10">
        <v>0.97152713135848434</v>
      </c>
      <c r="L1490" s="9">
        <v>21.25</v>
      </c>
      <c r="M1490" s="19">
        <f>H1490*INDEX('Pliegos Tarifarios (Santiago)'!$B:$B,MATCH($B1490,'Pliegos Tarifarios (Santiago)'!$A:$A,0))</f>
        <v>78297.355120199994</v>
      </c>
      <c r="N1490" s="19">
        <f>I1490*INDEX('Pliegos Tarifarios (Santiago)'!$C:$C,MATCH($B1490,'Pliegos Tarifarios (Santiago)'!$A:$A,0))</f>
        <v>6320.0115964999995</v>
      </c>
      <c r="O1490" s="19">
        <f>J1490*INDEX('Pliegos Tarifarios (Santiago)'!$D:$D,MATCH($B1490,'Pliegos Tarifarios (Santiago)'!$A:$A,0))</f>
        <v>25132.123804700001</v>
      </c>
      <c r="P1490" s="19">
        <f>H1490*INDEX('Pliegos Tarifarios (Santiago)'!$E:$E,MATCH($B1490,'Pliegos Tarifarios (Santiago)'!$A:$A,0))</f>
        <v>8520.3503627999999</v>
      </c>
      <c r="Q1490" s="19" cm="1">
        <f t="array" ref="Q1490">H1490*_xlfn.IFS(H1490&lt;=350,INDEX('Pliegos Tarifarios (Santiago)'!$F:$F,MATCH($B1490,'Pliegos Tarifarios (Santiago)'!$A:$A,0)),H1490&lt;=500,INDEX('Pliegos Tarifarios (Santiago)'!$G:$G,MATCH($B1490,'Pliegos Tarifarios (Santiago)'!$A:$A,0)),H1490&lt;=1000,INDEX('Pliegos Tarifarios (Santiago)'!$H:$H,MATCH($B1490,'Pliegos Tarifarios (Santiago)'!$A:$A,0)),H1490&lt;=5000,INDEX('Pliegos Tarifarios (Santiago)'!$I:$I,MATCH($B1490,'Pliegos Tarifarios (Santiago)'!$A:$A,0)),H1490&gt;5000,INDEX('Pliegos Tarifarios (Santiago)'!$J:$J,MATCH($B1490,'Pliegos Tarifarios (Santiago)'!$A:$A,0)))/1.19</f>
        <v>1545.2709234453785</v>
      </c>
      <c r="R1490" s="19">
        <f>INDEX('Pliegos Tarifarios (Santiago)'!$K:$K,MATCH($B1490,'Pliegos Tarifarios (Santiago)'!$A:$A,0))</f>
        <v>724.74800000000005</v>
      </c>
      <c r="S1490" s="21">
        <f t="shared" si="93"/>
        <v>120539.85980764539</v>
      </c>
      <c r="T1490" s="21">
        <f t="shared" si="94"/>
        <v>22902.573363452626</v>
      </c>
      <c r="U1490" s="19">
        <v>0</v>
      </c>
      <c r="V1490" s="21">
        <f t="shared" si="95"/>
        <v>143442.433171098</v>
      </c>
    </row>
    <row r="1491" spans="1:22" x14ac:dyDescent="0.3">
      <c r="A1491" s="7" t="s">
        <v>137</v>
      </c>
      <c r="B1491" s="7">
        <v>6</v>
      </c>
      <c r="C1491" s="8" t="s">
        <v>178</v>
      </c>
      <c r="D1491" s="7" t="s">
        <v>616</v>
      </c>
      <c r="E1491" s="7" t="s">
        <v>488</v>
      </c>
      <c r="F1491" s="8" t="s">
        <v>617</v>
      </c>
      <c r="G1491" s="7" t="s">
        <v>30</v>
      </c>
      <c r="H1491" s="9">
        <v>660.19920000000002</v>
      </c>
      <c r="I1491" s="9">
        <v>1.8854</v>
      </c>
      <c r="J1491" s="9">
        <v>1.8494999999999999</v>
      </c>
      <c r="K1491" s="10">
        <v>0.98095894770340508</v>
      </c>
      <c r="L1491" s="9">
        <v>21.3</v>
      </c>
      <c r="M1491" s="19">
        <f>H1491*INDEX('Pliegos Tarifarios (Santiago)'!$B:$B,MATCH($B1491,'Pliegos Tarifarios (Santiago)'!$A:$A,0))</f>
        <v>78456.752529599995</v>
      </c>
      <c r="N1491" s="19">
        <f>I1491*INDEX('Pliegos Tarifarios (Santiago)'!$C:$C,MATCH($B1491,'Pliegos Tarifarios (Santiago)'!$A:$A,0))</f>
        <v>6524.5303969999995</v>
      </c>
      <c r="O1491" s="19">
        <f>J1491*INDEX('Pliegos Tarifarios (Santiago)'!$D:$D,MATCH($B1491,'Pliegos Tarifarios (Santiago)'!$A:$A,0))</f>
        <v>26197.296385499998</v>
      </c>
      <c r="P1491" s="19">
        <f>H1491*INDEX('Pliegos Tarifarios (Santiago)'!$E:$E,MATCH($B1491,'Pliegos Tarifarios (Santiago)'!$A:$A,0))</f>
        <v>8537.6960544000012</v>
      </c>
      <c r="Q1491" s="19" cm="1">
        <f t="array" ref="Q1491">H1491*_xlfn.IFS(H1491&lt;=350,INDEX('Pliegos Tarifarios (Santiago)'!$F:$F,MATCH($B1491,'Pliegos Tarifarios (Santiago)'!$A:$A,0)),H1491&lt;=500,INDEX('Pliegos Tarifarios (Santiago)'!$G:$G,MATCH($B1491,'Pliegos Tarifarios (Santiago)'!$A:$A,0)),H1491&lt;=1000,INDEX('Pliegos Tarifarios (Santiago)'!$H:$H,MATCH($B1491,'Pliegos Tarifarios (Santiago)'!$A:$A,0)),H1491&lt;=5000,INDEX('Pliegos Tarifarios (Santiago)'!$I:$I,MATCH($B1491,'Pliegos Tarifarios (Santiago)'!$A:$A,0)),H1491&gt;5000,INDEX('Pliegos Tarifarios (Santiago)'!$J:$J,MATCH($B1491,'Pliegos Tarifarios (Santiago)'!$A:$A,0)))/1.19</f>
        <v>1548.4167791596642</v>
      </c>
      <c r="R1491" s="19">
        <f>INDEX('Pliegos Tarifarios (Santiago)'!$K:$K,MATCH($B1491,'Pliegos Tarifarios (Santiago)'!$A:$A,0))</f>
        <v>724.74800000000005</v>
      </c>
      <c r="S1491" s="21">
        <f t="shared" si="93"/>
        <v>121989.44014565967</v>
      </c>
      <c r="T1491" s="21">
        <f t="shared" si="94"/>
        <v>23177.993627675336</v>
      </c>
      <c r="U1491" s="19">
        <v>0</v>
      </c>
      <c r="V1491" s="21">
        <f t="shared" si="95"/>
        <v>145167.43377333501</v>
      </c>
    </row>
    <row r="1492" spans="1:22" x14ac:dyDescent="0.3">
      <c r="A1492" s="7" t="s">
        <v>137</v>
      </c>
      <c r="B1492" s="7">
        <v>6</v>
      </c>
      <c r="C1492" s="8" t="s">
        <v>178</v>
      </c>
      <c r="D1492" s="7" t="s">
        <v>618</v>
      </c>
      <c r="E1492" s="7" t="s">
        <v>488</v>
      </c>
      <c r="F1492" s="8" t="s">
        <v>619</v>
      </c>
      <c r="G1492" s="7" t="s">
        <v>30</v>
      </c>
      <c r="H1492" s="9">
        <v>660.74689999999998</v>
      </c>
      <c r="I1492" s="9">
        <v>1.8781000000000001</v>
      </c>
      <c r="J1492" s="9">
        <v>1.8321000000000001</v>
      </c>
      <c r="K1492" s="10">
        <v>0.97550716149299821</v>
      </c>
      <c r="L1492" s="9">
        <v>21.31</v>
      </c>
      <c r="M1492" s="19">
        <f>H1492*INDEX('Pliegos Tarifarios (Santiago)'!$B:$B,MATCH($B1492,'Pliegos Tarifarios (Santiago)'!$A:$A,0))</f>
        <v>78521.840102199989</v>
      </c>
      <c r="N1492" s="19">
        <f>I1492*INDEX('Pliegos Tarifarios (Santiago)'!$C:$C,MATCH($B1492,'Pliegos Tarifarios (Santiago)'!$A:$A,0))</f>
        <v>6499.2683454999997</v>
      </c>
      <c r="O1492" s="19">
        <f>J1492*INDEX('Pliegos Tarifarios (Santiago)'!$D:$D,MATCH($B1492,'Pliegos Tarifarios (Santiago)'!$A:$A,0))</f>
        <v>25950.833580900002</v>
      </c>
      <c r="P1492" s="19">
        <f>H1492*INDEX('Pliegos Tarifarios (Santiago)'!$E:$E,MATCH($B1492,'Pliegos Tarifarios (Santiago)'!$A:$A,0))</f>
        <v>8544.7789107999997</v>
      </c>
      <c r="Q1492" s="19" cm="1">
        <f t="array" ref="Q1492">H1492*_xlfn.IFS(H1492&lt;=350,INDEX('Pliegos Tarifarios (Santiago)'!$F:$F,MATCH($B1492,'Pliegos Tarifarios (Santiago)'!$A:$A,0)),H1492&lt;=500,INDEX('Pliegos Tarifarios (Santiago)'!$G:$G,MATCH($B1492,'Pliegos Tarifarios (Santiago)'!$A:$A,0)),H1492&lt;=1000,INDEX('Pliegos Tarifarios (Santiago)'!$H:$H,MATCH($B1492,'Pliegos Tarifarios (Santiago)'!$A:$A,0)),H1492&lt;=5000,INDEX('Pliegos Tarifarios (Santiago)'!$I:$I,MATCH($B1492,'Pliegos Tarifarios (Santiago)'!$A:$A,0)),H1492&gt;5000,INDEX('Pliegos Tarifarios (Santiago)'!$J:$J,MATCH($B1492,'Pliegos Tarifarios (Santiago)'!$A:$A,0)))/1.19</f>
        <v>1549.7013427731094</v>
      </c>
      <c r="R1492" s="19">
        <f>INDEX('Pliegos Tarifarios (Santiago)'!$K:$K,MATCH($B1492,'Pliegos Tarifarios (Santiago)'!$A:$A,0))</f>
        <v>724.74800000000005</v>
      </c>
      <c r="S1492" s="21">
        <f t="shared" si="93"/>
        <v>121791.1702821731</v>
      </c>
      <c r="T1492" s="21">
        <f t="shared" si="94"/>
        <v>23140.32235361289</v>
      </c>
      <c r="U1492" s="19">
        <v>0</v>
      </c>
      <c r="V1492" s="21">
        <f t="shared" si="95"/>
        <v>144931.49263578598</v>
      </c>
    </row>
    <row r="1493" spans="1:22" x14ac:dyDescent="0.3">
      <c r="A1493" s="7" t="s">
        <v>137</v>
      </c>
      <c r="B1493" s="7">
        <v>6</v>
      </c>
      <c r="C1493" s="8" t="s">
        <v>178</v>
      </c>
      <c r="D1493" s="7" t="s">
        <v>620</v>
      </c>
      <c r="E1493" s="7" t="s">
        <v>488</v>
      </c>
      <c r="F1493" s="8" t="s">
        <v>621</v>
      </c>
      <c r="G1493" s="7" t="s">
        <v>30</v>
      </c>
      <c r="H1493" s="9">
        <v>659.2663</v>
      </c>
      <c r="I1493" s="9">
        <v>1.8302</v>
      </c>
      <c r="J1493" s="9">
        <v>1.8228</v>
      </c>
      <c r="K1493" s="10">
        <v>0.99595672604086982</v>
      </c>
      <c r="L1493" s="9">
        <v>21.27</v>
      </c>
      <c r="M1493" s="19">
        <f>H1493*INDEX('Pliegos Tarifarios (Santiago)'!$B:$B,MATCH($B1493,'Pliegos Tarifarios (Santiago)'!$A:$A,0))</f>
        <v>78345.888559400002</v>
      </c>
      <c r="N1493" s="19">
        <f>I1493*INDEX('Pliegos Tarifarios (Santiago)'!$C:$C,MATCH($B1493,'Pliegos Tarifarios (Santiago)'!$A:$A,0))</f>
        <v>6333.5077609999998</v>
      </c>
      <c r="O1493" s="19">
        <f>J1493*INDEX('Pliegos Tarifarios (Santiago)'!$D:$D,MATCH($B1493,'Pliegos Tarifarios (Santiago)'!$A:$A,0))</f>
        <v>25819.1034612</v>
      </c>
      <c r="P1493" s="19">
        <f>H1493*INDEX('Pliegos Tarifarios (Santiago)'!$E:$E,MATCH($B1493,'Pliegos Tarifarios (Santiago)'!$A:$A,0))</f>
        <v>8525.6317916000007</v>
      </c>
      <c r="Q1493" s="19" cm="1">
        <f t="array" ref="Q1493">H1493*_xlfn.IFS(H1493&lt;=350,INDEX('Pliegos Tarifarios (Santiago)'!$F:$F,MATCH($B1493,'Pliegos Tarifarios (Santiago)'!$A:$A,0)),H1493&lt;=500,INDEX('Pliegos Tarifarios (Santiago)'!$G:$G,MATCH($B1493,'Pliegos Tarifarios (Santiago)'!$A:$A,0)),H1493&lt;=1000,INDEX('Pliegos Tarifarios (Santiago)'!$H:$H,MATCH($B1493,'Pliegos Tarifarios (Santiago)'!$A:$A,0)),H1493&lt;=5000,INDEX('Pliegos Tarifarios (Santiago)'!$I:$I,MATCH($B1493,'Pliegos Tarifarios (Santiago)'!$A:$A,0)),H1493&gt;5000,INDEX('Pliegos Tarifarios (Santiago)'!$J:$J,MATCH($B1493,'Pliegos Tarifarios (Santiago)'!$A:$A,0)))/1.19</f>
        <v>1546.2287758823531</v>
      </c>
      <c r="R1493" s="19">
        <f>INDEX('Pliegos Tarifarios (Santiago)'!$K:$K,MATCH($B1493,'Pliegos Tarifarios (Santiago)'!$A:$A,0))</f>
        <v>724.74800000000005</v>
      </c>
      <c r="S1493" s="21">
        <f t="shared" si="93"/>
        <v>121295.10834908235</v>
      </c>
      <c r="T1493" s="21">
        <f t="shared" si="94"/>
        <v>23046.070586325648</v>
      </c>
      <c r="U1493" s="19">
        <v>0</v>
      </c>
      <c r="V1493" s="21">
        <f t="shared" si="95"/>
        <v>144341.17893540801</v>
      </c>
    </row>
    <row r="1494" spans="1:22" x14ac:dyDescent="0.3">
      <c r="A1494" s="7" t="s">
        <v>137</v>
      </c>
      <c r="B1494" s="7">
        <v>6</v>
      </c>
      <c r="C1494" s="8" t="s">
        <v>178</v>
      </c>
      <c r="D1494" s="7" t="s">
        <v>622</v>
      </c>
      <c r="E1494" s="7" t="s">
        <v>488</v>
      </c>
      <c r="F1494" s="8" t="s">
        <v>623</v>
      </c>
      <c r="G1494" s="7" t="s">
        <v>30</v>
      </c>
      <c r="H1494" s="9">
        <v>659.20090000000005</v>
      </c>
      <c r="I1494" s="9">
        <v>1.8292999999999999</v>
      </c>
      <c r="J1494" s="9">
        <v>1.8037000000000001</v>
      </c>
      <c r="K1494" s="10">
        <v>0.98600557590335114</v>
      </c>
      <c r="L1494" s="9">
        <v>21.26</v>
      </c>
      <c r="M1494" s="19">
        <f>H1494*INDEX('Pliegos Tarifarios (Santiago)'!$B:$B,MATCH($B1494,'Pliegos Tarifarios (Santiago)'!$A:$A,0))</f>
        <v>78338.116554199994</v>
      </c>
      <c r="N1494" s="19">
        <f>I1494*INDEX('Pliegos Tarifarios (Santiago)'!$C:$C,MATCH($B1494,'Pliegos Tarifarios (Santiago)'!$A:$A,0))</f>
        <v>6330.3932614999994</v>
      </c>
      <c r="O1494" s="19">
        <f>J1494*INDEX('Pliegos Tarifarios (Santiago)'!$D:$D,MATCH($B1494,'Pliegos Tarifarios (Santiago)'!$A:$A,0))</f>
        <v>25548.5609573</v>
      </c>
      <c r="P1494" s="19">
        <f>H1494*INDEX('Pliegos Tarifarios (Santiago)'!$E:$E,MATCH($B1494,'Pliegos Tarifarios (Santiago)'!$A:$A,0))</f>
        <v>8524.7860388000008</v>
      </c>
      <c r="Q1494" s="19" cm="1">
        <f t="array" ref="Q1494">H1494*_xlfn.IFS(H1494&lt;=350,INDEX('Pliegos Tarifarios (Santiago)'!$F:$F,MATCH($B1494,'Pliegos Tarifarios (Santiago)'!$A:$A,0)),H1494&lt;=500,INDEX('Pliegos Tarifarios (Santiago)'!$G:$G,MATCH($B1494,'Pliegos Tarifarios (Santiago)'!$A:$A,0)),H1494&lt;=1000,INDEX('Pliegos Tarifarios (Santiago)'!$H:$H,MATCH($B1494,'Pliegos Tarifarios (Santiago)'!$A:$A,0)),H1494&lt;=5000,INDEX('Pliegos Tarifarios (Santiago)'!$I:$I,MATCH($B1494,'Pliegos Tarifarios (Santiago)'!$A:$A,0)),H1494&gt;5000,INDEX('Pliegos Tarifarios (Santiago)'!$J:$J,MATCH($B1494,'Pliegos Tarifarios (Santiago)'!$A:$A,0)))/1.19</f>
        <v>1546.0753881512608</v>
      </c>
      <c r="R1494" s="19">
        <f>INDEX('Pliegos Tarifarios (Santiago)'!$K:$K,MATCH($B1494,'Pliegos Tarifarios (Santiago)'!$A:$A,0))</f>
        <v>724.74800000000005</v>
      </c>
      <c r="S1494" s="21">
        <f t="shared" si="93"/>
        <v>121012.68019995125</v>
      </c>
      <c r="T1494" s="21">
        <f t="shared" si="94"/>
        <v>22992.409237990738</v>
      </c>
      <c r="U1494" s="19">
        <v>0</v>
      </c>
      <c r="V1494" s="21">
        <f t="shared" si="95"/>
        <v>144005.08943794199</v>
      </c>
    </row>
    <row r="1495" spans="1:22" x14ac:dyDescent="0.3">
      <c r="A1495" s="7" t="s">
        <v>137</v>
      </c>
      <c r="B1495" s="7">
        <v>6</v>
      </c>
      <c r="C1495" s="8" t="s">
        <v>178</v>
      </c>
      <c r="D1495" s="7" t="s">
        <v>624</v>
      </c>
      <c r="E1495" s="7" t="s">
        <v>488</v>
      </c>
      <c r="F1495" s="8" t="s">
        <v>625</v>
      </c>
      <c r="G1495" s="7" t="s">
        <v>30</v>
      </c>
      <c r="H1495" s="9">
        <v>661.29359999999997</v>
      </c>
      <c r="I1495" s="9">
        <v>1.8474999999999999</v>
      </c>
      <c r="J1495" s="9">
        <v>1.8258000000000001</v>
      </c>
      <c r="K1495" s="10">
        <v>0.98825439783491209</v>
      </c>
      <c r="L1495" s="9">
        <v>21.33</v>
      </c>
      <c r="M1495" s="19">
        <f>H1495*INDEX('Pliegos Tarifarios (Santiago)'!$B:$B,MATCH($B1495,'Pliegos Tarifarios (Santiago)'!$A:$A,0))</f>
        <v>78586.808836799988</v>
      </c>
      <c r="N1495" s="19">
        <f>I1495*INDEX('Pliegos Tarifarios (Santiago)'!$C:$C,MATCH($B1495,'Pliegos Tarifarios (Santiago)'!$A:$A,0))</f>
        <v>6393.375362499999</v>
      </c>
      <c r="O1495" s="19">
        <f>J1495*INDEX('Pliegos Tarifarios (Santiago)'!$D:$D,MATCH($B1495,'Pliegos Tarifarios (Santiago)'!$A:$A,0))</f>
        <v>25861.597048200001</v>
      </c>
      <c r="P1495" s="19">
        <f>H1495*INDEX('Pliegos Tarifarios (Santiago)'!$E:$E,MATCH($B1495,'Pliegos Tarifarios (Santiago)'!$A:$A,0))</f>
        <v>8551.8488352000004</v>
      </c>
      <c r="Q1495" s="19" cm="1">
        <f t="array" ref="Q1495">H1495*_xlfn.IFS(H1495&lt;=350,INDEX('Pliegos Tarifarios (Santiago)'!$F:$F,MATCH($B1495,'Pliegos Tarifarios (Santiago)'!$A:$A,0)),H1495&lt;=500,INDEX('Pliegos Tarifarios (Santiago)'!$G:$G,MATCH($B1495,'Pliegos Tarifarios (Santiago)'!$A:$A,0)),H1495&lt;=1000,INDEX('Pliegos Tarifarios (Santiago)'!$H:$H,MATCH($B1495,'Pliegos Tarifarios (Santiago)'!$A:$A,0)),H1495&lt;=5000,INDEX('Pliegos Tarifarios (Santiago)'!$I:$I,MATCH($B1495,'Pliegos Tarifarios (Santiago)'!$A:$A,0)),H1495&gt;5000,INDEX('Pliegos Tarifarios (Santiago)'!$J:$J,MATCH($B1495,'Pliegos Tarifarios (Santiago)'!$A:$A,0)))/1.19</f>
        <v>1550.9835610084037</v>
      </c>
      <c r="R1495" s="19">
        <f>INDEX('Pliegos Tarifarios (Santiago)'!$K:$K,MATCH($B1495,'Pliegos Tarifarios (Santiago)'!$A:$A,0))</f>
        <v>724.74800000000005</v>
      </c>
      <c r="S1495" s="21">
        <f t="shared" si="93"/>
        <v>121669.36164370838</v>
      </c>
      <c r="T1495" s="21">
        <f t="shared" si="94"/>
        <v>23117.178712304594</v>
      </c>
      <c r="U1495" s="19">
        <v>0</v>
      </c>
      <c r="V1495" s="21">
        <f t="shared" si="95"/>
        <v>144786.54035601299</v>
      </c>
    </row>
    <row r="1496" spans="1:22" x14ac:dyDescent="0.3">
      <c r="A1496" s="7" t="s">
        <v>137</v>
      </c>
      <c r="B1496" s="7">
        <v>6</v>
      </c>
      <c r="C1496" s="8" t="s">
        <v>178</v>
      </c>
      <c r="D1496" s="7" t="s">
        <v>626</v>
      </c>
      <c r="E1496" s="7" t="s">
        <v>488</v>
      </c>
      <c r="F1496" s="8" t="s">
        <v>627</v>
      </c>
      <c r="G1496" s="7" t="s">
        <v>30</v>
      </c>
      <c r="H1496" s="9">
        <v>660.46339999999998</v>
      </c>
      <c r="I1496" s="9">
        <v>1.8468</v>
      </c>
      <c r="J1496" s="9">
        <v>1.8275999999999999</v>
      </c>
      <c r="K1496" s="10">
        <v>0.98960363872644563</v>
      </c>
      <c r="L1496" s="9">
        <v>21.31</v>
      </c>
      <c r="M1496" s="19">
        <f>H1496*INDEX('Pliegos Tarifarios (Santiago)'!$B:$B,MATCH($B1496,'Pliegos Tarifarios (Santiago)'!$A:$A,0))</f>
        <v>78488.149529199989</v>
      </c>
      <c r="N1496" s="19">
        <f>I1496*INDEX('Pliegos Tarifarios (Santiago)'!$C:$C,MATCH($B1496,'Pliegos Tarifarios (Santiago)'!$A:$A,0))</f>
        <v>6390.9529739999998</v>
      </c>
      <c r="O1496" s="19">
        <f>J1496*INDEX('Pliegos Tarifarios (Santiago)'!$D:$D,MATCH($B1496,'Pliegos Tarifarios (Santiago)'!$A:$A,0))</f>
        <v>25887.093200399999</v>
      </c>
      <c r="P1496" s="19">
        <f>H1496*INDEX('Pliegos Tarifarios (Santiago)'!$E:$E,MATCH($B1496,'Pliegos Tarifarios (Santiago)'!$A:$A,0))</f>
        <v>8541.1126887999999</v>
      </c>
      <c r="Q1496" s="19" cm="1">
        <f t="array" ref="Q1496">H1496*_xlfn.IFS(H1496&lt;=350,INDEX('Pliegos Tarifarios (Santiago)'!$F:$F,MATCH($B1496,'Pliegos Tarifarios (Santiago)'!$A:$A,0)),H1496&lt;=500,INDEX('Pliegos Tarifarios (Santiago)'!$G:$G,MATCH($B1496,'Pliegos Tarifarios (Santiago)'!$A:$A,0)),H1496&lt;=1000,INDEX('Pliegos Tarifarios (Santiago)'!$H:$H,MATCH($B1496,'Pliegos Tarifarios (Santiago)'!$A:$A,0)),H1496&lt;=5000,INDEX('Pliegos Tarifarios (Santiago)'!$I:$I,MATCH($B1496,'Pliegos Tarifarios (Santiago)'!$A:$A,0)),H1496&gt;5000,INDEX('Pliegos Tarifarios (Santiago)'!$J:$J,MATCH($B1496,'Pliegos Tarifarios (Santiago)'!$A:$A,0)))/1.19</f>
        <v>1549.0364280672272</v>
      </c>
      <c r="R1496" s="19">
        <f>INDEX('Pliegos Tarifarios (Santiago)'!$K:$K,MATCH($B1496,'Pliegos Tarifarios (Santiago)'!$A:$A,0))</f>
        <v>724.74800000000005</v>
      </c>
      <c r="S1496" s="21">
        <f t="shared" si="93"/>
        <v>121581.09282046721</v>
      </c>
      <c r="T1496" s="21">
        <f t="shared" si="94"/>
        <v>23100.407635888769</v>
      </c>
      <c r="U1496" s="19">
        <v>0</v>
      </c>
      <c r="V1496" s="21">
        <f t="shared" si="95"/>
        <v>144681.50045635598</v>
      </c>
    </row>
    <row r="1497" spans="1:22" x14ac:dyDescent="0.3">
      <c r="A1497" s="7" t="s">
        <v>137</v>
      </c>
      <c r="B1497" s="7">
        <v>6</v>
      </c>
      <c r="C1497" s="8" t="s">
        <v>178</v>
      </c>
      <c r="D1497" s="7" t="s">
        <v>628</v>
      </c>
      <c r="E1497" s="7" t="s">
        <v>488</v>
      </c>
      <c r="F1497" s="8" t="s">
        <v>629</v>
      </c>
      <c r="G1497" s="7" t="s">
        <v>30</v>
      </c>
      <c r="H1497" s="9">
        <v>659.05070000000001</v>
      </c>
      <c r="I1497" s="9">
        <v>1.8431999999999999</v>
      </c>
      <c r="J1497" s="9">
        <v>1.8080000000000001</v>
      </c>
      <c r="K1497" s="10">
        <v>0.98090277777777779</v>
      </c>
      <c r="L1497" s="9">
        <v>21.26</v>
      </c>
      <c r="M1497" s="19">
        <f>H1497*INDEX('Pliegos Tarifarios (Santiago)'!$B:$B,MATCH($B1497,'Pliegos Tarifarios (Santiago)'!$A:$A,0))</f>
        <v>78320.267086599997</v>
      </c>
      <c r="N1497" s="19">
        <f>I1497*INDEX('Pliegos Tarifarios (Santiago)'!$C:$C,MATCH($B1497,'Pliegos Tarifarios (Santiago)'!$A:$A,0))</f>
        <v>6378.494976</v>
      </c>
      <c r="O1497" s="19">
        <f>J1497*INDEX('Pliegos Tarifarios (Santiago)'!$D:$D,MATCH($B1497,'Pliegos Tarifarios (Santiago)'!$A:$A,0))</f>
        <v>25609.468432000001</v>
      </c>
      <c r="P1497" s="19">
        <f>H1497*INDEX('Pliegos Tarifarios (Santiago)'!$E:$E,MATCH($B1497,'Pliegos Tarifarios (Santiago)'!$A:$A,0))</f>
        <v>8522.8436524000008</v>
      </c>
      <c r="Q1497" s="19" cm="1">
        <f t="array" ref="Q1497">H1497*_xlfn.IFS(H1497&lt;=350,INDEX('Pliegos Tarifarios (Santiago)'!$F:$F,MATCH($B1497,'Pliegos Tarifarios (Santiago)'!$A:$A,0)),H1497&lt;=500,INDEX('Pliegos Tarifarios (Santiago)'!$G:$G,MATCH($B1497,'Pliegos Tarifarios (Santiago)'!$A:$A,0)),H1497&lt;=1000,INDEX('Pliegos Tarifarios (Santiago)'!$H:$H,MATCH($B1497,'Pliegos Tarifarios (Santiago)'!$A:$A,0)),H1497&lt;=5000,INDEX('Pliegos Tarifarios (Santiago)'!$I:$I,MATCH($B1497,'Pliegos Tarifarios (Santiago)'!$A:$A,0)),H1497&gt;5000,INDEX('Pliegos Tarifarios (Santiago)'!$J:$J,MATCH($B1497,'Pliegos Tarifarios (Santiago)'!$A:$A,0)))/1.19</f>
        <v>1545.7231123529414</v>
      </c>
      <c r="R1497" s="19">
        <f>INDEX('Pliegos Tarifarios (Santiago)'!$K:$K,MATCH($B1497,'Pliegos Tarifarios (Santiago)'!$A:$A,0))</f>
        <v>724.74800000000005</v>
      </c>
      <c r="S1497" s="21">
        <f t="shared" si="93"/>
        <v>121101.54525935293</v>
      </c>
      <c r="T1497" s="21">
        <f t="shared" si="94"/>
        <v>23009.293599277058</v>
      </c>
      <c r="U1497" s="19">
        <v>0</v>
      </c>
      <c r="V1497" s="21">
        <f t="shared" si="95"/>
        <v>144110.83885862998</v>
      </c>
    </row>
    <row r="1498" spans="1:22" x14ac:dyDescent="0.3">
      <c r="A1498" s="7" t="s">
        <v>137</v>
      </c>
      <c r="B1498" s="7">
        <v>6</v>
      </c>
      <c r="C1498" s="8" t="s">
        <v>178</v>
      </c>
      <c r="D1498" s="7" t="s">
        <v>630</v>
      </c>
      <c r="E1498" s="7" t="s">
        <v>488</v>
      </c>
      <c r="F1498" s="8" t="s">
        <v>631</v>
      </c>
      <c r="G1498" s="7" t="s">
        <v>30</v>
      </c>
      <c r="H1498" s="9">
        <v>660.85820000000001</v>
      </c>
      <c r="I1498" s="9">
        <v>1.8687</v>
      </c>
      <c r="J1498" s="9">
        <v>1.8177000000000001</v>
      </c>
      <c r="K1498" s="10">
        <v>0.97270829988762242</v>
      </c>
      <c r="L1498" s="9">
        <v>21.32</v>
      </c>
      <c r="M1498" s="19">
        <f>H1498*INDEX('Pliegos Tarifarios (Santiago)'!$B:$B,MATCH($B1498,'Pliegos Tarifarios (Santiago)'!$A:$A,0))</f>
        <v>78535.066771600003</v>
      </c>
      <c r="N1498" s="19">
        <f>I1498*INDEX('Pliegos Tarifarios (Santiago)'!$C:$C,MATCH($B1498,'Pliegos Tarifarios (Santiago)'!$A:$A,0))</f>
        <v>6466.7391284999994</v>
      </c>
      <c r="O1498" s="19">
        <f>J1498*INDEX('Pliegos Tarifarios (Santiago)'!$D:$D,MATCH($B1498,'Pliegos Tarifarios (Santiago)'!$A:$A,0))</f>
        <v>25746.864363300003</v>
      </c>
      <c r="P1498" s="19">
        <f>H1498*INDEX('Pliegos Tarifarios (Santiago)'!$E:$E,MATCH($B1498,'Pliegos Tarifarios (Santiago)'!$A:$A,0))</f>
        <v>8546.2182424000002</v>
      </c>
      <c r="Q1498" s="19" cm="1">
        <f t="array" ref="Q1498">H1498*_xlfn.IFS(H1498&lt;=350,INDEX('Pliegos Tarifarios (Santiago)'!$F:$F,MATCH($B1498,'Pliegos Tarifarios (Santiago)'!$A:$A,0)),H1498&lt;=500,INDEX('Pliegos Tarifarios (Santiago)'!$G:$G,MATCH($B1498,'Pliegos Tarifarios (Santiago)'!$A:$A,0)),H1498&lt;=1000,INDEX('Pliegos Tarifarios (Santiago)'!$H:$H,MATCH($B1498,'Pliegos Tarifarios (Santiago)'!$A:$A,0)),H1498&lt;=5000,INDEX('Pliegos Tarifarios (Santiago)'!$I:$I,MATCH($B1498,'Pliegos Tarifarios (Santiago)'!$A:$A,0)),H1498&gt;5000,INDEX('Pliegos Tarifarios (Santiago)'!$J:$J,MATCH($B1498,'Pliegos Tarifarios (Santiago)'!$A:$A,0)))/1.19</f>
        <v>1549.9623833613448</v>
      </c>
      <c r="R1498" s="19">
        <f>INDEX('Pliegos Tarifarios (Santiago)'!$K:$K,MATCH($B1498,'Pliegos Tarifarios (Santiago)'!$A:$A,0))</f>
        <v>724.74800000000005</v>
      </c>
      <c r="S1498" s="21">
        <f t="shared" si="93"/>
        <v>121569.59888916137</v>
      </c>
      <c r="T1498" s="21">
        <f t="shared" si="94"/>
        <v>23098.223788940661</v>
      </c>
      <c r="U1498" s="19">
        <v>0</v>
      </c>
      <c r="V1498" s="21">
        <f t="shared" si="95"/>
        <v>144667.82267810203</v>
      </c>
    </row>
    <row r="1499" spans="1:22" x14ac:dyDescent="0.3">
      <c r="A1499" s="7" t="s">
        <v>137</v>
      </c>
      <c r="B1499" s="7">
        <v>6</v>
      </c>
      <c r="C1499" s="8" t="s">
        <v>178</v>
      </c>
      <c r="D1499" s="7" t="s">
        <v>632</v>
      </c>
      <c r="E1499" s="7" t="s">
        <v>488</v>
      </c>
      <c r="F1499" s="8" t="s">
        <v>633</v>
      </c>
      <c r="G1499" s="7" t="s">
        <v>30</v>
      </c>
      <c r="H1499" s="9">
        <v>659.78039999999999</v>
      </c>
      <c r="I1499" s="9">
        <v>1.8666</v>
      </c>
      <c r="J1499" s="9">
        <v>1.8456999999999999</v>
      </c>
      <c r="K1499" s="10">
        <v>0.98880317154184072</v>
      </c>
      <c r="L1499" s="9">
        <v>21.28</v>
      </c>
      <c r="M1499" s="19">
        <f>H1499*INDEX('Pliegos Tarifarios (Santiago)'!$B:$B,MATCH($B1499,'Pliegos Tarifarios (Santiago)'!$A:$A,0))</f>
        <v>78406.983175199988</v>
      </c>
      <c r="N1499" s="19">
        <f>I1499*INDEX('Pliegos Tarifarios (Santiago)'!$C:$C,MATCH($B1499,'Pliegos Tarifarios (Santiago)'!$A:$A,0))</f>
        <v>6459.471963</v>
      </c>
      <c r="O1499" s="19">
        <f>J1499*INDEX('Pliegos Tarifarios (Santiago)'!$D:$D,MATCH($B1499,'Pliegos Tarifarios (Santiago)'!$A:$A,0))</f>
        <v>26143.471175300001</v>
      </c>
      <c r="P1499" s="19">
        <f>H1499*INDEX('Pliegos Tarifarios (Santiago)'!$E:$E,MATCH($B1499,'Pliegos Tarifarios (Santiago)'!$A:$A,0))</f>
        <v>8532.2801328000005</v>
      </c>
      <c r="Q1499" s="19" cm="1">
        <f t="array" ref="Q1499">H1499*_xlfn.IFS(H1499&lt;=350,INDEX('Pliegos Tarifarios (Santiago)'!$F:$F,MATCH($B1499,'Pliegos Tarifarios (Santiago)'!$A:$A,0)),H1499&lt;=500,INDEX('Pliegos Tarifarios (Santiago)'!$G:$G,MATCH($B1499,'Pliegos Tarifarios (Santiago)'!$A:$A,0)),H1499&lt;=1000,INDEX('Pliegos Tarifarios (Santiago)'!$H:$H,MATCH($B1499,'Pliegos Tarifarios (Santiago)'!$A:$A,0)),H1499&lt;=5000,INDEX('Pliegos Tarifarios (Santiago)'!$I:$I,MATCH($B1499,'Pliegos Tarifarios (Santiago)'!$A:$A,0)),H1499&gt;5000,INDEX('Pliegos Tarifarios (Santiago)'!$J:$J,MATCH($B1499,'Pliegos Tarifarios (Santiago)'!$A:$A,0)))/1.19</f>
        <v>1547.4345347899161</v>
      </c>
      <c r="R1499" s="19">
        <f>INDEX('Pliegos Tarifarios (Santiago)'!$K:$K,MATCH($B1499,'Pliegos Tarifarios (Santiago)'!$A:$A,0))</f>
        <v>724.74800000000005</v>
      </c>
      <c r="S1499" s="21">
        <f t="shared" si="93"/>
        <v>121814.38898108993</v>
      </c>
      <c r="T1499" s="21">
        <f t="shared" si="94"/>
        <v>23144.733906407087</v>
      </c>
      <c r="U1499" s="19">
        <v>0</v>
      </c>
      <c r="V1499" s="21">
        <f t="shared" si="95"/>
        <v>144959.12288749701</v>
      </c>
    </row>
    <row r="1500" spans="1:22" x14ac:dyDescent="0.3">
      <c r="A1500" s="7" t="s">
        <v>137</v>
      </c>
      <c r="B1500" s="7">
        <v>6</v>
      </c>
      <c r="C1500" s="8" t="s">
        <v>178</v>
      </c>
      <c r="D1500" s="7" t="s">
        <v>634</v>
      </c>
      <c r="E1500" s="7" t="s">
        <v>488</v>
      </c>
      <c r="F1500" s="8" t="s">
        <v>635</v>
      </c>
      <c r="G1500" s="7" t="s">
        <v>30</v>
      </c>
      <c r="H1500" s="9">
        <v>660.5308</v>
      </c>
      <c r="I1500" s="9">
        <v>1.8222</v>
      </c>
      <c r="J1500" s="9">
        <v>1.8222</v>
      </c>
      <c r="K1500" s="10">
        <v>1</v>
      </c>
      <c r="L1500" s="9">
        <v>21.31</v>
      </c>
      <c r="M1500" s="19">
        <f>H1500*INDEX('Pliegos Tarifarios (Santiago)'!$B:$B,MATCH($B1500,'Pliegos Tarifarios (Santiago)'!$A:$A,0))</f>
        <v>78496.159210400001</v>
      </c>
      <c r="N1500" s="19">
        <f>I1500*INDEX('Pliegos Tarifarios (Santiago)'!$C:$C,MATCH($B1500,'Pliegos Tarifarios (Santiago)'!$A:$A,0))</f>
        <v>6305.8233209999999</v>
      </c>
      <c r="O1500" s="19">
        <f>J1500*INDEX('Pliegos Tarifarios (Santiago)'!$D:$D,MATCH($B1500,'Pliegos Tarifarios (Santiago)'!$A:$A,0))</f>
        <v>25810.604743800002</v>
      </c>
      <c r="P1500" s="19">
        <f>H1500*INDEX('Pliegos Tarifarios (Santiago)'!$E:$E,MATCH($B1500,'Pliegos Tarifarios (Santiago)'!$A:$A,0))</f>
        <v>8541.9843056000009</v>
      </c>
      <c r="Q1500" s="19" cm="1">
        <f t="array" ref="Q1500">H1500*_xlfn.IFS(H1500&lt;=350,INDEX('Pliegos Tarifarios (Santiago)'!$F:$F,MATCH($B1500,'Pliegos Tarifarios (Santiago)'!$A:$A,0)),H1500&lt;=500,INDEX('Pliegos Tarifarios (Santiago)'!$G:$G,MATCH($B1500,'Pliegos Tarifarios (Santiago)'!$A:$A,0)),H1500&lt;=1000,INDEX('Pliegos Tarifarios (Santiago)'!$H:$H,MATCH($B1500,'Pliegos Tarifarios (Santiago)'!$A:$A,0)),H1500&lt;=5000,INDEX('Pliegos Tarifarios (Santiago)'!$I:$I,MATCH($B1500,'Pliegos Tarifarios (Santiago)'!$A:$A,0)),H1500&gt;5000,INDEX('Pliegos Tarifarios (Santiago)'!$J:$J,MATCH($B1500,'Pliegos Tarifarios (Santiago)'!$A:$A,0)))/1.19</f>
        <v>1549.1945065546222</v>
      </c>
      <c r="R1500" s="19">
        <f>INDEX('Pliegos Tarifarios (Santiago)'!$K:$K,MATCH($B1500,'Pliegos Tarifarios (Santiago)'!$A:$A,0))</f>
        <v>724.74800000000005</v>
      </c>
      <c r="S1500" s="21">
        <f t="shared" si="93"/>
        <v>121428.51408735462</v>
      </c>
      <c r="T1500" s="21">
        <f t="shared" si="94"/>
        <v>23071.417676597379</v>
      </c>
      <c r="U1500" s="19">
        <v>0</v>
      </c>
      <c r="V1500" s="21">
        <f t="shared" si="95"/>
        <v>144499.93176395199</v>
      </c>
    </row>
    <row r="1501" spans="1:22" x14ac:dyDescent="0.3">
      <c r="A1501" s="7" t="s">
        <v>137</v>
      </c>
      <c r="B1501" s="7">
        <v>6</v>
      </c>
      <c r="C1501" s="8" t="s">
        <v>178</v>
      </c>
      <c r="D1501" s="7" t="s">
        <v>636</v>
      </c>
      <c r="E1501" s="7" t="s">
        <v>488</v>
      </c>
      <c r="F1501" s="8" t="s">
        <v>637</v>
      </c>
      <c r="G1501" s="7" t="s">
        <v>30</v>
      </c>
      <c r="H1501" s="9">
        <v>660.1395</v>
      </c>
      <c r="I1501" s="9">
        <v>1.8526</v>
      </c>
      <c r="J1501" s="9">
        <v>1.8355999999999999</v>
      </c>
      <c r="K1501" s="10">
        <v>0.99082370722228208</v>
      </c>
      <c r="L1501" s="9">
        <v>21.29</v>
      </c>
      <c r="M1501" s="19">
        <f>H1501*INDEX('Pliegos Tarifarios (Santiago)'!$B:$B,MATCH($B1501,'Pliegos Tarifarios (Santiago)'!$A:$A,0))</f>
        <v>78449.657900999999</v>
      </c>
      <c r="N1501" s="19">
        <f>I1501*INDEX('Pliegos Tarifarios (Santiago)'!$C:$C,MATCH($B1501,'Pliegos Tarifarios (Santiago)'!$A:$A,0))</f>
        <v>6411.0241930000002</v>
      </c>
      <c r="O1501" s="19">
        <f>J1501*INDEX('Pliegos Tarifarios (Santiago)'!$D:$D,MATCH($B1501,'Pliegos Tarifarios (Santiago)'!$A:$A,0))</f>
        <v>26000.4094324</v>
      </c>
      <c r="P1501" s="19">
        <f>H1501*INDEX('Pliegos Tarifarios (Santiago)'!$E:$E,MATCH($B1501,'Pliegos Tarifarios (Santiago)'!$A:$A,0))</f>
        <v>8536.9240140000002</v>
      </c>
      <c r="Q1501" s="19" cm="1">
        <f t="array" ref="Q1501">H1501*_xlfn.IFS(H1501&lt;=350,INDEX('Pliegos Tarifarios (Santiago)'!$F:$F,MATCH($B1501,'Pliegos Tarifarios (Santiago)'!$A:$A,0)),H1501&lt;=500,INDEX('Pliegos Tarifarios (Santiago)'!$G:$G,MATCH($B1501,'Pliegos Tarifarios (Santiago)'!$A:$A,0)),H1501&lt;=1000,INDEX('Pliegos Tarifarios (Santiago)'!$H:$H,MATCH($B1501,'Pliegos Tarifarios (Santiago)'!$A:$A,0)),H1501&lt;=5000,INDEX('Pliegos Tarifarios (Santiago)'!$I:$I,MATCH($B1501,'Pliegos Tarifarios (Santiago)'!$A:$A,0)),H1501&gt;5000,INDEX('Pliegos Tarifarios (Santiago)'!$J:$J,MATCH($B1501,'Pliegos Tarifarios (Santiago)'!$A:$A,0)))/1.19</f>
        <v>1548.2767600840339</v>
      </c>
      <c r="R1501" s="19">
        <f>INDEX('Pliegos Tarifarios (Santiago)'!$K:$K,MATCH($B1501,'Pliegos Tarifarios (Santiago)'!$A:$A,0))</f>
        <v>724.74800000000005</v>
      </c>
      <c r="S1501" s="21">
        <f t="shared" si="93"/>
        <v>121671.04030048405</v>
      </c>
      <c r="T1501" s="21">
        <f t="shared" si="94"/>
        <v>23117.497657091968</v>
      </c>
      <c r="U1501" s="19">
        <v>0</v>
      </c>
      <c r="V1501" s="21">
        <f t="shared" si="95"/>
        <v>144788.53795757602</v>
      </c>
    </row>
    <row r="1502" spans="1:22" x14ac:dyDescent="0.3">
      <c r="A1502" s="7" t="s">
        <v>137</v>
      </c>
      <c r="B1502" s="7">
        <v>6</v>
      </c>
      <c r="C1502" s="8" t="s">
        <v>178</v>
      </c>
      <c r="D1502" s="7" t="s">
        <v>638</v>
      </c>
      <c r="E1502" s="7" t="s">
        <v>488</v>
      </c>
      <c r="F1502" s="8" t="s">
        <v>639</v>
      </c>
      <c r="G1502" s="7" t="s">
        <v>30</v>
      </c>
      <c r="H1502" s="9">
        <v>659.97109999999998</v>
      </c>
      <c r="I1502" s="9">
        <v>1.8419000000000001</v>
      </c>
      <c r="J1502" s="9">
        <v>1.7939000000000001</v>
      </c>
      <c r="K1502" s="10">
        <v>0.97393995330908301</v>
      </c>
      <c r="L1502" s="9">
        <v>21.29</v>
      </c>
      <c r="M1502" s="19">
        <f>H1502*INDEX('Pliegos Tarifarios (Santiago)'!$B:$B,MATCH($B1502,'Pliegos Tarifarios (Santiago)'!$A:$A,0))</f>
        <v>78429.645581799996</v>
      </c>
      <c r="N1502" s="19">
        <f>I1502*INDEX('Pliegos Tarifarios (Santiago)'!$C:$C,MATCH($B1502,'Pliegos Tarifarios (Santiago)'!$A:$A,0))</f>
        <v>6373.9962544999998</v>
      </c>
      <c r="O1502" s="19">
        <f>J1502*INDEX('Pliegos Tarifarios (Santiago)'!$D:$D,MATCH($B1502,'Pliegos Tarifarios (Santiago)'!$A:$A,0))</f>
        <v>25409.748573100002</v>
      </c>
      <c r="P1502" s="19">
        <f>H1502*INDEX('Pliegos Tarifarios (Santiago)'!$E:$E,MATCH($B1502,'Pliegos Tarifarios (Santiago)'!$A:$A,0))</f>
        <v>8534.7462651999995</v>
      </c>
      <c r="Q1502" s="19" cm="1">
        <f t="array" ref="Q1502">H1502*_xlfn.IFS(H1502&lt;=350,INDEX('Pliegos Tarifarios (Santiago)'!$F:$F,MATCH($B1502,'Pliegos Tarifarios (Santiago)'!$A:$A,0)),H1502&lt;=500,INDEX('Pliegos Tarifarios (Santiago)'!$G:$G,MATCH($B1502,'Pliegos Tarifarios (Santiago)'!$A:$A,0)),H1502&lt;=1000,INDEX('Pliegos Tarifarios (Santiago)'!$H:$H,MATCH($B1502,'Pliegos Tarifarios (Santiago)'!$A:$A,0)),H1502&lt;=5000,INDEX('Pliegos Tarifarios (Santiago)'!$I:$I,MATCH($B1502,'Pliegos Tarifarios (Santiago)'!$A:$A,0)),H1502&gt;5000,INDEX('Pliegos Tarifarios (Santiago)'!$J:$J,MATCH($B1502,'Pliegos Tarifarios (Santiago)'!$A:$A,0)))/1.19</f>
        <v>1547.8817984033615</v>
      </c>
      <c r="R1502" s="19">
        <f>INDEX('Pliegos Tarifarios (Santiago)'!$K:$K,MATCH($B1502,'Pliegos Tarifarios (Santiago)'!$A:$A,0))</f>
        <v>724.74800000000005</v>
      </c>
      <c r="S1502" s="21">
        <f t="shared" si="93"/>
        <v>121020.76647300337</v>
      </c>
      <c r="T1502" s="21">
        <f t="shared" si="94"/>
        <v>22993.945629870643</v>
      </c>
      <c r="U1502" s="19">
        <v>0</v>
      </c>
      <c r="V1502" s="21">
        <f t="shared" si="95"/>
        <v>144014.71210287401</v>
      </c>
    </row>
    <row r="1503" spans="1:22" x14ac:dyDescent="0.3">
      <c r="A1503" s="7" t="s">
        <v>137</v>
      </c>
      <c r="B1503" s="7">
        <v>6</v>
      </c>
      <c r="C1503" s="8" t="s">
        <v>178</v>
      </c>
      <c r="D1503" s="7" t="s">
        <v>640</v>
      </c>
      <c r="E1503" s="7" t="s">
        <v>488</v>
      </c>
      <c r="F1503" s="8" t="s">
        <v>641</v>
      </c>
      <c r="G1503" s="7" t="s">
        <v>30</v>
      </c>
      <c r="H1503" s="9">
        <v>659.35839999999996</v>
      </c>
      <c r="I1503" s="9">
        <v>1.8481000000000001</v>
      </c>
      <c r="J1503" s="9">
        <v>1.8250999999999999</v>
      </c>
      <c r="K1503" s="10">
        <v>0.98755478599642865</v>
      </c>
      <c r="L1503" s="9">
        <v>21.27</v>
      </c>
      <c r="M1503" s="19">
        <f>H1503*INDEX('Pliegos Tarifarios (Santiago)'!$B:$B,MATCH($B1503,'Pliegos Tarifarios (Santiago)'!$A:$A,0))</f>
        <v>78356.833539199986</v>
      </c>
      <c r="N1503" s="19">
        <f>I1503*INDEX('Pliegos Tarifarios (Santiago)'!$C:$C,MATCH($B1503,'Pliegos Tarifarios (Santiago)'!$A:$A,0))</f>
        <v>6395.4516954999999</v>
      </c>
      <c r="O1503" s="19">
        <f>J1503*INDEX('Pliegos Tarifarios (Santiago)'!$D:$D,MATCH($B1503,'Pliegos Tarifarios (Santiago)'!$A:$A,0))</f>
        <v>25851.681877899999</v>
      </c>
      <c r="P1503" s="19">
        <f>H1503*INDEX('Pliegos Tarifarios (Santiago)'!$E:$E,MATCH($B1503,'Pliegos Tarifarios (Santiago)'!$A:$A,0))</f>
        <v>8526.8228287999991</v>
      </c>
      <c r="Q1503" s="19" cm="1">
        <f t="array" ref="Q1503">H1503*_xlfn.IFS(H1503&lt;=350,INDEX('Pliegos Tarifarios (Santiago)'!$F:$F,MATCH($B1503,'Pliegos Tarifarios (Santiago)'!$A:$A,0)),H1503&lt;=500,INDEX('Pliegos Tarifarios (Santiago)'!$G:$G,MATCH($B1503,'Pliegos Tarifarios (Santiago)'!$A:$A,0)),H1503&lt;=1000,INDEX('Pliegos Tarifarios (Santiago)'!$H:$H,MATCH($B1503,'Pliegos Tarifarios (Santiago)'!$A:$A,0)),H1503&lt;=5000,INDEX('Pliegos Tarifarios (Santiago)'!$I:$I,MATCH($B1503,'Pliegos Tarifarios (Santiago)'!$A:$A,0)),H1503&gt;5000,INDEX('Pliegos Tarifarios (Santiago)'!$J:$J,MATCH($B1503,'Pliegos Tarifarios (Santiago)'!$A:$A,0)))/1.19</f>
        <v>1546.4447852100841</v>
      </c>
      <c r="R1503" s="19">
        <f>INDEX('Pliegos Tarifarios (Santiago)'!$K:$K,MATCH($B1503,'Pliegos Tarifarios (Santiago)'!$A:$A,0))</f>
        <v>724.74800000000005</v>
      </c>
      <c r="S1503" s="21">
        <f t="shared" si="93"/>
        <v>121401.98272661008</v>
      </c>
      <c r="T1503" s="21">
        <f t="shared" si="94"/>
        <v>23066.376718055915</v>
      </c>
      <c r="U1503" s="19">
        <v>0</v>
      </c>
      <c r="V1503" s="21">
        <f t="shared" si="95"/>
        <v>144468.35944466598</v>
      </c>
    </row>
    <row r="1504" spans="1:22" x14ac:dyDescent="0.3">
      <c r="A1504" s="7" t="s">
        <v>137</v>
      </c>
      <c r="B1504" s="7">
        <v>6</v>
      </c>
      <c r="C1504" s="8" t="s">
        <v>178</v>
      </c>
      <c r="D1504" s="7" t="s">
        <v>642</v>
      </c>
      <c r="E1504" s="7" t="s">
        <v>488</v>
      </c>
      <c r="F1504" s="8" t="s">
        <v>643</v>
      </c>
      <c r="G1504" s="7" t="s">
        <v>30</v>
      </c>
      <c r="H1504" s="9">
        <v>659.47860000000003</v>
      </c>
      <c r="I1504" s="9">
        <v>1.8226</v>
      </c>
      <c r="J1504" s="9">
        <v>1.8226</v>
      </c>
      <c r="K1504" s="10">
        <v>1</v>
      </c>
      <c r="L1504" s="9">
        <v>21.27</v>
      </c>
      <c r="M1504" s="19">
        <f>H1504*INDEX('Pliegos Tarifarios (Santiago)'!$B:$B,MATCH($B1504,'Pliegos Tarifarios (Santiago)'!$A:$A,0))</f>
        <v>78371.117866800007</v>
      </c>
      <c r="N1504" s="19">
        <f>I1504*INDEX('Pliegos Tarifarios (Santiago)'!$C:$C,MATCH($B1504,'Pliegos Tarifarios (Santiago)'!$A:$A,0))</f>
        <v>6307.2075429999995</v>
      </c>
      <c r="O1504" s="19">
        <f>J1504*INDEX('Pliegos Tarifarios (Santiago)'!$D:$D,MATCH($B1504,'Pliegos Tarifarios (Santiago)'!$A:$A,0))</f>
        <v>25816.270555400002</v>
      </c>
      <c r="P1504" s="19">
        <f>H1504*INDEX('Pliegos Tarifarios (Santiago)'!$E:$E,MATCH($B1504,'Pliegos Tarifarios (Santiago)'!$A:$A,0))</f>
        <v>8528.3772552000009</v>
      </c>
      <c r="Q1504" s="19" cm="1">
        <f t="array" ref="Q1504">H1504*_xlfn.IFS(H1504&lt;=350,INDEX('Pliegos Tarifarios (Santiago)'!$F:$F,MATCH($B1504,'Pliegos Tarifarios (Santiago)'!$A:$A,0)),H1504&lt;=500,INDEX('Pliegos Tarifarios (Santiago)'!$G:$G,MATCH($B1504,'Pliegos Tarifarios (Santiago)'!$A:$A,0)),H1504&lt;=1000,INDEX('Pliegos Tarifarios (Santiago)'!$H:$H,MATCH($B1504,'Pliegos Tarifarios (Santiago)'!$A:$A,0)),H1504&lt;=5000,INDEX('Pliegos Tarifarios (Santiago)'!$I:$I,MATCH($B1504,'Pliegos Tarifarios (Santiago)'!$A:$A,0)),H1504&gt;5000,INDEX('Pliegos Tarifarios (Santiago)'!$J:$J,MATCH($B1504,'Pliegos Tarifarios (Santiago)'!$A:$A,0)))/1.19</f>
        <v>1546.7266996638659</v>
      </c>
      <c r="R1504" s="19">
        <f>INDEX('Pliegos Tarifarios (Santiago)'!$K:$K,MATCH($B1504,'Pliegos Tarifarios (Santiago)'!$A:$A,0))</f>
        <v>724.74800000000005</v>
      </c>
      <c r="S1504" s="21">
        <f t="shared" si="93"/>
        <v>121294.44792006387</v>
      </c>
      <c r="T1504" s="21">
        <f t="shared" si="94"/>
        <v>23045.945104812137</v>
      </c>
      <c r="U1504" s="19">
        <v>0</v>
      </c>
      <c r="V1504" s="21">
        <f t="shared" si="95"/>
        <v>144340.39302487602</v>
      </c>
    </row>
    <row r="1505" spans="1:22" x14ac:dyDescent="0.3">
      <c r="A1505" s="7" t="s">
        <v>137</v>
      </c>
      <c r="B1505" s="7">
        <v>6</v>
      </c>
      <c r="C1505" s="8" t="s">
        <v>178</v>
      </c>
      <c r="D1505" s="7" t="s">
        <v>644</v>
      </c>
      <c r="E1505" s="7" t="s">
        <v>488</v>
      </c>
      <c r="F1505" s="8" t="s">
        <v>645</v>
      </c>
      <c r="G1505" s="7" t="s">
        <v>30</v>
      </c>
      <c r="H1505" s="9">
        <v>658.68579999999997</v>
      </c>
      <c r="I1505" s="9">
        <v>1.8940999999999999</v>
      </c>
      <c r="J1505" s="9">
        <v>1.8335999999999999</v>
      </c>
      <c r="K1505" s="10">
        <v>0.96805870862150889</v>
      </c>
      <c r="L1505" s="9">
        <v>21.25</v>
      </c>
      <c r="M1505" s="19">
        <f>H1505*INDEX('Pliegos Tarifarios (Santiago)'!$B:$B,MATCH($B1505,'Pliegos Tarifarios (Santiago)'!$A:$A,0))</f>
        <v>78276.903100399999</v>
      </c>
      <c r="N1505" s="19">
        <f>I1505*INDEX('Pliegos Tarifarios (Santiago)'!$C:$C,MATCH($B1505,'Pliegos Tarifarios (Santiago)'!$A:$A,0))</f>
        <v>6554.6372254999997</v>
      </c>
      <c r="O1505" s="19">
        <f>J1505*INDEX('Pliegos Tarifarios (Santiago)'!$D:$D,MATCH($B1505,'Pliegos Tarifarios (Santiago)'!$A:$A,0))</f>
        <v>25972.0803744</v>
      </c>
      <c r="P1505" s="19">
        <f>H1505*INDEX('Pliegos Tarifarios (Santiago)'!$E:$E,MATCH($B1505,'Pliegos Tarifarios (Santiago)'!$A:$A,0))</f>
        <v>8518.1247655999996</v>
      </c>
      <c r="Q1505" s="19" cm="1">
        <f t="array" ref="Q1505">H1505*_xlfn.IFS(H1505&lt;=350,INDEX('Pliegos Tarifarios (Santiago)'!$F:$F,MATCH($B1505,'Pliegos Tarifarios (Santiago)'!$A:$A,0)),H1505&lt;=500,INDEX('Pliegos Tarifarios (Santiago)'!$G:$G,MATCH($B1505,'Pliegos Tarifarios (Santiago)'!$A:$A,0)),H1505&lt;=1000,INDEX('Pliegos Tarifarios (Santiago)'!$H:$H,MATCH($B1505,'Pliegos Tarifarios (Santiago)'!$A:$A,0)),H1505&lt;=5000,INDEX('Pliegos Tarifarios (Santiago)'!$I:$I,MATCH($B1505,'Pliegos Tarifarios (Santiago)'!$A:$A,0)),H1505&gt;5000,INDEX('Pliegos Tarifarios (Santiago)'!$J:$J,MATCH($B1505,'Pliegos Tarifarios (Santiago)'!$A:$A,0)))/1.19</f>
        <v>1544.8672838655464</v>
      </c>
      <c r="R1505" s="19">
        <f>INDEX('Pliegos Tarifarios (Santiago)'!$K:$K,MATCH($B1505,'Pliegos Tarifarios (Santiago)'!$A:$A,0))</f>
        <v>724.74800000000005</v>
      </c>
      <c r="S1505" s="21">
        <f t="shared" si="93"/>
        <v>121591.36074976556</v>
      </c>
      <c r="T1505" s="21">
        <f t="shared" si="94"/>
        <v>23102.358542455459</v>
      </c>
      <c r="U1505" s="19">
        <v>0</v>
      </c>
      <c r="V1505" s="21">
        <f t="shared" si="95"/>
        <v>144693.71929222101</v>
      </c>
    </row>
    <row r="1506" spans="1:22" x14ac:dyDescent="0.3">
      <c r="A1506" s="7" t="s">
        <v>137</v>
      </c>
      <c r="B1506" s="7">
        <v>6</v>
      </c>
      <c r="C1506" s="8" t="s">
        <v>178</v>
      </c>
      <c r="D1506" s="7" t="s">
        <v>646</v>
      </c>
      <c r="E1506" s="7" t="s">
        <v>488</v>
      </c>
      <c r="F1506" s="8" t="s">
        <v>647</v>
      </c>
      <c r="G1506" s="7" t="s">
        <v>30</v>
      </c>
      <c r="H1506" s="9">
        <v>660.72580000000005</v>
      </c>
      <c r="I1506" s="9">
        <v>1.8438000000000001</v>
      </c>
      <c r="J1506" s="9">
        <v>1.7976000000000001</v>
      </c>
      <c r="K1506" s="10">
        <v>0.97494305239179957</v>
      </c>
      <c r="L1506" s="9">
        <v>21.31</v>
      </c>
      <c r="M1506" s="19">
        <f>H1506*INDEX('Pliegos Tarifarios (Santiago)'!$B:$B,MATCH($B1506,'Pliegos Tarifarios (Santiago)'!$A:$A,0))</f>
        <v>78519.332620400004</v>
      </c>
      <c r="N1506" s="19">
        <f>I1506*INDEX('Pliegos Tarifarios (Santiago)'!$C:$C,MATCH($B1506,'Pliegos Tarifarios (Santiago)'!$A:$A,0))</f>
        <v>6380.5713089999999</v>
      </c>
      <c r="O1506" s="19">
        <f>J1506*INDEX('Pliegos Tarifarios (Santiago)'!$D:$D,MATCH($B1506,'Pliegos Tarifarios (Santiago)'!$A:$A,0))</f>
        <v>25462.157330400001</v>
      </c>
      <c r="P1506" s="19">
        <f>H1506*INDEX('Pliegos Tarifarios (Santiago)'!$E:$E,MATCH($B1506,'Pliegos Tarifarios (Santiago)'!$A:$A,0))</f>
        <v>8544.506045600001</v>
      </c>
      <c r="Q1506" s="19" cm="1">
        <f t="array" ref="Q1506">H1506*_xlfn.IFS(H1506&lt;=350,INDEX('Pliegos Tarifarios (Santiago)'!$F:$F,MATCH($B1506,'Pliegos Tarifarios (Santiago)'!$A:$A,0)),H1506&lt;=500,INDEX('Pliegos Tarifarios (Santiago)'!$G:$G,MATCH($B1506,'Pliegos Tarifarios (Santiago)'!$A:$A,0)),H1506&lt;=1000,INDEX('Pliegos Tarifarios (Santiago)'!$H:$H,MATCH($B1506,'Pliegos Tarifarios (Santiago)'!$A:$A,0)),H1506&lt;=5000,INDEX('Pliegos Tarifarios (Santiago)'!$I:$I,MATCH($B1506,'Pliegos Tarifarios (Santiago)'!$A:$A,0)),H1506&gt;5000,INDEX('Pliegos Tarifarios (Santiago)'!$J:$J,MATCH($B1506,'Pliegos Tarifarios (Santiago)'!$A:$A,0)))/1.19</f>
        <v>1549.6518552941179</v>
      </c>
      <c r="R1506" s="19">
        <f>INDEX('Pliegos Tarifarios (Santiago)'!$K:$K,MATCH($B1506,'Pliegos Tarifarios (Santiago)'!$A:$A,0))</f>
        <v>724.74800000000005</v>
      </c>
      <c r="S1506" s="21">
        <f t="shared" si="93"/>
        <v>121180.96716069414</v>
      </c>
      <c r="T1506" s="21">
        <f t="shared" si="94"/>
        <v>23024.383760531888</v>
      </c>
      <c r="U1506" s="19">
        <v>0</v>
      </c>
      <c r="V1506" s="21">
        <f t="shared" si="95"/>
        <v>144205.35092122603</v>
      </c>
    </row>
    <row r="1507" spans="1:22" x14ac:dyDescent="0.3">
      <c r="A1507" s="7" t="s">
        <v>137</v>
      </c>
      <c r="B1507" s="7">
        <v>6</v>
      </c>
      <c r="C1507" s="8" t="s">
        <v>178</v>
      </c>
      <c r="D1507" s="7" t="s">
        <v>648</v>
      </c>
      <c r="E1507" s="7" t="s">
        <v>488</v>
      </c>
      <c r="F1507" s="8" t="s">
        <v>649</v>
      </c>
      <c r="G1507" s="7" t="s">
        <v>30</v>
      </c>
      <c r="H1507" s="9">
        <v>659.72239999999999</v>
      </c>
      <c r="I1507" s="9">
        <v>1.8436999999999999</v>
      </c>
      <c r="J1507" s="9">
        <v>1.8391999999999999</v>
      </c>
      <c r="K1507" s="10">
        <v>0.99755925584422633</v>
      </c>
      <c r="L1507" s="9">
        <v>21.28</v>
      </c>
      <c r="M1507" s="19">
        <f>H1507*INDEX('Pliegos Tarifarios (Santiago)'!$B:$B,MATCH($B1507,'Pliegos Tarifarios (Santiago)'!$A:$A,0))</f>
        <v>78400.090571199995</v>
      </c>
      <c r="N1507" s="19">
        <f>I1507*INDEX('Pliegos Tarifarios (Santiago)'!$C:$C,MATCH($B1507,'Pliegos Tarifarios (Santiago)'!$A:$A,0))</f>
        <v>6380.2252534999998</v>
      </c>
      <c r="O1507" s="19">
        <f>J1507*INDEX('Pliegos Tarifarios (Santiago)'!$D:$D,MATCH($B1507,'Pliegos Tarifarios (Santiago)'!$A:$A,0))</f>
        <v>26051.401736799999</v>
      </c>
      <c r="P1507" s="19">
        <f>H1507*INDEX('Pliegos Tarifarios (Santiago)'!$E:$E,MATCH($B1507,'Pliegos Tarifarios (Santiago)'!$A:$A,0))</f>
        <v>8531.5300767999997</v>
      </c>
      <c r="Q1507" s="19" cm="1">
        <f t="array" ref="Q1507">H1507*_xlfn.IFS(H1507&lt;=350,INDEX('Pliegos Tarifarios (Santiago)'!$F:$F,MATCH($B1507,'Pliegos Tarifarios (Santiago)'!$A:$A,0)),H1507&lt;=500,INDEX('Pliegos Tarifarios (Santiago)'!$G:$G,MATCH($B1507,'Pliegos Tarifarios (Santiago)'!$A:$A,0)),H1507&lt;=1000,INDEX('Pliegos Tarifarios (Santiago)'!$H:$H,MATCH($B1507,'Pliegos Tarifarios (Santiago)'!$A:$A,0)),H1507&lt;=5000,INDEX('Pliegos Tarifarios (Santiago)'!$I:$I,MATCH($B1507,'Pliegos Tarifarios (Santiago)'!$A:$A,0)),H1507&gt;5000,INDEX('Pliegos Tarifarios (Santiago)'!$J:$J,MATCH($B1507,'Pliegos Tarifarios (Santiago)'!$A:$A,0)))/1.19</f>
        <v>1547.2985028571431</v>
      </c>
      <c r="R1507" s="19">
        <f>INDEX('Pliegos Tarifarios (Santiago)'!$K:$K,MATCH($B1507,'Pliegos Tarifarios (Santiago)'!$A:$A,0))</f>
        <v>724.74800000000005</v>
      </c>
      <c r="S1507" s="21">
        <f t="shared" si="93"/>
        <v>121635.29414115715</v>
      </c>
      <c r="T1507" s="21">
        <f t="shared" si="94"/>
        <v>23110.705886819858</v>
      </c>
      <c r="U1507" s="19">
        <v>0</v>
      </c>
      <c r="V1507" s="21">
        <f t="shared" si="95"/>
        <v>144746.00002797702</v>
      </c>
    </row>
    <row r="1508" spans="1:22" x14ac:dyDescent="0.3">
      <c r="A1508" s="7" t="s">
        <v>137</v>
      </c>
      <c r="B1508" s="7">
        <v>6</v>
      </c>
      <c r="C1508" s="8" t="s">
        <v>178</v>
      </c>
      <c r="D1508" s="7" t="s">
        <v>650</v>
      </c>
      <c r="E1508" s="7" t="s">
        <v>488</v>
      </c>
      <c r="F1508" s="8" t="s">
        <v>651</v>
      </c>
      <c r="G1508" s="7" t="s">
        <v>30</v>
      </c>
      <c r="H1508" s="9">
        <v>660.54229999999995</v>
      </c>
      <c r="I1508" s="9">
        <v>1.8564000000000001</v>
      </c>
      <c r="J1508" s="9">
        <v>1.8266</v>
      </c>
      <c r="K1508" s="10">
        <v>0.98394742512389566</v>
      </c>
      <c r="L1508" s="9">
        <v>21.31</v>
      </c>
      <c r="M1508" s="19">
        <f>H1508*INDEX('Pliegos Tarifarios (Santiago)'!$B:$B,MATCH($B1508,'Pliegos Tarifarios (Santiago)'!$A:$A,0))</f>
        <v>78497.525847399986</v>
      </c>
      <c r="N1508" s="19">
        <f>I1508*INDEX('Pliegos Tarifarios (Santiago)'!$C:$C,MATCH($B1508,'Pliegos Tarifarios (Santiago)'!$A:$A,0))</f>
        <v>6424.1743019999994</v>
      </c>
      <c r="O1508" s="19">
        <f>J1508*INDEX('Pliegos Tarifarios (Santiago)'!$D:$D,MATCH($B1508,'Pliegos Tarifarios (Santiago)'!$A:$A,0))</f>
        <v>25872.928671400001</v>
      </c>
      <c r="P1508" s="19">
        <f>H1508*INDEX('Pliegos Tarifarios (Santiago)'!$E:$E,MATCH($B1508,'Pliegos Tarifarios (Santiago)'!$A:$A,0))</f>
        <v>8542.1330235999994</v>
      </c>
      <c r="Q1508" s="19" cm="1">
        <f t="array" ref="Q1508">H1508*_xlfn.IFS(H1508&lt;=350,INDEX('Pliegos Tarifarios (Santiago)'!$F:$F,MATCH($B1508,'Pliegos Tarifarios (Santiago)'!$A:$A,0)),H1508&lt;=500,INDEX('Pliegos Tarifarios (Santiago)'!$G:$G,MATCH($B1508,'Pliegos Tarifarios (Santiago)'!$A:$A,0)),H1508&lt;=1000,INDEX('Pliegos Tarifarios (Santiago)'!$H:$H,MATCH($B1508,'Pliegos Tarifarios (Santiago)'!$A:$A,0)),H1508&lt;=5000,INDEX('Pliegos Tarifarios (Santiago)'!$I:$I,MATCH($B1508,'Pliegos Tarifarios (Santiago)'!$A:$A,0)),H1508&gt;5000,INDEX('Pliegos Tarifarios (Santiago)'!$J:$J,MATCH($B1508,'Pliegos Tarifarios (Santiago)'!$A:$A,0)))/1.19</f>
        <v>1549.2214784033615</v>
      </c>
      <c r="R1508" s="19">
        <f>INDEX('Pliegos Tarifarios (Santiago)'!$K:$K,MATCH($B1508,'Pliegos Tarifarios (Santiago)'!$A:$A,0))</f>
        <v>724.74800000000005</v>
      </c>
      <c r="S1508" s="21">
        <f t="shared" si="93"/>
        <v>121610.73132280336</v>
      </c>
      <c r="T1508" s="21">
        <f t="shared" si="94"/>
        <v>23106.038951332637</v>
      </c>
      <c r="U1508" s="19">
        <v>0</v>
      </c>
      <c r="V1508" s="21">
        <f t="shared" si="95"/>
        <v>144716.77027413598</v>
      </c>
    </row>
    <row r="1509" spans="1:22" x14ac:dyDescent="0.3">
      <c r="A1509" s="7" t="s">
        <v>137</v>
      </c>
      <c r="B1509" s="7">
        <v>6</v>
      </c>
      <c r="C1509" s="8" t="s">
        <v>178</v>
      </c>
      <c r="D1509" s="7" t="s">
        <v>652</v>
      </c>
      <c r="E1509" s="7" t="s">
        <v>488</v>
      </c>
      <c r="F1509" s="8" t="s">
        <v>653</v>
      </c>
      <c r="G1509" s="7" t="s">
        <v>30</v>
      </c>
      <c r="H1509" s="9">
        <v>658.44230000000005</v>
      </c>
      <c r="I1509" s="9">
        <v>1.8413999999999999</v>
      </c>
      <c r="J1509" s="9">
        <v>1.8360000000000001</v>
      </c>
      <c r="K1509" s="10">
        <v>0.99706744868035202</v>
      </c>
      <c r="L1509" s="9">
        <v>21.24</v>
      </c>
      <c r="M1509" s="19">
        <f>H1509*INDEX('Pliegos Tarifarios (Santiago)'!$B:$B,MATCH($B1509,'Pliegos Tarifarios (Santiago)'!$A:$A,0))</f>
        <v>78247.966047399997</v>
      </c>
      <c r="N1509" s="19">
        <f>I1509*INDEX('Pliegos Tarifarios (Santiago)'!$C:$C,MATCH($B1509,'Pliegos Tarifarios (Santiago)'!$A:$A,0))</f>
        <v>6372.2659769999991</v>
      </c>
      <c r="O1509" s="19">
        <f>J1509*INDEX('Pliegos Tarifarios (Santiago)'!$D:$D,MATCH($B1509,'Pliegos Tarifarios (Santiago)'!$A:$A,0))</f>
        <v>26006.075244000003</v>
      </c>
      <c r="P1509" s="19">
        <f>H1509*INDEX('Pliegos Tarifarios (Santiago)'!$E:$E,MATCH($B1509,'Pliegos Tarifarios (Santiago)'!$A:$A,0))</f>
        <v>8514.9758236000016</v>
      </c>
      <c r="Q1509" s="19" cm="1">
        <f t="array" ref="Q1509">H1509*_xlfn.IFS(H1509&lt;=350,INDEX('Pliegos Tarifarios (Santiago)'!$F:$F,MATCH($B1509,'Pliegos Tarifarios (Santiago)'!$A:$A,0)),H1509&lt;=500,INDEX('Pliegos Tarifarios (Santiago)'!$G:$G,MATCH($B1509,'Pliegos Tarifarios (Santiago)'!$A:$A,0)),H1509&lt;=1000,INDEX('Pliegos Tarifarios (Santiago)'!$H:$H,MATCH($B1509,'Pliegos Tarifarios (Santiago)'!$A:$A,0)),H1509&lt;=5000,INDEX('Pliegos Tarifarios (Santiago)'!$I:$I,MATCH($B1509,'Pliegos Tarifarios (Santiago)'!$A:$A,0)),H1509&gt;5000,INDEX('Pliegos Tarifarios (Santiago)'!$J:$J,MATCH($B1509,'Pliegos Tarifarios (Santiago)'!$A:$A,0)))/1.19</f>
        <v>1544.2961842857146</v>
      </c>
      <c r="R1509" s="19">
        <f>INDEX('Pliegos Tarifarios (Santiago)'!$K:$K,MATCH($B1509,'Pliegos Tarifarios (Santiago)'!$A:$A,0))</f>
        <v>724.74800000000005</v>
      </c>
      <c r="S1509" s="21">
        <f t="shared" si="93"/>
        <v>121410.32727628574</v>
      </c>
      <c r="T1509" s="21">
        <f t="shared" si="94"/>
        <v>23067.962182494291</v>
      </c>
      <c r="U1509" s="19">
        <v>0</v>
      </c>
      <c r="V1509" s="21">
        <f t="shared" si="95"/>
        <v>144478.28945878003</v>
      </c>
    </row>
    <row r="1510" spans="1:22" x14ac:dyDescent="0.3">
      <c r="A1510" s="7" t="s">
        <v>137</v>
      </c>
      <c r="B1510" s="7">
        <v>6</v>
      </c>
      <c r="C1510" s="8" t="s">
        <v>178</v>
      </c>
      <c r="D1510" s="7" t="s">
        <v>654</v>
      </c>
      <c r="E1510" s="7" t="s">
        <v>488</v>
      </c>
      <c r="F1510" s="8" t="s">
        <v>655</v>
      </c>
      <c r="G1510" s="7" t="s">
        <v>30</v>
      </c>
      <c r="H1510" s="9">
        <v>660.86249999999995</v>
      </c>
      <c r="I1510" s="9">
        <v>1.8542000000000001</v>
      </c>
      <c r="J1510" s="9">
        <v>1.7891999999999999</v>
      </c>
      <c r="K1510" s="10">
        <v>0.96494445043684596</v>
      </c>
      <c r="L1510" s="9">
        <v>21.32</v>
      </c>
      <c r="M1510" s="19">
        <f>H1510*INDEX('Pliegos Tarifarios (Santiago)'!$B:$B,MATCH($B1510,'Pliegos Tarifarios (Santiago)'!$A:$A,0))</f>
        <v>78535.577774999983</v>
      </c>
      <c r="N1510" s="19">
        <f>I1510*INDEX('Pliegos Tarifarios (Santiago)'!$C:$C,MATCH($B1510,'Pliegos Tarifarios (Santiago)'!$A:$A,0))</f>
        <v>6416.5610809999998</v>
      </c>
      <c r="O1510" s="19">
        <f>J1510*INDEX('Pliegos Tarifarios (Santiago)'!$D:$D,MATCH($B1510,'Pliegos Tarifarios (Santiago)'!$A:$A,0))</f>
        <v>25343.1752868</v>
      </c>
      <c r="P1510" s="19">
        <f>H1510*INDEX('Pliegos Tarifarios (Santiago)'!$E:$E,MATCH($B1510,'Pliegos Tarifarios (Santiago)'!$A:$A,0))</f>
        <v>8546.2738499999996</v>
      </c>
      <c r="Q1510" s="19" cm="1">
        <f t="array" ref="Q1510">H1510*_xlfn.IFS(H1510&lt;=350,INDEX('Pliegos Tarifarios (Santiago)'!$F:$F,MATCH($B1510,'Pliegos Tarifarios (Santiago)'!$A:$A,0)),H1510&lt;=500,INDEX('Pliegos Tarifarios (Santiago)'!$G:$G,MATCH($B1510,'Pliegos Tarifarios (Santiago)'!$A:$A,0)),H1510&lt;=1000,INDEX('Pliegos Tarifarios (Santiago)'!$H:$H,MATCH($B1510,'Pliegos Tarifarios (Santiago)'!$A:$A,0)),H1510&lt;=5000,INDEX('Pliegos Tarifarios (Santiago)'!$I:$I,MATCH($B1510,'Pliegos Tarifarios (Santiago)'!$A:$A,0)),H1510&gt;5000,INDEX('Pliegos Tarifarios (Santiago)'!$J:$J,MATCH($B1510,'Pliegos Tarifarios (Santiago)'!$A:$A,0)))/1.19</f>
        <v>1549.972468487395</v>
      </c>
      <c r="R1510" s="19">
        <f>INDEX('Pliegos Tarifarios (Santiago)'!$K:$K,MATCH($B1510,'Pliegos Tarifarios (Santiago)'!$A:$A,0))</f>
        <v>724.74800000000005</v>
      </c>
      <c r="S1510" s="21">
        <f t="shared" si="93"/>
        <v>121116.30846128738</v>
      </c>
      <c r="T1510" s="21">
        <f t="shared" si="94"/>
        <v>23012.098607644602</v>
      </c>
      <c r="U1510" s="19">
        <v>0</v>
      </c>
      <c r="V1510" s="21">
        <f t="shared" si="95"/>
        <v>144128.40706893199</v>
      </c>
    </row>
    <row r="1511" spans="1:22" x14ac:dyDescent="0.3">
      <c r="A1511" s="7" t="s">
        <v>137</v>
      </c>
      <c r="B1511" s="7">
        <v>6</v>
      </c>
      <c r="C1511" s="8" t="s">
        <v>178</v>
      </c>
      <c r="D1511" s="7" t="s">
        <v>656</v>
      </c>
      <c r="E1511" s="7" t="s">
        <v>488</v>
      </c>
      <c r="F1511" s="8" t="s">
        <v>657</v>
      </c>
      <c r="G1511" s="7" t="s">
        <v>30</v>
      </c>
      <c r="H1511" s="9">
        <v>660.70979999999997</v>
      </c>
      <c r="I1511" s="9">
        <v>1.8066</v>
      </c>
      <c r="J1511" s="9">
        <v>1.8066</v>
      </c>
      <c r="K1511" s="10">
        <v>1</v>
      </c>
      <c r="L1511" s="9">
        <v>21.31</v>
      </c>
      <c r="M1511" s="19">
        <f>H1511*INDEX('Pliegos Tarifarios (Santiago)'!$B:$B,MATCH($B1511,'Pliegos Tarifarios (Santiago)'!$A:$A,0))</f>
        <v>78517.431212399999</v>
      </c>
      <c r="N1511" s="19">
        <f>I1511*INDEX('Pliegos Tarifarios (Santiago)'!$C:$C,MATCH($B1511,'Pliegos Tarifarios (Santiago)'!$A:$A,0))</f>
        <v>6251.8386629999995</v>
      </c>
      <c r="O1511" s="19">
        <f>J1511*INDEX('Pliegos Tarifarios (Santiago)'!$D:$D,MATCH($B1511,'Pliegos Tarifarios (Santiago)'!$A:$A,0))</f>
        <v>25589.6380914</v>
      </c>
      <c r="P1511" s="19">
        <f>H1511*INDEX('Pliegos Tarifarios (Santiago)'!$E:$E,MATCH($B1511,'Pliegos Tarifarios (Santiago)'!$A:$A,0))</f>
        <v>8544.2991335999995</v>
      </c>
      <c r="Q1511" s="19" cm="1">
        <f t="array" ref="Q1511">H1511*_xlfn.IFS(H1511&lt;=350,INDEX('Pliegos Tarifarios (Santiago)'!$F:$F,MATCH($B1511,'Pliegos Tarifarios (Santiago)'!$A:$A,0)),H1511&lt;=500,INDEX('Pliegos Tarifarios (Santiago)'!$G:$G,MATCH($B1511,'Pliegos Tarifarios (Santiago)'!$A:$A,0)),H1511&lt;=1000,INDEX('Pliegos Tarifarios (Santiago)'!$H:$H,MATCH($B1511,'Pliegos Tarifarios (Santiago)'!$A:$A,0)),H1511&lt;=5000,INDEX('Pliegos Tarifarios (Santiago)'!$I:$I,MATCH($B1511,'Pliegos Tarifarios (Santiago)'!$A:$A,0)),H1511&gt;5000,INDEX('Pliegos Tarifarios (Santiago)'!$J:$J,MATCH($B1511,'Pliegos Tarifarios (Santiago)'!$A:$A,0)))/1.19</f>
        <v>1549.6143292436977</v>
      </c>
      <c r="R1511" s="19">
        <f>INDEX('Pliegos Tarifarios (Santiago)'!$K:$K,MATCH($B1511,'Pliegos Tarifarios (Santiago)'!$A:$A,0))</f>
        <v>724.74800000000005</v>
      </c>
      <c r="S1511" s="21">
        <f t="shared" si="93"/>
        <v>121177.56942964371</v>
      </c>
      <c r="T1511" s="21">
        <f t="shared" si="94"/>
        <v>23023.738191632307</v>
      </c>
      <c r="U1511" s="19">
        <v>0</v>
      </c>
      <c r="V1511" s="21">
        <f t="shared" si="95"/>
        <v>144201.30762127601</v>
      </c>
    </row>
    <row r="1512" spans="1:22" x14ac:dyDescent="0.3">
      <c r="A1512" s="7" t="s">
        <v>137</v>
      </c>
      <c r="B1512" s="7">
        <v>6</v>
      </c>
      <c r="C1512" s="8" t="s">
        <v>178</v>
      </c>
      <c r="D1512" s="7" t="s">
        <v>658</v>
      </c>
      <c r="E1512" s="7" t="s">
        <v>488</v>
      </c>
      <c r="F1512" s="8" t="s">
        <v>659</v>
      </c>
      <c r="G1512" s="7" t="s">
        <v>30</v>
      </c>
      <c r="H1512" s="9">
        <v>659.20050000000003</v>
      </c>
      <c r="I1512" s="9">
        <v>1.8542000000000001</v>
      </c>
      <c r="J1512" s="9">
        <v>1.8542000000000001</v>
      </c>
      <c r="K1512" s="10">
        <v>1</v>
      </c>
      <c r="L1512" s="9">
        <v>21.26</v>
      </c>
      <c r="M1512" s="19">
        <f>H1512*INDEX('Pliegos Tarifarios (Santiago)'!$B:$B,MATCH($B1512,'Pliegos Tarifarios (Santiago)'!$A:$A,0))</f>
        <v>78338.069019000002</v>
      </c>
      <c r="N1512" s="19">
        <f>I1512*INDEX('Pliegos Tarifarios (Santiago)'!$C:$C,MATCH($B1512,'Pliegos Tarifarios (Santiago)'!$A:$A,0))</f>
        <v>6416.5610809999998</v>
      </c>
      <c r="O1512" s="19">
        <f>J1512*INDEX('Pliegos Tarifarios (Santiago)'!$D:$D,MATCH($B1512,'Pliegos Tarifarios (Santiago)'!$A:$A,0))</f>
        <v>26263.869671800003</v>
      </c>
      <c r="P1512" s="19">
        <f>H1512*INDEX('Pliegos Tarifarios (Santiago)'!$E:$E,MATCH($B1512,'Pliegos Tarifarios (Santiago)'!$A:$A,0))</f>
        <v>8524.780866000001</v>
      </c>
      <c r="Q1512" s="19" cm="1">
        <f t="array" ref="Q1512">H1512*_xlfn.IFS(H1512&lt;=350,INDEX('Pliegos Tarifarios (Santiago)'!$F:$F,MATCH($B1512,'Pliegos Tarifarios (Santiago)'!$A:$A,0)),H1512&lt;=500,INDEX('Pliegos Tarifarios (Santiago)'!$G:$G,MATCH($B1512,'Pliegos Tarifarios (Santiago)'!$A:$A,0)),H1512&lt;=1000,INDEX('Pliegos Tarifarios (Santiago)'!$H:$H,MATCH($B1512,'Pliegos Tarifarios (Santiago)'!$A:$A,0)),H1512&lt;=5000,INDEX('Pliegos Tarifarios (Santiago)'!$I:$I,MATCH($B1512,'Pliegos Tarifarios (Santiago)'!$A:$A,0)),H1512&gt;5000,INDEX('Pliegos Tarifarios (Santiago)'!$J:$J,MATCH($B1512,'Pliegos Tarifarios (Santiago)'!$A:$A,0)))/1.19</f>
        <v>1546.0744500000003</v>
      </c>
      <c r="R1512" s="19">
        <f>INDEX('Pliegos Tarifarios (Santiago)'!$K:$K,MATCH($B1512,'Pliegos Tarifarios (Santiago)'!$A:$A,0))</f>
        <v>724.74800000000005</v>
      </c>
      <c r="S1512" s="21">
        <f t="shared" si="93"/>
        <v>121814.10308780002</v>
      </c>
      <c r="T1512" s="21">
        <f t="shared" si="94"/>
        <v>23144.679586682003</v>
      </c>
      <c r="U1512" s="19">
        <v>0</v>
      </c>
      <c r="V1512" s="21">
        <f t="shared" si="95"/>
        <v>144958.78267448203</v>
      </c>
    </row>
    <row r="1513" spans="1:22" x14ac:dyDescent="0.3">
      <c r="A1513" s="7" t="s">
        <v>137</v>
      </c>
      <c r="B1513" s="7">
        <v>6</v>
      </c>
      <c r="C1513" s="8" t="s">
        <v>178</v>
      </c>
      <c r="D1513" s="7" t="s">
        <v>660</v>
      </c>
      <c r="E1513" s="7" t="s">
        <v>488</v>
      </c>
      <c r="F1513" s="8" t="s">
        <v>661</v>
      </c>
      <c r="G1513" s="7" t="s">
        <v>30</v>
      </c>
      <c r="H1513" s="9">
        <v>659.79</v>
      </c>
      <c r="I1513" s="9">
        <v>1.8455999999999999</v>
      </c>
      <c r="J1513" s="9">
        <v>1.7733000000000001</v>
      </c>
      <c r="K1513" s="10">
        <v>0.96082574772431739</v>
      </c>
      <c r="L1513" s="9">
        <v>21.28</v>
      </c>
      <c r="M1513" s="19">
        <f>H1513*INDEX('Pliegos Tarifarios (Santiago)'!$B:$B,MATCH($B1513,'Pliegos Tarifarios (Santiago)'!$A:$A,0))</f>
        <v>78408.124019999988</v>
      </c>
      <c r="N1513" s="19">
        <f>I1513*INDEX('Pliegos Tarifarios (Santiago)'!$C:$C,MATCH($B1513,'Pliegos Tarifarios (Santiago)'!$A:$A,0))</f>
        <v>6386.8003079999989</v>
      </c>
      <c r="O1513" s="19">
        <f>J1513*INDEX('Pliegos Tarifarios (Santiago)'!$D:$D,MATCH($B1513,'Pliegos Tarifarios (Santiago)'!$A:$A,0))</f>
        <v>25117.959275700003</v>
      </c>
      <c r="P1513" s="19">
        <f>H1513*INDEX('Pliegos Tarifarios (Santiago)'!$E:$E,MATCH($B1513,'Pliegos Tarifarios (Santiago)'!$A:$A,0))</f>
        <v>8532.4042800000007</v>
      </c>
      <c r="Q1513" s="19" cm="1">
        <f t="array" ref="Q1513">H1513*_xlfn.IFS(H1513&lt;=350,INDEX('Pliegos Tarifarios (Santiago)'!$F:$F,MATCH($B1513,'Pliegos Tarifarios (Santiago)'!$A:$A,0)),H1513&lt;=500,INDEX('Pliegos Tarifarios (Santiago)'!$G:$G,MATCH($B1513,'Pliegos Tarifarios (Santiago)'!$A:$A,0)),H1513&lt;=1000,INDEX('Pliegos Tarifarios (Santiago)'!$H:$H,MATCH($B1513,'Pliegos Tarifarios (Santiago)'!$A:$A,0)),H1513&lt;=5000,INDEX('Pliegos Tarifarios (Santiago)'!$I:$I,MATCH($B1513,'Pliegos Tarifarios (Santiago)'!$A:$A,0)),H1513&gt;5000,INDEX('Pliegos Tarifarios (Santiago)'!$J:$J,MATCH($B1513,'Pliegos Tarifarios (Santiago)'!$A:$A,0)))/1.19</f>
        <v>1547.4570504201683</v>
      </c>
      <c r="R1513" s="19">
        <f>INDEX('Pliegos Tarifarios (Santiago)'!$K:$K,MATCH($B1513,'Pliegos Tarifarios (Santiago)'!$A:$A,0))</f>
        <v>724.74800000000005</v>
      </c>
      <c r="S1513" s="21">
        <f t="shared" si="93"/>
        <v>120717.49293412018</v>
      </c>
      <c r="T1513" s="21">
        <f t="shared" si="94"/>
        <v>22936.323657482833</v>
      </c>
      <c r="U1513" s="19">
        <v>0</v>
      </c>
      <c r="V1513" s="21">
        <f t="shared" si="95"/>
        <v>143653.81659160301</v>
      </c>
    </row>
    <row r="1514" spans="1:22" x14ac:dyDescent="0.3">
      <c r="A1514" s="7" t="s">
        <v>137</v>
      </c>
      <c r="B1514" s="7">
        <v>6</v>
      </c>
      <c r="C1514" s="8" t="s">
        <v>178</v>
      </c>
      <c r="D1514" s="7" t="s">
        <v>662</v>
      </c>
      <c r="E1514" s="7" t="s">
        <v>488</v>
      </c>
      <c r="F1514" s="8" t="s">
        <v>663</v>
      </c>
      <c r="G1514" s="7" t="s">
        <v>30</v>
      </c>
      <c r="H1514" s="9">
        <v>659.20420000000001</v>
      </c>
      <c r="I1514" s="9">
        <v>1.8661000000000001</v>
      </c>
      <c r="J1514" s="9">
        <v>1.8661000000000001</v>
      </c>
      <c r="K1514" s="10">
        <v>1</v>
      </c>
      <c r="L1514" s="9">
        <v>21.26</v>
      </c>
      <c r="M1514" s="19">
        <f>H1514*INDEX('Pliegos Tarifarios (Santiago)'!$B:$B,MATCH($B1514,'Pliegos Tarifarios (Santiago)'!$A:$A,0))</f>
        <v>78338.508719599995</v>
      </c>
      <c r="N1514" s="19">
        <f>I1514*INDEX('Pliegos Tarifarios (Santiago)'!$C:$C,MATCH($B1514,'Pliegos Tarifarios (Santiago)'!$A:$A,0))</f>
        <v>6457.7416855000001</v>
      </c>
      <c r="O1514" s="19">
        <f>J1514*INDEX('Pliegos Tarifarios (Santiago)'!$D:$D,MATCH($B1514,'Pliegos Tarifarios (Santiago)'!$A:$A,0))</f>
        <v>26432.427566900002</v>
      </c>
      <c r="P1514" s="19">
        <f>H1514*INDEX('Pliegos Tarifarios (Santiago)'!$E:$E,MATCH($B1514,'Pliegos Tarifarios (Santiago)'!$A:$A,0))</f>
        <v>8524.8287144000005</v>
      </c>
      <c r="Q1514" s="19" cm="1">
        <f t="array" ref="Q1514">H1514*_xlfn.IFS(H1514&lt;=350,INDEX('Pliegos Tarifarios (Santiago)'!$F:$F,MATCH($B1514,'Pliegos Tarifarios (Santiago)'!$A:$A,0)),H1514&lt;=500,INDEX('Pliegos Tarifarios (Santiago)'!$G:$G,MATCH($B1514,'Pliegos Tarifarios (Santiago)'!$A:$A,0)),H1514&lt;=1000,INDEX('Pliegos Tarifarios (Santiago)'!$H:$H,MATCH($B1514,'Pliegos Tarifarios (Santiago)'!$A:$A,0)),H1514&lt;=5000,INDEX('Pliegos Tarifarios (Santiago)'!$I:$I,MATCH($B1514,'Pliegos Tarifarios (Santiago)'!$A:$A,0)),H1514&gt;5000,INDEX('Pliegos Tarifarios (Santiago)'!$J:$J,MATCH($B1514,'Pliegos Tarifarios (Santiago)'!$A:$A,0)))/1.19</f>
        <v>1546.08312789916</v>
      </c>
      <c r="R1514" s="19">
        <f>INDEX('Pliegos Tarifarios (Santiago)'!$K:$K,MATCH($B1514,'Pliegos Tarifarios (Santiago)'!$A:$A,0))</f>
        <v>724.74800000000005</v>
      </c>
      <c r="S1514" s="21">
        <f t="shared" si="93"/>
        <v>122024.33781429917</v>
      </c>
      <c r="T1514" s="21">
        <f t="shared" si="94"/>
        <v>23184.624184716842</v>
      </c>
      <c r="U1514" s="19">
        <v>0</v>
      </c>
      <c r="V1514" s="21">
        <f t="shared" si="95"/>
        <v>145208.961999016</v>
      </c>
    </row>
    <row r="1515" spans="1:22" x14ac:dyDescent="0.3">
      <c r="A1515" s="7" t="s">
        <v>137</v>
      </c>
      <c r="B1515" s="7">
        <v>6</v>
      </c>
      <c r="C1515" s="8" t="s">
        <v>178</v>
      </c>
      <c r="D1515" s="7" t="s">
        <v>664</v>
      </c>
      <c r="E1515" s="7" t="s">
        <v>488</v>
      </c>
      <c r="F1515" s="8" t="s">
        <v>665</v>
      </c>
      <c r="G1515" s="7" t="s">
        <v>30</v>
      </c>
      <c r="H1515" s="9">
        <v>660.88490000000002</v>
      </c>
      <c r="I1515" s="9">
        <v>1.855</v>
      </c>
      <c r="J1515" s="9">
        <v>1.855</v>
      </c>
      <c r="K1515" s="10">
        <v>1</v>
      </c>
      <c r="L1515" s="9">
        <v>21.32</v>
      </c>
      <c r="M1515" s="19">
        <f>H1515*INDEX('Pliegos Tarifarios (Santiago)'!$B:$B,MATCH($B1515,'Pliegos Tarifarios (Santiago)'!$A:$A,0))</f>
        <v>78538.239746199994</v>
      </c>
      <c r="N1515" s="19">
        <f>I1515*INDEX('Pliegos Tarifarios (Santiago)'!$C:$C,MATCH($B1515,'Pliegos Tarifarios (Santiago)'!$A:$A,0))</f>
        <v>6419.3295249999992</v>
      </c>
      <c r="O1515" s="19">
        <f>J1515*INDEX('Pliegos Tarifarios (Santiago)'!$D:$D,MATCH($B1515,'Pliegos Tarifarios (Santiago)'!$A:$A,0))</f>
        <v>26275.201294999999</v>
      </c>
      <c r="P1515" s="19">
        <f>H1515*INDEX('Pliegos Tarifarios (Santiago)'!$E:$E,MATCH($B1515,'Pliegos Tarifarios (Santiago)'!$A:$A,0))</f>
        <v>8546.5635268000005</v>
      </c>
      <c r="Q1515" s="19" cm="1">
        <f t="array" ref="Q1515">H1515*_xlfn.IFS(H1515&lt;=350,INDEX('Pliegos Tarifarios (Santiago)'!$F:$F,MATCH($B1515,'Pliegos Tarifarios (Santiago)'!$A:$A,0)),H1515&lt;=500,INDEX('Pliegos Tarifarios (Santiago)'!$G:$G,MATCH($B1515,'Pliegos Tarifarios (Santiago)'!$A:$A,0)),H1515&lt;=1000,INDEX('Pliegos Tarifarios (Santiago)'!$H:$H,MATCH($B1515,'Pliegos Tarifarios (Santiago)'!$A:$A,0)),H1515&lt;=5000,INDEX('Pliegos Tarifarios (Santiago)'!$I:$I,MATCH($B1515,'Pliegos Tarifarios (Santiago)'!$A:$A,0)),H1515&gt;5000,INDEX('Pliegos Tarifarios (Santiago)'!$J:$J,MATCH($B1515,'Pliegos Tarifarios (Santiago)'!$A:$A,0)))/1.19</f>
        <v>1550.0250049579836</v>
      </c>
      <c r="R1515" s="19">
        <f>INDEX('Pliegos Tarifarios (Santiago)'!$K:$K,MATCH($B1515,'Pliegos Tarifarios (Santiago)'!$A:$A,0))</f>
        <v>724.74800000000005</v>
      </c>
      <c r="S1515" s="21">
        <f t="shared" si="93"/>
        <v>122054.10709795798</v>
      </c>
      <c r="T1515" s="21">
        <f t="shared" si="94"/>
        <v>23190.280348612017</v>
      </c>
      <c r="U1515" s="19">
        <v>0</v>
      </c>
      <c r="V1515" s="21">
        <f t="shared" si="95"/>
        <v>145244.38744657001</v>
      </c>
    </row>
    <row r="1516" spans="1:22" x14ac:dyDescent="0.3">
      <c r="A1516" s="7" t="s">
        <v>137</v>
      </c>
      <c r="B1516" s="7">
        <v>6</v>
      </c>
      <c r="C1516" s="8" t="s">
        <v>178</v>
      </c>
      <c r="D1516" s="7" t="s">
        <v>666</v>
      </c>
      <c r="E1516" s="7" t="s">
        <v>488</v>
      </c>
      <c r="F1516" s="8" t="s">
        <v>667</v>
      </c>
      <c r="G1516" s="7" t="s">
        <v>30</v>
      </c>
      <c r="H1516" s="9">
        <v>657.35580000000004</v>
      </c>
      <c r="I1516" s="9">
        <v>1.8673</v>
      </c>
      <c r="J1516" s="9">
        <v>1.7919</v>
      </c>
      <c r="K1516" s="10">
        <v>0.95962084292829219</v>
      </c>
      <c r="L1516" s="9">
        <v>21.21</v>
      </c>
      <c r="M1516" s="19">
        <f>H1516*INDEX('Pliegos Tarifarios (Santiago)'!$B:$B,MATCH($B1516,'Pliegos Tarifarios (Santiago)'!$A:$A,0))</f>
        <v>78118.848560400002</v>
      </c>
      <c r="N1516" s="19">
        <f>I1516*INDEX('Pliegos Tarifarios (Santiago)'!$C:$C,MATCH($B1516,'Pliegos Tarifarios (Santiago)'!$A:$A,0))</f>
        <v>6461.8943514999992</v>
      </c>
      <c r="O1516" s="19">
        <f>J1516*INDEX('Pliegos Tarifarios (Santiago)'!$D:$D,MATCH($B1516,'Pliegos Tarifarios (Santiago)'!$A:$A,0))</f>
        <v>25381.419515100002</v>
      </c>
      <c r="P1516" s="19">
        <f>H1516*INDEX('Pliegos Tarifarios (Santiago)'!$E:$E,MATCH($B1516,'Pliegos Tarifarios (Santiago)'!$A:$A,0))</f>
        <v>8500.9252056000005</v>
      </c>
      <c r="Q1516" s="19" cm="1">
        <f t="array" ref="Q1516">H1516*_xlfn.IFS(H1516&lt;=350,INDEX('Pliegos Tarifarios (Santiago)'!$F:$F,MATCH($B1516,'Pliegos Tarifarios (Santiago)'!$A:$A,0)),H1516&lt;=500,INDEX('Pliegos Tarifarios (Santiago)'!$G:$G,MATCH($B1516,'Pliegos Tarifarios (Santiago)'!$A:$A,0)),H1516&lt;=1000,INDEX('Pliegos Tarifarios (Santiago)'!$H:$H,MATCH($B1516,'Pliegos Tarifarios (Santiago)'!$A:$A,0)),H1516&lt;=5000,INDEX('Pliegos Tarifarios (Santiago)'!$I:$I,MATCH($B1516,'Pliegos Tarifarios (Santiago)'!$A:$A,0)),H1516&gt;5000,INDEX('Pliegos Tarifarios (Santiago)'!$J:$J,MATCH($B1516,'Pliegos Tarifarios (Santiago)'!$A:$A,0)))/1.19</f>
        <v>1541.7479309243699</v>
      </c>
      <c r="R1516" s="19">
        <f>INDEX('Pliegos Tarifarios (Santiago)'!$K:$K,MATCH($B1516,'Pliegos Tarifarios (Santiago)'!$A:$A,0))</f>
        <v>724.74800000000005</v>
      </c>
      <c r="S1516" s="21">
        <f t="shared" si="93"/>
        <v>120729.58356352437</v>
      </c>
      <c r="T1516" s="21">
        <f t="shared" si="94"/>
        <v>22938.620877069632</v>
      </c>
      <c r="U1516" s="19">
        <v>0</v>
      </c>
      <c r="V1516" s="21">
        <f t="shared" si="95"/>
        <v>143668.20444059401</v>
      </c>
    </row>
    <row r="1517" spans="1:22" x14ac:dyDescent="0.3">
      <c r="A1517" s="7" t="s">
        <v>137</v>
      </c>
      <c r="B1517" s="7">
        <v>6</v>
      </c>
      <c r="C1517" s="8" t="s">
        <v>178</v>
      </c>
      <c r="D1517" s="7" t="s">
        <v>668</v>
      </c>
      <c r="E1517" s="7" t="s">
        <v>488</v>
      </c>
      <c r="F1517" s="8" t="s">
        <v>669</v>
      </c>
      <c r="G1517" s="7" t="s">
        <v>30</v>
      </c>
      <c r="H1517" s="9">
        <v>659.16219999999998</v>
      </c>
      <c r="I1517" s="9">
        <v>1.8486</v>
      </c>
      <c r="J1517" s="9">
        <v>1.8486</v>
      </c>
      <c r="K1517" s="10">
        <v>1</v>
      </c>
      <c r="L1517" s="9">
        <v>21.26</v>
      </c>
      <c r="M1517" s="19">
        <f>H1517*INDEX('Pliegos Tarifarios (Santiago)'!$B:$B,MATCH($B1517,'Pliegos Tarifarios (Santiago)'!$A:$A,0))</f>
        <v>78333.517523599992</v>
      </c>
      <c r="N1517" s="19">
        <f>I1517*INDEX('Pliegos Tarifarios (Santiago)'!$C:$C,MATCH($B1517,'Pliegos Tarifarios (Santiago)'!$A:$A,0))</f>
        <v>6397.1819729999997</v>
      </c>
      <c r="O1517" s="19">
        <f>J1517*INDEX('Pliegos Tarifarios (Santiago)'!$D:$D,MATCH($B1517,'Pliegos Tarifarios (Santiago)'!$A:$A,0))</f>
        <v>26184.548309400001</v>
      </c>
      <c r="P1517" s="19">
        <f>H1517*INDEX('Pliegos Tarifarios (Santiago)'!$E:$E,MATCH($B1517,'Pliegos Tarifarios (Santiago)'!$A:$A,0))</f>
        <v>8524.2855703999994</v>
      </c>
      <c r="Q1517" s="19" cm="1">
        <f t="array" ref="Q1517">H1517*_xlfn.IFS(H1517&lt;=350,INDEX('Pliegos Tarifarios (Santiago)'!$F:$F,MATCH($B1517,'Pliegos Tarifarios (Santiago)'!$A:$A,0)),H1517&lt;=500,INDEX('Pliegos Tarifarios (Santiago)'!$G:$G,MATCH($B1517,'Pliegos Tarifarios (Santiago)'!$A:$A,0)),H1517&lt;=1000,INDEX('Pliegos Tarifarios (Santiago)'!$H:$H,MATCH($B1517,'Pliegos Tarifarios (Santiago)'!$A:$A,0)),H1517&lt;=5000,INDEX('Pliegos Tarifarios (Santiago)'!$I:$I,MATCH($B1517,'Pliegos Tarifarios (Santiago)'!$A:$A,0)),H1517&gt;5000,INDEX('Pliegos Tarifarios (Santiago)'!$J:$J,MATCH($B1517,'Pliegos Tarifarios (Santiago)'!$A:$A,0)))/1.19</f>
        <v>1545.984622016807</v>
      </c>
      <c r="R1517" s="19">
        <f>INDEX('Pliegos Tarifarios (Santiago)'!$K:$K,MATCH($B1517,'Pliegos Tarifarios (Santiago)'!$A:$A,0))</f>
        <v>724.74800000000005</v>
      </c>
      <c r="S1517" s="21">
        <f t="shared" si="93"/>
        <v>121710.26599841681</v>
      </c>
      <c r="T1517" s="21">
        <f t="shared" si="94"/>
        <v>23124.950539699195</v>
      </c>
      <c r="U1517" s="19">
        <v>0</v>
      </c>
      <c r="V1517" s="21">
        <f t="shared" si="95"/>
        <v>144835.21653811602</v>
      </c>
    </row>
    <row r="1518" spans="1:22" x14ac:dyDescent="0.3">
      <c r="A1518" s="7" t="s">
        <v>137</v>
      </c>
      <c r="B1518" s="7">
        <v>6</v>
      </c>
      <c r="C1518" s="8" t="s">
        <v>178</v>
      </c>
      <c r="D1518" s="7" t="s">
        <v>670</v>
      </c>
      <c r="E1518" s="7" t="s">
        <v>488</v>
      </c>
      <c r="F1518" s="8" t="s">
        <v>671</v>
      </c>
      <c r="G1518" s="7" t="s">
        <v>30</v>
      </c>
      <c r="H1518" s="9">
        <v>660.86360000000002</v>
      </c>
      <c r="I1518" s="9">
        <v>1.8444</v>
      </c>
      <c r="J1518" s="9">
        <v>1.8188</v>
      </c>
      <c r="K1518" s="10">
        <v>0.98612014747343302</v>
      </c>
      <c r="L1518" s="9">
        <v>21.32</v>
      </c>
      <c r="M1518" s="19">
        <f>H1518*INDEX('Pliegos Tarifarios (Santiago)'!$B:$B,MATCH($B1518,'Pliegos Tarifarios (Santiago)'!$A:$A,0))</f>
        <v>78535.708496799998</v>
      </c>
      <c r="N1518" s="19">
        <f>I1518*INDEX('Pliegos Tarifarios (Santiago)'!$C:$C,MATCH($B1518,'Pliegos Tarifarios (Santiago)'!$A:$A,0))</f>
        <v>6382.6476419999999</v>
      </c>
      <c r="O1518" s="19">
        <f>J1518*INDEX('Pliegos Tarifarios (Santiago)'!$D:$D,MATCH($B1518,'Pliegos Tarifarios (Santiago)'!$A:$A,0))</f>
        <v>25762.445345200002</v>
      </c>
      <c r="P1518" s="19">
        <f>H1518*INDEX('Pliegos Tarifarios (Santiago)'!$E:$E,MATCH($B1518,'Pliegos Tarifarios (Santiago)'!$A:$A,0))</f>
        <v>8546.2880752000001</v>
      </c>
      <c r="Q1518" s="19" cm="1">
        <f t="array" ref="Q1518">H1518*_xlfn.IFS(H1518&lt;=350,INDEX('Pliegos Tarifarios (Santiago)'!$F:$F,MATCH($B1518,'Pliegos Tarifarios (Santiago)'!$A:$A,0)),H1518&lt;=500,INDEX('Pliegos Tarifarios (Santiago)'!$G:$G,MATCH($B1518,'Pliegos Tarifarios (Santiago)'!$A:$A,0)),H1518&lt;=1000,INDEX('Pliegos Tarifarios (Santiago)'!$H:$H,MATCH($B1518,'Pliegos Tarifarios (Santiago)'!$A:$A,0)),H1518&lt;=5000,INDEX('Pliegos Tarifarios (Santiago)'!$I:$I,MATCH($B1518,'Pliegos Tarifarios (Santiago)'!$A:$A,0)),H1518&gt;5000,INDEX('Pliegos Tarifarios (Santiago)'!$J:$J,MATCH($B1518,'Pliegos Tarifarios (Santiago)'!$A:$A,0)))/1.19</f>
        <v>1549.9750484033616</v>
      </c>
      <c r="R1518" s="19">
        <f>INDEX('Pliegos Tarifarios (Santiago)'!$K:$K,MATCH($B1518,'Pliegos Tarifarios (Santiago)'!$A:$A,0))</f>
        <v>724.74800000000005</v>
      </c>
      <c r="S1518" s="21">
        <f t="shared" si="93"/>
        <v>121501.81260760337</v>
      </c>
      <c r="T1518" s="21">
        <f t="shared" si="94"/>
        <v>23085.344395444641</v>
      </c>
      <c r="U1518" s="19">
        <v>0</v>
      </c>
      <c r="V1518" s="21">
        <f t="shared" si="95"/>
        <v>144587.15700304799</v>
      </c>
    </row>
    <row r="1519" spans="1:22" x14ac:dyDescent="0.3">
      <c r="A1519" s="7" t="s">
        <v>137</v>
      </c>
      <c r="B1519" s="7">
        <v>6</v>
      </c>
      <c r="C1519" s="8" t="s">
        <v>178</v>
      </c>
      <c r="D1519" s="7" t="s">
        <v>672</v>
      </c>
      <c r="E1519" s="7" t="s">
        <v>488</v>
      </c>
      <c r="F1519" s="8" t="s">
        <v>673</v>
      </c>
      <c r="G1519" s="7" t="s">
        <v>30</v>
      </c>
      <c r="H1519" s="9">
        <v>660.64400000000001</v>
      </c>
      <c r="I1519" s="9">
        <v>1.8357000000000001</v>
      </c>
      <c r="J1519" s="9">
        <v>1.8032999999999999</v>
      </c>
      <c r="K1519" s="10">
        <v>0.98235005719888857</v>
      </c>
      <c r="L1519" s="9">
        <v>21.31</v>
      </c>
      <c r="M1519" s="19">
        <f>H1519*INDEX('Pliegos Tarifarios (Santiago)'!$B:$B,MATCH($B1519,'Pliegos Tarifarios (Santiago)'!$A:$A,0))</f>
        <v>78509.611671999999</v>
      </c>
      <c r="N1519" s="19">
        <f>I1519*INDEX('Pliegos Tarifarios (Santiago)'!$C:$C,MATCH($B1519,'Pliegos Tarifarios (Santiago)'!$A:$A,0))</f>
        <v>6352.5408134999998</v>
      </c>
      <c r="O1519" s="19">
        <f>J1519*INDEX('Pliegos Tarifarios (Santiago)'!$D:$D,MATCH($B1519,'Pliegos Tarifarios (Santiago)'!$A:$A,0))</f>
        <v>25542.8951457</v>
      </c>
      <c r="P1519" s="19">
        <f>H1519*INDEX('Pliegos Tarifarios (Santiago)'!$E:$E,MATCH($B1519,'Pliegos Tarifarios (Santiago)'!$A:$A,0))</f>
        <v>8543.4482079999998</v>
      </c>
      <c r="Q1519" s="19" cm="1">
        <f t="array" ref="Q1519">H1519*_xlfn.IFS(H1519&lt;=350,INDEX('Pliegos Tarifarios (Santiago)'!$F:$F,MATCH($B1519,'Pliegos Tarifarios (Santiago)'!$A:$A,0)),H1519&lt;=500,INDEX('Pliegos Tarifarios (Santiago)'!$G:$G,MATCH($B1519,'Pliegos Tarifarios (Santiago)'!$A:$A,0)),H1519&lt;=1000,INDEX('Pliegos Tarifarios (Santiago)'!$H:$H,MATCH($B1519,'Pliegos Tarifarios (Santiago)'!$A:$A,0)),H1519&lt;=5000,INDEX('Pliegos Tarifarios (Santiago)'!$I:$I,MATCH($B1519,'Pliegos Tarifarios (Santiago)'!$A:$A,0)),H1519&gt;5000,INDEX('Pliegos Tarifarios (Santiago)'!$J:$J,MATCH($B1519,'Pliegos Tarifarios (Santiago)'!$A:$A,0)))/1.19</f>
        <v>1549.4600033613449</v>
      </c>
      <c r="R1519" s="19">
        <f>INDEX('Pliegos Tarifarios (Santiago)'!$K:$K,MATCH($B1519,'Pliegos Tarifarios (Santiago)'!$A:$A,0))</f>
        <v>724.74800000000005</v>
      </c>
      <c r="S1519" s="21">
        <f t="shared" si="93"/>
        <v>121222.70384256134</v>
      </c>
      <c r="T1519" s="21">
        <f t="shared" si="94"/>
        <v>23032.313730086655</v>
      </c>
      <c r="U1519" s="19">
        <v>0</v>
      </c>
      <c r="V1519" s="21">
        <f t="shared" si="95"/>
        <v>144255.01757264801</v>
      </c>
    </row>
    <row r="1520" spans="1:22" x14ac:dyDescent="0.3">
      <c r="A1520" s="7" t="s">
        <v>137</v>
      </c>
      <c r="B1520" s="7">
        <v>6</v>
      </c>
      <c r="C1520" s="8" t="s">
        <v>178</v>
      </c>
      <c r="D1520" s="7" t="s">
        <v>674</v>
      </c>
      <c r="E1520" s="7" t="s">
        <v>488</v>
      </c>
      <c r="F1520" s="8" t="s">
        <v>675</v>
      </c>
      <c r="G1520" s="7" t="s">
        <v>30</v>
      </c>
      <c r="H1520" s="9">
        <v>660.17089999999996</v>
      </c>
      <c r="I1520" s="9">
        <v>1.8657999999999999</v>
      </c>
      <c r="J1520" s="9">
        <v>1.8019000000000001</v>
      </c>
      <c r="K1520" s="10">
        <v>0.965751956265409</v>
      </c>
      <c r="L1520" s="9">
        <v>21.3</v>
      </c>
      <c r="M1520" s="19">
        <f>H1520*INDEX('Pliegos Tarifarios (Santiago)'!$B:$B,MATCH($B1520,'Pliegos Tarifarios (Santiago)'!$A:$A,0))</f>
        <v>78453.389414199992</v>
      </c>
      <c r="N1520" s="19">
        <f>I1520*INDEX('Pliegos Tarifarios (Santiago)'!$C:$C,MATCH($B1520,'Pliegos Tarifarios (Santiago)'!$A:$A,0))</f>
        <v>6456.7035189999997</v>
      </c>
      <c r="O1520" s="19">
        <f>J1520*INDEX('Pliegos Tarifarios (Santiago)'!$D:$D,MATCH($B1520,'Pliegos Tarifarios (Santiago)'!$A:$A,0))</f>
        <v>25523.064805100003</v>
      </c>
      <c r="P1520" s="19">
        <f>H1520*INDEX('Pliegos Tarifarios (Santiago)'!$E:$E,MATCH($B1520,'Pliegos Tarifarios (Santiago)'!$A:$A,0))</f>
        <v>8537.3300787999997</v>
      </c>
      <c r="Q1520" s="19" cm="1">
        <f t="array" ref="Q1520">H1520*_xlfn.IFS(H1520&lt;=350,INDEX('Pliegos Tarifarios (Santiago)'!$F:$F,MATCH($B1520,'Pliegos Tarifarios (Santiago)'!$A:$A,0)),H1520&lt;=500,INDEX('Pliegos Tarifarios (Santiago)'!$G:$G,MATCH($B1520,'Pliegos Tarifarios (Santiago)'!$A:$A,0)),H1520&lt;=1000,INDEX('Pliegos Tarifarios (Santiago)'!$H:$H,MATCH($B1520,'Pliegos Tarifarios (Santiago)'!$A:$A,0)),H1520&lt;=5000,INDEX('Pliegos Tarifarios (Santiago)'!$I:$I,MATCH($B1520,'Pliegos Tarifarios (Santiago)'!$A:$A,0)),H1520&gt;5000,INDEX('Pliegos Tarifarios (Santiago)'!$J:$J,MATCH($B1520,'Pliegos Tarifarios (Santiago)'!$A:$A,0)))/1.19</f>
        <v>1548.3504049579835</v>
      </c>
      <c r="R1520" s="19">
        <f>INDEX('Pliegos Tarifarios (Santiago)'!$K:$K,MATCH($B1520,'Pliegos Tarifarios (Santiago)'!$A:$A,0))</f>
        <v>724.74800000000005</v>
      </c>
      <c r="S1520" s="21">
        <f t="shared" si="93"/>
        <v>121243.58622205799</v>
      </c>
      <c r="T1520" s="21">
        <f t="shared" si="94"/>
        <v>23036.281382191017</v>
      </c>
      <c r="U1520" s="19">
        <v>0</v>
      </c>
      <c r="V1520" s="21">
        <f t="shared" si="95"/>
        <v>144279.86760424901</v>
      </c>
    </row>
    <row r="1521" spans="1:22" x14ac:dyDescent="0.3">
      <c r="A1521" s="7" t="s">
        <v>137</v>
      </c>
      <c r="B1521" s="7">
        <v>6</v>
      </c>
      <c r="C1521" s="8" t="s">
        <v>178</v>
      </c>
      <c r="D1521" s="7" t="s">
        <v>676</v>
      </c>
      <c r="E1521" s="7" t="s">
        <v>488</v>
      </c>
      <c r="F1521" s="8" t="s">
        <v>677</v>
      </c>
      <c r="G1521" s="7" t="s">
        <v>30</v>
      </c>
      <c r="H1521" s="9">
        <v>658.18280000000004</v>
      </c>
      <c r="I1521" s="9">
        <v>1.8489</v>
      </c>
      <c r="J1521" s="9">
        <v>1.8489</v>
      </c>
      <c r="K1521" s="10">
        <v>1</v>
      </c>
      <c r="L1521" s="9">
        <v>21.23</v>
      </c>
      <c r="M1521" s="19">
        <f>H1521*INDEX('Pliegos Tarifarios (Santiago)'!$B:$B,MATCH($B1521,'Pliegos Tarifarios (Santiago)'!$A:$A,0))</f>
        <v>78217.127586400005</v>
      </c>
      <c r="N1521" s="19">
        <f>I1521*INDEX('Pliegos Tarifarios (Santiago)'!$C:$C,MATCH($B1521,'Pliegos Tarifarios (Santiago)'!$A:$A,0))</f>
        <v>6398.2201394999993</v>
      </c>
      <c r="O1521" s="19">
        <f>J1521*INDEX('Pliegos Tarifarios (Santiago)'!$D:$D,MATCH($B1521,'Pliegos Tarifarios (Santiago)'!$A:$A,0))</f>
        <v>26188.7976681</v>
      </c>
      <c r="P1521" s="19">
        <f>H1521*INDEX('Pliegos Tarifarios (Santiago)'!$E:$E,MATCH($B1521,'Pliegos Tarifarios (Santiago)'!$A:$A,0))</f>
        <v>8511.6199696000003</v>
      </c>
      <c r="Q1521" s="19" cm="1">
        <f t="array" ref="Q1521">H1521*_xlfn.IFS(H1521&lt;=350,INDEX('Pliegos Tarifarios (Santiago)'!$F:$F,MATCH($B1521,'Pliegos Tarifarios (Santiago)'!$A:$A,0)),H1521&lt;=500,INDEX('Pliegos Tarifarios (Santiago)'!$G:$G,MATCH($B1521,'Pliegos Tarifarios (Santiago)'!$A:$A,0)),H1521&lt;=1000,INDEX('Pliegos Tarifarios (Santiago)'!$H:$H,MATCH($B1521,'Pliegos Tarifarios (Santiago)'!$A:$A,0)),H1521&lt;=5000,INDEX('Pliegos Tarifarios (Santiago)'!$I:$I,MATCH($B1521,'Pliegos Tarifarios (Santiago)'!$A:$A,0)),H1521&gt;5000,INDEX('Pliegos Tarifarios (Santiago)'!$J:$J,MATCH($B1521,'Pliegos Tarifarios (Santiago)'!$A:$A,0)))/1.19</f>
        <v>1543.6875586554627</v>
      </c>
      <c r="R1521" s="19">
        <f>INDEX('Pliegos Tarifarios (Santiago)'!$K:$K,MATCH($B1521,'Pliegos Tarifarios (Santiago)'!$A:$A,0))</f>
        <v>724.74800000000005</v>
      </c>
      <c r="S1521" s="21">
        <f t="shared" si="93"/>
        <v>121584.20092225548</v>
      </c>
      <c r="T1521" s="21">
        <f t="shared" si="94"/>
        <v>23100.998175228542</v>
      </c>
      <c r="U1521" s="19">
        <v>0</v>
      </c>
      <c r="V1521" s="21">
        <f t="shared" si="95"/>
        <v>144685.19909748403</v>
      </c>
    </row>
    <row r="1522" spans="1:22" x14ac:dyDescent="0.3">
      <c r="A1522" s="7" t="s">
        <v>137</v>
      </c>
      <c r="B1522" s="7">
        <v>6</v>
      </c>
      <c r="C1522" s="8" t="s">
        <v>178</v>
      </c>
      <c r="D1522" s="7" t="s">
        <v>678</v>
      </c>
      <c r="E1522" s="7" t="s">
        <v>488</v>
      </c>
      <c r="F1522" s="8" t="s">
        <v>679</v>
      </c>
      <c r="G1522" s="7" t="s">
        <v>30</v>
      </c>
      <c r="H1522" s="9">
        <v>660.71500000000003</v>
      </c>
      <c r="I1522" s="9">
        <v>1.8720000000000001</v>
      </c>
      <c r="J1522" s="9">
        <v>1.7907999999999999</v>
      </c>
      <c r="K1522" s="10">
        <v>0.95662393162393156</v>
      </c>
      <c r="L1522" s="9">
        <v>21.31</v>
      </c>
      <c r="M1522" s="19">
        <f>H1522*INDEX('Pliegos Tarifarios (Santiago)'!$B:$B,MATCH($B1522,'Pliegos Tarifarios (Santiago)'!$A:$A,0))</f>
        <v>78518.049169999998</v>
      </c>
      <c r="N1522" s="19">
        <f>I1522*INDEX('Pliegos Tarifarios (Santiago)'!$C:$C,MATCH($B1522,'Pliegos Tarifarios (Santiago)'!$A:$A,0))</f>
        <v>6478.1589599999998</v>
      </c>
      <c r="O1522" s="19">
        <f>J1522*INDEX('Pliegos Tarifarios (Santiago)'!$D:$D,MATCH($B1522,'Pliegos Tarifarios (Santiago)'!$A:$A,0))</f>
        <v>25365.8385332</v>
      </c>
      <c r="P1522" s="19">
        <f>H1522*INDEX('Pliegos Tarifarios (Santiago)'!$E:$E,MATCH($B1522,'Pliegos Tarifarios (Santiago)'!$A:$A,0))</f>
        <v>8544.3663800000013</v>
      </c>
      <c r="Q1522" s="19" cm="1">
        <f t="array" ref="Q1522">H1522*_xlfn.IFS(H1522&lt;=350,INDEX('Pliegos Tarifarios (Santiago)'!$F:$F,MATCH($B1522,'Pliegos Tarifarios (Santiago)'!$A:$A,0)),H1522&lt;=500,INDEX('Pliegos Tarifarios (Santiago)'!$G:$G,MATCH($B1522,'Pliegos Tarifarios (Santiago)'!$A:$A,0)),H1522&lt;=1000,INDEX('Pliegos Tarifarios (Santiago)'!$H:$H,MATCH($B1522,'Pliegos Tarifarios (Santiago)'!$A:$A,0)),H1522&lt;=5000,INDEX('Pliegos Tarifarios (Santiago)'!$I:$I,MATCH($B1522,'Pliegos Tarifarios (Santiago)'!$A:$A,0)),H1522&gt;5000,INDEX('Pliegos Tarifarios (Santiago)'!$J:$J,MATCH($B1522,'Pliegos Tarifarios (Santiago)'!$A:$A,0)))/1.19</f>
        <v>1549.6265252100843</v>
      </c>
      <c r="R1522" s="19">
        <f>INDEX('Pliegos Tarifarios (Santiago)'!$K:$K,MATCH($B1522,'Pliegos Tarifarios (Santiago)'!$A:$A,0))</f>
        <v>724.74800000000005</v>
      </c>
      <c r="S1522" s="21">
        <f t="shared" si="93"/>
        <v>121180.7875684101</v>
      </c>
      <c r="T1522" s="21">
        <f t="shared" si="94"/>
        <v>23024.349637997919</v>
      </c>
      <c r="U1522" s="19">
        <v>0</v>
      </c>
      <c r="V1522" s="21">
        <f t="shared" si="95"/>
        <v>144205.13720640802</v>
      </c>
    </row>
    <row r="1523" spans="1:22" x14ac:dyDescent="0.3">
      <c r="A1523" s="7" t="s">
        <v>137</v>
      </c>
      <c r="B1523" s="7">
        <v>6</v>
      </c>
      <c r="C1523" s="8" t="s">
        <v>178</v>
      </c>
      <c r="D1523" s="7" t="s">
        <v>680</v>
      </c>
      <c r="E1523" s="7" t="s">
        <v>488</v>
      </c>
      <c r="F1523" s="8" t="s">
        <v>681</v>
      </c>
      <c r="G1523" s="7" t="s">
        <v>30</v>
      </c>
      <c r="H1523" s="9">
        <v>659.49749999999995</v>
      </c>
      <c r="I1523" s="9">
        <v>1.8454999999999999</v>
      </c>
      <c r="J1523" s="9">
        <v>1.8057000000000001</v>
      </c>
      <c r="K1523" s="10">
        <v>0.9784340287185046</v>
      </c>
      <c r="L1523" s="9">
        <v>21.27</v>
      </c>
      <c r="M1523" s="19">
        <f>H1523*INDEX('Pliegos Tarifarios (Santiago)'!$B:$B,MATCH($B1523,'Pliegos Tarifarios (Santiago)'!$A:$A,0))</f>
        <v>78373.363904999991</v>
      </c>
      <c r="N1523" s="19">
        <f>I1523*INDEX('Pliegos Tarifarios (Santiago)'!$C:$C,MATCH($B1523,'Pliegos Tarifarios (Santiago)'!$A:$A,0))</f>
        <v>6386.4542524999997</v>
      </c>
      <c r="O1523" s="19">
        <f>J1523*INDEX('Pliegos Tarifarios (Santiago)'!$D:$D,MATCH($B1523,'Pliegos Tarifarios (Santiago)'!$A:$A,0))</f>
        <v>25576.890015300003</v>
      </c>
      <c r="P1523" s="19">
        <f>H1523*INDEX('Pliegos Tarifarios (Santiago)'!$E:$E,MATCH($B1523,'Pliegos Tarifarios (Santiago)'!$A:$A,0))</f>
        <v>8528.6216700000004</v>
      </c>
      <c r="Q1523" s="19" cm="1">
        <f t="array" ref="Q1523">H1523*_xlfn.IFS(H1523&lt;=350,INDEX('Pliegos Tarifarios (Santiago)'!$F:$F,MATCH($B1523,'Pliegos Tarifarios (Santiago)'!$A:$A,0)),H1523&lt;=500,INDEX('Pliegos Tarifarios (Santiago)'!$G:$G,MATCH($B1523,'Pliegos Tarifarios (Santiago)'!$A:$A,0)),H1523&lt;=1000,INDEX('Pliegos Tarifarios (Santiago)'!$H:$H,MATCH($B1523,'Pliegos Tarifarios (Santiago)'!$A:$A,0)),H1523&lt;=5000,INDEX('Pliegos Tarifarios (Santiago)'!$I:$I,MATCH($B1523,'Pliegos Tarifarios (Santiago)'!$A:$A,0)),H1523&gt;5000,INDEX('Pliegos Tarifarios (Santiago)'!$J:$J,MATCH($B1523,'Pliegos Tarifarios (Santiago)'!$A:$A,0)))/1.19</f>
        <v>1546.7710273109246</v>
      </c>
      <c r="R1523" s="19">
        <f>INDEX('Pliegos Tarifarios (Santiago)'!$K:$K,MATCH($B1523,'Pliegos Tarifarios (Santiago)'!$A:$A,0))</f>
        <v>724.74800000000005</v>
      </c>
      <c r="S1523" s="21">
        <f t="shared" si="93"/>
        <v>121136.84887011092</v>
      </c>
      <c r="T1523" s="21">
        <f t="shared" si="94"/>
        <v>23016.001285321076</v>
      </c>
      <c r="U1523" s="19">
        <v>0</v>
      </c>
      <c r="V1523" s="21">
        <f t="shared" si="95"/>
        <v>144152.85015543198</v>
      </c>
    </row>
    <row r="1524" spans="1:22" x14ac:dyDescent="0.3">
      <c r="A1524" s="7" t="s">
        <v>137</v>
      </c>
      <c r="B1524" s="7">
        <v>6</v>
      </c>
      <c r="C1524" s="8" t="s">
        <v>178</v>
      </c>
      <c r="D1524" s="7" t="s">
        <v>682</v>
      </c>
      <c r="E1524" s="7" t="s">
        <v>488</v>
      </c>
      <c r="F1524" s="8" t="s">
        <v>683</v>
      </c>
      <c r="G1524" s="7" t="s">
        <v>30</v>
      </c>
      <c r="H1524" s="9">
        <v>659.50490000000002</v>
      </c>
      <c r="I1524" s="9">
        <v>1.8691</v>
      </c>
      <c r="J1524" s="9">
        <v>1.7923</v>
      </c>
      <c r="K1524" s="10">
        <v>0.95891070568722914</v>
      </c>
      <c r="L1524" s="9">
        <v>21.27</v>
      </c>
      <c r="M1524" s="19">
        <f>H1524*INDEX('Pliegos Tarifarios (Santiago)'!$B:$B,MATCH($B1524,'Pliegos Tarifarios (Santiago)'!$A:$A,0))</f>
        <v>78374.243306200005</v>
      </c>
      <c r="N1524" s="19">
        <f>I1524*INDEX('Pliegos Tarifarios (Santiago)'!$C:$C,MATCH($B1524,'Pliegos Tarifarios (Santiago)'!$A:$A,0))</f>
        <v>6468.1233505</v>
      </c>
      <c r="O1524" s="19">
        <f>J1524*INDEX('Pliegos Tarifarios (Santiago)'!$D:$D,MATCH($B1524,'Pliegos Tarifarios (Santiago)'!$A:$A,0))</f>
        <v>25387.085326700002</v>
      </c>
      <c r="P1524" s="19">
        <f>H1524*INDEX('Pliegos Tarifarios (Santiago)'!$E:$E,MATCH($B1524,'Pliegos Tarifarios (Santiago)'!$A:$A,0))</f>
        <v>8528.7173668000014</v>
      </c>
      <c r="Q1524" s="19" cm="1">
        <f t="array" ref="Q1524">H1524*_xlfn.IFS(H1524&lt;=350,INDEX('Pliegos Tarifarios (Santiago)'!$F:$F,MATCH($B1524,'Pliegos Tarifarios (Santiago)'!$A:$A,0)),H1524&lt;=500,INDEX('Pliegos Tarifarios (Santiago)'!$G:$G,MATCH($B1524,'Pliegos Tarifarios (Santiago)'!$A:$A,0)),H1524&lt;=1000,INDEX('Pliegos Tarifarios (Santiago)'!$H:$H,MATCH($B1524,'Pliegos Tarifarios (Santiago)'!$A:$A,0)),H1524&lt;=5000,INDEX('Pliegos Tarifarios (Santiago)'!$I:$I,MATCH($B1524,'Pliegos Tarifarios (Santiago)'!$A:$A,0)),H1524&gt;5000,INDEX('Pliegos Tarifarios (Santiago)'!$J:$J,MATCH($B1524,'Pliegos Tarifarios (Santiago)'!$A:$A,0)))/1.19</f>
        <v>1546.788383109244</v>
      </c>
      <c r="R1524" s="19">
        <f>INDEX('Pliegos Tarifarios (Santiago)'!$K:$K,MATCH($B1524,'Pliegos Tarifarios (Santiago)'!$A:$A,0))</f>
        <v>724.74800000000005</v>
      </c>
      <c r="S1524" s="21">
        <f t="shared" si="93"/>
        <v>121029.70573330927</v>
      </c>
      <c r="T1524" s="21">
        <f t="shared" si="94"/>
        <v>22995.644089328762</v>
      </c>
      <c r="U1524" s="19">
        <v>0</v>
      </c>
      <c r="V1524" s="21">
        <f t="shared" si="95"/>
        <v>144025.34982263803</v>
      </c>
    </row>
    <row r="1525" spans="1:22" x14ac:dyDescent="0.3">
      <c r="A1525" s="7" t="s">
        <v>137</v>
      </c>
      <c r="B1525" s="7">
        <v>6</v>
      </c>
      <c r="C1525" s="8" t="s">
        <v>178</v>
      </c>
      <c r="D1525" s="7" t="s">
        <v>684</v>
      </c>
      <c r="E1525" s="7" t="s">
        <v>488</v>
      </c>
      <c r="F1525" s="8" t="s">
        <v>685</v>
      </c>
      <c r="G1525" s="7" t="s">
        <v>30</v>
      </c>
      <c r="H1525" s="9">
        <v>659.68200000000002</v>
      </c>
      <c r="I1525" s="9">
        <v>1.8405</v>
      </c>
      <c r="J1525" s="9">
        <v>1.8405</v>
      </c>
      <c r="K1525" s="10">
        <v>1</v>
      </c>
      <c r="L1525" s="9">
        <v>21.28</v>
      </c>
      <c r="M1525" s="19">
        <f>H1525*INDEX('Pliegos Tarifarios (Santiago)'!$B:$B,MATCH($B1525,'Pliegos Tarifarios (Santiago)'!$A:$A,0))</f>
        <v>78395.289516000004</v>
      </c>
      <c r="N1525" s="19">
        <f>I1525*INDEX('Pliegos Tarifarios (Santiago)'!$C:$C,MATCH($B1525,'Pliegos Tarifarios (Santiago)'!$A:$A,0))</f>
        <v>6369.1514774999996</v>
      </c>
      <c r="O1525" s="19">
        <f>J1525*INDEX('Pliegos Tarifarios (Santiago)'!$D:$D,MATCH($B1525,'Pliegos Tarifarios (Santiago)'!$A:$A,0))</f>
        <v>26069.815624500003</v>
      </c>
      <c r="P1525" s="19">
        <f>H1525*INDEX('Pliegos Tarifarios (Santiago)'!$E:$E,MATCH($B1525,'Pliegos Tarifarios (Santiago)'!$A:$A,0))</f>
        <v>8531.0076239999999</v>
      </c>
      <c r="Q1525" s="19" cm="1">
        <f t="array" ref="Q1525">H1525*_xlfn.IFS(H1525&lt;=350,INDEX('Pliegos Tarifarios (Santiago)'!$F:$F,MATCH($B1525,'Pliegos Tarifarios (Santiago)'!$A:$A,0)),H1525&lt;=500,INDEX('Pliegos Tarifarios (Santiago)'!$G:$G,MATCH($B1525,'Pliegos Tarifarios (Santiago)'!$A:$A,0)),H1525&lt;=1000,INDEX('Pliegos Tarifarios (Santiago)'!$H:$H,MATCH($B1525,'Pliegos Tarifarios (Santiago)'!$A:$A,0)),H1525&lt;=5000,INDEX('Pliegos Tarifarios (Santiago)'!$I:$I,MATCH($B1525,'Pliegos Tarifarios (Santiago)'!$A:$A,0)),H1525&gt;5000,INDEX('Pliegos Tarifarios (Santiago)'!$J:$J,MATCH($B1525,'Pliegos Tarifarios (Santiago)'!$A:$A,0)))/1.19</f>
        <v>1547.2037495798322</v>
      </c>
      <c r="R1525" s="19">
        <f>INDEX('Pliegos Tarifarios (Santiago)'!$K:$K,MATCH($B1525,'Pliegos Tarifarios (Santiago)'!$A:$A,0))</f>
        <v>724.74800000000005</v>
      </c>
      <c r="S1525" s="21">
        <f t="shared" si="93"/>
        <v>121637.21599157984</v>
      </c>
      <c r="T1525" s="21">
        <f t="shared" si="94"/>
        <v>23111.071038400169</v>
      </c>
      <c r="U1525" s="19">
        <v>0</v>
      </c>
      <c r="V1525" s="21">
        <f t="shared" si="95"/>
        <v>144748.28702998001</v>
      </c>
    </row>
    <row r="1526" spans="1:22" x14ac:dyDescent="0.3">
      <c r="A1526" s="7" t="s">
        <v>137</v>
      </c>
      <c r="B1526" s="7">
        <v>6</v>
      </c>
      <c r="C1526" s="8" t="s">
        <v>178</v>
      </c>
      <c r="D1526" s="7" t="s">
        <v>686</v>
      </c>
      <c r="E1526" s="7" t="s">
        <v>488</v>
      </c>
      <c r="F1526" s="8" t="s">
        <v>687</v>
      </c>
      <c r="G1526" s="7" t="s">
        <v>30</v>
      </c>
      <c r="H1526" s="9">
        <v>659.74860000000001</v>
      </c>
      <c r="I1526" s="9">
        <v>1.8896999999999999</v>
      </c>
      <c r="J1526" s="9">
        <v>1.8274999999999999</v>
      </c>
      <c r="K1526" s="10">
        <v>0.96708472244271571</v>
      </c>
      <c r="L1526" s="9">
        <v>21.28</v>
      </c>
      <c r="M1526" s="19">
        <f>H1526*INDEX('Pliegos Tarifarios (Santiago)'!$B:$B,MATCH($B1526,'Pliegos Tarifarios (Santiago)'!$A:$A,0))</f>
        <v>78403.204126800003</v>
      </c>
      <c r="N1526" s="19">
        <f>I1526*INDEX('Pliegos Tarifarios (Santiago)'!$C:$C,MATCH($B1526,'Pliegos Tarifarios (Santiago)'!$A:$A,0))</f>
        <v>6539.4107834999995</v>
      </c>
      <c r="O1526" s="19">
        <f>J1526*INDEX('Pliegos Tarifarios (Santiago)'!$D:$D,MATCH($B1526,'Pliegos Tarifarios (Santiago)'!$A:$A,0))</f>
        <v>25885.676747499998</v>
      </c>
      <c r="P1526" s="19">
        <f>H1526*INDEX('Pliegos Tarifarios (Santiago)'!$E:$E,MATCH($B1526,'Pliegos Tarifarios (Santiago)'!$A:$A,0))</f>
        <v>8531.8688952000011</v>
      </c>
      <c r="Q1526" s="19" cm="1">
        <f t="array" ref="Q1526">H1526*_xlfn.IFS(H1526&lt;=350,INDEX('Pliegos Tarifarios (Santiago)'!$F:$F,MATCH($B1526,'Pliegos Tarifarios (Santiago)'!$A:$A,0)),H1526&lt;=500,INDEX('Pliegos Tarifarios (Santiago)'!$G:$G,MATCH($B1526,'Pliegos Tarifarios (Santiago)'!$A:$A,0)),H1526&lt;=1000,INDEX('Pliegos Tarifarios (Santiago)'!$H:$H,MATCH($B1526,'Pliegos Tarifarios (Santiago)'!$A:$A,0)),H1526&lt;=5000,INDEX('Pliegos Tarifarios (Santiago)'!$I:$I,MATCH($B1526,'Pliegos Tarifarios (Santiago)'!$A:$A,0)),H1526&gt;5000,INDEX('Pliegos Tarifarios (Santiago)'!$J:$J,MATCH($B1526,'Pliegos Tarifarios (Santiago)'!$A:$A,0)))/1.19</f>
        <v>1547.3599517647062</v>
      </c>
      <c r="R1526" s="19">
        <f>INDEX('Pliegos Tarifarios (Santiago)'!$K:$K,MATCH($B1526,'Pliegos Tarifarios (Santiago)'!$A:$A,0))</f>
        <v>724.74800000000005</v>
      </c>
      <c r="S1526" s="21">
        <f t="shared" si="93"/>
        <v>121632.26850476471</v>
      </c>
      <c r="T1526" s="21">
        <f t="shared" si="94"/>
        <v>23110.131015905295</v>
      </c>
      <c r="U1526" s="19">
        <v>0</v>
      </c>
      <c r="V1526" s="21">
        <f t="shared" si="95"/>
        <v>144742.39952067001</v>
      </c>
    </row>
    <row r="1527" spans="1:22" x14ac:dyDescent="0.3">
      <c r="A1527" s="7" t="s">
        <v>137</v>
      </c>
      <c r="B1527" s="7">
        <v>6</v>
      </c>
      <c r="C1527" s="8" t="s">
        <v>178</v>
      </c>
      <c r="D1527" s="7" t="s">
        <v>688</v>
      </c>
      <c r="E1527" s="7" t="s">
        <v>488</v>
      </c>
      <c r="F1527" s="8" t="s">
        <v>689</v>
      </c>
      <c r="G1527" s="7" t="s">
        <v>30</v>
      </c>
      <c r="H1527" s="9">
        <v>658.57399999999996</v>
      </c>
      <c r="I1527" s="9">
        <v>1.83</v>
      </c>
      <c r="J1527" s="9">
        <v>1.8096000000000001</v>
      </c>
      <c r="K1527" s="10">
        <v>0.9888524590163934</v>
      </c>
      <c r="L1527" s="9">
        <v>21.24</v>
      </c>
      <c r="M1527" s="19">
        <f>H1527*INDEX('Pliegos Tarifarios (Santiago)'!$B:$B,MATCH($B1527,'Pliegos Tarifarios (Santiago)'!$A:$A,0))</f>
        <v>78263.617011999988</v>
      </c>
      <c r="N1527" s="19">
        <f>I1527*INDEX('Pliegos Tarifarios (Santiago)'!$C:$C,MATCH($B1527,'Pliegos Tarifarios (Santiago)'!$A:$A,0))</f>
        <v>6332.8156499999996</v>
      </c>
      <c r="O1527" s="19">
        <f>J1527*INDEX('Pliegos Tarifarios (Santiago)'!$D:$D,MATCH($B1527,'Pliegos Tarifarios (Santiago)'!$A:$A,0))</f>
        <v>25632.131678400001</v>
      </c>
      <c r="P1527" s="19">
        <f>H1527*INDEX('Pliegos Tarifarios (Santiago)'!$E:$E,MATCH($B1527,'Pliegos Tarifarios (Santiago)'!$A:$A,0))</f>
        <v>8516.6789680000002</v>
      </c>
      <c r="Q1527" s="19" cm="1">
        <f t="array" ref="Q1527">H1527*_xlfn.IFS(H1527&lt;=350,INDEX('Pliegos Tarifarios (Santiago)'!$F:$F,MATCH($B1527,'Pliegos Tarifarios (Santiago)'!$A:$A,0)),H1527&lt;=500,INDEX('Pliegos Tarifarios (Santiago)'!$G:$G,MATCH($B1527,'Pliegos Tarifarios (Santiago)'!$A:$A,0)),H1527&lt;=1000,INDEX('Pliegos Tarifarios (Santiago)'!$H:$H,MATCH($B1527,'Pliegos Tarifarios (Santiago)'!$A:$A,0)),H1527&lt;=5000,INDEX('Pliegos Tarifarios (Santiago)'!$I:$I,MATCH($B1527,'Pliegos Tarifarios (Santiago)'!$A:$A,0)),H1527&gt;5000,INDEX('Pliegos Tarifarios (Santiago)'!$J:$J,MATCH($B1527,'Pliegos Tarifarios (Santiago)'!$A:$A,0)))/1.19</f>
        <v>1544.6050705882353</v>
      </c>
      <c r="R1527" s="19">
        <f>INDEX('Pliegos Tarifarios (Santiago)'!$K:$K,MATCH($B1527,'Pliegos Tarifarios (Santiago)'!$A:$A,0))</f>
        <v>724.74800000000005</v>
      </c>
      <c r="S1527" s="21">
        <f t="shared" si="93"/>
        <v>121014.59637898822</v>
      </c>
      <c r="T1527" s="21">
        <f t="shared" si="94"/>
        <v>22992.773312007761</v>
      </c>
      <c r="U1527" s="19">
        <v>0</v>
      </c>
      <c r="V1527" s="21">
        <f t="shared" si="95"/>
        <v>144007.36969099598</v>
      </c>
    </row>
    <row r="1528" spans="1:22" x14ac:dyDescent="0.3">
      <c r="A1528" s="3" t="s">
        <v>138</v>
      </c>
      <c r="B1528" s="3">
        <v>7</v>
      </c>
      <c r="C1528" s="4" t="s">
        <v>178</v>
      </c>
      <c r="D1528" s="3" t="s">
        <v>179</v>
      </c>
      <c r="E1528" s="3" t="s">
        <v>14</v>
      </c>
      <c r="F1528" s="4" t="s">
        <v>15</v>
      </c>
      <c r="G1528" s="3" t="s">
        <v>16</v>
      </c>
      <c r="H1528" s="5">
        <v>39061.5311</v>
      </c>
      <c r="I1528" s="5">
        <v>105.76479999999999</v>
      </c>
      <c r="J1528" s="5">
        <v>103.3886</v>
      </c>
      <c r="K1528" s="6">
        <v>0.97753316793488954</v>
      </c>
      <c r="L1528" s="5">
        <v>1302.05</v>
      </c>
      <c r="M1528" s="19">
        <f>H1528*INDEX('Pliegos Tarifarios (Santiago)'!$B:$B,MATCH($B1528,'Pliegos Tarifarios (Santiago)'!$A:$A,0))</f>
        <v>5146864.5223293006</v>
      </c>
      <c r="N1528" s="19">
        <f>I1528*INDEX('Pliegos Tarifarios (Santiago)'!$C:$C,MATCH($B1528,'Pliegos Tarifarios (Santiago)'!$A:$A,0))</f>
        <v>360408.25730719999</v>
      </c>
      <c r="O1528" s="19">
        <f>J1528*INDEX('Pliegos Tarifarios (Santiago)'!$D:$D,MATCH($B1528,'Pliegos Tarifarios (Santiago)'!$A:$A,0))</f>
        <v>1496343.2078</v>
      </c>
      <c r="P1528" s="19">
        <f>H1528*INDEX('Pliegos Tarifarios (Santiago)'!$E:$E,MATCH($B1528,'Pliegos Tarifarios (Santiago)'!$A:$A,0))</f>
        <v>508737.38104639994</v>
      </c>
      <c r="Q1528" s="19" cm="1">
        <f t="array" ref="Q1528">H1528*_xlfn.IFS(H1528&lt;=350,INDEX('Pliegos Tarifarios (Santiago)'!$F:$F,MATCH($B1528,'Pliegos Tarifarios (Santiago)'!$A:$A,0)),H1528&lt;=500,INDEX('Pliegos Tarifarios (Santiago)'!$G:$G,MATCH($B1528,'Pliegos Tarifarios (Santiago)'!$A:$A,0)),H1528&lt;=1000,INDEX('Pliegos Tarifarios (Santiago)'!$H:$H,MATCH($B1528,'Pliegos Tarifarios (Santiago)'!$A:$A,0)),H1528&lt;=5000,INDEX('Pliegos Tarifarios (Santiago)'!$I:$I,MATCH($B1528,'Pliegos Tarifarios (Santiago)'!$A:$A,0)),H1528&gt;5000,INDEX('Pliegos Tarifarios (Santiago)'!$J:$J,MATCH($B1528,'Pliegos Tarifarios (Santiago)'!$A:$A,0)))/1.19</f>
        <v>128180.90667689077</v>
      </c>
      <c r="R1528" s="19">
        <f>INDEX('Pliegos Tarifarios (Santiago)'!$K:$K,MATCH($B1528,'Pliegos Tarifarios (Santiago)'!$A:$A,0))</f>
        <v>726.16</v>
      </c>
      <c r="S1528" s="21">
        <f t="shared" si="93"/>
        <v>7641260.4351597913</v>
      </c>
      <c r="T1528" s="21">
        <f t="shared" si="94"/>
        <v>1451839.4826803603</v>
      </c>
      <c r="U1528" s="19">
        <v>0</v>
      </c>
      <c r="V1528" s="21">
        <f t="shared" si="95"/>
        <v>9093099.9178401511</v>
      </c>
    </row>
    <row r="1529" spans="1:22" x14ac:dyDescent="0.3">
      <c r="A1529" s="3" t="s">
        <v>138</v>
      </c>
      <c r="B1529" s="3">
        <v>7</v>
      </c>
      <c r="C1529" s="4" t="s">
        <v>178</v>
      </c>
      <c r="D1529" s="3" t="s">
        <v>180</v>
      </c>
      <c r="E1529" s="3" t="s">
        <v>18</v>
      </c>
      <c r="F1529" s="4" t="s">
        <v>181</v>
      </c>
      <c r="G1529" s="3" t="s">
        <v>16</v>
      </c>
      <c r="H1529" s="5">
        <v>3114.3244</v>
      </c>
      <c r="I1529" s="5">
        <v>8.4905000000000008</v>
      </c>
      <c r="J1529" s="5">
        <v>8.2810000000000006</v>
      </c>
      <c r="K1529" s="6">
        <v>0.97532536364171718</v>
      </c>
      <c r="L1529" s="5">
        <v>103.81</v>
      </c>
      <c r="M1529" s="19">
        <f>H1529*INDEX('Pliegos Tarifarios (Santiago)'!$B:$B,MATCH($B1529,'Pliegos Tarifarios (Santiago)'!$A:$A,0))</f>
        <v>410352.72591720003</v>
      </c>
      <c r="N1529" s="19">
        <f>I1529*INDEX('Pliegos Tarifarios (Santiago)'!$C:$C,MATCH($B1529,'Pliegos Tarifarios (Santiago)'!$A:$A,0))</f>
        <v>28932.558929500003</v>
      </c>
      <c r="O1529" s="19">
        <f>J1529*INDEX('Pliegos Tarifarios (Santiago)'!$D:$D,MATCH($B1529,'Pliegos Tarifarios (Santiago)'!$A:$A,0))</f>
        <v>119850.91300000002</v>
      </c>
      <c r="P1529" s="19">
        <f>H1529*INDEX('Pliegos Tarifarios (Santiago)'!$E:$E,MATCH($B1529,'Pliegos Tarifarios (Santiago)'!$A:$A,0))</f>
        <v>40560.960985599995</v>
      </c>
      <c r="Q1529" s="19" cm="1">
        <f t="array" ref="Q1529">H1529*_xlfn.IFS(H1529&lt;=350,INDEX('Pliegos Tarifarios (Santiago)'!$F:$F,MATCH($B1529,'Pliegos Tarifarios (Santiago)'!$A:$A,0)),H1529&lt;=500,INDEX('Pliegos Tarifarios (Santiago)'!$G:$G,MATCH($B1529,'Pliegos Tarifarios (Santiago)'!$A:$A,0)),H1529&lt;=1000,INDEX('Pliegos Tarifarios (Santiago)'!$H:$H,MATCH($B1529,'Pliegos Tarifarios (Santiago)'!$A:$A,0)),H1529&lt;=5000,INDEX('Pliegos Tarifarios (Santiago)'!$I:$I,MATCH($B1529,'Pliegos Tarifarios (Santiago)'!$A:$A,0)),H1529&gt;5000,INDEX('Pliegos Tarifarios (Santiago)'!$J:$J,MATCH($B1529,'Pliegos Tarifarios (Santiago)'!$A:$A,0)))/1.19</f>
        <v>9345.590279327731</v>
      </c>
      <c r="R1529" s="19">
        <f>INDEX('Pliegos Tarifarios (Santiago)'!$K:$K,MATCH($B1529,'Pliegos Tarifarios (Santiago)'!$A:$A,0))</f>
        <v>726.16</v>
      </c>
      <c r="S1529" s="21">
        <f t="shared" si="93"/>
        <v>609768.90911162784</v>
      </c>
      <c r="T1529" s="21">
        <f t="shared" si="94"/>
        <v>115856.0927312093</v>
      </c>
      <c r="U1529" s="19">
        <v>0</v>
      </c>
      <c r="V1529" s="21">
        <f t="shared" si="95"/>
        <v>725625.00184283708</v>
      </c>
    </row>
    <row r="1530" spans="1:22" x14ac:dyDescent="0.3">
      <c r="A1530" s="3" t="s">
        <v>138</v>
      </c>
      <c r="B1530" s="3">
        <v>7</v>
      </c>
      <c r="C1530" s="4" t="s">
        <v>178</v>
      </c>
      <c r="D1530" s="3" t="s">
        <v>182</v>
      </c>
      <c r="E1530" s="3" t="s">
        <v>18</v>
      </c>
      <c r="F1530" s="4" t="s">
        <v>23</v>
      </c>
      <c r="G1530" s="3" t="s">
        <v>16</v>
      </c>
      <c r="H1530" s="5">
        <v>3115.8211999999999</v>
      </c>
      <c r="I1530" s="5">
        <v>8.5471000000000004</v>
      </c>
      <c r="J1530" s="5">
        <v>8.5471000000000004</v>
      </c>
      <c r="K1530" s="6">
        <v>1</v>
      </c>
      <c r="L1530" s="5">
        <v>103.86</v>
      </c>
      <c r="M1530" s="19">
        <f>H1530*INDEX('Pliegos Tarifarios (Santiago)'!$B:$B,MATCH($B1530,'Pliegos Tarifarios (Santiago)'!$A:$A,0))</f>
        <v>410549.9487756</v>
      </c>
      <c r="N1530" s="19">
        <f>I1530*INDEX('Pliegos Tarifarios (Santiago)'!$C:$C,MATCH($B1530,'Pliegos Tarifarios (Santiago)'!$A:$A,0))</f>
        <v>29125.431296900002</v>
      </c>
      <c r="O1530" s="19">
        <f>J1530*INDEX('Pliegos Tarifarios (Santiago)'!$D:$D,MATCH($B1530,'Pliegos Tarifarios (Santiago)'!$A:$A,0))</f>
        <v>123702.1783</v>
      </c>
      <c r="P1530" s="19">
        <f>H1530*INDEX('Pliegos Tarifarios (Santiago)'!$E:$E,MATCH($B1530,'Pliegos Tarifarios (Santiago)'!$A:$A,0))</f>
        <v>40580.455308799996</v>
      </c>
      <c r="Q1530" s="19" cm="1">
        <f t="array" ref="Q1530">H1530*_xlfn.IFS(H1530&lt;=350,INDEX('Pliegos Tarifarios (Santiago)'!$F:$F,MATCH($B1530,'Pliegos Tarifarios (Santiago)'!$A:$A,0)),H1530&lt;=500,INDEX('Pliegos Tarifarios (Santiago)'!$G:$G,MATCH($B1530,'Pliegos Tarifarios (Santiago)'!$A:$A,0)),H1530&lt;=1000,INDEX('Pliegos Tarifarios (Santiago)'!$H:$H,MATCH($B1530,'Pliegos Tarifarios (Santiago)'!$A:$A,0)),H1530&lt;=5000,INDEX('Pliegos Tarifarios (Santiago)'!$I:$I,MATCH($B1530,'Pliegos Tarifarios (Santiago)'!$A:$A,0)),H1530&gt;5000,INDEX('Pliegos Tarifarios (Santiago)'!$J:$J,MATCH($B1530,'Pliegos Tarifarios (Santiago)'!$A:$A,0)))/1.19</f>
        <v>9350.081937142857</v>
      </c>
      <c r="R1530" s="19">
        <f>INDEX('Pliegos Tarifarios (Santiago)'!$K:$K,MATCH($B1530,'Pliegos Tarifarios (Santiago)'!$A:$A,0))</f>
        <v>726.16</v>
      </c>
      <c r="S1530" s="21">
        <f t="shared" si="93"/>
        <v>614034.2556184429</v>
      </c>
      <c r="T1530" s="21">
        <f t="shared" si="94"/>
        <v>116666.50856750415</v>
      </c>
      <c r="U1530" s="19">
        <v>0</v>
      </c>
      <c r="V1530" s="21">
        <f t="shared" si="95"/>
        <v>730700.76418594702</v>
      </c>
    </row>
    <row r="1531" spans="1:22" x14ac:dyDescent="0.3">
      <c r="A1531" s="3" t="s">
        <v>138</v>
      </c>
      <c r="B1531" s="3">
        <v>7</v>
      </c>
      <c r="C1531" s="4" t="s">
        <v>178</v>
      </c>
      <c r="D1531" s="3" t="s">
        <v>183</v>
      </c>
      <c r="E1531" s="3" t="s">
        <v>18</v>
      </c>
      <c r="F1531" s="4" t="s">
        <v>25</v>
      </c>
      <c r="G1531" s="3" t="s">
        <v>16</v>
      </c>
      <c r="H1531" s="5">
        <v>2490.4877000000001</v>
      </c>
      <c r="I1531" s="5">
        <v>6.8997999999999999</v>
      </c>
      <c r="J1531" s="5">
        <v>6.5951000000000004</v>
      </c>
      <c r="K1531" s="6">
        <v>0.95583929968984616</v>
      </c>
      <c r="L1531" s="5">
        <v>83.02</v>
      </c>
      <c r="M1531" s="19">
        <f>H1531*INDEX('Pliegos Tarifarios (Santiago)'!$B:$B,MATCH($B1531,'Pliegos Tarifarios (Santiago)'!$A:$A,0))</f>
        <v>328154.13081510004</v>
      </c>
      <c r="N1531" s="19">
        <f>I1531*INDEX('Pliegos Tarifarios (Santiago)'!$C:$C,MATCH($B1531,'Pliegos Tarifarios (Santiago)'!$A:$A,0))</f>
        <v>23512.027572200001</v>
      </c>
      <c r="O1531" s="19">
        <f>J1531*INDEX('Pliegos Tarifarios (Santiago)'!$D:$D,MATCH($B1531,'Pliegos Tarifarios (Santiago)'!$A:$A,0))</f>
        <v>95450.882300000012</v>
      </c>
      <c r="P1531" s="19">
        <f>H1531*INDEX('Pliegos Tarifarios (Santiago)'!$E:$E,MATCH($B1531,'Pliegos Tarifarios (Santiago)'!$A:$A,0))</f>
        <v>32436.111804799999</v>
      </c>
      <c r="Q1531" s="19" cm="1">
        <f t="array" ref="Q1531">H1531*_xlfn.IFS(H1531&lt;=350,INDEX('Pliegos Tarifarios (Santiago)'!$F:$F,MATCH($B1531,'Pliegos Tarifarios (Santiago)'!$A:$A,0)),H1531&lt;=500,INDEX('Pliegos Tarifarios (Santiago)'!$G:$G,MATCH($B1531,'Pliegos Tarifarios (Santiago)'!$A:$A,0)),H1531&lt;=1000,INDEX('Pliegos Tarifarios (Santiago)'!$H:$H,MATCH($B1531,'Pliegos Tarifarios (Santiago)'!$A:$A,0)),H1531&lt;=5000,INDEX('Pliegos Tarifarios (Santiago)'!$I:$I,MATCH($B1531,'Pliegos Tarifarios (Santiago)'!$A:$A,0)),H1531&gt;5000,INDEX('Pliegos Tarifarios (Santiago)'!$J:$J,MATCH($B1531,'Pliegos Tarifarios (Santiago)'!$A:$A,0)))/1.19</f>
        <v>7473.5559468067222</v>
      </c>
      <c r="R1531" s="19">
        <f>INDEX('Pliegos Tarifarios (Santiago)'!$K:$K,MATCH($B1531,'Pliegos Tarifarios (Santiago)'!$A:$A,0))</f>
        <v>726.16</v>
      </c>
      <c r="S1531" s="21">
        <f t="shared" si="93"/>
        <v>487752.86843890673</v>
      </c>
      <c r="T1531" s="21">
        <f t="shared" si="94"/>
        <v>92673.045003392283</v>
      </c>
      <c r="U1531" s="19">
        <v>0</v>
      </c>
      <c r="V1531" s="21">
        <f t="shared" si="95"/>
        <v>580425.913442299</v>
      </c>
    </row>
    <row r="1532" spans="1:22" x14ac:dyDescent="0.3">
      <c r="A1532" s="3" t="s">
        <v>138</v>
      </c>
      <c r="B1532" s="3">
        <v>7</v>
      </c>
      <c r="C1532" s="4" t="s">
        <v>178</v>
      </c>
      <c r="D1532" s="3" t="s">
        <v>184</v>
      </c>
      <c r="E1532" s="3" t="s">
        <v>19</v>
      </c>
      <c r="F1532" s="4" t="s">
        <v>185</v>
      </c>
      <c r="G1532" s="3" t="s">
        <v>16</v>
      </c>
      <c r="H1532" s="5">
        <v>3737.9693000000002</v>
      </c>
      <c r="I1532" s="5">
        <v>9.9359000000000002</v>
      </c>
      <c r="J1532" s="5">
        <v>9.9076000000000004</v>
      </c>
      <c r="K1532" s="6">
        <v>0.99715174267051809</v>
      </c>
      <c r="L1532" s="5">
        <v>124.6</v>
      </c>
      <c r="M1532" s="19">
        <f>H1532*INDEX('Pliegos Tarifarios (Santiago)'!$B:$B,MATCH($B1532,'Pliegos Tarifarios (Santiago)'!$A:$A,0))</f>
        <v>492526.04887590004</v>
      </c>
      <c r="N1532" s="19">
        <f>I1532*INDEX('Pliegos Tarifarios (Santiago)'!$C:$C,MATCH($B1532,'Pliegos Tarifarios (Santiago)'!$A:$A,0))</f>
        <v>33857.960340099999</v>
      </c>
      <c r="O1532" s="19">
        <f>J1532*INDEX('Pliegos Tarifarios (Santiago)'!$D:$D,MATCH($B1532,'Pliegos Tarifarios (Santiago)'!$A:$A,0))</f>
        <v>143392.6948</v>
      </c>
      <c r="P1532" s="19">
        <f>H1532*INDEX('Pliegos Tarifarios (Santiago)'!$E:$E,MATCH($B1532,'Pliegos Tarifarios (Santiago)'!$A:$A,0))</f>
        <v>48683.312163199997</v>
      </c>
      <c r="Q1532" s="19" cm="1">
        <f t="array" ref="Q1532">H1532*_xlfn.IFS(H1532&lt;=350,INDEX('Pliegos Tarifarios (Santiago)'!$F:$F,MATCH($B1532,'Pliegos Tarifarios (Santiago)'!$A:$A,0)),H1532&lt;=500,INDEX('Pliegos Tarifarios (Santiago)'!$G:$G,MATCH($B1532,'Pliegos Tarifarios (Santiago)'!$A:$A,0)),H1532&lt;=1000,INDEX('Pliegos Tarifarios (Santiago)'!$H:$H,MATCH($B1532,'Pliegos Tarifarios (Santiago)'!$A:$A,0)),H1532&lt;=5000,INDEX('Pliegos Tarifarios (Santiago)'!$I:$I,MATCH($B1532,'Pliegos Tarifarios (Santiago)'!$A:$A,0)),H1532&gt;5000,INDEX('Pliegos Tarifarios (Santiago)'!$J:$J,MATCH($B1532,'Pliegos Tarifarios (Santiago)'!$A:$A,0)))/1.19</f>
        <v>11217.049050672269</v>
      </c>
      <c r="R1532" s="19">
        <f>INDEX('Pliegos Tarifarios (Santiago)'!$K:$K,MATCH($B1532,'Pliegos Tarifarios (Santiago)'!$A:$A,0))</f>
        <v>726.16</v>
      </c>
      <c r="S1532" s="21">
        <f t="shared" si="93"/>
        <v>730403.22522987227</v>
      </c>
      <c r="T1532" s="21">
        <f t="shared" si="94"/>
        <v>138776.61279367574</v>
      </c>
      <c r="U1532" s="19">
        <v>0</v>
      </c>
      <c r="V1532" s="21">
        <f t="shared" si="95"/>
        <v>869179.83802354801</v>
      </c>
    </row>
    <row r="1533" spans="1:22" x14ac:dyDescent="0.3">
      <c r="A1533" s="3" t="s">
        <v>138</v>
      </c>
      <c r="B1533" s="3">
        <v>7</v>
      </c>
      <c r="C1533" s="4" t="s">
        <v>178</v>
      </c>
      <c r="D1533" s="3" t="s">
        <v>186</v>
      </c>
      <c r="E1533" s="3" t="s">
        <v>187</v>
      </c>
      <c r="F1533" s="4" t="s">
        <v>188</v>
      </c>
      <c r="G1533" s="3" t="s">
        <v>16</v>
      </c>
      <c r="H1533" s="5">
        <v>3108.3006</v>
      </c>
      <c r="I1533" s="5">
        <v>8.3643000000000001</v>
      </c>
      <c r="J1533" s="5">
        <v>8.3643000000000001</v>
      </c>
      <c r="K1533" s="6">
        <v>1</v>
      </c>
      <c r="L1533" s="5">
        <v>103.61</v>
      </c>
      <c r="M1533" s="19">
        <f>H1533*INDEX('Pliegos Tarifarios (Santiago)'!$B:$B,MATCH($B1533,'Pliegos Tarifarios (Santiago)'!$A:$A,0))</f>
        <v>409559.01195780002</v>
      </c>
      <c r="N1533" s="19">
        <f>I1533*INDEX('Pliegos Tarifarios (Santiago)'!$C:$C,MATCH($B1533,'Pliegos Tarifarios (Santiago)'!$A:$A,0))</f>
        <v>28502.514887700003</v>
      </c>
      <c r="O1533" s="19">
        <f>J1533*INDEX('Pliegos Tarifarios (Santiago)'!$D:$D,MATCH($B1533,'Pliegos Tarifarios (Santiago)'!$A:$A,0))</f>
        <v>121056.51390000001</v>
      </c>
      <c r="P1533" s="19">
        <f>H1533*INDEX('Pliegos Tarifarios (Santiago)'!$E:$E,MATCH($B1533,'Pliegos Tarifarios (Santiago)'!$A:$A,0))</f>
        <v>40482.507014399998</v>
      </c>
      <c r="Q1533" s="19" cm="1">
        <f t="array" ref="Q1533">H1533*_xlfn.IFS(H1533&lt;=350,INDEX('Pliegos Tarifarios (Santiago)'!$F:$F,MATCH($B1533,'Pliegos Tarifarios (Santiago)'!$A:$A,0)),H1533&lt;=500,INDEX('Pliegos Tarifarios (Santiago)'!$G:$G,MATCH($B1533,'Pliegos Tarifarios (Santiago)'!$A:$A,0)),H1533&lt;=1000,INDEX('Pliegos Tarifarios (Santiago)'!$H:$H,MATCH($B1533,'Pliegos Tarifarios (Santiago)'!$A:$A,0)),H1533&lt;=5000,INDEX('Pliegos Tarifarios (Santiago)'!$I:$I,MATCH($B1533,'Pliegos Tarifarios (Santiago)'!$A:$A,0)),H1533&gt;5000,INDEX('Pliegos Tarifarios (Santiago)'!$J:$J,MATCH($B1533,'Pliegos Tarifarios (Santiago)'!$A:$A,0)))/1.19</f>
        <v>9327.5138173109244</v>
      </c>
      <c r="R1533" s="19">
        <f>INDEX('Pliegos Tarifarios (Santiago)'!$K:$K,MATCH($B1533,'Pliegos Tarifarios (Santiago)'!$A:$A,0))</f>
        <v>726.16</v>
      </c>
      <c r="S1533" s="21">
        <f t="shared" si="93"/>
        <v>609654.22157721093</v>
      </c>
      <c r="T1533" s="21">
        <f t="shared" si="94"/>
        <v>115834.30209967008</v>
      </c>
      <c r="U1533" s="19">
        <v>0</v>
      </c>
      <c r="V1533" s="21">
        <f t="shared" si="95"/>
        <v>725488.52367688098</v>
      </c>
    </row>
    <row r="1534" spans="1:22" x14ac:dyDescent="0.3">
      <c r="A1534" s="3" t="s">
        <v>138</v>
      </c>
      <c r="B1534" s="3">
        <v>7</v>
      </c>
      <c r="C1534" s="4" t="s">
        <v>178</v>
      </c>
      <c r="D1534" s="3" t="s">
        <v>189</v>
      </c>
      <c r="E1534" s="3" t="s">
        <v>190</v>
      </c>
      <c r="F1534" s="4" t="s">
        <v>191</v>
      </c>
      <c r="G1534" s="3" t="s">
        <v>16</v>
      </c>
      <c r="H1534" s="5">
        <v>3110.13</v>
      </c>
      <c r="I1534" s="5">
        <v>8.3778000000000006</v>
      </c>
      <c r="J1534" s="5">
        <v>8.3057999999999996</v>
      </c>
      <c r="K1534" s="6">
        <v>0.99140585833989814</v>
      </c>
      <c r="L1534" s="5">
        <v>103.67</v>
      </c>
      <c r="M1534" s="19">
        <f>H1534*INDEX('Pliegos Tarifarios (Santiago)'!$B:$B,MATCH($B1534,'Pliegos Tarifarios (Santiago)'!$A:$A,0))</f>
        <v>409800.05919000006</v>
      </c>
      <c r="N1534" s="19">
        <f>I1534*INDEX('Pliegos Tarifarios (Santiago)'!$C:$C,MATCH($B1534,'Pliegos Tarifarios (Santiago)'!$A:$A,0))</f>
        <v>28548.518014200003</v>
      </c>
      <c r="O1534" s="19">
        <f>J1534*INDEX('Pliegos Tarifarios (Santiago)'!$D:$D,MATCH($B1534,'Pliegos Tarifarios (Santiago)'!$A:$A,0))</f>
        <v>120209.8434</v>
      </c>
      <c r="P1534" s="19">
        <f>H1534*INDEX('Pliegos Tarifarios (Santiago)'!$E:$E,MATCH($B1534,'Pliegos Tarifarios (Santiago)'!$A:$A,0))</f>
        <v>40506.333119999996</v>
      </c>
      <c r="Q1534" s="19" cm="1">
        <f t="array" ref="Q1534">H1534*_xlfn.IFS(H1534&lt;=350,INDEX('Pliegos Tarifarios (Santiago)'!$F:$F,MATCH($B1534,'Pliegos Tarifarios (Santiago)'!$A:$A,0)),H1534&lt;=500,INDEX('Pliegos Tarifarios (Santiago)'!$G:$G,MATCH($B1534,'Pliegos Tarifarios (Santiago)'!$A:$A,0)),H1534&lt;=1000,INDEX('Pliegos Tarifarios (Santiago)'!$H:$H,MATCH($B1534,'Pliegos Tarifarios (Santiago)'!$A:$A,0)),H1534&lt;=5000,INDEX('Pliegos Tarifarios (Santiago)'!$I:$I,MATCH($B1534,'Pliegos Tarifarios (Santiago)'!$A:$A,0)),H1534&gt;5000,INDEX('Pliegos Tarifarios (Santiago)'!$J:$J,MATCH($B1534,'Pliegos Tarifarios (Santiago)'!$A:$A,0)))/1.19</f>
        <v>9333.0035546218478</v>
      </c>
      <c r="R1534" s="19">
        <f>INDEX('Pliegos Tarifarios (Santiago)'!$K:$K,MATCH($B1534,'Pliegos Tarifarios (Santiago)'!$A:$A,0))</f>
        <v>726.16</v>
      </c>
      <c r="S1534" s="21">
        <f t="shared" si="93"/>
        <v>609123.91727882193</v>
      </c>
      <c r="T1534" s="21">
        <f t="shared" si="94"/>
        <v>115733.54428297617</v>
      </c>
      <c r="U1534" s="19">
        <v>0</v>
      </c>
      <c r="V1534" s="21">
        <f t="shared" si="95"/>
        <v>724857.46156179812</v>
      </c>
    </row>
    <row r="1535" spans="1:22" x14ac:dyDescent="0.3">
      <c r="A1535" s="3" t="s">
        <v>138</v>
      </c>
      <c r="B1535" s="3">
        <v>7</v>
      </c>
      <c r="C1535" s="4" t="s">
        <v>178</v>
      </c>
      <c r="D1535" s="3" t="s">
        <v>192</v>
      </c>
      <c r="E1535" s="3" t="s">
        <v>193</v>
      </c>
      <c r="F1535" s="4" t="s">
        <v>194</v>
      </c>
      <c r="G1535" s="3" t="s">
        <v>16</v>
      </c>
      <c r="H1535" s="5">
        <v>1866.2556999999999</v>
      </c>
      <c r="I1535" s="5">
        <v>5.141</v>
      </c>
      <c r="J1535" s="5">
        <v>5.0465999999999998</v>
      </c>
      <c r="K1535" s="6">
        <v>0.98163781365493086</v>
      </c>
      <c r="L1535" s="5">
        <v>62.21</v>
      </c>
      <c r="M1535" s="19">
        <f>H1535*INDEX('Pliegos Tarifarios (Santiago)'!$B:$B,MATCH($B1535,'Pliegos Tarifarios (Santiago)'!$A:$A,0))</f>
        <v>245903.4497991</v>
      </c>
      <c r="N1535" s="19">
        <f>I1535*INDEX('Pliegos Tarifarios (Santiago)'!$C:$C,MATCH($B1535,'Pliegos Tarifarios (Santiago)'!$A:$A,0))</f>
        <v>17518.672098999999</v>
      </c>
      <c r="O1535" s="19">
        <f>J1535*INDEX('Pliegos Tarifarios (Santiago)'!$D:$D,MATCH($B1535,'Pliegos Tarifarios (Santiago)'!$A:$A,0))</f>
        <v>73039.441800000001</v>
      </c>
      <c r="P1535" s="19">
        <f>H1535*INDEX('Pliegos Tarifarios (Santiago)'!$E:$E,MATCH($B1535,'Pliegos Tarifarios (Santiago)'!$A:$A,0))</f>
        <v>24306.114236799996</v>
      </c>
      <c r="Q1535" s="19" cm="1">
        <f t="array" ref="Q1535">H1535*_xlfn.IFS(H1535&lt;=350,INDEX('Pliegos Tarifarios (Santiago)'!$F:$F,MATCH($B1535,'Pliegos Tarifarios (Santiago)'!$A:$A,0)),H1535&lt;=500,INDEX('Pliegos Tarifarios (Santiago)'!$G:$G,MATCH($B1535,'Pliegos Tarifarios (Santiago)'!$A:$A,0)),H1535&lt;=1000,INDEX('Pliegos Tarifarios (Santiago)'!$H:$H,MATCH($B1535,'Pliegos Tarifarios (Santiago)'!$A:$A,0)),H1535&lt;=5000,INDEX('Pliegos Tarifarios (Santiago)'!$I:$I,MATCH($B1535,'Pliegos Tarifarios (Santiago)'!$A:$A,0)),H1535&gt;5000,INDEX('Pliegos Tarifarios (Santiago)'!$J:$J,MATCH($B1535,'Pliegos Tarifarios (Santiago)'!$A:$A,0)))/1.19</f>
        <v>5600.3353821008395</v>
      </c>
      <c r="R1535" s="19">
        <f>INDEX('Pliegos Tarifarios (Santiago)'!$K:$K,MATCH($B1535,'Pliegos Tarifarios (Santiago)'!$A:$A,0))</f>
        <v>726.16</v>
      </c>
      <c r="S1535" s="21">
        <f t="shared" si="93"/>
        <v>367094.17331700085</v>
      </c>
      <c r="T1535" s="21">
        <f t="shared" si="94"/>
        <v>69747.892930230169</v>
      </c>
      <c r="U1535" s="19">
        <v>0</v>
      </c>
      <c r="V1535" s="21">
        <f t="shared" si="95"/>
        <v>436842.06624723104</v>
      </c>
    </row>
    <row r="1536" spans="1:22" x14ac:dyDescent="0.3">
      <c r="A1536" s="3" t="s">
        <v>138</v>
      </c>
      <c r="B1536" s="3">
        <v>7</v>
      </c>
      <c r="C1536" s="4" t="s">
        <v>178</v>
      </c>
      <c r="D1536" s="3" t="s">
        <v>195</v>
      </c>
      <c r="E1536" s="3" t="s">
        <v>196</v>
      </c>
      <c r="F1536" s="4" t="s">
        <v>197</v>
      </c>
      <c r="G1536" s="3" t="s">
        <v>16</v>
      </c>
      <c r="H1536" s="5">
        <v>4354.9627</v>
      </c>
      <c r="I1536" s="5">
        <v>11.799099999999999</v>
      </c>
      <c r="J1536" s="5">
        <v>11.799099999999999</v>
      </c>
      <c r="K1536" s="6">
        <v>1</v>
      </c>
      <c r="L1536" s="5">
        <v>145.16999999999999</v>
      </c>
      <c r="M1536" s="19">
        <f>H1536*INDEX('Pliegos Tarifarios (Santiago)'!$B:$B,MATCH($B1536,'Pliegos Tarifarios (Santiago)'!$A:$A,0))</f>
        <v>573822.95024010004</v>
      </c>
      <c r="N1536" s="19">
        <f>I1536*INDEX('Pliegos Tarifarios (Santiago)'!$C:$C,MATCH($B1536,'Pliegos Tarifarios (Santiago)'!$A:$A,0))</f>
        <v>40207.073324899997</v>
      </c>
      <c r="O1536" s="19">
        <f>J1536*INDEX('Pliegos Tarifarios (Santiago)'!$D:$D,MATCH($B1536,'Pliegos Tarifarios (Santiago)'!$A:$A,0))</f>
        <v>170768.3743</v>
      </c>
      <c r="P1536" s="19">
        <f>H1536*INDEX('Pliegos Tarifarios (Santiago)'!$E:$E,MATCH($B1536,'Pliegos Tarifarios (Santiago)'!$A:$A,0))</f>
        <v>56719.034204799995</v>
      </c>
      <c r="Q1536" s="19" cm="1">
        <f t="array" ref="Q1536">H1536*_xlfn.IFS(H1536&lt;=350,INDEX('Pliegos Tarifarios (Santiago)'!$F:$F,MATCH($B1536,'Pliegos Tarifarios (Santiago)'!$A:$A,0)),H1536&lt;=500,INDEX('Pliegos Tarifarios (Santiago)'!$G:$G,MATCH($B1536,'Pliegos Tarifarios (Santiago)'!$A:$A,0)),H1536&lt;=1000,INDEX('Pliegos Tarifarios (Santiago)'!$H:$H,MATCH($B1536,'Pliegos Tarifarios (Santiago)'!$A:$A,0)),H1536&lt;=5000,INDEX('Pliegos Tarifarios (Santiago)'!$I:$I,MATCH($B1536,'Pliegos Tarifarios (Santiago)'!$A:$A,0)),H1536&gt;5000,INDEX('Pliegos Tarifarios (Santiago)'!$J:$J,MATCH($B1536,'Pliegos Tarifarios (Santiago)'!$A:$A,0)))/1.19</f>
        <v>13068.547732521007</v>
      </c>
      <c r="R1536" s="19">
        <f>INDEX('Pliegos Tarifarios (Santiago)'!$K:$K,MATCH($B1536,'Pliegos Tarifarios (Santiago)'!$A:$A,0))</f>
        <v>726.16</v>
      </c>
      <c r="S1536" s="21">
        <f t="shared" si="93"/>
        <v>855312.13980232109</v>
      </c>
      <c r="T1536" s="21">
        <f t="shared" si="94"/>
        <v>162509.30656244102</v>
      </c>
      <c r="U1536" s="19">
        <v>0</v>
      </c>
      <c r="V1536" s="21">
        <f t="shared" si="95"/>
        <v>1017821.4463647621</v>
      </c>
    </row>
    <row r="1537" spans="1:22" x14ac:dyDescent="0.3">
      <c r="A1537" s="3" t="s">
        <v>138</v>
      </c>
      <c r="B1537" s="3">
        <v>7</v>
      </c>
      <c r="C1537" s="4" t="s">
        <v>178</v>
      </c>
      <c r="D1537" s="3" t="s">
        <v>198</v>
      </c>
      <c r="E1537" s="3" t="s">
        <v>199</v>
      </c>
      <c r="F1537" s="4" t="s">
        <v>97</v>
      </c>
      <c r="G1537" s="3" t="s">
        <v>16</v>
      </c>
      <c r="H1537" s="5">
        <v>2491.6007</v>
      </c>
      <c r="I1537" s="5">
        <v>6.6604999999999999</v>
      </c>
      <c r="J1537" s="5">
        <v>6.5960000000000001</v>
      </c>
      <c r="K1537" s="6">
        <v>0.9903160423391637</v>
      </c>
      <c r="L1537" s="5">
        <v>83.05</v>
      </c>
      <c r="M1537" s="19">
        <f>H1537*INDEX('Pliegos Tarifarios (Santiago)'!$B:$B,MATCH($B1537,'Pliegos Tarifarios (Santiago)'!$A:$A,0))</f>
        <v>328300.78303410002</v>
      </c>
      <c r="N1537" s="19">
        <f>I1537*INDEX('Pliegos Tarifarios (Santiago)'!$C:$C,MATCH($B1537,'Pliegos Tarifarios (Santiago)'!$A:$A,0))</f>
        <v>22696.579559500002</v>
      </c>
      <c r="O1537" s="19">
        <f>J1537*INDEX('Pliegos Tarifarios (Santiago)'!$D:$D,MATCH($B1537,'Pliegos Tarifarios (Santiago)'!$A:$A,0))</f>
        <v>95463.907999999996</v>
      </c>
      <c r="P1537" s="19">
        <f>H1537*INDEX('Pliegos Tarifarios (Santiago)'!$E:$E,MATCH($B1537,'Pliegos Tarifarios (Santiago)'!$A:$A,0))</f>
        <v>32450.607516799999</v>
      </c>
      <c r="Q1537" s="19" cm="1">
        <f t="array" ref="Q1537">H1537*_xlfn.IFS(H1537&lt;=350,INDEX('Pliegos Tarifarios (Santiago)'!$F:$F,MATCH($B1537,'Pliegos Tarifarios (Santiago)'!$A:$A,0)),H1537&lt;=500,INDEX('Pliegos Tarifarios (Santiago)'!$G:$G,MATCH($B1537,'Pliegos Tarifarios (Santiago)'!$A:$A,0)),H1537&lt;=1000,INDEX('Pliegos Tarifarios (Santiago)'!$H:$H,MATCH($B1537,'Pliegos Tarifarios (Santiago)'!$A:$A,0)),H1537&lt;=5000,INDEX('Pliegos Tarifarios (Santiago)'!$I:$I,MATCH($B1537,'Pliegos Tarifarios (Santiago)'!$A:$A,0)),H1537&gt;5000,INDEX('Pliegos Tarifarios (Santiago)'!$J:$J,MATCH($B1537,'Pliegos Tarifarios (Santiago)'!$A:$A,0)))/1.19</f>
        <v>7476.8958821008409</v>
      </c>
      <c r="R1537" s="19">
        <f>INDEX('Pliegos Tarifarios (Santiago)'!$K:$K,MATCH($B1537,'Pliegos Tarifarios (Santiago)'!$A:$A,0))</f>
        <v>726.16</v>
      </c>
      <c r="S1537" s="21">
        <f t="shared" si="93"/>
        <v>487114.93399250082</v>
      </c>
      <c r="T1537" s="21">
        <f t="shared" si="94"/>
        <v>92551.837458575159</v>
      </c>
      <c r="U1537" s="19">
        <v>0</v>
      </c>
      <c r="V1537" s="21">
        <f t="shared" si="95"/>
        <v>579666.77145107603</v>
      </c>
    </row>
    <row r="1538" spans="1:22" x14ac:dyDescent="0.3">
      <c r="A1538" s="3" t="s">
        <v>138</v>
      </c>
      <c r="B1538" s="3">
        <v>7</v>
      </c>
      <c r="C1538" s="4" t="s">
        <v>178</v>
      </c>
      <c r="D1538" s="3" t="s">
        <v>200</v>
      </c>
      <c r="E1538" s="3" t="s">
        <v>34</v>
      </c>
      <c r="F1538" s="4" t="s">
        <v>201</v>
      </c>
      <c r="G1538" s="3" t="s">
        <v>16</v>
      </c>
      <c r="H1538" s="5">
        <v>1247.4549999999999</v>
      </c>
      <c r="I1538" s="5">
        <v>3.3475999999999999</v>
      </c>
      <c r="J1538" s="5">
        <v>3.2755000000000001</v>
      </c>
      <c r="K1538" s="6">
        <v>0.97846218186163225</v>
      </c>
      <c r="L1538" s="5">
        <v>41.58</v>
      </c>
      <c r="M1538" s="19">
        <f>H1538*INDEX('Pliegos Tarifarios (Santiago)'!$B:$B,MATCH($B1538,'Pliegos Tarifarios (Santiago)'!$A:$A,0))</f>
        <v>164368.41316500001</v>
      </c>
      <c r="N1538" s="19">
        <f>I1538*INDEX('Pliegos Tarifarios (Santiago)'!$C:$C,MATCH($B1538,'Pliegos Tarifarios (Santiago)'!$A:$A,0))</f>
        <v>11407.412316399999</v>
      </c>
      <c r="O1538" s="19">
        <f>J1538*INDEX('Pliegos Tarifarios (Santiago)'!$D:$D,MATCH($B1538,'Pliegos Tarifarios (Santiago)'!$A:$A,0))</f>
        <v>47406.311500000003</v>
      </c>
      <c r="P1538" s="19">
        <f>H1538*INDEX('Pliegos Tarifarios (Santiago)'!$E:$E,MATCH($B1538,'Pliegos Tarifarios (Santiago)'!$A:$A,0))</f>
        <v>16246.853919999998</v>
      </c>
      <c r="Q1538" s="19" cm="1">
        <f t="array" ref="Q1538">H1538*_xlfn.IFS(H1538&lt;=350,INDEX('Pliegos Tarifarios (Santiago)'!$F:$F,MATCH($B1538,'Pliegos Tarifarios (Santiago)'!$A:$A,0)),H1538&lt;=500,INDEX('Pliegos Tarifarios (Santiago)'!$G:$G,MATCH($B1538,'Pliegos Tarifarios (Santiago)'!$A:$A,0)),H1538&lt;=1000,INDEX('Pliegos Tarifarios (Santiago)'!$H:$H,MATCH($B1538,'Pliegos Tarifarios (Santiago)'!$A:$A,0)),H1538&lt;=5000,INDEX('Pliegos Tarifarios (Santiago)'!$I:$I,MATCH($B1538,'Pliegos Tarifarios (Santiago)'!$A:$A,0)),H1538&gt;5000,INDEX('Pliegos Tarifarios (Santiago)'!$J:$J,MATCH($B1538,'Pliegos Tarifarios (Santiago)'!$A:$A,0)))/1.19</f>
        <v>3743.413281512605</v>
      </c>
      <c r="R1538" s="19">
        <f>INDEX('Pliegos Tarifarios (Santiago)'!$K:$K,MATCH($B1538,'Pliegos Tarifarios (Santiago)'!$A:$A,0))</f>
        <v>726.16</v>
      </c>
      <c r="S1538" s="21">
        <f t="shared" si="93"/>
        <v>243898.56418291261</v>
      </c>
      <c r="T1538" s="21">
        <f t="shared" si="94"/>
        <v>46340.727194753395</v>
      </c>
      <c r="U1538" s="19">
        <v>0</v>
      </c>
      <c r="V1538" s="21">
        <f t="shared" si="95"/>
        <v>290239.291377666</v>
      </c>
    </row>
    <row r="1539" spans="1:22" x14ac:dyDescent="0.3">
      <c r="A1539" s="3" t="s">
        <v>138</v>
      </c>
      <c r="B1539" s="3">
        <v>7</v>
      </c>
      <c r="C1539" s="4" t="s">
        <v>178</v>
      </c>
      <c r="D1539" s="3" t="s">
        <v>202</v>
      </c>
      <c r="E1539" s="3" t="s">
        <v>34</v>
      </c>
      <c r="F1539" s="4" t="s">
        <v>35</v>
      </c>
      <c r="G1539" s="3" t="s">
        <v>16</v>
      </c>
      <c r="H1539" s="5">
        <v>1244.625</v>
      </c>
      <c r="I1539" s="5">
        <v>3.3748</v>
      </c>
      <c r="J1539" s="5">
        <v>3.3748</v>
      </c>
      <c r="K1539" s="6">
        <v>1</v>
      </c>
      <c r="L1539" s="5">
        <v>41.49</v>
      </c>
      <c r="M1539" s="19">
        <f>H1539*INDEX('Pliegos Tarifarios (Santiago)'!$B:$B,MATCH($B1539,'Pliegos Tarifarios (Santiago)'!$A:$A,0))</f>
        <v>163995.52387500001</v>
      </c>
      <c r="N1539" s="19">
        <f>I1539*INDEX('Pliegos Tarifarios (Santiago)'!$C:$C,MATCH($B1539,'Pliegos Tarifarios (Santiago)'!$A:$A,0))</f>
        <v>11500.1000972</v>
      </c>
      <c r="O1539" s="19">
        <f>J1539*INDEX('Pliegos Tarifarios (Santiago)'!$D:$D,MATCH($B1539,'Pliegos Tarifarios (Santiago)'!$A:$A,0))</f>
        <v>48843.4804</v>
      </c>
      <c r="P1539" s="19">
        <f>H1539*INDEX('Pliegos Tarifarios (Santiago)'!$E:$E,MATCH($B1539,'Pliegos Tarifarios (Santiago)'!$A:$A,0))</f>
        <v>16209.995999999999</v>
      </c>
      <c r="Q1539" s="19" cm="1">
        <f t="array" ref="Q1539">H1539*_xlfn.IFS(H1539&lt;=350,INDEX('Pliegos Tarifarios (Santiago)'!$F:$F,MATCH($B1539,'Pliegos Tarifarios (Santiago)'!$A:$A,0)),H1539&lt;=500,INDEX('Pliegos Tarifarios (Santiago)'!$G:$G,MATCH($B1539,'Pliegos Tarifarios (Santiago)'!$A:$A,0)),H1539&lt;=1000,INDEX('Pliegos Tarifarios (Santiago)'!$H:$H,MATCH($B1539,'Pliegos Tarifarios (Santiago)'!$A:$A,0)),H1539&lt;=5000,INDEX('Pliegos Tarifarios (Santiago)'!$I:$I,MATCH($B1539,'Pliegos Tarifarios (Santiago)'!$A:$A,0)),H1539&gt;5000,INDEX('Pliegos Tarifarios (Santiago)'!$J:$J,MATCH($B1539,'Pliegos Tarifarios (Santiago)'!$A:$A,0)))/1.19</f>
        <v>3734.9209033613447</v>
      </c>
      <c r="R1539" s="19">
        <f>INDEX('Pliegos Tarifarios (Santiago)'!$K:$K,MATCH($B1539,'Pliegos Tarifarios (Santiago)'!$A:$A,0))</f>
        <v>726.16</v>
      </c>
      <c r="S1539" s="21">
        <f t="shared" si="93"/>
        <v>245010.18127556136</v>
      </c>
      <c r="T1539" s="21">
        <f t="shared" si="94"/>
        <v>46551.934442356658</v>
      </c>
      <c r="U1539" s="19">
        <v>0</v>
      </c>
      <c r="V1539" s="21">
        <f t="shared" si="95"/>
        <v>291562.11571791803</v>
      </c>
    </row>
    <row r="1540" spans="1:22" x14ac:dyDescent="0.3">
      <c r="A1540" s="3" t="s">
        <v>138</v>
      </c>
      <c r="B1540" s="3">
        <v>7</v>
      </c>
      <c r="C1540" s="4" t="s">
        <v>178</v>
      </c>
      <c r="D1540" s="3" t="s">
        <v>203</v>
      </c>
      <c r="E1540" s="3" t="s">
        <v>34</v>
      </c>
      <c r="F1540" s="4" t="s">
        <v>204</v>
      </c>
      <c r="G1540" s="3" t="s">
        <v>30</v>
      </c>
      <c r="H1540" s="5">
        <v>622.48019999999997</v>
      </c>
      <c r="I1540" s="5">
        <v>1.6776</v>
      </c>
      <c r="J1540" s="5">
        <v>1.6682999999999999</v>
      </c>
      <c r="K1540" s="6">
        <v>0.99445636623748201</v>
      </c>
      <c r="L1540" s="5">
        <v>20.75</v>
      </c>
      <c r="M1540" s="19">
        <f>H1540*INDEX('Pliegos Tarifarios (Santiago)'!$B:$B,MATCH($B1540,'Pliegos Tarifarios (Santiago)'!$A:$A,0))</f>
        <v>82019.858592599994</v>
      </c>
      <c r="N1540" s="19">
        <f>I1540*INDEX('Pliegos Tarifarios (Santiago)'!$C:$C,MATCH($B1540,'Pliegos Tarifarios (Santiago)'!$A:$A,0))</f>
        <v>5716.6551864000003</v>
      </c>
      <c r="O1540" s="19">
        <f>J1540*INDEX('Pliegos Tarifarios (Santiago)'!$D:$D,MATCH($B1540,'Pliegos Tarifarios (Santiago)'!$A:$A,0))</f>
        <v>24145.305899999999</v>
      </c>
      <c r="P1540" s="19">
        <f>H1540*INDEX('Pliegos Tarifarios (Santiago)'!$E:$E,MATCH($B1540,'Pliegos Tarifarios (Santiago)'!$A:$A,0))</f>
        <v>8107.1821247999987</v>
      </c>
      <c r="Q1540" s="19" cm="1">
        <f t="array" ref="Q1540">H1540*_xlfn.IFS(H1540&lt;=350,INDEX('Pliegos Tarifarios (Santiago)'!$F:$F,MATCH($B1540,'Pliegos Tarifarios (Santiago)'!$A:$A,0)),H1540&lt;=500,INDEX('Pliegos Tarifarios (Santiago)'!$G:$G,MATCH($B1540,'Pliegos Tarifarios (Santiago)'!$A:$A,0)),H1540&lt;=1000,INDEX('Pliegos Tarifarios (Santiago)'!$H:$H,MATCH($B1540,'Pliegos Tarifarios (Santiago)'!$A:$A,0)),H1540&lt;=5000,INDEX('Pliegos Tarifarios (Santiago)'!$I:$I,MATCH($B1540,'Pliegos Tarifarios (Santiago)'!$A:$A,0)),H1540&gt;5000,INDEX('Pliegos Tarifarios (Santiago)'!$J:$J,MATCH($B1540,'Pliegos Tarifarios (Santiago)'!$A:$A,0)))/1.19</f>
        <v>1459.9514606722691</v>
      </c>
      <c r="R1540" s="19">
        <f>INDEX('Pliegos Tarifarios (Santiago)'!$K:$K,MATCH($B1540,'Pliegos Tarifarios (Santiago)'!$A:$A,0))</f>
        <v>726.16</v>
      </c>
      <c r="S1540" s="21">
        <f t="shared" si="93"/>
        <v>122175.11326447228</v>
      </c>
      <c r="T1540" s="21">
        <f t="shared" si="94"/>
        <v>23213.271520249735</v>
      </c>
      <c r="U1540" s="19">
        <v>0</v>
      </c>
      <c r="V1540" s="21">
        <f t="shared" si="95"/>
        <v>145388.384784722</v>
      </c>
    </row>
    <row r="1541" spans="1:22" x14ac:dyDescent="0.3">
      <c r="A1541" s="3" t="s">
        <v>138</v>
      </c>
      <c r="B1541" s="3">
        <v>7</v>
      </c>
      <c r="C1541" s="4" t="s">
        <v>178</v>
      </c>
      <c r="D1541" s="3" t="s">
        <v>205</v>
      </c>
      <c r="E1541" s="3" t="s">
        <v>34</v>
      </c>
      <c r="F1541" s="4" t="s">
        <v>206</v>
      </c>
      <c r="G1541" s="3" t="s">
        <v>30</v>
      </c>
      <c r="H1541" s="5">
        <v>621.61519999999996</v>
      </c>
      <c r="I1541" s="5">
        <v>1.7571000000000001</v>
      </c>
      <c r="J1541" s="5">
        <v>1.7571000000000001</v>
      </c>
      <c r="K1541" s="6">
        <v>1</v>
      </c>
      <c r="L1541" s="5">
        <v>20.72</v>
      </c>
      <c r="M1541" s="19">
        <f>H1541*INDEX('Pliegos Tarifarios (Santiago)'!$B:$B,MATCH($B1541,'Pliegos Tarifarios (Santiago)'!$A:$A,0))</f>
        <v>81905.883597599997</v>
      </c>
      <c r="N1541" s="19">
        <f>I1541*INDEX('Pliegos Tarifarios (Santiago)'!$C:$C,MATCH($B1541,'Pliegos Tarifarios (Santiago)'!$A:$A,0))</f>
        <v>5987.5624869000003</v>
      </c>
      <c r="O1541" s="19">
        <f>J1541*INDEX('Pliegos Tarifarios (Santiago)'!$D:$D,MATCH($B1541,'Pliegos Tarifarios (Santiago)'!$A:$A,0))</f>
        <v>25430.508300000001</v>
      </c>
      <c r="P1541" s="19">
        <f>H1541*INDEX('Pliegos Tarifarios (Santiago)'!$E:$E,MATCH($B1541,'Pliegos Tarifarios (Santiago)'!$A:$A,0))</f>
        <v>8095.9163647999985</v>
      </c>
      <c r="Q1541" s="19" cm="1">
        <f t="array" ref="Q1541">H1541*_xlfn.IFS(H1541&lt;=350,INDEX('Pliegos Tarifarios (Santiago)'!$F:$F,MATCH($B1541,'Pliegos Tarifarios (Santiago)'!$A:$A,0)),H1541&lt;=500,INDEX('Pliegos Tarifarios (Santiago)'!$G:$G,MATCH($B1541,'Pliegos Tarifarios (Santiago)'!$A:$A,0)),H1541&lt;=1000,INDEX('Pliegos Tarifarios (Santiago)'!$H:$H,MATCH($B1541,'Pliegos Tarifarios (Santiago)'!$A:$A,0)),H1541&lt;=5000,INDEX('Pliegos Tarifarios (Santiago)'!$I:$I,MATCH($B1541,'Pliegos Tarifarios (Santiago)'!$A:$A,0)),H1541&gt;5000,INDEX('Pliegos Tarifarios (Santiago)'!$J:$J,MATCH($B1541,'Pliegos Tarifarios (Santiago)'!$A:$A,0)))/1.19</f>
        <v>1457.9227085714288</v>
      </c>
      <c r="R1541" s="19">
        <f>INDEX('Pliegos Tarifarios (Santiago)'!$K:$K,MATCH($B1541,'Pliegos Tarifarios (Santiago)'!$A:$A,0))</f>
        <v>726.16</v>
      </c>
      <c r="S1541" s="21">
        <f t="shared" ref="S1541" si="96">SUM(M1541:R1541)</f>
        <v>123603.95345787142</v>
      </c>
      <c r="T1541" s="21">
        <f t="shared" si="94"/>
        <v>23484.751156995571</v>
      </c>
      <c r="U1541" s="19">
        <v>0</v>
      </c>
      <c r="V1541" s="21">
        <f t="shared" si="95"/>
        <v>147088.70461486699</v>
      </c>
    </row>
    <row r="1542" spans="1:22" x14ac:dyDescent="0.3">
      <c r="A1542" s="3" t="s">
        <v>138</v>
      </c>
      <c r="B1542" s="3">
        <v>7</v>
      </c>
      <c r="C1542" s="4" t="s">
        <v>178</v>
      </c>
      <c r="D1542" s="3" t="s">
        <v>207</v>
      </c>
      <c r="E1542" s="3" t="s">
        <v>34</v>
      </c>
      <c r="F1542" s="4" t="s">
        <v>208</v>
      </c>
      <c r="G1542" s="3" t="s">
        <v>30</v>
      </c>
      <c r="H1542" s="5">
        <v>622.71960000000001</v>
      </c>
      <c r="I1542" s="5">
        <v>1.7219</v>
      </c>
      <c r="J1542" s="5">
        <v>1.6347</v>
      </c>
      <c r="K1542" s="6">
        <v>0.94935826703060577</v>
      </c>
      <c r="L1542" s="5">
        <v>20.76</v>
      </c>
      <c r="M1542" s="19">
        <f>H1542*INDEX('Pliegos Tarifarios (Santiago)'!$B:$B,MATCH($B1542,'Pliegos Tarifarios (Santiago)'!$A:$A,0))</f>
        <v>82051.402654800011</v>
      </c>
      <c r="N1542" s="19">
        <f>I1542*INDEX('Pliegos Tarifarios (Santiago)'!$C:$C,MATCH($B1542,'Pliegos Tarifarios (Santiago)'!$A:$A,0))</f>
        <v>5867.6135941000002</v>
      </c>
      <c r="O1542" s="19">
        <f>J1542*INDEX('Pliegos Tarifarios (Santiago)'!$D:$D,MATCH($B1542,'Pliegos Tarifarios (Santiago)'!$A:$A,0))</f>
        <v>23659.0131</v>
      </c>
      <c r="P1542" s="19">
        <f>H1542*INDEX('Pliegos Tarifarios (Santiago)'!$E:$E,MATCH($B1542,'Pliegos Tarifarios (Santiago)'!$A:$A,0))</f>
        <v>8110.3000703999996</v>
      </c>
      <c r="Q1542" s="19" cm="1">
        <f t="array" ref="Q1542">H1542*_xlfn.IFS(H1542&lt;=350,INDEX('Pliegos Tarifarios (Santiago)'!$F:$F,MATCH($B1542,'Pliegos Tarifarios (Santiago)'!$A:$A,0)),H1542&lt;=500,INDEX('Pliegos Tarifarios (Santiago)'!$G:$G,MATCH($B1542,'Pliegos Tarifarios (Santiago)'!$A:$A,0)),H1542&lt;=1000,INDEX('Pliegos Tarifarios (Santiago)'!$H:$H,MATCH($B1542,'Pliegos Tarifarios (Santiago)'!$A:$A,0)),H1542&lt;=5000,INDEX('Pliegos Tarifarios (Santiago)'!$I:$I,MATCH($B1542,'Pliegos Tarifarios (Santiago)'!$A:$A,0)),H1542&gt;5000,INDEX('Pliegos Tarifarios (Santiago)'!$J:$J,MATCH($B1542,'Pliegos Tarifarios (Santiago)'!$A:$A,0)))/1.19</f>
        <v>1460.512944201681</v>
      </c>
      <c r="R1542" s="19">
        <f>INDEX('Pliegos Tarifarios (Santiago)'!$K:$K,MATCH($B1542,'Pliegos Tarifarios (Santiago)'!$A:$A,0))</f>
        <v>726.16</v>
      </c>
      <c r="S1542" s="21">
        <f t="shared" ref="S1542:S1605" si="97">SUM(M1542:R1542)</f>
        <v>121875.00236350168</v>
      </c>
      <c r="T1542" s="21">
        <f t="shared" si="94"/>
        <v>23156.250449065319</v>
      </c>
      <c r="U1542" s="19">
        <v>0</v>
      </c>
      <c r="V1542" s="21">
        <f t="shared" si="95"/>
        <v>145031.25281256699</v>
      </c>
    </row>
    <row r="1543" spans="1:22" x14ac:dyDescent="0.3">
      <c r="A1543" s="3" t="s">
        <v>138</v>
      </c>
      <c r="B1543" s="3">
        <v>7</v>
      </c>
      <c r="C1543" s="4" t="s">
        <v>178</v>
      </c>
      <c r="D1543" s="3" t="s">
        <v>209</v>
      </c>
      <c r="E1543" s="3" t="s">
        <v>34</v>
      </c>
      <c r="F1543" s="4" t="s">
        <v>210</v>
      </c>
      <c r="G1543" s="3" t="s">
        <v>30</v>
      </c>
      <c r="H1543" s="5">
        <v>623.43110000000001</v>
      </c>
      <c r="I1543" s="5">
        <v>1.7149000000000001</v>
      </c>
      <c r="J1543" s="5">
        <v>1.6854</v>
      </c>
      <c r="K1543" s="6">
        <v>0.98279783077730476</v>
      </c>
      <c r="L1543" s="5">
        <v>20.78</v>
      </c>
      <c r="M1543" s="19">
        <f>H1543*INDEX('Pliegos Tarifarios (Santiago)'!$B:$B,MATCH($B1543,'Pliegos Tarifarios (Santiago)'!$A:$A,0))</f>
        <v>82145.152029300007</v>
      </c>
      <c r="N1543" s="19">
        <f>I1543*INDEX('Pliegos Tarifarios (Santiago)'!$C:$C,MATCH($B1543,'Pliegos Tarifarios (Santiago)'!$A:$A,0))</f>
        <v>5843.7601211000001</v>
      </c>
      <c r="O1543" s="19">
        <f>J1543*INDEX('Pliegos Tarifarios (Santiago)'!$D:$D,MATCH($B1543,'Pliegos Tarifarios (Santiago)'!$A:$A,0))</f>
        <v>24392.7942</v>
      </c>
      <c r="P1543" s="19">
        <f>H1543*INDEX('Pliegos Tarifarios (Santiago)'!$E:$E,MATCH($B1543,'Pliegos Tarifarios (Santiago)'!$A:$A,0))</f>
        <v>8119.5666463999996</v>
      </c>
      <c r="Q1543" s="19" cm="1">
        <f t="array" ref="Q1543">H1543*_xlfn.IFS(H1543&lt;=350,INDEX('Pliegos Tarifarios (Santiago)'!$F:$F,MATCH($B1543,'Pliegos Tarifarios (Santiago)'!$A:$A,0)),H1543&lt;=500,INDEX('Pliegos Tarifarios (Santiago)'!$G:$G,MATCH($B1543,'Pliegos Tarifarios (Santiago)'!$A:$A,0)),H1543&lt;=1000,INDEX('Pliegos Tarifarios (Santiago)'!$H:$H,MATCH($B1543,'Pliegos Tarifarios (Santiago)'!$A:$A,0)),H1543&lt;=5000,INDEX('Pliegos Tarifarios (Santiago)'!$I:$I,MATCH($B1543,'Pliegos Tarifarios (Santiago)'!$A:$A,0)),H1543&gt;5000,INDEX('Pliegos Tarifarios (Santiago)'!$J:$J,MATCH($B1543,'Pliegos Tarifarios (Santiago)'!$A:$A,0)))/1.19</f>
        <v>1462.181680756303</v>
      </c>
      <c r="R1543" s="19">
        <f>INDEX('Pliegos Tarifarios (Santiago)'!$K:$K,MATCH($B1543,'Pliegos Tarifarios (Santiago)'!$A:$A,0))</f>
        <v>726.16</v>
      </c>
      <c r="S1543" s="21">
        <f t="shared" si="97"/>
        <v>122689.61467755631</v>
      </c>
      <c r="T1543" s="21">
        <f t="shared" si="94"/>
        <v>23311.0267887357</v>
      </c>
      <c r="U1543" s="19">
        <v>0</v>
      </c>
      <c r="V1543" s="21">
        <f t="shared" si="95"/>
        <v>146000.641466292</v>
      </c>
    </row>
    <row r="1544" spans="1:22" x14ac:dyDescent="0.3">
      <c r="A1544" s="3" t="s">
        <v>138</v>
      </c>
      <c r="B1544" s="3">
        <v>7</v>
      </c>
      <c r="C1544" s="4" t="s">
        <v>178</v>
      </c>
      <c r="D1544" s="3" t="s">
        <v>211</v>
      </c>
      <c r="E1544" s="3" t="s">
        <v>34</v>
      </c>
      <c r="F1544" s="4" t="s">
        <v>212</v>
      </c>
      <c r="G1544" s="3" t="s">
        <v>16</v>
      </c>
      <c r="H1544" s="5">
        <v>1245.5634</v>
      </c>
      <c r="I1544" s="5">
        <v>3.3917999999999999</v>
      </c>
      <c r="J1544" s="5">
        <v>3.2879999999999998</v>
      </c>
      <c r="K1544" s="6">
        <v>0.96939678047054656</v>
      </c>
      <c r="L1544" s="5">
        <v>41.52</v>
      </c>
      <c r="M1544" s="19">
        <f>H1544*INDEX('Pliegos Tarifarios (Santiago)'!$B:$B,MATCH($B1544,'Pliegos Tarifarios (Santiago)'!$A:$A,0))</f>
        <v>164119.17027420001</v>
      </c>
      <c r="N1544" s="19">
        <f>I1544*INDEX('Pliegos Tarifarios (Santiago)'!$C:$C,MATCH($B1544,'Pliegos Tarifarios (Santiago)'!$A:$A,0))</f>
        <v>11558.0299602</v>
      </c>
      <c r="O1544" s="19">
        <f>J1544*INDEX('Pliegos Tarifarios (Santiago)'!$D:$D,MATCH($B1544,'Pliegos Tarifarios (Santiago)'!$A:$A,0))</f>
        <v>47587.223999999995</v>
      </c>
      <c r="P1544" s="19">
        <f>H1544*INDEX('Pliegos Tarifarios (Santiago)'!$E:$E,MATCH($B1544,'Pliegos Tarifarios (Santiago)'!$A:$A,0))</f>
        <v>16222.217721599998</v>
      </c>
      <c r="Q1544" s="19" cm="1">
        <f t="array" ref="Q1544">H1544*_xlfn.IFS(H1544&lt;=350,INDEX('Pliegos Tarifarios (Santiago)'!$F:$F,MATCH($B1544,'Pliegos Tarifarios (Santiago)'!$A:$A,0)),H1544&lt;=500,INDEX('Pliegos Tarifarios (Santiago)'!$G:$G,MATCH($B1544,'Pliegos Tarifarios (Santiago)'!$A:$A,0)),H1544&lt;=1000,INDEX('Pliegos Tarifarios (Santiago)'!$H:$H,MATCH($B1544,'Pliegos Tarifarios (Santiago)'!$A:$A,0)),H1544&lt;=5000,INDEX('Pliegos Tarifarios (Santiago)'!$I:$I,MATCH($B1544,'Pliegos Tarifarios (Santiago)'!$A:$A,0)),H1544&gt;5000,INDEX('Pliegos Tarifarios (Santiago)'!$J:$J,MATCH($B1544,'Pliegos Tarifarios (Santiago)'!$A:$A,0)))/1.19</f>
        <v>3737.7368919327732</v>
      </c>
      <c r="R1544" s="19">
        <f>INDEX('Pliegos Tarifarios (Santiago)'!$K:$K,MATCH($B1544,'Pliegos Tarifarios (Santiago)'!$A:$A,0))</f>
        <v>726.16</v>
      </c>
      <c r="S1544" s="21">
        <f t="shared" si="97"/>
        <v>243950.53884793277</v>
      </c>
      <c r="T1544" s="21">
        <f t="shared" si="94"/>
        <v>46350.602381107223</v>
      </c>
      <c r="U1544" s="19">
        <v>0</v>
      </c>
      <c r="V1544" s="21">
        <f t="shared" si="95"/>
        <v>290301.14122903999</v>
      </c>
    </row>
    <row r="1545" spans="1:22" x14ac:dyDescent="0.3">
      <c r="A1545" s="3" t="s">
        <v>138</v>
      </c>
      <c r="B1545" s="3">
        <v>7</v>
      </c>
      <c r="C1545" s="4" t="s">
        <v>178</v>
      </c>
      <c r="D1545" s="3" t="s">
        <v>213</v>
      </c>
      <c r="E1545" s="3" t="s">
        <v>34</v>
      </c>
      <c r="F1545" s="4" t="s">
        <v>214</v>
      </c>
      <c r="G1545" s="3" t="s">
        <v>30</v>
      </c>
      <c r="H1545" s="5">
        <v>373.25700000000001</v>
      </c>
      <c r="I1545" s="5">
        <v>1.0285</v>
      </c>
      <c r="J1545" s="5">
        <v>0.99709999999999999</v>
      </c>
      <c r="K1545" s="6">
        <v>0.96947010209042295</v>
      </c>
      <c r="L1545" s="5">
        <v>12.44</v>
      </c>
      <c r="M1545" s="19">
        <f>H1545*INDEX('Pliegos Tarifarios (Santiago)'!$B:$B,MATCH($B1545,'Pliegos Tarifarios (Santiago)'!$A:$A,0))</f>
        <v>49181.462091000001</v>
      </c>
      <c r="N1545" s="19">
        <f>I1545*INDEX('Pliegos Tarifarios (Santiago)'!$C:$C,MATCH($B1545,'Pliegos Tarifarios (Santiago)'!$A:$A,0))</f>
        <v>3504.7567115000002</v>
      </c>
      <c r="O1545" s="19">
        <f>J1545*INDEX('Pliegos Tarifarios (Santiago)'!$D:$D,MATCH($B1545,'Pliegos Tarifarios (Santiago)'!$A:$A,0))</f>
        <v>14431.0283</v>
      </c>
      <c r="P1545" s="19">
        <f>H1545*INDEX('Pliegos Tarifarios (Santiago)'!$E:$E,MATCH($B1545,'Pliegos Tarifarios (Santiago)'!$A:$A,0))</f>
        <v>4861.2991679999996</v>
      </c>
      <c r="Q1545" s="19" cm="1">
        <f t="array" ref="Q1545">H1545*_xlfn.IFS(H1545&lt;=350,INDEX('Pliegos Tarifarios (Santiago)'!$F:$F,MATCH($B1545,'Pliegos Tarifarios (Santiago)'!$A:$A,0)),H1545&lt;=500,INDEX('Pliegos Tarifarios (Santiago)'!$G:$G,MATCH($B1545,'Pliegos Tarifarios (Santiago)'!$A:$A,0)),H1545&lt;=1000,INDEX('Pliegos Tarifarios (Santiago)'!$H:$H,MATCH($B1545,'Pliegos Tarifarios (Santiago)'!$A:$A,0)),H1545&lt;=5000,INDEX('Pliegos Tarifarios (Santiago)'!$I:$I,MATCH($B1545,'Pliegos Tarifarios (Santiago)'!$A:$A,0)),H1545&gt;5000,INDEX('Pliegos Tarifarios (Santiago)'!$J:$J,MATCH($B1545,'Pliegos Tarifarios (Santiago)'!$A:$A,0)))/1.19</f>
        <v>525.6964134453782</v>
      </c>
      <c r="R1545" s="19">
        <f>INDEX('Pliegos Tarifarios (Santiago)'!$K:$K,MATCH($B1545,'Pliegos Tarifarios (Santiago)'!$A:$A,0))</f>
        <v>726.16</v>
      </c>
      <c r="S1545" s="21">
        <f t="shared" si="97"/>
        <v>73230.402683945373</v>
      </c>
      <c r="T1545" s="21">
        <f t="shared" si="94"/>
        <v>13913.776509949621</v>
      </c>
      <c r="U1545" s="19">
        <v>0</v>
      </c>
      <c r="V1545" s="21">
        <f t="shared" si="95"/>
        <v>87144.17919389499</v>
      </c>
    </row>
    <row r="1546" spans="1:22" x14ac:dyDescent="0.3">
      <c r="A1546" s="3" t="s">
        <v>138</v>
      </c>
      <c r="B1546" s="3">
        <v>7</v>
      </c>
      <c r="C1546" s="4" t="s">
        <v>178</v>
      </c>
      <c r="D1546" s="3" t="s">
        <v>215</v>
      </c>
      <c r="E1546" s="3" t="s">
        <v>34</v>
      </c>
      <c r="F1546" s="4" t="s">
        <v>216</v>
      </c>
      <c r="G1546" s="3" t="s">
        <v>30</v>
      </c>
      <c r="H1546" s="5">
        <v>373.15039999999999</v>
      </c>
      <c r="I1546" s="5">
        <v>1.0255000000000001</v>
      </c>
      <c r="J1546" s="5">
        <v>1.0115000000000001</v>
      </c>
      <c r="K1546" s="6">
        <v>0.98634812286689422</v>
      </c>
      <c r="L1546" s="5">
        <v>12.44</v>
      </c>
      <c r="M1546" s="19">
        <f>H1546*INDEX('Pliegos Tarifarios (Santiago)'!$B:$B,MATCH($B1546,'Pliegos Tarifarios (Santiago)'!$A:$A,0))</f>
        <v>49167.416155200001</v>
      </c>
      <c r="N1546" s="19">
        <f>I1546*INDEX('Pliegos Tarifarios (Santiago)'!$C:$C,MATCH($B1546,'Pliegos Tarifarios (Santiago)'!$A:$A,0))</f>
        <v>3494.5337945000006</v>
      </c>
      <c r="O1546" s="19">
        <f>J1546*INDEX('Pliegos Tarifarios (Santiago)'!$D:$D,MATCH($B1546,'Pliegos Tarifarios (Santiago)'!$A:$A,0))</f>
        <v>14639.4395</v>
      </c>
      <c r="P1546" s="19">
        <f>H1546*INDEX('Pliegos Tarifarios (Santiago)'!$E:$E,MATCH($B1546,'Pliegos Tarifarios (Santiago)'!$A:$A,0))</f>
        <v>4859.9108096</v>
      </c>
      <c r="Q1546" s="19" cm="1">
        <f t="array" ref="Q1546">H1546*_xlfn.IFS(H1546&lt;=350,INDEX('Pliegos Tarifarios (Santiago)'!$F:$F,MATCH($B1546,'Pliegos Tarifarios (Santiago)'!$A:$A,0)),H1546&lt;=500,INDEX('Pliegos Tarifarios (Santiago)'!$G:$G,MATCH($B1546,'Pliegos Tarifarios (Santiago)'!$A:$A,0)),H1546&lt;=1000,INDEX('Pliegos Tarifarios (Santiago)'!$H:$H,MATCH($B1546,'Pliegos Tarifarios (Santiago)'!$A:$A,0)),H1546&lt;=5000,INDEX('Pliegos Tarifarios (Santiago)'!$I:$I,MATCH($B1546,'Pliegos Tarifarios (Santiago)'!$A:$A,0)),H1546&gt;5000,INDEX('Pliegos Tarifarios (Santiago)'!$J:$J,MATCH($B1546,'Pliegos Tarifarios (Santiago)'!$A:$A,0)))/1.19</f>
        <v>525.5462776470589</v>
      </c>
      <c r="R1546" s="19">
        <f>INDEX('Pliegos Tarifarios (Santiago)'!$K:$K,MATCH($B1546,'Pliegos Tarifarios (Santiago)'!$A:$A,0))</f>
        <v>726.16</v>
      </c>
      <c r="S1546" s="21">
        <f t="shared" si="97"/>
        <v>73413.006536947054</v>
      </c>
      <c r="T1546" s="21">
        <f t="shared" ref="T1546:T1609" si="98">S1546*0.19</f>
        <v>13948.471242019941</v>
      </c>
      <c r="U1546" s="19">
        <v>0</v>
      </c>
      <c r="V1546" s="21">
        <f t="shared" ref="V1546:V1609" si="99">SUM(S1546:T1546)</f>
        <v>87361.47777896699</v>
      </c>
    </row>
    <row r="1547" spans="1:22" x14ac:dyDescent="0.3">
      <c r="A1547" s="3" t="s">
        <v>138</v>
      </c>
      <c r="B1547" s="3">
        <v>7</v>
      </c>
      <c r="C1547" s="4" t="s">
        <v>178</v>
      </c>
      <c r="D1547" s="3" t="s">
        <v>217</v>
      </c>
      <c r="E1547" s="3" t="s">
        <v>34</v>
      </c>
      <c r="F1547" s="4" t="s">
        <v>218</v>
      </c>
      <c r="G1547" s="3" t="s">
        <v>30</v>
      </c>
      <c r="H1547" s="5">
        <v>373.0727</v>
      </c>
      <c r="I1547" s="5">
        <v>1.0305</v>
      </c>
      <c r="J1547" s="5">
        <v>0.99239999999999995</v>
      </c>
      <c r="K1547" s="6">
        <v>0.96302765647743815</v>
      </c>
      <c r="L1547" s="5">
        <v>12.44</v>
      </c>
      <c r="M1547" s="19">
        <f>H1547*INDEX('Pliegos Tarifarios (Santiago)'!$B:$B,MATCH($B1547,'Pliegos Tarifarios (Santiago)'!$A:$A,0))</f>
        <v>49157.1781701</v>
      </c>
      <c r="N1547" s="19">
        <f>I1547*INDEX('Pliegos Tarifarios (Santiago)'!$C:$C,MATCH($B1547,'Pliegos Tarifarios (Santiago)'!$A:$A,0))</f>
        <v>3511.5719895000002</v>
      </c>
      <c r="O1547" s="19">
        <f>J1547*INDEX('Pliegos Tarifarios (Santiago)'!$D:$D,MATCH($B1547,'Pliegos Tarifarios (Santiago)'!$A:$A,0))</f>
        <v>14363.0052</v>
      </c>
      <c r="P1547" s="19">
        <f>H1547*INDEX('Pliegos Tarifarios (Santiago)'!$E:$E,MATCH($B1547,'Pliegos Tarifarios (Santiago)'!$A:$A,0))</f>
        <v>4858.8988448</v>
      </c>
      <c r="Q1547" s="19" cm="1">
        <f t="array" ref="Q1547">H1547*_xlfn.IFS(H1547&lt;=350,INDEX('Pliegos Tarifarios (Santiago)'!$F:$F,MATCH($B1547,'Pliegos Tarifarios (Santiago)'!$A:$A,0)),H1547&lt;=500,INDEX('Pliegos Tarifarios (Santiago)'!$G:$G,MATCH($B1547,'Pliegos Tarifarios (Santiago)'!$A:$A,0)),H1547&lt;=1000,INDEX('Pliegos Tarifarios (Santiago)'!$H:$H,MATCH($B1547,'Pliegos Tarifarios (Santiago)'!$A:$A,0)),H1547&lt;=5000,INDEX('Pliegos Tarifarios (Santiago)'!$I:$I,MATCH($B1547,'Pliegos Tarifarios (Santiago)'!$A:$A,0)),H1547&gt;5000,INDEX('Pliegos Tarifarios (Santiago)'!$J:$J,MATCH($B1547,'Pliegos Tarifarios (Santiago)'!$A:$A,0)))/1.19</f>
        <v>525.43684470588244</v>
      </c>
      <c r="R1547" s="19">
        <f>INDEX('Pliegos Tarifarios (Santiago)'!$K:$K,MATCH($B1547,'Pliegos Tarifarios (Santiago)'!$A:$A,0))</f>
        <v>726.16</v>
      </c>
      <c r="S1547" s="21">
        <f t="shared" si="97"/>
        <v>73142.251049105893</v>
      </c>
      <c r="T1547" s="21">
        <f t="shared" si="98"/>
        <v>13897.02769933012</v>
      </c>
      <c r="U1547" s="19">
        <v>0</v>
      </c>
      <c r="V1547" s="21">
        <f t="shared" si="99"/>
        <v>87039.278748436016</v>
      </c>
    </row>
    <row r="1548" spans="1:22" x14ac:dyDescent="0.3">
      <c r="A1548" s="3" t="s">
        <v>138</v>
      </c>
      <c r="B1548" s="3">
        <v>7</v>
      </c>
      <c r="C1548" s="4" t="s">
        <v>178</v>
      </c>
      <c r="D1548" s="3" t="s">
        <v>219</v>
      </c>
      <c r="E1548" s="3" t="s">
        <v>34</v>
      </c>
      <c r="F1548" s="4" t="s">
        <v>220</v>
      </c>
      <c r="G1548" s="3" t="s">
        <v>30</v>
      </c>
      <c r="H1548" s="5">
        <v>374.57819999999998</v>
      </c>
      <c r="I1548" s="5">
        <v>1.0154000000000001</v>
      </c>
      <c r="J1548" s="5">
        <v>0.98089999999999999</v>
      </c>
      <c r="K1548" s="6">
        <v>0.96602324207208978</v>
      </c>
      <c r="L1548" s="5">
        <v>12.49</v>
      </c>
      <c r="M1548" s="19">
        <f>H1548*INDEX('Pliegos Tarifarios (Santiago)'!$B:$B,MATCH($B1548,'Pliegos Tarifarios (Santiago)'!$A:$A,0))</f>
        <v>49355.547366599996</v>
      </c>
      <c r="N1548" s="19">
        <f>I1548*INDEX('Pliegos Tarifarios (Santiago)'!$C:$C,MATCH($B1548,'Pliegos Tarifarios (Santiago)'!$A:$A,0))</f>
        <v>3460.1166406000002</v>
      </c>
      <c r="O1548" s="19">
        <f>J1548*INDEX('Pliegos Tarifarios (Santiago)'!$D:$D,MATCH($B1548,'Pliegos Tarifarios (Santiago)'!$A:$A,0))</f>
        <v>14196.565699999999</v>
      </c>
      <c r="P1548" s="19">
        <f>H1548*INDEX('Pliegos Tarifarios (Santiago)'!$E:$E,MATCH($B1548,'Pliegos Tarifarios (Santiago)'!$A:$A,0))</f>
        <v>4878.5064767999993</v>
      </c>
      <c r="Q1548" s="19" cm="1">
        <f t="array" ref="Q1548">H1548*_xlfn.IFS(H1548&lt;=350,INDEX('Pliegos Tarifarios (Santiago)'!$F:$F,MATCH($B1548,'Pliegos Tarifarios (Santiago)'!$A:$A,0)),H1548&lt;=500,INDEX('Pliegos Tarifarios (Santiago)'!$G:$G,MATCH($B1548,'Pliegos Tarifarios (Santiago)'!$A:$A,0)),H1548&lt;=1000,INDEX('Pliegos Tarifarios (Santiago)'!$H:$H,MATCH($B1548,'Pliegos Tarifarios (Santiago)'!$A:$A,0)),H1548&lt;=5000,INDEX('Pliegos Tarifarios (Santiago)'!$I:$I,MATCH($B1548,'Pliegos Tarifarios (Santiago)'!$A:$A,0)),H1548&gt;5000,INDEX('Pliegos Tarifarios (Santiago)'!$J:$J,MATCH($B1548,'Pliegos Tarifarios (Santiago)'!$A:$A,0)))/1.19</f>
        <v>527.55719596638653</v>
      </c>
      <c r="R1548" s="19">
        <f>INDEX('Pliegos Tarifarios (Santiago)'!$K:$K,MATCH($B1548,'Pliegos Tarifarios (Santiago)'!$A:$A,0))</f>
        <v>726.16</v>
      </c>
      <c r="S1548" s="21">
        <f t="shared" si="97"/>
        <v>73144.453379966377</v>
      </c>
      <c r="T1548" s="21">
        <f t="shared" si="98"/>
        <v>13897.446142193612</v>
      </c>
      <c r="U1548" s="19">
        <v>0</v>
      </c>
      <c r="V1548" s="21">
        <f t="shared" si="99"/>
        <v>87041.899522159991</v>
      </c>
    </row>
    <row r="1549" spans="1:22" x14ac:dyDescent="0.3">
      <c r="A1549" s="3" t="s">
        <v>138</v>
      </c>
      <c r="B1549" s="3">
        <v>7</v>
      </c>
      <c r="C1549" s="4" t="s">
        <v>178</v>
      </c>
      <c r="D1549" s="3" t="s">
        <v>221</v>
      </c>
      <c r="E1549" s="3" t="s">
        <v>34</v>
      </c>
      <c r="F1549" s="4" t="s">
        <v>222</v>
      </c>
      <c r="G1549" s="3" t="s">
        <v>30</v>
      </c>
      <c r="H1549" s="5">
        <v>374.31830000000002</v>
      </c>
      <c r="I1549" s="5">
        <v>1.0116000000000001</v>
      </c>
      <c r="J1549" s="5">
        <v>0.98250000000000004</v>
      </c>
      <c r="K1549" s="6">
        <v>0.97123368920521946</v>
      </c>
      <c r="L1549" s="5">
        <v>12.48</v>
      </c>
      <c r="M1549" s="19">
        <f>H1549*INDEX('Pliegos Tarifarios (Santiago)'!$B:$B,MATCH($B1549,'Pliegos Tarifarios (Santiago)'!$A:$A,0))</f>
        <v>49321.302162900007</v>
      </c>
      <c r="N1549" s="19">
        <f>I1549*INDEX('Pliegos Tarifarios (Santiago)'!$C:$C,MATCH($B1549,'Pliegos Tarifarios (Santiago)'!$A:$A,0))</f>
        <v>3447.1676124000005</v>
      </c>
      <c r="O1549" s="19">
        <f>J1549*INDEX('Pliegos Tarifarios (Santiago)'!$D:$D,MATCH($B1549,'Pliegos Tarifarios (Santiago)'!$A:$A,0))</f>
        <v>14219.7225</v>
      </c>
      <c r="P1549" s="19">
        <f>H1549*INDEX('Pliegos Tarifarios (Santiago)'!$E:$E,MATCH($B1549,'Pliegos Tarifarios (Santiago)'!$A:$A,0))</f>
        <v>4875.1215392000004</v>
      </c>
      <c r="Q1549" s="19" cm="1">
        <f t="array" ref="Q1549">H1549*_xlfn.IFS(H1549&lt;=350,INDEX('Pliegos Tarifarios (Santiago)'!$F:$F,MATCH($B1549,'Pliegos Tarifarios (Santiago)'!$A:$A,0)),H1549&lt;=500,INDEX('Pliegos Tarifarios (Santiago)'!$G:$G,MATCH($B1549,'Pliegos Tarifarios (Santiago)'!$A:$A,0)),H1549&lt;=1000,INDEX('Pliegos Tarifarios (Santiago)'!$H:$H,MATCH($B1549,'Pliegos Tarifarios (Santiago)'!$A:$A,0)),H1549&lt;=5000,INDEX('Pliegos Tarifarios (Santiago)'!$I:$I,MATCH($B1549,'Pliegos Tarifarios (Santiago)'!$A:$A,0)),H1549&gt;5000,INDEX('Pliegos Tarifarios (Santiago)'!$J:$J,MATCH($B1549,'Pliegos Tarifarios (Santiago)'!$A:$A,0)))/1.19</f>
        <v>527.19115193277321</v>
      </c>
      <c r="R1549" s="19">
        <f>INDEX('Pliegos Tarifarios (Santiago)'!$K:$K,MATCH($B1549,'Pliegos Tarifarios (Santiago)'!$A:$A,0))</f>
        <v>726.16</v>
      </c>
      <c r="S1549" s="21">
        <f t="shared" si="97"/>
        <v>73116.664966432785</v>
      </c>
      <c r="T1549" s="21">
        <f t="shared" si="98"/>
        <v>13892.16634362223</v>
      </c>
      <c r="U1549" s="19">
        <v>0</v>
      </c>
      <c r="V1549" s="21">
        <f t="shared" si="99"/>
        <v>87008.831310055015</v>
      </c>
    </row>
    <row r="1550" spans="1:22" x14ac:dyDescent="0.3">
      <c r="A1550" s="3" t="s">
        <v>138</v>
      </c>
      <c r="B1550" s="3">
        <v>7</v>
      </c>
      <c r="C1550" s="4" t="s">
        <v>178</v>
      </c>
      <c r="D1550" s="3" t="s">
        <v>223</v>
      </c>
      <c r="E1550" s="3" t="s">
        <v>34</v>
      </c>
      <c r="F1550" s="4" t="s">
        <v>224</v>
      </c>
      <c r="G1550" s="3" t="s">
        <v>30</v>
      </c>
      <c r="H1550" s="5">
        <v>373.25909999999999</v>
      </c>
      <c r="I1550" s="5">
        <v>1.0150999999999999</v>
      </c>
      <c r="J1550" s="5">
        <v>1.0150999999999999</v>
      </c>
      <c r="K1550" s="6">
        <v>1</v>
      </c>
      <c r="L1550" s="5">
        <v>12.44</v>
      </c>
      <c r="M1550" s="19">
        <f>H1550*INDEX('Pliegos Tarifarios (Santiago)'!$B:$B,MATCH($B1550,'Pliegos Tarifarios (Santiago)'!$A:$A,0))</f>
        <v>49181.738793299999</v>
      </c>
      <c r="N1550" s="19">
        <f>I1550*INDEX('Pliegos Tarifarios (Santiago)'!$C:$C,MATCH($B1550,'Pliegos Tarifarios (Santiago)'!$A:$A,0))</f>
        <v>3459.0943488999997</v>
      </c>
      <c r="O1550" s="19">
        <f>J1550*INDEX('Pliegos Tarifarios (Santiago)'!$D:$D,MATCH($B1550,'Pliegos Tarifarios (Santiago)'!$A:$A,0))</f>
        <v>14691.542299999999</v>
      </c>
      <c r="P1550" s="19">
        <f>H1550*INDEX('Pliegos Tarifarios (Santiago)'!$E:$E,MATCH($B1550,'Pliegos Tarifarios (Santiago)'!$A:$A,0))</f>
        <v>4861.3265183999993</v>
      </c>
      <c r="Q1550" s="19" cm="1">
        <f t="array" ref="Q1550">H1550*_xlfn.IFS(H1550&lt;=350,INDEX('Pliegos Tarifarios (Santiago)'!$F:$F,MATCH($B1550,'Pliegos Tarifarios (Santiago)'!$A:$A,0)),H1550&lt;=500,INDEX('Pliegos Tarifarios (Santiago)'!$G:$G,MATCH($B1550,'Pliegos Tarifarios (Santiago)'!$A:$A,0)),H1550&lt;=1000,INDEX('Pliegos Tarifarios (Santiago)'!$H:$H,MATCH($B1550,'Pliegos Tarifarios (Santiago)'!$A:$A,0)),H1550&lt;=5000,INDEX('Pliegos Tarifarios (Santiago)'!$I:$I,MATCH($B1550,'Pliegos Tarifarios (Santiago)'!$A:$A,0)),H1550&gt;5000,INDEX('Pliegos Tarifarios (Santiago)'!$J:$J,MATCH($B1550,'Pliegos Tarifarios (Santiago)'!$A:$A,0)))/1.19</f>
        <v>525.6993710924371</v>
      </c>
      <c r="R1550" s="19">
        <f>INDEX('Pliegos Tarifarios (Santiago)'!$K:$K,MATCH($B1550,'Pliegos Tarifarios (Santiago)'!$A:$A,0))</f>
        <v>726.16</v>
      </c>
      <c r="S1550" s="21">
        <f t="shared" si="97"/>
        <v>73445.561331692443</v>
      </c>
      <c r="T1550" s="21">
        <f t="shared" si="98"/>
        <v>13954.656653021564</v>
      </c>
      <c r="U1550" s="19">
        <v>0</v>
      </c>
      <c r="V1550" s="21">
        <f t="shared" si="99"/>
        <v>87400.217984714007</v>
      </c>
    </row>
    <row r="1551" spans="1:22" x14ac:dyDescent="0.3">
      <c r="A1551" s="3" t="s">
        <v>138</v>
      </c>
      <c r="B1551" s="3">
        <v>7</v>
      </c>
      <c r="C1551" s="4" t="s">
        <v>178</v>
      </c>
      <c r="D1551" s="3" t="s">
        <v>225</v>
      </c>
      <c r="E1551" s="3" t="s">
        <v>34</v>
      </c>
      <c r="F1551" s="4" t="s">
        <v>226</v>
      </c>
      <c r="G1551" s="3" t="s">
        <v>30</v>
      </c>
      <c r="H1551" s="5">
        <v>372.99430000000001</v>
      </c>
      <c r="I1551" s="5">
        <v>1.0083</v>
      </c>
      <c r="J1551" s="5">
        <v>1.0083</v>
      </c>
      <c r="K1551" s="6">
        <v>1</v>
      </c>
      <c r="L1551" s="5">
        <v>12.43</v>
      </c>
      <c r="M1551" s="19">
        <f>H1551*INDEX('Pliegos Tarifarios (Santiago)'!$B:$B,MATCH($B1551,'Pliegos Tarifarios (Santiago)'!$A:$A,0))</f>
        <v>49146.847950900003</v>
      </c>
      <c r="N1551" s="19">
        <f>I1551*INDEX('Pliegos Tarifarios (Santiago)'!$C:$C,MATCH($B1551,'Pliegos Tarifarios (Santiago)'!$A:$A,0))</f>
        <v>3435.9224036999999</v>
      </c>
      <c r="O1551" s="19">
        <f>J1551*INDEX('Pliegos Tarifarios (Santiago)'!$D:$D,MATCH($B1551,'Pliegos Tarifarios (Santiago)'!$A:$A,0))</f>
        <v>14593.125899999999</v>
      </c>
      <c r="P1551" s="19">
        <f>H1551*INDEX('Pliegos Tarifarios (Santiago)'!$E:$E,MATCH($B1551,'Pliegos Tarifarios (Santiago)'!$A:$A,0))</f>
        <v>4857.8777632000001</v>
      </c>
      <c r="Q1551" s="19" cm="1">
        <f t="array" ref="Q1551">H1551*_xlfn.IFS(H1551&lt;=350,INDEX('Pliegos Tarifarios (Santiago)'!$F:$F,MATCH($B1551,'Pliegos Tarifarios (Santiago)'!$A:$A,0)),H1551&lt;=500,INDEX('Pliegos Tarifarios (Santiago)'!$G:$G,MATCH($B1551,'Pliegos Tarifarios (Santiago)'!$A:$A,0)),H1551&lt;=1000,INDEX('Pliegos Tarifarios (Santiago)'!$H:$H,MATCH($B1551,'Pliegos Tarifarios (Santiago)'!$A:$A,0)),H1551&lt;=5000,INDEX('Pliegos Tarifarios (Santiago)'!$I:$I,MATCH($B1551,'Pliegos Tarifarios (Santiago)'!$A:$A,0)),H1551&gt;5000,INDEX('Pliegos Tarifarios (Santiago)'!$J:$J,MATCH($B1551,'Pliegos Tarifarios (Santiago)'!$A:$A,0)))/1.19</f>
        <v>525.32642588235308</v>
      </c>
      <c r="R1551" s="19">
        <f>INDEX('Pliegos Tarifarios (Santiago)'!$K:$K,MATCH($B1551,'Pliegos Tarifarios (Santiago)'!$A:$A,0))</f>
        <v>726.16</v>
      </c>
      <c r="S1551" s="21">
        <f t="shared" si="97"/>
        <v>73285.260443682346</v>
      </c>
      <c r="T1551" s="21">
        <f t="shared" si="98"/>
        <v>13924.199484299646</v>
      </c>
      <c r="U1551" s="19">
        <v>0</v>
      </c>
      <c r="V1551" s="21">
        <f t="shared" si="99"/>
        <v>87209.459927981996</v>
      </c>
    </row>
    <row r="1552" spans="1:22" x14ac:dyDescent="0.3">
      <c r="A1552" s="3" t="s">
        <v>138</v>
      </c>
      <c r="B1552" s="3">
        <v>7</v>
      </c>
      <c r="C1552" s="4" t="s">
        <v>178</v>
      </c>
      <c r="D1552" s="3" t="s">
        <v>227</v>
      </c>
      <c r="E1552" s="3" t="s">
        <v>34</v>
      </c>
      <c r="F1552" s="4" t="s">
        <v>228</v>
      </c>
      <c r="G1552" s="3" t="s">
        <v>30</v>
      </c>
      <c r="H1552" s="5">
        <v>373.75400000000002</v>
      </c>
      <c r="I1552" s="5">
        <v>1.0157</v>
      </c>
      <c r="J1552" s="5">
        <v>1.0157</v>
      </c>
      <c r="K1552" s="6">
        <v>1</v>
      </c>
      <c r="L1552" s="5">
        <v>12.46</v>
      </c>
      <c r="M1552" s="19">
        <f>H1552*INDEX('Pliegos Tarifarios (Santiago)'!$B:$B,MATCH($B1552,'Pliegos Tarifarios (Santiago)'!$A:$A,0))</f>
        <v>49246.948302000004</v>
      </c>
      <c r="N1552" s="19">
        <f>I1552*INDEX('Pliegos Tarifarios (Santiago)'!$C:$C,MATCH($B1552,'Pliegos Tarifarios (Santiago)'!$A:$A,0))</f>
        <v>3461.1389323000003</v>
      </c>
      <c r="O1552" s="19">
        <f>J1552*INDEX('Pliegos Tarifarios (Santiago)'!$D:$D,MATCH($B1552,'Pliegos Tarifarios (Santiago)'!$A:$A,0))</f>
        <v>14700.2261</v>
      </c>
      <c r="P1552" s="19">
        <f>H1552*INDEX('Pliegos Tarifarios (Santiago)'!$E:$E,MATCH($B1552,'Pliegos Tarifarios (Santiago)'!$A:$A,0))</f>
        <v>4867.7720959999997</v>
      </c>
      <c r="Q1552" s="19" cm="1">
        <f t="array" ref="Q1552">H1552*_xlfn.IFS(H1552&lt;=350,INDEX('Pliegos Tarifarios (Santiago)'!$F:$F,MATCH($B1552,'Pliegos Tarifarios (Santiago)'!$A:$A,0)),H1552&lt;=500,INDEX('Pliegos Tarifarios (Santiago)'!$G:$G,MATCH($B1552,'Pliegos Tarifarios (Santiago)'!$A:$A,0)),H1552&lt;=1000,INDEX('Pliegos Tarifarios (Santiago)'!$H:$H,MATCH($B1552,'Pliegos Tarifarios (Santiago)'!$A:$A,0)),H1552&lt;=5000,INDEX('Pliegos Tarifarios (Santiago)'!$I:$I,MATCH($B1552,'Pliegos Tarifarios (Santiago)'!$A:$A,0)),H1552&gt;5000,INDEX('Pliegos Tarifarios (Santiago)'!$J:$J,MATCH($B1552,'Pliegos Tarifarios (Santiago)'!$A:$A,0)))/1.19</f>
        <v>526.39638991596644</v>
      </c>
      <c r="R1552" s="19">
        <f>INDEX('Pliegos Tarifarios (Santiago)'!$K:$K,MATCH($B1552,'Pliegos Tarifarios (Santiago)'!$A:$A,0))</f>
        <v>726.16</v>
      </c>
      <c r="S1552" s="21">
        <f t="shared" si="97"/>
        <v>73528.641820215984</v>
      </c>
      <c r="T1552" s="21">
        <f t="shared" si="98"/>
        <v>13970.441945841038</v>
      </c>
      <c r="U1552" s="19">
        <v>0</v>
      </c>
      <c r="V1552" s="21">
        <f t="shared" si="99"/>
        <v>87499.083766057025</v>
      </c>
    </row>
    <row r="1553" spans="1:22" x14ac:dyDescent="0.3">
      <c r="A1553" s="3" t="s">
        <v>138</v>
      </c>
      <c r="B1553" s="3">
        <v>7</v>
      </c>
      <c r="C1553" s="4" t="s">
        <v>178</v>
      </c>
      <c r="D1553" s="3" t="s">
        <v>229</v>
      </c>
      <c r="E1553" s="3" t="s">
        <v>34</v>
      </c>
      <c r="F1553" s="4" t="s">
        <v>230</v>
      </c>
      <c r="G1553" s="3" t="s">
        <v>30</v>
      </c>
      <c r="H1553" s="5">
        <v>373.99259999999998</v>
      </c>
      <c r="I1553" s="5">
        <v>1.0037</v>
      </c>
      <c r="J1553" s="5">
        <v>0.98499999999999999</v>
      </c>
      <c r="K1553" s="6">
        <v>0.98136893494071931</v>
      </c>
      <c r="L1553" s="5">
        <v>12.47</v>
      </c>
      <c r="M1553" s="19">
        <f>H1553*INDEX('Pliegos Tarifarios (Santiago)'!$B:$B,MATCH($B1553,'Pliegos Tarifarios (Santiago)'!$A:$A,0))</f>
        <v>49278.3869538</v>
      </c>
      <c r="N1553" s="19">
        <f>I1553*INDEX('Pliegos Tarifarios (Santiago)'!$C:$C,MATCH($B1553,'Pliegos Tarifarios (Santiago)'!$A:$A,0))</f>
        <v>3420.2472643000001</v>
      </c>
      <c r="O1553" s="19">
        <f>J1553*INDEX('Pliegos Tarifarios (Santiago)'!$D:$D,MATCH($B1553,'Pliegos Tarifarios (Santiago)'!$A:$A,0))</f>
        <v>14255.905000000001</v>
      </c>
      <c r="P1553" s="19">
        <f>H1553*INDEX('Pliegos Tarifarios (Santiago)'!$E:$E,MATCH($B1553,'Pliegos Tarifarios (Santiago)'!$A:$A,0))</f>
        <v>4870.8796223999998</v>
      </c>
      <c r="Q1553" s="19" cm="1">
        <f t="array" ref="Q1553">H1553*_xlfn.IFS(H1553&lt;=350,INDEX('Pliegos Tarifarios (Santiago)'!$F:$F,MATCH($B1553,'Pliegos Tarifarios (Santiago)'!$A:$A,0)),H1553&lt;=500,INDEX('Pliegos Tarifarios (Santiago)'!$G:$G,MATCH($B1553,'Pliegos Tarifarios (Santiago)'!$A:$A,0)),H1553&lt;=1000,INDEX('Pliegos Tarifarios (Santiago)'!$H:$H,MATCH($B1553,'Pliegos Tarifarios (Santiago)'!$A:$A,0)),H1553&lt;=5000,INDEX('Pliegos Tarifarios (Santiago)'!$I:$I,MATCH($B1553,'Pliegos Tarifarios (Santiago)'!$A:$A,0)),H1553&gt;5000,INDEX('Pliegos Tarifarios (Santiago)'!$J:$J,MATCH($B1553,'Pliegos Tarifarios (Santiago)'!$A:$A,0)))/1.19</f>
        <v>526.73243495798329</v>
      </c>
      <c r="R1553" s="19">
        <f>INDEX('Pliegos Tarifarios (Santiago)'!$K:$K,MATCH($B1553,'Pliegos Tarifarios (Santiago)'!$A:$A,0))</f>
        <v>726.16</v>
      </c>
      <c r="S1553" s="21">
        <f t="shared" si="97"/>
        <v>73078.311275457992</v>
      </c>
      <c r="T1553" s="21">
        <f t="shared" si="98"/>
        <v>13884.879142337018</v>
      </c>
      <c r="U1553" s="19">
        <v>0</v>
      </c>
      <c r="V1553" s="21">
        <f t="shared" si="99"/>
        <v>86963.190417795005</v>
      </c>
    </row>
    <row r="1554" spans="1:22" x14ac:dyDescent="0.3">
      <c r="A1554" s="3" t="s">
        <v>138</v>
      </c>
      <c r="B1554" s="3">
        <v>7</v>
      </c>
      <c r="C1554" s="4" t="s">
        <v>178</v>
      </c>
      <c r="D1554" s="3" t="s">
        <v>231</v>
      </c>
      <c r="E1554" s="3" t="s">
        <v>34</v>
      </c>
      <c r="F1554" s="4" t="s">
        <v>232</v>
      </c>
      <c r="G1554" s="3" t="s">
        <v>30</v>
      </c>
      <c r="H1554" s="5">
        <v>373.63959999999997</v>
      </c>
      <c r="I1554" s="5">
        <v>1.0025999999999999</v>
      </c>
      <c r="J1554" s="5">
        <v>0.98880000000000001</v>
      </c>
      <c r="K1554" s="6">
        <v>0.98623578695391989</v>
      </c>
      <c r="L1554" s="5">
        <v>12.45</v>
      </c>
      <c r="M1554" s="19">
        <f>H1554*INDEX('Pliegos Tarifarios (Santiago)'!$B:$B,MATCH($B1554,'Pliegos Tarifarios (Santiago)'!$A:$A,0))</f>
        <v>49231.874614799999</v>
      </c>
      <c r="N1554" s="19">
        <f>I1554*INDEX('Pliegos Tarifarios (Santiago)'!$C:$C,MATCH($B1554,'Pliegos Tarifarios (Santiago)'!$A:$A,0))</f>
        <v>3416.4988613999999</v>
      </c>
      <c r="O1554" s="19">
        <f>J1554*INDEX('Pliegos Tarifarios (Santiago)'!$D:$D,MATCH($B1554,'Pliegos Tarifarios (Santiago)'!$A:$A,0))</f>
        <v>14310.902400000001</v>
      </c>
      <c r="P1554" s="19">
        <f>H1554*INDEX('Pliegos Tarifarios (Santiago)'!$E:$E,MATCH($B1554,'Pliegos Tarifarios (Santiago)'!$A:$A,0))</f>
        <v>4866.2821503999994</v>
      </c>
      <c r="Q1554" s="19" cm="1">
        <f t="array" ref="Q1554">H1554*_xlfn.IFS(H1554&lt;=350,INDEX('Pliegos Tarifarios (Santiago)'!$F:$F,MATCH($B1554,'Pliegos Tarifarios (Santiago)'!$A:$A,0)),H1554&lt;=500,INDEX('Pliegos Tarifarios (Santiago)'!$G:$G,MATCH($B1554,'Pliegos Tarifarios (Santiago)'!$A:$A,0)),H1554&lt;=1000,INDEX('Pliegos Tarifarios (Santiago)'!$H:$H,MATCH($B1554,'Pliegos Tarifarios (Santiago)'!$A:$A,0)),H1554&lt;=5000,INDEX('Pliegos Tarifarios (Santiago)'!$I:$I,MATCH($B1554,'Pliegos Tarifarios (Santiago)'!$A:$A,0)),H1554&gt;5000,INDEX('Pliegos Tarifarios (Santiago)'!$J:$J,MATCH($B1554,'Pliegos Tarifarios (Santiago)'!$A:$A,0)))/1.19</f>
        <v>526.23526857142861</v>
      </c>
      <c r="R1554" s="19">
        <f>INDEX('Pliegos Tarifarios (Santiago)'!$K:$K,MATCH($B1554,'Pliegos Tarifarios (Santiago)'!$A:$A,0))</f>
        <v>726.16</v>
      </c>
      <c r="S1554" s="21">
        <f t="shared" si="97"/>
        <v>73077.953295171435</v>
      </c>
      <c r="T1554" s="21">
        <f t="shared" si="98"/>
        <v>13884.811126082574</v>
      </c>
      <c r="U1554" s="19">
        <v>0</v>
      </c>
      <c r="V1554" s="21">
        <f t="shared" si="99"/>
        <v>86962.764421254004</v>
      </c>
    </row>
    <row r="1555" spans="1:22" x14ac:dyDescent="0.3">
      <c r="A1555" s="3" t="s">
        <v>138</v>
      </c>
      <c r="B1555" s="3">
        <v>7</v>
      </c>
      <c r="C1555" s="4" t="s">
        <v>178</v>
      </c>
      <c r="D1555" s="3" t="s">
        <v>233</v>
      </c>
      <c r="E1555" s="3" t="s">
        <v>34</v>
      </c>
      <c r="F1555" s="4" t="s">
        <v>234</v>
      </c>
      <c r="G1555" s="3" t="s">
        <v>30</v>
      </c>
      <c r="H1555" s="5">
        <v>373.96</v>
      </c>
      <c r="I1555" s="5">
        <v>0.99829999999999997</v>
      </c>
      <c r="J1555" s="5">
        <v>0.98470000000000002</v>
      </c>
      <c r="K1555" s="6">
        <v>0.9863768406290695</v>
      </c>
      <c r="L1555" s="5">
        <v>12.47</v>
      </c>
      <c r="M1555" s="19">
        <f>H1555*INDEX('Pliegos Tarifarios (Santiago)'!$B:$B,MATCH($B1555,'Pliegos Tarifarios (Santiago)'!$A:$A,0))</f>
        <v>49274.091480000003</v>
      </c>
      <c r="N1555" s="19">
        <f>I1555*INDEX('Pliegos Tarifarios (Santiago)'!$C:$C,MATCH($B1555,'Pliegos Tarifarios (Santiago)'!$A:$A,0))</f>
        <v>3401.8460137000002</v>
      </c>
      <c r="O1555" s="19">
        <f>J1555*INDEX('Pliegos Tarifarios (Santiago)'!$D:$D,MATCH($B1555,'Pliegos Tarifarios (Santiago)'!$A:$A,0))</f>
        <v>14251.563099999999</v>
      </c>
      <c r="P1555" s="19">
        <f>H1555*INDEX('Pliegos Tarifarios (Santiago)'!$E:$E,MATCH($B1555,'Pliegos Tarifarios (Santiago)'!$A:$A,0))</f>
        <v>4870.4550399999998</v>
      </c>
      <c r="Q1555" s="19" cm="1">
        <f t="array" ref="Q1555">H1555*_xlfn.IFS(H1555&lt;=350,INDEX('Pliegos Tarifarios (Santiago)'!$F:$F,MATCH($B1555,'Pliegos Tarifarios (Santiago)'!$A:$A,0)),H1555&lt;=500,INDEX('Pliegos Tarifarios (Santiago)'!$G:$G,MATCH($B1555,'Pliegos Tarifarios (Santiago)'!$A:$A,0)),H1555&lt;=1000,INDEX('Pliegos Tarifarios (Santiago)'!$H:$H,MATCH($B1555,'Pliegos Tarifarios (Santiago)'!$A:$A,0)),H1555&lt;=5000,INDEX('Pliegos Tarifarios (Santiago)'!$I:$I,MATCH($B1555,'Pliegos Tarifarios (Santiago)'!$A:$A,0)),H1555&gt;5000,INDEX('Pliegos Tarifarios (Santiago)'!$J:$J,MATCH($B1555,'Pliegos Tarifarios (Santiago)'!$A:$A,0)))/1.19</f>
        <v>526.68652100840347</v>
      </c>
      <c r="R1555" s="19">
        <f>INDEX('Pliegos Tarifarios (Santiago)'!$K:$K,MATCH($B1555,'Pliegos Tarifarios (Santiago)'!$A:$A,0))</f>
        <v>726.16</v>
      </c>
      <c r="S1555" s="21">
        <f t="shared" si="97"/>
        <v>73050.802154708421</v>
      </c>
      <c r="T1555" s="21">
        <f t="shared" si="98"/>
        <v>13879.652409394601</v>
      </c>
      <c r="U1555" s="19">
        <v>0</v>
      </c>
      <c r="V1555" s="21">
        <f t="shared" si="99"/>
        <v>86930.454564103027</v>
      </c>
    </row>
    <row r="1556" spans="1:22" x14ac:dyDescent="0.3">
      <c r="A1556" s="3" t="s">
        <v>138</v>
      </c>
      <c r="B1556" s="3">
        <v>7</v>
      </c>
      <c r="C1556" s="4" t="s">
        <v>178</v>
      </c>
      <c r="D1556" s="3" t="s">
        <v>235</v>
      </c>
      <c r="E1556" s="3" t="s">
        <v>236</v>
      </c>
      <c r="F1556" s="4" t="s">
        <v>39</v>
      </c>
      <c r="G1556" s="3" t="s">
        <v>30</v>
      </c>
      <c r="H1556" s="5">
        <v>622.25310000000002</v>
      </c>
      <c r="I1556" s="5">
        <v>1.6751</v>
      </c>
      <c r="J1556" s="5">
        <v>1.6716</v>
      </c>
      <c r="K1556" s="6">
        <v>0.99791057250313409</v>
      </c>
      <c r="L1556" s="5">
        <v>20.74</v>
      </c>
      <c r="M1556" s="19">
        <f>H1556*INDEX('Pliegos Tarifarios (Santiago)'!$B:$B,MATCH($B1556,'Pliegos Tarifarios (Santiago)'!$A:$A,0))</f>
        <v>81989.935215300007</v>
      </c>
      <c r="N1556" s="19">
        <f>I1556*INDEX('Pliegos Tarifarios (Santiago)'!$C:$C,MATCH($B1556,'Pliegos Tarifarios (Santiago)'!$A:$A,0))</f>
        <v>5708.1360889000007</v>
      </c>
      <c r="O1556" s="19">
        <f>J1556*INDEX('Pliegos Tarifarios (Santiago)'!$D:$D,MATCH($B1556,'Pliegos Tarifarios (Santiago)'!$A:$A,0))</f>
        <v>24193.066800000001</v>
      </c>
      <c r="P1556" s="19">
        <f>H1556*INDEX('Pliegos Tarifarios (Santiago)'!$E:$E,MATCH($B1556,'Pliegos Tarifarios (Santiago)'!$A:$A,0))</f>
        <v>8104.2243743999998</v>
      </c>
      <c r="Q1556" s="19" cm="1">
        <f t="array" ref="Q1556">H1556*_xlfn.IFS(H1556&lt;=350,INDEX('Pliegos Tarifarios (Santiago)'!$F:$F,MATCH($B1556,'Pliegos Tarifarios (Santiago)'!$A:$A,0)),H1556&lt;=500,INDEX('Pliegos Tarifarios (Santiago)'!$G:$G,MATCH($B1556,'Pliegos Tarifarios (Santiago)'!$A:$A,0)),H1556&lt;=1000,INDEX('Pliegos Tarifarios (Santiago)'!$H:$H,MATCH($B1556,'Pliegos Tarifarios (Santiago)'!$A:$A,0)),H1556&lt;=5000,INDEX('Pliegos Tarifarios (Santiago)'!$I:$I,MATCH($B1556,'Pliegos Tarifarios (Santiago)'!$A:$A,0)),H1556&gt;5000,INDEX('Pliegos Tarifarios (Santiago)'!$J:$J,MATCH($B1556,'Pliegos Tarifarios (Santiago)'!$A:$A,0)))/1.19</f>
        <v>1459.4188252941181</v>
      </c>
      <c r="R1556" s="19">
        <f>INDEX('Pliegos Tarifarios (Santiago)'!$K:$K,MATCH($B1556,'Pliegos Tarifarios (Santiago)'!$A:$A,0))</f>
        <v>726.16</v>
      </c>
      <c r="S1556" s="21">
        <f t="shared" si="97"/>
        <v>122180.94130389414</v>
      </c>
      <c r="T1556" s="21">
        <f t="shared" si="98"/>
        <v>23214.378847739888</v>
      </c>
      <c r="U1556" s="19">
        <v>0</v>
      </c>
      <c r="V1556" s="21">
        <f t="shared" si="99"/>
        <v>145395.32015163402</v>
      </c>
    </row>
    <row r="1557" spans="1:22" x14ac:dyDescent="0.3">
      <c r="A1557" s="3" t="s">
        <v>138</v>
      </c>
      <c r="B1557" s="3">
        <v>7</v>
      </c>
      <c r="C1557" s="4" t="s">
        <v>178</v>
      </c>
      <c r="D1557" s="3" t="s">
        <v>237</v>
      </c>
      <c r="E1557" s="3" t="s">
        <v>236</v>
      </c>
      <c r="F1557" s="4" t="s">
        <v>37</v>
      </c>
      <c r="G1557" s="3" t="s">
        <v>30</v>
      </c>
      <c r="H1557" s="5">
        <v>622.52940000000001</v>
      </c>
      <c r="I1557" s="5">
        <v>1.6785000000000001</v>
      </c>
      <c r="J1557" s="5">
        <v>1.6442000000000001</v>
      </c>
      <c r="K1557" s="6">
        <v>0.97956508787607988</v>
      </c>
      <c r="L1557" s="5">
        <v>20.75</v>
      </c>
      <c r="M1557" s="19">
        <f>H1557*INDEX('Pliegos Tarifarios (Santiago)'!$B:$B,MATCH($B1557,'Pliegos Tarifarios (Santiago)'!$A:$A,0))</f>
        <v>82026.341332199998</v>
      </c>
      <c r="N1557" s="19">
        <f>I1557*INDEX('Pliegos Tarifarios (Santiago)'!$C:$C,MATCH($B1557,'Pliegos Tarifarios (Santiago)'!$A:$A,0))</f>
        <v>5719.7220615000006</v>
      </c>
      <c r="O1557" s="19">
        <f>J1557*INDEX('Pliegos Tarifarios (Santiago)'!$D:$D,MATCH($B1557,'Pliegos Tarifarios (Santiago)'!$A:$A,0))</f>
        <v>23796.506600000001</v>
      </c>
      <c r="P1557" s="19">
        <f>H1557*INDEX('Pliegos Tarifarios (Santiago)'!$E:$E,MATCH($B1557,'Pliegos Tarifarios (Santiago)'!$A:$A,0))</f>
        <v>8107.8229056</v>
      </c>
      <c r="Q1557" s="19" cm="1">
        <f t="array" ref="Q1557">H1557*_xlfn.IFS(H1557&lt;=350,INDEX('Pliegos Tarifarios (Santiago)'!$F:$F,MATCH($B1557,'Pliegos Tarifarios (Santiago)'!$A:$A,0)),H1557&lt;=500,INDEX('Pliegos Tarifarios (Santiago)'!$G:$G,MATCH($B1557,'Pliegos Tarifarios (Santiago)'!$A:$A,0)),H1557&lt;=1000,INDEX('Pliegos Tarifarios (Santiago)'!$H:$H,MATCH($B1557,'Pliegos Tarifarios (Santiago)'!$A:$A,0)),H1557&lt;=5000,INDEX('Pliegos Tarifarios (Santiago)'!$I:$I,MATCH($B1557,'Pliegos Tarifarios (Santiago)'!$A:$A,0)),H1557&gt;5000,INDEX('Pliegos Tarifarios (Santiago)'!$J:$J,MATCH($B1557,'Pliegos Tarifarios (Santiago)'!$A:$A,0)))/1.19</f>
        <v>1460.0668532773111</v>
      </c>
      <c r="R1557" s="19">
        <f>INDEX('Pliegos Tarifarios (Santiago)'!$K:$K,MATCH($B1557,'Pliegos Tarifarios (Santiago)'!$A:$A,0))</f>
        <v>726.16</v>
      </c>
      <c r="S1557" s="21">
        <f t="shared" si="97"/>
        <v>121836.6197525773</v>
      </c>
      <c r="T1557" s="21">
        <f t="shared" si="98"/>
        <v>23148.957752989689</v>
      </c>
      <c r="U1557" s="19">
        <v>0</v>
      </c>
      <c r="V1557" s="21">
        <f t="shared" si="99"/>
        <v>144985.57750556699</v>
      </c>
    </row>
    <row r="1558" spans="1:22" x14ac:dyDescent="0.3">
      <c r="A1558" s="3" t="s">
        <v>138</v>
      </c>
      <c r="B1558" s="3">
        <v>7</v>
      </c>
      <c r="C1558" s="4" t="s">
        <v>178</v>
      </c>
      <c r="D1558" s="3" t="s">
        <v>238</v>
      </c>
      <c r="E1558" s="3" t="s">
        <v>236</v>
      </c>
      <c r="F1558" s="4" t="s">
        <v>239</v>
      </c>
      <c r="G1558" s="3" t="s">
        <v>30</v>
      </c>
      <c r="H1558" s="5">
        <v>622.40380000000005</v>
      </c>
      <c r="I1558" s="5">
        <v>1.6609</v>
      </c>
      <c r="J1558" s="5">
        <v>1.6538999999999999</v>
      </c>
      <c r="K1558" s="6">
        <v>0.99578541754470462</v>
      </c>
      <c r="L1558" s="5">
        <v>20.75</v>
      </c>
      <c r="M1558" s="19">
        <f>H1558*INDEX('Pliegos Tarifarios (Santiago)'!$B:$B,MATCH($B1558,'Pliegos Tarifarios (Santiago)'!$A:$A,0))</f>
        <v>82009.791899400007</v>
      </c>
      <c r="N1558" s="19">
        <f>I1558*INDEX('Pliegos Tarifarios (Santiago)'!$C:$C,MATCH($B1558,'Pliegos Tarifarios (Santiago)'!$A:$A,0))</f>
        <v>5659.7476151000001</v>
      </c>
      <c r="O1558" s="19">
        <f>J1558*INDEX('Pliegos Tarifarios (Santiago)'!$D:$D,MATCH($B1558,'Pliegos Tarifarios (Santiago)'!$A:$A,0))</f>
        <v>23936.894700000001</v>
      </c>
      <c r="P1558" s="19">
        <f>H1558*INDEX('Pliegos Tarifarios (Santiago)'!$E:$E,MATCH($B1558,'Pliegos Tarifarios (Santiago)'!$A:$A,0))</f>
        <v>8106.1870912000004</v>
      </c>
      <c r="Q1558" s="19" cm="1">
        <f t="array" ref="Q1558">H1558*_xlfn.IFS(H1558&lt;=350,INDEX('Pliegos Tarifarios (Santiago)'!$F:$F,MATCH($B1558,'Pliegos Tarifarios (Santiago)'!$A:$A,0)),H1558&lt;=500,INDEX('Pliegos Tarifarios (Santiago)'!$G:$G,MATCH($B1558,'Pliegos Tarifarios (Santiago)'!$A:$A,0)),H1558&lt;=1000,INDEX('Pliegos Tarifarios (Santiago)'!$H:$H,MATCH($B1558,'Pliegos Tarifarios (Santiago)'!$A:$A,0)),H1558&lt;=5000,INDEX('Pliegos Tarifarios (Santiago)'!$I:$I,MATCH($B1558,'Pliegos Tarifarios (Santiago)'!$A:$A,0)),H1558&gt;5000,INDEX('Pliegos Tarifarios (Santiago)'!$J:$J,MATCH($B1558,'Pliegos Tarifarios (Santiago)'!$A:$A,0)))/1.19</f>
        <v>1459.7722737815129</v>
      </c>
      <c r="R1558" s="19">
        <f>INDEX('Pliegos Tarifarios (Santiago)'!$K:$K,MATCH($B1558,'Pliegos Tarifarios (Santiago)'!$A:$A,0))</f>
        <v>726.16</v>
      </c>
      <c r="S1558" s="21">
        <f t="shared" si="97"/>
        <v>121898.55357948152</v>
      </c>
      <c r="T1558" s="21">
        <f t="shared" si="98"/>
        <v>23160.72518010149</v>
      </c>
      <c r="U1558" s="19">
        <v>0</v>
      </c>
      <c r="V1558" s="21">
        <f t="shared" si="99"/>
        <v>145059.27875958302</v>
      </c>
    </row>
    <row r="1559" spans="1:22" x14ac:dyDescent="0.3">
      <c r="A1559" s="3" t="s">
        <v>138</v>
      </c>
      <c r="B1559" s="3">
        <v>7</v>
      </c>
      <c r="C1559" s="4" t="s">
        <v>178</v>
      </c>
      <c r="D1559" s="3" t="s">
        <v>240</v>
      </c>
      <c r="E1559" s="3" t="s">
        <v>236</v>
      </c>
      <c r="F1559" s="4" t="s">
        <v>241</v>
      </c>
      <c r="G1559" s="3" t="s">
        <v>30</v>
      </c>
      <c r="H1559" s="5">
        <v>623.66579999999999</v>
      </c>
      <c r="I1559" s="5">
        <v>1.7008000000000001</v>
      </c>
      <c r="J1559" s="5">
        <v>1.6713</v>
      </c>
      <c r="K1559" s="6">
        <v>0.98265522107243641</v>
      </c>
      <c r="L1559" s="5">
        <v>20.79</v>
      </c>
      <c r="M1559" s="19">
        <f>H1559*INDEX('Pliegos Tarifarios (Santiago)'!$B:$B,MATCH($B1559,'Pliegos Tarifarios (Santiago)'!$A:$A,0))</f>
        <v>82176.076805400007</v>
      </c>
      <c r="N1559" s="19">
        <f>I1559*INDEX('Pliegos Tarifarios (Santiago)'!$C:$C,MATCH($B1559,'Pliegos Tarifarios (Santiago)'!$A:$A,0))</f>
        <v>5795.7124112000001</v>
      </c>
      <c r="O1559" s="19">
        <f>J1559*INDEX('Pliegos Tarifarios (Santiago)'!$D:$D,MATCH($B1559,'Pliegos Tarifarios (Santiago)'!$A:$A,0))</f>
        <v>24188.724900000001</v>
      </c>
      <c r="P1559" s="19">
        <f>H1559*INDEX('Pliegos Tarifarios (Santiago)'!$E:$E,MATCH($B1559,'Pliegos Tarifarios (Santiago)'!$A:$A,0))</f>
        <v>8122.6233791999994</v>
      </c>
      <c r="Q1559" s="19" cm="1">
        <f t="array" ref="Q1559">H1559*_xlfn.IFS(H1559&lt;=350,INDEX('Pliegos Tarifarios (Santiago)'!$F:$F,MATCH($B1559,'Pliegos Tarifarios (Santiago)'!$A:$A,0)),H1559&lt;=500,INDEX('Pliegos Tarifarios (Santiago)'!$G:$G,MATCH($B1559,'Pliegos Tarifarios (Santiago)'!$A:$A,0)),H1559&lt;=1000,INDEX('Pliegos Tarifarios (Santiago)'!$H:$H,MATCH($B1559,'Pliegos Tarifarios (Santiago)'!$A:$A,0)),H1559&lt;=5000,INDEX('Pliegos Tarifarios (Santiago)'!$I:$I,MATCH($B1559,'Pliegos Tarifarios (Santiago)'!$A:$A,0)),H1559&gt;5000,INDEX('Pliegos Tarifarios (Santiago)'!$J:$J,MATCH($B1559,'Pliegos Tarifarios (Santiago)'!$A:$A,0)))/1.19</f>
        <v>1462.7321410084037</v>
      </c>
      <c r="R1559" s="19">
        <f>INDEX('Pliegos Tarifarios (Santiago)'!$K:$K,MATCH($B1559,'Pliegos Tarifarios (Santiago)'!$A:$A,0))</f>
        <v>726.16</v>
      </c>
      <c r="S1559" s="21">
        <f t="shared" si="97"/>
        <v>122472.02963680841</v>
      </c>
      <c r="T1559" s="21">
        <f t="shared" si="98"/>
        <v>23269.685630993597</v>
      </c>
      <c r="U1559" s="19">
        <v>0</v>
      </c>
      <c r="V1559" s="21">
        <f t="shared" si="99"/>
        <v>145741.71526780201</v>
      </c>
    </row>
    <row r="1560" spans="1:22" x14ac:dyDescent="0.3">
      <c r="A1560" s="3" t="s">
        <v>138</v>
      </c>
      <c r="B1560" s="3">
        <v>7</v>
      </c>
      <c r="C1560" s="4" t="s">
        <v>178</v>
      </c>
      <c r="D1560" s="3" t="s">
        <v>242</v>
      </c>
      <c r="E1560" s="3" t="s">
        <v>236</v>
      </c>
      <c r="F1560" s="4" t="s">
        <v>243</v>
      </c>
      <c r="G1560" s="3" t="s">
        <v>30</v>
      </c>
      <c r="H1560" s="5">
        <v>623.09010000000001</v>
      </c>
      <c r="I1560" s="5">
        <v>1.7094</v>
      </c>
      <c r="J1560" s="5">
        <v>1.7094</v>
      </c>
      <c r="K1560" s="6">
        <v>1</v>
      </c>
      <c r="L1560" s="5">
        <v>20.77</v>
      </c>
      <c r="M1560" s="19">
        <f>H1560*INDEX('Pliegos Tarifarios (Santiago)'!$B:$B,MATCH($B1560,'Pliegos Tarifarios (Santiago)'!$A:$A,0))</f>
        <v>82100.220846299999</v>
      </c>
      <c r="N1560" s="19">
        <f>I1560*INDEX('Pliegos Tarifarios (Santiago)'!$C:$C,MATCH($B1560,'Pliegos Tarifarios (Santiago)'!$A:$A,0))</f>
        <v>5825.0181066000005</v>
      </c>
      <c r="O1560" s="19">
        <f>J1560*INDEX('Pliegos Tarifarios (Santiago)'!$D:$D,MATCH($B1560,'Pliegos Tarifarios (Santiago)'!$A:$A,0))</f>
        <v>24740.146199999999</v>
      </c>
      <c r="P1560" s="19">
        <f>H1560*INDEX('Pliegos Tarifarios (Santiago)'!$E:$E,MATCH($B1560,'Pliegos Tarifarios (Santiago)'!$A:$A,0))</f>
        <v>8115.1254623999994</v>
      </c>
      <c r="Q1560" s="19" cm="1">
        <f t="array" ref="Q1560">H1560*_xlfn.IFS(H1560&lt;=350,INDEX('Pliegos Tarifarios (Santiago)'!$F:$F,MATCH($B1560,'Pliegos Tarifarios (Santiago)'!$A:$A,0)),H1560&lt;=500,INDEX('Pliegos Tarifarios (Santiago)'!$G:$G,MATCH($B1560,'Pliegos Tarifarios (Santiago)'!$A:$A,0)),H1560&lt;=1000,INDEX('Pliegos Tarifarios (Santiago)'!$H:$H,MATCH($B1560,'Pliegos Tarifarios (Santiago)'!$A:$A,0)),H1560&lt;=5000,INDEX('Pliegos Tarifarios (Santiago)'!$I:$I,MATCH($B1560,'Pliegos Tarifarios (Santiago)'!$A:$A,0)),H1560&gt;5000,INDEX('Pliegos Tarifarios (Santiago)'!$J:$J,MATCH($B1560,'Pliegos Tarifarios (Santiago)'!$A:$A,0)))/1.19</f>
        <v>1461.381906806723</v>
      </c>
      <c r="R1560" s="19">
        <f>INDEX('Pliegos Tarifarios (Santiago)'!$K:$K,MATCH($B1560,'Pliegos Tarifarios (Santiago)'!$A:$A,0))</f>
        <v>726.16</v>
      </c>
      <c r="S1560" s="21">
        <f t="shared" si="97"/>
        <v>122968.05252210672</v>
      </c>
      <c r="T1560" s="21">
        <f t="shared" si="98"/>
        <v>23363.929979200278</v>
      </c>
      <c r="U1560" s="19">
        <v>0</v>
      </c>
      <c r="V1560" s="21">
        <f t="shared" si="99"/>
        <v>146331.98250130701</v>
      </c>
    </row>
    <row r="1561" spans="1:22" x14ac:dyDescent="0.3">
      <c r="A1561" s="3" t="s">
        <v>138</v>
      </c>
      <c r="B1561" s="3">
        <v>7</v>
      </c>
      <c r="C1561" s="4" t="s">
        <v>178</v>
      </c>
      <c r="D1561" s="3" t="s">
        <v>244</v>
      </c>
      <c r="E1561" s="3" t="s">
        <v>51</v>
      </c>
      <c r="F1561" s="4" t="s">
        <v>245</v>
      </c>
      <c r="G1561" s="3" t="s">
        <v>30</v>
      </c>
      <c r="H1561" s="5">
        <v>622.04470000000003</v>
      </c>
      <c r="I1561" s="5">
        <v>1.6840999999999999</v>
      </c>
      <c r="J1561" s="5">
        <v>1.6761999999999999</v>
      </c>
      <c r="K1561" s="6">
        <v>0.9953090671575322</v>
      </c>
      <c r="L1561" s="5">
        <v>20.73</v>
      </c>
      <c r="M1561" s="19">
        <f>H1561*INDEX('Pliegos Tarifarios (Santiago)'!$B:$B,MATCH($B1561,'Pliegos Tarifarios (Santiago)'!$A:$A,0))</f>
        <v>81962.475806100003</v>
      </c>
      <c r="N1561" s="19">
        <f>I1561*INDEX('Pliegos Tarifarios (Santiago)'!$C:$C,MATCH($B1561,'Pliegos Tarifarios (Santiago)'!$A:$A,0))</f>
        <v>5738.8048398999999</v>
      </c>
      <c r="O1561" s="19">
        <f>J1561*INDEX('Pliegos Tarifarios (Santiago)'!$D:$D,MATCH($B1561,'Pliegos Tarifarios (Santiago)'!$A:$A,0))</f>
        <v>24259.642599999999</v>
      </c>
      <c r="P1561" s="19">
        <f>H1561*INDEX('Pliegos Tarifarios (Santiago)'!$E:$E,MATCH($B1561,'Pliegos Tarifarios (Santiago)'!$A:$A,0))</f>
        <v>8101.5101728</v>
      </c>
      <c r="Q1561" s="19" cm="1">
        <f t="array" ref="Q1561">H1561*_xlfn.IFS(H1561&lt;=350,INDEX('Pliegos Tarifarios (Santiago)'!$F:$F,MATCH($B1561,'Pliegos Tarifarios (Santiago)'!$A:$A,0)),H1561&lt;=500,INDEX('Pliegos Tarifarios (Santiago)'!$G:$G,MATCH($B1561,'Pliegos Tarifarios (Santiago)'!$A:$A,0)),H1561&lt;=1000,INDEX('Pliegos Tarifarios (Santiago)'!$H:$H,MATCH($B1561,'Pliegos Tarifarios (Santiago)'!$A:$A,0)),H1561&lt;=5000,INDEX('Pliegos Tarifarios (Santiago)'!$I:$I,MATCH($B1561,'Pliegos Tarifarios (Santiago)'!$A:$A,0)),H1561&gt;5000,INDEX('Pliegos Tarifarios (Santiago)'!$J:$J,MATCH($B1561,'Pliegos Tarifarios (Santiago)'!$A:$A,0)))/1.19</f>
        <v>1458.9300484873952</v>
      </c>
      <c r="R1561" s="19">
        <f>INDEX('Pliegos Tarifarios (Santiago)'!$K:$K,MATCH($B1561,'Pliegos Tarifarios (Santiago)'!$A:$A,0))</f>
        <v>726.16</v>
      </c>
      <c r="S1561" s="21">
        <f t="shared" si="97"/>
        <v>122247.52346728739</v>
      </c>
      <c r="T1561" s="21">
        <f t="shared" si="98"/>
        <v>23227.029458784604</v>
      </c>
      <c r="U1561" s="19">
        <v>0</v>
      </c>
      <c r="V1561" s="21">
        <f t="shared" si="99"/>
        <v>145474.55292607201</v>
      </c>
    </row>
    <row r="1562" spans="1:22" x14ac:dyDescent="0.3">
      <c r="A1562" s="3" t="s">
        <v>138</v>
      </c>
      <c r="B1562" s="3">
        <v>7</v>
      </c>
      <c r="C1562" s="4" t="s">
        <v>178</v>
      </c>
      <c r="D1562" s="3" t="s">
        <v>246</v>
      </c>
      <c r="E1562" s="3" t="s">
        <v>247</v>
      </c>
      <c r="F1562" s="4" t="s">
        <v>248</v>
      </c>
      <c r="G1562" s="3" t="s">
        <v>30</v>
      </c>
      <c r="H1562" s="5">
        <v>496.59359999999998</v>
      </c>
      <c r="I1562" s="5">
        <v>1.3242</v>
      </c>
      <c r="J1562" s="5">
        <v>1.3084</v>
      </c>
      <c r="K1562" s="6">
        <v>0.98806826763328803</v>
      </c>
      <c r="L1562" s="5">
        <v>16.55</v>
      </c>
      <c r="M1562" s="19">
        <f>H1562*INDEX('Pliegos Tarifarios (Santiago)'!$B:$B,MATCH($B1562,'Pliegos Tarifarios (Santiago)'!$A:$A,0))</f>
        <v>65432.662516800003</v>
      </c>
      <c r="N1562" s="19">
        <f>I1562*INDEX('Pliegos Tarifarios (Santiago)'!$C:$C,MATCH($B1562,'Pliegos Tarifarios (Santiago)'!$A:$A,0))</f>
        <v>4512.3955638000007</v>
      </c>
      <c r="O1562" s="19">
        <f>J1562*INDEX('Pliegos Tarifarios (Santiago)'!$D:$D,MATCH($B1562,'Pliegos Tarifarios (Santiago)'!$A:$A,0))</f>
        <v>18936.4732</v>
      </c>
      <c r="P1562" s="19">
        <f>H1562*INDEX('Pliegos Tarifarios (Santiago)'!$E:$E,MATCH($B1562,'Pliegos Tarifarios (Santiago)'!$A:$A,0))</f>
        <v>6467.6350463999997</v>
      </c>
      <c r="Q1562" s="19" cm="1">
        <f t="array" ref="Q1562">H1562*_xlfn.IFS(H1562&lt;=350,INDEX('Pliegos Tarifarios (Santiago)'!$F:$F,MATCH($B1562,'Pliegos Tarifarios (Santiago)'!$A:$A,0)),H1562&lt;=500,INDEX('Pliegos Tarifarios (Santiago)'!$G:$G,MATCH($B1562,'Pliegos Tarifarios (Santiago)'!$A:$A,0)),H1562&lt;=1000,INDEX('Pliegos Tarifarios (Santiago)'!$H:$H,MATCH($B1562,'Pliegos Tarifarios (Santiago)'!$A:$A,0)),H1562&lt;=5000,INDEX('Pliegos Tarifarios (Santiago)'!$I:$I,MATCH($B1562,'Pliegos Tarifarios (Santiago)'!$A:$A,0)),H1562&gt;5000,INDEX('Pliegos Tarifarios (Santiago)'!$J:$J,MATCH($B1562,'Pliegos Tarifarios (Santiago)'!$A:$A,0)))/1.19</f>
        <v>699.40409546218496</v>
      </c>
      <c r="R1562" s="19">
        <f>INDEX('Pliegos Tarifarios (Santiago)'!$K:$K,MATCH($B1562,'Pliegos Tarifarios (Santiago)'!$A:$A,0))</f>
        <v>726.16</v>
      </c>
      <c r="S1562" s="21">
        <f t="shared" si="97"/>
        <v>96774.730422462191</v>
      </c>
      <c r="T1562" s="21">
        <f t="shared" si="98"/>
        <v>18387.198780267816</v>
      </c>
      <c r="U1562" s="19">
        <v>0</v>
      </c>
      <c r="V1562" s="21">
        <f t="shared" si="99"/>
        <v>115161.92920273001</v>
      </c>
    </row>
    <row r="1563" spans="1:22" x14ac:dyDescent="0.3">
      <c r="A1563" s="3" t="s">
        <v>138</v>
      </c>
      <c r="B1563" s="3">
        <v>7</v>
      </c>
      <c r="C1563" s="4" t="s">
        <v>178</v>
      </c>
      <c r="D1563" s="3" t="s">
        <v>249</v>
      </c>
      <c r="E1563" s="3" t="s">
        <v>247</v>
      </c>
      <c r="F1563" s="4" t="s">
        <v>250</v>
      </c>
      <c r="G1563" s="3" t="s">
        <v>30</v>
      </c>
      <c r="H1563" s="5">
        <v>497.81549999999999</v>
      </c>
      <c r="I1563" s="5">
        <v>1.3317000000000001</v>
      </c>
      <c r="J1563" s="5">
        <v>1.3176000000000001</v>
      </c>
      <c r="K1563" s="6">
        <v>0.98941202973642717</v>
      </c>
      <c r="L1563" s="5">
        <v>16.59</v>
      </c>
      <c r="M1563" s="19">
        <f>H1563*INDEX('Pliegos Tarifarios (Santiago)'!$B:$B,MATCH($B1563,'Pliegos Tarifarios (Santiago)'!$A:$A,0))</f>
        <v>65593.663726500003</v>
      </c>
      <c r="N1563" s="19">
        <f>I1563*INDEX('Pliegos Tarifarios (Santiago)'!$C:$C,MATCH($B1563,'Pliegos Tarifarios (Santiago)'!$A:$A,0))</f>
        <v>4537.9528563000003</v>
      </c>
      <c r="O1563" s="19">
        <f>J1563*INDEX('Pliegos Tarifarios (Santiago)'!$D:$D,MATCH($B1563,'Pliegos Tarifarios (Santiago)'!$A:$A,0))</f>
        <v>19069.624800000001</v>
      </c>
      <c r="P1563" s="19">
        <f>H1563*INDEX('Pliegos Tarifarios (Santiago)'!$E:$E,MATCH($B1563,'Pliegos Tarifarios (Santiago)'!$A:$A,0))</f>
        <v>6483.5490719999998</v>
      </c>
      <c r="Q1563" s="19" cm="1">
        <f t="array" ref="Q1563">H1563*_xlfn.IFS(H1563&lt;=350,INDEX('Pliegos Tarifarios (Santiago)'!$F:$F,MATCH($B1563,'Pliegos Tarifarios (Santiago)'!$A:$A,0)),H1563&lt;=500,INDEX('Pliegos Tarifarios (Santiago)'!$G:$G,MATCH($B1563,'Pliegos Tarifarios (Santiago)'!$A:$A,0)),H1563&lt;=1000,INDEX('Pliegos Tarifarios (Santiago)'!$H:$H,MATCH($B1563,'Pliegos Tarifarios (Santiago)'!$A:$A,0)),H1563&lt;=5000,INDEX('Pliegos Tarifarios (Santiago)'!$I:$I,MATCH($B1563,'Pliegos Tarifarios (Santiago)'!$A:$A,0)),H1563&gt;5000,INDEX('Pliegos Tarifarios (Santiago)'!$J:$J,MATCH($B1563,'Pliegos Tarifarios (Santiago)'!$A:$A,0)))/1.19</f>
        <v>701.12502352941181</v>
      </c>
      <c r="R1563" s="19">
        <f>INDEX('Pliegos Tarifarios (Santiago)'!$K:$K,MATCH($B1563,'Pliegos Tarifarios (Santiago)'!$A:$A,0))</f>
        <v>726.16</v>
      </c>
      <c r="S1563" s="21">
        <f t="shared" si="97"/>
        <v>97112.075478329425</v>
      </c>
      <c r="T1563" s="21">
        <f t="shared" si="98"/>
        <v>18451.294340882592</v>
      </c>
      <c r="U1563" s="19">
        <v>0</v>
      </c>
      <c r="V1563" s="21">
        <f t="shared" si="99"/>
        <v>115563.36981921202</v>
      </c>
    </row>
    <row r="1564" spans="1:22" x14ac:dyDescent="0.3">
      <c r="A1564" s="3" t="s">
        <v>138</v>
      </c>
      <c r="B1564" s="3">
        <v>7</v>
      </c>
      <c r="C1564" s="4" t="s">
        <v>178</v>
      </c>
      <c r="D1564" s="3" t="s">
        <v>251</v>
      </c>
      <c r="E1564" s="3" t="s">
        <v>247</v>
      </c>
      <c r="F1564" s="4" t="s">
        <v>252</v>
      </c>
      <c r="G1564" s="3" t="s">
        <v>30</v>
      </c>
      <c r="H1564" s="5">
        <v>497.2217</v>
      </c>
      <c r="I1564" s="5">
        <v>1.341</v>
      </c>
      <c r="J1564" s="5">
        <v>1.3244</v>
      </c>
      <c r="K1564" s="6">
        <v>0.98762117822520512</v>
      </c>
      <c r="L1564" s="5">
        <v>16.57</v>
      </c>
      <c r="M1564" s="19">
        <f>H1564*INDEX('Pliegos Tarifarios (Santiago)'!$B:$B,MATCH($B1564,'Pliegos Tarifarios (Santiago)'!$A:$A,0))</f>
        <v>65515.422857100006</v>
      </c>
      <c r="N1564" s="19">
        <f>I1564*INDEX('Pliegos Tarifarios (Santiago)'!$C:$C,MATCH($B1564,'Pliegos Tarifarios (Santiago)'!$A:$A,0))</f>
        <v>4569.6438989999997</v>
      </c>
      <c r="O1564" s="19">
        <f>J1564*INDEX('Pliegos Tarifarios (Santiago)'!$D:$D,MATCH($B1564,'Pliegos Tarifarios (Santiago)'!$A:$A,0))</f>
        <v>19168.0412</v>
      </c>
      <c r="P1564" s="19">
        <f>H1564*INDEX('Pliegos Tarifarios (Santiago)'!$E:$E,MATCH($B1564,'Pliegos Tarifarios (Santiago)'!$A:$A,0))</f>
        <v>6475.8154207999996</v>
      </c>
      <c r="Q1564" s="19" cm="1">
        <f t="array" ref="Q1564">H1564*_xlfn.IFS(H1564&lt;=350,INDEX('Pliegos Tarifarios (Santiago)'!$F:$F,MATCH($B1564,'Pliegos Tarifarios (Santiago)'!$A:$A,0)),H1564&lt;=500,INDEX('Pliegos Tarifarios (Santiago)'!$G:$G,MATCH($B1564,'Pliegos Tarifarios (Santiago)'!$A:$A,0)),H1564&lt;=1000,INDEX('Pliegos Tarifarios (Santiago)'!$H:$H,MATCH($B1564,'Pliegos Tarifarios (Santiago)'!$A:$A,0)),H1564&lt;=5000,INDEX('Pliegos Tarifarios (Santiago)'!$I:$I,MATCH($B1564,'Pliegos Tarifarios (Santiago)'!$A:$A,0)),H1564&gt;5000,INDEX('Pliegos Tarifarios (Santiago)'!$J:$J,MATCH($B1564,'Pliegos Tarifarios (Santiago)'!$A:$A,0)))/1.19</f>
        <v>700.28871361344545</v>
      </c>
      <c r="R1564" s="19">
        <f>INDEX('Pliegos Tarifarios (Santiago)'!$K:$K,MATCH($B1564,'Pliegos Tarifarios (Santiago)'!$A:$A,0))</f>
        <v>726.16</v>
      </c>
      <c r="S1564" s="21">
        <f t="shared" si="97"/>
        <v>97155.372090513454</v>
      </c>
      <c r="T1564" s="21">
        <f t="shared" si="98"/>
        <v>18459.520697197557</v>
      </c>
      <c r="U1564" s="19">
        <v>0</v>
      </c>
      <c r="V1564" s="21">
        <f t="shared" si="99"/>
        <v>115614.89278771101</v>
      </c>
    </row>
    <row r="1565" spans="1:22" x14ac:dyDescent="0.3">
      <c r="A1565" s="3" t="s">
        <v>138</v>
      </c>
      <c r="B1565" s="3">
        <v>7</v>
      </c>
      <c r="C1565" s="4" t="s">
        <v>178</v>
      </c>
      <c r="D1565" s="3" t="s">
        <v>253</v>
      </c>
      <c r="E1565" s="3" t="s">
        <v>247</v>
      </c>
      <c r="F1565" s="4" t="s">
        <v>254</v>
      </c>
      <c r="G1565" s="3" t="s">
        <v>30</v>
      </c>
      <c r="H1565" s="5">
        <v>498.44409999999999</v>
      </c>
      <c r="I1565" s="5">
        <v>1.3442000000000001</v>
      </c>
      <c r="J1565" s="5">
        <v>1.2935000000000001</v>
      </c>
      <c r="K1565" s="6">
        <v>0.96228239845261121</v>
      </c>
      <c r="L1565" s="5">
        <v>16.61</v>
      </c>
      <c r="M1565" s="19">
        <f>H1565*INDEX('Pliegos Tarifarios (Santiago)'!$B:$B,MATCH($B1565,'Pliegos Tarifarios (Santiago)'!$A:$A,0))</f>
        <v>65676.489948300004</v>
      </c>
      <c r="N1565" s="19">
        <f>I1565*INDEX('Pliegos Tarifarios (Santiago)'!$C:$C,MATCH($B1565,'Pliegos Tarifarios (Santiago)'!$A:$A,0))</f>
        <v>4580.5483438000001</v>
      </c>
      <c r="O1565" s="19">
        <f>J1565*INDEX('Pliegos Tarifarios (Santiago)'!$D:$D,MATCH($B1565,'Pliegos Tarifarios (Santiago)'!$A:$A,0))</f>
        <v>18720.825500000003</v>
      </c>
      <c r="P1565" s="19">
        <f>H1565*INDEX('Pliegos Tarifarios (Santiago)'!$E:$E,MATCH($B1565,'Pliegos Tarifarios (Santiago)'!$A:$A,0))</f>
        <v>6491.7359583999996</v>
      </c>
      <c r="Q1565" s="19" cm="1">
        <f t="array" ref="Q1565">H1565*_xlfn.IFS(H1565&lt;=350,INDEX('Pliegos Tarifarios (Santiago)'!$F:$F,MATCH($B1565,'Pliegos Tarifarios (Santiago)'!$A:$A,0)),H1565&lt;=500,INDEX('Pliegos Tarifarios (Santiago)'!$G:$G,MATCH($B1565,'Pliegos Tarifarios (Santiago)'!$A:$A,0)),H1565&lt;=1000,INDEX('Pliegos Tarifarios (Santiago)'!$H:$H,MATCH($B1565,'Pliegos Tarifarios (Santiago)'!$A:$A,0)),H1565&lt;=5000,INDEX('Pliegos Tarifarios (Santiago)'!$I:$I,MATCH($B1565,'Pliegos Tarifarios (Santiago)'!$A:$A,0)),H1565&gt;5000,INDEX('Pliegos Tarifarios (Santiago)'!$J:$J,MATCH($B1565,'Pliegos Tarifarios (Santiago)'!$A:$A,0)))/1.19</f>
        <v>702.01034588235302</v>
      </c>
      <c r="R1565" s="19">
        <f>INDEX('Pliegos Tarifarios (Santiago)'!$K:$K,MATCH($B1565,'Pliegos Tarifarios (Santiago)'!$A:$A,0))</f>
        <v>726.16</v>
      </c>
      <c r="S1565" s="21">
        <f t="shared" si="97"/>
        <v>96897.770096382359</v>
      </c>
      <c r="T1565" s="21">
        <f t="shared" si="98"/>
        <v>18410.576318312647</v>
      </c>
      <c r="U1565" s="19">
        <v>0</v>
      </c>
      <c r="V1565" s="21">
        <f t="shared" si="99"/>
        <v>115308.346414695</v>
      </c>
    </row>
    <row r="1566" spans="1:22" x14ac:dyDescent="0.3">
      <c r="A1566" s="3" t="s">
        <v>138</v>
      </c>
      <c r="B1566" s="3">
        <v>7</v>
      </c>
      <c r="C1566" s="4" t="s">
        <v>178</v>
      </c>
      <c r="D1566" s="3" t="s">
        <v>255</v>
      </c>
      <c r="E1566" s="3" t="s">
        <v>247</v>
      </c>
      <c r="F1566" s="4" t="s">
        <v>256</v>
      </c>
      <c r="G1566" s="3" t="s">
        <v>30</v>
      </c>
      <c r="H1566" s="5">
        <v>497.82659999999998</v>
      </c>
      <c r="I1566" s="5">
        <v>1.3476999999999999</v>
      </c>
      <c r="J1566" s="5">
        <v>1.3228</v>
      </c>
      <c r="K1566" s="6">
        <v>0.98152407805891528</v>
      </c>
      <c r="L1566" s="5">
        <v>16.59</v>
      </c>
      <c r="M1566" s="19">
        <f>H1566*INDEX('Pliegos Tarifarios (Santiago)'!$B:$B,MATCH($B1566,'Pliegos Tarifarios (Santiago)'!$A:$A,0))</f>
        <v>65595.126295800001</v>
      </c>
      <c r="N1566" s="19">
        <f>I1566*INDEX('Pliegos Tarifarios (Santiago)'!$C:$C,MATCH($B1566,'Pliegos Tarifarios (Santiago)'!$A:$A,0))</f>
        <v>4592.4750802999997</v>
      </c>
      <c r="O1566" s="19">
        <f>J1566*INDEX('Pliegos Tarifarios (Santiago)'!$D:$D,MATCH($B1566,'Pliegos Tarifarios (Santiago)'!$A:$A,0))</f>
        <v>19144.884399999999</v>
      </c>
      <c r="P1566" s="19">
        <f>H1566*INDEX('Pliegos Tarifarios (Santiago)'!$E:$E,MATCH($B1566,'Pliegos Tarifarios (Santiago)'!$A:$A,0))</f>
        <v>6483.6936383999991</v>
      </c>
      <c r="Q1566" s="19" cm="1">
        <f t="array" ref="Q1566">H1566*_xlfn.IFS(H1566&lt;=350,INDEX('Pliegos Tarifarios (Santiago)'!$F:$F,MATCH($B1566,'Pliegos Tarifarios (Santiago)'!$A:$A,0)),H1566&lt;=500,INDEX('Pliegos Tarifarios (Santiago)'!$G:$G,MATCH($B1566,'Pliegos Tarifarios (Santiago)'!$A:$A,0)),H1566&lt;=1000,INDEX('Pliegos Tarifarios (Santiago)'!$H:$H,MATCH($B1566,'Pliegos Tarifarios (Santiago)'!$A:$A,0)),H1566&lt;=5000,INDEX('Pliegos Tarifarios (Santiago)'!$I:$I,MATCH($B1566,'Pliegos Tarifarios (Santiago)'!$A:$A,0)),H1566&gt;5000,INDEX('Pliegos Tarifarios (Santiago)'!$J:$J,MATCH($B1566,'Pliegos Tarifarios (Santiago)'!$A:$A,0)))/1.19</f>
        <v>701.14065680672275</v>
      </c>
      <c r="R1566" s="19">
        <f>INDEX('Pliegos Tarifarios (Santiago)'!$K:$K,MATCH($B1566,'Pliegos Tarifarios (Santiago)'!$A:$A,0))</f>
        <v>726.16</v>
      </c>
      <c r="S1566" s="21">
        <f t="shared" si="97"/>
        <v>97243.480071306723</v>
      </c>
      <c r="T1566" s="21">
        <f t="shared" si="98"/>
        <v>18476.261213548278</v>
      </c>
      <c r="U1566" s="19">
        <v>0</v>
      </c>
      <c r="V1566" s="21">
        <f t="shared" si="99"/>
        <v>115719.741284855</v>
      </c>
    </row>
    <row r="1567" spans="1:22" x14ac:dyDescent="0.3">
      <c r="A1567" s="3" t="s">
        <v>138</v>
      </c>
      <c r="B1567" s="3">
        <v>7</v>
      </c>
      <c r="C1567" s="4" t="s">
        <v>178</v>
      </c>
      <c r="D1567" s="3" t="s">
        <v>257</v>
      </c>
      <c r="E1567" s="3" t="s">
        <v>247</v>
      </c>
      <c r="F1567" s="4" t="s">
        <v>258</v>
      </c>
      <c r="G1567" s="3" t="s">
        <v>30</v>
      </c>
      <c r="H1567" s="5">
        <v>498.19529999999997</v>
      </c>
      <c r="I1567" s="5">
        <v>1.3380000000000001</v>
      </c>
      <c r="J1567" s="5">
        <v>1.3380000000000001</v>
      </c>
      <c r="K1567" s="6">
        <v>1</v>
      </c>
      <c r="L1567" s="5">
        <v>16.61</v>
      </c>
      <c r="M1567" s="19">
        <f>H1567*INDEX('Pliegos Tarifarios (Santiago)'!$B:$B,MATCH($B1567,'Pliegos Tarifarios (Santiago)'!$A:$A,0))</f>
        <v>65643.707313899999</v>
      </c>
      <c r="N1567" s="19">
        <f>I1567*INDEX('Pliegos Tarifarios (Santiago)'!$C:$C,MATCH($B1567,'Pliegos Tarifarios (Santiago)'!$A:$A,0))</f>
        <v>4559.4209820000005</v>
      </c>
      <c r="O1567" s="19">
        <f>J1567*INDEX('Pliegos Tarifarios (Santiago)'!$D:$D,MATCH($B1567,'Pliegos Tarifarios (Santiago)'!$A:$A,0))</f>
        <v>19364.874</v>
      </c>
      <c r="P1567" s="19">
        <f>H1567*INDEX('Pliegos Tarifarios (Santiago)'!$E:$E,MATCH($B1567,'Pliegos Tarifarios (Santiago)'!$A:$A,0))</f>
        <v>6488.4955871999991</v>
      </c>
      <c r="Q1567" s="19" cm="1">
        <f t="array" ref="Q1567">H1567*_xlfn.IFS(H1567&lt;=350,INDEX('Pliegos Tarifarios (Santiago)'!$F:$F,MATCH($B1567,'Pliegos Tarifarios (Santiago)'!$A:$A,0)),H1567&lt;=500,INDEX('Pliegos Tarifarios (Santiago)'!$G:$G,MATCH($B1567,'Pliegos Tarifarios (Santiago)'!$A:$A,0)),H1567&lt;=1000,INDEX('Pliegos Tarifarios (Santiago)'!$H:$H,MATCH($B1567,'Pliegos Tarifarios (Santiago)'!$A:$A,0)),H1567&lt;=5000,INDEX('Pliegos Tarifarios (Santiago)'!$I:$I,MATCH($B1567,'Pliegos Tarifarios (Santiago)'!$A:$A,0)),H1567&gt;5000,INDEX('Pliegos Tarifarios (Santiago)'!$J:$J,MATCH($B1567,'Pliegos Tarifarios (Santiago)'!$A:$A,0)))/1.19</f>
        <v>701.65993512605053</v>
      </c>
      <c r="R1567" s="19">
        <f>INDEX('Pliegos Tarifarios (Santiago)'!$K:$K,MATCH($B1567,'Pliegos Tarifarios (Santiago)'!$A:$A,0))</f>
        <v>726.16</v>
      </c>
      <c r="S1567" s="21">
        <f t="shared" si="97"/>
        <v>97484.317818226045</v>
      </c>
      <c r="T1567" s="21">
        <f t="shared" si="98"/>
        <v>18522.020385462947</v>
      </c>
      <c r="U1567" s="19">
        <v>0</v>
      </c>
      <c r="V1567" s="21">
        <f t="shared" si="99"/>
        <v>116006.338203689</v>
      </c>
    </row>
    <row r="1568" spans="1:22" x14ac:dyDescent="0.3">
      <c r="A1568" s="3" t="s">
        <v>138</v>
      </c>
      <c r="B1568" s="3">
        <v>7</v>
      </c>
      <c r="C1568" s="4" t="s">
        <v>178</v>
      </c>
      <c r="D1568" s="3" t="s">
        <v>259</v>
      </c>
      <c r="E1568" s="3" t="s">
        <v>247</v>
      </c>
      <c r="F1568" s="4" t="s">
        <v>260</v>
      </c>
      <c r="G1568" s="3" t="s">
        <v>30</v>
      </c>
      <c r="H1568" s="5">
        <v>499.21699999999998</v>
      </c>
      <c r="I1568" s="5">
        <v>1.3329</v>
      </c>
      <c r="J1568" s="5">
        <v>1.3028</v>
      </c>
      <c r="K1568" s="6">
        <v>0.97741766073974046</v>
      </c>
      <c r="L1568" s="5">
        <v>16.64</v>
      </c>
      <c r="M1568" s="19">
        <f>H1568*INDEX('Pliegos Tarifarios (Santiago)'!$B:$B,MATCH($B1568,'Pliegos Tarifarios (Santiago)'!$A:$A,0))</f>
        <v>65778.329570999995</v>
      </c>
      <c r="N1568" s="19">
        <f>I1568*INDEX('Pliegos Tarifarios (Santiago)'!$C:$C,MATCH($B1568,'Pliegos Tarifarios (Santiago)'!$A:$A,0))</f>
        <v>4542.0420230999998</v>
      </c>
      <c r="O1568" s="19">
        <f>J1568*INDEX('Pliegos Tarifarios (Santiago)'!$D:$D,MATCH($B1568,'Pliegos Tarifarios (Santiago)'!$A:$A,0))</f>
        <v>18855.4244</v>
      </c>
      <c r="P1568" s="19">
        <f>H1568*INDEX('Pliegos Tarifarios (Santiago)'!$E:$E,MATCH($B1568,'Pliegos Tarifarios (Santiago)'!$A:$A,0))</f>
        <v>6501.8022079999992</v>
      </c>
      <c r="Q1568" s="19" cm="1">
        <f t="array" ref="Q1568">H1568*_xlfn.IFS(H1568&lt;=350,INDEX('Pliegos Tarifarios (Santiago)'!$F:$F,MATCH($B1568,'Pliegos Tarifarios (Santiago)'!$A:$A,0)),H1568&lt;=500,INDEX('Pliegos Tarifarios (Santiago)'!$G:$G,MATCH($B1568,'Pliegos Tarifarios (Santiago)'!$A:$A,0)),H1568&lt;=1000,INDEX('Pliegos Tarifarios (Santiago)'!$H:$H,MATCH($B1568,'Pliegos Tarifarios (Santiago)'!$A:$A,0)),H1568&lt;=5000,INDEX('Pliegos Tarifarios (Santiago)'!$I:$I,MATCH($B1568,'Pliegos Tarifarios (Santiago)'!$A:$A,0)),H1568&gt;5000,INDEX('Pliegos Tarifarios (Santiago)'!$J:$J,MATCH($B1568,'Pliegos Tarifarios (Santiago)'!$A:$A,0)))/1.19</f>
        <v>703.09890084033623</v>
      </c>
      <c r="R1568" s="19">
        <f>INDEX('Pliegos Tarifarios (Santiago)'!$K:$K,MATCH($B1568,'Pliegos Tarifarios (Santiago)'!$A:$A,0))</f>
        <v>726.16</v>
      </c>
      <c r="S1568" s="21">
        <f t="shared" si="97"/>
        <v>97106.857102940339</v>
      </c>
      <c r="T1568" s="21">
        <f t="shared" si="98"/>
        <v>18450.302849558666</v>
      </c>
      <c r="U1568" s="19">
        <v>0</v>
      </c>
      <c r="V1568" s="21">
        <f t="shared" si="99"/>
        <v>115557.159952499</v>
      </c>
    </row>
    <row r="1569" spans="1:22" x14ac:dyDescent="0.3">
      <c r="A1569" s="3" t="s">
        <v>138</v>
      </c>
      <c r="B1569" s="3">
        <v>7</v>
      </c>
      <c r="C1569" s="4" t="s">
        <v>178</v>
      </c>
      <c r="D1569" s="3" t="s">
        <v>261</v>
      </c>
      <c r="E1569" s="3" t="s">
        <v>247</v>
      </c>
      <c r="F1569" s="4" t="s">
        <v>262</v>
      </c>
      <c r="G1569" s="3" t="s">
        <v>30</v>
      </c>
      <c r="H1569" s="5">
        <v>499.0256</v>
      </c>
      <c r="I1569" s="5">
        <v>1.3492</v>
      </c>
      <c r="J1569" s="5">
        <v>1.3492</v>
      </c>
      <c r="K1569" s="6">
        <v>1</v>
      </c>
      <c r="L1569" s="5">
        <v>16.63</v>
      </c>
      <c r="M1569" s="19">
        <f>H1569*INDEX('Pliegos Tarifarios (Santiago)'!$B:$B,MATCH($B1569,'Pliegos Tarifarios (Santiago)'!$A:$A,0))</f>
        <v>65753.110132800008</v>
      </c>
      <c r="N1569" s="19">
        <f>I1569*INDEX('Pliegos Tarifarios (Santiago)'!$C:$C,MATCH($B1569,'Pliegos Tarifarios (Santiago)'!$A:$A,0))</f>
        <v>4597.5865388000002</v>
      </c>
      <c r="O1569" s="19">
        <f>J1569*INDEX('Pliegos Tarifarios (Santiago)'!$D:$D,MATCH($B1569,'Pliegos Tarifarios (Santiago)'!$A:$A,0))</f>
        <v>19526.971600000001</v>
      </c>
      <c r="P1569" s="19">
        <f>H1569*INDEX('Pliegos Tarifarios (Santiago)'!$E:$E,MATCH($B1569,'Pliegos Tarifarios (Santiago)'!$A:$A,0))</f>
        <v>6499.3094143999997</v>
      </c>
      <c r="Q1569" s="19" cm="1">
        <f t="array" ref="Q1569">H1569*_xlfn.IFS(H1569&lt;=350,INDEX('Pliegos Tarifarios (Santiago)'!$F:$F,MATCH($B1569,'Pliegos Tarifarios (Santiago)'!$A:$A,0)),H1569&lt;=500,INDEX('Pliegos Tarifarios (Santiago)'!$G:$G,MATCH($B1569,'Pliegos Tarifarios (Santiago)'!$A:$A,0)),H1569&lt;=1000,INDEX('Pliegos Tarifarios (Santiago)'!$H:$H,MATCH($B1569,'Pliegos Tarifarios (Santiago)'!$A:$A,0)),H1569&lt;=5000,INDEX('Pliegos Tarifarios (Santiago)'!$I:$I,MATCH($B1569,'Pliegos Tarifarios (Santiago)'!$A:$A,0)),H1569&gt;5000,INDEX('Pliegos Tarifarios (Santiago)'!$J:$J,MATCH($B1569,'Pliegos Tarifarios (Santiago)'!$A:$A,0)))/1.19</f>
        <v>702.82933243697494</v>
      </c>
      <c r="R1569" s="19">
        <f>INDEX('Pliegos Tarifarios (Santiago)'!$K:$K,MATCH($B1569,'Pliegos Tarifarios (Santiago)'!$A:$A,0))</f>
        <v>726.16</v>
      </c>
      <c r="S1569" s="21">
        <f t="shared" si="97"/>
        <v>97805.96701843699</v>
      </c>
      <c r="T1569" s="21">
        <f t="shared" si="98"/>
        <v>18583.133733503029</v>
      </c>
      <c r="U1569" s="19">
        <v>0</v>
      </c>
      <c r="V1569" s="21">
        <f t="shared" si="99"/>
        <v>116389.10075194002</v>
      </c>
    </row>
    <row r="1570" spans="1:22" x14ac:dyDescent="0.3">
      <c r="A1570" s="3" t="s">
        <v>138</v>
      </c>
      <c r="B1570" s="3">
        <v>7</v>
      </c>
      <c r="C1570" s="4" t="s">
        <v>178</v>
      </c>
      <c r="D1570" s="3" t="s">
        <v>263</v>
      </c>
      <c r="E1570" s="3" t="s">
        <v>247</v>
      </c>
      <c r="F1570" s="4" t="s">
        <v>264</v>
      </c>
      <c r="G1570" s="3" t="s">
        <v>30</v>
      </c>
      <c r="H1570" s="5">
        <v>497.96850000000001</v>
      </c>
      <c r="I1570" s="5">
        <v>1.3260000000000001</v>
      </c>
      <c r="J1570" s="5">
        <v>1.3041</v>
      </c>
      <c r="K1570" s="6">
        <v>0.98348416289592755</v>
      </c>
      <c r="L1570" s="5">
        <v>16.600000000000001</v>
      </c>
      <c r="M1570" s="19">
        <f>H1570*INDEX('Pliegos Tarifarios (Santiago)'!$B:$B,MATCH($B1570,'Pliegos Tarifarios (Santiago)'!$A:$A,0))</f>
        <v>65613.823465499998</v>
      </c>
      <c r="N1570" s="19">
        <f>I1570*INDEX('Pliegos Tarifarios (Santiago)'!$C:$C,MATCH($B1570,'Pliegos Tarifarios (Santiago)'!$A:$A,0))</f>
        <v>4518.5293140000003</v>
      </c>
      <c r="O1570" s="19">
        <f>J1570*INDEX('Pliegos Tarifarios (Santiago)'!$D:$D,MATCH($B1570,'Pliegos Tarifarios (Santiago)'!$A:$A,0))</f>
        <v>18874.239300000001</v>
      </c>
      <c r="P1570" s="19">
        <f>H1570*INDEX('Pliegos Tarifarios (Santiago)'!$E:$E,MATCH($B1570,'Pliegos Tarifarios (Santiago)'!$A:$A,0))</f>
        <v>6485.5417439999992</v>
      </c>
      <c r="Q1570" s="19" cm="1">
        <f t="array" ref="Q1570">H1570*_xlfn.IFS(H1570&lt;=350,INDEX('Pliegos Tarifarios (Santiago)'!$F:$F,MATCH($B1570,'Pliegos Tarifarios (Santiago)'!$A:$A,0)),H1570&lt;=500,INDEX('Pliegos Tarifarios (Santiago)'!$G:$G,MATCH($B1570,'Pliegos Tarifarios (Santiago)'!$A:$A,0)),H1570&lt;=1000,INDEX('Pliegos Tarifarios (Santiago)'!$H:$H,MATCH($B1570,'Pliegos Tarifarios (Santiago)'!$A:$A,0)),H1570&lt;=5000,INDEX('Pliegos Tarifarios (Santiago)'!$I:$I,MATCH($B1570,'Pliegos Tarifarios (Santiago)'!$A:$A,0)),H1570&gt;5000,INDEX('Pliegos Tarifarios (Santiago)'!$J:$J,MATCH($B1570,'Pliegos Tarifarios (Santiago)'!$A:$A,0)))/1.19</f>
        <v>701.34050924369762</v>
      </c>
      <c r="R1570" s="19">
        <f>INDEX('Pliegos Tarifarios (Santiago)'!$K:$K,MATCH($B1570,'Pliegos Tarifarios (Santiago)'!$A:$A,0))</f>
        <v>726.16</v>
      </c>
      <c r="S1570" s="21">
        <f t="shared" si="97"/>
        <v>96919.634332743706</v>
      </c>
      <c r="T1570" s="21">
        <f t="shared" si="98"/>
        <v>18414.730523221304</v>
      </c>
      <c r="U1570" s="19">
        <v>0</v>
      </c>
      <c r="V1570" s="21">
        <f t="shared" si="99"/>
        <v>115334.36485596502</v>
      </c>
    </row>
    <row r="1571" spans="1:22" x14ac:dyDescent="0.3">
      <c r="A1571" s="3" t="s">
        <v>138</v>
      </c>
      <c r="B1571" s="3">
        <v>7</v>
      </c>
      <c r="C1571" s="4" t="s">
        <v>178</v>
      </c>
      <c r="D1571" s="3" t="s">
        <v>265</v>
      </c>
      <c r="E1571" s="3" t="s">
        <v>247</v>
      </c>
      <c r="F1571" s="4" t="s">
        <v>266</v>
      </c>
      <c r="G1571" s="3" t="s">
        <v>30</v>
      </c>
      <c r="H1571" s="5">
        <v>496.63380000000001</v>
      </c>
      <c r="I1571" s="5">
        <v>1.3534999999999999</v>
      </c>
      <c r="J1571" s="5">
        <v>1.3143</v>
      </c>
      <c r="K1571" s="6">
        <v>0.97103804950129302</v>
      </c>
      <c r="L1571" s="5">
        <v>16.55</v>
      </c>
      <c r="M1571" s="19">
        <f>H1571*INDEX('Pliegos Tarifarios (Santiago)'!$B:$B,MATCH($B1571,'Pliegos Tarifarios (Santiago)'!$A:$A,0))</f>
        <v>65437.959389400006</v>
      </c>
      <c r="N1571" s="19">
        <f>I1571*INDEX('Pliegos Tarifarios (Santiago)'!$C:$C,MATCH($B1571,'Pliegos Tarifarios (Santiago)'!$A:$A,0))</f>
        <v>4612.2393865000004</v>
      </c>
      <c r="O1571" s="19">
        <f>J1571*INDEX('Pliegos Tarifarios (Santiago)'!$D:$D,MATCH($B1571,'Pliegos Tarifarios (Santiago)'!$A:$A,0))</f>
        <v>19021.8639</v>
      </c>
      <c r="P1571" s="19">
        <f>H1571*INDEX('Pliegos Tarifarios (Santiago)'!$E:$E,MATCH($B1571,'Pliegos Tarifarios (Santiago)'!$A:$A,0))</f>
        <v>6468.1586111999995</v>
      </c>
      <c r="Q1571" s="19" cm="1">
        <f t="array" ref="Q1571">H1571*_xlfn.IFS(H1571&lt;=350,INDEX('Pliegos Tarifarios (Santiago)'!$F:$F,MATCH($B1571,'Pliegos Tarifarios (Santiago)'!$A:$A,0)),H1571&lt;=500,INDEX('Pliegos Tarifarios (Santiago)'!$G:$G,MATCH($B1571,'Pliegos Tarifarios (Santiago)'!$A:$A,0)),H1571&lt;=1000,INDEX('Pliegos Tarifarios (Santiago)'!$H:$H,MATCH($B1571,'Pliegos Tarifarios (Santiago)'!$A:$A,0)),H1571&lt;=5000,INDEX('Pliegos Tarifarios (Santiago)'!$I:$I,MATCH($B1571,'Pliegos Tarifarios (Santiago)'!$A:$A,0)),H1571&gt;5000,INDEX('Pliegos Tarifarios (Santiago)'!$J:$J,MATCH($B1571,'Pliegos Tarifarios (Santiago)'!$A:$A,0)))/1.19</f>
        <v>699.46071327731102</v>
      </c>
      <c r="R1571" s="19">
        <f>INDEX('Pliegos Tarifarios (Santiago)'!$K:$K,MATCH($B1571,'Pliegos Tarifarios (Santiago)'!$A:$A,0))</f>
        <v>726.16</v>
      </c>
      <c r="S1571" s="21">
        <f t="shared" si="97"/>
        <v>96965.842000377306</v>
      </c>
      <c r="T1571" s="21">
        <f t="shared" si="98"/>
        <v>18423.509980071689</v>
      </c>
      <c r="U1571" s="19">
        <v>0</v>
      </c>
      <c r="V1571" s="21">
        <f t="shared" si="99"/>
        <v>115389.35198044899</v>
      </c>
    </row>
    <row r="1572" spans="1:22" x14ac:dyDescent="0.3">
      <c r="A1572" s="3" t="s">
        <v>138</v>
      </c>
      <c r="B1572" s="3">
        <v>7</v>
      </c>
      <c r="C1572" s="4" t="s">
        <v>178</v>
      </c>
      <c r="D1572" s="3" t="s">
        <v>267</v>
      </c>
      <c r="E1572" s="3" t="s">
        <v>247</v>
      </c>
      <c r="F1572" s="4" t="s">
        <v>268</v>
      </c>
      <c r="G1572" s="3" t="s">
        <v>30</v>
      </c>
      <c r="H1572" s="5">
        <v>498.2398</v>
      </c>
      <c r="I1572" s="5">
        <v>1.3354999999999999</v>
      </c>
      <c r="J1572" s="5">
        <v>1.3354999999999999</v>
      </c>
      <c r="K1572" s="6">
        <v>1</v>
      </c>
      <c r="L1572" s="5">
        <v>16.61</v>
      </c>
      <c r="M1572" s="19">
        <f>H1572*INDEX('Pliegos Tarifarios (Santiago)'!$B:$B,MATCH($B1572,'Pliegos Tarifarios (Santiago)'!$A:$A,0))</f>
        <v>65649.5707674</v>
      </c>
      <c r="N1572" s="19">
        <f>I1572*INDEX('Pliegos Tarifarios (Santiago)'!$C:$C,MATCH($B1572,'Pliegos Tarifarios (Santiago)'!$A:$A,0))</f>
        <v>4550.9018845000001</v>
      </c>
      <c r="O1572" s="19">
        <f>J1572*INDEX('Pliegos Tarifarios (Santiago)'!$D:$D,MATCH($B1572,'Pliegos Tarifarios (Santiago)'!$A:$A,0))</f>
        <v>19328.691499999997</v>
      </c>
      <c r="P1572" s="19">
        <f>H1572*INDEX('Pliegos Tarifarios (Santiago)'!$E:$E,MATCH($B1572,'Pliegos Tarifarios (Santiago)'!$A:$A,0))</f>
        <v>6489.0751551999992</v>
      </c>
      <c r="Q1572" s="19" cm="1">
        <f t="array" ref="Q1572">H1572*_xlfn.IFS(H1572&lt;=350,INDEX('Pliegos Tarifarios (Santiago)'!$F:$F,MATCH($B1572,'Pliegos Tarifarios (Santiago)'!$A:$A,0)),H1572&lt;=500,INDEX('Pliegos Tarifarios (Santiago)'!$G:$G,MATCH($B1572,'Pliegos Tarifarios (Santiago)'!$A:$A,0)),H1572&lt;=1000,INDEX('Pliegos Tarifarios (Santiago)'!$H:$H,MATCH($B1572,'Pliegos Tarifarios (Santiago)'!$A:$A,0)),H1572&lt;=5000,INDEX('Pliegos Tarifarios (Santiago)'!$I:$I,MATCH($B1572,'Pliegos Tarifarios (Santiago)'!$A:$A,0)),H1572&gt;5000,INDEX('Pliegos Tarifarios (Santiago)'!$J:$J,MATCH($B1572,'Pliegos Tarifarios (Santiago)'!$A:$A,0)))/1.19</f>
        <v>701.72260907563032</v>
      </c>
      <c r="R1572" s="19">
        <f>INDEX('Pliegos Tarifarios (Santiago)'!$K:$K,MATCH($B1572,'Pliegos Tarifarios (Santiago)'!$A:$A,0))</f>
        <v>726.16</v>
      </c>
      <c r="S1572" s="21">
        <f t="shared" si="97"/>
        <v>97446.121916175631</v>
      </c>
      <c r="T1572" s="21">
        <f t="shared" si="98"/>
        <v>18514.763164073371</v>
      </c>
      <c r="U1572" s="19">
        <v>0</v>
      </c>
      <c r="V1572" s="21">
        <f t="shared" si="99"/>
        <v>115960.88508024901</v>
      </c>
    </row>
    <row r="1573" spans="1:22" x14ac:dyDescent="0.3">
      <c r="A1573" s="3" t="s">
        <v>138</v>
      </c>
      <c r="B1573" s="3">
        <v>7</v>
      </c>
      <c r="C1573" s="4" t="s">
        <v>178</v>
      </c>
      <c r="D1573" s="3" t="s">
        <v>269</v>
      </c>
      <c r="E1573" s="3" t="s">
        <v>270</v>
      </c>
      <c r="F1573" s="4" t="s">
        <v>271</v>
      </c>
      <c r="G1573" s="3" t="s">
        <v>30</v>
      </c>
      <c r="H1573" s="5">
        <v>249.14599999999999</v>
      </c>
      <c r="I1573" s="5">
        <v>0.66120000000000001</v>
      </c>
      <c r="J1573" s="5">
        <v>0.65480000000000005</v>
      </c>
      <c r="K1573" s="6">
        <v>0.99032062915910468</v>
      </c>
      <c r="L1573" s="5">
        <v>8.3000000000000007</v>
      </c>
      <c r="M1573" s="19">
        <f>H1573*INDEX('Pliegos Tarifarios (Santiago)'!$B:$B,MATCH($B1573,'Pliegos Tarifarios (Santiago)'!$A:$A,0))</f>
        <v>32828.224397999998</v>
      </c>
      <c r="N1573" s="19">
        <f>I1573*INDEX('Pliegos Tarifarios (Santiago)'!$C:$C,MATCH($B1573,'Pliegos Tarifarios (Santiago)'!$A:$A,0))</f>
        <v>2253.1309068</v>
      </c>
      <c r="O1573" s="19">
        <f>J1573*INDEX('Pliegos Tarifarios (Santiago)'!$D:$D,MATCH($B1573,'Pliegos Tarifarios (Santiago)'!$A:$A,0))</f>
        <v>9476.9204000000009</v>
      </c>
      <c r="P1573" s="19">
        <f>H1573*INDEX('Pliegos Tarifarios (Santiago)'!$E:$E,MATCH($B1573,'Pliegos Tarifarios (Santiago)'!$A:$A,0))</f>
        <v>3244.8775039999996</v>
      </c>
      <c r="Q1573" s="19" cm="1">
        <f t="array" ref="Q1573">H1573*_xlfn.IFS(H1573&lt;=350,INDEX('Pliegos Tarifarios (Santiago)'!$F:$F,MATCH($B1573,'Pliegos Tarifarios (Santiago)'!$A:$A,0)),H1573&lt;=500,INDEX('Pliegos Tarifarios (Santiago)'!$G:$G,MATCH($B1573,'Pliegos Tarifarios (Santiago)'!$A:$A,0)),H1573&lt;=1000,INDEX('Pliegos Tarifarios (Santiago)'!$H:$H,MATCH($B1573,'Pliegos Tarifarios (Santiago)'!$A:$A,0)),H1573&lt;=5000,INDEX('Pliegos Tarifarios (Santiago)'!$I:$I,MATCH($B1573,'Pliegos Tarifarios (Santiago)'!$A:$A,0)),H1573&gt;5000,INDEX('Pliegos Tarifarios (Santiago)'!$J:$J,MATCH($B1573,'Pliegos Tarifarios (Santiago)'!$A:$A,0)))/1.19</f>
        <v>164.14324705882353</v>
      </c>
      <c r="R1573" s="19">
        <f>INDEX('Pliegos Tarifarios (Santiago)'!$K:$K,MATCH($B1573,'Pliegos Tarifarios (Santiago)'!$A:$A,0))</f>
        <v>726.16</v>
      </c>
      <c r="S1573" s="21">
        <f t="shared" si="97"/>
        <v>48693.456455858824</v>
      </c>
      <c r="T1573" s="21">
        <f t="shared" si="98"/>
        <v>9251.7567266131773</v>
      </c>
      <c r="U1573" s="19">
        <v>0</v>
      </c>
      <c r="V1573" s="21">
        <f t="shared" si="99"/>
        <v>57945.213182471998</v>
      </c>
    </row>
    <row r="1574" spans="1:22" x14ac:dyDescent="0.3">
      <c r="A1574" s="3" t="s">
        <v>138</v>
      </c>
      <c r="B1574" s="3">
        <v>7</v>
      </c>
      <c r="C1574" s="4" t="s">
        <v>178</v>
      </c>
      <c r="D1574" s="3" t="s">
        <v>272</v>
      </c>
      <c r="E1574" s="3" t="s">
        <v>270</v>
      </c>
      <c r="F1574" s="4" t="s">
        <v>273</v>
      </c>
      <c r="G1574" s="3" t="s">
        <v>30</v>
      </c>
      <c r="H1574" s="5">
        <v>248.6746</v>
      </c>
      <c r="I1574" s="5">
        <v>0.67190000000000005</v>
      </c>
      <c r="J1574" s="5">
        <v>0.6542</v>
      </c>
      <c r="K1574" s="6">
        <v>0.97365679416579842</v>
      </c>
      <c r="L1574" s="5">
        <v>8.2899999999999991</v>
      </c>
      <c r="M1574" s="19">
        <f>H1574*INDEX('Pliegos Tarifarios (Santiago)'!$B:$B,MATCH($B1574,'Pliegos Tarifarios (Santiago)'!$A:$A,0))</f>
        <v>32766.111319800002</v>
      </c>
      <c r="N1574" s="19">
        <f>I1574*INDEX('Pliegos Tarifarios (Santiago)'!$C:$C,MATCH($B1574,'Pliegos Tarifarios (Santiago)'!$A:$A,0))</f>
        <v>2289.5926441000001</v>
      </c>
      <c r="O1574" s="19">
        <f>J1574*INDEX('Pliegos Tarifarios (Santiago)'!$D:$D,MATCH($B1574,'Pliegos Tarifarios (Santiago)'!$A:$A,0))</f>
        <v>9468.2366000000002</v>
      </c>
      <c r="P1574" s="19">
        <f>H1574*INDEX('Pliegos Tarifarios (Santiago)'!$E:$E,MATCH($B1574,'Pliegos Tarifarios (Santiago)'!$A:$A,0))</f>
        <v>3238.7379903999999</v>
      </c>
      <c r="Q1574" s="19" cm="1">
        <f t="array" ref="Q1574">H1574*_xlfn.IFS(H1574&lt;=350,INDEX('Pliegos Tarifarios (Santiago)'!$F:$F,MATCH($B1574,'Pliegos Tarifarios (Santiago)'!$A:$A,0)),H1574&lt;=500,INDEX('Pliegos Tarifarios (Santiago)'!$G:$G,MATCH($B1574,'Pliegos Tarifarios (Santiago)'!$A:$A,0)),H1574&lt;=1000,INDEX('Pliegos Tarifarios (Santiago)'!$H:$H,MATCH($B1574,'Pliegos Tarifarios (Santiago)'!$A:$A,0)),H1574&lt;=5000,INDEX('Pliegos Tarifarios (Santiago)'!$I:$I,MATCH($B1574,'Pliegos Tarifarios (Santiago)'!$A:$A,0)),H1574&gt;5000,INDEX('Pliegos Tarifarios (Santiago)'!$J:$J,MATCH($B1574,'Pliegos Tarifarios (Santiago)'!$A:$A,0)))/1.19</f>
        <v>163.83267764705883</v>
      </c>
      <c r="R1574" s="19">
        <f>INDEX('Pliegos Tarifarios (Santiago)'!$K:$K,MATCH($B1574,'Pliegos Tarifarios (Santiago)'!$A:$A,0))</f>
        <v>726.16</v>
      </c>
      <c r="S1574" s="21">
        <f t="shared" si="97"/>
        <v>48652.671231947061</v>
      </c>
      <c r="T1574" s="21">
        <f t="shared" si="98"/>
        <v>9244.0075340699423</v>
      </c>
      <c r="U1574" s="19">
        <v>0</v>
      </c>
      <c r="V1574" s="21">
        <f t="shared" si="99"/>
        <v>57896.678766017001</v>
      </c>
    </row>
    <row r="1575" spans="1:22" x14ac:dyDescent="0.3">
      <c r="A1575" s="3" t="s">
        <v>138</v>
      </c>
      <c r="B1575" s="3">
        <v>7</v>
      </c>
      <c r="C1575" s="4" t="s">
        <v>178</v>
      </c>
      <c r="D1575" s="3" t="s">
        <v>274</v>
      </c>
      <c r="E1575" s="3" t="s">
        <v>56</v>
      </c>
      <c r="F1575" s="4" t="s">
        <v>275</v>
      </c>
      <c r="G1575" s="3" t="s">
        <v>30</v>
      </c>
      <c r="H1575" s="5">
        <v>249.0266</v>
      </c>
      <c r="I1575" s="5">
        <v>0.68589999999999995</v>
      </c>
      <c r="J1575" s="5">
        <v>0.66400000000000003</v>
      </c>
      <c r="K1575" s="6">
        <v>0.96807114739757993</v>
      </c>
      <c r="L1575" s="5">
        <v>8.3000000000000007</v>
      </c>
      <c r="M1575" s="19">
        <f>H1575*INDEX('Pliegos Tarifarios (Santiago)'!$B:$B,MATCH($B1575,'Pliegos Tarifarios (Santiago)'!$A:$A,0))</f>
        <v>32812.491895799998</v>
      </c>
      <c r="N1575" s="19">
        <f>I1575*INDEX('Pliegos Tarifarios (Santiago)'!$C:$C,MATCH($B1575,'Pliegos Tarifarios (Santiago)'!$A:$A,0))</f>
        <v>2337.2995900999999</v>
      </c>
      <c r="O1575" s="19">
        <f>J1575*INDEX('Pliegos Tarifarios (Santiago)'!$D:$D,MATCH($B1575,'Pliegos Tarifarios (Santiago)'!$A:$A,0))</f>
        <v>9610.0720000000001</v>
      </c>
      <c r="P1575" s="19">
        <f>H1575*INDEX('Pliegos Tarifarios (Santiago)'!$E:$E,MATCH($B1575,'Pliegos Tarifarios (Santiago)'!$A:$A,0))</f>
        <v>3243.3224384</v>
      </c>
      <c r="Q1575" s="19" cm="1">
        <f t="array" ref="Q1575">H1575*_xlfn.IFS(H1575&lt;=350,INDEX('Pliegos Tarifarios (Santiago)'!$F:$F,MATCH($B1575,'Pliegos Tarifarios (Santiago)'!$A:$A,0)),H1575&lt;=500,INDEX('Pliegos Tarifarios (Santiago)'!$G:$G,MATCH($B1575,'Pliegos Tarifarios (Santiago)'!$A:$A,0)),H1575&lt;=1000,INDEX('Pliegos Tarifarios (Santiago)'!$H:$H,MATCH($B1575,'Pliegos Tarifarios (Santiago)'!$A:$A,0)),H1575&lt;=5000,INDEX('Pliegos Tarifarios (Santiago)'!$I:$I,MATCH($B1575,'Pliegos Tarifarios (Santiago)'!$A:$A,0)),H1575&gt;5000,INDEX('Pliegos Tarifarios (Santiago)'!$J:$J,MATCH($B1575,'Pliegos Tarifarios (Santiago)'!$A:$A,0)))/1.19</f>
        <v>164.06458352941178</v>
      </c>
      <c r="R1575" s="19">
        <f>INDEX('Pliegos Tarifarios (Santiago)'!$K:$K,MATCH($B1575,'Pliegos Tarifarios (Santiago)'!$A:$A,0))</f>
        <v>726.16</v>
      </c>
      <c r="S1575" s="21">
        <f t="shared" si="97"/>
        <v>48893.410507829416</v>
      </c>
      <c r="T1575" s="21">
        <f t="shared" si="98"/>
        <v>9289.7479964875893</v>
      </c>
      <c r="U1575" s="19">
        <v>0</v>
      </c>
      <c r="V1575" s="21">
        <f t="shared" si="99"/>
        <v>58183.158504317005</v>
      </c>
    </row>
    <row r="1576" spans="1:22" x14ac:dyDescent="0.3">
      <c r="A1576" s="3" t="s">
        <v>138</v>
      </c>
      <c r="B1576" s="3">
        <v>7</v>
      </c>
      <c r="C1576" s="4" t="s">
        <v>178</v>
      </c>
      <c r="D1576" s="3" t="s">
        <v>276</v>
      </c>
      <c r="E1576" s="3" t="s">
        <v>56</v>
      </c>
      <c r="F1576" s="4" t="s">
        <v>277</v>
      </c>
      <c r="G1576" s="3" t="s">
        <v>30</v>
      </c>
      <c r="H1576" s="5">
        <v>248.62299999999999</v>
      </c>
      <c r="I1576" s="5">
        <v>0.6694</v>
      </c>
      <c r="J1576" s="5">
        <v>0.65280000000000005</v>
      </c>
      <c r="K1576" s="6">
        <v>0.97520167314012551</v>
      </c>
      <c r="L1576" s="5">
        <v>8.2899999999999991</v>
      </c>
      <c r="M1576" s="19">
        <f>H1576*INDEX('Pliegos Tarifarios (Santiago)'!$B:$B,MATCH($B1576,'Pliegos Tarifarios (Santiago)'!$A:$A,0))</f>
        <v>32759.312349</v>
      </c>
      <c r="N1576" s="19">
        <f>I1576*INDEX('Pliegos Tarifarios (Santiago)'!$C:$C,MATCH($B1576,'Pliegos Tarifarios (Santiago)'!$A:$A,0))</f>
        <v>2281.0735466000001</v>
      </c>
      <c r="O1576" s="19">
        <f>J1576*INDEX('Pliegos Tarifarios (Santiago)'!$D:$D,MATCH($B1576,'Pliegos Tarifarios (Santiago)'!$A:$A,0))</f>
        <v>9447.974400000001</v>
      </c>
      <c r="P1576" s="19">
        <f>H1576*INDEX('Pliegos Tarifarios (Santiago)'!$E:$E,MATCH($B1576,'Pliegos Tarifarios (Santiago)'!$A:$A,0))</f>
        <v>3238.0659519999995</v>
      </c>
      <c r="Q1576" s="19" cm="1">
        <f t="array" ref="Q1576">H1576*_xlfn.IFS(H1576&lt;=350,INDEX('Pliegos Tarifarios (Santiago)'!$F:$F,MATCH($B1576,'Pliegos Tarifarios (Santiago)'!$A:$A,0)),H1576&lt;=500,INDEX('Pliegos Tarifarios (Santiago)'!$G:$G,MATCH($B1576,'Pliegos Tarifarios (Santiago)'!$A:$A,0)),H1576&lt;=1000,INDEX('Pliegos Tarifarios (Santiago)'!$H:$H,MATCH($B1576,'Pliegos Tarifarios (Santiago)'!$A:$A,0)),H1576&lt;=5000,INDEX('Pliegos Tarifarios (Santiago)'!$I:$I,MATCH($B1576,'Pliegos Tarifarios (Santiago)'!$A:$A,0)),H1576&gt;5000,INDEX('Pliegos Tarifarios (Santiago)'!$J:$J,MATCH($B1576,'Pliegos Tarifarios (Santiago)'!$A:$A,0)))/1.19</f>
        <v>163.7986823529412</v>
      </c>
      <c r="R1576" s="19">
        <f>INDEX('Pliegos Tarifarios (Santiago)'!$K:$K,MATCH($B1576,'Pliegos Tarifarios (Santiago)'!$A:$A,0))</f>
        <v>726.16</v>
      </c>
      <c r="S1576" s="21">
        <f t="shared" si="97"/>
        <v>48616.384929952939</v>
      </c>
      <c r="T1576" s="21">
        <f t="shared" si="98"/>
        <v>9237.1131366910577</v>
      </c>
      <c r="U1576" s="19">
        <v>0</v>
      </c>
      <c r="V1576" s="21">
        <f t="shared" si="99"/>
        <v>57853.498066643995</v>
      </c>
    </row>
    <row r="1577" spans="1:22" x14ac:dyDescent="0.3">
      <c r="A1577" s="3" t="s">
        <v>138</v>
      </c>
      <c r="B1577" s="3">
        <v>7</v>
      </c>
      <c r="C1577" s="4" t="s">
        <v>178</v>
      </c>
      <c r="D1577" s="3" t="s">
        <v>278</v>
      </c>
      <c r="E1577" s="3" t="s">
        <v>279</v>
      </c>
      <c r="F1577" s="4" t="s">
        <v>280</v>
      </c>
      <c r="G1577" s="3" t="s">
        <v>30</v>
      </c>
      <c r="H1577" s="5">
        <v>622.98620000000005</v>
      </c>
      <c r="I1577" s="5">
        <v>1.6867000000000001</v>
      </c>
      <c r="J1577" s="5">
        <v>1.6867000000000001</v>
      </c>
      <c r="K1577" s="6">
        <v>1</v>
      </c>
      <c r="L1577" s="5">
        <v>20.77</v>
      </c>
      <c r="M1577" s="19">
        <f>H1577*INDEX('Pliegos Tarifarios (Santiago)'!$B:$B,MATCH($B1577,'Pliegos Tarifarios (Santiago)'!$A:$A,0))</f>
        <v>82086.530670600012</v>
      </c>
      <c r="N1577" s="19">
        <f>I1577*INDEX('Pliegos Tarifarios (Santiago)'!$C:$C,MATCH($B1577,'Pliegos Tarifarios (Santiago)'!$A:$A,0))</f>
        <v>5747.6647013000002</v>
      </c>
      <c r="O1577" s="19">
        <f>J1577*INDEX('Pliegos Tarifarios (Santiago)'!$D:$D,MATCH($B1577,'Pliegos Tarifarios (Santiago)'!$A:$A,0))</f>
        <v>24411.609100000001</v>
      </c>
      <c r="P1577" s="19">
        <f>H1577*INDEX('Pliegos Tarifarios (Santiago)'!$E:$E,MATCH($B1577,'Pliegos Tarifarios (Santiago)'!$A:$A,0))</f>
        <v>8113.7722688000003</v>
      </c>
      <c r="Q1577" s="19" cm="1">
        <f t="array" ref="Q1577">H1577*_xlfn.IFS(H1577&lt;=350,INDEX('Pliegos Tarifarios (Santiago)'!$F:$F,MATCH($B1577,'Pliegos Tarifarios (Santiago)'!$A:$A,0)),H1577&lt;=500,INDEX('Pliegos Tarifarios (Santiago)'!$G:$G,MATCH($B1577,'Pliegos Tarifarios (Santiago)'!$A:$A,0)),H1577&lt;=1000,INDEX('Pliegos Tarifarios (Santiago)'!$H:$H,MATCH($B1577,'Pliegos Tarifarios (Santiago)'!$A:$A,0)),H1577&lt;=5000,INDEX('Pliegos Tarifarios (Santiago)'!$I:$I,MATCH($B1577,'Pliegos Tarifarios (Santiago)'!$A:$A,0)),H1577&gt;5000,INDEX('Pliegos Tarifarios (Santiago)'!$J:$J,MATCH($B1577,'Pliegos Tarifarios (Santiago)'!$A:$A,0)))/1.19</f>
        <v>1461.138222016807</v>
      </c>
      <c r="R1577" s="19">
        <f>INDEX('Pliegos Tarifarios (Santiago)'!$K:$K,MATCH($B1577,'Pliegos Tarifarios (Santiago)'!$A:$A,0))</f>
        <v>726.16</v>
      </c>
      <c r="S1577" s="21">
        <f t="shared" si="97"/>
        <v>122546.87496271683</v>
      </c>
      <c r="T1577" s="21">
        <f t="shared" si="98"/>
        <v>23283.906242916197</v>
      </c>
      <c r="U1577" s="19">
        <v>0</v>
      </c>
      <c r="V1577" s="21">
        <f t="shared" si="99"/>
        <v>145830.78120563301</v>
      </c>
    </row>
    <row r="1578" spans="1:22" x14ac:dyDescent="0.3">
      <c r="A1578" s="3" t="s">
        <v>138</v>
      </c>
      <c r="B1578" s="3">
        <v>7</v>
      </c>
      <c r="C1578" s="4" t="s">
        <v>178</v>
      </c>
      <c r="D1578" s="3" t="s">
        <v>281</v>
      </c>
      <c r="E1578" s="3" t="s">
        <v>279</v>
      </c>
      <c r="F1578" s="4" t="s">
        <v>54</v>
      </c>
      <c r="G1578" s="3" t="s">
        <v>30</v>
      </c>
      <c r="H1578" s="5">
        <v>374.2407</v>
      </c>
      <c r="I1578" s="5">
        <v>1.0067999999999999</v>
      </c>
      <c r="J1578" s="5">
        <v>0.99080000000000001</v>
      </c>
      <c r="K1578" s="6">
        <v>0.98410806515693294</v>
      </c>
      <c r="L1578" s="5">
        <v>12.47</v>
      </c>
      <c r="M1578" s="19">
        <f>H1578*INDEX('Pliegos Tarifarios (Santiago)'!$B:$B,MATCH($B1578,'Pliegos Tarifarios (Santiago)'!$A:$A,0))</f>
        <v>49311.077354100002</v>
      </c>
      <c r="N1578" s="19">
        <f>I1578*INDEX('Pliegos Tarifarios (Santiago)'!$C:$C,MATCH($B1578,'Pliegos Tarifarios (Santiago)'!$A:$A,0))</f>
        <v>3430.8109451999999</v>
      </c>
      <c r="O1578" s="19">
        <f>J1578*INDEX('Pliegos Tarifarios (Santiago)'!$D:$D,MATCH($B1578,'Pliegos Tarifarios (Santiago)'!$A:$A,0))</f>
        <v>14339.848400000001</v>
      </c>
      <c r="P1578" s="19">
        <f>H1578*INDEX('Pliegos Tarifarios (Santiago)'!$E:$E,MATCH($B1578,'Pliegos Tarifarios (Santiago)'!$A:$A,0))</f>
        <v>4874.1108767999995</v>
      </c>
      <c r="Q1578" s="19" cm="1">
        <f t="array" ref="Q1578">H1578*_xlfn.IFS(H1578&lt;=350,INDEX('Pliegos Tarifarios (Santiago)'!$F:$F,MATCH($B1578,'Pliegos Tarifarios (Santiago)'!$A:$A,0)),H1578&lt;=500,INDEX('Pliegos Tarifarios (Santiago)'!$G:$G,MATCH($B1578,'Pliegos Tarifarios (Santiago)'!$A:$A,0)),H1578&lt;=1000,INDEX('Pliegos Tarifarios (Santiago)'!$H:$H,MATCH($B1578,'Pliegos Tarifarios (Santiago)'!$A:$A,0)),H1578&lt;=5000,INDEX('Pliegos Tarifarios (Santiago)'!$I:$I,MATCH($B1578,'Pliegos Tarifarios (Santiago)'!$A:$A,0)),H1578&gt;5000,INDEX('Pliegos Tarifarios (Santiago)'!$J:$J,MATCH($B1578,'Pliegos Tarifarios (Santiago)'!$A:$A,0)))/1.19</f>
        <v>527.08185983193289</v>
      </c>
      <c r="R1578" s="19">
        <f>INDEX('Pliegos Tarifarios (Santiago)'!$K:$K,MATCH($B1578,'Pliegos Tarifarios (Santiago)'!$A:$A,0))</f>
        <v>726.16</v>
      </c>
      <c r="S1578" s="21">
        <f t="shared" si="97"/>
        <v>73209.089435931935</v>
      </c>
      <c r="T1578" s="21">
        <f t="shared" si="98"/>
        <v>13909.726992827067</v>
      </c>
      <c r="U1578" s="19">
        <v>0</v>
      </c>
      <c r="V1578" s="21">
        <f t="shared" si="99"/>
        <v>87118.816428759004</v>
      </c>
    </row>
    <row r="1579" spans="1:22" x14ac:dyDescent="0.3">
      <c r="A1579" s="3" t="s">
        <v>138</v>
      </c>
      <c r="B1579" s="3">
        <v>7</v>
      </c>
      <c r="C1579" s="4" t="s">
        <v>178</v>
      </c>
      <c r="D1579" s="3" t="s">
        <v>282</v>
      </c>
      <c r="E1579" s="3" t="s">
        <v>283</v>
      </c>
      <c r="F1579" s="4" t="s">
        <v>284</v>
      </c>
      <c r="G1579" s="3" t="s">
        <v>30</v>
      </c>
      <c r="H1579" s="5">
        <v>249.04650000000001</v>
      </c>
      <c r="I1579" s="5">
        <v>0.65820000000000001</v>
      </c>
      <c r="J1579" s="5">
        <v>0.65490000000000004</v>
      </c>
      <c r="K1579" s="6">
        <v>0.99498632634457618</v>
      </c>
      <c r="L1579" s="5">
        <v>8.3000000000000007</v>
      </c>
      <c r="M1579" s="19">
        <f>H1579*INDEX('Pliegos Tarifarios (Santiago)'!$B:$B,MATCH($B1579,'Pliegos Tarifarios (Santiago)'!$A:$A,0))</f>
        <v>32815.113979500005</v>
      </c>
      <c r="N1579" s="19">
        <f>I1579*INDEX('Pliegos Tarifarios (Santiago)'!$C:$C,MATCH($B1579,'Pliegos Tarifarios (Santiago)'!$A:$A,0))</f>
        <v>2242.9079898</v>
      </c>
      <c r="O1579" s="19">
        <f>J1579*INDEX('Pliegos Tarifarios (Santiago)'!$D:$D,MATCH($B1579,'Pliegos Tarifarios (Santiago)'!$A:$A,0))</f>
        <v>9478.3677000000007</v>
      </c>
      <c r="P1579" s="19">
        <f>H1579*INDEX('Pliegos Tarifarios (Santiago)'!$E:$E,MATCH($B1579,'Pliegos Tarifarios (Santiago)'!$A:$A,0))</f>
        <v>3243.5816159999999</v>
      </c>
      <c r="Q1579" s="19" cm="1">
        <f t="array" ref="Q1579">H1579*_xlfn.IFS(H1579&lt;=350,INDEX('Pliegos Tarifarios (Santiago)'!$F:$F,MATCH($B1579,'Pliegos Tarifarios (Santiago)'!$A:$A,0)),H1579&lt;=500,INDEX('Pliegos Tarifarios (Santiago)'!$G:$G,MATCH($B1579,'Pliegos Tarifarios (Santiago)'!$A:$A,0)),H1579&lt;=1000,INDEX('Pliegos Tarifarios (Santiago)'!$H:$H,MATCH($B1579,'Pliegos Tarifarios (Santiago)'!$A:$A,0)),H1579&lt;=5000,INDEX('Pliegos Tarifarios (Santiago)'!$I:$I,MATCH($B1579,'Pliegos Tarifarios (Santiago)'!$A:$A,0)),H1579&gt;5000,INDEX('Pliegos Tarifarios (Santiago)'!$J:$J,MATCH($B1579,'Pliegos Tarifarios (Santiago)'!$A:$A,0)))/1.19</f>
        <v>164.0776941176471</v>
      </c>
      <c r="R1579" s="19">
        <f>INDEX('Pliegos Tarifarios (Santiago)'!$K:$K,MATCH($B1579,'Pliegos Tarifarios (Santiago)'!$A:$A,0))</f>
        <v>726.16</v>
      </c>
      <c r="S1579" s="21">
        <f t="shared" si="97"/>
        <v>48670.208979417657</v>
      </c>
      <c r="T1579" s="21">
        <f t="shared" si="98"/>
        <v>9247.3397060893549</v>
      </c>
      <c r="U1579" s="19">
        <v>0</v>
      </c>
      <c r="V1579" s="21">
        <f t="shared" si="99"/>
        <v>57917.548685507012</v>
      </c>
    </row>
    <row r="1580" spans="1:22" x14ac:dyDescent="0.3">
      <c r="A1580" s="3" t="s">
        <v>138</v>
      </c>
      <c r="B1580" s="3">
        <v>7</v>
      </c>
      <c r="C1580" s="4" t="s">
        <v>178</v>
      </c>
      <c r="D1580" s="3" t="s">
        <v>285</v>
      </c>
      <c r="E1580" s="3" t="s">
        <v>286</v>
      </c>
      <c r="F1580" s="4" t="s">
        <v>287</v>
      </c>
      <c r="G1580" s="3" t="s">
        <v>30</v>
      </c>
      <c r="H1580" s="5">
        <v>249.21260000000001</v>
      </c>
      <c r="I1580" s="5">
        <v>0.67659999999999998</v>
      </c>
      <c r="J1580" s="5">
        <v>0.65549999999999997</v>
      </c>
      <c r="K1580" s="6">
        <v>0.9688146615430091</v>
      </c>
      <c r="L1580" s="5">
        <v>8.31</v>
      </c>
      <c r="M1580" s="19">
        <f>H1580*INDEX('Pliegos Tarifarios (Santiago)'!$B:$B,MATCH($B1580,'Pliegos Tarifarios (Santiago)'!$A:$A,0))</f>
        <v>32836.999813800001</v>
      </c>
      <c r="N1580" s="19">
        <f>I1580*INDEX('Pliegos Tarifarios (Santiago)'!$C:$C,MATCH($B1580,'Pliegos Tarifarios (Santiago)'!$A:$A,0))</f>
        <v>2305.6085474000001</v>
      </c>
      <c r="O1580" s="19">
        <f>J1580*INDEX('Pliegos Tarifarios (Santiago)'!$D:$D,MATCH($B1580,'Pliegos Tarifarios (Santiago)'!$A:$A,0))</f>
        <v>9487.0514999999996</v>
      </c>
      <c r="P1580" s="19">
        <f>H1580*INDEX('Pliegos Tarifarios (Santiago)'!$E:$E,MATCH($B1580,'Pliegos Tarifarios (Santiago)'!$A:$A,0))</f>
        <v>3245.7449023999998</v>
      </c>
      <c r="Q1580" s="19" cm="1">
        <f t="array" ref="Q1580">H1580*_xlfn.IFS(H1580&lt;=350,INDEX('Pliegos Tarifarios (Santiago)'!$F:$F,MATCH($B1580,'Pliegos Tarifarios (Santiago)'!$A:$A,0)),H1580&lt;=500,INDEX('Pliegos Tarifarios (Santiago)'!$G:$G,MATCH($B1580,'Pliegos Tarifarios (Santiago)'!$A:$A,0)),H1580&lt;=1000,INDEX('Pliegos Tarifarios (Santiago)'!$H:$H,MATCH($B1580,'Pliegos Tarifarios (Santiago)'!$A:$A,0)),H1580&lt;=5000,INDEX('Pliegos Tarifarios (Santiago)'!$I:$I,MATCH($B1580,'Pliegos Tarifarios (Santiago)'!$A:$A,0)),H1580&gt;5000,INDEX('Pliegos Tarifarios (Santiago)'!$J:$J,MATCH($B1580,'Pliegos Tarifarios (Santiago)'!$A:$A,0)))/1.19</f>
        <v>164.18712470588235</v>
      </c>
      <c r="R1580" s="19">
        <f>INDEX('Pliegos Tarifarios (Santiago)'!$K:$K,MATCH($B1580,'Pliegos Tarifarios (Santiago)'!$A:$A,0))</f>
        <v>726.16</v>
      </c>
      <c r="S1580" s="21">
        <f t="shared" si="97"/>
        <v>48765.751888305887</v>
      </c>
      <c r="T1580" s="21">
        <f t="shared" si="98"/>
        <v>9265.4928587781178</v>
      </c>
      <c r="U1580" s="19">
        <v>0</v>
      </c>
      <c r="V1580" s="21">
        <f t="shared" si="99"/>
        <v>58031.244747084005</v>
      </c>
    </row>
    <row r="1581" spans="1:22" x14ac:dyDescent="0.3">
      <c r="A1581" s="3" t="s">
        <v>138</v>
      </c>
      <c r="B1581" s="3">
        <v>7</v>
      </c>
      <c r="C1581" s="4" t="s">
        <v>178</v>
      </c>
      <c r="D1581" s="3" t="s">
        <v>288</v>
      </c>
      <c r="E1581" s="3" t="s">
        <v>99</v>
      </c>
      <c r="F1581" s="4" t="s">
        <v>100</v>
      </c>
      <c r="G1581" s="3" t="s">
        <v>30</v>
      </c>
      <c r="H1581" s="5">
        <v>622.06269999999995</v>
      </c>
      <c r="I1581" s="5">
        <v>1.6597</v>
      </c>
      <c r="J1581" s="5">
        <v>1.6526000000000001</v>
      </c>
      <c r="K1581" s="6">
        <v>0.99572211845514258</v>
      </c>
      <c r="L1581" s="5">
        <v>20.74</v>
      </c>
      <c r="M1581" s="19">
        <f>H1581*INDEX('Pliegos Tarifarios (Santiago)'!$B:$B,MATCH($B1581,'Pliegos Tarifarios (Santiago)'!$A:$A,0))</f>
        <v>81964.847540100003</v>
      </c>
      <c r="N1581" s="19">
        <f>I1581*INDEX('Pliegos Tarifarios (Santiago)'!$C:$C,MATCH($B1581,'Pliegos Tarifarios (Santiago)'!$A:$A,0))</f>
        <v>5655.6584482999997</v>
      </c>
      <c r="O1581" s="19">
        <f>J1581*INDEX('Pliegos Tarifarios (Santiago)'!$D:$D,MATCH($B1581,'Pliegos Tarifarios (Santiago)'!$A:$A,0))</f>
        <v>23918.0798</v>
      </c>
      <c r="P1581" s="19">
        <f>H1581*INDEX('Pliegos Tarifarios (Santiago)'!$E:$E,MATCH($B1581,'Pliegos Tarifarios (Santiago)'!$A:$A,0))</f>
        <v>8101.7446047999993</v>
      </c>
      <c r="Q1581" s="19" cm="1">
        <f t="array" ref="Q1581">H1581*_xlfn.IFS(H1581&lt;=350,INDEX('Pliegos Tarifarios (Santiago)'!$F:$F,MATCH($B1581,'Pliegos Tarifarios (Santiago)'!$A:$A,0)),H1581&lt;=500,INDEX('Pliegos Tarifarios (Santiago)'!$G:$G,MATCH($B1581,'Pliegos Tarifarios (Santiago)'!$A:$A,0)),H1581&lt;=1000,INDEX('Pliegos Tarifarios (Santiago)'!$H:$H,MATCH($B1581,'Pliegos Tarifarios (Santiago)'!$A:$A,0)),H1581&lt;=5000,INDEX('Pliegos Tarifarios (Santiago)'!$I:$I,MATCH($B1581,'Pliegos Tarifarios (Santiago)'!$A:$A,0)),H1581&gt;5000,INDEX('Pliegos Tarifarios (Santiago)'!$J:$J,MATCH($B1581,'Pliegos Tarifarios (Santiago)'!$A:$A,0)))/1.19</f>
        <v>1458.9722652941177</v>
      </c>
      <c r="R1581" s="19">
        <f>INDEX('Pliegos Tarifarios (Santiago)'!$K:$K,MATCH($B1581,'Pliegos Tarifarios (Santiago)'!$A:$A,0))</f>
        <v>726.16</v>
      </c>
      <c r="S1581" s="21">
        <f t="shared" si="97"/>
        <v>121825.46265849411</v>
      </c>
      <c r="T1581" s="21">
        <f t="shared" si="98"/>
        <v>23146.837905113884</v>
      </c>
      <c r="U1581" s="19">
        <v>0</v>
      </c>
      <c r="V1581" s="21">
        <f t="shared" si="99"/>
        <v>144972.30056360801</v>
      </c>
    </row>
    <row r="1582" spans="1:22" x14ac:dyDescent="0.3">
      <c r="A1582" s="3" t="s">
        <v>138</v>
      </c>
      <c r="B1582" s="3">
        <v>7</v>
      </c>
      <c r="C1582" s="4" t="s">
        <v>178</v>
      </c>
      <c r="D1582" s="3" t="s">
        <v>289</v>
      </c>
      <c r="E1582" s="3" t="s">
        <v>99</v>
      </c>
      <c r="F1582" s="4" t="s">
        <v>290</v>
      </c>
      <c r="G1582" s="3" t="s">
        <v>30</v>
      </c>
      <c r="H1582" s="5">
        <v>623.05139999999994</v>
      </c>
      <c r="I1582" s="5">
        <v>1.6921999999999999</v>
      </c>
      <c r="J1582" s="5">
        <v>1.6921999999999999</v>
      </c>
      <c r="K1582" s="6">
        <v>1</v>
      </c>
      <c r="L1582" s="5">
        <v>20.77</v>
      </c>
      <c r="M1582" s="19">
        <f>H1582*INDEX('Pliegos Tarifarios (Santiago)'!$B:$B,MATCH($B1582,'Pliegos Tarifarios (Santiago)'!$A:$A,0))</f>
        <v>82095.121618199992</v>
      </c>
      <c r="N1582" s="19">
        <f>I1582*INDEX('Pliegos Tarifarios (Santiago)'!$C:$C,MATCH($B1582,'Pliegos Tarifarios (Santiago)'!$A:$A,0))</f>
        <v>5766.4067157999998</v>
      </c>
      <c r="O1582" s="19">
        <f>J1582*INDEX('Pliegos Tarifarios (Santiago)'!$D:$D,MATCH($B1582,'Pliegos Tarifarios (Santiago)'!$A:$A,0))</f>
        <v>24491.210599999999</v>
      </c>
      <c r="P1582" s="19">
        <f>H1582*INDEX('Pliegos Tarifarios (Santiago)'!$E:$E,MATCH($B1582,'Pliegos Tarifarios (Santiago)'!$A:$A,0))</f>
        <v>8114.6214335999985</v>
      </c>
      <c r="Q1582" s="19" cm="1">
        <f t="array" ref="Q1582">H1582*_xlfn.IFS(H1582&lt;=350,INDEX('Pliegos Tarifarios (Santiago)'!$F:$F,MATCH($B1582,'Pliegos Tarifarios (Santiago)'!$A:$A,0)),H1582&lt;=500,INDEX('Pliegos Tarifarios (Santiago)'!$G:$G,MATCH($B1582,'Pliegos Tarifarios (Santiago)'!$A:$A,0)),H1582&lt;=1000,INDEX('Pliegos Tarifarios (Santiago)'!$H:$H,MATCH($B1582,'Pliegos Tarifarios (Santiago)'!$A:$A,0)),H1582&lt;=5000,INDEX('Pliegos Tarifarios (Santiago)'!$I:$I,MATCH($B1582,'Pliegos Tarifarios (Santiago)'!$A:$A,0)),H1582&gt;5000,INDEX('Pliegos Tarifarios (Santiago)'!$J:$J,MATCH($B1582,'Pliegos Tarifarios (Santiago)'!$A:$A,0)))/1.19</f>
        <v>1461.291140672269</v>
      </c>
      <c r="R1582" s="19">
        <f>INDEX('Pliegos Tarifarios (Santiago)'!$K:$K,MATCH($B1582,'Pliegos Tarifarios (Santiago)'!$A:$A,0))</f>
        <v>726.16</v>
      </c>
      <c r="S1582" s="21">
        <f t="shared" si="97"/>
        <v>122654.81150827227</v>
      </c>
      <c r="T1582" s="21">
        <f t="shared" si="98"/>
        <v>23304.414186571732</v>
      </c>
      <c r="U1582" s="19">
        <v>0</v>
      </c>
      <c r="V1582" s="21">
        <f t="shared" si="99"/>
        <v>145959.225694844</v>
      </c>
    </row>
    <row r="1583" spans="1:22" x14ac:dyDescent="0.3">
      <c r="A1583" s="3" t="s">
        <v>138</v>
      </c>
      <c r="B1583" s="3">
        <v>7</v>
      </c>
      <c r="C1583" s="4" t="s">
        <v>178</v>
      </c>
      <c r="D1583" s="3" t="s">
        <v>291</v>
      </c>
      <c r="E1583" s="3" t="s">
        <v>292</v>
      </c>
      <c r="F1583" s="4" t="s">
        <v>293</v>
      </c>
      <c r="G1583" s="3" t="s">
        <v>30</v>
      </c>
      <c r="H1583" s="5">
        <v>373.85399999999998</v>
      </c>
      <c r="I1583" s="5">
        <v>1.0308999999999999</v>
      </c>
      <c r="J1583" s="5">
        <v>1.0097</v>
      </c>
      <c r="K1583" s="6">
        <v>0.9794354447570085</v>
      </c>
      <c r="L1583" s="5">
        <v>12.46</v>
      </c>
      <c r="M1583" s="19">
        <f>H1583*INDEX('Pliegos Tarifarios (Santiago)'!$B:$B,MATCH($B1583,'Pliegos Tarifarios (Santiago)'!$A:$A,0))</f>
        <v>49260.124602000004</v>
      </c>
      <c r="N1583" s="19">
        <f>I1583*INDEX('Pliegos Tarifarios (Santiago)'!$C:$C,MATCH($B1583,'Pliegos Tarifarios (Santiago)'!$A:$A,0))</f>
        <v>3512.9350451</v>
      </c>
      <c r="O1583" s="19">
        <f>J1583*INDEX('Pliegos Tarifarios (Santiago)'!$D:$D,MATCH($B1583,'Pliegos Tarifarios (Santiago)'!$A:$A,0))</f>
        <v>14613.3881</v>
      </c>
      <c r="P1583" s="19">
        <f>H1583*INDEX('Pliegos Tarifarios (Santiago)'!$E:$E,MATCH($B1583,'Pliegos Tarifarios (Santiago)'!$A:$A,0))</f>
        <v>4869.0744959999993</v>
      </c>
      <c r="Q1583" s="19" cm="1">
        <f t="array" ref="Q1583">H1583*_xlfn.IFS(H1583&lt;=350,INDEX('Pliegos Tarifarios (Santiago)'!$F:$F,MATCH($B1583,'Pliegos Tarifarios (Santiago)'!$A:$A,0)),H1583&lt;=500,INDEX('Pliegos Tarifarios (Santiago)'!$G:$G,MATCH($B1583,'Pliegos Tarifarios (Santiago)'!$A:$A,0)),H1583&lt;=1000,INDEX('Pliegos Tarifarios (Santiago)'!$H:$H,MATCH($B1583,'Pliegos Tarifarios (Santiago)'!$A:$A,0)),H1583&lt;=5000,INDEX('Pliegos Tarifarios (Santiago)'!$I:$I,MATCH($B1583,'Pliegos Tarifarios (Santiago)'!$A:$A,0)),H1583&gt;5000,INDEX('Pliegos Tarifarios (Santiago)'!$J:$J,MATCH($B1583,'Pliegos Tarifarios (Santiago)'!$A:$A,0)))/1.19</f>
        <v>526.53723025210081</v>
      </c>
      <c r="R1583" s="19">
        <f>INDEX('Pliegos Tarifarios (Santiago)'!$K:$K,MATCH($B1583,'Pliegos Tarifarios (Santiago)'!$A:$A,0))</f>
        <v>726.16</v>
      </c>
      <c r="S1583" s="21">
        <f t="shared" si="97"/>
        <v>73508.219473352103</v>
      </c>
      <c r="T1583" s="21">
        <f t="shared" si="98"/>
        <v>13966.561699936899</v>
      </c>
      <c r="U1583" s="19">
        <v>0</v>
      </c>
      <c r="V1583" s="21">
        <f t="shared" si="99"/>
        <v>87474.781173288997</v>
      </c>
    </row>
    <row r="1584" spans="1:22" x14ac:dyDescent="0.3">
      <c r="A1584" s="3" t="s">
        <v>138</v>
      </c>
      <c r="B1584" s="3">
        <v>7</v>
      </c>
      <c r="C1584" s="4" t="s">
        <v>178</v>
      </c>
      <c r="D1584" s="3" t="s">
        <v>294</v>
      </c>
      <c r="E1584" s="3" t="s">
        <v>292</v>
      </c>
      <c r="F1584" s="4" t="s">
        <v>295</v>
      </c>
      <c r="G1584" s="3" t="s">
        <v>30</v>
      </c>
      <c r="H1584" s="5">
        <v>373.67239999999998</v>
      </c>
      <c r="I1584" s="5">
        <v>0.99299999999999999</v>
      </c>
      <c r="J1584" s="5">
        <v>0.9929</v>
      </c>
      <c r="K1584" s="6">
        <v>0.99989929506545827</v>
      </c>
      <c r="L1584" s="5">
        <v>12.46</v>
      </c>
      <c r="M1584" s="19">
        <f>H1584*INDEX('Pliegos Tarifarios (Santiago)'!$B:$B,MATCH($B1584,'Pliegos Tarifarios (Santiago)'!$A:$A,0))</f>
        <v>49236.196441200002</v>
      </c>
      <c r="N1584" s="19">
        <f>I1584*INDEX('Pliegos Tarifarios (Santiago)'!$C:$C,MATCH($B1584,'Pliegos Tarifarios (Santiago)'!$A:$A,0))</f>
        <v>3383.785527</v>
      </c>
      <c r="O1584" s="19">
        <f>J1584*INDEX('Pliegos Tarifarios (Santiago)'!$D:$D,MATCH($B1584,'Pliegos Tarifarios (Santiago)'!$A:$A,0))</f>
        <v>14370.2417</v>
      </c>
      <c r="P1584" s="19">
        <f>H1584*INDEX('Pliegos Tarifarios (Santiago)'!$E:$E,MATCH($B1584,'Pliegos Tarifarios (Santiago)'!$A:$A,0))</f>
        <v>4866.7093375999993</v>
      </c>
      <c r="Q1584" s="19" cm="1">
        <f t="array" ref="Q1584">H1584*_xlfn.IFS(H1584&lt;=350,INDEX('Pliegos Tarifarios (Santiago)'!$F:$F,MATCH($B1584,'Pliegos Tarifarios (Santiago)'!$A:$A,0)),H1584&lt;=500,INDEX('Pliegos Tarifarios (Santiago)'!$G:$G,MATCH($B1584,'Pliegos Tarifarios (Santiago)'!$A:$A,0)),H1584&lt;=1000,INDEX('Pliegos Tarifarios (Santiago)'!$H:$H,MATCH($B1584,'Pliegos Tarifarios (Santiago)'!$A:$A,0)),H1584&lt;=5000,INDEX('Pliegos Tarifarios (Santiago)'!$I:$I,MATCH($B1584,'Pliegos Tarifarios (Santiago)'!$A:$A,0)),H1584&gt;5000,INDEX('Pliegos Tarifarios (Santiago)'!$J:$J,MATCH($B1584,'Pliegos Tarifarios (Santiago)'!$A:$A,0)))/1.19</f>
        <v>526.28146420168071</v>
      </c>
      <c r="R1584" s="19">
        <f>INDEX('Pliegos Tarifarios (Santiago)'!$K:$K,MATCH($B1584,'Pliegos Tarifarios (Santiago)'!$A:$A,0))</f>
        <v>726.16</v>
      </c>
      <c r="S1584" s="21">
        <f t="shared" si="97"/>
        <v>73109.374470001683</v>
      </c>
      <c r="T1584" s="21">
        <f t="shared" si="98"/>
        <v>13890.781149300319</v>
      </c>
      <c r="U1584" s="19">
        <v>0</v>
      </c>
      <c r="V1584" s="21">
        <f t="shared" si="99"/>
        <v>87000.155619302008</v>
      </c>
    </row>
    <row r="1585" spans="1:22" x14ac:dyDescent="0.3">
      <c r="A1585" s="3" t="s">
        <v>138</v>
      </c>
      <c r="B1585" s="3">
        <v>7</v>
      </c>
      <c r="C1585" s="4" t="s">
        <v>178</v>
      </c>
      <c r="D1585" s="3" t="s">
        <v>296</v>
      </c>
      <c r="E1585" s="3" t="s">
        <v>292</v>
      </c>
      <c r="F1585" s="4" t="s">
        <v>297</v>
      </c>
      <c r="G1585" s="3" t="s">
        <v>30</v>
      </c>
      <c r="H1585" s="5">
        <v>372.96170000000001</v>
      </c>
      <c r="I1585" s="5">
        <v>1.0065</v>
      </c>
      <c r="J1585" s="5">
        <v>0.97989999999999999</v>
      </c>
      <c r="K1585" s="6">
        <v>0.973571783407849</v>
      </c>
      <c r="L1585" s="5">
        <v>12.43</v>
      </c>
      <c r="M1585" s="19">
        <f>H1585*INDEX('Pliegos Tarifarios (Santiago)'!$B:$B,MATCH($B1585,'Pliegos Tarifarios (Santiago)'!$A:$A,0))</f>
        <v>49142.552477100005</v>
      </c>
      <c r="N1585" s="19">
        <f>I1585*INDEX('Pliegos Tarifarios (Santiago)'!$C:$C,MATCH($B1585,'Pliegos Tarifarios (Santiago)'!$A:$A,0))</f>
        <v>3429.7886534999998</v>
      </c>
      <c r="O1585" s="19">
        <f>J1585*INDEX('Pliegos Tarifarios (Santiago)'!$D:$D,MATCH($B1585,'Pliegos Tarifarios (Santiago)'!$A:$A,0))</f>
        <v>14182.092699999999</v>
      </c>
      <c r="P1585" s="19">
        <f>H1585*INDEX('Pliegos Tarifarios (Santiago)'!$E:$E,MATCH($B1585,'Pliegos Tarifarios (Santiago)'!$A:$A,0))</f>
        <v>4857.4531808000002</v>
      </c>
      <c r="Q1585" s="19" cm="1">
        <f t="array" ref="Q1585">H1585*_xlfn.IFS(H1585&lt;=350,INDEX('Pliegos Tarifarios (Santiago)'!$F:$F,MATCH($B1585,'Pliegos Tarifarios (Santiago)'!$A:$A,0)),H1585&lt;=500,INDEX('Pliegos Tarifarios (Santiago)'!$G:$G,MATCH($B1585,'Pliegos Tarifarios (Santiago)'!$A:$A,0)),H1585&lt;=1000,INDEX('Pliegos Tarifarios (Santiago)'!$H:$H,MATCH($B1585,'Pliegos Tarifarios (Santiago)'!$A:$A,0)),H1585&lt;=5000,INDEX('Pliegos Tarifarios (Santiago)'!$I:$I,MATCH($B1585,'Pliegos Tarifarios (Santiago)'!$A:$A,0)),H1585&gt;5000,INDEX('Pliegos Tarifarios (Santiago)'!$J:$J,MATCH($B1585,'Pliegos Tarifarios (Santiago)'!$A:$A,0)))/1.19</f>
        <v>525.28051193277315</v>
      </c>
      <c r="R1585" s="19">
        <f>INDEX('Pliegos Tarifarios (Santiago)'!$K:$K,MATCH($B1585,'Pliegos Tarifarios (Santiago)'!$A:$A,0))</f>
        <v>726.16</v>
      </c>
      <c r="S1585" s="21">
        <f t="shared" si="97"/>
        <v>72863.327523332773</v>
      </c>
      <c r="T1585" s="21">
        <f t="shared" si="98"/>
        <v>13844.032229433227</v>
      </c>
      <c r="U1585" s="19">
        <v>0</v>
      </c>
      <c r="V1585" s="21">
        <f t="shared" si="99"/>
        <v>86707.359752766002</v>
      </c>
    </row>
    <row r="1586" spans="1:22" x14ac:dyDescent="0.3">
      <c r="A1586" s="3" t="s">
        <v>138</v>
      </c>
      <c r="B1586" s="3">
        <v>7</v>
      </c>
      <c r="C1586" s="4" t="s">
        <v>178</v>
      </c>
      <c r="D1586" s="3" t="s">
        <v>298</v>
      </c>
      <c r="E1586" s="3" t="s">
        <v>292</v>
      </c>
      <c r="F1586" s="4" t="s">
        <v>299</v>
      </c>
      <c r="G1586" s="3" t="s">
        <v>30</v>
      </c>
      <c r="H1586" s="5">
        <v>622.37459999999999</v>
      </c>
      <c r="I1586" s="5">
        <v>1.6607000000000001</v>
      </c>
      <c r="J1586" s="5">
        <v>1.6572</v>
      </c>
      <c r="K1586" s="6">
        <v>0.99789245498886003</v>
      </c>
      <c r="L1586" s="5">
        <v>20.75</v>
      </c>
      <c r="M1586" s="19">
        <f>H1586*INDEX('Pliegos Tarifarios (Santiago)'!$B:$B,MATCH($B1586,'Pliegos Tarifarios (Santiago)'!$A:$A,0))</f>
        <v>82005.944419799998</v>
      </c>
      <c r="N1586" s="19">
        <f>I1586*INDEX('Pliegos Tarifarios (Santiago)'!$C:$C,MATCH($B1586,'Pliegos Tarifarios (Santiago)'!$A:$A,0))</f>
        <v>5659.0660873000006</v>
      </c>
      <c r="O1586" s="19">
        <f>J1586*INDEX('Pliegos Tarifarios (Santiago)'!$D:$D,MATCH($B1586,'Pliegos Tarifarios (Santiago)'!$A:$A,0))</f>
        <v>23984.655600000002</v>
      </c>
      <c r="P1586" s="19">
        <f>H1586*INDEX('Pliegos Tarifarios (Santiago)'!$E:$E,MATCH($B1586,'Pliegos Tarifarios (Santiago)'!$A:$A,0))</f>
        <v>8105.806790399999</v>
      </c>
      <c r="Q1586" s="19" cm="1">
        <f t="array" ref="Q1586">H1586*_xlfn.IFS(H1586&lt;=350,INDEX('Pliegos Tarifarios (Santiago)'!$F:$F,MATCH($B1586,'Pliegos Tarifarios (Santiago)'!$A:$A,0)),H1586&lt;=500,INDEX('Pliegos Tarifarios (Santiago)'!$G:$G,MATCH($B1586,'Pliegos Tarifarios (Santiago)'!$A:$A,0)),H1586&lt;=1000,INDEX('Pliegos Tarifarios (Santiago)'!$H:$H,MATCH($B1586,'Pliegos Tarifarios (Santiago)'!$A:$A,0)),H1586&lt;=5000,INDEX('Pliegos Tarifarios (Santiago)'!$I:$I,MATCH($B1586,'Pliegos Tarifarios (Santiago)'!$A:$A,0)),H1586&gt;5000,INDEX('Pliegos Tarifarios (Santiago)'!$J:$J,MATCH($B1586,'Pliegos Tarifarios (Santiago)'!$A:$A,0)))/1.19</f>
        <v>1459.7037887394961</v>
      </c>
      <c r="R1586" s="19">
        <f>INDEX('Pliegos Tarifarios (Santiago)'!$K:$K,MATCH($B1586,'Pliegos Tarifarios (Santiago)'!$A:$A,0))</f>
        <v>726.16</v>
      </c>
      <c r="S1586" s="21">
        <f t="shared" si="97"/>
        <v>121941.33668623951</v>
      </c>
      <c r="T1586" s="21">
        <f t="shared" si="98"/>
        <v>23168.853970385506</v>
      </c>
      <c r="U1586" s="19">
        <v>0</v>
      </c>
      <c r="V1586" s="21">
        <f t="shared" si="99"/>
        <v>145110.19065662503</v>
      </c>
    </row>
    <row r="1587" spans="1:22" x14ac:dyDescent="0.3">
      <c r="A1587" s="3" t="s">
        <v>138</v>
      </c>
      <c r="B1587" s="3">
        <v>7</v>
      </c>
      <c r="C1587" s="4" t="s">
        <v>178</v>
      </c>
      <c r="D1587" s="3" t="s">
        <v>300</v>
      </c>
      <c r="E1587" s="3" t="s">
        <v>292</v>
      </c>
      <c r="F1587" s="4" t="s">
        <v>301</v>
      </c>
      <c r="G1587" s="3" t="s">
        <v>30</v>
      </c>
      <c r="H1587" s="5">
        <v>373.84899999999999</v>
      </c>
      <c r="I1587" s="5">
        <v>1.0069999999999999</v>
      </c>
      <c r="J1587" s="5">
        <v>1.0069999999999999</v>
      </c>
      <c r="K1587" s="6">
        <v>1</v>
      </c>
      <c r="L1587" s="5">
        <v>12.46</v>
      </c>
      <c r="M1587" s="19">
        <f>H1587*INDEX('Pliegos Tarifarios (Santiago)'!$B:$B,MATCH($B1587,'Pliegos Tarifarios (Santiago)'!$A:$A,0))</f>
        <v>49259.465787000001</v>
      </c>
      <c r="N1587" s="19">
        <f>I1587*INDEX('Pliegos Tarifarios (Santiago)'!$C:$C,MATCH($B1587,'Pliegos Tarifarios (Santiago)'!$A:$A,0))</f>
        <v>3431.4924729999998</v>
      </c>
      <c r="O1587" s="19">
        <f>J1587*INDEX('Pliegos Tarifarios (Santiago)'!$D:$D,MATCH($B1587,'Pliegos Tarifarios (Santiago)'!$A:$A,0))</f>
        <v>14574.310999999998</v>
      </c>
      <c r="P1587" s="19">
        <f>H1587*INDEX('Pliegos Tarifarios (Santiago)'!$E:$E,MATCH($B1587,'Pliegos Tarifarios (Santiago)'!$A:$A,0))</f>
        <v>4869.009376</v>
      </c>
      <c r="Q1587" s="19" cm="1">
        <f t="array" ref="Q1587">H1587*_xlfn.IFS(H1587&lt;=350,INDEX('Pliegos Tarifarios (Santiago)'!$F:$F,MATCH($B1587,'Pliegos Tarifarios (Santiago)'!$A:$A,0)),H1587&lt;=500,INDEX('Pliegos Tarifarios (Santiago)'!$G:$G,MATCH($B1587,'Pliegos Tarifarios (Santiago)'!$A:$A,0)),H1587&lt;=1000,INDEX('Pliegos Tarifarios (Santiago)'!$H:$H,MATCH($B1587,'Pliegos Tarifarios (Santiago)'!$A:$A,0)),H1587&lt;=5000,INDEX('Pliegos Tarifarios (Santiago)'!$I:$I,MATCH($B1587,'Pliegos Tarifarios (Santiago)'!$A:$A,0)),H1587&gt;5000,INDEX('Pliegos Tarifarios (Santiago)'!$J:$J,MATCH($B1587,'Pliegos Tarifarios (Santiago)'!$A:$A,0)))/1.19</f>
        <v>526.53018823529419</v>
      </c>
      <c r="R1587" s="19">
        <f>INDEX('Pliegos Tarifarios (Santiago)'!$K:$K,MATCH($B1587,'Pliegos Tarifarios (Santiago)'!$A:$A,0))</f>
        <v>726.16</v>
      </c>
      <c r="S1587" s="21">
        <f t="shared" si="97"/>
        <v>73386.9688242353</v>
      </c>
      <c r="T1587" s="21">
        <f t="shared" si="98"/>
        <v>13943.524076604706</v>
      </c>
      <c r="U1587" s="19">
        <v>0</v>
      </c>
      <c r="V1587" s="21">
        <f t="shared" si="99"/>
        <v>87330.492900840007</v>
      </c>
    </row>
    <row r="1588" spans="1:22" x14ac:dyDescent="0.3">
      <c r="A1588" s="3" t="s">
        <v>138</v>
      </c>
      <c r="B1588" s="3">
        <v>7</v>
      </c>
      <c r="C1588" s="4" t="s">
        <v>178</v>
      </c>
      <c r="D1588" s="3" t="s">
        <v>302</v>
      </c>
      <c r="E1588" s="3" t="s">
        <v>292</v>
      </c>
      <c r="F1588" s="4" t="s">
        <v>303</v>
      </c>
      <c r="G1588" s="3" t="s">
        <v>30</v>
      </c>
      <c r="H1588" s="5">
        <v>373.00909999999999</v>
      </c>
      <c r="I1588" s="5">
        <v>1.0009999999999999</v>
      </c>
      <c r="J1588" s="5">
        <v>0.98580000000000001</v>
      </c>
      <c r="K1588" s="6">
        <v>0.98481518481518493</v>
      </c>
      <c r="L1588" s="5">
        <v>12.43</v>
      </c>
      <c r="M1588" s="19">
        <f>H1588*INDEX('Pliegos Tarifarios (Santiago)'!$B:$B,MATCH($B1588,'Pliegos Tarifarios (Santiago)'!$A:$A,0))</f>
        <v>49148.798043299998</v>
      </c>
      <c r="N1588" s="19">
        <f>I1588*INDEX('Pliegos Tarifarios (Santiago)'!$C:$C,MATCH($B1588,'Pliegos Tarifarios (Santiago)'!$A:$A,0))</f>
        <v>3411.0466389999997</v>
      </c>
      <c r="O1588" s="19">
        <f>J1588*INDEX('Pliegos Tarifarios (Santiago)'!$D:$D,MATCH($B1588,'Pliegos Tarifarios (Santiago)'!$A:$A,0))</f>
        <v>14267.483400000001</v>
      </c>
      <c r="P1588" s="19">
        <f>H1588*INDEX('Pliegos Tarifarios (Santiago)'!$E:$E,MATCH($B1588,'Pliegos Tarifarios (Santiago)'!$A:$A,0))</f>
        <v>4858.0705183999999</v>
      </c>
      <c r="Q1588" s="19" cm="1">
        <f t="array" ref="Q1588">H1588*_xlfn.IFS(H1588&lt;=350,INDEX('Pliegos Tarifarios (Santiago)'!$F:$F,MATCH($B1588,'Pliegos Tarifarios (Santiago)'!$A:$A,0)),H1588&lt;=500,INDEX('Pliegos Tarifarios (Santiago)'!$G:$G,MATCH($B1588,'Pliegos Tarifarios (Santiago)'!$A:$A,0)),H1588&lt;=1000,INDEX('Pliegos Tarifarios (Santiago)'!$H:$H,MATCH($B1588,'Pliegos Tarifarios (Santiago)'!$A:$A,0)),H1588&lt;=5000,INDEX('Pliegos Tarifarios (Santiago)'!$I:$I,MATCH($B1588,'Pliegos Tarifarios (Santiago)'!$A:$A,0)),H1588&gt;5000,INDEX('Pliegos Tarifarios (Santiago)'!$J:$J,MATCH($B1588,'Pliegos Tarifarios (Santiago)'!$A:$A,0)))/1.19</f>
        <v>525.34727025210088</v>
      </c>
      <c r="R1588" s="19">
        <f>INDEX('Pliegos Tarifarios (Santiago)'!$K:$K,MATCH($B1588,'Pliegos Tarifarios (Santiago)'!$A:$A,0))</f>
        <v>726.16</v>
      </c>
      <c r="S1588" s="21">
        <f t="shared" si="97"/>
        <v>72936.90587095209</v>
      </c>
      <c r="T1588" s="21">
        <f t="shared" si="98"/>
        <v>13858.012115480897</v>
      </c>
      <c r="U1588" s="19">
        <v>0</v>
      </c>
      <c r="V1588" s="21">
        <f t="shared" si="99"/>
        <v>86794.917986432993</v>
      </c>
    </row>
    <row r="1589" spans="1:22" x14ac:dyDescent="0.3">
      <c r="A1589" s="3" t="s">
        <v>138</v>
      </c>
      <c r="B1589" s="3">
        <v>7</v>
      </c>
      <c r="C1589" s="4" t="s">
        <v>178</v>
      </c>
      <c r="D1589" s="3" t="s">
        <v>304</v>
      </c>
      <c r="E1589" s="3" t="s">
        <v>305</v>
      </c>
      <c r="F1589" s="4" t="s">
        <v>306</v>
      </c>
      <c r="G1589" s="3" t="s">
        <v>30</v>
      </c>
      <c r="H1589" s="5">
        <v>373.02510000000001</v>
      </c>
      <c r="I1589" s="5">
        <v>1.0041</v>
      </c>
      <c r="J1589" s="5">
        <v>1.0034000000000001</v>
      </c>
      <c r="K1589" s="6">
        <v>0.99930285828104781</v>
      </c>
      <c r="L1589" s="5">
        <v>12.43</v>
      </c>
      <c r="M1589" s="19">
        <f>H1589*INDEX('Pliegos Tarifarios (Santiago)'!$B:$B,MATCH($B1589,'Pliegos Tarifarios (Santiago)'!$A:$A,0))</f>
        <v>49150.906251300003</v>
      </c>
      <c r="N1589" s="19">
        <f>I1589*INDEX('Pliegos Tarifarios (Santiago)'!$C:$C,MATCH($B1589,'Pliegos Tarifarios (Santiago)'!$A:$A,0))</f>
        <v>3421.6103198999999</v>
      </c>
      <c r="O1589" s="19">
        <f>J1589*INDEX('Pliegos Tarifarios (Santiago)'!$D:$D,MATCH($B1589,'Pliegos Tarifarios (Santiago)'!$A:$A,0))</f>
        <v>14522.208200000001</v>
      </c>
      <c r="P1589" s="19">
        <f>H1589*INDEX('Pliegos Tarifarios (Santiago)'!$E:$E,MATCH($B1589,'Pliegos Tarifarios (Santiago)'!$A:$A,0))</f>
        <v>4858.2789023999994</v>
      </c>
      <c r="Q1589" s="19" cm="1">
        <f t="array" ref="Q1589">H1589*_xlfn.IFS(H1589&lt;=350,INDEX('Pliegos Tarifarios (Santiago)'!$F:$F,MATCH($B1589,'Pliegos Tarifarios (Santiago)'!$A:$A,0)),H1589&lt;=500,INDEX('Pliegos Tarifarios (Santiago)'!$G:$G,MATCH($B1589,'Pliegos Tarifarios (Santiago)'!$A:$A,0)),H1589&lt;=1000,INDEX('Pliegos Tarifarios (Santiago)'!$H:$H,MATCH($B1589,'Pliegos Tarifarios (Santiago)'!$A:$A,0)),H1589&lt;=5000,INDEX('Pliegos Tarifarios (Santiago)'!$I:$I,MATCH($B1589,'Pliegos Tarifarios (Santiago)'!$A:$A,0)),H1589&gt;5000,INDEX('Pliegos Tarifarios (Santiago)'!$J:$J,MATCH($B1589,'Pliegos Tarifarios (Santiago)'!$A:$A,0)))/1.19</f>
        <v>525.36980470588242</v>
      </c>
      <c r="R1589" s="19">
        <f>INDEX('Pliegos Tarifarios (Santiago)'!$K:$K,MATCH($B1589,'Pliegos Tarifarios (Santiago)'!$A:$A,0))</f>
        <v>726.16</v>
      </c>
      <c r="S1589" s="21">
        <f t="shared" si="97"/>
        <v>73204.533478305893</v>
      </c>
      <c r="T1589" s="21">
        <f t="shared" si="98"/>
        <v>13908.86136087812</v>
      </c>
      <c r="U1589" s="19">
        <v>0</v>
      </c>
      <c r="V1589" s="21">
        <f t="shared" si="99"/>
        <v>87113.394839184009</v>
      </c>
    </row>
    <row r="1590" spans="1:22" x14ac:dyDescent="0.3">
      <c r="A1590" s="3" t="s">
        <v>138</v>
      </c>
      <c r="B1590" s="3">
        <v>7</v>
      </c>
      <c r="C1590" s="4" t="s">
        <v>178</v>
      </c>
      <c r="D1590" s="3" t="s">
        <v>307</v>
      </c>
      <c r="E1590" s="3" t="s">
        <v>305</v>
      </c>
      <c r="F1590" s="4" t="s">
        <v>308</v>
      </c>
      <c r="G1590" s="3" t="s">
        <v>30</v>
      </c>
      <c r="H1590" s="5">
        <v>372.94580000000002</v>
      </c>
      <c r="I1590" s="5">
        <v>1.0032000000000001</v>
      </c>
      <c r="J1590" s="5">
        <v>0.99339999999999995</v>
      </c>
      <c r="K1590" s="6">
        <v>0.99023125996810191</v>
      </c>
      <c r="L1590" s="5">
        <v>12.43</v>
      </c>
      <c r="M1590" s="19">
        <f>H1590*INDEX('Pliegos Tarifarios (Santiago)'!$B:$B,MATCH($B1590,'Pliegos Tarifarios (Santiago)'!$A:$A,0))</f>
        <v>49140.457445400003</v>
      </c>
      <c r="N1590" s="19">
        <f>I1590*INDEX('Pliegos Tarifarios (Santiago)'!$C:$C,MATCH($B1590,'Pliegos Tarifarios (Santiago)'!$A:$A,0))</f>
        <v>3418.5434448000005</v>
      </c>
      <c r="O1590" s="19">
        <f>J1590*INDEX('Pliegos Tarifarios (Santiago)'!$D:$D,MATCH($B1590,'Pliegos Tarifarios (Santiago)'!$A:$A,0))</f>
        <v>14377.4782</v>
      </c>
      <c r="P1590" s="19">
        <f>H1590*INDEX('Pliegos Tarifarios (Santiago)'!$E:$E,MATCH($B1590,'Pliegos Tarifarios (Santiago)'!$A:$A,0))</f>
        <v>4857.2460991999997</v>
      </c>
      <c r="Q1590" s="19" cm="1">
        <f t="array" ref="Q1590">H1590*_xlfn.IFS(H1590&lt;=350,INDEX('Pliegos Tarifarios (Santiago)'!$F:$F,MATCH($B1590,'Pliegos Tarifarios (Santiago)'!$A:$A,0)),H1590&lt;=500,INDEX('Pliegos Tarifarios (Santiago)'!$G:$G,MATCH($B1590,'Pliegos Tarifarios (Santiago)'!$A:$A,0)),H1590&lt;=1000,INDEX('Pliegos Tarifarios (Santiago)'!$H:$H,MATCH($B1590,'Pliegos Tarifarios (Santiago)'!$A:$A,0)),H1590&lt;=5000,INDEX('Pliegos Tarifarios (Santiago)'!$I:$I,MATCH($B1590,'Pliegos Tarifarios (Santiago)'!$A:$A,0)),H1590&gt;5000,INDEX('Pliegos Tarifarios (Santiago)'!$J:$J,MATCH($B1590,'Pliegos Tarifarios (Santiago)'!$A:$A,0)))/1.19</f>
        <v>525.25811831932788</v>
      </c>
      <c r="R1590" s="19">
        <f>INDEX('Pliegos Tarifarios (Santiago)'!$K:$K,MATCH($B1590,'Pliegos Tarifarios (Santiago)'!$A:$A,0))</f>
        <v>726.16</v>
      </c>
      <c r="S1590" s="21">
        <f t="shared" si="97"/>
        <v>73045.143307719336</v>
      </c>
      <c r="T1590" s="21">
        <f t="shared" si="98"/>
        <v>13878.577228466675</v>
      </c>
      <c r="U1590" s="19">
        <v>0</v>
      </c>
      <c r="V1590" s="21">
        <f t="shared" si="99"/>
        <v>86923.720536186011</v>
      </c>
    </row>
    <row r="1591" spans="1:22" x14ac:dyDescent="0.3">
      <c r="A1591" s="3" t="s">
        <v>138</v>
      </c>
      <c r="B1591" s="3">
        <v>7</v>
      </c>
      <c r="C1591" s="4" t="s">
        <v>178</v>
      </c>
      <c r="D1591" s="3" t="s">
        <v>309</v>
      </c>
      <c r="E1591" s="3" t="s">
        <v>70</v>
      </c>
      <c r="F1591" s="4" t="s">
        <v>71</v>
      </c>
      <c r="G1591" s="3" t="s">
        <v>16</v>
      </c>
      <c r="H1591" s="5">
        <v>1494.2791</v>
      </c>
      <c r="I1591" s="5">
        <v>3.9641000000000002</v>
      </c>
      <c r="J1591" s="5">
        <v>3.9641000000000002</v>
      </c>
      <c r="K1591" s="6">
        <v>1</v>
      </c>
      <c r="L1591" s="5">
        <v>49.81</v>
      </c>
      <c r="M1591" s="19">
        <f>H1591*INDEX('Pliegos Tarifarios (Santiago)'!$B:$B,MATCH($B1591,'Pliegos Tarifarios (Santiago)'!$A:$A,0))</f>
        <v>196890.69705330001</v>
      </c>
      <c r="N1591" s="19">
        <f>I1591*INDEX('Pliegos Tarifarios (Santiago)'!$C:$C,MATCH($B1591,'Pliegos Tarifarios (Santiago)'!$A:$A,0))</f>
        <v>13508.221759900001</v>
      </c>
      <c r="O1591" s="19">
        <f>J1591*INDEX('Pliegos Tarifarios (Santiago)'!$D:$D,MATCH($B1591,'Pliegos Tarifarios (Santiago)'!$A:$A,0))</f>
        <v>57372.419300000001</v>
      </c>
      <c r="P1591" s="19">
        <f>H1591*INDEX('Pliegos Tarifarios (Santiago)'!$E:$E,MATCH($B1591,'Pliegos Tarifarios (Santiago)'!$A:$A,0))</f>
        <v>19461.490998399997</v>
      </c>
      <c r="Q1591" s="19" cm="1">
        <f t="array" ref="Q1591">H1591*_xlfn.IFS(H1591&lt;=350,INDEX('Pliegos Tarifarios (Santiago)'!$F:$F,MATCH($B1591,'Pliegos Tarifarios (Santiago)'!$A:$A,0)),H1591&lt;=500,INDEX('Pliegos Tarifarios (Santiago)'!$G:$G,MATCH($B1591,'Pliegos Tarifarios (Santiago)'!$A:$A,0)),H1591&lt;=1000,INDEX('Pliegos Tarifarios (Santiago)'!$H:$H,MATCH($B1591,'Pliegos Tarifarios (Santiago)'!$A:$A,0)),H1591&lt;=5000,INDEX('Pliegos Tarifarios (Santiago)'!$I:$I,MATCH($B1591,'Pliegos Tarifarios (Santiago)'!$A:$A,0)),H1591&gt;5000,INDEX('Pliegos Tarifarios (Santiago)'!$J:$J,MATCH($B1591,'Pliegos Tarifarios (Santiago)'!$A:$A,0)))/1.19</f>
        <v>4484.0929967226884</v>
      </c>
      <c r="R1591" s="19">
        <f>INDEX('Pliegos Tarifarios (Santiago)'!$K:$K,MATCH($B1591,'Pliegos Tarifarios (Santiago)'!$A:$A,0))</f>
        <v>726.16</v>
      </c>
      <c r="S1591" s="21">
        <f t="shared" si="97"/>
        <v>292443.08210832271</v>
      </c>
      <c r="T1591" s="21">
        <f t="shared" si="98"/>
        <v>55564.185600581317</v>
      </c>
      <c r="U1591" s="19">
        <v>0</v>
      </c>
      <c r="V1591" s="21">
        <f t="shared" si="99"/>
        <v>348007.26770890399</v>
      </c>
    </row>
    <row r="1592" spans="1:22" x14ac:dyDescent="0.3">
      <c r="A1592" s="3" t="s">
        <v>138</v>
      </c>
      <c r="B1592" s="3">
        <v>7</v>
      </c>
      <c r="C1592" s="4" t="s">
        <v>178</v>
      </c>
      <c r="D1592" s="3" t="s">
        <v>310</v>
      </c>
      <c r="E1592" s="3" t="s">
        <v>70</v>
      </c>
      <c r="F1592" s="4" t="s">
        <v>311</v>
      </c>
      <c r="G1592" s="3" t="s">
        <v>16</v>
      </c>
      <c r="H1592" s="5">
        <v>1250.4235000000001</v>
      </c>
      <c r="I1592" s="5">
        <v>3.3555999999999999</v>
      </c>
      <c r="J1592" s="5">
        <v>3.3555999999999999</v>
      </c>
      <c r="K1592" s="6">
        <v>1</v>
      </c>
      <c r="L1592" s="5">
        <v>41.68</v>
      </c>
      <c r="M1592" s="19">
        <f>H1592*INDEX('Pliegos Tarifarios (Santiago)'!$B:$B,MATCH($B1592,'Pliegos Tarifarios (Santiago)'!$A:$A,0))</f>
        <v>164759.55163050003</v>
      </c>
      <c r="N1592" s="19">
        <f>I1592*INDEX('Pliegos Tarifarios (Santiago)'!$C:$C,MATCH($B1592,'Pliegos Tarifarios (Santiago)'!$A:$A,0))</f>
        <v>11434.673428399999</v>
      </c>
      <c r="O1592" s="19">
        <f>J1592*INDEX('Pliegos Tarifarios (Santiago)'!$D:$D,MATCH($B1592,'Pliegos Tarifarios (Santiago)'!$A:$A,0))</f>
        <v>48565.5988</v>
      </c>
      <c r="P1592" s="19">
        <f>H1592*INDEX('Pliegos Tarifarios (Santiago)'!$E:$E,MATCH($B1592,'Pliegos Tarifarios (Santiago)'!$A:$A,0))</f>
        <v>16285.515664</v>
      </c>
      <c r="Q1592" s="19" cm="1">
        <f t="array" ref="Q1592">H1592*_xlfn.IFS(H1592&lt;=350,INDEX('Pliegos Tarifarios (Santiago)'!$F:$F,MATCH($B1592,'Pliegos Tarifarios (Santiago)'!$A:$A,0)),H1592&lt;=500,INDEX('Pliegos Tarifarios (Santiago)'!$G:$G,MATCH($B1592,'Pliegos Tarifarios (Santiago)'!$A:$A,0)),H1592&lt;=1000,INDEX('Pliegos Tarifarios (Santiago)'!$H:$H,MATCH($B1592,'Pliegos Tarifarios (Santiago)'!$A:$A,0)),H1592&lt;=5000,INDEX('Pliegos Tarifarios (Santiago)'!$I:$I,MATCH($B1592,'Pliegos Tarifarios (Santiago)'!$A:$A,0)),H1592&gt;5000,INDEX('Pliegos Tarifarios (Santiago)'!$J:$J,MATCH($B1592,'Pliegos Tarifarios (Santiago)'!$A:$A,0)))/1.19</f>
        <v>3752.3212760504207</v>
      </c>
      <c r="R1592" s="19">
        <f>INDEX('Pliegos Tarifarios (Santiago)'!$K:$K,MATCH($B1592,'Pliegos Tarifarios (Santiago)'!$A:$A,0))</f>
        <v>726.16</v>
      </c>
      <c r="S1592" s="21">
        <f t="shared" si="97"/>
        <v>245523.82079895047</v>
      </c>
      <c r="T1592" s="21">
        <f t="shared" si="98"/>
        <v>46649.525951800591</v>
      </c>
      <c r="U1592" s="19">
        <v>0</v>
      </c>
      <c r="V1592" s="21">
        <f t="shared" si="99"/>
        <v>292173.34675075108</v>
      </c>
    </row>
    <row r="1593" spans="1:22" x14ac:dyDescent="0.3">
      <c r="A1593" s="3" t="s">
        <v>138</v>
      </c>
      <c r="B1593" s="3">
        <v>7</v>
      </c>
      <c r="C1593" s="4" t="s">
        <v>178</v>
      </c>
      <c r="D1593" s="3" t="s">
        <v>312</v>
      </c>
      <c r="E1593" s="3" t="s">
        <v>70</v>
      </c>
      <c r="F1593" s="4" t="s">
        <v>313</v>
      </c>
      <c r="G1593" s="3" t="s">
        <v>16</v>
      </c>
      <c r="H1593" s="5">
        <v>1246.7472</v>
      </c>
      <c r="I1593" s="5">
        <v>3.3523000000000001</v>
      </c>
      <c r="J1593" s="5">
        <v>3.3464999999999998</v>
      </c>
      <c r="K1593" s="6">
        <v>0.99826984458431522</v>
      </c>
      <c r="L1593" s="5">
        <v>41.56</v>
      </c>
      <c r="M1593" s="19">
        <f>H1593*INDEX('Pliegos Tarifarios (Santiago)'!$B:$B,MATCH($B1593,'Pliegos Tarifarios (Santiago)'!$A:$A,0))</f>
        <v>164275.15131360001</v>
      </c>
      <c r="N1593" s="19">
        <f>I1593*INDEX('Pliegos Tarifarios (Santiago)'!$C:$C,MATCH($B1593,'Pliegos Tarifarios (Santiago)'!$A:$A,0))</f>
        <v>11423.428219700001</v>
      </c>
      <c r="O1593" s="19">
        <f>J1593*INDEX('Pliegos Tarifarios (Santiago)'!$D:$D,MATCH($B1593,'Pliegos Tarifarios (Santiago)'!$A:$A,0))</f>
        <v>48433.894499999995</v>
      </c>
      <c r="P1593" s="19">
        <f>H1593*INDEX('Pliegos Tarifarios (Santiago)'!$E:$E,MATCH($B1593,'Pliegos Tarifarios (Santiago)'!$A:$A,0))</f>
        <v>16237.635532799999</v>
      </c>
      <c r="Q1593" s="19" cm="1">
        <f t="array" ref="Q1593">H1593*_xlfn.IFS(H1593&lt;=350,INDEX('Pliegos Tarifarios (Santiago)'!$F:$F,MATCH($B1593,'Pliegos Tarifarios (Santiago)'!$A:$A,0)),H1593&lt;=500,INDEX('Pliegos Tarifarios (Santiago)'!$G:$G,MATCH($B1593,'Pliegos Tarifarios (Santiago)'!$A:$A,0)),H1593&lt;=1000,INDEX('Pliegos Tarifarios (Santiago)'!$H:$H,MATCH($B1593,'Pliegos Tarifarios (Santiago)'!$A:$A,0)),H1593&lt;=5000,INDEX('Pliegos Tarifarios (Santiago)'!$I:$I,MATCH($B1593,'Pliegos Tarifarios (Santiago)'!$A:$A,0)),H1593&gt;5000,INDEX('Pliegos Tarifarios (Santiago)'!$J:$J,MATCH($B1593,'Pliegos Tarifarios (Santiago)'!$A:$A,0)))/1.19</f>
        <v>3741.2892867226892</v>
      </c>
      <c r="R1593" s="19">
        <f>INDEX('Pliegos Tarifarios (Santiago)'!$K:$K,MATCH($B1593,'Pliegos Tarifarios (Santiago)'!$A:$A,0))</f>
        <v>726.16</v>
      </c>
      <c r="S1593" s="21">
        <f t="shared" si="97"/>
        <v>244837.55885282269</v>
      </c>
      <c r="T1593" s="21">
        <f t="shared" si="98"/>
        <v>46519.136182036309</v>
      </c>
      <c r="U1593" s="19">
        <v>0</v>
      </c>
      <c r="V1593" s="21">
        <f t="shared" si="99"/>
        <v>291356.695034859</v>
      </c>
    </row>
    <row r="1594" spans="1:22" x14ac:dyDescent="0.3">
      <c r="A1594" s="3" t="s">
        <v>138</v>
      </c>
      <c r="B1594" s="3">
        <v>7</v>
      </c>
      <c r="C1594" s="4" t="s">
        <v>178</v>
      </c>
      <c r="D1594" s="3" t="s">
        <v>314</v>
      </c>
      <c r="E1594" s="3" t="s">
        <v>70</v>
      </c>
      <c r="F1594" s="4" t="s">
        <v>315</v>
      </c>
      <c r="G1594" s="3" t="s">
        <v>16</v>
      </c>
      <c r="H1594" s="5">
        <v>996.75919999999996</v>
      </c>
      <c r="I1594" s="5">
        <v>2.6674000000000002</v>
      </c>
      <c r="J1594" s="5">
        <v>2.6322999999999999</v>
      </c>
      <c r="K1594" s="6">
        <v>0.98684111869235946</v>
      </c>
      <c r="L1594" s="5">
        <v>33.229999999999997</v>
      </c>
      <c r="M1594" s="19">
        <f>H1594*INDEX('Pliegos Tarifarios (Santiago)'!$B:$B,MATCH($B1594,'Pliegos Tarifarios (Santiago)'!$A:$A,0))</f>
        <v>131335.98246960001</v>
      </c>
      <c r="N1594" s="19">
        <f>I1594*INDEX('Pliegos Tarifarios (Santiago)'!$C:$C,MATCH($B1594,'Pliegos Tarifarios (Santiago)'!$A:$A,0))</f>
        <v>9089.5362686000008</v>
      </c>
      <c r="O1594" s="19">
        <f>J1594*INDEX('Pliegos Tarifarios (Santiago)'!$D:$D,MATCH($B1594,'Pliegos Tarifarios (Santiago)'!$A:$A,0))</f>
        <v>38097.277900000001</v>
      </c>
      <c r="P1594" s="19">
        <f>H1594*INDEX('Pliegos Tarifarios (Santiago)'!$E:$E,MATCH($B1594,'Pliegos Tarifarios (Santiago)'!$A:$A,0))</f>
        <v>12981.791820799999</v>
      </c>
      <c r="Q1594" s="19" cm="1">
        <f t="array" ref="Q1594">H1594*_xlfn.IFS(H1594&lt;=350,INDEX('Pliegos Tarifarios (Santiago)'!$F:$F,MATCH($B1594,'Pliegos Tarifarios (Santiago)'!$A:$A,0)),H1594&lt;=500,INDEX('Pliegos Tarifarios (Santiago)'!$G:$G,MATCH($B1594,'Pliegos Tarifarios (Santiago)'!$A:$A,0)),H1594&lt;=1000,INDEX('Pliegos Tarifarios (Santiago)'!$H:$H,MATCH($B1594,'Pliegos Tarifarios (Santiago)'!$A:$A,0)),H1594&lt;=5000,INDEX('Pliegos Tarifarios (Santiago)'!$I:$I,MATCH($B1594,'Pliegos Tarifarios (Santiago)'!$A:$A,0)),H1594&gt;5000,INDEX('Pliegos Tarifarios (Santiago)'!$J:$J,MATCH($B1594,'Pliegos Tarifarios (Santiago)'!$A:$A,0)))/1.19</f>
        <v>2337.7772497478995</v>
      </c>
      <c r="R1594" s="19">
        <f>INDEX('Pliegos Tarifarios (Santiago)'!$K:$K,MATCH($B1594,'Pliegos Tarifarios (Santiago)'!$A:$A,0))</f>
        <v>726.16</v>
      </c>
      <c r="S1594" s="21">
        <f t="shared" si="97"/>
        <v>194568.52570874788</v>
      </c>
      <c r="T1594" s="21">
        <f t="shared" si="98"/>
        <v>36968.019884662099</v>
      </c>
      <c r="U1594" s="19">
        <v>0</v>
      </c>
      <c r="V1594" s="21">
        <f t="shared" si="99"/>
        <v>231536.54559340997</v>
      </c>
    </row>
    <row r="1595" spans="1:22" x14ac:dyDescent="0.3">
      <c r="A1595" s="3" t="s">
        <v>138</v>
      </c>
      <c r="B1595" s="3">
        <v>7</v>
      </c>
      <c r="C1595" s="4" t="s">
        <v>178</v>
      </c>
      <c r="D1595" s="3" t="s">
        <v>316</v>
      </c>
      <c r="E1595" s="3" t="s">
        <v>90</v>
      </c>
      <c r="F1595" s="4" t="s">
        <v>93</v>
      </c>
      <c r="G1595" s="3" t="s">
        <v>30</v>
      </c>
      <c r="H1595" s="5">
        <v>373.6148</v>
      </c>
      <c r="I1595" s="5">
        <v>1.0075000000000001</v>
      </c>
      <c r="J1595" s="5">
        <v>1.0016</v>
      </c>
      <c r="K1595" s="6">
        <v>0.99414392059553347</v>
      </c>
      <c r="L1595" s="5">
        <v>12.45</v>
      </c>
      <c r="M1595" s="19">
        <f>H1595*INDEX('Pliegos Tarifarios (Santiago)'!$B:$B,MATCH($B1595,'Pliegos Tarifarios (Santiago)'!$A:$A,0))</f>
        <v>49228.606892399999</v>
      </c>
      <c r="N1595" s="19">
        <f>I1595*INDEX('Pliegos Tarifarios (Santiago)'!$C:$C,MATCH($B1595,'Pliegos Tarifarios (Santiago)'!$A:$A,0))</f>
        <v>3433.1962925000003</v>
      </c>
      <c r="O1595" s="19">
        <f>J1595*INDEX('Pliegos Tarifarios (Santiago)'!$D:$D,MATCH($B1595,'Pliegos Tarifarios (Santiago)'!$A:$A,0))</f>
        <v>14496.156800000001</v>
      </c>
      <c r="P1595" s="19">
        <f>H1595*INDEX('Pliegos Tarifarios (Santiago)'!$E:$E,MATCH($B1595,'Pliegos Tarifarios (Santiago)'!$A:$A,0))</f>
        <v>4865.9591551999993</v>
      </c>
      <c r="Q1595" s="19" cm="1">
        <f t="array" ref="Q1595">H1595*_xlfn.IFS(H1595&lt;=350,INDEX('Pliegos Tarifarios (Santiago)'!$F:$F,MATCH($B1595,'Pliegos Tarifarios (Santiago)'!$A:$A,0)),H1595&lt;=500,INDEX('Pliegos Tarifarios (Santiago)'!$G:$G,MATCH($B1595,'Pliegos Tarifarios (Santiago)'!$A:$A,0)),H1595&lt;=1000,INDEX('Pliegos Tarifarios (Santiago)'!$H:$H,MATCH($B1595,'Pliegos Tarifarios (Santiago)'!$A:$A,0)),H1595&lt;=5000,INDEX('Pliegos Tarifarios (Santiago)'!$I:$I,MATCH($B1595,'Pliegos Tarifarios (Santiago)'!$A:$A,0)),H1595&gt;5000,INDEX('Pliegos Tarifarios (Santiago)'!$J:$J,MATCH($B1595,'Pliegos Tarifarios (Santiago)'!$A:$A,0)))/1.19</f>
        <v>526.20034016806733</v>
      </c>
      <c r="R1595" s="19">
        <f>INDEX('Pliegos Tarifarios (Santiago)'!$K:$K,MATCH($B1595,'Pliegos Tarifarios (Santiago)'!$A:$A,0))</f>
        <v>726.16</v>
      </c>
      <c r="S1595" s="21">
        <f t="shared" si="97"/>
        <v>73276.279480268073</v>
      </c>
      <c r="T1595" s="21">
        <f t="shared" si="98"/>
        <v>13922.493101250933</v>
      </c>
      <c r="U1595" s="19">
        <v>0</v>
      </c>
      <c r="V1595" s="21">
        <f t="shared" si="99"/>
        <v>87198.772581519006</v>
      </c>
    </row>
    <row r="1596" spans="1:22" x14ac:dyDescent="0.3">
      <c r="A1596" s="3" t="s">
        <v>138</v>
      </c>
      <c r="B1596" s="3">
        <v>7</v>
      </c>
      <c r="C1596" s="4" t="s">
        <v>178</v>
      </c>
      <c r="D1596" s="3" t="s">
        <v>317</v>
      </c>
      <c r="E1596" s="3" t="s">
        <v>90</v>
      </c>
      <c r="F1596" s="4" t="s">
        <v>318</v>
      </c>
      <c r="G1596" s="3" t="s">
        <v>30</v>
      </c>
      <c r="H1596" s="5">
        <v>373.74180000000001</v>
      </c>
      <c r="I1596" s="5">
        <v>1.0098</v>
      </c>
      <c r="J1596" s="5">
        <v>1.0069999999999999</v>
      </c>
      <c r="K1596" s="6">
        <v>0.99722717369776182</v>
      </c>
      <c r="L1596" s="5">
        <v>12.46</v>
      </c>
      <c r="M1596" s="19">
        <f>H1596*INDEX('Pliegos Tarifarios (Santiago)'!$B:$B,MATCH($B1596,'Pliegos Tarifarios (Santiago)'!$A:$A,0))</f>
        <v>49245.340793400006</v>
      </c>
      <c r="N1596" s="19">
        <f>I1596*INDEX('Pliegos Tarifarios (Santiago)'!$C:$C,MATCH($B1596,'Pliegos Tarifarios (Santiago)'!$A:$A,0))</f>
        <v>3441.0338622000004</v>
      </c>
      <c r="O1596" s="19">
        <f>J1596*INDEX('Pliegos Tarifarios (Santiago)'!$D:$D,MATCH($B1596,'Pliegos Tarifarios (Santiago)'!$A:$A,0))</f>
        <v>14574.310999999998</v>
      </c>
      <c r="P1596" s="19">
        <f>H1596*INDEX('Pliegos Tarifarios (Santiago)'!$E:$E,MATCH($B1596,'Pliegos Tarifarios (Santiago)'!$A:$A,0))</f>
        <v>4867.6132031999996</v>
      </c>
      <c r="Q1596" s="19" cm="1">
        <f t="array" ref="Q1596">H1596*_xlfn.IFS(H1596&lt;=350,INDEX('Pliegos Tarifarios (Santiago)'!$F:$F,MATCH($B1596,'Pliegos Tarifarios (Santiago)'!$A:$A,0)),H1596&lt;=500,INDEX('Pliegos Tarifarios (Santiago)'!$G:$G,MATCH($B1596,'Pliegos Tarifarios (Santiago)'!$A:$A,0)),H1596&lt;=1000,INDEX('Pliegos Tarifarios (Santiago)'!$H:$H,MATCH($B1596,'Pliegos Tarifarios (Santiago)'!$A:$A,0)),H1596&lt;=5000,INDEX('Pliegos Tarifarios (Santiago)'!$I:$I,MATCH($B1596,'Pliegos Tarifarios (Santiago)'!$A:$A,0)),H1596&gt;5000,INDEX('Pliegos Tarifarios (Santiago)'!$J:$J,MATCH($B1596,'Pliegos Tarifarios (Santiago)'!$A:$A,0)))/1.19</f>
        <v>526.37920739495803</v>
      </c>
      <c r="R1596" s="19">
        <f>INDEX('Pliegos Tarifarios (Santiago)'!$K:$K,MATCH($B1596,'Pliegos Tarifarios (Santiago)'!$A:$A,0))</f>
        <v>726.16</v>
      </c>
      <c r="S1596" s="21">
        <f t="shared" si="97"/>
        <v>73380.838066194963</v>
      </c>
      <c r="T1596" s="21">
        <f t="shared" si="98"/>
        <v>13942.359232577042</v>
      </c>
      <c r="U1596" s="19">
        <v>0</v>
      </c>
      <c r="V1596" s="21">
        <f t="shared" si="99"/>
        <v>87323.197298772007</v>
      </c>
    </row>
    <row r="1597" spans="1:22" x14ac:dyDescent="0.3">
      <c r="A1597" s="3" t="s">
        <v>138</v>
      </c>
      <c r="B1597" s="3">
        <v>7</v>
      </c>
      <c r="C1597" s="4" t="s">
        <v>178</v>
      </c>
      <c r="D1597" s="3" t="s">
        <v>319</v>
      </c>
      <c r="E1597" s="3" t="s">
        <v>75</v>
      </c>
      <c r="F1597" s="4" t="s">
        <v>320</v>
      </c>
      <c r="G1597" s="3" t="s">
        <v>16</v>
      </c>
      <c r="H1597" s="5">
        <v>3733.9468999999999</v>
      </c>
      <c r="I1597" s="5">
        <v>10.032999999999999</v>
      </c>
      <c r="J1597" s="5">
        <v>9.7927999999999997</v>
      </c>
      <c r="K1597" s="6">
        <v>0.9760590052825675</v>
      </c>
      <c r="L1597" s="5">
        <v>124.46</v>
      </c>
      <c r="M1597" s="19">
        <f>H1597*INDEX('Pliegos Tarifarios (Santiago)'!$B:$B,MATCH($B1597,'Pliegos Tarifarios (Santiago)'!$A:$A,0))</f>
        <v>491996.0453847</v>
      </c>
      <c r="N1597" s="19">
        <f>I1597*INDEX('Pliegos Tarifarios (Santiago)'!$C:$C,MATCH($B1597,'Pliegos Tarifarios (Santiago)'!$A:$A,0))</f>
        <v>34188.842086999997</v>
      </c>
      <c r="O1597" s="19">
        <f>J1597*INDEX('Pliegos Tarifarios (Santiago)'!$D:$D,MATCH($B1597,'Pliegos Tarifarios (Santiago)'!$A:$A,0))</f>
        <v>141731.19440000001</v>
      </c>
      <c r="P1597" s="19">
        <f>H1597*INDEX('Pliegos Tarifarios (Santiago)'!$E:$E,MATCH($B1597,'Pliegos Tarifarios (Santiago)'!$A:$A,0))</f>
        <v>48630.924425599995</v>
      </c>
      <c r="Q1597" s="19" cm="1">
        <f t="array" ref="Q1597">H1597*_xlfn.IFS(H1597&lt;=350,INDEX('Pliegos Tarifarios (Santiago)'!$F:$F,MATCH($B1597,'Pliegos Tarifarios (Santiago)'!$A:$A,0)),H1597&lt;=500,INDEX('Pliegos Tarifarios (Santiago)'!$G:$G,MATCH($B1597,'Pliegos Tarifarios (Santiago)'!$A:$A,0)),H1597&lt;=1000,INDEX('Pliegos Tarifarios (Santiago)'!$H:$H,MATCH($B1597,'Pliegos Tarifarios (Santiago)'!$A:$A,0)),H1597&lt;=5000,INDEX('Pliegos Tarifarios (Santiago)'!$I:$I,MATCH($B1597,'Pliegos Tarifarios (Santiago)'!$A:$A,0)),H1597&gt;5000,INDEX('Pliegos Tarifarios (Santiago)'!$J:$J,MATCH($B1597,'Pliegos Tarifarios (Santiago)'!$A:$A,0)))/1.19</f>
        <v>11204.9784705042</v>
      </c>
      <c r="R1597" s="19">
        <f>INDEX('Pliegos Tarifarios (Santiago)'!$K:$K,MATCH($B1597,'Pliegos Tarifarios (Santiago)'!$A:$A,0))</f>
        <v>726.16</v>
      </c>
      <c r="S1597" s="21">
        <f t="shared" si="97"/>
        <v>728478.14476780419</v>
      </c>
      <c r="T1597" s="21">
        <f t="shared" si="98"/>
        <v>138410.84750588279</v>
      </c>
      <c r="U1597" s="19">
        <v>0</v>
      </c>
      <c r="V1597" s="21">
        <f t="shared" si="99"/>
        <v>866888.99227368692</v>
      </c>
    </row>
    <row r="1598" spans="1:22" x14ac:dyDescent="0.3">
      <c r="A1598" s="3" t="s">
        <v>138</v>
      </c>
      <c r="B1598" s="3">
        <v>7</v>
      </c>
      <c r="C1598" s="4" t="s">
        <v>178</v>
      </c>
      <c r="D1598" s="3" t="s">
        <v>321</v>
      </c>
      <c r="E1598" s="3" t="s">
        <v>75</v>
      </c>
      <c r="F1598" s="4" t="s">
        <v>84</v>
      </c>
      <c r="G1598" s="3" t="s">
        <v>16</v>
      </c>
      <c r="H1598" s="5">
        <v>3109.9872999999998</v>
      </c>
      <c r="I1598" s="5">
        <v>8.4305000000000003</v>
      </c>
      <c r="J1598" s="5">
        <v>8.2077000000000009</v>
      </c>
      <c r="K1598" s="6">
        <v>0.97357214874562603</v>
      </c>
      <c r="L1598" s="5">
        <v>103.67</v>
      </c>
      <c r="M1598" s="19">
        <f>H1598*INDEX('Pliegos Tarifarios (Santiago)'!$B:$B,MATCH($B1598,'Pliegos Tarifarios (Santiago)'!$A:$A,0))</f>
        <v>409781.25660989998</v>
      </c>
      <c r="N1598" s="19">
        <f>I1598*INDEX('Pliegos Tarifarios (Santiago)'!$C:$C,MATCH($B1598,'Pliegos Tarifarios (Santiago)'!$A:$A,0))</f>
        <v>28728.100589500002</v>
      </c>
      <c r="O1598" s="19">
        <f>J1598*INDEX('Pliegos Tarifarios (Santiago)'!$D:$D,MATCH($B1598,'Pliegos Tarifarios (Santiago)'!$A:$A,0))</f>
        <v>118790.04210000001</v>
      </c>
      <c r="P1598" s="19">
        <f>H1598*INDEX('Pliegos Tarifarios (Santiago)'!$E:$E,MATCH($B1598,'Pliegos Tarifarios (Santiago)'!$A:$A,0))</f>
        <v>40504.474595199994</v>
      </c>
      <c r="Q1598" s="19" cm="1">
        <f t="array" ref="Q1598">H1598*_xlfn.IFS(H1598&lt;=350,INDEX('Pliegos Tarifarios (Santiago)'!$F:$F,MATCH($B1598,'Pliegos Tarifarios (Santiago)'!$A:$A,0)),H1598&lt;=500,INDEX('Pliegos Tarifarios (Santiago)'!$G:$G,MATCH($B1598,'Pliegos Tarifarios (Santiago)'!$A:$A,0)),H1598&lt;=1000,INDEX('Pliegos Tarifarios (Santiago)'!$H:$H,MATCH($B1598,'Pliegos Tarifarios (Santiago)'!$A:$A,0)),H1598&lt;=5000,INDEX('Pliegos Tarifarios (Santiago)'!$I:$I,MATCH($B1598,'Pliegos Tarifarios (Santiago)'!$A:$A,0)),H1598&gt;5000,INDEX('Pliegos Tarifarios (Santiago)'!$J:$J,MATCH($B1598,'Pliegos Tarifarios (Santiago)'!$A:$A,0)))/1.19</f>
        <v>9332.5753347058817</v>
      </c>
      <c r="R1598" s="19">
        <f>INDEX('Pliegos Tarifarios (Santiago)'!$K:$K,MATCH($B1598,'Pliegos Tarifarios (Santiago)'!$A:$A,0))</f>
        <v>726.16</v>
      </c>
      <c r="S1598" s="21">
        <f t="shared" si="97"/>
        <v>607862.60922930588</v>
      </c>
      <c r="T1598" s="21">
        <f t="shared" si="98"/>
        <v>115493.89575356811</v>
      </c>
      <c r="U1598" s="19">
        <v>0</v>
      </c>
      <c r="V1598" s="21">
        <f t="shared" si="99"/>
        <v>723356.50498287403</v>
      </c>
    </row>
    <row r="1599" spans="1:22" x14ac:dyDescent="0.3">
      <c r="A1599" s="3" t="s">
        <v>138</v>
      </c>
      <c r="B1599" s="3">
        <v>7</v>
      </c>
      <c r="C1599" s="4" t="s">
        <v>178</v>
      </c>
      <c r="D1599" s="3" t="s">
        <v>322</v>
      </c>
      <c r="E1599" s="3" t="s">
        <v>75</v>
      </c>
      <c r="F1599" s="4" t="s">
        <v>323</v>
      </c>
      <c r="G1599" s="3" t="s">
        <v>16</v>
      </c>
      <c r="H1599" s="5">
        <v>3107.5234999999998</v>
      </c>
      <c r="I1599" s="5">
        <v>8.4002999999999997</v>
      </c>
      <c r="J1599" s="5">
        <v>8.2906999999999993</v>
      </c>
      <c r="K1599" s="6">
        <v>0.9869528469221337</v>
      </c>
      <c r="L1599" s="5">
        <v>103.58</v>
      </c>
      <c r="M1599" s="19">
        <f>H1599*INDEX('Pliegos Tarifarios (Santiago)'!$B:$B,MATCH($B1599,'Pliegos Tarifarios (Santiago)'!$A:$A,0))</f>
        <v>409456.6189305</v>
      </c>
      <c r="N1599" s="19">
        <f>I1599*INDEX('Pliegos Tarifarios (Santiago)'!$C:$C,MATCH($B1599,'Pliegos Tarifarios (Santiago)'!$A:$A,0))</f>
        <v>28625.1898917</v>
      </c>
      <c r="O1599" s="19">
        <f>J1599*INDEX('Pliegos Tarifarios (Santiago)'!$D:$D,MATCH($B1599,'Pliegos Tarifarios (Santiago)'!$A:$A,0))</f>
        <v>119991.3011</v>
      </c>
      <c r="P1599" s="19">
        <f>H1599*INDEX('Pliegos Tarifarios (Santiago)'!$E:$E,MATCH($B1599,'Pliegos Tarifarios (Santiago)'!$A:$A,0))</f>
        <v>40472.386063999991</v>
      </c>
      <c r="Q1599" s="19" cm="1">
        <f t="array" ref="Q1599">H1599*_xlfn.IFS(H1599&lt;=350,INDEX('Pliegos Tarifarios (Santiago)'!$F:$F,MATCH($B1599,'Pliegos Tarifarios (Santiago)'!$A:$A,0)),H1599&lt;=500,INDEX('Pliegos Tarifarios (Santiago)'!$G:$G,MATCH($B1599,'Pliegos Tarifarios (Santiago)'!$A:$A,0)),H1599&lt;=1000,INDEX('Pliegos Tarifarios (Santiago)'!$H:$H,MATCH($B1599,'Pliegos Tarifarios (Santiago)'!$A:$A,0)),H1599&lt;=5000,INDEX('Pliegos Tarifarios (Santiago)'!$I:$I,MATCH($B1599,'Pliegos Tarifarios (Santiago)'!$A:$A,0)),H1599&gt;5000,INDEX('Pliegos Tarifarios (Santiago)'!$J:$J,MATCH($B1599,'Pliegos Tarifarios (Santiago)'!$A:$A,0)))/1.19</f>
        <v>9325.1818642857124</v>
      </c>
      <c r="R1599" s="19">
        <f>INDEX('Pliegos Tarifarios (Santiago)'!$K:$K,MATCH($B1599,'Pliegos Tarifarios (Santiago)'!$A:$A,0))</f>
        <v>726.16</v>
      </c>
      <c r="S1599" s="21">
        <f t="shared" si="97"/>
        <v>608596.8378504857</v>
      </c>
      <c r="T1599" s="21">
        <f t="shared" si="98"/>
        <v>115633.39919159228</v>
      </c>
      <c r="U1599" s="19">
        <v>0</v>
      </c>
      <c r="V1599" s="21">
        <f t="shared" si="99"/>
        <v>724230.23704207793</v>
      </c>
    </row>
    <row r="1600" spans="1:22" x14ac:dyDescent="0.3">
      <c r="A1600" s="3" t="s">
        <v>138</v>
      </c>
      <c r="B1600" s="3">
        <v>7</v>
      </c>
      <c r="C1600" s="4" t="s">
        <v>178</v>
      </c>
      <c r="D1600" s="3" t="s">
        <v>324</v>
      </c>
      <c r="E1600" s="3" t="s">
        <v>75</v>
      </c>
      <c r="F1600" s="4" t="s">
        <v>325</v>
      </c>
      <c r="G1600" s="3" t="s">
        <v>16</v>
      </c>
      <c r="H1600" s="5">
        <v>1248.3140000000001</v>
      </c>
      <c r="I1600" s="5">
        <v>3.3372999999999999</v>
      </c>
      <c r="J1600" s="5">
        <v>3.3119000000000001</v>
      </c>
      <c r="K1600" s="6">
        <v>0.99238905702214364</v>
      </c>
      <c r="L1600" s="5">
        <v>41.61</v>
      </c>
      <c r="M1600" s="19">
        <f>H1600*INDEX('Pliegos Tarifarios (Santiago)'!$B:$B,MATCH($B1600,'Pliegos Tarifarios (Santiago)'!$A:$A,0))</f>
        <v>164481.59758200002</v>
      </c>
      <c r="N1600" s="19">
        <f>I1600*INDEX('Pliegos Tarifarios (Santiago)'!$C:$C,MATCH($B1600,'Pliegos Tarifarios (Santiago)'!$A:$A,0))</f>
        <v>11372.3136347</v>
      </c>
      <c r="O1600" s="19">
        <f>J1600*INDEX('Pliegos Tarifarios (Santiago)'!$D:$D,MATCH($B1600,'Pliegos Tarifarios (Santiago)'!$A:$A,0))</f>
        <v>47933.128700000001</v>
      </c>
      <c r="P1600" s="19">
        <f>H1600*INDEX('Pliegos Tarifarios (Santiago)'!$E:$E,MATCH($B1600,'Pliegos Tarifarios (Santiago)'!$A:$A,0))</f>
        <v>16258.041536000001</v>
      </c>
      <c r="Q1600" s="19" cm="1">
        <f t="array" ref="Q1600">H1600*_xlfn.IFS(H1600&lt;=350,INDEX('Pliegos Tarifarios (Santiago)'!$F:$F,MATCH($B1600,'Pliegos Tarifarios (Santiago)'!$A:$A,0)),H1600&lt;=500,INDEX('Pliegos Tarifarios (Santiago)'!$G:$G,MATCH($B1600,'Pliegos Tarifarios (Santiago)'!$A:$A,0)),H1600&lt;=1000,INDEX('Pliegos Tarifarios (Santiago)'!$H:$H,MATCH($B1600,'Pliegos Tarifarios (Santiago)'!$A:$A,0)),H1600&lt;=5000,INDEX('Pliegos Tarifarios (Santiago)'!$I:$I,MATCH($B1600,'Pliegos Tarifarios (Santiago)'!$A:$A,0)),H1600&gt;5000,INDEX('Pliegos Tarifarios (Santiago)'!$J:$J,MATCH($B1600,'Pliegos Tarifarios (Santiago)'!$A:$A,0)))/1.19</f>
        <v>3745.9910033613446</v>
      </c>
      <c r="R1600" s="19">
        <f>INDEX('Pliegos Tarifarios (Santiago)'!$K:$K,MATCH($B1600,'Pliegos Tarifarios (Santiago)'!$A:$A,0))</f>
        <v>726.16</v>
      </c>
      <c r="S1600" s="21">
        <f t="shared" si="97"/>
        <v>244517.23245606138</v>
      </c>
      <c r="T1600" s="21">
        <f t="shared" si="98"/>
        <v>46458.274166651659</v>
      </c>
      <c r="U1600" s="19">
        <v>0</v>
      </c>
      <c r="V1600" s="21">
        <f t="shared" si="99"/>
        <v>290975.50662271306</v>
      </c>
    </row>
    <row r="1601" spans="1:22" x14ac:dyDescent="0.3">
      <c r="A1601" s="3" t="s">
        <v>138</v>
      </c>
      <c r="B1601" s="3">
        <v>7</v>
      </c>
      <c r="C1601" s="4" t="s">
        <v>178</v>
      </c>
      <c r="D1601" s="3" t="s">
        <v>326</v>
      </c>
      <c r="E1601" s="3" t="s">
        <v>327</v>
      </c>
      <c r="F1601" s="4" t="s">
        <v>328</v>
      </c>
      <c r="G1601" s="3" t="s">
        <v>16</v>
      </c>
      <c r="H1601" s="5">
        <v>3106.8519000000001</v>
      </c>
      <c r="I1601" s="5">
        <v>8.3983000000000008</v>
      </c>
      <c r="J1601" s="5">
        <v>8.2713000000000001</v>
      </c>
      <c r="K1601" s="6">
        <v>0.98487789195432396</v>
      </c>
      <c r="L1601" s="5">
        <v>103.56</v>
      </c>
      <c r="M1601" s="19">
        <f>H1601*INDEX('Pliegos Tarifarios (Santiago)'!$B:$B,MATCH($B1601,'Pliegos Tarifarios (Santiago)'!$A:$A,0))</f>
        <v>409368.12689970003</v>
      </c>
      <c r="N1601" s="19">
        <f>I1601*INDEX('Pliegos Tarifarios (Santiago)'!$C:$C,MATCH($B1601,'Pliegos Tarifarios (Santiago)'!$A:$A,0))</f>
        <v>28618.374613700005</v>
      </c>
      <c r="O1601" s="19">
        <f>J1601*INDEX('Pliegos Tarifarios (Santiago)'!$D:$D,MATCH($B1601,'Pliegos Tarifarios (Santiago)'!$A:$A,0))</f>
        <v>119710.5249</v>
      </c>
      <c r="P1601" s="19">
        <f>H1601*INDEX('Pliegos Tarifarios (Santiago)'!$E:$E,MATCH($B1601,'Pliegos Tarifarios (Santiago)'!$A:$A,0))</f>
        <v>40463.639145599998</v>
      </c>
      <c r="Q1601" s="19" cm="1">
        <f t="array" ref="Q1601">H1601*_xlfn.IFS(H1601&lt;=350,INDEX('Pliegos Tarifarios (Santiago)'!$F:$F,MATCH($B1601,'Pliegos Tarifarios (Santiago)'!$A:$A,0)),H1601&lt;=500,INDEX('Pliegos Tarifarios (Santiago)'!$G:$G,MATCH($B1601,'Pliegos Tarifarios (Santiago)'!$A:$A,0)),H1601&lt;=1000,INDEX('Pliegos Tarifarios (Santiago)'!$H:$H,MATCH($B1601,'Pliegos Tarifarios (Santiago)'!$A:$A,0)),H1601&lt;=5000,INDEX('Pliegos Tarifarios (Santiago)'!$I:$I,MATCH($B1601,'Pliegos Tarifarios (Santiago)'!$A:$A,0)),H1601&gt;5000,INDEX('Pliegos Tarifarios (Santiago)'!$J:$J,MATCH($B1601,'Pliegos Tarifarios (Santiago)'!$A:$A,0)))/1.19</f>
        <v>9323.1664999159657</v>
      </c>
      <c r="R1601" s="19">
        <f>INDEX('Pliegos Tarifarios (Santiago)'!$K:$K,MATCH($B1601,'Pliegos Tarifarios (Santiago)'!$A:$A,0))</f>
        <v>726.16</v>
      </c>
      <c r="S1601" s="21">
        <f t="shared" si="97"/>
        <v>608209.99205891613</v>
      </c>
      <c r="T1601" s="21">
        <f t="shared" si="98"/>
        <v>115559.89849119406</v>
      </c>
      <c r="U1601" s="19">
        <v>0</v>
      </c>
      <c r="V1601" s="21">
        <f t="shared" si="99"/>
        <v>723769.89055011026</v>
      </c>
    </row>
    <row r="1602" spans="1:22" x14ac:dyDescent="0.3">
      <c r="A1602" s="3" t="s">
        <v>138</v>
      </c>
      <c r="B1602" s="3">
        <v>7</v>
      </c>
      <c r="C1602" s="4" t="s">
        <v>178</v>
      </c>
      <c r="D1602" s="3" t="s">
        <v>329</v>
      </c>
      <c r="E1602" s="3" t="s">
        <v>327</v>
      </c>
      <c r="F1602" s="4" t="s">
        <v>330</v>
      </c>
      <c r="G1602" s="3" t="s">
        <v>16</v>
      </c>
      <c r="H1602" s="5">
        <v>2495.0796999999998</v>
      </c>
      <c r="I1602" s="5">
        <v>6.7344999999999997</v>
      </c>
      <c r="J1602" s="5">
        <v>6.7344999999999997</v>
      </c>
      <c r="K1602" s="6">
        <v>1</v>
      </c>
      <c r="L1602" s="5">
        <v>83.17</v>
      </c>
      <c r="M1602" s="19">
        <f>H1602*INDEX('Pliegos Tarifarios (Santiago)'!$B:$B,MATCH($B1602,'Pliegos Tarifarios (Santiago)'!$A:$A,0))</f>
        <v>328759.18651109998</v>
      </c>
      <c r="N1602" s="19">
        <f>I1602*INDEX('Pliegos Tarifarios (Santiago)'!$C:$C,MATCH($B1602,'Pliegos Tarifarios (Santiago)'!$A:$A,0))</f>
        <v>22948.744845500001</v>
      </c>
      <c r="O1602" s="19">
        <f>J1602*INDEX('Pliegos Tarifarios (Santiago)'!$D:$D,MATCH($B1602,'Pliegos Tarifarios (Santiago)'!$A:$A,0))</f>
        <v>97468.4185</v>
      </c>
      <c r="P1602" s="19">
        <f>H1602*INDEX('Pliegos Tarifarios (Santiago)'!$E:$E,MATCH($B1602,'Pliegos Tarifarios (Santiago)'!$A:$A,0))</f>
        <v>32495.918012799993</v>
      </c>
      <c r="Q1602" s="19" cm="1">
        <f t="array" ref="Q1602">H1602*_xlfn.IFS(H1602&lt;=350,INDEX('Pliegos Tarifarios (Santiago)'!$F:$F,MATCH($B1602,'Pliegos Tarifarios (Santiago)'!$A:$A,0)),H1602&lt;=500,INDEX('Pliegos Tarifarios (Santiago)'!$G:$G,MATCH($B1602,'Pliegos Tarifarios (Santiago)'!$A:$A,0)),H1602&lt;=1000,INDEX('Pliegos Tarifarios (Santiago)'!$H:$H,MATCH($B1602,'Pliegos Tarifarios (Santiago)'!$A:$A,0)),H1602&lt;=5000,INDEX('Pliegos Tarifarios (Santiago)'!$I:$I,MATCH($B1602,'Pliegos Tarifarios (Santiago)'!$A:$A,0)),H1602&gt;5000,INDEX('Pliegos Tarifarios (Santiago)'!$J:$J,MATCH($B1602,'Pliegos Tarifarios (Santiago)'!$A:$A,0)))/1.19</f>
        <v>7487.3358056302513</v>
      </c>
      <c r="R1602" s="19">
        <f>INDEX('Pliegos Tarifarios (Santiago)'!$K:$K,MATCH($B1602,'Pliegos Tarifarios (Santiago)'!$A:$A,0))</f>
        <v>726.16</v>
      </c>
      <c r="S1602" s="21">
        <f t="shared" si="97"/>
        <v>489885.76367503015</v>
      </c>
      <c r="T1602" s="21">
        <f t="shared" si="98"/>
        <v>93078.295098255723</v>
      </c>
      <c r="U1602" s="19">
        <v>0</v>
      </c>
      <c r="V1602" s="21">
        <f t="shared" si="99"/>
        <v>582964.05877328583</v>
      </c>
    </row>
    <row r="1603" spans="1:22" x14ac:dyDescent="0.3">
      <c r="A1603" s="3" t="s">
        <v>138</v>
      </c>
      <c r="B1603" s="3">
        <v>7</v>
      </c>
      <c r="C1603" s="4" t="s">
        <v>178</v>
      </c>
      <c r="D1603" s="3" t="s">
        <v>331</v>
      </c>
      <c r="E1603" s="3" t="s">
        <v>327</v>
      </c>
      <c r="F1603" s="4" t="s">
        <v>332</v>
      </c>
      <c r="G1603" s="3" t="s">
        <v>16</v>
      </c>
      <c r="H1603" s="5">
        <v>1867.4104</v>
      </c>
      <c r="I1603" s="5">
        <v>5.085</v>
      </c>
      <c r="J1603" s="5">
        <v>5.085</v>
      </c>
      <c r="K1603" s="6">
        <v>1</v>
      </c>
      <c r="L1603" s="5">
        <v>62.25</v>
      </c>
      <c r="M1603" s="19">
        <f>H1603*INDEX('Pliegos Tarifarios (Santiago)'!$B:$B,MATCH($B1603,'Pliegos Tarifarios (Santiago)'!$A:$A,0))</f>
        <v>246055.59653520002</v>
      </c>
      <c r="N1603" s="19">
        <f>I1603*INDEX('Pliegos Tarifarios (Santiago)'!$C:$C,MATCH($B1603,'Pliegos Tarifarios (Santiago)'!$A:$A,0))</f>
        <v>17327.844315000002</v>
      </c>
      <c r="O1603" s="19">
        <f>J1603*INDEX('Pliegos Tarifarios (Santiago)'!$D:$D,MATCH($B1603,'Pliegos Tarifarios (Santiago)'!$A:$A,0))</f>
        <v>73595.205000000002</v>
      </c>
      <c r="P1603" s="19">
        <f>H1603*INDEX('Pliegos Tarifarios (Santiago)'!$E:$E,MATCH($B1603,'Pliegos Tarifarios (Santiago)'!$A:$A,0))</f>
        <v>24321.153049599998</v>
      </c>
      <c r="Q1603" s="19" cm="1">
        <f t="array" ref="Q1603">H1603*_xlfn.IFS(H1603&lt;=350,INDEX('Pliegos Tarifarios (Santiago)'!$F:$F,MATCH($B1603,'Pliegos Tarifarios (Santiago)'!$A:$A,0)),H1603&lt;=500,INDEX('Pliegos Tarifarios (Santiago)'!$G:$G,MATCH($B1603,'Pliegos Tarifarios (Santiago)'!$A:$A,0)),H1603&lt;=1000,INDEX('Pliegos Tarifarios (Santiago)'!$H:$H,MATCH($B1603,'Pliegos Tarifarios (Santiago)'!$A:$A,0)),H1603&lt;=5000,INDEX('Pliegos Tarifarios (Santiago)'!$I:$I,MATCH($B1603,'Pliegos Tarifarios (Santiago)'!$A:$A,0)),H1603&gt;5000,INDEX('Pliegos Tarifarios (Santiago)'!$J:$J,MATCH($B1603,'Pliegos Tarifarios (Santiago)'!$A:$A,0)))/1.19</f>
        <v>5603.8004524369744</v>
      </c>
      <c r="R1603" s="19">
        <f>INDEX('Pliegos Tarifarios (Santiago)'!$K:$K,MATCH($B1603,'Pliegos Tarifarios (Santiago)'!$A:$A,0))</f>
        <v>726.16</v>
      </c>
      <c r="S1603" s="21">
        <f t="shared" si="97"/>
        <v>367629.75935223699</v>
      </c>
      <c r="T1603" s="21">
        <f t="shared" si="98"/>
        <v>69849.654276925023</v>
      </c>
      <c r="U1603" s="19">
        <v>0</v>
      </c>
      <c r="V1603" s="21">
        <f t="shared" si="99"/>
        <v>437479.41362916201</v>
      </c>
    </row>
    <row r="1604" spans="1:22" x14ac:dyDescent="0.3">
      <c r="A1604" s="3" t="s">
        <v>138</v>
      </c>
      <c r="B1604" s="3">
        <v>7</v>
      </c>
      <c r="C1604" s="4" t="s">
        <v>178</v>
      </c>
      <c r="D1604" s="3" t="s">
        <v>333</v>
      </c>
      <c r="E1604" s="3" t="s">
        <v>327</v>
      </c>
      <c r="F1604" s="4" t="s">
        <v>334</v>
      </c>
      <c r="G1604" s="3" t="s">
        <v>16</v>
      </c>
      <c r="H1604" s="5">
        <v>2492.9218000000001</v>
      </c>
      <c r="I1604" s="5">
        <v>6.6256000000000004</v>
      </c>
      <c r="J1604" s="5">
        <v>6.6239999999999997</v>
      </c>
      <c r="K1604" s="6">
        <v>0.9997585124366094</v>
      </c>
      <c r="L1604" s="5">
        <v>83.1</v>
      </c>
      <c r="M1604" s="19">
        <f>H1604*INDEX('Pliegos Tarifarios (Santiago)'!$B:$B,MATCH($B1604,'Pliegos Tarifarios (Santiago)'!$A:$A,0))</f>
        <v>328474.85513340001</v>
      </c>
      <c r="N1604" s="19">
        <f>I1604*INDEX('Pliegos Tarifarios (Santiago)'!$C:$C,MATCH($B1604,'Pliegos Tarifarios (Santiago)'!$A:$A,0))</f>
        <v>22577.652958400002</v>
      </c>
      <c r="O1604" s="19">
        <f>J1604*INDEX('Pliegos Tarifarios (Santiago)'!$D:$D,MATCH($B1604,'Pliegos Tarifarios (Santiago)'!$A:$A,0))</f>
        <v>95869.152000000002</v>
      </c>
      <c r="P1604" s="19">
        <f>H1604*INDEX('Pliegos Tarifarios (Santiago)'!$E:$E,MATCH($B1604,'Pliegos Tarifarios (Santiago)'!$A:$A,0))</f>
        <v>32467.813523199999</v>
      </c>
      <c r="Q1604" s="19" cm="1">
        <f t="array" ref="Q1604">H1604*_xlfn.IFS(H1604&lt;=350,INDEX('Pliegos Tarifarios (Santiago)'!$F:$F,MATCH($B1604,'Pliegos Tarifarios (Santiago)'!$A:$A,0)),H1604&lt;=500,INDEX('Pliegos Tarifarios (Santiago)'!$G:$G,MATCH($B1604,'Pliegos Tarifarios (Santiago)'!$A:$A,0)),H1604&lt;=1000,INDEX('Pliegos Tarifarios (Santiago)'!$H:$H,MATCH($B1604,'Pliegos Tarifarios (Santiago)'!$A:$A,0)),H1604&lt;=5000,INDEX('Pliegos Tarifarios (Santiago)'!$I:$I,MATCH($B1604,'Pliegos Tarifarios (Santiago)'!$A:$A,0)),H1604&gt;5000,INDEX('Pliegos Tarifarios (Santiago)'!$J:$J,MATCH($B1604,'Pliegos Tarifarios (Santiago)'!$A:$A,0)))/1.19</f>
        <v>7480.860292268907</v>
      </c>
      <c r="R1604" s="19">
        <f>INDEX('Pliegos Tarifarios (Santiago)'!$K:$K,MATCH($B1604,'Pliegos Tarifarios (Santiago)'!$A:$A,0))</f>
        <v>726.16</v>
      </c>
      <c r="S1604" s="21">
        <f t="shared" si="97"/>
        <v>487596.49390726892</v>
      </c>
      <c r="T1604" s="21">
        <f t="shared" si="98"/>
        <v>92643.333842381093</v>
      </c>
      <c r="U1604" s="19">
        <v>0</v>
      </c>
      <c r="V1604" s="21">
        <f t="shared" si="99"/>
        <v>580239.82774964999</v>
      </c>
    </row>
    <row r="1605" spans="1:22" x14ac:dyDescent="0.3">
      <c r="A1605" s="3" t="s">
        <v>138</v>
      </c>
      <c r="B1605" s="3">
        <v>7</v>
      </c>
      <c r="C1605" s="4" t="s">
        <v>178</v>
      </c>
      <c r="D1605" s="3" t="s">
        <v>335</v>
      </c>
      <c r="E1605" s="3" t="s">
        <v>327</v>
      </c>
      <c r="F1605" s="4" t="s">
        <v>336</v>
      </c>
      <c r="G1605" s="3" t="s">
        <v>16</v>
      </c>
      <c r="H1605" s="5">
        <v>2495.8573999999999</v>
      </c>
      <c r="I1605" s="5">
        <v>6.8216999999999999</v>
      </c>
      <c r="J1605" s="5">
        <v>6.8216999999999999</v>
      </c>
      <c r="K1605" s="6">
        <v>1</v>
      </c>
      <c r="L1605" s="5">
        <v>83.2</v>
      </c>
      <c r="M1605" s="19">
        <f>H1605*INDEX('Pliegos Tarifarios (Santiago)'!$B:$B,MATCH($B1605,'Pliegos Tarifarios (Santiago)'!$A:$A,0))</f>
        <v>328861.6585962</v>
      </c>
      <c r="N1605" s="19">
        <f>I1605*INDEX('Pliegos Tarifarios (Santiago)'!$C:$C,MATCH($B1605,'Pliegos Tarifarios (Santiago)'!$A:$A,0))</f>
        <v>23245.890966300001</v>
      </c>
      <c r="O1605" s="19">
        <f>J1605*INDEX('Pliegos Tarifarios (Santiago)'!$D:$D,MATCH($B1605,'Pliegos Tarifarios (Santiago)'!$A:$A,0))</f>
        <v>98730.464099999997</v>
      </c>
      <c r="P1605" s="19">
        <f>H1605*INDEX('Pliegos Tarifarios (Santiago)'!$E:$E,MATCH($B1605,'Pliegos Tarifarios (Santiago)'!$A:$A,0))</f>
        <v>32506.046777599997</v>
      </c>
      <c r="Q1605" s="19" cm="1">
        <f t="array" ref="Q1605">H1605*_xlfn.IFS(H1605&lt;=350,INDEX('Pliegos Tarifarios (Santiago)'!$F:$F,MATCH($B1605,'Pliegos Tarifarios (Santiago)'!$A:$A,0)),H1605&lt;=500,INDEX('Pliegos Tarifarios (Santiago)'!$G:$G,MATCH($B1605,'Pliegos Tarifarios (Santiago)'!$A:$A,0)),H1605&lt;=1000,INDEX('Pliegos Tarifarios (Santiago)'!$H:$H,MATCH($B1605,'Pliegos Tarifarios (Santiago)'!$A:$A,0)),H1605&lt;=5000,INDEX('Pliegos Tarifarios (Santiago)'!$I:$I,MATCH($B1605,'Pliegos Tarifarios (Santiago)'!$A:$A,0)),H1605&gt;5000,INDEX('Pliegos Tarifarios (Santiago)'!$J:$J,MATCH($B1605,'Pliegos Tarifarios (Santiago)'!$A:$A,0)))/1.19</f>
        <v>7489.6695591596626</v>
      </c>
      <c r="R1605" s="19">
        <f>INDEX('Pliegos Tarifarios (Santiago)'!$K:$K,MATCH($B1605,'Pliegos Tarifarios (Santiago)'!$A:$A,0))</f>
        <v>726.16</v>
      </c>
      <c r="S1605" s="21">
        <f t="shared" si="97"/>
        <v>491559.88999925961</v>
      </c>
      <c r="T1605" s="21">
        <f t="shared" si="98"/>
        <v>93396.379099859332</v>
      </c>
      <c r="U1605" s="19">
        <v>0</v>
      </c>
      <c r="V1605" s="21">
        <f t="shared" si="99"/>
        <v>584956.26909911889</v>
      </c>
    </row>
    <row r="1606" spans="1:22" x14ac:dyDescent="0.3">
      <c r="A1606" s="3" t="s">
        <v>138</v>
      </c>
      <c r="B1606" s="3">
        <v>7</v>
      </c>
      <c r="C1606" s="4" t="s">
        <v>178</v>
      </c>
      <c r="D1606" s="3" t="s">
        <v>337</v>
      </c>
      <c r="E1606" s="3" t="s">
        <v>327</v>
      </c>
      <c r="F1606" s="4" t="s">
        <v>338</v>
      </c>
      <c r="G1606" s="3" t="s">
        <v>16</v>
      </c>
      <c r="H1606" s="5">
        <v>1862.8012000000001</v>
      </c>
      <c r="I1606" s="5">
        <v>5.0696000000000003</v>
      </c>
      <c r="J1606" s="5">
        <v>4.9577</v>
      </c>
      <c r="K1606" s="6">
        <v>0.97792725264320646</v>
      </c>
      <c r="L1606" s="5">
        <v>62.09</v>
      </c>
      <c r="M1606" s="19">
        <f>H1606*INDEX('Pliegos Tarifarios (Santiago)'!$B:$B,MATCH($B1606,'Pliegos Tarifarios (Santiago)'!$A:$A,0))</f>
        <v>245448.27451560003</v>
      </c>
      <c r="N1606" s="19">
        <f>I1606*INDEX('Pliegos Tarifarios (Santiago)'!$C:$C,MATCH($B1606,'Pliegos Tarifarios (Santiago)'!$A:$A,0))</f>
        <v>17275.3666744</v>
      </c>
      <c r="O1606" s="19">
        <f>J1606*INDEX('Pliegos Tarifarios (Santiago)'!$D:$D,MATCH($B1606,'Pliegos Tarifarios (Santiago)'!$A:$A,0))</f>
        <v>71752.792100000006</v>
      </c>
      <c r="P1606" s="19">
        <f>H1606*INDEX('Pliegos Tarifarios (Santiago)'!$E:$E,MATCH($B1606,'Pliegos Tarifarios (Santiago)'!$A:$A,0))</f>
        <v>24261.122828799998</v>
      </c>
      <c r="Q1606" s="19" cm="1">
        <f t="array" ref="Q1606">H1606*_xlfn.IFS(H1606&lt;=350,INDEX('Pliegos Tarifarios (Santiago)'!$F:$F,MATCH($B1606,'Pliegos Tarifarios (Santiago)'!$A:$A,0)),H1606&lt;=500,INDEX('Pliegos Tarifarios (Santiago)'!$G:$G,MATCH($B1606,'Pliegos Tarifarios (Santiago)'!$A:$A,0)),H1606&lt;=1000,INDEX('Pliegos Tarifarios (Santiago)'!$H:$H,MATCH($B1606,'Pliegos Tarifarios (Santiago)'!$A:$A,0)),H1606&lt;=5000,INDEX('Pliegos Tarifarios (Santiago)'!$I:$I,MATCH($B1606,'Pliegos Tarifarios (Santiago)'!$A:$A,0)),H1606&gt;5000,INDEX('Pliegos Tarifarios (Santiago)'!$J:$J,MATCH($B1606,'Pliegos Tarifarios (Santiago)'!$A:$A,0)))/1.19</f>
        <v>5589.9689791596638</v>
      </c>
      <c r="R1606" s="19">
        <f>INDEX('Pliegos Tarifarios (Santiago)'!$K:$K,MATCH($B1606,'Pliegos Tarifarios (Santiago)'!$A:$A,0))</f>
        <v>726.16</v>
      </c>
      <c r="S1606" s="21">
        <f t="shared" ref="S1606" si="100">SUM(M1606:R1606)</f>
        <v>365053.68509795971</v>
      </c>
      <c r="T1606" s="21">
        <f t="shared" si="98"/>
        <v>69360.20016861234</v>
      </c>
      <c r="U1606" s="19">
        <v>0</v>
      </c>
      <c r="V1606" s="21">
        <f t="shared" si="99"/>
        <v>434413.88526657206</v>
      </c>
    </row>
    <row r="1607" spans="1:22" x14ac:dyDescent="0.3">
      <c r="A1607" s="3" t="s">
        <v>138</v>
      </c>
      <c r="B1607" s="3">
        <v>7</v>
      </c>
      <c r="C1607" s="4" t="s">
        <v>178</v>
      </c>
      <c r="D1607" s="3" t="s">
        <v>339</v>
      </c>
      <c r="E1607" s="3" t="s">
        <v>327</v>
      </c>
      <c r="F1607" s="4" t="s">
        <v>340</v>
      </c>
      <c r="G1607" s="3" t="s">
        <v>16</v>
      </c>
      <c r="H1607" s="5">
        <v>1863.6459</v>
      </c>
      <c r="I1607" s="5">
        <v>5.0381999999999998</v>
      </c>
      <c r="J1607" s="5">
        <v>4.9128999999999996</v>
      </c>
      <c r="K1607" s="6">
        <v>0.97513000674844186</v>
      </c>
      <c r="L1607" s="5">
        <v>62.12</v>
      </c>
      <c r="M1607" s="19">
        <f>H1607*INDEX('Pliegos Tarifarios (Santiago)'!$B:$B,MATCH($B1607,'Pliegos Tarifarios (Santiago)'!$A:$A,0))</f>
        <v>245559.57472170002</v>
      </c>
      <c r="N1607" s="19">
        <f>I1607*INDEX('Pliegos Tarifarios (Santiago)'!$C:$C,MATCH($B1607,'Pliegos Tarifarios (Santiago)'!$A:$A,0))</f>
        <v>17168.366809800002</v>
      </c>
      <c r="O1607" s="19">
        <f>J1607*INDEX('Pliegos Tarifarios (Santiago)'!$D:$D,MATCH($B1607,'Pliegos Tarifarios (Santiago)'!$A:$A,0))</f>
        <v>71104.401699999988</v>
      </c>
      <c r="P1607" s="19">
        <f>H1607*INDEX('Pliegos Tarifarios (Santiago)'!$E:$E,MATCH($B1607,'Pliegos Tarifarios (Santiago)'!$A:$A,0))</f>
        <v>24272.1242016</v>
      </c>
      <c r="Q1607" s="19" cm="1">
        <f t="array" ref="Q1607">H1607*_xlfn.IFS(H1607&lt;=350,INDEX('Pliegos Tarifarios (Santiago)'!$F:$F,MATCH($B1607,'Pliegos Tarifarios (Santiago)'!$A:$A,0)),H1607&lt;=500,INDEX('Pliegos Tarifarios (Santiago)'!$G:$G,MATCH($B1607,'Pliegos Tarifarios (Santiago)'!$A:$A,0)),H1607&lt;=1000,INDEX('Pliegos Tarifarios (Santiago)'!$H:$H,MATCH($B1607,'Pliegos Tarifarios (Santiago)'!$A:$A,0)),H1607&lt;=5000,INDEX('Pliegos Tarifarios (Santiago)'!$I:$I,MATCH($B1607,'Pliegos Tarifarios (Santiago)'!$A:$A,0)),H1607&gt;5000,INDEX('Pliegos Tarifarios (Santiago)'!$J:$J,MATCH($B1607,'Pliegos Tarifarios (Santiago)'!$A:$A,0)))/1.19</f>
        <v>5592.5037889915966</v>
      </c>
      <c r="R1607" s="19">
        <f>INDEX('Pliegos Tarifarios (Santiago)'!$K:$K,MATCH($B1607,'Pliegos Tarifarios (Santiago)'!$A:$A,0))</f>
        <v>726.16</v>
      </c>
      <c r="S1607" s="21">
        <f t="shared" ref="S1607:S1670" si="101">SUM(M1607:R1607)</f>
        <v>364423.13122209156</v>
      </c>
      <c r="T1607" s="21">
        <f t="shared" si="98"/>
        <v>69240.394932197392</v>
      </c>
      <c r="U1607" s="19">
        <v>0</v>
      </c>
      <c r="V1607" s="21">
        <f t="shared" si="99"/>
        <v>433663.52615428896</v>
      </c>
    </row>
    <row r="1608" spans="1:22" x14ac:dyDescent="0.3">
      <c r="A1608" s="3" t="s">
        <v>138</v>
      </c>
      <c r="B1608" s="3">
        <v>7</v>
      </c>
      <c r="C1608" s="4" t="s">
        <v>178</v>
      </c>
      <c r="D1608" s="3" t="s">
        <v>341</v>
      </c>
      <c r="E1608" s="3" t="s">
        <v>327</v>
      </c>
      <c r="F1608" s="4" t="s">
        <v>342</v>
      </c>
      <c r="G1608" s="3" t="s">
        <v>16</v>
      </c>
      <c r="H1608" s="5">
        <v>2490.4112</v>
      </c>
      <c r="I1608" s="5">
        <v>6.7099000000000002</v>
      </c>
      <c r="J1608" s="5">
        <v>6.6337000000000002</v>
      </c>
      <c r="K1608" s="6">
        <v>0.98864364595597554</v>
      </c>
      <c r="L1608" s="5">
        <v>83.01</v>
      </c>
      <c r="M1608" s="19">
        <f>H1608*INDEX('Pliegos Tarifarios (Santiago)'!$B:$B,MATCH($B1608,'Pliegos Tarifarios (Santiago)'!$A:$A,0))</f>
        <v>328144.05094560003</v>
      </c>
      <c r="N1608" s="19">
        <f>I1608*INDEX('Pliegos Tarifarios (Santiago)'!$C:$C,MATCH($B1608,'Pliegos Tarifarios (Santiago)'!$A:$A,0))</f>
        <v>22864.916926100002</v>
      </c>
      <c r="O1608" s="19">
        <f>J1608*INDEX('Pliegos Tarifarios (Santiago)'!$D:$D,MATCH($B1608,'Pliegos Tarifarios (Santiago)'!$A:$A,0))</f>
        <v>96009.540099999998</v>
      </c>
      <c r="P1608" s="19">
        <f>H1608*INDEX('Pliegos Tarifarios (Santiago)'!$E:$E,MATCH($B1608,'Pliegos Tarifarios (Santiago)'!$A:$A,0))</f>
        <v>32435.115468799999</v>
      </c>
      <c r="Q1608" s="19" cm="1">
        <f t="array" ref="Q1608">H1608*_xlfn.IFS(H1608&lt;=350,INDEX('Pliegos Tarifarios (Santiago)'!$F:$F,MATCH($B1608,'Pliegos Tarifarios (Santiago)'!$A:$A,0)),H1608&lt;=500,INDEX('Pliegos Tarifarios (Santiago)'!$G:$G,MATCH($B1608,'Pliegos Tarifarios (Santiago)'!$A:$A,0)),H1608&lt;=1000,INDEX('Pliegos Tarifarios (Santiago)'!$H:$H,MATCH($B1608,'Pliegos Tarifarios (Santiago)'!$A:$A,0)),H1608&lt;=5000,INDEX('Pliegos Tarifarios (Santiago)'!$I:$I,MATCH($B1608,'Pliegos Tarifarios (Santiago)'!$A:$A,0)),H1608&gt;5000,INDEX('Pliegos Tarifarios (Santiago)'!$J:$J,MATCH($B1608,'Pliegos Tarifarios (Santiago)'!$A:$A,0)))/1.19</f>
        <v>7473.3263825210079</v>
      </c>
      <c r="R1608" s="19">
        <f>INDEX('Pliegos Tarifarios (Santiago)'!$K:$K,MATCH($B1608,'Pliegos Tarifarios (Santiago)'!$A:$A,0))</f>
        <v>726.16</v>
      </c>
      <c r="S1608" s="21">
        <f t="shared" si="101"/>
        <v>487653.10982302099</v>
      </c>
      <c r="T1608" s="21">
        <f t="shared" si="98"/>
        <v>92654.090866373983</v>
      </c>
      <c r="U1608" s="19">
        <v>0</v>
      </c>
      <c r="V1608" s="21">
        <f t="shared" si="99"/>
        <v>580307.20068939496</v>
      </c>
    </row>
    <row r="1609" spans="1:22" x14ac:dyDescent="0.3">
      <c r="A1609" s="3" t="s">
        <v>138</v>
      </c>
      <c r="B1609" s="3">
        <v>7</v>
      </c>
      <c r="C1609" s="4" t="s">
        <v>178</v>
      </c>
      <c r="D1609" s="3" t="s">
        <v>343</v>
      </c>
      <c r="E1609" s="3" t="s">
        <v>327</v>
      </c>
      <c r="F1609" s="4" t="s">
        <v>344</v>
      </c>
      <c r="G1609" s="3" t="s">
        <v>16</v>
      </c>
      <c r="H1609" s="5">
        <v>1868.0471</v>
      </c>
      <c r="I1609" s="5">
        <v>5.2233999999999998</v>
      </c>
      <c r="J1609" s="5">
        <v>5.2233999999999998</v>
      </c>
      <c r="K1609" s="6">
        <v>1</v>
      </c>
      <c r="L1609" s="5">
        <v>62.27</v>
      </c>
      <c r="M1609" s="19">
        <f>H1609*INDEX('Pliegos Tarifarios (Santiago)'!$B:$B,MATCH($B1609,'Pliegos Tarifarios (Santiago)'!$A:$A,0))</f>
        <v>246139.49003730001</v>
      </c>
      <c r="N1609" s="19">
        <f>I1609*INDEX('Pliegos Tarifarios (Santiago)'!$C:$C,MATCH($B1609,'Pliegos Tarifarios (Santiago)'!$A:$A,0))</f>
        <v>17799.461552600002</v>
      </c>
      <c r="O1609" s="19">
        <f>J1609*INDEX('Pliegos Tarifarios (Santiago)'!$D:$D,MATCH($B1609,'Pliegos Tarifarios (Santiago)'!$A:$A,0))</f>
        <v>75598.268199999991</v>
      </c>
      <c r="P1609" s="19">
        <f>H1609*INDEX('Pliegos Tarifarios (Santiago)'!$E:$E,MATCH($B1609,'Pliegos Tarifarios (Santiago)'!$A:$A,0))</f>
        <v>24329.445430399999</v>
      </c>
      <c r="Q1609" s="19" cm="1">
        <f t="array" ref="Q1609">H1609*_xlfn.IFS(H1609&lt;=350,INDEX('Pliegos Tarifarios (Santiago)'!$F:$F,MATCH($B1609,'Pliegos Tarifarios (Santiago)'!$A:$A,0)),H1609&lt;=500,INDEX('Pliegos Tarifarios (Santiago)'!$G:$G,MATCH($B1609,'Pliegos Tarifarios (Santiago)'!$A:$A,0)),H1609&lt;=1000,INDEX('Pliegos Tarifarios (Santiago)'!$H:$H,MATCH($B1609,'Pliegos Tarifarios (Santiago)'!$A:$A,0)),H1609&lt;=5000,INDEX('Pliegos Tarifarios (Santiago)'!$I:$I,MATCH($B1609,'Pliegos Tarifarios (Santiago)'!$A:$A,0)),H1609&gt;5000,INDEX('Pliegos Tarifarios (Santiago)'!$J:$J,MATCH($B1609,'Pliegos Tarifarios (Santiago)'!$A:$A,0)))/1.19</f>
        <v>5605.7110874789914</v>
      </c>
      <c r="R1609" s="19">
        <f>INDEX('Pliegos Tarifarios (Santiago)'!$K:$K,MATCH($B1609,'Pliegos Tarifarios (Santiago)'!$A:$A,0))</f>
        <v>726.16</v>
      </c>
      <c r="S1609" s="21">
        <f t="shared" si="101"/>
        <v>370198.53630777897</v>
      </c>
      <c r="T1609" s="21">
        <f t="shared" si="98"/>
        <v>70337.721898478005</v>
      </c>
      <c r="U1609" s="19">
        <v>0</v>
      </c>
      <c r="V1609" s="21">
        <f t="shared" si="99"/>
        <v>440536.25820625696</v>
      </c>
    </row>
    <row r="1610" spans="1:22" x14ac:dyDescent="0.3">
      <c r="A1610" s="3" t="s">
        <v>138</v>
      </c>
      <c r="B1610" s="3">
        <v>7</v>
      </c>
      <c r="C1610" s="4" t="s">
        <v>178</v>
      </c>
      <c r="D1610" s="3" t="s">
        <v>345</v>
      </c>
      <c r="E1610" s="3" t="s">
        <v>59</v>
      </c>
      <c r="F1610" s="4" t="s">
        <v>346</v>
      </c>
      <c r="G1610" s="3" t="s">
        <v>30</v>
      </c>
      <c r="H1610" s="5">
        <v>248.54130000000001</v>
      </c>
      <c r="I1610" s="5">
        <v>0.69540000000000002</v>
      </c>
      <c r="J1610" s="5">
        <v>0.66479999999999995</v>
      </c>
      <c r="K1610" s="6">
        <v>0.95599654874892137</v>
      </c>
      <c r="L1610" s="5">
        <v>8.2799999999999994</v>
      </c>
      <c r="M1610" s="19">
        <f>H1610*INDEX('Pliegos Tarifarios (Santiago)'!$B:$B,MATCH($B1610,'Pliegos Tarifarios (Santiago)'!$A:$A,0))</f>
        <v>32748.547311900002</v>
      </c>
      <c r="N1610" s="19">
        <f>I1610*INDEX('Pliegos Tarifarios (Santiago)'!$C:$C,MATCH($B1610,'Pliegos Tarifarios (Santiago)'!$A:$A,0))</f>
        <v>2369.6721606000001</v>
      </c>
      <c r="O1610" s="19">
        <f>J1610*INDEX('Pliegos Tarifarios (Santiago)'!$D:$D,MATCH($B1610,'Pliegos Tarifarios (Santiago)'!$A:$A,0))</f>
        <v>9621.6503999999986</v>
      </c>
      <c r="P1610" s="19">
        <f>H1610*INDEX('Pliegos Tarifarios (Santiago)'!$E:$E,MATCH($B1610,'Pliegos Tarifarios (Santiago)'!$A:$A,0))</f>
        <v>3237.0018912</v>
      </c>
      <c r="Q1610" s="19" cm="1">
        <f t="array" ref="Q1610">H1610*_xlfn.IFS(H1610&lt;=350,INDEX('Pliegos Tarifarios (Santiago)'!$F:$F,MATCH($B1610,'Pliegos Tarifarios (Santiago)'!$A:$A,0)),H1610&lt;=500,INDEX('Pliegos Tarifarios (Santiago)'!$G:$G,MATCH($B1610,'Pliegos Tarifarios (Santiago)'!$A:$A,0)),H1610&lt;=1000,INDEX('Pliegos Tarifarios (Santiago)'!$H:$H,MATCH($B1610,'Pliegos Tarifarios (Santiago)'!$A:$A,0)),H1610&lt;=5000,INDEX('Pliegos Tarifarios (Santiago)'!$I:$I,MATCH($B1610,'Pliegos Tarifarios (Santiago)'!$A:$A,0)),H1610&gt;5000,INDEX('Pliegos Tarifarios (Santiago)'!$J:$J,MATCH($B1610,'Pliegos Tarifarios (Santiago)'!$A:$A,0)))/1.19</f>
        <v>163.74485647058825</v>
      </c>
      <c r="R1610" s="19">
        <f>INDEX('Pliegos Tarifarios (Santiago)'!$K:$K,MATCH($B1610,'Pliegos Tarifarios (Santiago)'!$A:$A,0))</f>
        <v>726.16</v>
      </c>
      <c r="S1610" s="21">
        <f t="shared" si="101"/>
        <v>48866.776620170589</v>
      </c>
      <c r="T1610" s="21">
        <f t="shared" ref="T1610:T1673" si="102">S1610*0.19</f>
        <v>9284.6875578324125</v>
      </c>
      <c r="U1610" s="19">
        <v>0</v>
      </c>
      <c r="V1610" s="21">
        <f t="shared" ref="V1610:V1673" si="103">SUM(S1610:T1610)</f>
        <v>58151.464178003</v>
      </c>
    </row>
    <row r="1611" spans="1:22" x14ac:dyDescent="0.3">
      <c r="A1611" s="3" t="s">
        <v>138</v>
      </c>
      <c r="B1611" s="3">
        <v>7</v>
      </c>
      <c r="C1611" s="4" t="s">
        <v>178</v>
      </c>
      <c r="D1611" s="3" t="s">
        <v>347</v>
      </c>
      <c r="E1611" s="3" t="s">
        <v>59</v>
      </c>
      <c r="F1611" s="4" t="s">
        <v>348</v>
      </c>
      <c r="G1611" s="3" t="s">
        <v>30</v>
      </c>
      <c r="H1611" s="5">
        <v>248.9521</v>
      </c>
      <c r="I1611" s="5">
        <v>0.67190000000000005</v>
      </c>
      <c r="J1611" s="5">
        <v>0.66790000000000005</v>
      </c>
      <c r="K1611" s="6">
        <v>0.99404673314481318</v>
      </c>
      <c r="L1611" s="5">
        <v>8.3000000000000007</v>
      </c>
      <c r="M1611" s="19">
        <f>H1611*INDEX('Pliegos Tarifarios (Santiago)'!$B:$B,MATCH($B1611,'Pliegos Tarifarios (Santiago)'!$A:$A,0))</f>
        <v>32802.675552300003</v>
      </c>
      <c r="N1611" s="19">
        <f>I1611*INDEX('Pliegos Tarifarios (Santiago)'!$C:$C,MATCH($B1611,'Pliegos Tarifarios (Santiago)'!$A:$A,0))</f>
        <v>2289.5926441000001</v>
      </c>
      <c r="O1611" s="19">
        <f>J1611*INDEX('Pliegos Tarifarios (Santiago)'!$D:$D,MATCH($B1611,'Pliegos Tarifarios (Santiago)'!$A:$A,0))</f>
        <v>9666.5167000000001</v>
      </c>
      <c r="P1611" s="19">
        <f>H1611*INDEX('Pliegos Tarifarios (Santiago)'!$E:$E,MATCH($B1611,'Pliegos Tarifarios (Santiago)'!$A:$A,0))</f>
        <v>3242.3521504</v>
      </c>
      <c r="Q1611" s="19" cm="1">
        <f t="array" ref="Q1611">H1611*_xlfn.IFS(H1611&lt;=350,INDEX('Pliegos Tarifarios (Santiago)'!$F:$F,MATCH($B1611,'Pliegos Tarifarios (Santiago)'!$A:$A,0)),H1611&lt;=500,INDEX('Pliegos Tarifarios (Santiago)'!$G:$G,MATCH($B1611,'Pliegos Tarifarios (Santiago)'!$A:$A,0)),H1611&lt;=1000,INDEX('Pliegos Tarifarios (Santiago)'!$H:$H,MATCH($B1611,'Pliegos Tarifarios (Santiago)'!$A:$A,0)),H1611&lt;=5000,INDEX('Pliegos Tarifarios (Santiago)'!$I:$I,MATCH($B1611,'Pliegos Tarifarios (Santiago)'!$A:$A,0)),H1611&gt;5000,INDEX('Pliegos Tarifarios (Santiago)'!$J:$J,MATCH($B1611,'Pliegos Tarifarios (Santiago)'!$A:$A,0)))/1.19</f>
        <v>164.01550117647059</v>
      </c>
      <c r="R1611" s="19">
        <f>INDEX('Pliegos Tarifarios (Santiago)'!$K:$K,MATCH($B1611,'Pliegos Tarifarios (Santiago)'!$A:$A,0))</f>
        <v>726.16</v>
      </c>
      <c r="S1611" s="21">
        <f t="shared" si="101"/>
        <v>48891.312547976479</v>
      </c>
      <c r="T1611" s="21">
        <f t="shared" si="102"/>
        <v>9289.3493841155305</v>
      </c>
      <c r="U1611" s="19">
        <v>0</v>
      </c>
      <c r="V1611" s="21">
        <f t="shared" si="103"/>
        <v>58180.661932092007</v>
      </c>
    </row>
    <row r="1612" spans="1:22" x14ac:dyDescent="0.3">
      <c r="A1612" s="3" t="s">
        <v>138</v>
      </c>
      <c r="B1612" s="3">
        <v>7</v>
      </c>
      <c r="C1612" s="4" t="s">
        <v>178</v>
      </c>
      <c r="D1612" s="3" t="s">
        <v>349</v>
      </c>
      <c r="E1612" s="3" t="s">
        <v>59</v>
      </c>
      <c r="F1612" s="4" t="s">
        <v>350</v>
      </c>
      <c r="G1612" s="3" t="s">
        <v>30</v>
      </c>
      <c r="H1612" s="5">
        <v>249.18680000000001</v>
      </c>
      <c r="I1612" s="5">
        <v>0.69340000000000002</v>
      </c>
      <c r="J1612" s="5">
        <v>0.67110000000000003</v>
      </c>
      <c r="K1612" s="6">
        <v>0.96783963080473034</v>
      </c>
      <c r="L1612" s="5">
        <v>8.31</v>
      </c>
      <c r="M1612" s="19">
        <f>H1612*INDEX('Pliegos Tarifarios (Santiago)'!$B:$B,MATCH($B1612,'Pliegos Tarifarios (Santiago)'!$A:$A,0))</f>
        <v>32833.600328400003</v>
      </c>
      <c r="N1612" s="19">
        <f>I1612*INDEX('Pliegos Tarifarios (Santiago)'!$C:$C,MATCH($B1612,'Pliegos Tarifarios (Santiago)'!$A:$A,0))</f>
        <v>2362.8568826000001</v>
      </c>
      <c r="O1612" s="19">
        <f>J1612*INDEX('Pliegos Tarifarios (Santiago)'!$D:$D,MATCH($B1612,'Pliegos Tarifarios (Santiago)'!$A:$A,0))</f>
        <v>9712.8302999999996</v>
      </c>
      <c r="P1612" s="19">
        <f>H1612*INDEX('Pliegos Tarifarios (Santiago)'!$E:$E,MATCH($B1612,'Pliegos Tarifarios (Santiago)'!$A:$A,0))</f>
        <v>3245.4088831999998</v>
      </c>
      <c r="Q1612" s="19" cm="1">
        <f t="array" ref="Q1612">H1612*_xlfn.IFS(H1612&lt;=350,INDEX('Pliegos Tarifarios (Santiago)'!$F:$F,MATCH($B1612,'Pliegos Tarifarios (Santiago)'!$A:$A,0)),H1612&lt;=500,INDEX('Pliegos Tarifarios (Santiago)'!$G:$G,MATCH($B1612,'Pliegos Tarifarios (Santiago)'!$A:$A,0)),H1612&lt;=1000,INDEX('Pliegos Tarifarios (Santiago)'!$H:$H,MATCH($B1612,'Pliegos Tarifarios (Santiago)'!$A:$A,0)),H1612&lt;=5000,INDEX('Pliegos Tarifarios (Santiago)'!$I:$I,MATCH($B1612,'Pliegos Tarifarios (Santiago)'!$A:$A,0)),H1612&gt;5000,INDEX('Pliegos Tarifarios (Santiago)'!$J:$J,MATCH($B1612,'Pliegos Tarifarios (Santiago)'!$A:$A,0)))/1.19</f>
        <v>164.17012705882354</v>
      </c>
      <c r="R1612" s="19">
        <f>INDEX('Pliegos Tarifarios (Santiago)'!$K:$K,MATCH($B1612,'Pliegos Tarifarios (Santiago)'!$A:$A,0))</f>
        <v>726.16</v>
      </c>
      <c r="S1612" s="21">
        <f t="shared" si="101"/>
        <v>49045.026521258827</v>
      </c>
      <c r="T1612" s="21">
        <f t="shared" si="102"/>
        <v>9318.5550390391782</v>
      </c>
      <c r="U1612" s="19">
        <v>0</v>
      </c>
      <c r="V1612" s="21">
        <f t="shared" si="103"/>
        <v>58363.581560298007</v>
      </c>
    </row>
    <row r="1613" spans="1:22" x14ac:dyDescent="0.3">
      <c r="A1613" s="3" t="s">
        <v>138</v>
      </c>
      <c r="B1613" s="3">
        <v>7</v>
      </c>
      <c r="C1613" s="4" t="s">
        <v>178</v>
      </c>
      <c r="D1613" s="3" t="s">
        <v>351</v>
      </c>
      <c r="E1613" s="3" t="s">
        <v>104</v>
      </c>
      <c r="F1613" s="4" t="s">
        <v>352</v>
      </c>
      <c r="G1613" s="3" t="s">
        <v>30</v>
      </c>
      <c r="H1613" s="5">
        <v>374.90050000000002</v>
      </c>
      <c r="I1613" s="5">
        <v>1.0210999999999999</v>
      </c>
      <c r="J1613" s="5">
        <v>1.0112000000000001</v>
      </c>
      <c r="K1613" s="6">
        <v>0.99030457349916778</v>
      </c>
      <c r="L1613" s="5">
        <v>12.5</v>
      </c>
      <c r="M1613" s="19">
        <f>H1613*INDEX('Pliegos Tarifarios (Santiago)'!$B:$B,MATCH($B1613,'Pliegos Tarifarios (Santiago)'!$A:$A,0))</f>
        <v>49398.014581500007</v>
      </c>
      <c r="N1613" s="19">
        <f>I1613*INDEX('Pliegos Tarifarios (Santiago)'!$C:$C,MATCH($B1613,'Pliegos Tarifarios (Santiago)'!$A:$A,0))</f>
        <v>3479.5401828999998</v>
      </c>
      <c r="O1613" s="19">
        <f>J1613*INDEX('Pliegos Tarifarios (Santiago)'!$D:$D,MATCH($B1613,'Pliegos Tarifarios (Santiago)'!$A:$A,0))</f>
        <v>14635.097600000001</v>
      </c>
      <c r="P1613" s="19">
        <f>H1613*INDEX('Pliegos Tarifarios (Santiago)'!$E:$E,MATCH($B1613,'Pliegos Tarifarios (Santiago)'!$A:$A,0))</f>
        <v>4882.7041120000004</v>
      </c>
      <c r="Q1613" s="19" cm="1">
        <f t="array" ref="Q1613">H1613*_xlfn.IFS(H1613&lt;=350,INDEX('Pliegos Tarifarios (Santiago)'!$F:$F,MATCH($B1613,'Pliegos Tarifarios (Santiago)'!$A:$A,0)),H1613&lt;=500,INDEX('Pliegos Tarifarios (Santiago)'!$G:$G,MATCH($B1613,'Pliegos Tarifarios (Santiago)'!$A:$A,0)),H1613&lt;=1000,INDEX('Pliegos Tarifarios (Santiago)'!$H:$H,MATCH($B1613,'Pliegos Tarifarios (Santiago)'!$A:$A,0)),H1613&lt;=5000,INDEX('Pliegos Tarifarios (Santiago)'!$I:$I,MATCH($B1613,'Pliegos Tarifarios (Santiago)'!$A:$A,0)),H1613&gt;5000,INDEX('Pliegos Tarifarios (Santiago)'!$J:$J,MATCH($B1613,'Pliegos Tarifarios (Santiago)'!$A:$A,0)))/1.19</f>
        <v>528.01112436974802</v>
      </c>
      <c r="R1613" s="19">
        <f>INDEX('Pliegos Tarifarios (Santiago)'!$K:$K,MATCH($B1613,'Pliegos Tarifarios (Santiago)'!$A:$A,0))</f>
        <v>726.16</v>
      </c>
      <c r="S1613" s="21">
        <f t="shared" si="101"/>
        <v>73649.527600769768</v>
      </c>
      <c r="T1613" s="21">
        <f t="shared" si="102"/>
        <v>13993.410244146256</v>
      </c>
      <c r="U1613" s="19">
        <v>0</v>
      </c>
      <c r="V1613" s="21">
        <f t="shared" si="103"/>
        <v>87642.937844916029</v>
      </c>
    </row>
    <row r="1614" spans="1:22" x14ac:dyDescent="0.3">
      <c r="A1614" s="3" t="s">
        <v>138</v>
      </c>
      <c r="B1614" s="3">
        <v>7</v>
      </c>
      <c r="C1614" s="4" t="s">
        <v>178</v>
      </c>
      <c r="D1614" s="3" t="s">
        <v>353</v>
      </c>
      <c r="E1614" s="3" t="s">
        <v>104</v>
      </c>
      <c r="F1614" s="4" t="s">
        <v>354</v>
      </c>
      <c r="G1614" s="3" t="s">
        <v>30</v>
      </c>
      <c r="H1614" s="5">
        <v>374.0043</v>
      </c>
      <c r="I1614" s="5">
        <v>1.0096000000000001</v>
      </c>
      <c r="J1614" s="5">
        <v>1.006</v>
      </c>
      <c r="K1614" s="6">
        <v>0.99643423137876386</v>
      </c>
      <c r="L1614" s="5">
        <v>12.47</v>
      </c>
      <c r="M1614" s="19">
        <f>H1614*INDEX('Pliegos Tarifarios (Santiago)'!$B:$B,MATCH($B1614,'Pliegos Tarifarios (Santiago)'!$A:$A,0))</f>
        <v>49279.928580899999</v>
      </c>
      <c r="N1614" s="19">
        <f>I1614*INDEX('Pliegos Tarifarios (Santiago)'!$C:$C,MATCH($B1614,'Pliegos Tarifarios (Santiago)'!$A:$A,0))</f>
        <v>3440.3523344000005</v>
      </c>
      <c r="O1614" s="19">
        <f>J1614*INDEX('Pliegos Tarifarios (Santiago)'!$D:$D,MATCH($B1614,'Pliegos Tarifarios (Santiago)'!$A:$A,0))</f>
        <v>14559.838</v>
      </c>
      <c r="P1614" s="19">
        <f>H1614*INDEX('Pliegos Tarifarios (Santiago)'!$E:$E,MATCH($B1614,'Pliegos Tarifarios (Santiago)'!$A:$A,0))</f>
        <v>4871.0320032</v>
      </c>
      <c r="Q1614" s="19" cm="1">
        <f t="array" ref="Q1614">H1614*_xlfn.IFS(H1614&lt;=350,INDEX('Pliegos Tarifarios (Santiago)'!$F:$F,MATCH($B1614,'Pliegos Tarifarios (Santiago)'!$A:$A,0)),H1614&lt;=500,INDEX('Pliegos Tarifarios (Santiago)'!$G:$G,MATCH($B1614,'Pliegos Tarifarios (Santiago)'!$A:$A,0)),H1614&lt;=1000,INDEX('Pliegos Tarifarios (Santiago)'!$H:$H,MATCH($B1614,'Pliegos Tarifarios (Santiago)'!$A:$A,0)),H1614&lt;=5000,INDEX('Pliegos Tarifarios (Santiago)'!$I:$I,MATCH($B1614,'Pliegos Tarifarios (Santiago)'!$A:$A,0)),H1614&gt;5000,INDEX('Pliegos Tarifarios (Santiago)'!$J:$J,MATCH($B1614,'Pliegos Tarifarios (Santiago)'!$A:$A,0)))/1.19</f>
        <v>526.74891327731098</v>
      </c>
      <c r="R1614" s="19">
        <f>INDEX('Pliegos Tarifarios (Santiago)'!$K:$K,MATCH($B1614,'Pliegos Tarifarios (Santiago)'!$A:$A,0))</f>
        <v>726.16</v>
      </c>
      <c r="S1614" s="21">
        <f t="shared" si="101"/>
        <v>73404.059831777311</v>
      </c>
      <c r="T1614" s="21">
        <f t="shared" si="102"/>
        <v>13946.771368037689</v>
      </c>
      <c r="U1614" s="19">
        <v>0</v>
      </c>
      <c r="V1614" s="21">
        <f t="shared" si="103"/>
        <v>87350.831199815002</v>
      </c>
    </row>
    <row r="1615" spans="1:22" x14ac:dyDescent="0.3">
      <c r="A1615" s="3" t="s">
        <v>138</v>
      </c>
      <c r="B1615" s="3">
        <v>7</v>
      </c>
      <c r="C1615" s="4" t="s">
        <v>178</v>
      </c>
      <c r="D1615" s="3" t="s">
        <v>355</v>
      </c>
      <c r="E1615" s="3" t="s">
        <v>356</v>
      </c>
      <c r="F1615" s="4" t="s">
        <v>357</v>
      </c>
      <c r="G1615" s="3" t="s">
        <v>30</v>
      </c>
      <c r="H1615" s="5">
        <v>373.30779999999999</v>
      </c>
      <c r="I1615" s="5">
        <v>1.0059</v>
      </c>
      <c r="J1615" s="5">
        <v>1.0059</v>
      </c>
      <c r="K1615" s="6">
        <v>1</v>
      </c>
      <c r="L1615" s="5">
        <v>12.44</v>
      </c>
      <c r="M1615" s="19">
        <f>H1615*INDEX('Pliegos Tarifarios (Santiago)'!$B:$B,MATCH($B1615,'Pliegos Tarifarios (Santiago)'!$A:$A,0))</f>
        <v>49188.155651399997</v>
      </c>
      <c r="N1615" s="19">
        <f>I1615*INDEX('Pliegos Tarifarios (Santiago)'!$C:$C,MATCH($B1615,'Pliegos Tarifarios (Santiago)'!$A:$A,0))</f>
        <v>3427.7440701</v>
      </c>
      <c r="O1615" s="19">
        <f>J1615*INDEX('Pliegos Tarifarios (Santiago)'!$D:$D,MATCH($B1615,'Pliegos Tarifarios (Santiago)'!$A:$A,0))</f>
        <v>14558.3907</v>
      </c>
      <c r="P1615" s="19">
        <f>H1615*INDEX('Pliegos Tarifarios (Santiago)'!$E:$E,MATCH($B1615,'Pliegos Tarifarios (Santiago)'!$A:$A,0))</f>
        <v>4861.9607871999997</v>
      </c>
      <c r="Q1615" s="19" cm="1">
        <f t="array" ref="Q1615">H1615*_xlfn.IFS(H1615&lt;=350,INDEX('Pliegos Tarifarios (Santiago)'!$F:$F,MATCH($B1615,'Pliegos Tarifarios (Santiago)'!$A:$A,0)),H1615&lt;=500,INDEX('Pliegos Tarifarios (Santiago)'!$G:$G,MATCH($B1615,'Pliegos Tarifarios (Santiago)'!$A:$A,0)),H1615&lt;=1000,INDEX('Pliegos Tarifarios (Santiago)'!$H:$H,MATCH($B1615,'Pliegos Tarifarios (Santiago)'!$A:$A,0)),H1615&lt;=5000,INDEX('Pliegos Tarifarios (Santiago)'!$I:$I,MATCH($B1615,'Pliegos Tarifarios (Santiago)'!$A:$A,0)),H1615&gt;5000,INDEX('Pliegos Tarifarios (Santiago)'!$J:$J,MATCH($B1615,'Pliegos Tarifarios (Santiago)'!$A:$A,0)))/1.19</f>
        <v>525.76796033613448</v>
      </c>
      <c r="R1615" s="19">
        <f>INDEX('Pliegos Tarifarios (Santiago)'!$K:$K,MATCH($B1615,'Pliegos Tarifarios (Santiago)'!$A:$A,0))</f>
        <v>726.16</v>
      </c>
      <c r="S1615" s="21">
        <f t="shared" si="101"/>
        <v>73288.179169036142</v>
      </c>
      <c r="T1615" s="21">
        <f t="shared" si="102"/>
        <v>13924.754042116867</v>
      </c>
      <c r="U1615" s="19">
        <v>0</v>
      </c>
      <c r="V1615" s="21">
        <f t="shared" si="103"/>
        <v>87212.933211153009</v>
      </c>
    </row>
    <row r="1616" spans="1:22" x14ac:dyDescent="0.3">
      <c r="A1616" s="3" t="s">
        <v>138</v>
      </c>
      <c r="B1616" s="3">
        <v>7</v>
      </c>
      <c r="C1616" s="4" t="s">
        <v>178</v>
      </c>
      <c r="D1616" s="3" t="s">
        <v>358</v>
      </c>
      <c r="E1616" s="3" t="s">
        <v>356</v>
      </c>
      <c r="F1616" s="4" t="s">
        <v>359</v>
      </c>
      <c r="G1616" s="3" t="s">
        <v>30</v>
      </c>
      <c r="H1616" s="5">
        <v>373.44529999999997</v>
      </c>
      <c r="I1616" s="5">
        <v>1.0152000000000001</v>
      </c>
      <c r="J1616" s="5">
        <v>0.99350000000000005</v>
      </c>
      <c r="K1616" s="6">
        <v>0.97862490149724191</v>
      </c>
      <c r="L1616" s="5">
        <v>12.45</v>
      </c>
      <c r="M1616" s="19">
        <f>H1616*INDEX('Pliegos Tarifarios (Santiago)'!$B:$B,MATCH($B1616,'Pliegos Tarifarios (Santiago)'!$A:$A,0))</f>
        <v>49206.2730639</v>
      </c>
      <c r="N1616" s="19">
        <f>I1616*INDEX('Pliegos Tarifarios (Santiago)'!$C:$C,MATCH($B1616,'Pliegos Tarifarios (Santiago)'!$A:$A,0))</f>
        <v>3459.4351128000003</v>
      </c>
      <c r="O1616" s="19">
        <f>J1616*INDEX('Pliegos Tarifarios (Santiago)'!$D:$D,MATCH($B1616,'Pliegos Tarifarios (Santiago)'!$A:$A,0))</f>
        <v>14378.925500000001</v>
      </c>
      <c r="P1616" s="19">
        <f>H1616*INDEX('Pliegos Tarifarios (Santiago)'!$E:$E,MATCH($B1616,'Pliegos Tarifarios (Santiago)'!$A:$A,0))</f>
        <v>4863.7515871999994</v>
      </c>
      <c r="Q1616" s="19" cm="1">
        <f t="array" ref="Q1616">H1616*_xlfn.IFS(H1616&lt;=350,INDEX('Pliegos Tarifarios (Santiago)'!$F:$F,MATCH($B1616,'Pliegos Tarifarios (Santiago)'!$A:$A,0)),H1616&lt;=500,INDEX('Pliegos Tarifarios (Santiago)'!$G:$G,MATCH($B1616,'Pliegos Tarifarios (Santiago)'!$A:$A,0)),H1616&lt;=1000,INDEX('Pliegos Tarifarios (Santiago)'!$H:$H,MATCH($B1616,'Pliegos Tarifarios (Santiago)'!$A:$A,0)),H1616&lt;=5000,INDEX('Pliegos Tarifarios (Santiago)'!$I:$I,MATCH($B1616,'Pliegos Tarifarios (Santiago)'!$A:$A,0)),H1616&gt;5000,INDEX('Pliegos Tarifarios (Santiago)'!$J:$J,MATCH($B1616,'Pliegos Tarifarios (Santiago)'!$A:$A,0)))/1.19</f>
        <v>525.96161579831937</v>
      </c>
      <c r="R1616" s="19">
        <f>INDEX('Pliegos Tarifarios (Santiago)'!$K:$K,MATCH($B1616,'Pliegos Tarifarios (Santiago)'!$A:$A,0))</f>
        <v>726.16</v>
      </c>
      <c r="S1616" s="21">
        <f t="shared" si="101"/>
        <v>73160.506879698325</v>
      </c>
      <c r="T1616" s="21">
        <f t="shared" si="102"/>
        <v>13900.496307142683</v>
      </c>
      <c r="U1616" s="19">
        <v>0</v>
      </c>
      <c r="V1616" s="21">
        <f t="shared" si="103"/>
        <v>87061.003186841001</v>
      </c>
    </row>
    <row r="1617" spans="1:22" x14ac:dyDescent="0.3">
      <c r="A1617" s="3" t="s">
        <v>138</v>
      </c>
      <c r="B1617" s="3">
        <v>7</v>
      </c>
      <c r="C1617" s="4" t="s">
        <v>178</v>
      </c>
      <c r="D1617" s="3" t="s">
        <v>360</v>
      </c>
      <c r="E1617" s="3" t="s">
        <v>356</v>
      </c>
      <c r="F1617" s="4" t="s">
        <v>361</v>
      </c>
      <c r="G1617" s="3" t="s">
        <v>30</v>
      </c>
      <c r="H1617" s="5">
        <v>373.36070000000001</v>
      </c>
      <c r="I1617" s="5">
        <v>1.004</v>
      </c>
      <c r="J1617" s="5">
        <v>0.99319999999999997</v>
      </c>
      <c r="K1617" s="6">
        <v>0.9892430278884462</v>
      </c>
      <c r="L1617" s="5">
        <v>12.45</v>
      </c>
      <c r="M1617" s="19">
        <f>H1617*INDEX('Pliegos Tarifarios (Santiago)'!$B:$B,MATCH($B1617,'Pliegos Tarifarios (Santiago)'!$A:$A,0))</f>
        <v>49195.125914100005</v>
      </c>
      <c r="N1617" s="19">
        <f>I1617*INDEX('Pliegos Tarifarios (Santiago)'!$C:$C,MATCH($B1617,'Pliegos Tarifarios (Santiago)'!$A:$A,0))</f>
        <v>3421.2695560000002</v>
      </c>
      <c r="O1617" s="19">
        <f>J1617*INDEX('Pliegos Tarifarios (Santiago)'!$D:$D,MATCH($B1617,'Pliegos Tarifarios (Santiago)'!$A:$A,0))</f>
        <v>14374.5836</v>
      </c>
      <c r="P1617" s="19">
        <f>H1617*INDEX('Pliegos Tarifarios (Santiago)'!$E:$E,MATCH($B1617,'Pliegos Tarifarios (Santiago)'!$A:$A,0))</f>
        <v>4862.6497567999995</v>
      </c>
      <c r="Q1617" s="19" cm="1">
        <f t="array" ref="Q1617">H1617*_xlfn.IFS(H1617&lt;=350,INDEX('Pliegos Tarifarios (Santiago)'!$F:$F,MATCH($B1617,'Pliegos Tarifarios (Santiago)'!$A:$A,0)),H1617&lt;=500,INDEX('Pliegos Tarifarios (Santiago)'!$G:$G,MATCH($B1617,'Pliegos Tarifarios (Santiago)'!$A:$A,0)),H1617&lt;=1000,INDEX('Pliegos Tarifarios (Santiago)'!$H:$H,MATCH($B1617,'Pliegos Tarifarios (Santiago)'!$A:$A,0)),H1617&lt;=5000,INDEX('Pliegos Tarifarios (Santiago)'!$I:$I,MATCH($B1617,'Pliegos Tarifarios (Santiago)'!$A:$A,0)),H1617&gt;5000,INDEX('Pliegos Tarifarios (Santiago)'!$J:$J,MATCH($B1617,'Pliegos Tarifarios (Santiago)'!$A:$A,0)))/1.19</f>
        <v>525.84246487394967</v>
      </c>
      <c r="R1617" s="19">
        <f>INDEX('Pliegos Tarifarios (Santiago)'!$K:$K,MATCH($B1617,'Pliegos Tarifarios (Santiago)'!$A:$A,0))</f>
        <v>726.16</v>
      </c>
      <c r="S1617" s="21">
        <f t="shared" si="101"/>
        <v>73105.631291773956</v>
      </c>
      <c r="T1617" s="21">
        <f t="shared" si="102"/>
        <v>13890.069945437052</v>
      </c>
      <c r="U1617" s="19">
        <v>0</v>
      </c>
      <c r="V1617" s="21">
        <f t="shared" si="103"/>
        <v>86995.701237211004</v>
      </c>
    </row>
    <row r="1618" spans="1:22" x14ac:dyDescent="0.3">
      <c r="A1618" s="3" t="s">
        <v>138</v>
      </c>
      <c r="B1618" s="3">
        <v>7</v>
      </c>
      <c r="C1618" s="4" t="s">
        <v>178</v>
      </c>
      <c r="D1618" s="3" t="s">
        <v>362</v>
      </c>
      <c r="E1618" s="3" t="s">
        <v>356</v>
      </c>
      <c r="F1618" s="4" t="s">
        <v>363</v>
      </c>
      <c r="G1618" s="3" t="s">
        <v>30</v>
      </c>
      <c r="H1618" s="5">
        <v>373.72620000000001</v>
      </c>
      <c r="I1618" s="5">
        <v>0.98750000000000004</v>
      </c>
      <c r="J1618" s="5">
        <v>0.97919999999999996</v>
      </c>
      <c r="K1618" s="6">
        <v>0.99159493670886067</v>
      </c>
      <c r="L1618" s="5">
        <v>12.46</v>
      </c>
      <c r="M1618" s="19">
        <f>H1618*INDEX('Pliegos Tarifarios (Santiago)'!$B:$B,MATCH($B1618,'Pliegos Tarifarios (Santiago)'!$A:$A,0))</f>
        <v>49243.285290600004</v>
      </c>
      <c r="N1618" s="19">
        <f>I1618*INDEX('Pliegos Tarifarios (Santiago)'!$C:$C,MATCH($B1618,'Pliegos Tarifarios (Santiago)'!$A:$A,0))</f>
        <v>3365.0435125000004</v>
      </c>
      <c r="O1618" s="19">
        <f>J1618*INDEX('Pliegos Tarifarios (Santiago)'!$D:$D,MATCH($B1618,'Pliegos Tarifarios (Santiago)'!$A:$A,0))</f>
        <v>14171.961599999999</v>
      </c>
      <c r="P1618" s="19">
        <f>H1618*INDEX('Pliegos Tarifarios (Santiago)'!$E:$E,MATCH($B1618,'Pliegos Tarifarios (Santiago)'!$A:$A,0))</f>
        <v>4867.4100288</v>
      </c>
      <c r="Q1618" s="19" cm="1">
        <f t="array" ref="Q1618">H1618*_xlfn.IFS(H1618&lt;=350,INDEX('Pliegos Tarifarios (Santiago)'!$F:$F,MATCH($B1618,'Pliegos Tarifarios (Santiago)'!$A:$A,0)),H1618&lt;=500,INDEX('Pliegos Tarifarios (Santiago)'!$G:$G,MATCH($B1618,'Pliegos Tarifarios (Santiago)'!$A:$A,0)),H1618&lt;=1000,INDEX('Pliegos Tarifarios (Santiago)'!$H:$H,MATCH($B1618,'Pliegos Tarifarios (Santiago)'!$A:$A,0)),H1618&lt;=5000,INDEX('Pliegos Tarifarios (Santiago)'!$I:$I,MATCH($B1618,'Pliegos Tarifarios (Santiago)'!$A:$A,0)),H1618&gt;5000,INDEX('Pliegos Tarifarios (Santiago)'!$J:$J,MATCH($B1618,'Pliegos Tarifarios (Santiago)'!$A:$A,0)))/1.19</f>
        <v>526.35723630252107</v>
      </c>
      <c r="R1618" s="19">
        <f>INDEX('Pliegos Tarifarios (Santiago)'!$K:$K,MATCH($B1618,'Pliegos Tarifarios (Santiago)'!$A:$A,0))</f>
        <v>726.16</v>
      </c>
      <c r="S1618" s="21">
        <f t="shared" si="101"/>
        <v>72900.217668202531</v>
      </c>
      <c r="T1618" s="21">
        <f t="shared" si="102"/>
        <v>13851.041356958482</v>
      </c>
      <c r="U1618" s="19">
        <v>0</v>
      </c>
      <c r="V1618" s="21">
        <f t="shared" si="103"/>
        <v>86751.259025161009</v>
      </c>
    </row>
    <row r="1619" spans="1:22" x14ac:dyDescent="0.3">
      <c r="A1619" s="3" t="s">
        <v>138</v>
      </c>
      <c r="B1619" s="3">
        <v>7</v>
      </c>
      <c r="C1619" s="4" t="s">
        <v>178</v>
      </c>
      <c r="D1619" s="3" t="s">
        <v>364</v>
      </c>
      <c r="E1619" s="3" t="s">
        <v>356</v>
      </c>
      <c r="F1619" s="4" t="s">
        <v>365</v>
      </c>
      <c r="G1619" s="3" t="s">
        <v>30</v>
      </c>
      <c r="H1619" s="5">
        <v>373.91030000000001</v>
      </c>
      <c r="I1619" s="5">
        <v>1.0154000000000001</v>
      </c>
      <c r="J1619" s="5">
        <v>1.0154000000000001</v>
      </c>
      <c r="K1619" s="6">
        <v>1</v>
      </c>
      <c r="L1619" s="5">
        <v>12.46</v>
      </c>
      <c r="M1619" s="19">
        <f>H1619*INDEX('Pliegos Tarifarios (Santiago)'!$B:$B,MATCH($B1619,'Pliegos Tarifarios (Santiago)'!$A:$A,0))</f>
        <v>49267.5428589</v>
      </c>
      <c r="N1619" s="19">
        <f>I1619*INDEX('Pliegos Tarifarios (Santiago)'!$C:$C,MATCH($B1619,'Pliegos Tarifarios (Santiago)'!$A:$A,0))</f>
        <v>3460.1166406000002</v>
      </c>
      <c r="O1619" s="19">
        <f>J1619*INDEX('Pliegos Tarifarios (Santiago)'!$D:$D,MATCH($B1619,'Pliegos Tarifarios (Santiago)'!$A:$A,0))</f>
        <v>14695.8842</v>
      </c>
      <c r="P1619" s="19">
        <f>H1619*INDEX('Pliegos Tarifarios (Santiago)'!$E:$E,MATCH($B1619,'Pliegos Tarifarios (Santiago)'!$A:$A,0))</f>
        <v>4869.8077471999995</v>
      </c>
      <c r="Q1619" s="19" cm="1">
        <f t="array" ref="Q1619">H1619*_xlfn.IFS(H1619&lt;=350,INDEX('Pliegos Tarifarios (Santiago)'!$F:$F,MATCH($B1619,'Pliegos Tarifarios (Santiago)'!$A:$A,0)),H1619&lt;=500,INDEX('Pliegos Tarifarios (Santiago)'!$G:$G,MATCH($B1619,'Pliegos Tarifarios (Santiago)'!$A:$A,0)),H1619&lt;=1000,INDEX('Pliegos Tarifarios (Santiago)'!$H:$H,MATCH($B1619,'Pliegos Tarifarios (Santiago)'!$A:$A,0)),H1619&lt;=5000,INDEX('Pliegos Tarifarios (Santiago)'!$I:$I,MATCH($B1619,'Pliegos Tarifarios (Santiago)'!$A:$A,0)),H1619&gt;5000,INDEX('Pliegos Tarifarios (Santiago)'!$J:$J,MATCH($B1619,'Pliegos Tarifarios (Santiago)'!$A:$A,0)))/1.19</f>
        <v>526.61652336134466</v>
      </c>
      <c r="R1619" s="19">
        <f>INDEX('Pliegos Tarifarios (Santiago)'!$K:$K,MATCH($B1619,'Pliegos Tarifarios (Santiago)'!$A:$A,0))</f>
        <v>726.16</v>
      </c>
      <c r="S1619" s="21">
        <f t="shared" si="101"/>
        <v>73546.127970061352</v>
      </c>
      <c r="T1619" s="21">
        <f t="shared" si="102"/>
        <v>13973.764314311657</v>
      </c>
      <c r="U1619" s="19">
        <v>0</v>
      </c>
      <c r="V1619" s="21">
        <f t="shared" si="103"/>
        <v>87519.892284373011</v>
      </c>
    </row>
    <row r="1620" spans="1:22" x14ac:dyDescent="0.3">
      <c r="A1620" s="3" t="s">
        <v>138</v>
      </c>
      <c r="B1620" s="3">
        <v>7</v>
      </c>
      <c r="C1620" s="4" t="s">
        <v>178</v>
      </c>
      <c r="D1620" s="3" t="s">
        <v>366</v>
      </c>
      <c r="E1620" s="3" t="s">
        <v>356</v>
      </c>
      <c r="F1620" s="4" t="s">
        <v>367</v>
      </c>
      <c r="G1620" s="3" t="s">
        <v>30</v>
      </c>
      <c r="H1620" s="5">
        <v>374.47230000000002</v>
      </c>
      <c r="I1620" s="5">
        <v>1.0283</v>
      </c>
      <c r="J1620" s="5">
        <v>1.0183</v>
      </c>
      <c r="K1620" s="6">
        <v>0.99027521151414954</v>
      </c>
      <c r="L1620" s="5">
        <v>12.48</v>
      </c>
      <c r="M1620" s="19">
        <f>H1620*INDEX('Pliegos Tarifarios (Santiago)'!$B:$B,MATCH($B1620,'Pliegos Tarifarios (Santiago)'!$A:$A,0))</f>
        <v>49341.593664900007</v>
      </c>
      <c r="N1620" s="19">
        <f>I1620*INDEX('Pliegos Tarifarios (Santiago)'!$C:$C,MATCH($B1620,'Pliegos Tarifarios (Santiago)'!$A:$A,0))</f>
        <v>3504.0751837000003</v>
      </c>
      <c r="O1620" s="19">
        <f>J1620*INDEX('Pliegos Tarifarios (Santiago)'!$D:$D,MATCH($B1620,'Pliegos Tarifarios (Santiago)'!$A:$A,0))</f>
        <v>14737.8559</v>
      </c>
      <c r="P1620" s="19">
        <f>H1620*INDEX('Pliegos Tarifarios (Santiago)'!$E:$E,MATCH($B1620,'Pliegos Tarifarios (Santiago)'!$A:$A,0))</f>
        <v>4877.1272351999996</v>
      </c>
      <c r="Q1620" s="19" cm="1">
        <f t="array" ref="Q1620">H1620*_xlfn.IFS(H1620&lt;=350,INDEX('Pliegos Tarifarios (Santiago)'!$F:$F,MATCH($B1620,'Pliegos Tarifarios (Santiago)'!$A:$A,0)),H1620&lt;=500,INDEX('Pliegos Tarifarios (Santiago)'!$G:$G,MATCH($B1620,'Pliegos Tarifarios (Santiago)'!$A:$A,0)),H1620&lt;=1000,INDEX('Pliegos Tarifarios (Santiago)'!$H:$H,MATCH($B1620,'Pliegos Tarifarios (Santiago)'!$A:$A,0)),H1620&lt;=5000,INDEX('Pliegos Tarifarios (Santiago)'!$I:$I,MATCH($B1620,'Pliegos Tarifarios (Santiago)'!$A:$A,0)),H1620&gt;5000,INDEX('Pliegos Tarifarios (Santiago)'!$J:$J,MATCH($B1620,'Pliegos Tarifarios (Santiago)'!$A:$A,0)))/1.19</f>
        <v>527.40804605042024</v>
      </c>
      <c r="R1620" s="19">
        <f>INDEX('Pliegos Tarifarios (Santiago)'!$K:$K,MATCH($B1620,'Pliegos Tarifarios (Santiago)'!$A:$A,0))</f>
        <v>726.16</v>
      </c>
      <c r="S1620" s="21">
        <f t="shared" si="101"/>
        <v>73714.220029850418</v>
      </c>
      <c r="T1620" s="21">
        <f t="shared" si="102"/>
        <v>14005.701805671579</v>
      </c>
      <c r="U1620" s="19">
        <v>0</v>
      </c>
      <c r="V1620" s="21">
        <f t="shared" si="103"/>
        <v>87719.921835521993</v>
      </c>
    </row>
    <row r="1621" spans="1:22" x14ac:dyDescent="0.3">
      <c r="A1621" s="3" t="s">
        <v>138</v>
      </c>
      <c r="B1621" s="3">
        <v>7</v>
      </c>
      <c r="C1621" s="4" t="s">
        <v>178</v>
      </c>
      <c r="D1621" s="3" t="s">
        <v>368</v>
      </c>
      <c r="E1621" s="3" t="s">
        <v>356</v>
      </c>
      <c r="F1621" s="4" t="s">
        <v>49</v>
      </c>
      <c r="G1621" s="3" t="s">
        <v>30</v>
      </c>
      <c r="H1621" s="5">
        <v>372.9683</v>
      </c>
      <c r="I1621" s="5">
        <v>0.99390000000000001</v>
      </c>
      <c r="J1621" s="5">
        <v>0.98370000000000002</v>
      </c>
      <c r="K1621" s="6">
        <v>0.98973739812858441</v>
      </c>
      <c r="L1621" s="5">
        <v>12.43</v>
      </c>
      <c r="M1621" s="19">
        <f>H1621*INDEX('Pliegos Tarifarios (Santiago)'!$B:$B,MATCH($B1621,'Pliegos Tarifarios (Santiago)'!$A:$A,0))</f>
        <v>49143.4221129</v>
      </c>
      <c r="N1621" s="19">
        <f>I1621*INDEX('Pliegos Tarifarios (Santiago)'!$C:$C,MATCH($B1621,'Pliegos Tarifarios (Santiago)'!$A:$A,0))</f>
        <v>3386.8524021000003</v>
      </c>
      <c r="O1621" s="19">
        <f>J1621*INDEX('Pliegos Tarifarios (Santiago)'!$D:$D,MATCH($B1621,'Pliegos Tarifarios (Santiago)'!$A:$A,0))</f>
        <v>14237.090099999999</v>
      </c>
      <c r="P1621" s="19">
        <f>H1621*INDEX('Pliegos Tarifarios (Santiago)'!$E:$E,MATCH($B1621,'Pliegos Tarifarios (Santiago)'!$A:$A,0))</f>
        <v>4857.5391391999992</v>
      </c>
      <c r="Q1621" s="19" cm="1">
        <f t="array" ref="Q1621">H1621*_xlfn.IFS(H1621&lt;=350,INDEX('Pliegos Tarifarios (Santiago)'!$F:$F,MATCH($B1621,'Pliegos Tarifarios (Santiago)'!$A:$A,0)),H1621&lt;=500,INDEX('Pliegos Tarifarios (Santiago)'!$G:$G,MATCH($B1621,'Pliegos Tarifarios (Santiago)'!$A:$A,0)),H1621&lt;=1000,INDEX('Pliegos Tarifarios (Santiago)'!$H:$H,MATCH($B1621,'Pliegos Tarifarios (Santiago)'!$A:$A,0)),H1621&lt;=5000,INDEX('Pliegos Tarifarios (Santiago)'!$I:$I,MATCH($B1621,'Pliegos Tarifarios (Santiago)'!$A:$A,0)),H1621&gt;5000,INDEX('Pliegos Tarifarios (Santiago)'!$J:$J,MATCH($B1621,'Pliegos Tarifarios (Santiago)'!$A:$A,0)))/1.19</f>
        <v>525.28980739495807</v>
      </c>
      <c r="R1621" s="19">
        <f>INDEX('Pliegos Tarifarios (Santiago)'!$K:$K,MATCH($B1621,'Pliegos Tarifarios (Santiago)'!$A:$A,0))</f>
        <v>726.16</v>
      </c>
      <c r="S1621" s="21">
        <f t="shared" si="101"/>
        <v>72876.353561594966</v>
      </c>
      <c r="T1621" s="21">
        <f t="shared" si="102"/>
        <v>13846.507176703044</v>
      </c>
      <c r="U1621" s="19">
        <v>0</v>
      </c>
      <c r="V1621" s="21">
        <f t="shared" si="103"/>
        <v>86722.860738298012</v>
      </c>
    </row>
    <row r="1622" spans="1:22" x14ac:dyDescent="0.3">
      <c r="A1622" s="3" t="s">
        <v>138</v>
      </c>
      <c r="B1622" s="3">
        <v>7</v>
      </c>
      <c r="C1622" s="4" t="s">
        <v>178</v>
      </c>
      <c r="D1622" s="3" t="s">
        <v>369</v>
      </c>
      <c r="E1622" s="3" t="s">
        <v>356</v>
      </c>
      <c r="F1622" s="4" t="s">
        <v>370</v>
      </c>
      <c r="G1622" s="3" t="s">
        <v>30</v>
      </c>
      <c r="H1622" s="5">
        <v>373.84230000000002</v>
      </c>
      <c r="I1622" s="5">
        <v>1.0136000000000001</v>
      </c>
      <c r="J1622" s="5">
        <v>0.98419999999999996</v>
      </c>
      <c r="K1622" s="6">
        <v>0.97099447513812143</v>
      </c>
      <c r="L1622" s="5">
        <v>12.46</v>
      </c>
      <c r="M1622" s="19">
        <f>H1622*INDEX('Pliegos Tarifarios (Santiago)'!$B:$B,MATCH($B1622,'Pliegos Tarifarios (Santiago)'!$A:$A,0))</f>
        <v>49258.582974900004</v>
      </c>
      <c r="N1622" s="19">
        <f>I1622*INDEX('Pliegos Tarifarios (Santiago)'!$C:$C,MATCH($B1622,'Pliegos Tarifarios (Santiago)'!$A:$A,0))</f>
        <v>3453.9828904000005</v>
      </c>
      <c r="O1622" s="19">
        <f>J1622*INDEX('Pliegos Tarifarios (Santiago)'!$D:$D,MATCH($B1622,'Pliegos Tarifarios (Santiago)'!$A:$A,0))</f>
        <v>14244.3266</v>
      </c>
      <c r="P1622" s="19">
        <f>H1622*INDEX('Pliegos Tarifarios (Santiago)'!$E:$E,MATCH($B1622,'Pliegos Tarifarios (Santiago)'!$A:$A,0))</f>
        <v>4868.9221152</v>
      </c>
      <c r="Q1622" s="19" cm="1">
        <f t="array" ref="Q1622">H1622*_xlfn.IFS(H1622&lt;=350,INDEX('Pliegos Tarifarios (Santiago)'!$F:$F,MATCH($B1622,'Pliegos Tarifarios (Santiago)'!$A:$A,0)),H1622&lt;=500,INDEX('Pliegos Tarifarios (Santiago)'!$G:$G,MATCH($B1622,'Pliegos Tarifarios (Santiago)'!$A:$A,0)),H1622&lt;=1000,INDEX('Pliegos Tarifarios (Santiago)'!$H:$H,MATCH($B1622,'Pliegos Tarifarios (Santiago)'!$A:$A,0)),H1622&lt;=5000,INDEX('Pliegos Tarifarios (Santiago)'!$I:$I,MATCH($B1622,'Pliegos Tarifarios (Santiago)'!$A:$A,0)),H1622&gt;5000,INDEX('Pliegos Tarifarios (Santiago)'!$J:$J,MATCH($B1622,'Pliegos Tarifarios (Santiago)'!$A:$A,0)))/1.19</f>
        <v>526.52075193277324</v>
      </c>
      <c r="R1622" s="19">
        <f>INDEX('Pliegos Tarifarios (Santiago)'!$K:$K,MATCH($B1622,'Pliegos Tarifarios (Santiago)'!$A:$A,0))</f>
        <v>726.16</v>
      </c>
      <c r="S1622" s="21">
        <f t="shared" si="101"/>
        <v>73078.49533243278</v>
      </c>
      <c r="T1622" s="21">
        <f t="shared" si="102"/>
        <v>13884.914113162229</v>
      </c>
      <c r="U1622" s="19">
        <v>0</v>
      </c>
      <c r="V1622" s="21">
        <f t="shared" si="103"/>
        <v>86963.409445595011</v>
      </c>
    </row>
    <row r="1623" spans="1:22" x14ac:dyDescent="0.3">
      <c r="A1623" s="3" t="s">
        <v>138</v>
      </c>
      <c r="B1623" s="3">
        <v>7</v>
      </c>
      <c r="C1623" s="4" t="s">
        <v>178</v>
      </c>
      <c r="D1623" s="3" t="s">
        <v>371</v>
      </c>
      <c r="E1623" s="3" t="s">
        <v>356</v>
      </c>
      <c r="F1623" s="4" t="s">
        <v>372</v>
      </c>
      <c r="G1623" s="3" t="s">
        <v>30</v>
      </c>
      <c r="H1623" s="5">
        <v>374.09429999999998</v>
      </c>
      <c r="I1623" s="5">
        <v>1.0065</v>
      </c>
      <c r="J1623" s="5">
        <v>0.99470000000000003</v>
      </c>
      <c r="K1623" s="6">
        <v>0.98827620466964738</v>
      </c>
      <c r="L1623" s="5">
        <v>12.47</v>
      </c>
      <c r="M1623" s="19">
        <f>H1623*INDEX('Pliegos Tarifarios (Santiago)'!$B:$B,MATCH($B1623,'Pliegos Tarifarios (Santiago)'!$A:$A,0))</f>
        <v>49291.787250900001</v>
      </c>
      <c r="N1623" s="19">
        <f>I1623*INDEX('Pliegos Tarifarios (Santiago)'!$C:$C,MATCH($B1623,'Pliegos Tarifarios (Santiago)'!$A:$A,0))</f>
        <v>3429.7886534999998</v>
      </c>
      <c r="O1623" s="19">
        <f>J1623*INDEX('Pliegos Tarifarios (Santiago)'!$D:$D,MATCH($B1623,'Pliegos Tarifarios (Santiago)'!$A:$A,0))</f>
        <v>14396.293100000001</v>
      </c>
      <c r="P1623" s="19">
        <f>H1623*INDEX('Pliegos Tarifarios (Santiago)'!$E:$E,MATCH($B1623,'Pliegos Tarifarios (Santiago)'!$A:$A,0))</f>
        <v>4872.2041631999991</v>
      </c>
      <c r="Q1623" s="19" cm="1">
        <f t="array" ref="Q1623">H1623*_xlfn.IFS(H1623&lt;=350,INDEX('Pliegos Tarifarios (Santiago)'!$F:$F,MATCH($B1623,'Pliegos Tarifarios (Santiago)'!$A:$A,0)),H1623&lt;=500,INDEX('Pliegos Tarifarios (Santiago)'!$G:$G,MATCH($B1623,'Pliegos Tarifarios (Santiago)'!$A:$A,0)),H1623&lt;=1000,INDEX('Pliegos Tarifarios (Santiago)'!$H:$H,MATCH($B1623,'Pliegos Tarifarios (Santiago)'!$A:$A,0)),H1623&lt;=5000,INDEX('Pliegos Tarifarios (Santiago)'!$I:$I,MATCH($B1623,'Pliegos Tarifarios (Santiago)'!$A:$A,0)),H1623&gt;5000,INDEX('Pliegos Tarifarios (Santiago)'!$J:$J,MATCH($B1623,'Pliegos Tarifarios (Santiago)'!$A:$A,0)))/1.19</f>
        <v>526.87566957983199</v>
      </c>
      <c r="R1623" s="19">
        <f>INDEX('Pliegos Tarifarios (Santiago)'!$K:$K,MATCH($B1623,'Pliegos Tarifarios (Santiago)'!$A:$A,0))</f>
        <v>726.16</v>
      </c>
      <c r="S1623" s="21">
        <f t="shared" si="101"/>
        <v>73243.10883717984</v>
      </c>
      <c r="T1623" s="21">
        <f t="shared" si="102"/>
        <v>13916.19067906417</v>
      </c>
      <c r="U1623" s="19">
        <v>0</v>
      </c>
      <c r="V1623" s="21">
        <f t="shared" si="103"/>
        <v>87159.299516244006</v>
      </c>
    </row>
    <row r="1624" spans="1:22" x14ac:dyDescent="0.3">
      <c r="A1624" s="3" t="s">
        <v>138</v>
      </c>
      <c r="B1624" s="3">
        <v>7</v>
      </c>
      <c r="C1624" s="4" t="s">
        <v>178</v>
      </c>
      <c r="D1624" s="3" t="s">
        <v>373</v>
      </c>
      <c r="E1624" s="3" t="s">
        <v>356</v>
      </c>
      <c r="F1624" s="4" t="s">
        <v>374</v>
      </c>
      <c r="G1624" s="3" t="s">
        <v>30</v>
      </c>
      <c r="H1624" s="5">
        <v>373.47669999999999</v>
      </c>
      <c r="I1624" s="5">
        <v>1.0055000000000001</v>
      </c>
      <c r="J1624" s="5">
        <v>1.0055000000000001</v>
      </c>
      <c r="K1624" s="6">
        <v>1</v>
      </c>
      <c r="L1624" s="5">
        <v>12.45</v>
      </c>
      <c r="M1624" s="19">
        <f>H1624*INDEX('Pliegos Tarifarios (Santiago)'!$B:$B,MATCH($B1624,'Pliegos Tarifarios (Santiago)'!$A:$A,0))</f>
        <v>49210.410422100002</v>
      </c>
      <c r="N1624" s="19">
        <f>I1624*INDEX('Pliegos Tarifarios (Santiago)'!$C:$C,MATCH($B1624,'Pliegos Tarifarios (Santiago)'!$A:$A,0))</f>
        <v>3426.3810145000002</v>
      </c>
      <c r="O1624" s="19">
        <f>J1624*INDEX('Pliegos Tarifarios (Santiago)'!$D:$D,MATCH($B1624,'Pliegos Tarifarios (Santiago)'!$A:$A,0))</f>
        <v>14552.601500000001</v>
      </c>
      <c r="P1624" s="19">
        <f>H1624*INDEX('Pliegos Tarifarios (Santiago)'!$E:$E,MATCH($B1624,'Pliegos Tarifarios (Santiago)'!$A:$A,0))</f>
        <v>4864.1605407999996</v>
      </c>
      <c r="Q1624" s="19" cm="1">
        <f t="array" ref="Q1624">H1624*_xlfn.IFS(H1624&lt;=350,INDEX('Pliegos Tarifarios (Santiago)'!$F:$F,MATCH($B1624,'Pliegos Tarifarios (Santiago)'!$A:$A,0)),H1624&lt;=500,INDEX('Pliegos Tarifarios (Santiago)'!$G:$G,MATCH($B1624,'Pliegos Tarifarios (Santiago)'!$A:$A,0)),H1624&lt;=1000,INDEX('Pliegos Tarifarios (Santiago)'!$H:$H,MATCH($B1624,'Pliegos Tarifarios (Santiago)'!$A:$A,0)),H1624&lt;=5000,INDEX('Pliegos Tarifarios (Santiago)'!$I:$I,MATCH($B1624,'Pliegos Tarifarios (Santiago)'!$A:$A,0)),H1624&gt;5000,INDEX('Pliegos Tarifarios (Santiago)'!$J:$J,MATCH($B1624,'Pliegos Tarifarios (Santiago)'!$A:$A,0)))/1.19</f>
        <v>526.00583966386557</v>
      </c>
      <c r="R1624" s="19">
        <f>INDEX('Pliegos Tarifarios (Santiago)'!$K:$K,MATCH($B1624,'Pliegos Tarifarios (Santiago)'!$A:$A,0))</f>
        <v>726.16</v>
      </c>
      <c r="S1624" s="21">
        <f t="shared" si="101"/>
        <v>73305.719317063878</v>
      </c>
      <c r="T1624" s="21">
        <f t="shared" si="102"/>
        <v>13928.086670242137</v>
      </c>
      <c r="U1624" s="19">
        <v>0</v>
      </c>
      <c r="V1624" s="21">
        <f t="shared" si="103"/>
        <v>87233.805987306012</v>
      </c>
    </row>
    <row r="1625" spans="1:22" x14ac:dyDescent="0.3">
      <c r="A1625" s="3" t="s">
        <v>138</v>
      </c>
      <c r="B1625" s="3">
        <v>7</v>
      </c>
      <c r="C1625" s="4" t="s">
        <v>178</v>
      </c>
      <c r="D1625" s="3" t="s">
        <v>375</v>
      </c>
      <c r="E1625" s="3" t="s">
        <v>59</v>
      </c>
      <c r="F1625" s="4" t="s">
        <v>376</v>
      </c>
      <c r="G1625" s="3" t="s">
        <v>30</v>
      </c>
      <c r="H1625" s="5">
        <v>249.93979999999999</v>
      </c>
      <c r="I1625" s="5">
        <v>0.6603</v>
      </c>
      <c r="J1625" s="5">
        <v>0.6603</v>
      </c>
      <c r="K1625" s="6">
        <v>1</v>
      </c>
      <c r="L1625" s="5">
        <v>8.33</v>
      </c>
      <c r="M1625" s="19">
        <f>H1625*INDEX('Pliegos Tarifarios (Santiago)'!$B:$B,MATCH($B1625,'Pliegos Tarifarios (Santiago)'!$A:$A,0))</f>
        <v>32932.817867400001</v>
      </c>
      <c r="N1625" s="19">
        <f>I1625*INDEX('Pliegos Tarifarios (Santiago)'!$C:$C,MATCH($B1625,'Pliegos Tarifarios (Santiago)'!$A:$A,0))</f>
        <v>2250.0640317000002</v>
      </c>
      <c r="O1625" s="19">
        <f>J1625*INDEX('Pliegos Tarifarios (Santiago)'!$D:$D,MATCH($B1625,'Pliegos Tarifarios (Santiago)'!$A:$A,0))</f>
        <v>9556.5218999999997</v>
      </c>
      <c r="P1625" s="19">
        <f>H1625*INDEX('Pliegos Tarifarios (Santiago)'!$E:$E,MATCH($B1625,'Pliegos Tarifarios (Santiago)'!$A:$A,0))</f>
        <v>3255.2159551999998</v>
      </c>
      <c r="Q1625" s="19" cm="1">
        <f t="array" ref="Q1625">H1625*_xlfn.IFS(H1625&lt;=350,INDEX('Pliegos Tarifarios (Santiago)'!$F:$F,MATCH($B1625,'Pliegos Tarifarios (Santiago)'!$A:$A,0)),H1625&lt;=500,INDEX('Pliegos Tarifarios (Santiago)'!$G:$G,MATCH($B1625,'Pliegos Tarifarios (Santiago)'!$A:$A,0)),H1625&lt;=1000,INDEX('Pliegos Tarifarios (Santiago)'!$H:$H,MATCH($B1625,'Pliegos Tarifarios (Santiago)'!$A:$A,0)),H1625&lt;=5000,INDEX('Pliegos Tarifarios (Santiago)'!$I:$I,MATCH($B1625,'Pliegos Tarifarios (Santiago)'!$A:$A,0)),H1625&gt;5000,INDEX('Pliegos Tarifarios (Santiago)'!$J:$J,MATCH($B1625,'Pliegos Tarifarios (Santiago)'!$A:$A,0)))/1.19</f>
        <v>164.6662211764706</v>
      </c>
      <c r="R1625" s="19">
        <f>INDEX('Pliegos Tarifarios (Santiago)'!$K:$K,MATCH($B1625,'Pliegos Tarifarios (Santiago)'!$A:$A,0))</f>
        <v>726.16</v>
      </c>
      <c r="S1625" s="21">
        <f t="shared" si="101"/>
        <v>48885.445975476476</v>
      </c>
      <c r="T1625" s="21">
        <f t="shared" si="102"/>
        <v>9288.2347353405312</v>
      </c>
      <c r="U1625" s="19">
        <v>0</v>
      </c>
      <c r="V1625" s="21">
        <f t="shared" si="103"/>
        <v>58173.680710817003</v>
      </c>
    </row>
    <row r="1626" spans="1:22" x14ac:dyDescent="0.3">
      <c r="A1626" s="3" t="s">
        <v>138</v>
      </c>
      <c r="B1626" s="3">
        <v>7</v>
      </c>
      <c r="C1626" s="4" t="s">
        <v>178</v>
      </c>
      <c r="D1626" s="3" t="s">
        <v>377</v>
      </c>
      <c r="E1626" s="3" t="s">
        <v>59</v>
      </c>
      <c r="F1626" s="4" t="s">
        <v>378</v>
      </c>
      <c r="G1626" s="3" t="s">
        <v>30</v>
      </c>
      <c r="H1626" s="5">
        <v>249.2244</v>
      </c>
      <c r="I1626" s="5">
        <v>0.66600000000000004</v>
      </c>
      <c r="J1626" s="5">
        <v>0.66159999999999997</v>
      </c>
      <c r="K1626" s="6">
        <v>0.99339339339339328</v>
      </c>
      <c r="L1626" s="5">
        <v>8.31</v>
      </c>
      <c r="M1626" s="19">
        <f>H1626*INDEX('Pliegos Tarifarios (Santiago)'!$B:$B,MATCH($B1626,'Pliegos Tarifarios (Santiago)'!$A:$A,0))</f>
        <v>32838.554617200003</v>
      </c>
      <c r="N1626" s="19">
        <f>I1626*INDEX('Pliegos Tarifarios (Santiago)'!$C:$C,MATCH($B1626,'Pliegos Tarifarios (Santiago)'!$A:$A,0))</f>
        <v>2269.4875740000002</v>
      </c>
      <c r="O1626" s="19">
        <f>J1626*INDEX('Pliegos Tarifarios (Santiago)'!$D:$D,MATCH($B1626,'Pliegos Tarifarios (Santiago)'!$A:$A,0))</f>
        <v>9575.3367999999991</v>
      </c>
      <c r="P1626" s="19">
        <f>H1626*INDEX('Pliegos Tarifarios (Santiago)'!$E:$E,MATCH($B1626,'Pliegos Tarifarios (Santiago)'!$A:$A,0))</f>
        <v>3245.8985855999999</v>
      </c>
      <c r="Q1626" s="19" cm="1">
        <f t="array" ref="Q1626">H1626*_xlfn.IFS(H1626&lt;=350,INDEX('Pliegos Tarifarios (Santiago)'!$F:$F,MATCH($B1626,'Pliegos Tarifarios (Santiago)'!$A:$A,0)),H1626&lt;=500,INDEX('Pliegos Tarifarios (Santiago)'!$G:$G,MATCH($B1626,'Pliegos Tarifarios (Santiago)'!$A:$A,0)),H1626&lt;=1000,INDEX('Pliegos Tarifarios (Santiago)'!$H:$H,MATCH($B1626,'Pliegos Tarifarios (Santiago)'!$A:$A,0)),H1626&lt;=5000,INDEX('Pliegos Tarifarios (Santiago)'!$I:$I,MATCH($B1626,'Pliegos Tarifarios (Santiago)'!$A:$A,0)),H1626&gt;5000,INDEX('Pliegos Tarifarios (Santiago)'!$J:$J,MATCH($B1626,'Pliegos Tarifarios (Santiago)'!$A:$A,0)))/1.19</f>
        <v>164.19489882352943</v>
      </c>
      <c r="R1626" s="19">
        <f>INDEX('Pliegos Tarifarios (Santiago)'!$K:$K,MATCH($B1626,'Pliegos Tarifarios (Santiago)'!$A:$A,0))</f>
        <v>726.16</v>
      </c>
      <c r="S1626" s="21">
        <f t="shared" si="101"/>
        <v>48819.632475623534</v>
      </c>
      <c r="T1626" s="21">
        <f t="shared" si="102"/>
        <v>9275.7301703684716</v>
      </c>
      <c r="U1626" s="19">
        <v>0</v>
      </c>
      <c r="V1626" s="21">
        <f t="shared" si="103"/>
        <v>58095.362645992005</v>
      </c>
    </row>
    <row r="1627" spans="1:22" x14ac:dyDescent="0.3">
      <c r="A1627" s="3" t="s">
        <v>138</v>
      </c>
      <c r="B1627" s="3">
        <v>7</v>
      </c>
      <c r="C1627" s="4" t="s">
        <v>178</v>
      </c>
      <c r="D1627" s="3" t="s">
        <v>379</v>
      </c>
      <c r="E1627" s="3" t="s">
        <v>59</v>
      </c>
      <c r="F1627" s="4" t="s">
        <v>380</v>
      </c>
      <c r="G1627" s="3" t="s">
        <v>30</v>
      </c>
      <c r="H1627" s="5">
        <v>249.36250000000001</v>
      </c>
      <c r="I1627" s="5">
        <v>0.67559999999999998</v>
      </c>
      <c r="J1627" s="5">
        <v>0.66120000000000001</v>
      </c>
      <c r="K1627" s="6">
        <v>0.97868561278863242</v>
      </c>
      <c r="L1627" s="5">
        <v>8.31</v>
      </c>
      <c r="M1627" s="19">
        <f>H1627*INDEX('Pliegos Tarifarios (Santiago)'!$B:$B,MATCH($B1627,'Pliegos Tarifarios (Santiago)'!$A:$A,0))</f>
        <v>32856.751087500001</v>
      </c>
      <c r="N1627" s="19">
        <f>I1627*INDEX('Pliegos Tarifarios (Santiago)'!$C:$C,MATCH($B1627,'Pliegos Tarifarios (Santiago)'!$A:$A,0))</f>
        <v>2302.2009084000001</v>
      </c>
      <c r="O1627" s="19">
        <f>J1627*INDEX('Pliegos Tarifarios (Santiago)'!$D:$D,MATCH($B1627,'Pliegos Tarifarios (Santiago)'!$A:$A,0))</f>
        <v>9569.5475999999999</v>
      </c>
      <c r="P1627" s="19">
        <f>H1627*INDEX('Pliegos Tarifarios (Santiago)'!$E:$E,MATCH($B1627,'Pliegos Tarifarios (Santiago)'!$A:$A,0))</f>
        <v>3247.6972000000001</v>
      </c>
      <c r="Q1627" s="19" cm="1">
        <f t="array" ref="Q1627">H1627*_xlfn.IFS(H1627&lt;=350,INDEX('Pliegos Tarifarios (Santiago)'!$F:$F,MATCH($B1627,'Pliegos Tarifarios (Santiago)'!$A:$A,0)),H1627&lt;=500,INDEX('Pliegos Tarifarios (Santiago)'!$G:$G,MATCH($B1627,'Pliegos Tarifarios (Santiago)'!$A:$A,0)),H1627&lt;=1000,INDEX('Pliegos Tarifarios (Santiago)'!$H:$H,MATCH($B1627,'Pliegos Tarifarios (Santiago)'!$A:$A,0)),H1627&lt;=5000,INDEX('Pliegos Tarifarios (Santiago)'!$I:$I,MATCH($B1627,'Pliegos Tarifarios (Santiago)'!$A:$A,0)),H1627&gt;5000,INDEX('Pliegos Tarifarios (Santiago)'!$J:$J,MATCH($B1627,'Pliegos Tarifarios (Santiago)'!$A:$A,0)))/1.19</f>
        <v>164.2858823529412</v>
      </c>
      <c r="R1627" s="19">
        <f>INDEX('Pliegos Tarifarios (Santiago)'!$K:$K,MATCH($B1627,'Pliegos Tarifarios (Santiago)'!$A:$A,0))</f>
        <v>726.16</v>
      </c>
      <c r="S1627" s="21">
        <f t="shared" si="101"/>
        <v>48866.642678252945</v>
      </c>
      <c r="T1627" s="21">
        <f t="shared" si="102"/>
        <v>9284.6621088680604</v>
      </c>
      <c r="U1627" s="19">
        <v>0</v>
      </c>
      <c r="V1627" s="21">
        <f t="shared" si="103"/>
        <v>58151.304787121007</v>
      </c>
    </row>
    <row r="1628" spans="1:22" x14ac:dyDescent="0.3">
      <c r="A1628" s="3" t="s">
        <v>138</v>
      </c>
      <c r="B1628" s="3">
        <v>7</v>
      </c>
      <c r="C1628" s="4" t="s">
        <v>178</v>
      </c>
      <c r="D1628" s="3" t="s">
        <v>381</v>
      </c>
      <c r="E1628" s="3" t="s">
        <v>59</v>
      </c>
      <c r="F1628" s="4" t="s">
        <v>382</v>
      </c>
      <c r="G1628" s="3" t="s">
        <v>30</v>
      </c>
      <c r="H1628" s="5">
        <v>249.26349999999999</v>
      </c>
      <c r="I1628" s="5">
        <v>0.66800000000000004</v>
      </c>
      <c r="J1628" s="5">
        <v>0.6623</v>
      </c>
      <c r="K1628" s="6">
        <v>0.99146706586826339</v>
      </c>
      <c r="L1628" s="5">
        <v>8.31</v>
      </c>
      <c r="M1628" s="19">
        <f>H1628*INDEX('Pliegos Tarifarios (Santiago)'!$B:$B,MATCH($B1628,'Pliegos Tarifarios (Santiago)'!$A:$A,0))</f>
        <v>32843.706550499999</v>
      </c>
      <c r="N1628" s="19">
        <f>I1628*INDEX('Pliegos Tarifarios (Santiago)'!$C:$C,MATCH($B1628,'Pliegos Tarifarios (Santiago)'!$A:$A,0))</f>
        <v>2276.3028520000003</v>
      </c>
      <c r="O1628" s="19">
        <f>J1628*INDEX('Pliegos Tarifarios (Santiago)'!$D:$D,MATCH($B1628,'Pliegos Tarifarios (Santiago)'!$A:$A,0))</f>
        <v>9585.4678999999996</v>
      </c>
      <c r="P1628" s="19">
        <f>H1628*INDEX('Pliegos Tarifarios (Santiago)'!$E:$E,MATCH($B1628,'Pliegos Tarifarios (Santiago)'!$A:$A,0))</f>
        <v>3246.4078239999999</v>
      </c>
      <c r="Q1628" s="19" cm="1">
        <f t="array" ref="Q1628">H1628*_xlfn.IFS(H1628&lt;=350,INDEX('Pliegos Tarifarios (Santiago)'!$F:$F,MATCH($B1628,'Pliegos Tarifarios (Santiago)'!$A:$A,0)),H1628&lt;=500,INDEX('Pliegos Tarifarios (Santiago)'!$G:$G,MATCH($B1628,'Pliegos Tarifarios (Santiago)'!$A:$A,0)),H1628&lt;=1000,INDEX('Pliegos Tarifarios (Santiago)'!$H:$H,MATCH($B1628,'Pliegos Tarifarios (Santiago)'!$A:$A,0)),H1628&lt;=5000,INDEX('Pliegos Tarifarios (Santiago)'!$I:$I,MATCH($B1628,'Pliegos Tarifarios (Santiago)'!$A:$A,0)),H1628&gt;5000,INDEX('Pliegos Tarifarios (Santiago)'!$J:$J,MATCH($B1628,'Pliegos Tarifarios (Santiago)'!$A:$A,0)))/1.19</f>
        <v>164.22065882352942</v>
      </c>
      <c r="R1628" s="19">
        <f>INDEX('Pliegos Tarifarios (Santiago)'!$K:$K,MATCH($B1628,'Pliegos Tarifarios (Santiago)'!$A:$A,0))</f>
        <v>726.16</v>
      </c>
      <c r="S1628" s="21">
        <f t="shared" si="101"/>
        <v>48842.265785323536</v>
      </c>
      <c r="T1628" s="21">
        <f t="shared" si="102"/>
        <v>9280.0304992114725</v>
      </c>
      <c r="U1628" s="19">
        <v>0</v>
      </c>
      <c r="V1628" s="21">
        <f t="shared" si="103"/>
        <v>58122.296284535012</v>
      </c>
    </row>
    <row r="1629" spans="1:22" x14ac:dyDescent="0.3">
      <c r="A1629" s="3" t="s">
        <v>138</v>
      </c>
      <c r="B1629" s="3">
        <v>7</v>
      </c>
      <c r="C1629" s="4" t="s">
        <v>178</v>
      </c>
      <c r="D1629" s="3" t="s">
        <v>383</v>
      </c>
      <c r="E1629" s="3" t="s">
        <v>59</v>
      </c>
      <c r="F1629" s="4" t="s">
        <v>384</v>
      </c>
      <c r="G1629" s="3" t="s">
        <v>30</v>
      </c>
      <c r="H1629" s="5">
        <v>250.0462</v>
      </c>
      <c r="I1629" s="5">
        <v>0.66800000000000004</v>
      </c>
      <c r="J1629" s="5">
        <v>0.66800000000000004</v>
      </c>
      <c r="K1629" s="6">
        <v>1</v>
      </c>
      <c r="L1629" s="5">
        <v>8.33</v>
      </c>
      <c r="M1629" s="19">
        <f>H1629*INDEX('Pliegos Tarifarios (Santiago)'!$B:$B,MATCH($B1629,'Pliegos Tarifarios (Santiago)'!$A:$A,0))</f>
        <v>32946.837450600004</v>
      </c>
      <c r="N1629" s="19">
        <f>I1629*INDEX('Pliegos Tarifarios (Santiago)'!$C:$C,MATCH($B1629,'Pliegos Tarifarios (Santiago)'!$A:$A,0))</f>
        <v>2276.3028520000003</v>
      </c>
      <c r="O1629" s="19">
        <f>J1629*INDEX('Pliegos Tarifarios (Santiago)'!$D:$D,MATCH($B1629,'Pliegos Tarifarios (Santiago)'!$A:$A,0))</f>
        <v>9667.9639999999999</v>
      </c>
      <c r="P1629" s="19">
        <f>H1629*INDEX('Pliegos Tarifarios (Santiago)'!$E:$E,MATCH($B1629,'Pliegos Tarifarios (Santiago)'!$A:$A,0))</f>
        <v>3256.6017087999999</v>
      </c>
      <c r="Q1629" s="19" cm="1">
        <f t="array" ref="Q1629">H1629*_xlfn.IFS(H1629&lt;=350,INDEX('Pliegos Tarifarios (Santiago)'!$F:$F,MATCH($B1629,'Pliegos Tarifarios (Santiago)'!$A:$A,0)),H1629&lt;=500,INDEX('Pliegos Tarifarios (Santiago)'!$G:$G,MATCH($B1629,'Pliegos Tarifarios (Santiago)'!$A:$A,0)),H1629&lt;=1000,INDEX('Pliegos Tarifarios (Santiago)'!$H:$H,MATCH($B1629,'Pliegos Tarifarios (Santiago)'!$A:$A,0)),H1629&lt;=5000,INDEX('Pliegos Tarifarios (Santiago)'!$I:$I,MATCH($B1629,'Pliegos Tarifarios (Santiago)'!$A:$A,0)),H1629&gt;5000,INDEX('Pliegos Tarifarios (Santiago)'!$J:$J,MATCH($B1629,'Pliegos Tarifarios (Santiago)'!$A:$A,0)))/1.19</f>
        <v>164.73632000000001</v>
      </c>
      <c r="R1629" s="19">
        <f>INDEX('Pliegos Tarifarios (Santiago)'!$K:$K,MATCH($B1629,'Pliegos Tarifarios (Santiago)'!$A:$A,0))</f>
        <v>726.16</v>
      </c>
      <c r="S1629" s="21">
        <f t="shared" si="101"/>
        <v>49038.602331400012</v>
      </c>
      <c r="T1629" s="21">
        <f t="shared" si="102"/>
        <v>9317.3344429660028</v>
      </c>
      <c r="U1629" s="19">
        <v>0</v>
      </c>
      <c r="V1629" s="21">
        <f t="shared" si="103"/>
        <v>58355.936774366011</v>
      </c>
    </row>
    <row r="1630" spans="1:22" x14ac:dyDescent="0.3">
      <c r="A1630" s="3" t="s">
        <v>138</v>
      </c>
      <c r="B1630" s="3">
        <v>7</v>
      </c>
      <c r="C1630" s="4" t="s">
        <v>178</v>
      </c>
      <c r="D1630" s="3" t="s">
        <v>385</v>
      </c>
      <c r="E1630" s="3" t="s">
        <v>59</v>
      </c>
      <c r="F1630" s="4" t="s">
        <v>386</v>
      </c>
      <c r="G1630" s="3" t="s">
        <v>30</v>
      </c>
      <c r="H1630" s="5">
        <v>374.09530000000001</v>
      </c>
      <c r="I1630" s="5">
        <v>1.0114000000000001</v>
      </c>
      <c r="J1630" s="5">
        <v>0.98460000000000003</v>
      </c>
      <c r="K1630" s="6">
        <v>0.97350207632983976</v>
      </c>
      <c r="L1630" s="5">
        <v>12.47</v>
      </c>
      <c r="M1630" s="19">
        <f>H1630*INDEX('Pliegos Tarifarios (Santiago)'!$B:$B,MATCH($B1630,'Pliegos Tarifarios (Santiago)'!$A:$A,0))</f>
        <v>49291.919013900006</v>
      </c>
      <c r="N1630" s="19">
        <f>I1630*INDEX('Pliegos Tarifarios (Santiago)'!$C:$C,MATCH($B1630,'Pliegos Tarifarios (Santiago)'!$A:$A,0))</f>
        <v>3446.4860846000006</v>
      </c>
      <c r="O1630" s="19">
        <f>J1630*INDEX('Pliegos Tarifarios (Santiago)'!$D:$D,MATCH($B1630,'Pliegos Tarifarios (Santiago)'!$A:$A,0))</f>
        <v>14250.1158</v>
      </c>
      <c r="P1630" s="19">
        <f>H1630*INDEX('Pliegos Tarifarios (Santiago)'!$E:$E,MATCH($B1630,'Pliegos Tarifarios (Santiago)'!$A:$A,0))</f>
        <v>4872.2171871999999</v>
      </c>
      <c r="Q1630" s="19" cm="1">
        <f t="array" ref="Q1630">H1630*_xlfn.IFS(H1630&lt;=350,INDEX('Pliegos Tarifarios (Santiago)'!$F:$F,MATCH($B1630,'Pliegos Tarifarios (Santiago)'!$A:$A,0)),H1630&lt;=500,INDEX('Pliegos Tarifarios (Santiago)'!$G:$G,MATCH($B1630,'Pliegos Tarifarios (Santiago)'!$A:$A,0)),H1630&lt;=1000,INDEX('Pliegos Tarifarios (Santiago)'!$H:$H,MATCH($B1630,'Pliegos Tarifarios (Santiago)'!$A:$A,0)),H1630&lt;=5000,INDEX('Pliegos Tarifarios (Santiago)'!$I:$I,MATCH($B1630,'Pliegos Tarifarios (Santiago)'!$A:$A,0)),H1630&gt;5000,INDEX('Pliegos Tarifarios (Santiago)'!$J:$J,MATCH($B1630,'Pliegos Tarifarios (Santiago)'!$A:$A,0)))/1.19</f>
        <v>526.87707798319343</v>
      </c>
      <c r="R1630" s="19">
        <f>INDEX('Pliegos Tarifarios (Santiago)'!$K:$K,MATCH($B1630,'Pliegos Tarifarios (Santiago)'!$A:$A,0))</f>
        <v>726.16</v>
      </c>
      <c r="S1630" s="21">
        <f t="shared" si="101"/>
        <v>73113.775163683211</v>
      </c>
      <c r="T1630" s="21">
        <f t="shared" si="102"/>
        <v>13891.61728109981</v>
      </c>
      <c r="U1630" s="19">
        <v>0</v>
      </c>
      <c r="V1630" s="21">
        <f t="shared" si="103"/>
        <v>87005.392444783021</v>
      </c>
    </row>
    <row r="1631" spans="1:22" x14ac:dyDescent="0.3">
      <c r="A1631" s="3" t="s">
        <v>138</v>
      </c>
      <c r="B1631" s="3">
        <v>7</v>
      </c>
      <c r="C1631" s="4" t="s">
        <v>178</v>
      </c>
      <c r="D1631" s="3" t="s">
        <v>387</v>
      </c>
      <c r="E1631" s="3" t="s">
        <v>388</v>
      </c>
      <c r="F1631" s="4" t="s">
        <v>389</v>
      </c>
      <c r="G1631" s="3" t="s">
        <v>30</v>
      </c>
      <c r="H1631" s="5">
        <v>373.00080000000003</v>
      </c>
      <c r="I1631" s="5">
        <v>1.0178</v>
      </c>
      <c r="J1631" s="5">
        <v>0.99680000000000002</v>
      </c>
      <c r="K1631" s="6">
        <v>0.97936726272352126</v>
      </c>
      <c r="L1631" s="5">
        <v>12.43</v>
      </c>
      <c r="M1631" s="19">
        <f>H1631*INDEX('Pliegos Tarifarios (Santiago)'!$B:$B,MATCH($B1631,'Pliegos Tarifarios (Santiago)'!$A:$A,0))</f>
        <v>49147.704410400009</v>
      </c>
      <c r="N1631" s="19">
        <f>I1631*INDEX('Pliegos Tarifarios (Santiago)'!$C:$C,MATCH($B1631,'Pliegos Tarifarios (Santiago)'!$A:$A,0))</f>
        <v>3468.2949742000001</v>
      </c>
      <c r="O1631" s="19">
        <f>J1631*INDEX('Pliegos Tarifarios (Santiago)'!$D:$D,MATCH($B1631,'Pliegos Tarifarios (Santiago)'!$A:$A,0))</f>
        <v>14426.686400000001</v>
      </c>
      <c r="P1631" s="19">
        <f>H1631*INDEX('Pliegos Tarifarios (Santiago)'!$E:$E,MATCH($B1631,'Pliegos Tarifarios (Santiago)'!$A:$A,0))</f>
        <v>4857.9624192000001</v>
      </c>
      <c r="Q1631" s="19" cm="1">
        <f t="array" ref="Q1631">H1631*_xlfn.IFS(H1631&lt;=350,INDEX('Pliegos Tarifarios (Santiago)'!$F:$F,MATCH($B1631,'Pliegos Tarifarios (Santiago)'!$A:$A,0)),H1631&lt;=500,INDEX('Pliegos Tarifarios (Santiago)'!$G:$G,MATCH($B1631,'Pliegos Tarifarios (Santiago)'!$A:$A,0)),H1631&lt;=1000,INDEX('Pliegos Tarifarios (Santiago)'!$H:$H,MATCH($B1631,'Pliegos Tarifarios (Santiago)'!$A:$A,0)),H1631&lt;=5000,INDEX('Pliegos Tarifarios (Santiago)'!$I:$I,MATCH($B1631,'Pliegos Tarifarios (Santiago)'!$A:$A,0)),H1631&gt;5000,INDEX('Pliegos Tarifarios (Santiago)'!$J:$J,MATCH($B1631,'Pliegos Tarifarios (Santiago)'!$A:$A,0)))/1.19</f>
        <v>525.33558050420186</v>
      </c>
      <c r="R1631" s="19">
        <f>INDEX('Pliegos Tarifarios (Santiago)'!$K:$K,MATCH($B1631,'Pliegos Tarifarios (Santiago)'!$A:$A,0))</f>
        <v>726.16</v>
      </c>
      <c r="S1631" s="21">
        <f t="shared" si="101"/>
        <v>73152.143784304222</v>
      </c>
      <c r="T1631" s="21">
        <f t="shared" si="102"/>
        <v>13898.907319017802</v>
      </c>
      <c r="U1631" s="19">
        <v>0</v>
      </c>
      <c r="V1631" s="21">
        <f t="shared" si="103"/>
        <v>87051.051103322025</v>
      </c>
    </row>
    <row r="1632" spans="1:22" x14ac:dyDescent="0.3">
      <c r="A1632" s="3" t="s">
        <v>138</v>
      </c>
      <c r="B1632" s="3">
        <v>7</v>
      </c>
      <c r="C1632" s="4" t="s">
        <v>178</v>
      </c>
      <c r="D1632" s="3" t="s">
        <v>390</v>
      </c>
      <c r="E1632" s="3" t="s">
        <v>388</v>
      </c>
      <c r="F1632" s="4" t="s">
        <v>391</v>
      </c>
      <c r="G1632" s="3" t="s">
        <v>30</v>
      </c>
      <c r="H1632" s="5">
        <v>373.90379999999999</v>
      </c>
      <c r="I1632" s="5">
        <v>1.0022</v>
      </c>
      <c r="J1632" s="5">
        <v>0.9889</v>
      </c>
      <c r="K1632" s="6">
        <v>0.98672919576930751</v>
      </c>
      <c r="L1632" s="5">
        <v>12.46</v>
      </c>
      <c r="M1632" s="19">
        <f>H1632*INDEX('Pliegos Tarifarios (Santiago)'!$B:$B,MATCH($B1632,'Pliegos Tarifarios (Santiago)'!$A:$A,0))</f>
        <v>49266.686399400001</v>
      </c>
      <c r="N1632" s="19">
        <f>I1632*INDEX('Pliegos Tarifarios (Santiago)'!$C:$C,MATCH($B1632,'Pliegos Tarifarios (Santiago)'!$A:$A,0))</f>
        <v>3415.1358058000001</v>
      </c>
      <c r="O1632" s="19">
        <f>J1632*INDEX('Pliegos Tarifarios (Santiago)'!$D:$D,MATCH($B1632,'Pliegos Tarifarios (Santiago)'!$A:$A,0))</f>
        <v>14312.349700000001</v>
      </c>
      <c r="P1632" s="19">
        <f>H1632*INDEX('Pliegos Tarifarios (Santiago)'!$E:$E,MATCH($B1632,'Pliegos Tarifarios (Santiago)'!$A:$A,0))</f>
        <v>4869.7230911999995</v>
      </c>
      <c r="Q1632" s="19" cm="1">
        <f t="array" ref="Q1632">H1632*_xlfn.IFS(H1632&lt;=350,INDEX('Pliegos Tarifarios (Santiago)'!$F:$F,MATCH($B1632,'Pliegos Tarifarios (Santiago)'!$A:$A,0)),H1632&lt;=500,INDEX('Pliegos Tarifarios (Santiago)'!$G:$G,MATCH($B1632,'Pliegos Tarifarios (Santiago)'!$A:$A,0)),H1632&lt;=1000,INDEX('Pliegos Tarifarios (Santiago)'!$H:$H,MATCH($B1632,'Pliegos Tarifarios (Santiago)'!$A:$A,0)),H1632&lt;=5000,INDEX('Pliegos Tarifarios (Santiago)'!$I:$I,MATCH($B1632,'Pliegos Tarifarios (Santiago)'!$A:$A,0)),H1632&gt;5000,INDEX('Pliegos Tarifarios (Santiago)'!$J:$J,MATCH($B1632,'Pliegos Tarifarios (Santiago)'!$A:$A,0)))/1.19</f>
        <v>526.60736873949588</v>
      </c>
      <c r="R1632" s="19">
        <f>INDEX('Pliegos Tarifarios (Santiago)'!$K:$K,MATCH($B1632,'Pliegos Tarifarios (Santiago)'!$A:$A,0))</f>
        <v>726.16</v>
      </c>
      <c r="S1632" s="21">
        <f t="shared" si="101"/>
        <v>73116.662365139491</v>
      </c>
      <c r="T1632" s="21">
        <f t="shared" si="102"/>
        <v>13892.165849376503</v>
      </c>
      <c r="U1632" s="19">
        <v>0</v>
      </c>
      <c r="V1632" s="21">
        <f t="shared" si="103"/>
        <v>87008.82821451599</v>
      </c>
    </row>
    <row r="1633" spans="1:22" x14ac:dyDescent="0.3">
      <c r="A1633" s="3" t="s">
        <v>138</v>
      </c>
      <c r="B1633" s="3">
        <v>7</v>
      </c>
      <c r="C1633" s="4" t="s">
        <v>178</v>
      </c>
      <c r="D1633" s="3" t="s">
        <v>392</v>
      </c>
      <c r="E1633" s="3" t="s">
        <v>388</v>
      </c>
      <c r="F1633" s="4" t="s">
        <v>393</v>
      </c>
      <c r="G1633" s="3" t="s">
        <v>30</v>
      </c>
      <c r="H1633" s="5">
        <v>373.58859999999999</v>
      </c>
      <c r="I1633" s="5">
        <v>1.0188999999999999</v>
      </c>
      <c r="J1633" s="5">
        <v>1.0081</v>
      </c>
      <c r="K1633" s="6">
        <v>0.98940033369319857</v>
      </c>
      <c r="L1633" s="5">
        <v>12.45</v>
      </c>
      <c r="M1633" s="19">
        <f>H1633*INDEX('Pliegos Tarifarios (Santiago)'!$B:$B,MATCH($B1633,'Pliegos Tarifarios (Santiago)'!$A:$A,0))</f>
        <v>49225.154701799998</v>
      </c>
      <c r="N1633" s="19">
        <f>I1633*INDEX('Pliegos Tarifarios (Santiago)'!$C:$C,MATCH($B1633,'Pliegos Tarifarios (Santiago)'!$A:$A,0))</f>
        <v>3472.0433770999998</v>
      </c>
      <c r="O1633" s="19">
        <f>J1633*INDEX('Pliegos Tarifarios (Santiago)'!$D:$D,MATCH($B1633,'Pliegos Tarifarios (Santiago)'!$A:$A,0))</f>
        <v>14590.231299999999</v>
      </c>
      <c r="P1633" s="19">
        <f>H1633*INDEX('Pliegos Tarifarios (Santiago)'!$E:$E,MATCH($B1633,'Pliegos Tarifarios (Santiago)'!$A:$A,0))</f>
        <v>4865.6179263999993</v>
      </c>
      <c r="Q1633" s="19" cm="1">
        <f t="array" ref="Q1633">H1633*_xlfn.IFS(H1633&lt;=350,INDEX('Pliegos Tarifarios (Santiago)'!$F:$F,MATCH($B1633,'Pliegos Tarifarios (Santiago)'!$A:$A,0)),H1633&lt;=500,INDEX('Pliegos Tarifarios (Santiago)'!$G:$G,MATCH($B1633,'Pliegos Tarifarios (Santiago)'!$A:$A,0)),H1633&lt;=1000,INDEX('Pliegos Tarifarios (Santiago)'!$H:$H,MATCH($B1633,'Pliegos Tarifarios (Santiago)'!$A:$A,0)),H1633&lt;=5000,INDEX('Pliegos Tarifarios (Santiago)'!$I:$I,MATCH($B1633,'Pliegos Tarifarios (Santiago)'!$A:$A,0)),H1633&gt;5000,INDEX('Pliegos Tarifarios (Santiago)'!$J:$J,MATCH($B1633,'Pliegos Tarifarios (Santiago)'!$A:$A,0)))/1.19</f>
        <v>526.16344000000004</v>
      </c>
      <c r="R1633" s="19">
        <f>INDEX('Pliegos Tarifarios (Santiago)'!$K:$K,MATCH($B1633,'Pliegos Tarifarios (Santiago)'!$A:$A,0))</f>
        <v>726.16</v>
      </c>
      <c r="S1633" s="21">
        <f t="shared" si="101"/>
        <v>73405.37074530001</v>
      </c>
      <c r="T1633" s="21">
        <f t="shared" si="102"/>
        <v>13947.020441607003</v>
      </c>
      <c r="U1633" s="19">
        <v>0</v>
      </c>
      <c r="V1633" s="21">
        <f t="shared" si="103"/>
        <v>87352.391186907014</v>
      </c>
    </row>
    <row r="1634" spans="1:22" x14ac:dyDescent="0.3">
      <c r="A1634" s="3" t="s">
        <v>138</v>
      </c>
      <c r="B1634" s="3">
        <v>7</v>
      </c>
      <c r="C1634" s="4" t="s">
        <v>178</v>
      </c>
      <c r="D1634" s="3" t="s">
        <v>394</v>
      </c>
      <c r="E1634" s="3" t="s">
        <v>388</v>
      </c>
      <c r="F1634" s="4" t="s">
        <v>395</v>
      </c>
      <c r="G1634" s="3" t="s">
        <v>30</v>
      </c>
      <c r="H1634" s="5">
        <v>623.33579999999995</v>
      </c>
      <c r="I1634" s="5">
        <v>1.6919</v>
      </c>
      <c r="J1634" s="5">
        <v>1.6634</v>
      </c>
      <c r="K1634" s="6">
        <v>0.98315503280335714</v>
      </c>
      <c r="L1634" s="5">
        <v>20.78</v>
      </c>
      <c r="M1634" s="19">
        <f>H1634*INDEX('Pliegos Tarifarios (Santiago)'!$B:$B,MATCH($B1634,'Pliegos Tarifarios (Santiago)'!$A:$A,0))</f>
        <v>82132.595015400002</v>
      </c>
      <c r="N1634" s="19">
        <f>I1634*INDEX('Pliegos Tarifarios (Santiago)'!$C:$C,MATCH($B1634,'Pliegos Tarifarios (Santiago)'!$A:$A,0))</f>
        <v>5765.3844240999997</v>
      </c>
      <c r="O1634" s="19">
        <f>J1634*INDEX('Pliegos Tarifarios (Santiago)'!$D:$D,MATCH($B1634,'Pliegos Tarifarios (Santiago)'!$A:$A,0))</f>
        <v>24074.388200000001</v>
      </c>
      <c r="P1634" s="19">
        <f>H1634*INDEX('Pliegos Tarifarios (Santiago)'!$E:$E,MATCH($B1634,'Pliegos Tarifarios (Santiago)'!$A:$A,0))</f>
        <v>8118.3254591999985</v>
      </c>
      <c r="Q1634" s="19" cm="1">
        <f t="array" ref="Q1634">H1634*_xlfn.IFS(H1634&lt;=350,INDEX('Pliegos Tarifarios (Santiago)'!$F:$F,MATCH($B1634,'Pliegos Tarifarios (Santiago)'!$A:$A,0)),H1634&lt;=500,INDEX('Pliegos Tarifarios (Santiago)'!$G:$G,MATCH($B1634,'Pliegos Tarifarios (Santiago)'!$A:$A,0)),H1634&lt;=1000,INDEX('Pliegos Tarifarios (Santiago)'!$H:$H,MATCH($B1634,'Pliegos Tarifarios (Santiago)'!$A:$A,0)),H1634&lt;=5000,INDEX('Pliegos Tarifarios (Santiago)'!$I:$I,MATCH($B1634,'Pliegos Tarifarios (Santiago)'!$A:$A,0)),H1634&gt;5000,INDEX('Pliegos Tarifarios (Santiago)'!$J:$J,MATCH($B1634,'Pliegos Tarifarios (Santiago)'!$A:$A,0)))/1.19</f>
        <v>1461.9581662184873</v>
      </c>
      <c r="R1634" s="19">
        <f>INDEX('Pliegos Tarifarios (Santiago)'!$K:$K,MATCH($B1634,'Pliegos Tarifarios (Santiago)'!$A:$A,0))</f>
        <v>726.16</v>
      </c>
      <c r="S1634" s="21">
        <f t="shared" si="101"/>
        <v>122278.81126491851</v>
      </c>
      <c r="T1634" s="21">
        <f t="shared" si="102"/>
        <v>23232.974140334518</v>
      </c>
      <c r="U1634" s="19">
        <v>0</v>
      </c>
      <c r="V1634" s="21">
        <f t="shared" si="103"/>
        <v>145511.78540525303</v>
      </c>
    </row>
    <row r="1635" spans="1:22" x14ac:dyDescent="0.3">
      <c r="A1635" s="3" t="s">
        <v>138</v>
      </c>
      <c r="B1635" s="3">
        <v>7</v>
      </c>
      <c r="C1635" s="4" t="s">
        <v>178</v>
      </c>
      <c r="D1635" s="3" t="s">
        <v>396</v>
      </c>
      <c r="E1635" s="3" t="s">
        <v>388</v>
      </c>
      <c r="F1635" s="4" t="s">
        <v>397</v>
      </c>
      <c r="G1635" s="3" t="s">
        <v>16</v>
      </c>
      <c r="H1635" s="5">
        <v>1247.6566</v>
      </c>
      <c r="I1635" s="5">
        <v>3.3799000000000001</v>
      </c>
      <c r="J1635" s="5">
        <v>3.3799000000000001</v>
      </c>
      <c r="K1635" s="6">
        <v>1</v>
      </c>
      <c r="L1635" s="5">
        <v>41.59</v>
      </c>
      <c r="M1635" s="19">
        <f>H1635*INDEX('Pliegos Tarifarios (Santiago)'!$B:$B,MATCH($B1635,'Pliegos Tarifarios (Santiago)'!$A:$A,0))</f>
        <v>164394.9765858</v>
      </c>
      <c r="N1635" s="19">
        <f>I1635*INDEX('Pliegos Tarifarios (Santiago)'!$C:$C,MATCH($B1635,'Pliegos Tarifarios (Santiago)'!$A:$A,0))</f>
        <v>11517.479056100001</v>
      </c>
      <c r="O1635" s="19">
        <f>J1635*INDEX('Pliegos Tarifarios (Santiago)'!$D:$D,MATCH($B1635,'Pliegos Tarifarios (Santiago)'!$A:$A,0))</f>
        <v>48917.292700000005</v>
      </c>
      <c r="P1635" s="19">
        <f>H1635*INDEX('Pliegos Tarifarios (Santiago)'!$E:$E,MATCH($B1635,'Pliegos Tarifarios (Santiago)'!$A:$A,0))</f>
        <v>16249.479558399998</v>
      </c>
      <c r="Q1635" s="19" cm="1">
        <f t="array" ref="Q1635">H1635*_xlfn.IFS(H1635&lt;=350,INDEX('Pliegos Tarifarios (Santiago)'!$F:$F,MATCH($B1635,'Pliegos Tarifarios (Santiago)'!$A:$A,0)),H1635&lt;=500,INDEX('Pliegos Tarifarios (Santiago)'!$G:$G,MATCH($B1635,'Pliegos Tarifarios (Santiago)'!$A:$A,0)),H1635&lt;=1000,INDEX('Pliegos Tarifarios (Santiago)'!$H:$H,MATCH($B1635,'Pliegos Tarifarios (Santiago)'!$A:$A,0)),H1635&lt;=5000,INDEX('Pliegos Tarifarios (Santiago)'!$I:$I,MATCH($B1635,'Pliegos Tarifarios (Santiago)'!$A:$A,0)),H1635&gt;5000,INDEX('Pliegos Tarifarios (Santiago)'!$J:$J,MATCH($B1635,'Pliegos Tarifarios (Santiago)'!$A:$A,0)))/1.19</f>
        <v>3744.0182509243696</v>
      </c>
      <c r="R1635" s="19">
        <f>INDEX('Pliegos Tarifarios (Santiago)'!$K:$K,MATCH($B1635,'Pliegos Tarifarios (Santiago)'!$A:$A,0))</f>
        <v>726.16</v>
      </c>
      <c r="S1635" s="21">
        <f t="shared" si="101"/>
        <v>245549.40615122436</v>
      </c>
      <c r="T1635" s="21">
        <f t="shared" si="102"/>
        <v>46654.387168732632</v>
      </c>
      <c r="U1635" s="19">
        <v>0</v>
      </c>
      <c r="V1635" s="21">
        <f t="shared" si="103"/>
        <v>292203.79331995698</v>
      </c>
    </row>
    <row r="1636" spans="1:22" x14ac:dyDescent="0.3">
      <c r="A1636" s="3" t="s">
        <v>138</v>
      </c>
      <c r="B1636" s="3">
        <v>7</v>
      </c>
      <c r="C1636" s="4" t="s">
        <v>178</v>
      </c>
      <c r="D1636" s="3" t="s">
        <v>398</v>
      </c>
      <c r="E1636" s="3" t="s">
        <v>107</v>
      </c>
      <c r="F1636" s="4" t="s">
        <v>399</v>
      </c>
      <c r="G1636" s="3" t="s">
        <v>30</v>
      </c>
      <c r="H1636" s="5">
        <v>373.37090000000001</v>
      </c>
      <c r="I1636" s="5">
        <v>0.99729999999999996</v>
      </c>
      <c r="J1636" s="5">
        <v>0.97460000000000002</v>
      </c>
      <c r="K1636" s="6">
        <v>0.97723854406898636</v>
      </c>
      <c r="L1636" s="5">
        <v>12.45</v>
      </c>
      <c r="M1636" s="19">
        <f>H1636*INDEX('Pliegos Tarifarios (Santiago)'!$B:$B,MATCH($B1636,'Pliegos Tarifarios (Santiago)'!$A:$A,0))</f>
        <v>49196.4698967</v>
      </c>
      <c r="N1636" s="19">
        <f>I1636*INDEX('Pliegos Tarifarios (Santiago)'!$C:$C,MATCH($B1636,'Pliegos Tarifarios (Santiago)'!$A:$A,0))</f>
        <v>3398.4383747000002</v>
      </c>
      <c r="O1636" s="19">
        <f>J1636*INDEX('Pliegos Tarifarios (Santiago)'!$D:$D,MATCH($B1636,'Pliegos Tarifarios (Santiago)'!$A:$A,0))</f>
        <v>14105.3858</v>
      </c>
      <c r="P1636" s="19">
        <f>H1636*INDEX('Pliegos Tarifarios (Santiago)'!$E:$E,MATCH($B1636,'Pliegos Tarifarios (Santiago)'!$A:$A,0))</f>
        <v>4862.7826015999999</v>
      </c>
      <c r="Q1636" s="19" cm="1">
        <f t="array" ref="Q1636">H1636*_xlfn.IFS(H1636&lt;=350,INDEX('Pliegos Tarifarios (Santiago)'!$F:$F,MATCH($B1636,'Pliegos Tarifarios (Santiago)'!$A:$A,0)),H1636&lt;=500,INDEX('Pliegos Tarifarios (Santiago)'!$G:$G,MATCH($B1636,'Pliegos Tarifarios (Santiago)'!$A:$A,0)),H1636&lt;=1000,INDEX('Pliegos Tarifarios (Santiago)'!$H:$H,MATCH($B1636,'Pliegos Tarifarios (Santiago)'!$A:$A,0)),H1636&lt;=5000,INDEX('Pliegos Tarifarios (Santiago)'!$I:$I,MATCH($B1636,'Pliegos Tarifarios (Santiago)'!$A:$A,0)),H1636&gt;5000,INDEX('Pliegos Tarifarios (Santiago)'!$J:$J,MATCH($B1636,'Pliegos Tarifarios (Santiago)'!$A:$A,0)))/1.19</f>
        <v>525.85683058823543</v>
      </c>
      <c r="R1636" s="19">
        <f>INDEX('Pliegos Tarifarios (Santiago)'!$K:$K,MATCH($B1636,'Pliegos Tarifarios (Santiago)'!$A:$A,0))</f>
        <v>726.16</v>
      </c>
      <c r="S1636" s="21">
        <f t="shared" si="101"/>
        <v>72815.093503588243</v>
      </c>
      <c r="T1636" s="21">
        <f t="shared" si="102"/>
        <v>13834.867765681767</v>
      </c>
      <c r="U1636" s="19">
        <v>0</v>
      </c>
      <c r="V1636" s="21">
        <f t="shared" si="103"/>
        <v>86649.961269270018</v>
      </c>
    </row>
    <row r="1637" spans="1:22" x14ac:dyDescent="0.3">
      <c r="A1637" s="3" t="s">
        <v>138</v>
      </c>
      <c r="B1637" s="3">
        <v>7</v>
      </c>
      <c r="C1637" s="4" t="s">
        <v>178</v>
      </c>
      <c r="D1637" s="3" t="s">
        <v>400</v>
      </c>
      <c r="E1637" s="3" t="s">
        <v>107</v>
      </c>
      <c r="F1637" s="4" t="s">
        <v>108</v>
      </c>
      <c r="G1637" s="3" t="s">
        <v>30</v>
      </c>
      <c r="H1637" s="5">
        <v>373.23419999999999</v>
      </c>
      <c r="I1637" s="5">
        <v>1.0167999999999999</v>
      </c>
      <c r="J1637" s="5">
        <v>0.99860000000000004</v>
      </c>
      <c r="K1637" s="6">
        <v>0.9821007081038553</v>
      </c>
      <c r="L1637" s="5">
        <v>12.44</v>
      </c>
      <c r="M1637" s="19">
        <f>H1637*INDEX('Pliegos Tarifarios (Santiago)'!$B:$B,MATCH($B1637,'Pliegos Tarifarios (Santiago)'!$A:$A,0))</f>
        <v>49178.457894600004</v>
      </c>
      <c r="N1637" s="19">
        <f>I1637*INDEX('Pliegos Tarifarios (Santiago)'!$C:$C,MATCH($B1637,'Pliegos Tarifarios (Santiago)'!$A:$A,0))</f>
        <v>3464.8873352000001</v>
      </c>
      <c r="O1637" s="19">
        <f>J1637*INDEX('Pliegos Tarifarios (Santiago)'!$D:$D,MATCH($B1637,'Pliegos Tarifarios (Santiago)'!$A:$A,0))</f>
        <v>14452.737800000001</v>
      </c>
      <c r="P1637" s="19">
        <f>H1637*INDEX('Pliegos Tarifarios (Santiago)'!$E:$E,MATCH($B1637,'Pliegos Tarifarios (Santiago)'!$A:$A,0))</f>
        <v>4861.0022207999991</v>
      </c>
      <c r="Q1637" s="19" cm="1">
        <f t="array" ref="Q1637">H1637*_xlfn.IFS(H1637&lt;=350,INDEX('Pliegos Tarifarios (Santiago)'!$F:$F,MATCH($B1637,'Pliegos Tarifarios (Santiago)'!$A:$A,0)),H1637&lt;=500,INDEX('Pliegos Tarifarios (Santiago)'!$G:$G,MATCH($B1637,'Pliegos Tarifarios (Santiago)'!$A:$A,0)),H1637&lt;=1000,INDEX('Pliegos Tarifarios (Santiago)'!$H:$H,MATCH($B1637,'Pliegos Tarifarios (Santiago)'!$A:$A,0)),H1637&lt;=5000,INDEX('Pliegos Tarifarios (Santiago)'!$I:$I,MATCH($B1637,'Pliegos Tarifarios (Santiago)'!$A:$A,0)),H1637&gt;5000,INDEX('Pliegos Tarifarios (Santiago)'!$J:$J,MATCH($B1637,'Pliegos Tarifarios (Santiago)'!$A:$A,0)))/1.19</f>
        <v>525.66430184873957</v>
      </c>
      <c r="R1637" s="19">
        <f>INDEX('Pliegos Tarifarios (Santiago)'!$K:$K,MATCH($B1637,'Pliegos Tarifarios (Santiago)'!$A:$A,0))</f>
        <v>726.16</v>
      </c>
      <c r="S1637" s="21">
        <f t="shared" si="101"/>
        <v>73208.909552448749</v>
      </c>
      <c r="T1637" s="21">
        <f t="shared" si="102"/>
        <v>13909.692814965263</v>
      </c>
      <c r="U1637" s="19">
        <v>0</v>
      </c>
      <c r="V1637" s="21">
        <f t="shared" si="103"/>
        <v>87118.602367414016</v>
      </c>
    </row>
    <row r="1638" spans="1:22" x14ac:dyDescent="0.3">
      <c r="A1638" s="3" t="s">
        <v>138</v>
      </c>
      <c r="B1638" s="3">
        <v>7</v>
      </c>
      <c r="C1638" s="4" t="s">
        <v>178</v>
      </c>
      <c r="D1638" s="3" t="s">
        <v>401</v>
      </c>
      <c r="E1638" s="3" t="s">
        <v>292</v>
      </c>
      <c r="F1638" s="4" t="s">
        <v>402</v>
      </c>
      <c r="G1638" s="3" t="s">
        <v>30</v>
      </c>
      <c r="H1638" s="5">
        <v>622.60109999999997</v>
      </c>
      <c r="I1638" s="5">
        <v>1.7607999999999999</v>
      </c>
      <c r="J1638" s="5">
        <v>1.6919</v>
      </c>
      <c r="K1638" s="6">
        <v>0.96087005906406187</v>
      </c>
      <c r="L1638" s="5">
        <v>20.75</v>
      </c>
      <c r="M1638" s="19">
        <f>H1638*INDEX('Pliegos Tarifarios (Santiago)'!$B:$B,MATCH($B1638,'Pliegos Tarifarios (Santiago)'!$A:$A,0))</f>
        <v>82035.788739299998</v>
      </c>
      <c r="N1638" s="19">
        <f>I1638*INDEX('Pliegos Tarifarios (Santiago)'!$C:$C,MATCH($B1638,'Pliegos Tarifarios (Santiago)'!$A:$A,0))</f>
        <v>6000.1707512000003</v>
      </c>
      <c r="O1638" s="19">
        <f>J1638*INDEX('Pliegos Tarifarios (Santiago)'!$D:$D,MATCH($B1638,'Pliegos Tarifarios (Santiago)'!$A:$A,0))</f>
        <v>24486.868699999999</v>
      </c>
      <c r="P1638" s="19">
        <f>H1638*INDEX('Pliegos Tarifarios (Santiago)'!$E:$E,MATCH($B1638,'Pliegos Tarifarios (Santiago)'!$A:$A,0))</f>
        <v>8108.756726399999</v>
      </c>
      <c r="Q1638" s="19" cm="1">
        <f t="array" ref="Q1638">H1638*_xlfn.IFS(H1638&lt;=350,INDEX('Pliegos Tarifarios (Santiago)'!$F:$F,MATCH($B1638,'Pliegos Tarifarios (Santiago)'!$A:$A,0)),H1638&lt;=500,INDEX('Pliegos Tarifarios (Santiago)'!$G:$G,MATCH($B1638,'Pliegos Tarifarios (Santiago)'!$A:$A,0)),H1638&lt;=1000,INDEX('Pliegos Tarifarios (Santiago)'!$H:$H,MATCH($B1638,'Pliegos Tarifarios (Santiago)'!$A:$A,0)),H1638&lt;=5000,INDEX('Pliegos Tarifarios (Santiago)'!$I:$I,MATCH($B1638,'Pliegos Tarifarios (Santiago)'!$A:$A,0)),H1638&gt;5000,INDEX('Pliegos Tarifarios (Santiago)'!$J:$J,MATCH($B1638,'Pliegos Tarifarios (Santiago)'!$A:$A,0)))/1.19</f>
        <v>1460.2350168907565</v>
      </c>
      <c r="R1638" s="19">
        <f>INDEX('Pliegos Tarifarios (Santiago)'!$K:$K,MATCH($B1638,'Pliegos Tarifarios (Santiago)'!$A:$A,0))</f>
        <v>726.16</v>
      </c>
      <c r="S1638" s="21">
        <f t="shared" si="101"/>
        <v>122817.97993379076</v>
      </c>
      <c r="T1638" s="21">
        <f t="shared" si="102"/>
        <v>23335.416187420244</v>
      </c>
      <c r="U1638" s="19">
        <v>0</v>
      </c>
      <c r="V1638" s="21">
        <f t="shared" si="103"/>
        <v>146153.396121211</v>
      </c>
    </row>
    <row r="1639" spans="1:22" x14ac:dyDescent="0.3">
      <c r="A1639" s="3" t="s">
        <v>138</v>
      </c>
      <c r="B1639" s="3">
        <v>7</v>
      </c>
      <c r="C1639" s="4" t="s">
        <v>178</v>
      </c>
      <c r="D1639" s="3" t="s">
        <v>403</v>
      </c>
      <c r="E1639" s="3" t="s">
        <v>292</v>
      </c>
      <c r="F1639" s="4" t="s">
        <v>404</v>
      </c>
      <c r="G1639" s="3" t="s">
        <v>30</v>
      </c>
      <c r="H1639" s="5">
        <v>373.2636</v>
      </c>
      <c r="I1639" s="5">
        <v>1.0150999999999999</v>
      </c>
      <c r="J1639" s="5">
        <v>1.0150999999999999</v>
      </c>
      <c r="K1639" s="6">
        <v>1</v>
      </c>
      <c r="L1639" s="5">
        <v>12.44</v>
      </c>
      <c r="M1639" s="19">
        <f>H1639*INDEX('Pliegos Tarifarios (Santiago)'!$B:$B,MATCH($B1639,'Pliegos Tarifarios (Santiago)'!$A:$A,0))</f>
        <v>49182.331726800003</v>
      </c>
      <c r="N1639" s="19">
        <f>I1639*INDEX('Pliegos Tarifarios (Santiago)'!$C:$C,MATCH($B1639,'Pliegos Tarifarios (Santiago)'!$A:$A,0))</f>
        <v>3459.0943488999997</v>
      </c>
      <c r="O1639" s="19">
        <f>J1639*INDEX('Pliegos Tarifarios (Santiago)'!$D:$D,MATCH($B1639,'Pliegos Tarifarios (Santiago)'!$A:$A,0))</f>
        <v>14691.542299999999</v>
      </c>
      <c r="P1639" s="19">
        <f>H1639*INDEX('Pliegos Tarifarios (Santiago)'!$E:$E,MATCH($B1639,'Pliegos Tarifarios (Santiago)'!$A:$A,0))</f>
        <v>4861.3851263999995</v>
      </c>
      <c r="Q1639" s="19" cm="1">
        <f t="array" ref="Q1639">H1639*_xlfn.IFS(H1639&lt;=350,INDEX('Pliegos Tarifarios (Santiago)'!$F:$F,MATCH($B1639,'Pliegos Tarifarios (Santiago)'!$A:$A,0)),H1639&lt;=500,INDEX('Pliegos Tarifarios (Santiago)'!$G:$G,MATCH($B1639,'Pliegos Tarifarios (Santiago)'!$A:$A,0)),H1639&lt;=1000,INDEX('Pliegos Tarifarios (Santiago)'!$H:$H,MATCH($B1639,'Pliegos Tarifarios (Santiago)'!$A:$A,0)),H1639&lt;=5000,INDEX('Pliegos Tarifarios (Santiago)'!$I:$I,MATCH($B1639,'Pliegos Tarifarios (Santiago)'!$A:$A,0)),H1639&gt;5000,INDEX('Pliegos Tarifarios (Santiago)'!$J:$J,MATCH($B1639,'Pliegos Tarifarios (Santiago)'!$A:$A,0)))/1.19</f>
        <v>525.70570890756301</v>
      </c>
      <c r="R1639" s="19">
        <f>INDEX('Pliegos Tarifarios (Santiago)'!$K:$K,MATCH($B1639,'Pliegos Tarifarios (Santiago)'!$A:$A,0))</f>
        <v>726.16</v>
      </c>
      <c r="S1639" s="21">
        <f t="shared" si="101"/>
        <v>73446.21921100757</v>
      </c>
      <c r="T1639" s="21">
        <f t="shared" si="102"/>
        <v>13954.781650091438</v>
      </c>
      <c r="U1639" s="19">
        <v>0</v>
      </c>
      <c r="V1639" s="21">
        <f t="shared" si="103"/>
        <v>87401.000861099004</v>
      </c>
    </row>
    <row r="1640" spans="1:22" x14ac:dyDescent="0.3">
      <c r="A1640" s="3" t="s">
        <v>138</v>
      </c>
      <c r="B1640" s="3">
        <v>7</v>
      </c>
      <c r="C1640" s="4" t="s">
        <v>178</v>
      </c>
      <c r="D1640" s="3" t="s">
        <v>405</v>
      </c>
      <c r="E1640" s="3" t="s">
        <v>292</v>
      </c>
      <c r="F1640" s="4" t="s">
        <v>406</v>
      </c>
      <c r="G1640" s="3" t="s">
        <v>30</v>
      </c>
      <c r="H1640" s="5">
        <v>373.87619999999998</v>
      </c>
      <c r="I1640" s="5">
        <v>1.0321</v>
      </c>
      <c r="J1640" s="5">
        <v>0.97850000000000004</v>
      </c>
      <c r="K1640" s="6">
        <v>0.94806704776668926</v>
      </c>
      <c r="L1640" s="5">
        <v>12.46</v>
      </c>
      <c r="M1640" s="19">
        <f>H1640*INDEX('Pliegos Tarifarios (Santiago)'!$B:$B,MATCH($B1640,'Pliegos Tarifarios (Santiago)'!$A:$A,0))</f>
        <v>49263.049740599999</v>
      </c>
      <c r="N1640" s="19">
        <f>I1640*INDEX('Pliegos Tarifarios (Santiago)'!$C:$C,MATCH($B1640,'Pliegos Tarifarios (Santiago)'!$A:$A,0))</f>
        <v>3517.0242119000004</v>
      </c>
      <c r="O1640" s="19">
        <f>J1640*INDEX('Pliegos Tarifarios (Santiago)'!$D:$D,MATCH($B1640,'Pliegos Tarifarios (Santiago)'!$A:$A,0))</f>
        <v>14161.8305</v>
      </c>
      <c r="P1640" s="19">
        <f>H1640*INDEX('Pliegos Tarifarios (Santiago)'!$E:$E,MATCH($B1640,'Pliegos Tarifarios (Santiago)'!$A:$A,0))</f>
        <v>4869.3636287999998</v>
      </c>
      <c r="Q1640" s="19" cm="1">
        <f t="array" ref="Q1640">H1640*_xlfn.IFS(H1640&lt;=350,INDEX('Pliegos Tarifarios (Santiago)'!$F:$F,MATCH($B1640,'Pliegos Tarifarios (Santiago)'!$A:$A,0)),H1640&lt;=500,INDEX('Pliegos Tarifarios (Santiago)'!$G:$G,MATCH($B1640,'Pliegos Tarifarios (Santiago)'!$A:$A,0)),H1640&lt;=1000,INDEX('Pliegos Tarifarios (Santiago)'!$H:$H,MATCH($B1640,'Pliegos Tarifarios (Santiago)'!$A:$A,0)),H1640&lt;=5000,INDEX('Pliegos Tarifarios (Santiago)'!$I:$I,MATCH($B1640,'Pliegos Tarifarios (Santiago)'!$A:$A,0)),H1640&gt;5000,INDEX('Pliegos Tarifarios (Santiago)'!$J:$J,MATCH($B1640,'Pliegos Tarifarios (Santiago)'!$A:$A,0)))/1.19</f>
        <v>526.56849680672269</v>
      </c>
      <c r="R1640" s="19">
        <f>INDEX('Pliegos Tarifarios (Santiago)'!$K:$K,MATCH($B1640,'Pliegos Tarifarios (Santiago)'!$A:$A,0))</f>
        <v>726.16</v>
      </c>
      <c r="S1640" s="21">
        <f t="shared" si="101"/>
        <v>73063.996578106729</v>
      </c>
      <c r="T1640" s="21">
        <f t="shared" si="102"/>
        <v>13882.159349840278</v>
      </c>
      <c r="U1640" s="19">
        <v>0</v>
      </c>
      <c r="V1640" s="21">
        <f t="shared" si="103"/>
        <v>86946.155927947009</v>
      </c>
    </row>
    <row r="1641" spans="1:22" x14ac:dyDescent="0.3">
      <c r="A1641" s="3" t="s">
        <v>138</v>
      </c>
      <c r="B1641" s="3">
        <v>7</v>
      </c>
      <c r="C1641" s="4" t="s">
        <v>178</v>
      </c>
      <c r="D1641" s="3" t="s">
        <v>407</v>
      </c>
      <c r="E1641" s="3" t="s">
        <v>408</v>
      </c>
      <c r="F1641" s="4" t="s">
        <v>409</v>
      </c>
      <c r="G1641" s="3" t="s">
        <v>30</v>
      </c>
      <c r="H1641" s="5">
        <v>374.08589999999998</v>
      </c>
      <c r="I1641" s="5">
        <v>1.0168999999999999</v>
      </c>
      <c r="J1641" s="5">
        <v>0.98670000000000002</v>
      </c>
      <c r="K1641" s="6">
        <v>0.97030189792506649</v>
      </c>
      <c r="L1641" s="5">
        <v>12.47</v>
      </c>
      <c r="M1641" s="19">
        <f>H1641*INDEX('Pliegos Tarifarios (Santiago)'!$B:$B,MATCH($B1641,'Pliegos Tarifarios (Santiago)'!$A:$A,0))</f>
        <v>49290.680441700002</v>
      </c>
      <c r="N1641" s="19">
        <f>I1641*INDEX('Pliegos Tarifarios (Santiago)'!$C:$C,MATCH($B1641,'Pliegos Tarifarios (Santiago)'!$A:$A,0))</f>
        <v>3465.2280990999998</v>
      </c>
      <c r="O1641" s="19">
        <f>J1641*INDEX('Pliegos Tarifarios (Santiago)'!$D:$D,MATCH($B1641,'Pliegos Tarifarios (Santiago)'!$A:$A,0))</f>
        <v>14280.509100000001</v>
      </c>
      <c r="P1641" s="19">
        <f>H1641*INDEX('Pliegos Tarifarios (Santiago)'!$E:$E,MATCH($B1641,'Pliegos Tarifarios (Santiago)'!$A:$A,0))</f>
        <v>4872.0947615999994</v>
      </c>
      <c r="Q1641" s="19" cm="1">
        <f t="array" ref="Q1641">H1641*_xlfn.IFS(H1641&lt;=350,INDEX('Pliegos Tarifarios (Santiago)'!$F:$F,MATCH($B1641,'Pliegos Tarifarios (Santiago)'!$A:$A,0)),H1641&lt;=500,INDEX('Pliegos Tarifarios (Santiago)'!$G:$G,MATCH($B1641,'Pliegos Tarifarios (Santiago)'!$A:$A,0)),H1641&lt;=1000,INDEX('Pliegos Tarifarios (Santiago)'!$H:$H,MATCH($B1641,'Pliegos Tarifarios (Santiago)'!$A:$A,0)),H1641&lt;=5000,INDEX('Pliegos Tarifarios (Santiago)'!$I:$I,MATCH($B1641,'Pliegos Tarifarios (Santiago)'!$A:$A,0)),H1641&gt;5000,INDEX('Pliegos Tarifarios (Santiago)'!$J:$J,MATCH($B1641,'Pliegos Tarifarios (Santiago)'!$A:$A,0)))/1.19</f>
        <v>526.86383899159671</v>
      </c>
      <c r="R1641" s="19">
        <f>INDEX('Pliegos Tarifarios (Santiago)'!$K:$K,MATCH($B1641,'Pliegos Tarifarios (Santiago)'!$A:$A,0))</f>
        <v>726.16</v>
      </c>
      <c r="S1641" s="21">
        <f t="shared" si="101"/>
        <v>73161.536241391615</v>
      </c>
      <c r="T1641" s="21">
        <f t="shared" si="102"/>
        <v>13900.691885864408</v>
      </c>
      <c r="U1641" s="19">
        <v>0</v>
      </c>
      <c r="V1641" s="21">
        <f t="shared" si="103"/>
        <v>87062.228127256021</v>
      </c>
    </row>
    <row r="1642" spans="1:22" x14ac:dyDescent="0.3">
      <c r="A1642" s="3" t="s">
        <v>138</v>
      </c>
      <c r="B1642" s="3">
        <v>7</v>
      </c>
      <c r="C1642" s="4" t="s">
        <v>178</v>
      </c>
      <c r="D1642" s="3" t="s">
        <v>410</v>
      </c>
      <c r="E1642" s="3" t="s">
        <v>408</v>
      </c>
      <c r="F1642" s="4" t="s">
        <v>411</v>
      </c>
      <c r="G1642" s="3" t="s">
        <v>30</v>
      </c>
      <c r="H1642" s="5">
        <v>373.80790000000002</v>
      </c>
      <c r="I1642" s="5">
        <v>1.0135000000000001</v>
      </c>
      <c r="J1642" s="5">
        <v>0.98529999999999995</v>
      </c>
      <c r="K1642" s="6">
        <v>0.97217562900838672</v>
      </c>
      <c r="L1642" s="5">
        <v>12.46</v>
      </c>
      <c r="M1642" s="19">
        <f>H1642*INDEX('Pliegos Tarifarios (Santiago)'!$B:$B,MATCH($B1642,'Pliegos Tarifarios (Santiago)'!$A:$A,0))</f>
        <v>49254.050327700003</v>
      </c>
      <c r="N1642" s="19">
        <f>I1642*INDEX('Pliegos Tarifarios (Santiago)'!$C:$C,MATCH($B1642,'Pliegos Tarifarios (Santiago)'!$A:$A,0))</f>
        <v>3453.6421265000004</v>
      </c>
      <c r="O1642" s="19">
        <f>J1642*INDEX('Pliegos Tarifarios (Santiago)'!$D:$D,MATCH($B1642,'Pliegos Tarifarios (Santiago)'!$A:$A,0))</f>
        <v>14260.2469</v>
      </c>
      <c r="P1642" s="19">
        <f>H1642*INDEX('Pliegos Tarifarios (Santiago)'!$E:$E,MATCH($B1642,'Pliegos Tarifarios (Santiago)'!$A:$A,0))</f>
        <v>4868.4740896000003</v>
      </c>
      <c r="Q1642" s="19" cm="1">
        <f t="array" ref="Q1642">H1642*_xlfn.IFS(H1642&lt;=350,INDEX('Pliegos Tarifarios (Santiago)'!$F:$F,MATCH($B1642,'Pliegos Tarifarios (Santiago)'!$A:$A,0)),H1642&lt;=500,INDEX('Pliegos Tarifarios (Santiago)'!$G:$G,MATCH($B1642,'Pliegos Tarifarios (Santiago)'!$A:$A,0)),H1642&lt;=1000,INDEX('Pliegos Tarifarios (Santiago)'!$H:$H,MATCH($B1642,'Pliegos Tarifarios (Santiago)'!$A:$A,0)),H1642&lt;=5000,INDEX('Pliegos Tarifarios (Santiago)'!$I:$I,MATCH($B1642,'Pliegos Tarifarios (Santiago)'!$A:$A,0)),H1642&gt;5000,INDEX('Pliegos Tarifarios (Santiago)'!$J:$J,MATCH($B1642,'Pliegos Tarifarios (Santiago)'!$A:$A,0)))/1.19</f>
        <v>526.47230285714295</v>
      </c>
      <c r="R1642" s="19">
        <f>INDEX('Pliegos Tarifarios (Santiago)'!$K:$K,MATCH($B1642,'Pliegos Tarifarios (Santiago)'!$A:$A,0))</f>
        <v>726.16</v>
      </c>
      <c r="S1642" s="21">
        <f t="shared" si="101"/>
        <v>73089.045746657153</v>
      </c>
      <c r="T1642" s="21">
        <f t="shared" si="102"/>
        <v>13886.918691864859</v>
      </c>
      <c r="U1642" s="19">
        <v>0</v>
      </c>
      <c r="V1642" s="21">
        <f t="shared" si="103"/>
        <v>86975.964438522016</v>
      </c>
    </row>
    <row r="1643" spans="1:22" x14ac:dyDescent="0.3">
      <c r="A1643" s="3" t="s">
        <v>138</v>
      </c>
      <c r="B1643" s="3">
        <v>7</v>
      </c>
      <c r="C1643" s="4" t="s">
        <v>178</v>
      </c>
      <c r="D1643" s="3" t="s">
        <v>412</v>
      </c>
      <c r="E1643" s="3" t="s">
        <v>104</v>
      </c>
      <c r="F1643" s="4" t="s">
        <v>413</v>
      </c>
      <c r="G1643" s="3" t="s">
        <v>30</v>
      </c>
      <c r="H1643" s="5">
        <v>373.1046</v>
      </c>
      <c r="I1643" s="5">
        <v>1.0105</v>
      </c>
      <c r="J1643" s="5">
        <v>1.0105</v>
      </c>
      <c r="K1643" s="6">
        <v>1</v>
      </c>
      <c r="L1643" s="5">
        <v>12.44</v>
      </c>
      <c r="M1643" s="19">
        <f>H1643*INDEX('Pliegos Tarifarios (Santiago)'!$B:$B,MATCH($B1643,'Pliegos Tarifarios (Santiago)'!$A:$A,0))</f>
        <v>49161.3814098</v>
      </c>
      <c r="N1643" s="19">
        <f>I1643*INDEX('Pliegos Tarifarios (Santiago)'!$C:$C,MATCH($B1643,'Pliegos Tarifarios (Santiago)'!$A:$A,0))</f>
        <v>3443.4192094999999</v>
      </c>
      <c r="O1643" s="19">
        <f>J1643*INDEX('Pliegos Tarifarios (Santiago)'!$D:$D,MATCH($B1643,'Pliegos Tarifarios (Santiago)'!$A:$A,0))</f>
        <v>14624.966499999999</v>
      </c>
      <c r="P1643" s="19">
        <f>H1643*INDEX('Pliegos Tarifarios (Santiago)'!$E:$E,MATCH($B1643,'Pliegos Tarifarios (Santiago)'!$A:$A,0))</f>
        <v>4859.3143104000001</v>
      </c>
      <c r="Q1643" s="19" cm="1">
        <f t="array" ref="Q1643">H1643*_xlfn.IFS(H1643&lt;=350,INDEX('Pliegos Tarifarios (Santiago)'!$F:$F,MATCH($B1643,'Pliegos Tarifarios (Santiago)'!$A:$A,0)),H1643&lt;=500,INDEX('Pliegos Tarifarios (Santiago)'!$G:$G,MATCH($B1643,'Pliegos Tarifarios (Santiago)'!$A:$A,0)),H1643&lt;=1000,INDEX('Pliegos Tarifarios (Santiago)'!$H:$H,MATCH($B1643,'Pliegos Tarifarios (Santiago)'!$A:$A,0)),H1643&lt;=5000,INDEX('Pliegos Tarifarios (Santiago)'!$I:$I,MATCH($B1643,'Pliegos Tarifarios (Santiago)'!$A:$A,0)),H1643&gt;5000,INDEX('Pliegos Tarifarios (Santiago)'!$J:$J,MATCH($B1643,'Pliegos Tarifarios (Santiago)'!$A:$A,0)))/1.19</f>
        <v>525.48177277310924</v>
      </c>
      <c r="R1643" s="19">
        <f>INDEX('Pliegos Tarifarios (Santiago)'!$K:$K,MATCH($B1643,'Pliegos Tarifarios (Santiago)'!$A:$A,0))</f>
        <v>726.16</v>
      </c>
      <c r="S1643" s="21">
        <f t="shared" si="101"/>
        <v>73340.72320247312</v>
      </c>
      <c r="T1643" s="21">
        <f t="shared" si="102"/>
        <v>13934.737408469893</v>
      </c>
      <c r="U1643" s="19">
        <v>0</v>
      </c>
      <c r="V1643" s="21">
        <f t="shared" si="103"/>
        <v>87275.460610943017</v>
      </c>
    </row>
    <row r="1644" spans="1:22" x14ac:dyDescent="0.3">
      <c r="A1644" s="3" t="s">
        <v>138</v>
      </c>
      <c r="B1644" s="3">
        <v>7</v>
      </c>
      <c r="C1644" s="4" t="s">
        <v>178</v>
      </c>
      <c r="D1644" s="3" t="s">
        <v>414</v>
      </c>
      <c r="E1644" s="3" t="s">
        <v>104</v>
      </c>
      <c r="F1644" s="4" t="s">
        <v>415</v>
      </c>
      <c r="G1644" s="3" t="s">
        <v>30</v>
      </c>
      <c r="H1644" s="5">
        <v>373.20139999999998</v>
      </c>
      <c r="I1644" s="5">
        <v>0.99229999999999996</v>
      </c>
      <c r="J1644" s="5">
        <v>0.98799999999999999</v>
      </c>
      <c r="K1644" s="6">
        <v>0.99566663307467507</v>
      </c>
      <c r="L1644" s="5">
        <v>12.44</v>
      </c>
      <c r="M1644" s="19">
        <f>H1644*INDEX('Pliegos Tarifarios (Santiago)'!$B:$B,MATCH($B1644,'Pliegos Tarifarios (Santiago)'!$A:$A,0))</f>
        <v>49174.136068200001</v>
      </c>
      <c r="N1644" s="19">
        <f>I1644*INDEX('Pliegos Tarifarios (Santiago)'!$C:$C,MATCH($B1644,'Pliegos Tarifarios (Santiago)'!$A:$A,0))</f>
        <v>3381.4001797000001</v>
      </c>
      <c r="O1644" s="19">
        <f>J1644*INDEX('Pliegos Tarifarios (Santiago)'!$D:$D,MATCH($B1644,'Pliegos Tarifarios (Santiago)'!$A:$A,0))</f>
        <v>14299.324000000001</v>
      </c>
      <c r="P1644" s="19">
        <f>H1644*INDEX('Pliegos Tarifarios (Santiago)'!$E:$E,MATCH($B1644,'Pliegos Tarifarios (Santiago)'!$A:$A,0))</f>
        <v>4860.5750335999992</v>
      </c>
      <c r="Q1644" s="19" cm="1">
        <f t="array" ref="Q1644">H1644*_xlfn.IFS(H1644&lt;=350,INDEX('Pliegos Tarifarios (Santiago)'!$F:$F,MATCH($B1644,'Pliegos Tarifarios (Santiago)'!$A:$A,0)),H1644&lt;=500,INDEX('Pliegos Tarifarios (Santiago)'!$G:$G,MATCH($B1644,'Pliegos Tarifarios (Santiago)'!$A:$A,0)),H1644&lt;=1000,INDEX('Pliegos Tarifarios (Santiago)'!$H:$H,MATCH($B1644,'Pliegos Tarifarios (Santiago)'!$A:$A,0)),H1644&lt;=5000,INDEX('Pliegos Tarifarios (Santiago)'!$I:$I,MATCH($B1644,'Pliegos Tarifarios (Santiago)'!$A:$A,0)),H1644&gt;5000,INDEX('Pliegos Tarifarios (Santiago)'!$J:$J,MATCH($B1644,'Pliegos Tarifarios (Santiago)'!$A:$A,0)))/1.19</f>
        <v>525.61810621848736</v>
      </c>
      <c r="R1644" s="19">
        <f>INDEX('Pliegos Tarifarios (Santiago)'!$K:$K,MATCH($B1644,'Pliegos Tarifarios (Santiago)'!$A:$A,0))</f>
        <v>726.16</v>
      </c>
      <c r="S1644" s="21">
        <f t="shared" si="101"/>
        <v>72967.213387718512</v>
      </c>
      <c r="T1644" s="21">
        <f t="shared" si="102"/>
        <v>13863.770543666516</v>
      </c>
      <c r="U1644" s="19">
        <v>0</v>
      </c>
      <c r="V1644" s="21">
        <f t="shared" si="103"/>
        <v>86830.983931385024</v>
      </c>
    </row>
    <row r="1645" spans="1:22" x14ac:dyDescent="0.3">
      <c r="A1645" s="3" t="s">
        <v>138</v>
      </c>
      <c r="B1645" s="3">
        <v>7</v>
      </c>
      <c r="C1645" s="4" t="s">
        <v>178</v>
      </c>
      <c r="D1645" s="3" t="s">
        <v>416</v>
      </c>
      <c r="E1645" s="3" t="s">
        <v>104</v>
      </c>
      <c r="F1645" s="4" t="s">
        <v>417</v>
      </c>
      <c r="G1645" s="3" t="s">
        <v>30</v>
      </c>
      <c r="H1645" s="5">
        <v>372.92309999999998</v>
      </c>
      <c r="I1645" s="5">
        <v>1.0149999999999999</v>
      </c>
      <c r="J1645" s="5">
        <v>1.0149999999999999</v>
      </c>
      <c r="K1645" s="6">
        <v>1</v>
      </c>
      <c r="L1645" s="5">
        <v>12.43</v>
      </c>
      <c r="M1645" s="19">
        <f>H1645*INDEX('Pliegos Tarifarios (Santiago)'!$B:$B,MATCH($B1645,'Pliegos Tarifarios (Santiago)'!$A:$A,0))</f>
        <v>49137.466425300001</v>
      </c>
      <c r="N1645" s="19">
        <f>I1645*INDEX('Pliegos Tarifarios (Santiago)'!$C:$C,MATCH($B1645,'Pliegos Tarifarios (Santiago)'!$A:$A,0))</f>
        <v>3458.7535849999999</v>
      </c>
      <c r="O1645" s="19">
        <f>J1645*INDEX('Pliegos Tarifarios (Santiago)'!$D:$D,MATCH($B1645,'Pliegos Tarifarios (Santiago)'!$A:$A,0))</f>
        <v>14690.094999999999</v>
      </c>
      <c r="P1645" s="19">
        <f>H1645*INDEX('Pliegos Tarifarios (Santiago)'!$E:$E,MATCH($B1645,'Pliegos Tarifarios (Santiago)'!$A:$A,0))</f>
        <v>4856.9504543999992</v>
      </c>
      <c r="Q1645" s="19" cm="1">
        <f t="array" ref="Q1645">H1645*_xlfn.IFS(H1645&lt;=350,INDEX('Pliegos Tarifarios (Santiago)'!$F:$F,MATCH($B1645,'Pliegos Tarifarios (Santiago)'!$A:$A,0)),H1645&lt;=500,INDEX('Pliegos Tarifarios (Santiago)'!$G:$G,MATCH($B1645,'Pliegos Tarifarios (Santiago)'!$A:$A,0)),H1645&lt;=1000,INDEX('Pliegos Tarifarios (Santiago)'!$H:$H,MATCH($B1645,'Pliegos Tarifarios (Santiago)'!$A:$A,0)),H1645&lt;=5000,INDEX('Pliegos Tarifarios (Santiago)'!$I:$I,MATCH($B1645,'Pliegos Tarifarios (Santiago)'!$A:$A,0)),H1645&gt;5000,INDEX('Pliegos Tarifarios (Santiago)'!$J:$J,MATCH($B1645,'Pliegos Tarifarios (Santiago)'!$A:$A,0)))/1.19</f>
        <v>525.22614756302517</v>
      </c>
      <c r="R1645" s="19">
        <f>INDEX('Pliegos Tarifarios (Santiago)'!$K:$K,MATCH($B1645,'Pliegos Tarifarios (Santiago)'!$A:$A,0))</f>
        <v>726.16</v>
      </c>
      <c r="S1645" s="21">
        <f t="shared" si="101"/>
        <v>73394.651612263013</v>
      </c>
      <c r="T1645" s="21">
        <f t="shared" si="102"/>
        <v>13944.983806329972</v>
      </c>
      <c r="U1645" s="19">
        <v>0</v>
      </c>
      <c r="V1645" s="21">
        <f t="shared" si="103"/>
        <v>87339.635418592981</v>
      </c>
    </row>
    <row r="1646" spans="1:22" x14ac:dyDescent="0.3">
      <c r="A1646" s="3" t="s">
        <v>138</v>
      </c>
      <c r="B1646" s="3">
        <v>7</v>
      </c>
      <c r="C1646" s="4" t="s">
        <v>178</v>
      </c>
      <c r="D1646" s="3" t="s">
        <v>418</v>
      </c>
      <c r="E1646" s="3" t="s">
        <v>56</v>
      </c>
      <c r="F1646" s="4" t="s">
        <v>419</v>
      </c>
      <c r="G1646" s="3" t="s">
        <v>30</v>
      </c>
      <c r="H1646" s="5">
        <v>249.80350000000001</v>
      </c>
      <c r="I1646" s="5">
        <v>0.66679999999999995</v>
      </c>
      <c r="J1646" s="5">
        <v>0.66059999999999997</v>
      </c>
      <c r="K1646" s="6">
        <v>0.99070185962807444</v>
      </c>
      <c r="L1646" s="5">
        <v>8.33</v>
      </c>
      <c r="M1646" s="19">
        <f>H1646*INDEX('Pliegos Tarifarios (Santiago)'!$B:$B,MATCH($B1646,'Pliegos Tarifarios (Santiago)'!$A:$A,0))</f>
        <v>32914.8585705</v>
      </c>
      <c r="N1646" s="19">
        <f>I1646*INDEX('Pliegos Tarifarios (Santiago)'!$C:$C,MATCH($B1646,'Pliegos Tarifarios (Santiago)'!$A:$A,0))</f>
        <v>2272.2136851999999</v>
      </c>
      <c r="O1646" s="19">
        <f>J1646*INDEX('Pliegos Tarifarios (Santiago)'!$D:$D,MATCH($B1646,'Pliegos Tarifarios (Santiago)'!$A:$A,0))</f>
        <v>9560.8637999999992</v>
      </c>
      <c r="P1646" s="19">
        <f>H1646*INDEX('Pliegos Tarifarios (Santiago)'!$E:$E,MATCH($B1646,'Pliegos Tarifarios (Santiago)'!$A:$A,0))</f>
        <v>3253.4407839999999</v>
      </c>
      <c r="Q1646" s="19" cm="1">
        <f t="array" ref="Q1646">H1646*_xlfn.IFS(H1646&lt;=350,INDEX('Pliegos Tarifarios (Santiago)'!$F:$F,MATCH($B1646,'Pliegos Tarifarios (Santiago)'!$A:$A,0)),H1646&lt;=500,INDEX('Pliegos Tarifarios (Santiago)'!$G:$G,MATCH($B1646,'Pliegos Tarifarios (Santiago)'!$A:$A,0)),H1646&lt;=1000,INDEX('Pliegos Tarifarios (Santiago)'!$H:$H,MATCH($B1646,'Pliegos Tarifarios (Santiago)'!$A:$A,0)),H1646&lt;=5000,INDEX('Pliegos Tarifarios (Santiago)'!$I:$I,MATCH($B1646,'Pliegos Tarifarios (Santiago)'!$A:$A,0)),H1646&gt;5000,INDEX('Pliegos Tarifarios (Santiago)'!$J:$J,MATCH($B1646,'Pliegos Tarifarios (Santiago)'!$A:$A,0)))/1.19</f>
        <v>164.57642352941181</v>
      </c>
      <c r="R1646" s="19">
        <f>INDEX('Pliegos Tarifarios (Santiago)'!$K:$K,MATCH($B1646,'Pliegos Tarifarios (Santiago)'!$A:$A,0))</f>
        <v>726.16</v>
      </c>
      <c r="S1646" s="21">
        <f t="shared" si="101"/>
        <v>48892.11326322941</v>
      </c>
      <c r="T1646" s="21">
        <f t="shared" si="102"/>
        <v>9289.5015200135877</v>
      </c>
      <c r="U1646" s="19">
        <v>0</v>
      </c>
      <c r="V1646" s="21">
        <f t="shared" si="103"/>
        <v>58181.614783243</v>
      </c>
    </row>
    <row r="1647" spans="1:22" x14ac:dyDescent="0.3">
      <c r="A1647" s="3" t="s">
        <v>138</v>
      </c>
      <c r="B1647" s="3">
        <v>7</v>
      </c>
      <c r="C1647" s="4" t="s">
        <v>178</v>
      </c>
      <c r="D1647" s="3" t="s">
        <v>420</v>
      </c>
      <c r="E1647" s="3" t="s">
        <v>56</v>
      </c>
      <c r="F1647" s="4" t="s">
        <v>421</v>
      </c>
      <c r="G1647" s="3" t="s">
        <v>30</v>
      </c>
      <c r="H1647" s="5">
        <v>249.3905</v>
      </c>
      <c r="I1647" s="5">
        <v>0.67710000000000004</v>
      </c>
      <c r="J1647" s="5">
        <v>0.64970000000000006</v>
      </c>
      <c r="K1647" s="6">
        <v>0.95953330379559887</v>
      </c>
      <c r="L1647" s="5">
        <v>8.31</v>
      </c>
      <c r="M1647" s="19">
        <f>H1647*INDEX('Pliegos Tarifarios (Santiago)'!$B:$B,MATCH($B1647,'Pliegos Tarifarios (Santiago)'!$A:$A,0))</f>
        <v>32860.440451499999</v>
      </c>
      <c r="N1647" s="19">
        <f>I1647*INDEX('Pliegos Tarifarios (Santiago)'!$C:$C,MATCH($B1647,'Pliegos Tarifarios (Santiago)'!$A:$A,0))</f>
        <v>2307.3123669000001</v>
      </c>
      <c r="O1647" s="19">
        <f>J1647*INDEX('Pliegos Tarifarios (Santiago)'!$D:$D,MATCH($B1647,'Pliegos Tarifarios (Santiago)'!$A:$A,0))</f>
        <v>9403.1081000000013</v>
      </c>
      <c r="P1647" s="19">
        <f>H1647*INDEX('Pliegos Tarifarios (Santiago)'!$E:$E,MATCH($B1647,'Pliegos Tarifarios (Santiago)'!$A:$A,0))</f>
        <v>3248.0618719999998</v>
      </c>
      <c r="Q1647" s="19" cm="1">
        <f t="array" ref="Q1647">H1647*_xlfn.IFS(H1647&lt;=350,INDEX('Pliegos Tarifarios (Santiago)'!$F:$F,MATCH($B1647,'Pliegos Tarifarios (Santiago)'!$A:$A,0)),H1647&lt;=500,INDEX('Pliegos Tarifarios (Santiago)'!$G:$G,MATCH($B1647,'Pliegos Tarifarios (Santiago)'!$A:$A,0)),H1647&lt;=1000,INDEX('Pliegos Tarifarios (Santiago)'!$H:$H,MATCH($B1647,'Pliegos Tarifarios (Santiago)'!$A:$A,0)),H1647&lt;=5000,INDEX('Pliegos Tarifarios (Santiago)'!$I:$I,MATCH($B1647,'Pliegos Tarifarios (Santiago)'!$A:$A,0)),H1647&gt;5000,INDEX('Pliegos Tarifarios (Santiago)'!$J:$J,MATCH($B1647,'Pliegos Tarifarios (Santiago)'!$A:$A,0)))/1.19</f>
        <v>164.30432941176471</v>
      </c>
      <c r="R1647" s="19">
        <f>INDEX('Pliegos Tarifarios (Santiago)'!$K:$K,MATCH($B1647,'Pliegos Tarifarios (Santiago)'!$A:$A,0))</f>
        <v>726.16</v>
      </c>
      <c r="S1647" s="21">
        <f t="shared" si="101"/>
        <v>48709.387119811763</v>
      </c>
      <c r="T1647" s="21">
        <f t="shared" si="102"/>
        <v>9254.7835527642346</v>
      </c>
      <c r="U1647" s="19">
        <v>0</v>
      </c>
      <c r="V1647" s="21">
        <f t="shared" si="103"/>
        <v>57964.170672576001</v>
      </c>
    </row>
    <row r="1648" spans="1:22" x14ac:dyDescent="0.3">
      <c r="A1648" s="3" t="s">
        <v>138</v>
      </c>
      <c r="B1648" s="3">
        <v>7</v>
      </c>
      <c r="C1648" s="4" t="s">
        <v>178</v>
      </c>
      <c r="D1648" s="3" t="s">
        <v>422</v>
      </c>
      <c r="E1648" s="3" t="s">
        <v>56</v>
      </c>
      <c r="F1648" s="4" t="s">
        <v>423</v>
      </c>
      <c r="G1648" s="3" t="s">
        <v>30</v>
      </c>
      <c r="H1648" s="5">
        <v>248.79150000000001</v>
      </c>
      <c r="I1648" s="5">
        <v>0.67930000000000001</v>
      </c>
      <c r="J1648" s="5">
        <v>0.65900000000000003</v>
      </c>
      <c r="K1648" s="6">
        <v>0.97011629618725159</v>
      </c>
      <c r="L1648" s="5">
        <v>8.2899999999999991</v>
      </c>
      <c r="M1648" s="19">
        <f>H1648*INDEX('Pliegos Tarifarios (Santiago)'!$B:$B,MATCH($B1648,'Pliegos Tarifarios (Santiago)'!$A:$A,0))</f>
        <v>32781.514414500001</v>
      </c>
      <c r="N1648" s="19">
        <f>I1648*INDEX('Pliegos Tarifarios (Santiago)'!$C:$C,MATCH($B1648,'Pliegos Tarifarios (Santiago)'!$A:$A,0))</f>
        <v>2314.8091727000001</v>
      </c>
      <c r="O1648" s="19">
        <f>J1648*INDEX('Pliegos Tarifarios (Santiago)'!$D:$D,MATCH($B1648,'Pliegos Tarifarios (Santiago)'!$A:$A,0))</f>
        <v>9537.7070000000003</v>
      </c>
      <c r="P1648" s="19">
        <f>H1648*INDEX('Pliegos Tarifarios (Santiago)'!$E:$E,MATCH($B1648,'Pliegos Tarifarios (Santiago)'!$A:$A,0))</f>
        <v>3240.2604959999999</v>
      </c>
      <c r="Q1648" s="19" cm="1">
        <f t="array" ref="Q1648">H1648*_xlfn.IFS(H1648&lt;=350,INDEX('Pliegos Tarifarios (Santiago)'!$F:$F,MATCH($B1648,'Pliegos Tarifarios (Santiago)'!$A:$A,0)),H1648&lt;=500,INDEX('Pliegos Tarifarios (Santiago)'!$G:$G,MATCH($B1648,'Pliegos Tarifarios (Santiago)'!$A:$A,0)),H1648&lt;=1000,INDEX('Pliegos Tarifarios (Santiago)'!$H:$H,MATCH($B1648,'Pliegos Tarifarios (Santiago)'!$A:$A,0)),H1648&lt;=5000,INDEX('Pliegos Tarifarios (Santiago)'!$I:$I,MATCH($B1648,'Pliegos Tarifarios (Santiago)'!$A:$A,0)),H1648&gt;5000,INDEX('Pliegos Tarifarios (Santiago)'!$J:$J,MATCH($B1648,'Pliegos Tarifarios (Santiago)'!$A:$A,0)))/1.19</f>
        <v>163.90969411764709</v>
      </c>
      <c r="R1648" s="19">
        <f>INDEX('Pliegos Tarifarios (Santiago)'!$K:$K,MATCH($B1648,'Pliegos Tarifarios (Santiago)'!$A:$A,0))</f>
        <v>726.16</v>
      </c>
      <c r="S1648" s="21">
        <f t="shared" si="101"/>
        <v>48764.360777317655</v>
      </c>
      <c r="T1648" s="21">
        <f t="shared" si="102"/>
        <v>9265.2285476903544</v>
      </c>
      <c r="U1648" s="19">
        <v>0</v>
      </c>
      <c r="V1648" s="21">
        <f t="shared" si="103"/>
        <v>58029.589325008012</v>
      </c>
    </row>
    <row r="1649" spans="1:22" x14ac:dyDescent="0.3">
      <c r="A1649" s="3" t="s">
        <v>138</v>
      </c>
      <c r="B1649" s="3">
        <v>7</v>
      </c>
      <c r="C1649" s="4" t="s">
        <v>178</v>
      </c>
      <c r="D1649" s="3" t="s">
        <v>424</v>
      </c>
      <c r="E1649" s="3" t="s">
        <v>56</v>
      </c>
      <c r="F1649" s="4" t="s">
        <v>425</v>
      </c>
      <c r="G1649" s="3" t="s">
        <v>30</v>
      </c>
      <c r="H1649" s="5">
        <v>248.91370000000001</v>
      </c>
      <c r="I1649" s="5">
        <v>0.68989999999999996</v>
      </c>
      <c r="J1649" s="5">
        <v>0.65880000000000005</v>
      </c>
      <c r="K1649" s="6">
        <v>0.95492100304391958</v>
      </c>
      <c r="L1649" s="5">
        <v>8.3000000000000007</v>
      </c>
      <c r="M1649" s="19">
        <f>H1649*INDEX('Pliegos Tarifarios (Santiago)'!$B:$B,MATCH($B1649,'Pliegos Tarifarios (Santiago)'!$A:$A,0))</f>
        <v>32797.615853100004</v>
      </c>
      <c r="N1649" s="19">
        <f>I1649*INDEX('Pliegos Tarifarios (Santiago)'!$C:$C,MATCH($B1649,'Pliegos Tarifarios (Santiago)'!$A:$A,0))</f>
        <v>2350.9301461</v>
      </c>
      <c r="O1649" s="19">
        <f>J1649*INDEX('Pliegos Tarifarios (Santiago)'!$D:$D,MATCH($B1649,'Pliegos Tarifarios (Santiago)'!$A:$A,0))</f>
        <v>9534.8124000000007</v>
      </c>
      <c r="P1649" s="19">
        <f>H1649*INDEX('Pliegos Tarifarios (Santiago)'!$E:$E,MATCH($B1649,'Pliegos Tarifarios (Santiago)'!$A:$A,0))</f>
        <v>3241.8520288</v>
      </c>
      <c r="Q1649" s="19" cm="1">
        <f t="array" ref="Q1649">H1649*_xlfn.IFS(H1649&lt;=350,INDEX('Pliegos Tarifarios (Santiago)'!$F:$F,MATCH($B1649,'Pliegos Tarifarios (Santiago)'!$A:$A,0)),H1649&lt;=500,INDEX('Pliegos Tarifarios (Santiago)'!$G:$G,MATCH($B1649,'Pliegos Tarifarios (Santiago)'!$A:$A,0)),H1649&lt;=1000,INDEX('Pliegos Tarifarios (Santiago)'!$H:$H,MATCH($B1649,'Pliegos Tarifarios (Santiago)'!$A:$A,0)),H1649&lt;=5000,INDEX('Pliegos Tarifarios (Santiago)'!$I:$I,MATCH($B1649,'Pliegos Tarifarios (Santiago)'!$A:$A,0)),H1649&gt;5000,INDEX('Pliegos Tarifarios (Santiago)'!$J:$J,MATCH($B1649,'Pliegos Tarifarios (Santiago)'!$A:$A,0)))/1.19</f>
        <v>163.9902023529412</v>
      </c>
      <c r="R1649" s="19">
        <f>INDEX('Pliegos Tarifarios (Santiago)'!$K:$K,MATCH($B1649,'Pliegos Tarifarios (Santiago)'!$A:$A,0))</f>
        <v>726.16</v>
      </c>
      <c r="S1649" s="21">
        <f t="shared" si="101"/>
        <v>48815.360630352952</v>
      </c>
      <c r="T1649" s="21">
        <f t="shared" si="102"/>
        <v>9274.9185197670613</v>
      </c>
      <c r="U1649" s="19">
        <v>0</v>
      </c>
      <c r="V1649" s="21">
        <f t="shared" si="103"/>
        <v>58090.279150120012</v>
      </c>
    </row>
    <row r="1650" spans="1:22" x14ac:dyDescent="0.3">
      <c r="A1650" s="3" t="s">
        <v>138</v>
      </c>
      <c r="B1650" s="3">
        <v>7</v>
      </c>
      <c r="C1650" s="4" t="s">
        <v>178</v>
      </c>
      <c r="D1650" s="3" t="s">
        <v>426</v>
      </c>
      <c r="E1650" s="3" t="s">
        <v>279</v>
      </c>
      <c r="F1650" s="4" t="s">
        <v>427</v>
      </c>
      <c r="G1650" s="3" t="s">
        <v>30</v>
      </c>
      <c r="H1650" s="5">
        <v>374.03089999999997</v>
      </c>
      <c r="I1650" s="5">
        <v>1.0078</v>
      </c>
      <c r="J1650" s="5">
        <v>1.0078</v>
      </c>
      <c r="K1650" s="6">
        <v>1</v>
      </c>
      <c r="L1650" s="5">
        <v>12.47</v>
      </c>
      <c r="M1650" s="19">
        <f>H1650*INDEX('Pliegos Tarifarios (Santiago)'!$B:$B,MATCH($B1650,'Pliegos Tarifarios (Santiago)'!$A:$A,0))</f>
        <v>49283.433476699996</v>
      </c>
      <c r="N1650" s="19">
        <f>I1650*INDEX('Pliegos Tarifarios (Santiago)'!$C:$C,MATCH($B1650,'Pliegos Tarifarios (Santiago)'!$A:$A,0))</f>
        <v>3434.2185842000004</v>
      </c>
      <c r="O1650" s="19">
        <f>J1650*INDEX('Pliegos Tarifarios (Santiago)'!$D:$D,MATCH($B1650,'Pliegos Tarifarios (Santiago)'!$A:$A,0))</f>
        <v>14585.8894</v>
      </c>
      <c r="P1650" s="19">
        <f>H1650*INDEX('Pliegos Tarifarios (Santiago)'!$E:$E,MATCH($B1650,'Pliegos Tarifarios (Santiago)'!$A:$A,0))</f>
        <v>4871.378441599999</v>
      </c>
      <c r="Q1650" s="19" cm="1">
        <f t="array" ref="Q1650">H1650*_xlfn.IFS(H1650&lt;=350,INDEX('Pliegos Tarifarios (Santiago)'!$F:$F,MATCH($B1650,'Pliegos Tarifarios (Santiago)'!$A:$A,0)),H1650&lt;=500,INDEX('Pliegos Tarifarios (Santiago)'!$G:$G,MATCH($B1650,'Pliegos Tarifarios (Santiago)'!$A:$A,0)),H1650&lt;=1000,INDEX('Pliegos Tarifarios (Santiago)'!$H:$H,MATCH($B1650,'Pliegos Tarifarios (Santiago)'!$A:$A,0)),H1650&lt;=5000,INDEX('Pliegos Tarifarios (Santiago)'!$I:$I,MATCH($B1650,'Pliegos Tarifarios (Santiago)'!$A:$A,0)),H1650&gt;5000,INDEX('Pliegos Tarifarios (Santiago)'!$J:$J,MATCH($B1650,'Pliegos Tarifarios (Santiago)'!$A:$A,0)))/1.19</f>
        <v>526.78637680672273</v>
      </c>
      <c r="R1650" s="19">
        <f>INDEX('Pliegos Tarifarios (Santiago)'!$K:$K,MATCH($B1650,'Pliegos Tarifarios (Santiago)'!$A:$A,0))</f>
        <v>726.16</v>
      </c>
      <c r="S1650" s="21">
        <f t="shared" si="101"/>
        <v>73427.86627930672</v>
      </c>
      <c r="T1650" s="21">
        <f t="shared" si="102"/>
        <v>13951.294593068276</v>
      </c>
      <c r="U1650" s="19">
        <v>0</v>
      </c>
      <c r="V1650" s="21">
        <f t="shared" si="103"/>
        <v>87379.160872374996</v>
      </c>
    </row>
    <row r="1651" spans="1:22" x14ac:dyDescent="0.3">
      <c r="A1651" s="3" t="s">
        <v>138</v>
      </c>
      <c r="B1651" s="3">
        <v>7</v>
      </c>
      <c r="C1651" s="4" t="s">
        <v>178</v>
      </c>
      <c r="D1651" s="3" t="s">
        <v>428</v>
      </c>
      <c r="E1651" s="3" t="s">
        <v>279</v>
      </c>
      <c r="F1651" s="4" t="s">
        <v>429</v>
      </c>
      <c r="G1651" s="3" t="s">
        <v>30</v>
      </c>
      <c r="H1651" s="5">
        <v>373.7867</v>
      </c>
      <c r="I1651" s="5">
        <v>1.0104</v>
      </c>
      <c r="J1651" s="5">
        <v>1.0026999999999999</v>
      </c>
      <c r="K1651" s="6">
        <v>0.99237925574030084</v>
      </c>
      <c r="L1651" s="5">
        <v>12.46</v>
      </c>
      <c r="M1651" s="19">
        <f>H1651*INDEX('Pliegos Tarifarios (Santiago)'!$B:$B,MATCH($B1651,'Pliegos Tarifarios (Santiago)'!$A:$A,0))</f>
        <v>49251.256952100004</v>
      </c>
      <c r="N1651" s="19">
        <f>I1651*INDEX('Pliegos Tarifarios (Santiago)'!$C:$C,MATCH($B1651,'Pliegos Tarifarios (Santiago)'!$A:$A,0))</f>
        <v>3443.0784456000001</v>
      </c>
      <c r="O1651" s="19">
        <f>J1651*INDEX('Pliegos Tarifarios (Santiago)'!$D:$D,MATCH($B1651,'Pliegos Tarifarios (Santiago)'!$A:$A,0))</f>
        <v>14512.077099999999</v>
      </c>
      <c r="P1651" s="19">
        <f>H1651*INDEX('Pliegos Tarifarios (Santiago)'!$E:$E,MATCH($B1651,'Pliegos Tarifarios (Santiago)'!$A:$A,0))</f>
        <v>4868.1979807999996</v>
      </c>
      <c r="Q1651" s="19" cm="1">
        <f t="array" ref="Q1651">H1651*_xlfn.IFS(H1651&lt;=350,INDEX('Pliegos Tarifarios (Santiago)'!$F:$F,MATCH($B1651,'Pliegos Tarifarios (Santiago)'!$A:$A,0)),H1651&lt;=500,INDEX('Pliegos Tarifarios (Santiago)'!$G:$G,MATCH($B1651,'Pliegos Tarifarios (Santiago)'!$A:$A,0)),H1651&lt;=1000,INDEX('Pliegos Tarifarios (Santiago)'!$H:$H,MATCH($B1651,'Pliegos Tarifarios (Santiago)'!$A:$A,0)),H1651&lt;=5000,INDEX('Pliegos Tarifarios (Santiago)'!$I:$I,MATCH($B1651,'Pliegos Tarifarios (Santiago)'!$A:$A,0)),H1651&gt;5000,INDEX('Pliegos Tarifarios (Santiago)'!$J:$J,MATCH($B1651,'Pliegos Tarifarios (Santiago)'!$A:$A,0)))/1.19</f>
        <v>526.44244470588239</v>
      </c>
      <c r="R1651" s="19">
        <f>INDEX('Pliegos Tarifarios (Santiago)'!$K:$K,MATCH($B1651,'Pliegos Tarifarios (Santiago)'!$A:$A,0))</f>
        <v>726.16</v>
      </c>
      <c r="S1651" s="21">
        <f t="shared" si="101"/>
        <v>73327.212923205894</v>
      </c>
      <c r="T1651" s="21">
        <f t="shared" si="102"/>
        <v>13932.170455409119</v>
      </c>
      <c r="U1651" s="19">
        <v>0</v>
      </c>
      <c r="V1651" s="21">
        <f t="shared" si="103"/>
        <v>87259.383378615021</v>
      </c>
    </row>
    <row r="1652" spans="1:22" x14ac:dyDescent="0.3">
      <c r="A1652" s="3" t="s">
        <v>138</v>
      </c>
      <c r="B1652" s="3">
        <v>7</v>
      </c>
      <c r="C1652" s="4" t="s">
        <v>178</v>
      </c>
      <c r="D1652" s="3" t="s">
        <v>430</v>
      </c>
      <c r="E1652" s="3" t="s">
        <v>279</v>
      </c>
      <c r="F1652" s="4" t="s">
        <v>431</v>
      </c>
      <c r="G1652" s="3" t="s">
        <v>30</v>
      </c>
      <c r="H1652" s="5">
        <v>373.37479999999999</v>
      </c>
      <c r="I1652" s="5">
        <v>1.0626</v>
      </c>
      <c r="J1652" s="5">
        <v>1.0626</v>
      </c>
      <c r="K1652" s="6">
        <v>1</v>
      </c>
      <c r="L1652" s="5">
        <v>12.45</v>
      </c>
      <c r="M1652" s="19">
        <f>H1652*INDEX('Pliegos Tarifarios (Santiago)'!$B:$B,MATCH($B1652,'Pliegos Tarifarios (Santiago)'!$A:$A,0))</f>
        <v>49196.983772400003</v>
      </c>
      <c r="N1652" s="19">
        <f>I1652*INDEX('Pliegos Tarifarios (Santiago)'!$C:$C,MATCH($B1652,'Pliegos Tarifarios (Santiago)'!$A:$A,0))</f>
        <v>3620.9572014</v>
      </c>
      <c r="O1652" s="19">
        <f>J1652*INDEX('Pliegos Tarifarios (Santiago)'!$D:$D,MATCH($B1652,'Pliegos Tarifarios (Santiago)'!$A:$A,0))</f>
        <v>15379.0098</v>
      </c>
      <c r="P1652" s="19">
        <f>H1652*INDEX('Pliegos Tarifarios (Santiago)'!$E:$E,MATCH($B1652,'Pliegos Tarifarios (Santiago)'!$A:$A,0))</f>
        <v>4862.8333951999994</v>
      </c>
      <c r="Q1652" s="19" cm="1">
        <f t="array" ref="Q1652">H1652*_xlfn.IFS(H1652&lt;=350,INDEX('Pliegos Tarifarios (Santiago)'!$F:$F,MATCH($B1652,'Pliegos Tarifarios (Santiago)'!$A:$A,0)),H1652&lt;=500,INDEX('Pliegos Tarifarios (Santiago)'!$G:$G,MATCH($B1652,'Pliegos Tarifarios (Santiago)'!$A:$A,0)),H1652&lt;=1000,INDEX('Pliegos Tarifarios (Santiago)'!$H:$H,MATCH($B1652,'Pliegos Tarifarios (Santiago)'!$A:$A,0)),H1652&lt;=5000,INDEX('Pliegos Tarifarios (Santiago)'!$I:$I,MATCH($B1652,'Pliegos Tarifarios (Santiago)'!$A:$A,0)),H1652&gt;5000,INDEX('Pliegos Tarifarios (Santiago)'!$J:$J,MATCH($B1652,'Pliegos Tarifarios (Santiago)'!$A:$A,0)))/1.19</f>
        <v>525.86232336134458</v>
      </c>
      <c r="R1652" s="19">
        <f>INDEX('Pliegos Tarifarios (Santiago)'!$K:$K,MATCH($B1652,'Pliegos Tarifarios (Santiago)'!$A:$A,0))</f>
        <v>726.16</v>
      </c>
      <c r="S1652" s="21">
        <f t="shared" si="101"/>
        <v>74311.806492361342</v>
      </c>
      <c r="T1652" s="21">
        <f t="shared" si="102"/>
        <v>14119.243233548656</v>
      </c>
      <c r="U1652" s="19">
        <v>0</v>
      </c>
      <c r="V1652" s="21">
        <f t="shared" si="103"/>
        <v>88431.049725909994</v>
      </c>
    </row>
    <row r="1653" spans="1:22" x14ac:dyDescent="0.3">
      <c r="A1653" s="3" t="s">
        <v>138</v>
      </c>
      <c r="B1653" s="3">
        <v>7</v>
      </c>
      <c r="C1653" s="4" t="s">
        <v>178</v>
      </c>
      <c r="D1653" s="3" t="s">
        <v>432</v>
      </c>
      <c r="E1653" s="3" t="s">
        <v>279</v>
      </c>
      <c r="F1653" s="4" t="s">
        <v>433</v>
      </c>
      <c r="G1653" s="3" t="s">
        <v>30</v>
      </c>
      <c r="H1653" s="5">
        <v>374.42739999999998</v>
      </c>
      <c r="I1653" s="5">
        <v>1.0194000000000001</v>
      </c>
      <c r="J1653" s="5">
        <v>1.0130999999999999</v>
      </c>
      <c r="K1653" s="6">
        <v>0.99381989405532645</v>
      </c>
      <c r="L1653" s="5">
        <v>12.48</v>
      </c>
      <c r="M1653" s="19">
        <f>H1653*INDEX('Pliegos Tarifarios (Santiago)'!$B:$B,MATCH($B1653,'Pliegos Tarifarios (Santiago)'!$A:$A,0))</f>
        <v>49335.677506200002</v>
      </c>
      <c r="N1653" s="19">
        <f>I1653*INDEX('Pliegos Tarifarios (Santiago)'!$C:$C,MATCH($B1653,'Pliegos Tarifarios (Santiago)'!$A:$A,0))</f>
        <v>3473.7471966000003</v>
      </c>
      <c r="O1653" s="19">
        <f>J1653*INDEX('Pliegos Tarifarios (Santiago)'!$D:$D,MATCH($B1653,'Pliegos Tarifarios (Santiago)'!$A:$A,0))</f>
        <v>14662.596299999999</v>
      </c>
      <c r="P1653" s="19">
        <f>H1653*INDEX('Pliegos Tarifarios (Santiago)'!$E:$E,MATCH($B1653,'Pliegos Tarifarios (Santiago)'!$A:$A,0))</f>
        <v>4876.5424575999996</v>
      </c>
      <c r="Q1653" s="19" cm="1">
        <f t="array" ref="Q1653">H1653*_xlfn.IFS(H1653&lt;=350,INDEX('Pliegos Tarifarios (Santiago)'!$F:$F,MATCH($B1653,'Pliegos Tarifarios (Santiago)'!$A:$A,0)),H1653&lt;=500,INDEX('Pliegos Tarifarios (Santiago)'!$G:$G,MATCH($B1653,'Pliegos Tarifarios (Santiago)'!$A:$A,0)),H1653&lt;=1000,INDEX('Pliegos Tarifarios (Santiago)'!$H:$H,MATCH($B1653,'Pliegos Tarifarios (Santiago)'!$A:$A,0)),H1653&lt;=5000,INDEX('Pliegos Tarifarios (Santiago)'!$I:$I,MATCH($B1653,'Pliegos Tarifarios (Santiago)'!$A:$A,0)),H1653&gt;5000,INDEX('Pliegos Tarifarios (Santiago)'!$J:$J,MATCH($B1653,'Pliegos Tarifarios (Santiago)'!$A:$A,0)))/1.19</f>
        <v>527.34480873949587</v>
      </c>
      <c r="R1653" s="19">
        <f>INDEX('Pliegos Tarifarios (Santiago)'!$K:$K,MATCH($B1653,'Pliegos Tarifarios (Santiago)'!$A:$A,0))</f>
        <v>726.16</v>
      </c>
      <c r="S1653" s="21">
        <f t="shared" si="101"/>
        <v>73602.06826913949</v>
      </c>
      <c r="T1653" s="21">
        <f t="shared" si="102"/>
        <v>13984.392971136504</v>
      </c>
      <c r="U1653" s="19">
        <v>0</v>
      </c>
      <c r="V1653" s="21">
        <f t="shared" si="103"/>
        <v>87586.461240275996</v>
      </c>
    </row>
    <row r="1654" spans="1:22" x14ac:dyDescent="0.3">
      <c r="A1654" s="3" t="s">
        <v>138</v>
      </c>
      <c r="B1654" s="3">
        <v>7</v>
      </c>
      <c r="C1654" s="4" t="s">
        <v>178</v>
      </c>
      <c r="D1654" s="3" t="s">
        <v>434</v>
      </c>
      <c r="E1654" s="3" t="s">
        <v>279</v>
      </c>
      <c r="F1654" s="4" t="s">
        <v>435</v>
      </c>
      <c r="G1654" s="3" t="s">
        <v>30</v>
      </c>
      <c r="H1654" s="5">
        <v>374.29079999999999</v>
      </c>
      <c r="I1654" s="5">
        <v>1.0228999999999999</v>
      </c>
      <c r="J1654" s="5">
        <v>1.0065999999999999</v>
      </c>
      <c r="K1654" s="6">
        <v>0.98406491348127878</v>
      </c>
      <c r="L1654" s="5">
        <v>12.48</v>
      </c>
      <c r="M1654" s="19">
        <f>H1654*INDEX('Pliegos Tarifarios (Santiago)'!$B:$B,MATCH($B1654,'Pliegos Tarifarios (Santiago)'!$A:$A,0))</f>
        <v>49317.6786804</v>
      </c>
      <c r="N1654" s="19">
        <f>I1654*INDEX('Pliegos Tarifarios (Santiago)'!$C:$C,MATCH($B1654,'Pliegos Tarifarios (Santiago)'!$A:$A,0))</f>
        <v>3485.6739330999999</v>
      </c>
      <c r="O1654" s="19">
        <f>J1654*INDEX('Pliegos Tarifarios (Santiago)'!$D:$D,MATCH($B1654,'Pliegos Tarifarios (Santiago)'!$A:$A,0))</f>
        <v>14568.521799999999</v>
      </c>
      <c r="P1654" s="19">
        <f>H1654*INDEX('Pliegos Tarifarios (Santiago)'!$E:$E,MATCH($B1654,'Pliegos Tarifarios (Santiago)'!$A:$A,0))</f>
        <v>4874.7633791999997</v>
      </c>
      <c r="Q1654" s="19" cm="1">
        <f t="array" ref="Q1654">H1654*_xlfn.IFS(H1654&lt;=350,INDEX('Pliegos Tarifarios (Santiago)'!$F:$F,MATCH($B1654,'Pliegos Tarifarios (Santiago)'!$A:$A,0)),H1654&lt;=500,INDEX('Pliegos Tarifarios (Santiago)'!$G:$G,MATCH($B1654,'Pliegos Tarifarios (Santiago)'!$A:$A,0)),H1654&lt;=1000,INDEX('Pliegos Tarifarios (Santiago)'!$H:$H,MATCH($B1654,'Pliegos Tarifarios (Santiago)'!$A:$A,0)),H1654&lt;=5000,INDEX('Pliegos Tarifarios (Santiago)'!$I:$I,MATCH($B1654,'Pliegos Tarifarios (Santiago)'!$A:$A,0)),H1654&gt;5000,INDEX('Pliegos Tarifarios (Santiago)'!$J:$J,MATCH($B1654,'Pliegos Tarifarios (Santiago)'!$A:$A,0)))/1.19</f>
        <v>527.15242084033616</v>
      </c>
      <c r="R1654" s="19">
        <f>INDEX('Pliegos Tarifarios (Santiago)'!$K:$K,MATCH($B1654,'Pliegos Tarifarios (Santiago)'!$A:$A,0))</f>
        <v>726.16</v>
      </c>
      <c r="S1654" s="21">
        <f t="shared" si="101"/>
        <v>73499.950213540345</v>
      </c>
      <c r="T1654" s="21">
        <f t="shared" si="102"/>
        <v>13964.990540572666</v>
      </c>
      <c r="U1654" s="19">
        <v>0</v>
      </c>
      <c r="V1654" s="21">
        <f t="shared" si="103"/>
        <v>87464.940754113006</v>
      </c>
    </row>
    <row r="1655" spans="1:22" x14ac:dyDescent="0.3">
      <c r="A1655" s="3" t="s">
        <v>138</v>
      </c>
      <c r="B1655" s="3">
        <v>7</v>
      </c>
      <c r="C1655" s="4" t="s">
        <v>178</v>
      </c>
      <c r="D1655" s="3" t="s">
        <v>436</v>
      </c>
      <c r="E1655" s="3" t="s">
        <v>437</v>
      </c>
      <c r="F1655" s="4" t="s">
        <v>438</v>
      </c>
      <c r="G1655" s="3" t="s">
        <v>16</v>
      </c>
      <c r="H1655" s="5">
        <v>996.23009999999999</v>
      </c>
      <c r="I1655" s="5">
        <v>2.7654000000000001</v>
      </c>
      <c r="J1655" s="5">
        <v>2.6145999999999998</v>
      </c>
      <c r="K1655" s="6">
        <v>0.94546900990815064</v>
      </c>
      <c r="L1655" s="5">
        <v>33.21</v>
      </c>
      <c r="M1655" s="19">
        <f>H1655*INDEX('Pliegos Tarifarios (Santiago)'!$B:$B,MATCH($B1655,'Pliegos Tarifarios (Santiago)'!$A:$A,0))</f>
        <v>131266.26666630001</v>
      </c>
      <c r="N1655" s="19">
        <f>I1655*INDEX('Pliegos Tarifarios (Santiago)'!$C:$C,MATCH($B1655,'Pliegos Tarifarios (Santiago)'!$A:$A,0))</f>
        <v>9423.4848906000007</v>
      </c>
      <c r="O1655" s="19">
        <f>J1655*INDEX('Pliegos Tarifarios (Santiago)'!$D:$D,MATCH($B1655,'Pliegos Tarifarios (Santiago)'!$A:$A,0))</f>
        <v>37841.105799999998</v>
      </c>
      <c r="P1655" s="19">
        <f>H1655*INDEX('Pliegos Tarifarios (Santiago)'!$E:$E,MATCH($B1655,'Pliegos Tarifarios (Santiago)'!$A:$A,0))</f>
        <v>12974.900822399999</v>
      </c>
      <c r="Q1655" s="19" cm="1">
        <f t="array" ref="Q1655">H1655*_xlfn.IFS(H1655&lt;=350,INDEX('Pliegos Tarifarios (Santiago)'!$F:$F,MATCH($B1655,'Pliegos Tarifarios (Santiago)'!$A:$A,0)),H1655&lt;=500,INDEX('Pliegos Tarifarios (Santiago)'!$G:$G,MATCH($B1655,'Pliegos Tarifarios (Santiago)'!$A:$A,0)),H1655&lt;=1000,INDEX('Pliegos Tarifarios (Santiago)'!$H:$H,MATCH($B1655,'Pliegos Tarifarios (Santiago)'!$A:$A,0)),H1655&lt;=5000,INDEX('Pliegos Tarifarios (Santiago)'!$I:$I,MATCH($B1655,'Pliegos Tarifarios (Santiago)'!$A:$A,0)),H1655&gt;5000,INDEX('Pliegos Tarifarios (Santiago)'!$J:$J,MATCH($B1655,'Pliegos Tarifarios (Santiago)'!$A:$A,0)))/1.19</f>
        <v>2336.5363101680673</v>
      </c>
      <c r="R1655" s="19">
        <f>INDEX('Pliegos Tarifarios (Santiago)'!$K:$K,MATCH($B1655,'Pliegos Tarifarios (Santiago)'!$A:$A,0))</f>
        <v>726.16</v>
      </c>
      <c r="S1655" s="21">
        <f t="shared" si="101"/>
        <v>194568.45448946807</v>
      </c>
      <c r="T1655" s="21">
        <f t="shared" si="102"/>
        <v>36968.006352998935</v>
      </c>
      <c r="U1655" s="19">
        <v>0</v>
      </c>
      <c r="V1655" s="21">
        <f t="shared" si="103"/>
        <v>231536.460842467</v>
      </c>
    </row>
    <row r="1656" spans="1:22" x14ac:dyDescent="0.3">
      <c r="A1656" s="3" t="s">
        <v>138</v>
      </c>
      <c r="B1656" s="3">
        <v>7</v>
      </c>
      <c r="C1656" s="4" t="s">
        <v>178</v>
      </c>
      <c r="D1656" s="3" t="s">
        <v>439</v>
      </c>
      <c r="E1656" s="3" t="s">
        <v>437</v>
      </c>
      <c r="F1656" s="4" t="s">
        <v>440</v>
      </c>
      <c r="G1656" s="3" t="s">
        <v>16</v>
      </c>
      <c r="H1656" s="5">
        <v>997.69709999999998</v>
      </c>
      <c r="I1656" s="5">
        <v>2.6671</v>
      </c>
      <c r="J1656" s="5">
        <v>2.6076000000000001</v>
      </c>
      <c r="K1656" s="6">
        <v>0.97769112519215629</v>
      </c>
      <c r="L1656" s="5">
        <v>33.26</v>
      </c>
      <c r="M1656" s="19">
        <f>H1656*INDEX('Pliegos Tarifarios (Santiago)'!$B:$B,MATCH($B1656,'Pliegos Tarifarios (Santiago)'!$A:$A,0))</f>
        <v>131459.56298730001</v>
      </c>
      <c r="N1656" s="19">
        <f>I1656*INDEX('Pliegos Tarifarios (Santiago)'!$C:$C,MATCH($B1656,'Pliegos Tarifarios (Santiago)'!$A:$A,0))</f>
        <v>9088.5139768999998</v>
      </c>
      <c r="O1656" s="19">
        <f>J1656*INDEX('Pliegos Tarifarios (Santiago)'!$D:$D,MATCH($B1656,'Pliegos Tarifarios (Santiago)'!$A:$A,0))</f>
        <v>37739.794800000003</v>
      </c>
      <c r="P1656" s="19">
        <f>H1656*INDEX('Pliegos Tarifarios (Santiago)'!$E:$E,MATCH($B1656,'Pliegos Tarifarios (Santiago)'!$A:$A,0))</f>
        <v>12994.007030399998</v>
      </c>
      <c r="Q1656" s="19" cm="1">
        <f t="array" ref="Q1656">H1656*_xlfn.IFS(H1656&lt;=350,INDEX('Pliegos Tarifarios (Santiago)'!$F:$F,MATCH($B1656,'Pliegos Tarifarios (Santiago)'!$A:$A,0)),H1656&lt;=500,INDEX('Pliegos Tarifarios (Santiago)'!$G:$G,MATCH($B1656,'Pliegos Tarifarios (Santiago)'!$A:$A,0)),H1656&lt;=1000,INDEX('Pliegos Tarifarios (Santiago)'!$H:$H,MATCH($B1656,'Pliegos Tarifarios (Santiago)'!$A:$A,0)),H1656&lt;=5000,INDEX('Pliegos Tarifarios (Santiago)'!$I:$I,MATCH($B1656,'Pliegos Tarifarios (Santiago)'!$A:$A,0)),H1656&gt;5000,INDEX('Pliegos Tarifarios (Santiago)'!$J:$J,MATCH($B1656,'Pliegos Tarifarios (Santiago)'!$A:$A,0)))/1.19</f>
        <v>2339.9769799159667</v>
      </c>
      <c r="R1656" s="19">
        <f>INDEX('Pliegos Tarifarios (Santiago)'!$K:$K,MATCH($B1656,'Pliegos Tarifarios (Santiago)'!$A:$A,0))</f>
        <v>726.16</v>
      </c>
      <c r="S1656" s="21">
        <f t="shared" si="101"/>
        <v>194348.01577451598</v>
      </c>
      <c r="T1656" s="21">
        <f t="shared" si="102"/>
        <v>36926.12299715804</v>
      </c>
      <c r="U1656" s="19">
        <v>0</v>
      </c>
      <c r="V1656" s="21">
        <f t="shared" si="103"/>
        <v>231274.13877167401</v>
      </c>
    </row>
    <row r="1657" spans="1:22" x14ac:dyDescent="0.3">
      <c r="A1657" s="3" t="s">
        <v>138</v>
      </c>
      <c r="B1657" s="3">
        <v>7</v>
      </c>
      <c r="C1657" s="4" t="s">
        <v>178</v>
      </c>
      <c r="D1657" s="3" t="s">
        <v>441</v>
      </c>
      <c r="E1657" s="3" t="s">
        <v>437</v>
      </c>
      <c r="F1657" s="4" t="s">
        <v>442</v>
      </c>
      <c r="G1657" s="3" t="s">
        <v>30</v>
      </c>
      <c r="H1657" s="5">
        <v>373.30149999999998</v>
      </c>
      <c r="I1657" s="5">
        <v>1.0047999999999999</v>
      </c>
      <c r="J1657" s="5">
        <v>1.0047999999999999</v>
      </c>
      <c r="K1657" s="6">
        <v>1</v>
      </c>
      <c r="L1657" s="5">
        <v>12.44</v>
      </c>
      <c r="M1657" s="19">
        <f>H1657*INDEX('Pliegos Tarifarios (Santiago)'!$B:$B,MATCH($B1657,'Pliegos Tarifarios (Santiago)'!$A:$A,0))</f>
        <v>49187.325544499996</v>
      </c>
      <c r="N1657" s="19">
        <f>I1657*INDEX('Pliegos Tarifarios (Santiago)'!$C:$C,MATCH($B1657,'Pliegos Tarifarios (Santiago)'!$A:$A,0))</f>
        <v>3423.9956671999998</v>
      </c>
      <c r="O1657" s="19">
        <f>J1657*INDEX('Pliegos Tarifarios (Santiago)'!$D:$D,MATCH($B1657,'Pliegos Tarifarios (Santiago)'!$A:$A,0))</f>
        <v>14542.470399999998</v>
      </c>
      <c r="P1657" s="19">
        <f>H1657*INDEX('Pliegos Tarifarios (Santiago)'!$E:$E,MATCH($B1657,'Pliegos Tarifarios (Santiago)'!$A:$A,0))</f>
        <v>4861.8787359999997</v>
      </c>
      <c r="Q1657" s="19" cm="1">
        <f t="array" ref="Q1657">H1657*_xlfn.IFS(H1657&lt;=350,INDEX('Pliegos Tarifarios (Santiago)'!$F:$F,MATCH($B1657,'Pliegos Tarifarios (Santiago)'!$A:$A,0)),H1657&lt;=500,INDEX('Pliegos Tarifarios (Santiago)'!$G:$G,MATCH($B1657,'Pliegos Tarifarios (Santiago)'!$A:$A,0)),H1657&lt;=1000,INDEX('Pliegos Tarifarios (Santiago)'!$H:$H,MATCH($B1657,'Pliegos Tarifarios (Santiago)'!$A:$A,0)),H1657&lt;=5000,INDEX('Pliegos Tarifarios (Santiago)'!$I:$I,MATCH($B1657,'Pliegos Tarifarios (Santiago)'!$A:$A,0)),H1657&gt;5000,INDEX('Pliegos Tarifarios (Santiago)'!$J:$J,MATCH($B1657,'Pliegos Tarifarios (Santiago)'!$A:$A,0)))/1.19</f>
        <v>525.75908739495799</v>
      </c>
      <c r="R1657" s="19">
        <f>INDEX('Pliegos Tarifarios (Santiago)'!$K:$K,MATCH($B1657,'Pliegos Tarifarios (Santiago)'!$A:$A,0))</f>
        <v>726.16</v>
      </c>
      <c r="S1657" s="21">
        <f t="shared" si="101"/>
        <v>73267.589435094953</v>
      </c>
      <c r="T1657" s="21">
        <f t="shared" si="102"/>
        <v>13920.841992668042</v>
      </c>
      <c r="U1657" s="19">
        <v>0</v>
      </c>
      <c r="V1657" s="21">
        <f t="shared" si="103"/>
        <v>87188.431427762989</v>
      </c>
    </row>
    <row r="1658" spans="1:22" x14ac:dyDescent="0.3">
      <c r="A1658" s="3" t="s">
        <v>138</v>
      </c>
      <c r="B1658" s="3">
        <v>7</v>
      </c>
      <c r="C1658" s="4" t="s">
        <v>178</v>
      </c>
      <c r="D1658" s="3" t="s">
        <v>443</v>
      </c>
      <c r="E1658" s="3" t="s">
        <v>444</v>
      </c>
      <c r="F1658" s="4" t="s">
        <v>445</v>
      </c>
      <c r="G1658" s="3" t="s">
        <v>16</v>
      </c>
      <c r="H1658" s="5">
        <v>1863.8353</v>
      </c>
      <c r="I1658" s="5">
        <v>5.1619000000000002</v>
      </c>
      <c r="J1658" s="5">
        <v>5.0029000000000003</v>
      </c>
      <c r="K1658" s="6">
        <v>0.96919738855847659</v>
      </c>
      <c r="L1658" s="5">
        <v>62.13</v>
      </c>
      <c r="M1658" s="19">
        <f>H1658*INDEX('Pliegos Tarifarios (Santiago)'!$B:$B,MATCH($B1658,'Pliegos Tarifarios (Santiago)'!$A:$A,0))</f>
        <v>245584.53063389999</v>
      </c>
      <c r="N1658" s="19">
        <f>I1658*INDEX('Pliegos Tarifarios (Santiago)'!$C:$C,MATCH($B1658,'Pliegos Tarifarios (Santiago)'!$A:$A,0))</f>
        <v>17589.891754100001</v>
      </c>
      <c r="O1658" s="19">
        <f>J1658*INDEX('Pliegos Tarifarios (Santiago)'!$D:$D,MATCH($B1658,'Pliegos Tarifarios (Santiago)'!$A:$A,0))</f>
        <v>72406.971700000009</v>
      </c>
      <c r="P1658" s="19">
        <f>H1658*INDEX('Pliegos Tarifarios (Santiago)'!$E:$E,MATCH($B1658,'Pliegos Tarifarios (Santiago)'!$A:$A,0))</f>
        <v>24274.590947199998</v>
      </c>
      <c r="Q1658" s="19" cm="1">
        <f t="array" ref="Q1658">H1658*_xlfn.IFS(H1658&lt;=350,INDEX('Pliegos Tarifarios (Santiago)'!$F:$F,MATCH($B1658,'Pliegos Tarifarios (Santiago)'!$A:$A,0)),H1658&lt;=500,INDEX('Pliegos Tarifarios (Santiago)'!$G:$G,MATCH($B1658,'Pliegos Tarifarios (Santiago)'!$A:$A,0)),H1658&lt;=1000,INDEX('Pliegos Tarifarios (Santiago)'!$H:$H,MATCH($B1658,'Pliegos Tarifarios (Santiago)'!$A:$A,0)),H1658&lt;=5000,INDEX('Pliegos Tarifarios (Santiago)'!$I:$I,MATCH($B1658,'Pliegos Tarifarios (Santiago)'!$A:$A,0)),H1658&gt;5000,INDEX('Pliegos Tarifarios (Santiago)'!$J:$J,MATCH($B1658,'Pliegos Tarifarios (Santiago)'!$A:$A,0)))/1.19</f>
        <v>5593.0721481512601</v>
      </c>
      <c r="R1658" s="19">
        <f>INDEX('Pliegos Tarifarios (Santiago)'!$K:$K,MATCH($B1658,'Pliegos Tarifarios (Santiago)'!$A:$A,0))</f>
        <v>726.16</v>
      </c>
      <c r="S1658" s="21">
        <f t="shared" si="101"/>
        <v>366175.21718335128</v>
      </c>
      <c r="T1658" s="21">
        <f t="shared" si="102"/>
        <v>69573.291264836749</v>
      </c>
      <c r="U1658" s="19">
        <v>0</v>
      </c>
      <c r="V1658" s="21">
        <f t="shared" si="103"/>
        <v>435748.50844818802</v>
      </c>
    </row>
    <row r="1659" spans="1:22" x14ac:dyDescent="0.3">
      <c r="A1659" s="3" t="s">
        <v>138</v>
      </c>
      <c r="B1659" s="3">
        <v>7</v>
      </c>
      <c r="C1659" s="4" t="s">
        <v>178</v>
      </c>
      <c r="D1659" s="3" t="s">
        <v>446</v>
      </c>
      <c r="E1659" s="3" t="s">
        <v>444</v>
      </c>
      <c r="F1659" s="4" t="s">
        <v>447</v>
      </c>
      <c r="G1659" s="3" t="s">
        <v>16</v>
      </c>
      <c r="H1659" s="5">
        <v>1495.5732</v>
      </c>
      <c r="I1659" s="5">
        <v>4.0514999999999999</v>
      </c>
      <c r="J1659" s="5">
        <v>3.9232</v>
      </c>
      <c r="K1659" s="6">
        <v>0.96833271627792183</v>
      </c>
      <c r="L1659" s="5">
        <v>49.85</v>
      </c>
      <c r="M1659" s="19">
        <f>H1659*INDEX('Pliegos Tarifarios (Santiago)'!$B:$B,MATCH($B1659,'Pliegos Tarifarios (Santiago)'!$A:$A,0))</f>
        <v>197061.21155160002</v>
      </c>
      <c r="N1659" s="19">
        <f>I1659*INDEX('Pliegos Tarifarios (Santiago)'!$C:$C,MATCH($B1659,'Pliegos Tarifarios (Santiago)'!$A:$A,0))</f>
        <v>13806.049408500001</v>
      </c>
      <c r="O1659" s="19">
        <f>J1659*INDEX('Pliegos Tarifarios (Santiago)'!$D:$D,MATCH($B1659,'Pliegos Tarifarios (Santiago)'!$A:$A,0))</f>
        <v>56780.473599999998</v>
      </c>
      <c r="P1659" s="19">
        <f>H1659*INDEX('Pliegos Tarifarios (Santiago)'!$E:$E,MATCH($B1659,'Pliegos Tarifarios (Santiago)'!$A:$A,0))</f>
        <v>19478.3453568</v>
      </c>
      <c r="Q1659" s="19" cm="1">
        <f t="array" ref="Q1659">H1659*_xlfn.IFS(H1659&lt;=350,INDEX('Pliegos Tarifarios (Santiago)'!$F:$F,MATCH($B1659,'Pliegos Tarifarios (Santiago)'!$A:$A,0)),H1659&lt;=500,INDEX('Pliegos Tarifarios (Santiago)'!$G:$G,MATCH($B1659,'Pliegos Tarifarios (Santiago)'!$A:$A,0)),H1659&lt;=1000,INDEX('Pliegos Tarifarios (Santiago)'!$H:$H,MATCH($B1659,'Pliegos Tarifarios (Santiago)'!$A:$A,0)),H1659&lt;=5000,INDEX('Pliegos Tarifarios (Santiago)'!$I:$I,MATCH($B1659,'Pliegos Tarifarios (Santiago)'!$A:$A,0)),H1659&gt;5000,INDEX('Pliegos Tarifarios (Santiago)'!$J:$J,MATCH($B1659,'Pliegos Tarifarios (Santiago)'!$A:$A,0)))/1.19</f>
        <v>4487.97638420168</v>
      </c>
      <c r="R1659" s="19">
        <f>INDEX('Pliegos Tarifarios (Santiago)'!$K:$K,MATCH($B1659,'Pliegos Tarifarios (Santiago)'!$A:$A,0))</f>
        <v>726.16</v>
      </c>
      <c r="S1659" s="21">
        <f t="shared" si="101"/>
        <v>292340.21630110167</v>
      </c>
      <c r="T1659" s="21">
        <f t="shared" si="102"/>
        <v>55544.641097209314</v>
      </c>
      <c r="U1659" s="19">
        <v>0</v>
      </c>
      <c r="V1659" s="21">
        <f t="shared" si="103"/>
        <v>347884.85739831097</v>
      </c>
    </row>
    <row r="1660" spans="1:22" x14ac:dyDescent="0.3">
      <c r="A1660" s="3" t="s">
        <v>138</v>
      </c>
      <c r="B1660" s="3">
        <v>7</v>
      </c>
      <c r="C1660" s="4" t="s">
        <v>178</v>
      </c>
      <c r="D1660" s="3" t="s">
        <v>448</v>
      </c>
      <c r="E1660" s="3" t="s">
        <v>327</v>
      </c>
      <c r="F1660" s="4" t="s">
        <v>449</v>
      </c>
      <c r="G1660" s="3" t="s">
        <v>16</v>
      </c>
      <c r="H1660" s="5">
        <v>3102.1484999999998</v>
      </c>
      <c r="I1660" s="5">
        <v>8.2673000000000005</v>
      </c>
      <c r="J1660" s="5">
        <v>8.1773000000000007</v>
      </c>
      <c r="K1660" s="6">
        <v>0.98911373725400076</v>
      </c>
      <c r="L1660" s="5">
        <v>103.4</v>
      </c>
      <c r="M1660" s="19">
        <f>H1660*INDEX('Pliegos Tarifarios (Santiago)'!$B:$B,MATCH($B1660,'Pliegos Tarifarios (Santiago)'!$A:$A,0))</f>
        <v>408748.39280550001</v>
      </c>
      <c r="N1660" s="19">
        <f>I1660*INDEX('Pliegos Tarifarios (Santiago)'!$C:$C,MATCH($B1660,'Pliegos Tarifarios (Santiago)'!$A:$A,0))</f>
        <v>28171.973904700004</v>
      </c>
      <c r="O1660" s="19">
        <f>J1660*INDEX('Pliegos Tarifarios (Santiago)'!$D:$D,MATCH($B1660,'Pliegos Tarifarios (Santiago)'!$A:$A,0))</f>
        <v>118350.0629</v>
      </c>
      <c r="P1660" s="19">
        <f>H1660*INDEX('Pliegos Tarifarios (Santiago)'!$E:$E,MATCH($B1660,'Pliegos Tarifarios (Santiago)'!$A:$A,0))</f>
        <v>40402.382063999998</v>
      </c>
      <c r="Q1660" s="19" cm="1">
        <f t="array" ref="Q1660">H1660*_xlfn.IFS(H1660&lt;=350,INDEX('Pliegos Tarifarios (Santiago)'!$F:$F,MATCH($B1660,'Pliegos Tarifarios (Santiago)'!$A:$A,0)),H1660&lt;=500,INDEX('Pliegos Tarifarios (Santiago)'!$G:$G,MATCH($B1660,'Pliegos Tarifarios (Santiago)'!$A:$A,0)),H1660&lt;=1000,INDEX('Pliegos Tarifarios (Santiago)'!$H:$H,MATCH($B1660,'Pliegos Tarifarios (Santiago)'!$A:$A,0)),H1660&lt;=5000,INDEX('Pliegos Tarifarios (Santiago)'!$I:$I,MATCH($B1660,'Pliegos Tarifarios (Santiago)'!$A:$A,0)),H1660&gt;5000,INDEX('Pliegos Tarifarios (Santiago)'!$J:$J,MATCH($B1660,'Pliegos Tarifarios (Santiago)'!$A:$A,0)))/1.19</f>
        <v>9309.0523474789898</v>
      </c>
      <c r="R1660" s="19">
        <f>INDEX('Pliegos Tarifarios (Santiago)'!$K:$K,MATCH($B1660,'Pliegos Tarifarios (Santiago)'!$A:$A,0))</f>
        <v>726.16</v>
      </c>
      <c r="S1660" s="21">
        <f t="shared" si="101"/>
        <v>605708.02402167907</v>
      </c>
      <c r="T1660" s="21">
        <f t="shared" si="102"/>
        <v>115084.52456411903</v>
      </c>
      <c r="U1660" s="19">
        <v>0</v>
      </c>
      <c r="V1660" s="21">
        <f t="shared" si="103"/>
        <v>720792.54858579813</v>
      </c>
    </row>
    <row r="1661" spans="1:22" x14ac:dyDescent="0.3">
      <c r="A1661" s="3" t="s">
        <v>138</v>
      </c>
      <c r="B1661" s="3">
        <v>7</v>
      </c>
      <c r="C1661" s="4" t="s">
        <v>178</v>
      </c>
      <c r="D1661" s="3" t="s">
        <v>450</v>
      </c>
      <c r="E1661" s="3" t="s">
        <v>327</v>
      </c>
      <c r="F1661" s="4" t="s">
        <v>451</v>
      </c>
      <c r="G1661" s="3" t="s">
        <v>16</v>
      </c>
      <c r="H1661" s="5">
        <v>2491.5648000000001</v>
      </c>
      <c r="I1661" s="5">
        <v>6.766</v>
      </c>
      <c r="J1661" s="5">
        <v>6.6346999999999996</v>
      </c>
      <c r="K1661" s="6">
        <v>0.9805941472066213</v>
      </c>
      <c r="L1661" s="5">
        <v>83.05</v>
      </c>
      <c r="M1661" s="19">
        <f>H1661*INDEX('Pliegos Tarifarios (Santiago)'!$B:$B,MATCH($B1661,'Pliegos Tarifarios (Santiago)'!$A:$A,0))</f>
        <v>328296.05274240003</v>
      </c>
      <c r="N1661" s="19">
        <f>I1661*INDEX('Pliegos Tarifarios (Santiago)'!$C:$C,MATCH($B1661,'Pliegos Tarifarios (Santiago)'!$A:$A,0))</f>
        <v>23056.085474</v>
      </c>
      <c r="O1661" s="19">
        <f>J1661*INDEX('Pliegos Tarifarios (Santiago)'!$D:$D,MATCH($B1661,'Pliegos Tarifarios (Santiago)'!$A:$A,0))</f>
        <v>96024.013099999996</v>
      </c>
      <c r="P1661" s="19">
        <f>H1661*INDEX('Pliegos Tarifarios (Santiago)'!$E:$E,MATCH($B1661,'Pliegos Tarifarios (Santiago)'!$A:$A,0))</f>
        <v>32450.1399552</v>
      </c>
      <c r="Q1661" s="19" cm="1">
        <f t="array" ref="Q1661">H1661*_xlfn.IFS(H1661&lt;=350,INDEX('Pliegos Tarifarios (Santiago)'!$F:$F,MATCH($B1661,'Pliegos Tarifarios (Santiago)'!$A:$A,0)),H1661&lt;=500,INDEX('Pliegos Tarifarios (Santiago)'!$G:$G,MATCH($B1661,'Pliegos Tarifarios (Santiago)'!$A:$A,0)),H1661&lt;=1000,INDEX('Pliegos Tarifarios (Santiago)'!$H:$H,MATCH($B1661,'Pliegos Tarifarios (Santiago)'!$A:$A,0)),H1661&lt;=5000,INDEX('Pliegos Tarifarios (Santiago)'!$I:$I,MATCH($B1661,'Pliegos Tarifarios (Santiago)'!$A:$A,0)),H1661&gt;5000,INDEX('Pliegos Tarifarios (Santiago)'!$J:$J,MATCH($B1661,'Pliegos Tarifarios (Santiago)'!$A:$A,0)))/1.19</f>
        <v>7476.7881519327739</v>
      </c>
      <c r="R1661" s="19">
        <f>INDEX('Pliegos Tarifarios (Santiago)'!$K:$K,MATCH($B1661,'Pliegos Tarifarios (Santiago)'!$A:$A,0))</f>
        <v>726.16</v>
      </c>
      <c r="S1661" s="21">
        <f t="shared" si="101"/>
        <v>488029.2394235328</v>
      </c>
      <c r="T1661" s="21">
        <f t="shared" si="102"/>
        <v>92725.555490471233</v>
      </c>
      <c r="U1661" s="19">
        <v>0</v>
      </c>
      <c r="V1661" s="21">
        <f t="shared" si="103"/>
        <v>580754.79491400404</v>
      </c>
    </row>
    <row r="1662" spans="1:22" x14ac:dyDescent="0.3">
      <c r="A1662" s="3" t="s">
        <v>138</v>
      </c>
      <c r="B1662" s="3">
        <v>7</v>
      </c>
      <c r="C1662" s="4" t="s">
        <v>178</v>
      </c>
      <c r="D1662" s="3" t="s">
        <v>452</v>
      </c>
      <c r="E1662" s="3" t="s">
        <v>327</v>
      </c>
      <c r="F1662" s="4" t="s">
        <v>453</v>
      </c>
      <c r="G1662" s="3" t="s">
        <v>16</v>
      </c>
      <c r="H1662" s="5">
        <v>1863.1270999999999</v>
      </c>
      <c r="I1662" s="5">
        <v>5.0526</v>
      </c>
      <c r="J1662" s="5">
        <v>4.8677999999999999</v>
      </c>
      <c r="K1662" s="6">
        <v>0.9634247714048213</v>
      </c>
      <c r="L1662" s="5">
        <v>62.1</v>
      </c>
      <c r="M1662" s="19">
        <f>H1662*INDEX('Pliegos Tarifarios (Santiago)'!$B:$B,MATCH($B1662,'Pliegos Tarifarios (Santiago)'!$A:$A,0))</f>
        <v>245491.21607729999</v>
      </c>
      <c r="N1662" s="19">
        <f>I1662*INDEX('Pliegos Tarifarios (Santiago)'!$C:$C,MATCH($B1662,'Pliegos Tarifarios (Santiago)'!$A:$A,0))</f>
        <v>17217.436811399999</v>
      </c>
      <c r="O1662" s="19">
        <f>J1662*INDEX('Pliegos Tarifarios (Santiago)'!$D:$D,MATCH($B1662,'Pliegos Tarifarios (Santiago)'!$A:$A,0))</f>
        <v>70451.669399999999</v>
      </c>
      <c r="P1662" s="19">
        <f>H1662*INDEX('Pliegos Tarifarios (Santiago)'!$E:$E,MATCH($B1662,'Pliegos Tarifarios (Santiago)'!$A:$A,0))</f>
        <v>24265.367350399996</v>
      </c>
      <c r="Q1662" s="19" cm="1">
        <f t="array" ref="Q1662">H1662*_xlfn.IFS(H1662&lt;=350,INDEX('Pliegos Tarifarios (Santiago)'!$F:$F,MATCH($B1662,'Pliegos Tarifarios (Santiago)'!$A:$A,0)),H1662&lt;=500,INDEX('Pliegos Tarifarios (Santiago)'!$G:$G,MATCH($B1662,'Pliegos Tarifarios (Santiago)'!$A:$A,0)),H1662&lt;=1000,INDEX('Pliegos Tarifarios (Santiago)'!$H:$H,MATCH($B1662,'Pliegos Tarifarios (Santiago)'!$A:$A,0)),H1662&lt;=5000,INDEX('Pliegos Tarifarios (Santiago)'!$I:$I,MATCH($B1662,'Pliegos Tarifarios (Santiago)'!$A:$A,0)),H1662&gt;5000,INDEX('Pliegos Tarifarios (Santiago)'!$J:$J,MATCH($B1662,'Pliegos Tarifarios (Santiago)'!$A:$A,0)))/1.19</f>
        <v>5590.946953025209</v>
      </c>
      <c r="R1662" s="19">
        <f>INDEX('Pliegos Tarifarios (Santiago)'!$K:$K,MATCH($B1662,'Pliegos Tarifarios (Santiago)'!$A:$A,0))</f>
        <v>726.16</v>
      </c>
      <c r="S1662" s="21">
        <f t="shared" si="101"/>
        <v>363742.7965921252</v>
      </c>
      <c r="T1662" s="21">
        <f t="shared" si="102"/>
        <v>69111.131352503784</v>
      </c>
      <c r="U1662" s="19">
        <v>0</v>
      </c>
      <c r="V1662" s="21">
        <f t="shared" si="103"/>
        <v>432853.92794462899</v>
      </c>
    </row>
    <row r="1663" spans="1:22" x14ac:dyDescent="0.3">
      <c r="A1663" s="3" t="s">
        <v>138</v>
      </c>
      <c r="B1663" s="3">
        <v>7</v>
      </c>
      <c r="C1663" s="4" t="s">
        <v>178</v>
      </c>
      <c r="D1663" s="3" t="s">
        <v>454</v>
      </c>
      <c r="E1663" s="3" t="s">
        <v>327</v>
      </c>
      <c r="F1663" s="4" t="s">
        <v>455</v>
      </c>
      <c r="G1663" s="3" t="s">
        <v>16</v>
      </c>
      <c r="H1663" s="5">
        <v>1867.5065999999999</v>
      </c>
      <c r="I1663" s="5">
        <v>5.0190999999999999</v>
      </c>
      <c r="J1663" s="5">
        <v>4.9401000000000002</v>
      </c>
      <c r="K1663" s="6">
        <v>0.98426012631746729</v>
      </c>
      <c r="L1663" s="5">
        <v>62.25</v>
      </c>
      <c r="M1663" s="19">
        <f>H1663*INDEX('Pliegos Tarifarios (Santiago)'!$B:$B,MATCH($B1663,'Pliegos Tarifarios (Santiago)'!$A:$A,0))</f>
        <v>246068.27213580001</v>
      </c>
      <c r="N1663" s="19">
        <f>I1663*INDEX('Pliegos Tarifarios (Santiago)'!$C:$C,MATCH($B1663,'Pliegos Tarifarios (Santiago)'!$A:$A,0))</f>
        <v>17103.280904899999</v>
      </c>
      <c r="O1663" s="19">
        <f>J1663*INDEX('Pliegos Tarifarios (Santiago)'!$D:$D,MATCH($B1663,'Pliegos Tarifarios (Santiago)'!$A:$A,0))</f>
        <v>71498.067299999995</v>
      </c>
      <c r="P1663" s="19">
        <f>H1663*INDEX('Pliegos Tarifarios (Santiago)'!$E:$E,MATCH($B1663,'Pliegos Tarifarios (Santiago)'!$A:$A,0))</f>
        <v>24322.405958399999</v>
      </c>
      <c r="Q1663" s="19" cm="1">
        <f t="array" ref="Q1663">H1663*_xlfn.IFS(H1663&lt;=350,INDEX('Pliegos Tarifarios (Santiago)'!$F:$F,MATCH($B1663,'Pliegos Tarifarios (Santiago)'!$A:$A,0)),H1663&lt;=500,INDEX('Pliegos Tarifarios (Santiago)'!$G:$G,MATCH($B1663,'Pliegos Tarifarios (Santiago)'!$A:$A,0)),H1663&lt;=1000,INDEX('Pliegos Tarifarios (Santiago)'!$H:$H,MATCH($B1663,'Pliegos Tarifarios (Santiago)'!$A:$A,0)),H1663&lt;=5000,INDEX('Pliegos Tarifarios (Santiago)'!$I:$I,MATCH($B1663,'Pliegos Tarifarios (Santiago)'!$A:$A,0)),H1663&gt;5000,INDEX('Pliegos Tarifarios (Santiago)'!$J:$J,MATCH($B1663,'Pliegos Tarifarios (Santiago)'!$A:$A,0)))/1.19</f>
        <v>5604.0891332773108</v>
      </c>
      <c r="R1663" s="19">
        <f>INDEX('Pliegos Tarifarios (Santiago)'!$K:$K,MATCH($B1663,'Pliegos Tarifarios (Santiago)'!$A:$A,0))</f>
        <v>726.16</v>
      </c>
      <c r="S1663" s="21">
        <f t="shared" si="101"/>
        <v>365322.2754323773</v>
      </c>
      <c r="T1663" s="21">
        <f t="shared" si="102"/>
        <v>69411.232332151689</v>
      </c>
      <c r="U1663" s="19">
        <v>0</v>
      </c>
      <c r="V1663" s="21">
        <f t="shared" si="103"/>
        <v>434733.50776452897</v>
      </c>
    </row>
    <row r="1664" spans="1:22" x14ac:dyDescent="0.3">
      <c r="A1664" s="3" t="s">
        <v>138</v>
      </c>
      <c r="B1664" s="3">
        <v>7</v>
      </c>
      <c r="C1664" s="4" t="s">
        <v>178</v>
      </c>
      <c r="D1664" s="3" t="s">
        <v>456</v>
      </c>
      <c r="E1664" s="3" t="s">
        <v>327</v>
      </c>
      <c r="F1664" s="4" t="s">
        <v>457</v>
      </c>
      <c r="G1664" s="3" t="s">
        <v>16</v>
      </c>
      <c r="H1664" s="5">
        <v>1869.2082</v>
      </c>
      <c r="I1664" s="5">
        <v>5.12</v>
      </c>
      <c r="J1664" s="5">
        <v>4.8230000000000004</v>
      </c>
      <c r="K1664" s="6">
        <v>0.94199218750000002</v>
      </c>
      <c r="L1664" s="5">
        <v>62.31</v>
      </c>
      <c r="M1664" s="19">
        <f>H1664*INDEX('Pliegos Tarifarios (Santiago)'!$B:$B,MATCH($B1664,'Pliegos Tarifarios (Santiago)'!$A:$A,0))</f>
        <v>246292.4800566</v>
      </c>
      <c r="N1664" s="19">
        <f>I1664*INDEX('Pliegos Tarifarios (Santiago)'!$C:$C,MATCH($B1664,'Pliegos Tarifarios (Santiago)'!$A:$A,0))</f>
        <v>17447.111680000002</v>
      </c>
      <c r="O1664" s="19">
        <f>J1664*INDEX('Pliegos Tarifarios (Santiago)'!$D:$D,MATCH($B1664,'Pliegos Tarifarios (Santiago)'!$A:$A,0))</f>
        <v>69803.27900000001</v>
      </c>
      <c r="P1664" s="19">
        <f>H1664*INDEX('Pliegos Tarifarios (Santiago)'!$E:$E,MATCH($B1664,'Pliegos Tarifarios (Santiago)'!$A:$A,0))</f>
        <v>24344.5675968</v>
      </c>
      <c r="Q1664" s="19" cm="1">
        <f t="array" ref="Q1664">H1664*_xlfn.IFS(H1664&lt;=350,INDEX('Pliegos Tarifarios (Santiago)'!$F:$F,MATCH($B1664,'Pliegos Tarifarios (Santiago)'!$A:$A,0)),H1664&lt;=500,INDEX('Pliegos Tarifarios (Santiago)'!$G:$G,MATCH($B1664,'Pliegos Tarifarios (Santiago)'!$A:$A,0)),H1664&lt;=1000,INDEX('Pliegos Tarifarios (Santiago)'!$H:$H,MATCH($B1664,'Pliegos Tarifarios (Santiago)'!$A:$A,0)),H1664&lt;=5000,INDEX('Pliegos Tarifarios (Santiago)'!$I:$I,MATCH($B1664,'Pliegos Tarifarios (Santiago)'!$A:$A,0)),H1664&gt;5000,INDEX('Pliegos Tarifarios (Santiago)'!$J:$J,MATCH($B1664,'Pliegos Tarifarios (Santiago)'!$A:$A,0)))/1.19</f>
        <v>5609.1953631932765</v>
      </c>
      <c r="R1664" s="19">
        <f>INDEX('Pliegos Tarifarios (Santiago)'!$K:$K,MATCH($B1664,'Pliegos Tarifarios (Santiago)'!$A:$A,0))</f>
        <v>726.16</v>
      </c>
      <c r="S1664" s="21">
        <f t="shared" si="101"/>
        <v>364222.79369659326</v>
      </c>
      <c r="T1664" s="21">
        <f t="shared" si="102"/>
        <v>69202.330802352721</v>
      </c>
      <c r="U1664" s="19">
        <v>0</v>
      </c>
      <c r="V1664" s="21">
        <f t="shared" si="103"/>
        <v>433425.12449894601</v>
      </c>
    </row>
    <row r="1665" spans="1:22" x14ac:dyDescent="0.3">
      <c r="A1665" s="3" t="s">
        <v>138</v>
      </c>
      <c r="B1665" s="3">
        <v>7</v>
      </c>
      <c r="C1665" s="4" t="s">
        <v>178</v>
      </c>
      <c r="D1665" s="3" t="s">
        <v>458</v>
      </c>
      <c r="E1665" s="3" t="s">
        <v>327</v>
      </c>
      <c r="F1665" s="4" t="s">
        <v>459</v>
      </c>
      <c r="G1665" s="3" t="s">
        <v>16</v>
      </c>
      <c r="H1665" s="5">
        <v>1871.4371000000001</v>
      </c>
      <c r="I1665" s="5">
        <v>5.0092999999999996</v>
      </c>
      <c r="J1665" s="5">
        <v>5.0092999999999996</v>
      </c>
      <c r="K1665" s="6">
        <v>1</v>
      </c>
      <c r="L1665" s="5">
        <v>62.38</v>
      </c>
      <c r="M1665" s="19">
        <f>H1665*INDEX('Pliegos Tarifarios (Santiago)'!$B:$B,MATCH($B1665,'Pliegos Tarifarios (Santiago)'!$A:$A,0))</f>
        <v>246586.16660730002</v>
      </c>
      <c r="N1665" s="19">
        <f>I1665*INDEX('Pliegos Tarifarios (Santiago)'!$C:$C,MATCH($B1665,'Pliegos Tarifarios (Santiago)'!$A:$A,0))</f>
        <v>17069.8860427</v>
      </c>
      <c r="O1665" s="19">
        <f>J1665*INDEX('Pliegos Tarifarios (Santiago)'!$D:$D,MATCH($B1665,'Pliegos Tarifarios (Santiago)'!$A:$A,0))</f>
        <v>72499.598899999997</v>
      </c>
      <c r="P1665" s="19">
        <f>H1665*INDEX('Pliegos Tarifarios (Santiago)'!$E:$E,MATCH($B1665,'Pliegos Tarifarios (Santiago)'!$A:$A,0))</f>
        <v>24373.596790399999</v>
      </c>
      <c r="Q1665" s="19" cm="1">
        <f t="array" ref="Q1665">H1665*_xlfn.IFS(H1665&lt;=350,INDEX('Pliegos Tarifarios (Santiago)'!$F:$F,MATCH($B1665,'Pliegos Tarifarios (Santiago)'!$A:$A,0)),H1665&lt;=500,INDEX('Pliegos Tarifarios (Santiago)'!$G:$G,MATCH($B1665,'Pliegos Tarifarios (Santiago)'!$A:$A,0)),H1665&lt;=1000,INDEX('Pliegos Tarifarios (Santiago)'!$H:$H,MATCH($B1665,'Pliegos Tarifarios (Santiago)'!$A:$A,0)),H1665&lt;=5000,INDEX('Pliegos Tarifarios (Santiago)'!$I:$I,MATCH($B1665,'Pliegos Tarifarios (Santiago)'!$A:$A,0)),H1665&gt;5000,INDEX('Pliegos Tarifarios (Santiago)'!$J:$J,MATCH($B1665,'Pliegos Tarifarios (Santiago)'!$A:$A,0)))/1.19</f>
        <v>5615.8839362184872</v>
      </c>
      <c r="R1665" s="19">
        <f>INDEX('Pliegos Tarifarios (Santiago)'!$K:$K,MATCH($B1665,'Pliegos Tarifarios (Santiago)'!$A:$A,0))</f>
        <v>726.16</v>
      </c>
      <c r="S1665" s="21">
        <f t="shared" si="101"/>
        <v>366871.29227661848</v>
      </c>
      <c r="T1665" s="21">
        <f t="shared" si="102"/>
        <v>69705.545532557517</v>
      </c>
      <c r="U1665" s="19">
        <v>0</v>
      </c>
      <c r="V1665" s="21">
        <f t="shared" si="103"/>
        <v>436576.83780917601</v>
      </c>
    </row>
    <row r="1666" spans="1:22" x14ac:dyDescent="0.3">
      <c r="A1666" s="3" t="s">
        <v>138</v>
      </c>
      <c r="B1666" s="3">
        <v>7</v>
      </c>
      <c r="C1666" s="4" t="s">
        <v>178</v>
      </c>
      <c r="D1666" s="3" t="s">
        <v>460</v>
      </c>
      <c r="E1666" s="3" t="s">
        <v>327</v>
      </c>
      <c r="F1666" s="4" t="s">
        <v>461</v>
      </c>
      <c r="G1666" s="3" t="s">
        <v>16</v>
      </c>
      <c r="H1666" s="5">
        <v>1869.6405999999999</v>
      </c>
      <c r="I1666" s="5">
        <v>5.1512000000000002</v>
      </c>
      <c r="J1666" s="5">
        <v>5.0178000000000003</v>
      </c>
      <c r="K1666" s="6">
        <v>0.97410312160273338</v>
      </c>
      <c r="L1666" s="5">
        <v>62.32</v>
      </c>
      <c r="M1666" s="19">
        <f>H1666*INDEX('Pliegos Tarifarios (Santiago)'!$B:$B,MATCH($B1666,'Pliegos Tarifarios (Santiago)'!$A:$A,0))</f>
        <v>246349.45437779999</v>
      </c>
      <c r="N1666" s="19">
        <f>I1666*INDEX('Pliegos Tarifarios (Santiago)'!$C:$C,MATCH($B1666,'Pliegos Tarifarios (Santiago)'!$A:$A,0))</f>
        <v>17553.430016800001</v>
      </c>
      <c r="O1666" s="19">
        <f>J1666*INDEX('Pliegos Tarifarios (Santiago)'!$D:$D,MATCH($B1666,'Pliegos Tarifarios (Santiago)'!$A:$A,0))</f>
        <v>72622.619400000011</v>
      </c>
      <c r="P1666" s="19">
        <f>H1666*INDEX('Pliegos Tarifarios (Santiago)'!$E:$E,MATCH($B1666,'Pliegos Tarifarios (Santiago)'!$A:$A,0))</f>
        <v>24350.199174399997</v>
      </c>
      <c r="Q1666" s="19" cm="1">
        <f t="array" ref="Q1666">H1666*_xlfn.IFS(H1666&lt;=350,INDEX('Pliegos Tarifarios (Santiago)'!$F:$F,MATCH($B1666,'Pliegos Tarifarios (Santiago)'!$A:$A,0)),H1666&lt;=500,INDEX('Pliegos Tarifarios (Santiago)'!$G:$G,MATCH($B1666,'Pliegos Tarifarios (Santiago)'!$A:$A,0)),H1666&lt;=1000,INDEX('Pliegos Tarifarios (Santiago)'!$H:$H,MATCH($B1666,'Pliegos Tarifarios (Santiago)'!$A:$A,0)),H1666&lt;=5000,INDEX('Pliegos Tarifarios (Santiago)'!$I:$I,MATCH($B1666,'Pliegos Tarifarios (Santiago)'!$A:$A,0)),H1666&gt;5000,INDEX('Pliegos Tarifarios (Santiago)'!$J:$J,MATCH($B1666,'Pliegos Tarifarios (Santiago)'!$A:$A,0)))/1.19</f>
        <v>5610.4929265546216</v>
      </c>
      <c r="R1666" s="19">
        <f>INDEX('Pliegos Tarifarios (Santiago)'!$K:$K,MATCH($B1666,'Pliegos Tarifarios (Santiago)'!$A:$A,0))</f>
        <v>726.16</v>
      </c>
      <c r="S1666" s="21">
        <f t="shared" si="101"/>
        <v>367212.35589555465</v>
      </c>
      <c r="T1666" s="21">
        <f t="shared" si="102"/>
        <v>69770.347620155386</v>
      </c>
      <c r="U1666" s="19">
        <v>0</v>
      </c>
      <c r="V1666" s="21">
        <f t="shared" si="103"/>
        <v>436982.70351571002</v>
      </c>
    </row>
    <row r="1667" spans="1:22" x14ac:dyDescent="0.3">
      <c r="A1667" s="3" t="s">
        <v>138</v>
      </c>
      <c r="B1667" s="3">
        <v>7</v>
      </c>
      <c r="C1667" s="4" t="s">
        <v>178</v>
      </c>
      <c r="D1667" s="3" t="s">
        <v>462</v>
      </c>
      <c r="E1667" s="3" t="s">
        <v>327</v>
      </c>
      <c r="F1667" s="4" t="s">
        <v>76</v>
      </c>
      <c r="G1667" s="3" t="s">
        <v>16</v>
      </c>
      <c r="H1667" s="5">
        <v>2496.6977000000002</v>
      </c>
      <c r="I1667" s="5">
        <v>6.7949000000000002</v>
      </c>
      <c r="J1667" s="5">
        <v>6.7949000000000002</v>
      </c>
      <c r="K1667" s="6">
        <v>1</v>
      </c>
      <c r="L1667" s="5">
        <v>83.22</v>
      </c>
      <c r="M1667" s="19">
        <f>H1667*INDEX('Pliegos Tarifarios (Santiago)'!$B:$B,MATCH($B1667,'Pliegos Tarifarios (Santiago)'!$A:$A,0))</f>
        <v>328972.37904510001</v>
      </c>
      <c r="N1667" s="19">
        <f>I1667*INDEX('Pliegos Tarifarios (Santiago)'!$C:$C,MATCH($B1667,'Pliegos Tarifarios (Santiago)'!$A:$A,0))</f>
        <v>23154.566241100001</v>
      </c>
      <c r="O1667" s="19">
        <f>J1667*INDEX('Pliegos Tarifarios (Santiago)'!$D:$D,MATCH($B1667,'Pliegos Tarifarios (Santiago)'!$A:$A,0))</f>
        <v>98342.587700000004</v>
      </c>
      <c r="P1667" s="19">
        <f>H1667*INDEX('Pliegos Tarifarios (Santiago)'!$E:$E,MATCH($B1667,'Pliegos Tarifarios (Santiago)'!$A:$A,0))</f>
        <v>32516.990844799999</v>
      </c>
      <c r="Q1667" s="19" cm="1">
        <f t="array" ref="Q1667">H1667*_xlfn.IFS(H1667&lt;=350,INDEX('Pliegos Tarifarios (Santiago)'!$F:$F,MATCH($B1667,'Pliegos Tarifarios (Santiago)'!$A:$A,0)),H1667&lt;=500,INDEX('Pliegos Tarifarios (Santiago)'!$G:$G,MATCH($B1667,'Pliegos Tarifarios (Santiago)'!$A:$A,0)),H1667&lt;=1000,INDEX('Pliegos Tarifarios (Santiago)'!$H:$H,MATCH($B1667,'Pliegos Tarifarios (Santiago)'!$A:$A,0)),H1667&lt;=5000,INDEX('Pliegos Tarifarios (Santiago)'!$I:$I,MATCH($B1667,'Pliegos Tarifarios (Santiago)'!$A:$A,0)),H1667&gt;5000,INDEX('Pliegos Tarifarios (Santiago)'!$J:$J,MATCH($B1667,'Pliegos Tarifarios (Santiago)'!$A:$A,0)))/1.19</f>
        <v>7492.1911652941171</v>
      </c>
      <c r="R1667" s="19">
        <f>INDEX('Pliegos Tarifarios (Santiago)'!$K:$K,MATCH($B1667,'Pliegos Tarifarios (Santiago)'!$A:$A,0))</f>
        <v>726.16</v>
      </c>
      <c r="S1667" s="21">
        <f t="shared" si="101"/>
        <v>491204.87499629415</v>
      </c>
      <c r="T1667" s="21">
        <f t="shared" si="102"/>
        <v>93328.926249295895</v>
      </c>
      <c r="U1667" s="19">
        <v>0</v>
      </c>
      <c r="V1667" s="21">
        <f t="shared" si="103"/>
        <v>584533.80124559009</v>
      </c>
    </row>
    <row r="1668" spans="1:22" x14ac:dyDescent="0.3">
      <c r="A1668" s="3" t="s">
        <v>138</v>
      </c>
      <c r="B1668" s="3">
        <v>7</v>
      </c>
      <c r="C1668" s="4" t="s">
        <v>178</v>
      </c>
      <c r="D1668" s="3" t="s">
        <v>463</v>
      </c>
      <c r="E1668" s="3" t="s">
        <v>327</v>
      </c>
      <c r="F1668" s="4" t="s">
        <v>464</v>
      </c>
      <c r="G1668" s="3" t="s">
        <v>16</v>
      </c>
      <c r="H1668" s="5">
        <v>2486.8384999999998</v>
      </c>
      <c r="I1668" s="5">
        <v>6.8421000000000003</v>
      </c>
      <c r="J1668" s="5">
        <v>6.7027000000000001</v>
      </c>
      <c r="K1668" s="6">
        <v>0.97962613817395239</v>
      </c>
      <c r="L1668" s="5">
        <v>82.89</v>
      </c>
      <c r="M1668" s="19">
        <f>H1668*INDEX('Pliegos Tarifarios (Santiago)'!$B:$B,MATCH($B1668,'Pliegos Tarifarios (Santiago)'!$A:$A,0))</f>
        <v>327673.30127549998</v>
      </c>
      <c r="N1668" s="19">
        <f>I1668*INDEX('Pliegos Tarifarios (Santiago)'!$C:$C,MATCH($B1668,'Pliegos Tarifarios (Santiago)'!$A:$A,0))</f>
        <v>23315.406801900001</v>
      </c>
      <c r="O1668" s="19">
        <f>J1668*INDEX('Pliegos Tarifarios (Santiago)'!$D:$D,MATCH($B1668,'Pliegos Tarifarios (Santiago)'!$A:$A,0))</f>
        <v>97008.177100000001</v>
      </c>
      <c r="P1668" s="19">
        <f>H1668*INDEX('Pliegos Tarifarios (Santiago)'!$E:$E,MATCH($B1668,'Pliegos Tarifarios (Santiago)'!$A:$A,0))</f>
        <v>32388.584623999996</v>
      </c>
      <c r="Q1668" s="19" cm="1">
        <f t="array" ref="Q1668">H1668*_xlfn.IFS(H1668&lt;=350,INDEX('Pliegos Tarifarios (Santiago)'!$F:$F,MATCH($B1668,'Pliegos Tarifarios (Santiago)'!$A:$A,0)),H1668&lt;=500,INDEX('Pliegos Tarifarios (Santiago)'!$G:$G,MATCH($B1668,'Pliegos Tarifarios (Santiago)'!$A:$A,0)),H1668&lt;=1000,INDEX('Pliegos Tarifarios (Santiago)'!$H:$H,MATCH($B1668,'Pliegos Tarifarios (Santiago)'!$A:$A,0)),H1668&lt;=5000,INDEX('Pliegos Tarifarios (Santiago)'!$I:$I,MATCH($B1668,'Pliegos Tarifarios (Santiago)'!$A:$A,0)),H1668&gt;5000,INDEX('Pliegos Tarifarios (Santiago)'!$J:$J,MATCH($B1668,'Pliegos Tarifarios (Santiago)'!$A:$A,0)))/1.19</f>
        <v>7462.6052802521008</v>
      </c>
      <c r="R1668" s="19">
        <f>INDEX('Pliegos Tarifarios (Santiago)'!$K:$K,MATCH($B1668,'Pliegos Tarifarios (Santiago)'!$A:$A,0))</f>
        <v>726.16</v>
      </c>
      <c r="S1668" s="21">
        <f t="shared" si="101"/>
        <v>488574.23508165206</v>
      </c>
      <c r="T1668" s="21">
        <f t="shared" si="102"/>
        <v>92829.104665513893</v>
      </c>
      <c r="U1668" s="19">
        <v>0</v>
      </c>
      <c r="V1668" s="21">
        <f t="shared" si="103"/>
        <v>581403.33974716591</v>
      </c>
    </row>
    <row r="1669" spans="1:22" x14ac:dyDescent="0.3">
      <c r="A1669" s="3" t="s">
        <v>138</v>
      </c>
      <c r="B1669" s="3">
        <v>7</v>
      </c>
      <c r="C1669" s="4" t="s">
        <v>178</v>
      </c>
      <c r="D1669" s="3" t="s">
        <v>465</v>
      </c>
      <c r="E1669" s="3" t="s">
        <v>75</v>
      </c>
      <c r="F1669" s="4" t="s">
        <v>82</v>
      </c>
      <c r="G1669" s="3" t="s">
        <v>16</v>
      </c>
      <c r="H1669" s="5">
        <v>1871.2786000000001</v>
      </c>
      <c r="I1669" s="5">
        <v>5.0389999999999997</v>
      </c>
      <c r="J1669" s="5">
        <v>4.9309000000000003</v>
      </c>
      <c r="K1669" s="6">
        <v>0.97854733081960721</v>
      </c>
      <c r="L1669" s="5">
        <v>62.38</v>
      </c>
      <c r="M1669" s="19">
        <f>H1669*INDEX('Pliegos Tarifarios (Santiago)'!$B:$B,MATCH($B1669,'Pliegos Tarifarios (Santiago)'!$A:$A,0))</f>
        <v>246565.28217180003</v>
      </c>
      <c r="N1669" s="19">
        <f>I1669*INDEX('Pliegos Tarifarios (Santiago)'!$C:$C,MATCH($B1669,'Pliegos Tarifarios (Santiago)'!$A:$A,0))</f>
        <v>17171.092920999999</v>
      </c>
      <c r="O1669" s="19">
        <f>J1669*INDEX('Pliegos Tarifarios (Santiago)'!$D:$D,MATCH($B1669,'Pliegos Tarifarios (Santiago)'!$A:$A,0))</f>
        <v>71364.915699999998</v>
      </c>
      <c r="P1669" s="19">
        <f>H1669*INDEX('Pliegos Tarifarios (Santiago)'!$E:$E,MATCH($B1669,'Pliegos Tarifarios (Santiago)'!$A:$A,0))</f>
        <v>24371.532486399999</v>
      </c>
      <c r="Q1669" s="19" cm="1">
        <f t="array" ref="Q1669">H1669*_xlfn.IFS(H1669&lt;=350,INDEX('Pliegos Tarifarios (Santiago)'!$F:$F,MATCH($B1669,'Pliegos Tarifarios (Santiago)'!$A:$A,0)),H1669&lt;=500,INDEX('Pliegos Tarifarios (Santiago)'!$G:$G,MATCH($B1669,'Pliegos Tarifarios (Santiago)'!$A:$A,0)),H1669&lt;=1000,INDEX('Pliegos Tarifarios (Santiago)'!$H:$H,MATCH($B1669,'Pliegos Tarifarios (Santiago)'!$A:$A,0)),H1669&lt;=5000,INDEX('Pliegos Tarifarios (Santiago)'!$I:$I,MATCH($B1669,'Pliegos Tarifarios (Santiago)'!$A:$A,0)),H1669&gt;5000,INDEX('Pliegos Tarifarios (Santiago)'!$J:$J,MATCH($B1669,'Pliegos Tarifarios (Santiago)'!$A:$A,0)))/1.19</f>
        <v>5615.4083030252104</v>
      </c>
      <c r="R1669" s="19">
        <f>INDEX('Pliegos Tarifarios (Santiago)'!$K:$K,MATCH($B1669,'Pliegos Tarifarios (Santiago)'!$A:$A,0))</f>
        <v>726.16</v>
      </c>
      <c r="S1669" s="21">
        <f t="shared" si="101"/>
        <v>365814.39158222522</v>
      </c>
      <c r="T1669" s="21">
        <f t="shared" si="102"/>
        <v>69504.734400622794</v>
      </c>
      <c r="U1669" s="19">
        <v>0</v>
      </c>
      <c r="V1669" s="21">
        <f t="shared" si="103"/>
        <v>435319.125982848</v>
      </c>
    </row>
    <row r="1670" spans="1:22" x14ac:dyDescent="0.3">
      <c r="A1670" s="3" t="s">
        <v>138</v>
      </c>
      <c r="B1670" s="3">
        <v>7</v>
      </c>
      <c r="C1670" s="4" t="s">
        <v>178</v>
      </c>
      <c r="D1670" s="3" t="s">
        <v>466</v>
      </c>
      <c r="E1670" s="3" t="s">
        <v>75</v>
      </c>
      <c r="F1670" s="4" t="s">
        <v>88</v>
      </c>
      <c r="G1670" s="3" t="s">
        <v>16</v>
      </c>
      <c r="H1670" s="5">
        <v>1501.4105999999999</v>
      </c>
      <c r="I1670" s="5">
        <v>4.0778999999999996</v>
      </c>
      <c r="J1670" s="5">
        <v>4.0778999999999996</v>
      </c>
      <c r="K1670" s="6">
        <v>1</v>
      </c>
      <c r="L1670" s="5">
        <v>50.05</v>
      </c>
      <c r="M1670" s="19">
        <f>H1670*INDEX('Pliegos Tarifarios (Santiago)'!$B:$B,MATCH($B1670,'Pliegos Tarifarios (Santiago)'!$A:$A,0))</f>
        <v>197830.36488780001</v>
      </c>
      <c r="N1670" s="19">
        <f>I1670*INDEX('Pliegos Tarifarios (Santiago)'!$C:$C,MATCH($B1670,'Pliegos Tarifarios (Santiago)'!$A:$A,0))</f>
        <v>13896.011078099998</v>
      </c>
      <c r="O1670" s="19">
        <f>J1670*INDEX('Pliegos Tarifarios (Santiago)'!$D:$D,MATCH($B1670,'Pliegos Tarifarios (Santiago)'!$A:$A,0))</f>
        <v>59019.446699999993</v>
      </c>
      <c r="P1670" s="19">
        <f>H1670*INDEX('Pliegos Tarifarios (Santiago)'!$E:$E,MATCH($B1670,'Pliegos Tarifarios (Santiago)'!$A:$A,0))</f>
        <v>19554.371654399998</v>
      </c>
      <c r="Q1670" s="19" cm="1">
        <f t="array" ref="Q1670">H1670*_xlfn.IFS(H1670&lt;=350,INDEX('Pliegos Tarifarios (Santiago)'!$F:$F,MATCH($B1670,'Pliegos Tarifarios (Santiago)'!$A:$A,0)),H1670&lt;=500,INDEX('Pliegos Tarifarios (Santiago)'!$G:$G,MATCH($B1670,'Pliegos Tarifarios (Santiago)'!$A:$A,0)),H1670&lt;=1000,INDEX('Pliegos Tarifarios (Santiago)'!$H:$H,MATCH($B1670,'Pliegos Tarifarios (Santiago)'!$A:$A,0)),H1670&lt;=5000,INDEX('Pliegos Tarifarios (Santiago)'!$I:$I,MATCH($B1670,'Pliegos Tarifarios (Santiago)'!$A:$A,0)),H1670&gt;5000,INDEX('Pliegos Tarifarios (Santiago)'!$J:$J,MATCH($B1670,'Pliegos Tarifarios (Santiago)'!$A:$A,0)))/1.19</f>
        <v>4505.4934895798315</v>
      </c>
      <c r="R1670" s="19">
        <f>INDEX('Pliegos Tarifarios (Santiago)'!$K:$K,MATCH($B1670,'Pliegos Tarifarios (Santiago)'!$A:$A,0))</f>
        <v>726.16</v>
      </c>
      <c r="S1670" s="21">
        <f t="shared" si="101"/>
        <v>295531.84780987981</v>
      </c>
      <c r="T1670" s="21">
        <f t="shared" si="102"/>
        <v>56151.051083877166</v>
      </c>
      <c r="U1670" s="19">
        <v>0</v>
      </c>
      <c r="V1670" s="21">
        <f t="shared" si="103"/>
        <v>351682.89889375697</v>
      </c>
    </row>
    <row r="1671" spans="1:22" x14ac:dyDescent="0.3">
      <c r="A1671" s="3" t="s">
        <v>138</v>
      </c>
      <c r="B1671" s="3">
        <v>7</v>
      </c>
      <c r="C1671" s="4" t="s">
        <v>178</v>
      </c>
      <c r="D1671" s="3" t="s">
        <v>467</v>
      </c>
      <c r="E1671" s="3" t="s">
        <v>75</v>
      </c>
      <c r="F1671" s="4" t="s">
        <v>468</v>
      </c>
      <c r="G1671" s="3" t="s">
        <v>16</v>
      </c>
      <c r="H1671" s="5">
        <v>1494.1313</v>
      </c>
      <c r="I1671" s="5">
        <v>4.0989000000000004</v>
      </c>
      <c r="J1671" s="5">
        <v>3.8879000000000001</v>
      </c>
      <c r="K1671" s="6">
        <v>0.94852277440288846</v>
      </c>
      <c r="L1671" s="5">
        <v>49.8</v>
      </c>
      <c r="M1671" s="19">
        <f>H1671*INDEX('Pliegos Tarifarios (Santiago)'!$B:$B,MATCH($B1671,'Pliegos Tarifarios (Santiago)'!$A:$A,0))</f>
        <v>196871.22248190001</v>
      </c>
      <c r="N1671" s="19">
        <f>I1671*INDEX('Pliegos Tarifarios (Santiago)'!$C:$C,MATCH($B1671,'Pliegos Tarifarios (Santiago)'!$A:$A,0))</f>
        <v>13967.571497100002</v>
      </c>
      <c r="O1671" s="19">
        <f>J1671*INDEX('Pliegos Tarifarios (Santiago)'!$D:$D,MATCH($B1671,'Pliegos Tarifarios (Santiago)'!$A:$A,0))</f>
        <v>56269.576700000005</v>
      </c>
      <c r="P1671" s="19">
        <f>H1671*INDEX('Pliegos Tarifarios (Santiago)'!$E:$E,MATCH($B1671,'Pliegos Tarifarios (Santiago)'!$A:$A,0))</f>
        <v>19459.566051199999</v>
      </c>
      <c r="Q1671" s="19" cm="1">
        <f t="array" ref="Q1671">H1671*_xlfn.IFS(H1671&lt;=350,INDEX('Pliegos Tarifarios (Santiago)'!$F:$F,MATCH($B1671,'Pliegos Tarifarios (Santiago)'!$A:$A,0)),H1671&lt;=500,INDEX('Pliegos Tarifarios (Santiago)'!$G:$G,MATCH($B1671,'Pliegos Tarifarios (Santiago)'!$A:$A,0)),H1671&lt;=1000,INDEX('Pliegos Tarifarios (Santiago)'!$H:$H,MATCH($B1671,'Pliegos Tarifarios (Santiago)'!$A:$A,0)),H1671&lt;=5000,INDEX('Pliegos Tarifarios (Santiago)'!$I:$I,MATCH($B1671,'Pliegos Tarifarios (Santiago)'!$A:$A,0)),H1671&gt;5000,INDEX('Pliegos Tarifarios (Santiago)'!$J:$J,MATCH($B1671,'Pliegos Tarifarios (Santiago)'!$A:$A,0)))/1.19</f>
        <v>4483.6494725210086</v>
      </c>
      <c r="R1671" s="19">
        <f>INDEX('Pliegos Tarifarios (Santiago)'!$K:$K,MATCH($B1671,'Pliegos Tarifarios (Santiago)'!$A:$A,0))</f>
        <v>726.16</v>
      </c>
      <c r="S1671" s="21">
        <f t="shared" ref="S1671" si="104">SUM(M1671:R1671)</f>
        <v>291777.74620272103</v>
      </c>
      <c r="T1671" s="21">
        <f t="shared" si="102"/>
        <v>55437.771778516995</v>
      </c>
      <c r="U1671" s="19">
        <v>0</v>
      </c>
      <c r="V1671" s="21">
        <f t="shared" si="103"/>
        <v>347215.51798123802</v>
      </c>
    </row>
    <row r="1672" spans="1:22" x14ac:dyDescent="0.3">
      <c r="A1672" s="3" t="s">
        <v>138</v>
      </c>
      <c r="B1672" s="3">
        <v>7</v>
      </c>
      <c r="C1672" s="4" t="s">
        <v>178</v>
      </c>
      <c r="D1672" s="3" t="s">
        <v>469</v>
      </c>
      <c r="E1672" s="3" t="s">
        <v>75</v>
      </c>
      <c r="F1672" s="4" t="s">
        <v>470</v>
      </c>
      <c r="G1672" s="3" t="s">
        <v>16</v>
      </c>
      <c r="H1672" s="5">
        <v>1492.8409999999999</v>
      </c>
      <c r="I1672" s="5">
        <v>4.0297999999999998</v>
      </c>
      <c r="J1672" s="5">
        <v>4.0297999999999998</v>
      </c>
      <c r="K1672" s="6">
        <v>1</v>
      </c>
      <c r="L1672" s="5">
        <v>49.76</v>
      </c>
      <c r="M1672" s="19">
        <f>H1672*INDEX('Pliegos Tarifarios (Santiago)'!$B:$B,MATCH($B1672,'Pliegos Tarifarios (Santiago)'!$A:$A,0))</f>
        <v>196701.208683</v>
      </c>
      <c r="N1672" s="19">
        <f>I1672*INDEX('Pliegos Tarifarios (Santiago)'!$C:$C,MATCH($B1672,'Pliegos Tarifarios (Santiago)'!$A:$A,0))</f>
        <v>13732.1036422</v>
      </c>
      <c r="O1672" s="19">
        <f>J1672*INDEX('Pliegos Tarifarios (Santiago)'!$D:$D,MATCH($B1672,'Pliegos Tarifarios (Santiago)'!$A:$A,0))</f>
        <v>58323.295399999995</v>
      </c>
      <c r="P1672" s="19">
        <f>H1672*INDEX('Pliegos Tarifarios (Santiago)'!$E:$E,MATCH($B1672,'Pliegos Tarifarios (Santiago)'!$A:$A,0))</f>
        <v>19442.761183999999</v>
      </c>
      <c r="Q1672" s="19" cm="1">
        <f t="array" ref="Q1672">H1672*_xlfn.IFS(H1672&lt;=350,INDEX('Pliegos Tarifarios (Santiago)'!$F:$F,MATCH($B1672,'Pliegos Tarifarios (Santiago)'!$A:$A,0)),H1672&lt;=500,INDEX('Pliegos Tarifarios (Santiago)'!$G:$G,MATCH($B1672,'Pliegos Tarifarios (Santiago)'!$A:$A,0)),H1672&lt;=1000,INDEX('Pliegos Tarifarios (Santiago)'!$H:$H,MATCH($B1672,'Pliegos Tarifarios (Santiago)'!$A:$A,0)),H1672&lt;=5000,INDEX('Pliegos Tarifarios (Santiago)'!$I:$I,MATCH($B1672,'Pliegos Tarifarios (Santiago)'!$A:$A,0)),H1672&gt;5000,INDEX('Pliegos Tarifarios (Santiago)'!$J:$J,MATCH($B1672,'Pliegos Tarifarios (Santiago)'!$A:$A,0)))/1.19</f>
        <v>4479.7774882352933</v>
      </c>
      <c r="R1672" s="19">
        <f>INDEX('Pliegos Tarifarios (Santiago)'!$K:$K,MATCH($B1672,'Pliegos Tarifarios (Santiago)'!$A:$A,0))</f>
        <v>726.16</v>
      </c>
      <c r="S1672" s="21">
        <f t="shared" ref="S1672:S1735" si="105">SUM(M1672:R1672)</f>
        <v>293405.30639743526</v>
      </c>
      <c r="T1672" s="21">
        <f t="shared" si="102"/>
        <v>55747.008215512702</v>
      </c>
      <c r="U1672" s="19">
        <v>0</v>
      </c>
      <c r="V1672" s="21">
        <f t="shared" si="103"/>
        <v>349152.31461294799</v>
      </c>
    </row>
    <row r="1673" spans="1:22" x14ac:dyDescent="0.3">
      <c r="A1673" s="3" t="s">
        <v>138</v>
      </c>
      <c r="B1673" s="3">
        <v>7</v>
      </c>
      <c r="C1673" s="4" t="s">
        <v>178</v>
      </c>
      <c r="D1673" s="3" t="s">
        <v>471</v>
      </c>
      <c r="E1673" s="3" t="s">
        <v>90</v>
      </c>
      <c r="F1673" s="4" t="s">
        <v>472</v>
      </c>
      <c r="G1673" s="3" t="s">
        <v>30</v>
      </c>
      <c r="H1673" s="5">
        <v>372.84609999999998</v>
      </c>
      <c r="I1673" s="5">
        <v>0.99639999999999995</v>
      </c>
      <c r="J1673" s="5">
        <v>0.97860000000000003</v>
      </c>
      <c r="K1673" s="6">
        <v>0.98213568847852273</v>
      </c>
      <c r="L1673" s="5">
        <v>12.43</v>
      </c>
      <c r="M1673" s="19">
        <f>H1673*INDEX('Pliegos Tarifarios (Santiago)'!$B:$B,MATCH($B1673,'Pliegos Tarifarios (Santiago)'!$A:$A,0))</f>
        <v>49127.320674299997</v>
      </c>
      <c r="N1673" s="19">
        <f>I1673*INDEX('Pliegos Tarifarios (Santiago)'!$C:$C,MATCH($B1673,'Pliegos Tarifarios (Santiago)'!$A:$A,0))</f>
        <v>3395.3714995999999</v>
      </c>
      <c r="O1673" s="19">
        <f>J1673*INDEX('Pliegos Tarifarios (Santiago)'!$D:$D,MATCH($B1673,'Pliegos Tarifarios (Santiago)'!$A:$A,0))</f>
        <v>14163.2778</v>
      </c>
      <c r="P1673" s="19">
        <f>H1673*INDEX('Pliegos Tarifarios (Santiago)'!$E:$E,MATCH($B1673,'Pliegos Tarifarios (Santiago)'!$A:$A,0))</f>
        <v>4855.9476063999991</v>
      </c>
      <c r="Q1673" s="19" cm="1">
        <f t="array" ref="Q1673">H1673*_xlfn.IFS(H1673&lt;=350,INDEX('Pliegos Tarifarios (Santiago)'!$F:$F,MATCH($B1673,'Pliegos Tarifarios (Santiago)'!$A:$A,0)),H1673&lt;=500,INDEX('Pliegos Tarifarios (Santiago)'!$G:$G,MATCH($B1673,'Pliegos Tarifarios (Santiago)'!$A:$A,0)),H1673&lt;=1000,INDEX('Pliegos Tarifarios (Santiago)'!$H:$H,MATCH($B1673,'Pliegos Tarifarios (Santiago)'!$A:$A,0)),H1673&lt;=5000,INDEX('Pliegos Tarifarios (Santiago)'!$I:$I,MATCH($B1673,'Pliegos Tarifarios (Santiago)'!$A:$A,0)),H1673&gt;5000,INDEX('Pliegos Tarifarios (Santiago)'!$J:$J,MATCH($B1673,'Pliegos Tarifarios (Santiago)'!$A:$A,0)))/1.19</f>
        <v>525.11770050420182</v>
      </c>
      <c r="R1673" s="19">
        <f>INDEX('Pliegos Tarifarios (Santiago)'!$K:$K,MATCH($B1673,'Pliegos Tarifarios (Santiago)'!$A:$A,0))</f>
        <v>726.16</v>
      </c>
      <c r="S1673" s="21">
        <f t="shared" si="105"/>
        <v>72793.195280804197</v>
      </c>
      <c r="T1673" s="21">
        <f t="shared" si="102"/>
        <v>13830.707103352797</v>
      </c>
      <c r="U1673" s="19">
        <v>0</v>
      </c>
      <c r="V1673" s="21">
        <f t="shared" si="103"/>
        <v>86623.902384157002</v>
      </c>
    </row>
    <row r="1674" spans="1:22" x14ac:dyDescent="0.3">
      <c r="A1674" s="3" t="s">
        <v>138</v>
      </c>
      <c r="B1674" s="3">
        <v>7</v>
      </c>
      <c r="C1674" s="4" t="s">
        <v>178</v>
      </c>
      <c r="D1674" s="3" t="s">
        <v>473</v>
      </c>
      <c r="E1674" s="3" t="s">
        <v>90</v>
      </c>
      <c r="F1674" s="4" t="s">
        <v>91</v>
      </c>
      <c r="G1674" s="3" t="s">
        <v>30</v>
      </c>
      <c r="H1674" s="5">
        <v>373.79430000000002</v>
      </c>
      <c r="I1674" s="5">
        <v>1.0609</v>
      </c>
      <c r="J1674" s="5">
        <v>1.0325</v>
      </c>
      <c r="K1674" s="6">
        <v>0.97323027618060143</v>
      </c>
      <c r="L1674" s="5">
        <v>12.46</v>
      </c>
      <c r="M1674" s="19">
        <f>H1674*INDEX('Pliegos Tarifarios (Santiago)'!$B:$B,MATCH($B1674,'Pliegos Tarifarios (Santiago)'!$A:$A,0))</f>
        <v>49252.258350900003</v>
      </c>
      <c r="N1674" s="19">
        <f>I1674*INDEX('Pliegos Tarifarios (Santiago)'!$C:$C,MATCH($B1674,'Pliegos Tarifarios (Santiago)'!$A:$A,0))</f>
        <v>3615.1642151000001</v>
      </c>
      <c r="O1674" s="19">
        <f>J1674*INDEX('Pliegos Tarifarios (Santiago)'!$D:$D,MATCH($B1674,'Pliegos Tarifarios (Santiago)'!$A:$A,0))</f>
        <v>14943.372499999999</v>
      </c>
      <c r="P1674" s="19">
        <f>H1674*INDEX('Pliegos Tarifarios (Santiago)'!$E:$E,MATCH($B1674,'Pliegos Tarifarios (Santiago)'!$A:$A,0))</f>
        <v>4868.2969632000004</v>
      </c>
      <c r="Q1674" s="19" cm="1">
        <f t="array" ref="Q1674">H1674*_xlfn.IFS(H1674&lt;=350,INDEX('Pliegos Tarifarios (Santiago)'!$F:$F,MATCH($B1674,'Pliegos Tarifarios (Santiago)'!$A:$A,0)),H1674&lt;=500,INDEX('Pliegos Tarifarios (Santiago)'!$G:$G,MATCH($B1674,'Pliegos Tarifarios (Santiago)'!$A:$A,0)),H1674&lt;=1000,INDEX('Pliegos Tarifarios (Santiago)'!$H:$H,MATCH($B1674,'Pliegos Tarifarios (Santiago)'!$A:$A,0)),H1674&lt;=5000,INDEX('Pliegos Tarifarios (Santiago)'!$I:$I,MATCH($B1674,'Pliegos Tarifarios (Santiago)'!$A:$A,0)),H1674&gt;5000,INDEX('Pliegos Tarifarios (Santiago)'!$J:$J,MATCH($B1674,'Pliegos Tarifarios (Santiago)'!$A:$A,0)))/1.19</f>
        <v>526.45314857142864</v>
      </c>
      <c r="R1674" s="19">
        <f>INDEX('Pliegos Tarifarios (Santiago)'!$K:$K,MATCH($B1674,'Pliegos Tarifarios (Santiago)'!$A:$A,0))</f>
        <v>726.16</v>
      </c>
      <c r="S1674" s="21">
        <f t="shared" si="105"/>
        <v>73931.705177771437</v>
      </c>
      <c r="T1674" s="21">
        <f t="shared" ref="T1674:T1737" si="106">S1674*0.19</f>
        <v>14047.023983776573</v>
      </c>
      <c r="U1674" s="19">
        <v>0</v>
      </c>
      <c r="V1674" s="21">
        <f t="shared" ref="V1674:V1737" si="107">SUM(S1674:T1674)</f>
        <v>87978.729161548006</v>
      </c>
    </row>
    <row r="1675" spans="1:22" x14ac:dyDescent="0.3">
      <c r="A1675" s="3" t="s">
        <v>138</v>
      </c>
      <c r="B1675" s="3">
        <v>7</v>
      </c>
      <c r="C1675" s="4" t="s">
        <v>178</v>
      </c>
      <c r="D1675" s="3" t="s">
        <v>474</v>
      </c>
      <c r="E1675" s="3" t="s">
        <v>70</v>
      </c>
      <c r="F1675" s="4" t="s">
        <v>475</v>
      </c>
      <c r="G1675" s="3" t="s">
        <v>16</v>
      </c>
      <c r="H1675" s="5">
        <v>1245.9965</v>
      </c>
      <c r="I1675" s="5">
        <v>3.4253</v>
      </c>
      <c r="J1675" s="5">
        <v>3.3062</v>
      </c>
      <c r="K1675" s="6">
        <v>0.9652293229790091</v>
      </c>
      <c r="L1675" s="5">
        <v>41.53</v>
      </c>
      <c r="M1675" s="19">
        <f>H1675*INDEX('Pliegos Tarifarios (Santiago)'!$B:$B,MATCH($B1675,'Pliegos Tarifarios (Santiago)'!$A:$A,0))</f>
        <v>164176.23682950001</v>
      </c>
      <c r="N1675" s="19">
        <f>I1675*INDEX('Pliegos Tarifarios (Santiago)'!$C:$C,MATCH($B1675,'Pliegos Tarifarios (Santiago)'!$A:$A,0))</f>
        <v>11672.1858667</v>
      </c>
      <c r="O1675" s="19">
        <f>J1675*INDEX('Pliegos Tarifarios (Santiago)'!$D:$D,MATCH($B1675,'Pliegos Tarifarios (Santiago)'!$A:$A,0))</f>
        <v>47850.632599999997</v>
      </c>
      <c r="P1675" s="19">
        <f>H1675*INDEX('Pliegos Tarifarios (Santiago)'!$E:$E,MATCH($B1675,'Pliegos Tarifarios (Santiago)'!$A:$A,0))</f>
        <v>16227.858415999999</v>
      </c>
      <c r="Q1675" s="19" cm="1">
        <f t="array" ref="Q1675">H1675*_xlfn.IFS(H1675&lt;=350,INDEX('Pliegos Tarifarios (Santiago)'!$F:$F,MATCH($B1675,'Pliegos Tarifarios (Santiago)'!$A:$A,0)),H1675&lt;=500,INDEX('Pliegos Tarifarios (Santiago)'!$G:$G,MATCH($B1675,'Pliegos Tarifarios (Santiago)'!$A:$A,0)),H1675&lt;=1000,INDEX('Pliegos Tarifarios (Santiago)'!$H:$H,MATCH($B1675,'Pliegos Tarifarios (Santiago)'!$A:$A,0)),H1675&lt;=5000,INDEX('Pliegos Tarifarios (Santiago)'!$I:$I,MATCH($B1675,'Pliegos Tarifarios (Santiago)'!$A:$A,0)),H1675&gt;5000,INDEX('Pliegos Tarifarios (Santiago)'!$J:$J,MATCH($B1675,'Pliegos Tarifarios (Santiago)'!$A:$A,0)))/1.19</f>
        <v>3739.0365558823523</v>
      </c>
      <c r="R1675" s="19">
        <f>INDEX('Pliegos Tarifarios (Santiago)'!$K:$K,MATCH($B1675,'Pliegos Tarifarios (Santiago)'!$A:$A,0))</f>
        <v>726.16</v>
      </c>
      <c r="S1675" s="21">
        <f t="shared" si="105"/>
        <v>244392.11026808232</v>
      </c>
      <c r="T1675" s="21">
        <f t="shared" si="106"/>
        <v>46434.500950935639</v>
      </c>
      <c r="U1675" s="19">
        <v>0</v>
      </c>
      <c r="V1675" s="21">
        <f t="shared" si="107"/>
        <v>290826.61121901794</v>
      </c>
    </row>
    <row r="1676" spans="1:22" x14ac:dyDescent="0.3">
      <c r="A1676" s="3" t="s">
        <v>138</v>
      </c>
      <c r="B1676" s="3">
        <v>7</v>
      </c>
      <c r="C1676" s="4" t="s">
        <v>178</v>
      </c>
      <c r="D1676" s="3" t="s">
        <v>476</v>
      </c>
      <c r="E1676" s="3" t="s">
        <v>70</v>
      </c>
      <c r="F1676" s="4" t="s">
        <v>477</v>
      </c>
      <c r="G1676" s="3" t="s">
        <v>16</v>
      </c>
      <c r="H1676" s="5">
        <v>997.52300000000002</v>
      </c>
      <c r="I1676" s="5">
        <v>2.7071999999999998</v>
      </c>
      <c r="J1676" s="5">
        <v>2.6293000000000002</v>
      </c>
      <c r="K1676" s="6">
        <v>0.97122488179669042</v>
      </c>
      <c r="L1676" s="5">
        <v>33.25</v>
      </c>
      <c r="M1676" s="19">
        <f>H1676*INDEX('Pliegos Tarifarios (Santiago)'!$B:$B,MATCH($B1676,'Pliegos Tarifarios (Santiago)'!$A:$A,0))</f>
        <v>131436.62304900002</v>
      </c>
      <c r="N1676" s="19">
        <f>I1676*INDEX('Pliegos Tarifarios (Santiago)'!$C:$C,MATCH($B1676,'Pliegos Tarifarios (Santiago)'!$A:$A,0))</f>
        <v>9225.1603008000002</v>
      </c>
      <c r="O1676" s="19">
        <f>J1676*INDEX('Pliegos Tarifarios (Santiago)'!$D:$D,MATCH($B1676,'Pliegos Tarifarios (Santiago)'!$A:$A,0))</f>
        <v>38053.858899999999</v>
      </c>
      <c r="P1676" s="19">
        <f>H1676*INDEX('Pliegos Tarifarios (Santiago)'!$E:$E,MATCH($B1676,'Pliegos Tarifarios (Santiago)'!$A:$A,0))</f>
        <v>12991.739551999999</v>
      </c>
      <c r="Q1676" s="19" cm="1">
        <f t="array" ref="Q1676">H1676*_xlfn.IFS(H1676&lt;=350,INDEX('Pliegos Tarifarios (Santiago)'!$F:$F,MATCH($B1676,'Pliegos Tarifarios (Santiago)'!$A:$A,0)),H1676&lt;=500,INDEX('Pliegos Tarifarios (Santiago)'!$G:$G,MATCH($B1676,'Pliegos Tarifarios (Santiago)'!$A:$A,0)),H1676&lt;=1000,INDEX('Pliegos Tarifarios (Santiago)'!$H:$H,MATCH($B1676,'Pliegos Tarifarios (Santiago)'!$A:$A,0)),H1676&lt;=5000,INDEX('Pliegos Tarifarios (Santiago)'!$I:$I,MATCH($B1676,'Pliegos Tarifarios (Santiago)'!$A:$A,0)),H1676&gt;5000,INDEX('Pliegos Tarifarios (Santiago)'!$J:$J,MATCH($B1676,'Pliegos Tarifarios (Santiago)'!$A:$A,0)))/1.19</f>
        <v>2339.5686495798327</v>
      </c>
      <c r="R1676" s="19">
        <f>INDEX('Pliegos Tarifarios (Santiago)'!$K:$K,MATCH($B1676,'Pliegos Tarifarios (Santiago)'!$A:$A,0))</f>
        <v>726.16</v>
      </c>
      <c r="S1676" s="21">
        <f t="shared" si="105"/>
        <v>194773.11045137982</v>
      </c>
      <c r="T1676" s="21">
        <f t="shared" si="106"/>
        <v>37006.890985762169</v>
      </c>
      <c r="U1676" s="19">
        <v>0</v>
      </c>
      <c r="V1676" s="21">
        <f t="shared" si="107"/>
        <v>231780.001437142</v>
      </c>
    </row>
    <row r="1677" spans="1:22" x14ac:dyDescent="0.3">
      <c r="A1677" s="3" t="s">
        <v>138</v>
      </c>
      <c r="B1677" s="3">
        <v>7</v>
      </c>
      <c r="C1677" s="4" t="s">
        <v>178</v>
      </c>
      <c r="D1677" s="3" t="s">
        <v>478</v>
      </c>
      <c r="E1677" s="3" t="s">
        <v>70</v>
      </c>
      <c r="F1677" s="4" t="s">
        <v>479</v>
      </c>
      <c r="G1677" s="3" t="s">
        <v>16</v>
      </c>
      <c r="H1677" s="5">
        <v>995.00559999999996</v>
      </c>
      <c r="I1677" s="5">
        <v>2.6884999999999999</v>
      </c>
      <c r="J1677" s="5">
        <v>2.6101000000000001</v>
      </c>
      <c r="K1677" s="6">
        <v>0.97083875767156413</v>
      </c>
      <c r="L1677" s="5">
        <v>33.17</v>
      </c>
      <c r="M1677" s="19">
        <f>H1677*INDEX('Pliegos Tarifarios (Santiago)'!$B:$B,MATCH($B1677,'Pliegos Tarifarios (Santiago)'!$A:$A,0))</f>
        <v>131104.9228728</v>
      </c>
      <c r="N1677" s="19">
        <f>I1677*INDEX('Pliegos Tarifarios (Santiago)'!$C:$C,MATCH($B1677,'Pliegos Tarifarios (Santiago)'!$A:$A,0))</f>
        <v>9161.4374515</v>
      </c>
      <c r="O1677" s="19">
        <f>J1677*INDEX('Pliegos Tarifarios (Santiago)'!$D:$D,MATCH($B1677,'Pliegos Tarifarios (Santiago)'!$A:$A,0))</f>
        <v>37775.977299999999</v>
      </c>
      <c r="P1677" s="19">
        <f>H1677*INDEX('Pliegos Tarifarios (Santiago)'!$E:$E,MATCH($B1677,'Pliegos Tarifarios (Santiago)'!$A:$A,0))</f>
        <v>12958.952934399998</v>
      </c>
      <c r="Q1677" s="19" cm="1">
        <f t="array" ref="Q1677">H1677*_xlfn.IFS(H1677&lt;=350,INDEX('Pliegos Tarifarios (Santiago)'!$F:$F,MATCH($B1677,'Pliegos Tarifarios (Santiago)'!$A:$A,0)),H1677&lt;=500,INDEX('Pliegos Tarifarios (Santiago)'!$G:$G,MATCH($B1677,'Pliegos Tarifarios (Santiago)'!$A:$A,0)),H1677&lt;=1000,INDEX('Pliegos Tarifarios (Santiago)'!$H:$H,MATCH($B1677,'Pliegos Tarifarios (Santiago)'!$A:$A,0)),H1677&lt;=5000,INDEX('Pliegos Tarifarios (Santiago)'!$I:$I,MATCH($B1677,'Pliegos Tarifarios (Santiago)'!$A:$A,0)),H1677&gt;5000,INDEX('Pliegos Tarifarios (Santiago)'!$J:$J,MATCH($B1677,'Pliegos Tarifarios (Santiago)'!$A:$A,0)))/1.19</f>
        <v>2333.6643946218487</v>
      </c>
      <c r="R1677" s="19">
        <f>INDEX('Pliegos Tarifarios (Santiago)'!$K:$K,MATCH($B1677,'Pliegos Tarifarios (Santiago)'!$A:$A,0))</f>
        <v>726.16</v>
      </c>
      <c r="S1677" s="21">
        <f t="shared" si="105"/>
        <v>194061.11495332187</v>
      </c>
      <c r="T1677" s="21">
        <f t="shared" si="106"/>
        <v>36871.611841131155</v>
      </c>
      <c r="U1677" s="19">
        <v>0</v>
      </c>
      <c r="V1677" s="21">
        <f t="shared" si="107"/>
        <v>230932.72679445302</v>
      </c>
    </row>
    <row r="1678" spans="1:22" x14ac:dyDescent="0.3">
      <c r="A1678" s="3" t="s">
        <v>138</v>
      </c>
      <c r="B1678" s="3">
        <v>7</v>
      </c>
      <c r="C1678" s="4" t="s">
        <v>178</v>
      </c>
      <c r="D1678" s="3" t="s">
        <v>480</v>
      </c>
      <c r="E1678" s="3" t="s">
        <v>481</v>
      </c>
      <c r="F1678" s="4" t="s">
        <v>482</v>
      </c>
      <c r="G1678" s="3" t="s">
        <v>16</v>
      </c>
      <c r="H1678" s="5">
        <v>2495.7267999999999</v>
      </c>
      <c r="I1678" s="5">
        <v>6.7442000000000002</v>
      </c>
      <c r="J1678" s="5">
        <v>6.5784000000000002</v>
      </c>
      <c r="K1678" s="6">
        <v>0.97541591293259389</v>
      </c>
      <c r="L1678" s="5">
        <v>83.19</v>
      </c>
      <c r="M1678" s="19">
        <f>H1678*INDEX('Pliegos Tarifarios (Santiago)'!$B:$B,MATCH($B1678,'Pliegos Tarifarios (Santiago)'!$A:$A,0))</f>
        <v>328844.45034839999</v>
      </c>
      <c r="N1678" s="19">
        <f>I1678*INDEX('Pliegos Tarifarios (Santiago)'!$C:$C,MATCH($B1678,'Pliegos Tarifarios (Santiago)'!$A:$A,0))</f>
        <v>22981.7989438</v>
      </c>
      <c r="O1678" s="19">
        <f>J1678*INDEX('Pliegos Tarifarios (Santiago)'!$D:$D,MATCH($B1678,'Pliegos Tarifarios (Santiago)'!$A:$A,0))</f>
        <v>95209.183199999999</v>
      </c>
      <c r="P1678" s="19">
        <f>H1678*INDEX('Pliegos Tarifarios (Santiago)'!$E:$E,MATCH($B1678,'Pliegos Tarifarios (Santiago)'!$A:$A,0))</f>
        <v>32504.345843199997</v>
      </c>
      <c r="Q1678" s="19" cm="1">
        <f t="array" ref="Q1678">H1678*_xlfn.IFS(H1678&lt;=350,INDEX('Pliegos Tarifarios (Santiago)'!$F:$F,MATCH($B1678,'Pliegos Tarifarios (Santiago)'!$A:$A,0)),H1678&lt;=500,INDEX('Pliegos Tarifarios (Santiago)'!$G:$G,MATCH($B1678,'Pliegos Tarifarios (Santiago)'!$A:$A,0)),H1678&lt;=1000,INDEX('Pliegos Tarifarios (Santiago)'!$H:$H,MATCH($B1678,'Pliegos Tarifarios (Santiago)'!$A:$A,0)),H1678&lt;=5000,INDEX('Pliegos Tarifarios (Santiago)'!$I:$I,MATCH($B1678,'Pliegos Tarifarios (Santiago)'!$A:$A,0)),H1678&gt;5000,INDEX('Pliegos Tarifarios (Santiago)'!$J:$J,MATCH($B1678,'Pliegos Tarifarios (Santiago)'!$A:$A,0)))/1.19</f>
        <v>7489.2776494117634</v>
      </c>
      <c r="R1678" s="19">
        <f>INDEX('Pliegos Tarifarios (Santiago)'!$K:$K,MATCH($B1678,'Pliegos Tarifarios (Santiago)'!$A:$A,0))</f>
        <v>726.16</v>
      </c>
      <c r="S1678" s="21">
        <f t="shared" si="105"/>
        <v>487755.21598481166</v>
      </c>
      <c r="T1678" s="21">
        <f t="shared" si="106"/>
        <v>92673.491037114218</v>
      </c>
      <c r="U1678" s="19">
        <v>0</v>
      </c>
      <c r="V1678" s="21">
        <f t="shared" si="107"/>
        <v>580428.70702192583</v>
      </c>
    </row>
    <row r="1679" spans="1:22" x14ac:dyDescent="0.3">
      <c r="A1679" s="3" t="s">
        <v>138</v>
      </c>
      <c r="B1679" s="3">
        <v>7</v>
      </c>
      <c r="C1679" s="4" t="s">
        <v>178</v>
      </c>
      <c r="D1679" s="3" t="s">
        <v>483</v>
      </c>
      <c r="E1679" s="3" t="s">
        <v>481</v>
      </c>
      <c r="F1679" s="4" t="s">
        <v>484</v>
      </c>
      <c r="G1679" s="3" t="s">
        <v>16</v>
      </c>
      <c r="H1679" s="5">
        <v>1867.3485000000001</v>
      </c>
      <c r="I1679" s="5">
        <v>4.9912000000000001</v>
      </c>
      <c r="J1679" s="5">
        <v>4.9572000000000003</v>
      </c>
      <c r="K1679" s="6">
        <v>0.99318801089918263</v>
      </c>
      <c r="L1679" s="5">
        <v>62.24</v>
      </c>
      <c r="M1679" s="19">
        <f>H1679*INDEX('Pliegos Tarifarios (Santiago)'!$B:$B,MATCH($B1679,'Pliegos Tarifarios (Santiago)'!$A:$A,0))</f>
        <v>246047.4404055</v>
      </c>
      <c r="N1679" s="19">
        <f>I1679*INDEX('Pliegos Tarifarios (Santiago)'!$C:$C,MATCH($B1679,'Pliegos Tarifarios (Santiago)'!$A:$A,0))</f>
        <v>17008.207776800002</v>
      </c>
      <c r="O1679" s="19">
        <f>J1679*INDEX('Pliegos Tarifarios (Santiago)'!$D:$D,MATCH($B1679,'Pliegos Tarifarios (Santiago)'!$A:$A,0))</f>
        <v>71745.555600000007</v>
      </c>
      <c r="P1679" s="19">
        <f>H1679*INDEX('Pliegos Tarifarios (Santiago)'!$E:$E,MATCH($B1679,'Pliegos Tarifarios (Santiago)'!$A:$A,0))</f>
        <v>24320.346863999999</v>
      </c>
      <c r="Q1679" s="19" cm="1">
        <f t="array" ref="Q1679">H1679*_xlfn.IFS(H1679&lt;=350,INDEX('Pliegos Tarifarios (Santiago)'!$F:$F,MATCH($B1679,'Pliegos Tarifarios (Santiago)'!$A:$A,0)),H1679&lt;=500,INDEX('Pliegos Tarifarios (Santiago)'!$G:$G,MATCH($B1679,'Pliegos Tarifarios (Santiago)'!$A:$A,0)),H1679&lt;=1000,INDEX('Pliegos Tarifarios (Santiago)'!$H:$H,MATCH($B1679,'Pliegos Tarifarios (Santiago)'!$A:$A,0)),H1679&lt;=5000,INDEX('Pliegos Tarifarios (Santiago)'!$I:$I,MATCH($B1679,'Pliegos Tarifarios (Santiago)'!$A:$A,0)),H1679&gt;5000,INDEX('Pliegos Tarifarios (Santiago)'!$J:$J,MATCH($B1679,'Pliegos Tarifarios (Santiago)'!$A:$A,0)))/1.19</f>
        <v>5603.6147004201684</v>
      </c>
      <c r="R1679" s="19">
        <f>INDEX('Pliegos Tarifarios (Santiago)'!$K:$K,MATCH($B1679,'Pliegos Tarifarios (Santiago)'!$A:$A,0))</f>
        <v>726.16</v>
      </c>
      <c r="S1679" s="21">
        <f t="shared" si="105"/>
        <v>365451.32534672023</v>
      </c>
      <c r="T1679" s="21">
        <f t="shared" si="106"/>
        <v>69435.751815876851</v>
      </c>
      <c r="U1679" s="19">
        <v>0</v>
      </c>
      <c r="V1679" s="21">
        <f t="shared" si="107"/>
        <v>434887.0771625971</v>
      </c>
    </row>
    <row r="1680" spans="1:22" x14ac:dyDescent="0.3">
      <c r="A1680" s="3" t="s">
        <v>138</v>
      </c>
      <c r="B1680" s="3">
        <v>7</v>
      </c>
      <c r="C1680" s="4" t="s">
        <v>178</v>
      </c>
      <c r="D1680" s="3" t="s">
        <v>485</v>
      </c>
      <c r="E1680" s="3" t="s">
        <v>481</v>
      </c>
      <c r="F1680" s="4" t="s">
        <v>486</v>
      </c>
      <c r="G1680" s="3" t="s">
        <v>16</v>
      </c>
      <c r="H1680" s="5">
        <v>1872.0207</v>
      </c>
      <c r="I1680" s="5">
        <v>5.1128999999999998</v>
      </c>
      <c r="J1680" s="5">
        <v>4.9935</v>
      </c>
      <c r="K1680" s="6">
        <v>0.97664730387842524</v>
      </c>
      <c r="L1680" s="5">
        <v>62.4</v>
      </c>
      <c r="M1680" s="19">
        <f>H1680*INDEX('Pliegos Tarifarios (Santiago)'!$B:$B,MATCH($B1680,'Pliegos Tarifarios (Santiago)'!$A:$A,0))</f>
        <v>246663.0634941</v>
      </c>
      <c r="N1680" s="19">
        <f>I1680*INDEX('Pliegos Tarifarios (Santiago)'!$C:$C,MATCH($B1680,'Pliegos Tarifarios (Santiago)'!$A:$A,0))</f>
        <v>17422.917443099999</v>
      </c>
      <c r="O1680" s="19">
        <f>J1680*INDEX('Pliegos Tarifarios (Santiago)'!$D:$D,MATCH($B1680,'Pliegos Tarifarios (Santiago)'!$A:$A,0))</f>
        <v>72270.925499999998</v>
      </c>
      <c r="P1680" s="19">
        <f>H1680*INDEX('Pliegos Tarifarios (Santiago)'!$E:$E,MATCH($B1680,'Pliegos Tarifarios (Santiago)'!$A:$A,0))</f>
        <v>24381.197596800001</v>
      </c>
      <c r="Q1680" s="19" cm="1">
        <f t="array" ref="Q1680">H1680*_xlfn.IFS(H1680&lt;=350,INDEX('Pliegos Tarifarios (Santiago)'!$F:$F,MATCH($B1680,'Pliegos Tarifarios (Santiago)'!$A:$A,0)),H1680&lt;=500,INDEX('Pliegos Tarifarios (Santiago)'!$G:$G,MATCH($B1680,'Pliegos Tarifarios (Santiago)'!$A:$A,0)),H1680&lt;=1000,INDEX('Pliegos Tarifarios (Santiago)'!$H:$H,MATCH($B1680,'Pliegos Tarifarios (Santiago)'!$A:$A,0)),H1680&lt;=5000,INDEX('Pliegos Tarifarios (Santiago)'!$I:$I,MATCH($B1680,'Pliegos Tarifarios (Santiago)'!$A:$A,0)),H1680&gt;5000,INDEX('Pliegos Tarifarios (Santiago)'!$J:$J,MATCH($B1680,'Pliegos Tarifarios (Santiago)'!$A:$A,0)))/1.19</f>
        <v>5617.6352266386557</v>
      </c>
      <c r="R1680" s="19">
        <f>INDEX('Pliegos Tarifarios (Santiago)'!$K:$K,MATCH($B1680,'Pliegos Tarifarios (Santiago)'!$A:$A,0))</f>
        <v>726.16</v>
      </c>
      <c r="S1680" s="21">
        <f t="shared" si="105"/>
        <v>367081.89926063863</v>
      </c>
      <c r="T1680" s="21">
        <f t="shared" si="106"/>
        <v>69745.560859521342</v>
      </c>
      <c r="U1680" s="19">
        <v>0</v>
      </c>
      <c r="V1680" s="21">
        <f t="shared" si="107"/>
        <v>436827.46012015996</v>
      </c>
    </row>
    <row r="1681" spans="1:22" x14ac:dyDescent="0.3">
      <c r="A1681" s="3" t="s">
        <v>138</v>
      </c>
      <c r="B1681" s="3">
        <v>7</v>
      </c>
      <c r="C1681" s="4" t="s">
        <v>178</v>
      </c>
      <c r="D1681" s="3" t="s">
        <v>487</v>
      </c>
      <c r="E1681" s="3" t="s">
        <v>488</v>
      </c>
      <c r="F1681" s="4" t="s">
        <v>489</v>
      </c>
      <c r="G1681" s="3" t="s">
        <v>16</v>
      </c>
      <c r="H1681" s="5">
        <v>701.99509999999998</v>
      </c>
      <c r="I1681" s="5">
        <v>1.8714999999999999</v>
      </c>
      <c r="J1681" s="5">
        <v>1.8676999999999999</v>
      </c>
      <c r="K1681" s="6">
        <v>0.99796954314720809</v>
      </c>
      <c r="L1681" s="5">
        <v>23.4</v>
      </c>
      <c r="M1681" s="19">
        <f>H1681*INDEX('Pliegos Tarifarios (Santiago)'!$B:$B,MATCH($B1681,'Pliegos Tarifarios (Santiago)'!$A:$A,0))</f>
        <v>92496.980361299997</v>
      </c>
      <c r="N1681" s="19">
        <f>I1681*INDEX('Pliegos Tarifarios (Santiago)'!$C:$C,MATCH($B1681,'Pliegos Tarifarios (Santiago)'!$A:$A,0))</f>
        <v>6377.3963885000003</v>
      </c>
      <c r="O1681" s="19">
        <f>J1681*INDEX('Pliegos Tarifarios (Santiago)'!$D:$D,MATCH($B1681,'Pliegos Tarifarios (Santiago)'!$A:$A,0))</f>
        <v>27031.222099999999</v>
      </c>
      <c r="P1681" s="19">
        <f>H1681*INDEX('Pliegos Tarifarios (Santiago)'!$E:$E,MATCH($B1681,'Pliegos Tarifarios (Santiago)'!$A:$A,0))</f>
        <v>9142.7841823999988</v>
      </c>
      <c r="Q1681" s="19" cm="1">
        <f t="array" ref="Q1681">H1681*_xlfn.IFS(H1681&lt;=350,INDEX('Pliegos Tarifarios (Santiago)'!$F:$F,MATCH($B1681,'Pliegos Tarifarios (Santiago)'!$A:$A,0)),H1681&lt;=500,INDEX('Pliegos Tarifarios (Santiago)'!$G:$G,MATCH($B1681,'Pliegos Tarifarios (Santiago)'!$A:$A,0)),H1681&lt;=1000,INDEX('Pliegos Tarifarios (Santiago)'!$H:$H,MATCH($B1681,'Pliegos Tarifarios (Santiago)'!$A:$A,0)),H1681&lt;=5000,INDEX('Pliegos Tarifarios (Santiago)'!$I:$I,MATCH($B1681,'Pliegos Tarifarios (Santiago)'!$A:$A,0)),H1681&gt;5000,INDEX('Pliegos Tarifarios (Santiago)'!$J:$J,MATCH($B1681,'Pliegos Tarifarios (Santiago)'!$A:$A,0)))/1.19</f>
        <v>1646.4439698319329</v>
      </c>
      <c r="R1681" s="19">
        <f>INDEX('Pliegos Tarifarios (Santiago)'!$K:$K,MATCH($B1681,'Pliegos Tarifarios (Santiago)'!$A:$A,0))</f>
        <v>726.16</v>
      </c>
      <c r="S1681" s="21">
        <f t="shared" si="105"/>
        <v>137420.98700203191</v>
      </c>
      <c r="T1681" s="21">
        <f t="shared" si="106"/>
        <v>26109.987530386061</v>
      </c>
      <c r="U1681" s="19">
        <v>0</v>
      </c>
      <c r="V1681" s="21">
        <f t="shared" si="107"/>
        <v>163530.97453241795</v>
      </c>
    </row>
    <row r="1682" spans="1:22" x14ac:dyDescent="0.3">
      <c r="A1682" s="3" t="s">
        <v>138</v>
      </c>
      <c r="B1682" s="3">
        <v>7</v>
      </c>
      <c r="C1682" s="4" t="s">
        <v>178</v>
      </c>
      <c r="D1682" s="3" t="s">
        <v>490</v>
      </c>
      <c r="E1682" s="3" t="s">
        <v>488</v>
      </c>
      <c r="F1682" s="4" t="s">
        <v>491</v>
      </c>
      <c r="G1682" s="3" t="s">
        <v>16</v>
      </c>
      <c r="H1682" s="5">
        <v>700.33399999999995</v>
      </c>
      <c r="I1682" s="5">
        <v>1.9334</v>
      </c>
      <c r="J1682" s="5">
        <v>1.875</v>
      </c>
      <c r="K1682" s="6">
        <v>0.96979414502948169</v>
      </c>
      <c r="L1682" s="5">
        <v>23.34</v>
      </c>
      <c r="M1682" s="19">
        <f>H1682*INDEX('Pliegos Tarifarios (Santiago)'!$B:$B,MATCH($B1682,'Pliegos Tarifarios (Santiago)'!$A:$A,0))</f>
        <v>92278.108842000001</v>
      </c>
      <c r="N1682" s="19">
        <f>I1682*INDEX('Pliegos Tarifarios (Santiago)'!$C:$C,MATCH($B1682,'Pliegos Tarifarios (Santiago)'!$A:$A,0))</f>
        <v>6588.3292425999998</v>
      </c>
      <c r="O1682" s="19">
        <f>J1682*INDEX('Pliegos Tarifarios (Santiago)'!$D:$D,MATCH($B1682,'Pliegos Tarifarios (Santiago)'!$A:$A,0))</f>
        <v>27136.875</v>
      </c>
      <c r="P1682" s="19">
        <f>H1682*INDEX('Pliegos Tarifarios (Santiago)'!$E:$E,MATCH($B1682,'Pliegos Tarifarios (Santiago)'!$A:$A,0))</f>
        <v>9121.1500159999996</v>
      </c>
      <c r="Q1682" s="19" cm="1">
        <f t="array" ref="Q1682">H1682*_xlfn.IFS(H1682&lt;=350,INDEX('Pliegos Tarifarios (Santiago)'!$F:$F,MATCH($B1682,'Pliegos Tarifarios (Santiago)'!$A:$A,0)),H1682&lt;=500,INDEX('Pliegos Tarifarios (Santiago)'!$G:$G,MATCH($B1682,'Pliegos Tarifarios (Santiago)'!$A:$A,0)),H1682&lt;=1000,INDEX('Pliegos Tarifarios (Santiago)'!$H:$H,MATCH($B1682,'Pliegos Tarifarios (Santiago)'!$A:$A,0)),H1682&lt;=5000,INDEX('Pliegos Tarifarios (Santiago)'!$I:$I,MATCH($B1682,'Pliegos Tarifarios (Santiago)'!$A:$A,0)),H1682&gt;5000,INDEX('Pliegos Tarifarios (Santiago)'!$J:$J,MATCH($B1682,'Pliegos Tarifarios (Santiago)'!$A:$A,0)))/1.19</f>
        <v>1642.548062184874</v>
      </c>
      <c r="R1682" s="19">
        <f>INDEX('Pliegos Tarifarios (Santiago)'!$K:$K,MATCH($B1682,'Pliegos Tarifarios (Santiago)'!$A:$A,0))</f>
        <v>726.16</v>
      </c>
      <c r="S1682" s="21">
        <f t="shared" si="105"/>
        <v>137493.17116278489</v>
      </c>
      <c r="T1682" s="21">
        <f t="shared" si="106"/>
        <v>26123.702520929128</v>
      </c>
      <c r="U1682" s="19">
        <v>0</v>
      </c>
      <c r="V1682" s="21">
        <f t="shared" si="107"/>
        <v>163616.87368371402</v>
      </c>
    </row>
    <row r="1683" spans="1:22" x14ac:dyDescent="0.3">
      <c r="A1683" s="3" t="s">
        <v>138</v>
      </c>
      <c r="B1683" s="3">
        <v>7</v>
      </c>
      <c r="C1683" s="4" t="s">
        <v>178</v>
      </c>
      <c r="D1683" s="3" t="s">
        <v>492</v>
      </c>
      <c r="E1683" s="3" t="s">
        <v>488</v>
      </c>
      <c r="F1683" s="4" t="s">
        <v>493</v>
      </c>
      <c r="G1683" s="3" t="s">
        <v>16</v>
      </c>
      <c r="H1683" s="5">
        <v>700.91449999999998</v>
      </c>
      <c r="I1683" s="5">
        <v>1.9114</v>
      </c>
      <c r="J1683" s="5">
        <v>1.8505</v>
      </c>
      <c r="K1683" s="6">
        <v>0.96813853719786547</v>
      </c>
      <c r="L1683" s="5">
        <v>23.36</v>
      </c>
      <c r="M1683" s="19">
        <f>H1683*INDEX('Pliegos Tarifarios (Santiago)'!$B:$B,MATCH($B1683,'Pliegos Tarifarios (Santiago)'!$A:$A,0))</f>
        <v>92354.597263500007</v>
      </c>
      <c r="N1683" s="19">
        <f>I1683*INDEX('Pliegos Tarifarios (Santiago)'!$C:$C,MATCH($B1683,'Pliegos Tarifarios (Santiago)'!$A:$A,0))</f>
        <v>6513.3611846000003</v>
      </c>
      <c r="O1683" s="19">
        <f>J1683*INDEX('Pliegos Tarifarios (Santiago)'!$D:$D,MATCH($B1683,'Pliegos Tarifarios (Santiago)'!$A:$A,0))</f>
        <v>26782.286500000002</v>
      </c>
      <c r="P1683" s="19">
        <f>H1683*INDEX('Pliegos Tarifarios (Santiago)'!$E:$E,MATCH($B1683,'Pliegos Tarifarios (Santiago)'!$A:$A,0))</f>
        <v>9128.7104479999998</v>
      </c>
      <c r="Q1683" s="19" cm="1">
        <f t="array" ref="Q1683">H1683*_xlfn.IFS(H1683&lt;=350,INDEX('Pliegos Tarifarios (Santiago)'!$F:$F,MATCH($B1683,'Pliegos Tarifarios (Santiago)'!$A:$A,0)),H1683&lt;=500,INDEX('Pliegos Tarifarios (Santiago)'!$G:$G,MATCH($B1683,'Pliegos Tarifarios (Santiago)'!$A:$A,0)),H1683&lt;=1000,INDEX('Pliegos Tarifarios (Santiago)'!$H:$H,MATCH($B1683,'Pliegos Tarifarios (Santiago)'!$A:$A,0)),H1683&lt;=5000,INDEX('Pliegos Tarifarios (Santiago)'!$I:$I,MATCH($B1683,'Pliegos Tarifarios (Santiago)'!$A:$A,0)),H1683&gt;5000,INDEX('Pliegos Tarifarios (Santiago)'!$J:$J,MATCH($B1683,'Pliegos Tarifarios (Santiago)'!$A:$A,0)))/1.19</f>
        <v>1643.909554201681</v>
      </c>
      <c r="R1683" s="19">
        <f>INDEX('Pliegos Tarifarios (Santiago)'!$K:$K,MATCH($B1683,'Pliegos Tarifarios (Santiago)'!$A:$A,0))</f>
        <v>726.16</v>
      </c>
      <c r="S1683" s="21">
        <f t="shared" si="105"/>
        <v>137149.02495030168</v>
      </c>
      <c r="T1683" s="21">
        <f t="shared" si="106"/>
        <v>26058.314740557318</v>
      </c>
      <c r="U1683" s="19">
        <v>0</v>
      </c>
      <c r="V1683" s="21">
        <f t="shared" si="107"/>
        <v>163207.33969085899</v>
      </c>
    </row>
    <row r="1684" spans="1:22" x14ac:dyDescent="0.3">
      <c r="A1684" s="3" t="s">
        <v>138</v>
      </c>
      <c r="B1684" s="3">
        <v>7</v>
      </c>
      <c r="C1684" s="4" t="s">
        <v>178</v>
      </c>
      <c r="D1684" s="3" t="s">
        <v>494</v>
      </c>
      <c r="E1684" s="3" t="s">
        <v>488</v>
      </c>
      <c r="F1684" s="4" t="s">
        <v>495</v>
      </c>
      <c r="G1684" s="3" t="s">
        <v>16</v>
      </c>
      <c r="H1684" s="5">
        <v>700.67510000000004</v>
      </c>
      <c r="I1684" s="5">
        <v>1.9553</v>
      </c>
      <c r="J1684" s="5">
        <v>1.9553</v>
      </c>
      <c r="K1684" s="6">
        <v>1</v>
      </c>
      <c r="L1684" s="5">
        <v>23.36</v>
      </c>
      <c r="M1684" s="19">
        <f>H1684*INDEX('Pliegos Tarifarios (Santiago)'!$B:$B,MATCH($B1684,'Pliegos Tarifarios (Santiago)'!$A:$A,0))</f>
        <v>92323.053201300005</v>
      </c>
      <c r="N1684" s="19">
        <f>I1684*INDEX('Pliegos Tarifarios (Santiago)'!$C:$C,MATCH($B1684,'Pliegos Tarifarios (Santiago)'!$A:$A,0))</f>
        <v>6662.9565367000005</v>
      </c>
      <c r="O1684" s="19">
        <f>J1684*INDEX('Pliegos Tarifarios (Santiago)'!$D:$D,MATCH($B1684,'Pliegos Tarifarios (Santiago)'!$A:$A,0))</f>
        <v>28299.0569</v>
      </c>
      <c r="P1684" s="19">
        <f>H1684*INDEX('Pliegos Tarifarios (Santiago)'!$E:$E,MATCH($B1684,'Pliegos Tarifarios (Santiago)'!$A:$A,0))</f>
        <v>9125.5925024000007</v>
      </c>
      <c r="Q1684" s="19" cm="1">
        <f t="array" ref="Q1684">H1684*_xlfn.IFS(H1684&lt;=350,INDEX('Pliegos Tarifarios (Santiago)'!$F:$F,MATCH($B1684,'Pliegos Tarifarios (Santiago)'!$A:$A,0)),H1684&lt;=500,INDEX('Pliegos Tarifarios (Santiago)'!$G:$G,MATCH($B1684,'Pliegos Tarifarios (Santiago)'!$A:$A,0)),H1684&lt;=1000,INDEX('Pliegos Tarifarios (Santiago)'!$H:$H,MATCH($B1684,'Pliegos Tarifarios (Santiago)'!$A:$A,0)),H1684&lt;=5000,INDEX('Pliegos Tarifarios (Santiago)'!$I:$I,MATCH($B1684,'Pliegos Tarifarios (Santiago)'!$A:$A,0)),H1684&gt;5000,INDEX('Pliegos Tarifarios (Santiago)'!$J:$J,MATCH($B1684,'Pliegos Tarifarios (Santiago)'!$A:$A,0)))/1.19</f>
        <v>1643.3480706722692</v>
      </c>
      <c r="R1684" s="19">
        <f>INDEX('Pliegos Tarifarios (Santiago)'!$K:$K,MATCH($B1684,'Pliegos Tarifarios (Santiago)'!$A:$A,0))</f>
        <v>726.16</v>
      </c>
      <c r="S1684" s="21">
        <f t="shared" si="105"/>
        <v>138780.16721107229</v>
      </c>
      <c r="T1684" s="21">
        <f t="shared" si="106"/>
        <v>26368.231770103735</v>
      </c>
      <c r="U1684" s="19">
        <v>0</v>
      </c>
      <c r="V1684" s="21">
        <f t="shared" si="107"/>
        <v>165148.39898117603</v>
      </c>
    </row>
    <row r="1685" spans="1:22" x14ac:dyDescent="0.3">
      <c r="A1685" s="3" t="s">
        <v>138</v>
      </c>
      <c r="B1685" s="3">
        <v>7</v>
      </c>
      <c r="C1685" s="4" t="s">
        <v>178</v>
      </c>
      <c r="D1685" s="3" t="s">
        <v>496</v>
      </c>
      <c r="E1685" s="3" t="s">
        <v>488</v>
      </c>
      <c r="F1685" s="4" t="s">
        <v>497</v>
      </c>
      <c r="G1685" s="3" t="s">
        <v>16</v>
      </c>
      <c r="H1685" s="5">
        <v>701.12639999999999</v>
      </c>
      <c r="I1685" s="5">
        <v>1.9312</v>
      </c>
      <c r="J1685" s="5">
        <v>1.8565</v>
      </c>
      <c r="K1685" s="6">
        <v>0.96131938690969343</v>
      </c>
      <c r="L1685" s="5">
        <v>23.37</v>
      </c>
      <c r="M1685" s="19">
        <f>H1685*INDEX('Pliegos Tarifarios (Santiago)'!$B:$B,MATCH($B1685,'Pliegos Tarifarios (Santiago)'!$A:$A,0))</f>
        <v>92382.517843199996</v>
      </c>
      <c r="N1685" s="19">
        <f>I1685*INDEX('Pliegos Tarifarios (Santiago)'!$C:$C,MATCH($B1685,'Pliegos Tarifarios (Santiago)'!$A:$A,0))</f>
        <v>6580.8324368000003</v>
      </c>
      <c r="O1685" s="19">
        <f>J1685*INDEX('Pliegos Tarifarios (Santiago)'!$D:$D,MATCH($B1685,'Pliegos Tarifarios (Santiago)'!$A:$A,0))</f>
        <v>26869.124500000002</v>
      </c>
      <c r="P1685" s="19">
        <f>H1685*INDEX('Pliegos Tarifarios (Santiago)'!$E:$E,MATCH($B1685,'Pliegos Tarifarios (Santiago)'!$A:$A,0))</f>
        <v>9131.4702335999991</v>
      </c>
      <c r="Q1685" s="19" cm="1">
        <f t="array" ref="Q1685">H1685*_xlfn.IFS(H1685&lt;=350,INDEX('Pliegos Tarifarios (Santiago)'!$F:$F,MATCH($B1685,'Pliegos Tarifarios (Santiago)'!$A:$A,0)),H1685&lt;=500,INDEX('Pliegos Tarifarios (Santiago)'!$G:$G,MATCH($B1685,'Pliegos Tarifarios (Santiago)'!$A:$A,0)),H1685&lt;=1000,INDEX('Pliegos Tarifarios (Santiago)'!$H:$H,MATCH($B1685,'Pliegos Tarifarios (Santiago)'!$A:$A,0)),H1685&lt;=5000,INDEX('Pliegos Tarifarios (Santiago)'!$I:$I,MATCH($B1685,'Pliegos Tarifarios (Santiago)'!$A:$A,0)),H1685&gt;5000,INDEX('Pliegos Tarifarios (Santiago)'!$J:$J,MATCH($B1685,'Pliegos Tarifarios (Santiago)'!$A:$A,0)))/1.19</f>
        <v>1644.4065398319331</v>
      </c>
      <c r="R1685" s="19">
        <f>INDEX('Pliegos Tarifarios (Santiago)'!$K:$K,MATCH($B1685,'Pliegos Tarifarios (Santiago)'!$A:$A,0))</f>
        <v>726.16</v>
      </c>
      <c r="S1685" s="21">
        <f t="shared" si="105"/>
        <v>137334.51155343192</v>
      </c>
      <c r="T1685" s="21">
        <f t="shared" si="106"/>
        <v>26093.557195152065</v>
      </c>
      <c r="U1685" s="19">
        <v>0</v>
      </c>
      <c r="V1685" s="21">
        <f t="shared" si="107"/>
        <v>163428.06874858399</v>
      </c>
    </row>
    <row r="1686" spans="1:22" x14ac:dyDescent="0.3">
      <c r="A1686" s="3" t="s">
        <v>138</v>
      </c>
      <c r="B1686" s="3">
        <v>7</v>
      </c>
      <c r="C1686" s="4" t="s">
        <v>178</v>
      </c>
      <c r="D1686" s="3" t="s">
        <v>498</v>
      </c>
      <c r="E1686" s="3" t="s">
        <v>488</v>
      </c>
      <c r="F1686" s="4" t="s">
        <v>499</v>
      </c>
      <c r="G1686" s="3" t="s">
        <v>16</v>
      </c>
      <c r="H1686" s="5">
        <v>702.36919999999998</v>
      </c>
      <c r="I1686" s="5">
        <v>1.8661000000000001</v>
      </c>
      <c r="J1686" s="5">
        <v>1.863</v>
      </c>
      <c r="K1686" s="6">
        <v>0.99833878141578691</v>
      </c>
      <c r="L1686" s="5">
        <v>23.41</v>
      </c>
      <c r="M1686" s="19">
        <f>H1686*INDEX('Pliegos Tarifarios (Santiago)'!$B:$B,MATCH($B1686,'Pliegos Tarifarios (Santiago)'!$A:$A,0))</f>
        <v>92546.272899600008</v>
      </c>
      <c r="N1686" s="19">
        <f>I1686*INDEX('Pliegos Tarifarios (Santiago)'!$C:$C,MATCH($B1686,'Pliegos Tarifarios (Santiago)'!$A:$A,0))</f>
        <v>6358.9951379000004</v>
      </c>
      <c r="O1686" s="19">
        <f>J1686*INDEX('Pliegos Tarifarios (Santiago)'!$D:$D,MATCH($B1686,'Pliegos Tarifarios (Santiago)'!$A:$A,0))</f>
        <v>26963.199000000001</v>
      </c>
      <c r="P1686" s="19">
        <f>H1686*INDEX('Pliegos Tarifarios (Santiago)'!$E:$E,MATCH($B1686,'Pliegos Tarifarios (Santiago)'!$A:$A,0))</f>
        <v>9147.656460799999</v>
      </c>
      <c r="Q1686" s="19" cm="1">
        <f t="array" ref="Q1686">H1686*_xlfn.IFS(H1686&lt;=350,INDEX('Pliegos Tarifarios (Santiago)'!$F:$F,MATCH($B1686,'Pliegos Tarifarios (Santiago)'!$A:$A,0)),H1686&lt;=500,INDEX('Pliegos Tarifarios (Santiago)'!$G:$G,MATCH($B1686,'Pliegos Tarifarios (Santiago)'!$A:$A,0)),H1686&lt;=1000,INDEX('Pliegos Tarifarios (Santiago)'!$H:$H,MATCH($B1686,'Pliegos Tarifarios (Santiago)'!$A:$A,0)),H1686&lt;=5000,INDEX('Pliegos Tarifarios (Santiago)'!$I:$I,MATCH($B1686,'Pliegos Tarifarios (Santiago)'!$A:$A,0)),H1686&gt;5000,INDEX('Pliegos Tarifarios (Santiago)'!$J:$J,MATCH($B1686,'Pliegos Tarifarios (Santiago)'!$A:$A,0)))/1.19</f>
        <v>1647.3213757983197</v>
      </c>
      <c r="R1686" s="19">
        <f>INDEX('Pliegos Tarifarios (Santiago)'!$K:$K,MATCH($B1686,'Pliegos Tarifarios (Santiago)'!$A:$A,0))</f>
        <v>726.16</v>
      </c>
      <c r="S1686" s="21">
        <f t="shared" si="105"/>
        <v>137389.60487409832</v>
      </c>
      <c r="T1686" s="21">
        <f t="shared" si="106"/>
        <v>26104.02492607868</v>
      </c>
      <c r="U1686" s="19">
        <v>0</v>
      </c>
      <c r="V1686" s="21">
        <f t="shared" si="107"/>
        <v>163493.629800177</v>
      </c>
    </row>
    <row r="1687" spans="1:22" x14ac:dyDescent="0.3">
      <c r="A1687" s="3" t="s">
        <v>138</v>
      </c>
      <c r="B1687" s="3">
        <v>7</v>
      </c>
      <c r="C1687" s="4" t="s">
        <v>178</v>
      </c>
      <c r="D1687" s="3" t="s">
        <v>500</v>
      </c>
      <c r="E1687" s="3" t="s">
        <v>488</v>
      </c>
      <c r="F1687" s="4" t="s">
        <v>501</v>
      </c>
      <c r="G1687" s="3" t="s">
        <v>16</v>
      </c>
      <c r="H1687" s="5">
        <v>700.64880000000005</v>
      </c>
      <c r="I1687" s="5">
        <v>1.8667</v>
      </c>
      <c r="J1687" s="5">
        <v>1.8580000000000001</v>
      </c>
      <c r="K1687" s="6">
        <v>0.99533936893984043</v>
      </c>
      <c r="L1687" s="5">
        <v>23.35</v>
      </c>
      <c r="M1687" s="19">
        <f>H1687*INDEX('Pliegos Tarifarios (Santiago)'!$B:$B,MATCH($B1687,'Pliegos Tarifarios (Santiago)'!$A:$A,0))</f>
        <v>92319.587834400008</v>
      </c>
      <c r="N1687" s="19">
        <f>I1687*INDEX('Pliegos Tarifarios (Santiago)'!$C:$C,MATCH($B1687,'Pliegos Tarifarios (Santiago)'!$A:$A,0))</f>
        <v>6361.0397213000006</v>
      </c>
      <c r="O1687" s="19">
        <f>J1687*INDEX('Pliegos Tarifarios (Santiago)'!$D:$D,MATCH($B1687,'Pliegos Tarifarios (Santiago)'!$A:$A,0))</f>
        <v>26890.834000000003</v>
      </c>
      <c r="P1687" s="19">
        <f>H1687*INDEX('Pliegos Tarifarios (Santiago)'!$E:$E,MATCH($B1687,'Pliegos Tarifarios (Santiago)'!$A:$A,0))</f>
        <v>9125.2499712000008</v>
      </c>
      <c r="Q1687" s="19" cm="1">
        <f t="array" ref="Q1687">H1687*_xlfn.IFS(H1687&lt;=350,INDEX('Pliegos Tarifarios (Santiago)'!$F:$F,MATCH($B1687,'Pliegos Tarifarios (Santiago)'!$A:$A,0)),H1687&lt;=500,INDEX('Pliegos Tarifarios (Santiago)'!$G:$G,MATCH($B1687,'Pliegos Tarifarios (Santiago)'!$A:$A,0)),H1687&lt;=1000,INDEX('Pliegos Tarifarios (Santiago)'!$H:$H,MATCH($B1687,'Pliegos Tarifarios (Santiago)'!$A:$A,0)),H1687&lt;=5000,INDEX('Pliegos Tarifarios (Santiago)'!$I:$I,MATCH($B1687,'Pliegos Tarifarios (Santiago)'!$A:$A,0)),H1687&gt;5000,INDEX('Pliegos Tarifarios (Santiago)'!$J:$J,MATCH($B1687,'Pliegos Tarifarios (Santiago)'!$A:$A,0)))/1.19</f>
        <v>1643.2863872268913</v>
      </c>
      <c r="R1687" s="19">
        <f>INDEX('Pliegos Tarifarios (Santiago)'!$K:$K,MATCH($B1687,'Pliegos Tarifarios (Santiago)'!$A:$A,0))</f>
        <v>726.16</v>
      </c>
      <c r="S1687" s="21">
        <f t="shared" si="105"/>
        <v>137066.1579141269</v>
      </c>
      <c r="T1687" s="21">
        <f t="shared" si="106"/>
        <v>26042.570003684112</v>
      </c>
      <c r="U1687" s="19">
        <v>0</v>
      </c>
      <c r="V1687" s="21">
        <f t="shared" si="107"/>
        <v>163108.72791781102</v>
      </c>
    </row>
    <row r="1688" spans="1:22" x14ac:dyDescent="0.3">
      <c r="A1688" s="3" t="s">
        <v>138</v>
      </c>
      <c r="B1688" s="3">
        <v>7</v>
      </c>
      <c r="C1688" s="4" t="s">
        <v>178</v>
      </c>
      <c r="D1688" s="3" t="s">
        <v>502</v>
      </c>
      <c r="E1688" s="3" t="s">
        <v>488</v>
      </c>
      <c r="F1688" s="4" t="s">
        <v>503</v>
      </c>
      <c r="G1688" s="3" t="s">
        <v>16</v>
      </c>
      <c r="H1688" s="5">
        <v>702.40970000000004</v>
      </c>
      <c r="I1688" s="5">
        <v>1.8862000000000001</v>
      </c>
      <c r="J1688" s="5">
        <v>1.8432999999999999</v>
      </c>
      <c r="K1688" s="6">
        <v>0.97725585833951856</v>
      </c>
      <c r="L1688" s="5">
        <v>23.41</v>
      </c>
      <c r="M1688" s="19">
        <f>H1688*INDEX('Pliegos Tarifarios (Santiago)'!$B:$B,MATCH($B1688,'Pliegos Tarifarios (Santiago)'!$A:$A,0))</f>
        <v>92551.609301100005</v>
      </c>
      <c r="N1688" s="19">
        <f>I1688*INDEX('Pliegos Tarifarios (Santiago)'!$C:$C,MATCH($B1688,'Pliegos Tarifarios (Santiago)'!$A:$A,0))</f>
        <v>6427.4886818000004</v>
      </c>
      <c r="O1688" s="19">
        <f>J1688*INDEX('Pliegos Tarifarios (Santiago)'!$D:$D,MATCH($B1688,'Pliegos Tarifarios (Santiago)'!$A:$A,0))</f>
        <v>26678.080900000001</v>
      </c>
      <c r="P1688" s="19">
        <f>H1688*INDEX('Pliegos Tarifarios (Santiago)'!$E:$E,MATCH($B1688,'Pliegos Tarifarios (Santiago)'!$A:$A,0))</f>
        <v>9148.1839328000005</v>
      </c>
      <c r="Q1688" s="19" cm="1">
        <f t="array" ref="Q1688">H1688*_xlfn.IFS(H1688&lt;=350,INDEX('Pliegos Tarifarios (Santiago)'!$F:$F,MATCH($B1688,'Pliegos Tarifarios (Santiago)'!$A:$A,0)),H1688&lt;=500,INDEX('Pliegos Tarifarios (Santiago)'!$G:$G,MATCH($B1688,'Pliegos Tarifarios (Santiago)'!$A:$A,0)),H1688&lt;=1000,INDEX('Pliegos Tarifarios (Santiago)'!$H:$H,MATCH($B1688,'Pliegos Tarifarios (Santiago)'!$A:$A,0)),H1688&lt;=5000,INDEX('Pliegos Tarifarios (Santiago)'!$I:$I,MATCH($B1688,'Pliegos Tarifarios (Santiago)'!$A:$A,0)),H1688&gt;5000,INDEX('Pliegos Tarifarios (Santiago)'!$J:$J,MATCH($B1688,'Pliegos Tarifarios (Santiago)'!$A:$A,0)))/1.19</f>
        <v>1647.4163636134458</v>
      </c>
      <c r="R1688" s="19">
        <f>INDEX('Pliegos Tarifarios (Santiago)'!$K:$K,MATCH($B1688,'Pliegos Tarifarios (Santiago)'!$A:$A,0))</f>
        <v>726.16</v>
      </c>
      <c r="S1688" s="21">
        <f t="shared" si="105"/>
        <v>137178.93917931346</v>
      </c>
      <c r="T1688" s="21">
        <f t="shared" si="106"/>
        <v>26063.998444069555</v>
      </c>
      <c r="U1688" s="19">
        <v>0</v>
      </c>
      <c r="V1688" s="21">
        <f t="shared" si="107"/>
        <v>163242.93762338301</v>
      </c>
    </row>
    <row r="1689" spans="1:22" x14ac:dyDescent="0.3">
      <c r="A1689" s="3" t="s">
        <v>138</v>
      </c>
      <c r="B1689" s="3">
        <v>7</v>
      </c>
      <c r="C1689" s="4" t="s">
        <v>178</v>
      </c>
      <c r="D1689" s="3" t="s">
        <v>504</v>
      </c>
      <c r="E1689" s="3" t="s">
        <v>488</v>
      </c>
      <c r="F1689" s="4" t="s">
        <v>505</v>
      </c>
      <c r="G1689" s="3" t="s">
        <v>16</v>
      </c>
      <c r="H1689" s="5">
        <v>701.9991</v>
      </c>
      <c r="I1689" s="5">
        <v>1.8509</v>
      </c>
      <c r="J1689" s="5">
        <v>1.8344</v>
      </c>
      <c r="K1689" s="6">
        <v>0.99108541790480309</v>
      </c>
      <c r="L1689" s="5">
        <v>23.4</v>
      </c>
      <c r="M1689" s="19">
        <f>H1689*INDEX('Pliegos Tarifarios (Santiago)'!$B:$B,MATCH($B1689,'Pliegos Tarifarios (Santiago)'!$A:$A,0))</f>
        <v>92497.507413300002</v>
      </c>
      <c r="N1689" s="19">
        <f>I1689*INDEX('Pliegos Tarifarios (Santiago)'!$C:$C,MATCH($B1689,'Pliegos Tarifarios (Santiago)'!$A:$A,0))</f>
        <v>6307.1990250999997</v>
      </c>
      <c r="O1689" s="19">
        <f>J1689*INDEX('Pliegos Tarifarios (Santiago)'!$D:$D,MATCH($B1689,'Pliegos Tarifarios (Santiago)'!$A:$A,0))</f>
        <v>26549.271199999999</v>
      </c>
      <c r="P1689" s="19">
        <f>H1689*INDEX('Pliegos Tarifarios (Santiago)'!$E:$E,MATCH($B1689,'Pliegos Tarifarios (Santiago)'!$A:$A,0))</f>
        <v>9142.8362784000001</v>
      </c>
      <c r="Q1689" s="19" cm="1">
        <f t="array" ref="Q1689">H1689*_xlfn.IFS(H1689&lt;=350,INDEX('Pliegos Tarifarios (Santiago)'!$F:$F,MATCH($B1689,'Pliegos Tarifarios (Santiago)'!$A:$A,0)),H1689&lt;=500,INDEX('Pliegos Tarifarios (Santiago)'!$G:$G,MATCH($B1689,'Pliegos Tarifarios (Santiago)'!$A:$A,0)),H1689&lt;=1000,INDEX('Pliegos Tarifarios (Santiago)'!$H:$H,MATCH($B1689,'Pliegos Tarifarios (Santiago)'!$A:$A,0)),H1689&lt;=5000,INDEX('Pliegos Tarifarios (Santiago)'!$I:$I,MATCH($B1689,'Pliegos Tarifarios (Santiago)'!$A:$A,0)),H1689&gt;5000,INDEX('Pliegos Tarifarios (Santiago)'!$J:$J,MATCH($B1689,'Pliegos Tarifarios (Santiago)'!$A:$A,0)))/1.19</f>
        <v>1646.4533513445381</v>
      </c>
      <c r="R1689" s="19">
        <f>INDEX('Pliegos Tarifarios (Santiago)'!$K:$K,MATCH($B1689,'Pliegos Tarifarios (Santiago)'!$A:$A,0))</f>
        <v>726.16</v>
      </c>
      <c r="S1689" s="21">
        <f t="shared" si="105"/>
        <v>136869.42726814453</v>
      </c>
      <c r="T1689" s="21">
        <f t="shared" si="106"/>
        <v>26005.191180947462</v>
      </c>
      <c r="U1689" s="19">
        <v>0</v>
      </c>
      <c r="V1689" s="21">
        <f t="shared" si="107"/>
        <v>162874.618449092</v>
      </c>
    </row>
    <row r="1690" spans="1:22" x14ac:dyDescent="0.3">
      <c r="A1690" s="3" t="s">
        <v>138</v>
      </c>
      <c r="B1690" s="3">
        <v>7</v>
      </c>
      <c r="C1690" s="4" t="s">
        <v>178</v>
      </c>
      <c r="D1690" s="3" t="s">
        <v>506</v>
      </c>
      <c r="E1690" s="3" t="s">
        <v>488</v>
      </c>
      <c r="F1690" s="4" t="s">
        <v>507</v>
      </c>
      <c r="G1690" s="3" t="s">
        <v>16</v>
      </c>
      <c r="H1690" s="5">
        <v>698.94449999999995</v>
      </c>
      <c r="I1690" s="5">
        <v>1.9219999999999999</v>
      </c>
      <c r="J1690" s="5">
        <v>1.8366</v>
      </c>
      <c r="K1690" s="6">
        <v>0.95556711758584811</v>
      </c>
      <c r="L1690" s="5">
        <v>23.3</v>
      </c>
      <c r="M1690" s="19">
        <f>H1690*INDEX('Pliegos Tarifarios (Santiago)'!$B:$B,MATCH($B1690,'Pliegos Tarifarios (Santiago)'!$A:$A,0))</f>
        <v>92095.024153499995</v>
      </c>
      <c r="N1690" s="19">
        <f>I1690*INDEX('Pliegos Tarifarios (Santiago)'!$C:$C,MATCH($B1690,'Pliegos Tarifarios (Santiago)'!$A:$A,0))</f>
        <v>6549.4821579999998</v>
      </c>
      <c r="O1690" s="19">
        <f>J1690*INDEX('Pliegos Tarifarios (Santiago)'!$D:$D,MATCH($B1690,'Pliegos Tarifarios (Santiago)'!$A:$A,0))</f>
        <v>26581.111799999999</v>
      </c>
      <c r="P1690" s="19">
        <f>H1690*INDEX('Pliegos Tarifarios (Santiago)'!$E:$E,MATCH($B1690,'Pliegos Tarifarios (Santiago)'!$A:$A,0))</f>
        <v>9103.0531679999985</v>
      </c>
      <c r="Q1690" s="19" cm="1">
        <f t="array" ref="Q1690">H1690*_xlfn.IFS(H1690&lt;=350,INDEX('Pliegos Tarifarios (Santiago)'!$F:$F,MATCH($B1690,'Pliegos Tarifarios (Santiago)'!$A:$A,0)),H1690&lt;=500,INDEX('Pliegos Tarifarios (Santiago)'!$G:$G,MATCH($B1690,'Pliegos Tarifarios (Santiago)'!$A:$A,0)),H1690&lt;=1000,INDEX('Pliegos Tarifarios (Santiago)'!$H:$H,MATCH($B1690,'Pliegos Tarifarios (Santiago)'!$A:$A,0)),H1690&lt;=5000,INDEX('Pliegos Tarifarios (Santiago)'!$I:$I,MATCH($B1690,'Pliegos Tarifarios (Santiago)'!$A:$A,0)),H1690&gt;5000,INDEX('Pliegos Tarifarios (Santiago)'!$J:$J,MATCH($B1690,'Pliegos Tarifarios (Santiago)'!$A:$A,0)))/1.19</f>
        <v>1639.2891592436977</v>
      </c>
      <c r="R1690" s="19">
        <f>INDEX('Pliegos Tarifarios (Santiago)'!$K:$K,MATCH($B1690,'Pliegos Tarifarios (Santiago)'!$A:$A,0))</f>
        <v>726.16</v>
      </c>
      <c r="S1690" s="21">
        <f t="shared" si="105"/>
        <v>136694.1204387437</v>
      </c>
      <c r="T1690" s="21">
        <f t="shared" si="106"/>
        <v>25971.882883361304</v>
      </c>
      <c r="U1690" s="19">
        <v>0</v>
      </c>
      <c r="V1690" s="21">
        <f t="shared" si="107"/>
        <v>162666.00332210501</v>
      </c>
    </row>
    <row r="1691" spans="1:22" x14ac:dyDescent="0.3">
      <c r="A1691" s="3" t="s">
        <v>138</v>
      </c>
      <c r="B1691" s="3">
        <v>7</v>
      </c>
      <c r="C1691" s="4" t="s">
        <v>178</v>
      </c>
      <c r="D1691" s="3" t="s">
        <v>508</v>
      </c>
      <c r="E1691" s="3" t="s">
        <v>488</v>
      </c>
      <c r="F1691" s="4" t="s">
        <v>509</v>
      </c>
      <c r="G1691" s="3" t="s">
        <v>16</v>
      </c>
      <c r="H1691" s="5">
        <v>702.92079999999999</v>
      </c>
      <c r="I1691" s="5">
        <v>1.8555999999999999</v>
      </c>
      <c r="J1691" s="5">
        <v>1.8552</v>
      </c>
      <c r="K1691" s="6">
        <v>0.99978443630092695</v>
      </c>
      <c r="L1691" s="5">
        <v>23.43</v>
      </c>
      <c r="M1691" s="19">
        <f>H1691*INDEX('Pliegos Tarifarios (Santiago)'!$B:$B,MATCH($B1691,'Pliegos Tarifarios (Santiago)'!$A:$A,0))</f>
        <v>92618.953370400006</v>
      </c>
      <c r="N1691" s="19">
        <f>I1691*INDEX('Pliegos Tarifarios (Santiago)'!$C:$C,MATCH($B1691,'Pliegos Tarifarios (Santiago)'!$A:$A,0))</f>
        <v>6323.2149283999997</v>
      </c>
      <c r="O1691" s="19">
        <f>J1691*INDEX('Pliegos Tarifarios (Santiago)'!$D:$D,MATCH($B1691,'Pliegos Tarifarios (Santiago)'!$A:$A,0))</f>
        <v>26850.309600000001</v>
      </c>
      <c r="P1691" s="19">
        <f>H1691*INDEX('Pliegos Tarifarios (Santiago)'!$E:$E,MATCH($B1691,'Pliegos Tarifarios (Santiago)'!$A:$A,0))</f>
        <v>9154.8404991999996</v>
      </c>
      <c r="Q1691" s="19" cm="1">
        <f t="array" ref="Q1691">H1691*_xlfn.IFS(H1691&lt;=350,INDEX('Pliegos Tarifarios (Santiago)'!$F:$F,MATCH($B1691,'Pliegos Tarifarios (Santiago)'!$A:$A,0)),H1691&lt;=500,INDEX('Pliegos Tarifarios (Santiago)'!$G:$G,MATCH($B1691,'Pliegos Tarifarios (Santiago)'!$A:$A,0)),H1691&lt;=1000,INDEX('Pliegos Tarifarios (Santiago)'!$H:$H,MATCH($B1691,'Pliegos Tarifarios (Santiago)'!$A:$A,0)),H1691&lt;=5000,INDEX('Pliegos Tarifarios (Santiago)'!$I:$I,MATCH($B1691,'Pliegos Tarifarios (Santiago)'!$A:$A,0)),H1691&gt;5000,INDEX('Pliegos Tarifarios (Santiago)'!$J:$J,MATCH($B1691,'Pliegos Tarifarios (Santiago)'!$A:$A,0)))/1.19</f>
        <v>1648.6150863865548</v>
      </c>
      <c r="R1691" s="19">
        <f>INDEX('Pliegos Tarifarios (Santiago)'!$K:$K,MATCH($B1691,'Pliegos Tarifarios (Santiago)'!$A:$A,0))</f>
        <v>726.16</v>
      </c>
      <c r="S1691" s="21">
        <f t="shared" si="105"/>
        <v>137322.0934843866</v>
      </c>
      <c r="T1691" s="21">
        <f t="shared" si="106"/>
        <v>26091.197762033455</v>
      </c>
      <c r="U1691" s="19">
        <v>0</v>
      </c>
      <c r="V1691" s="21">
        <f t="shared" si="107"/>
        <v>163413.29124642006</v>
      </c>
    </row>
    <row r="1692" spans="1:22" x14ac:dyDescent="0.3">
      <c r="A1692" s="3" t="s">
        <v>138</v>
      </c>
      <c r="B1692" s="3">
        <v>7</v>
      </c>
      <c r="C1692" s="4" t="s">
        <v>178</v>
      </c>
      <c r="D1692" s="3" t="s">
        <v>510</v>
      </c>
      <c r="E1692" s="3" t="s">
        <v>488</v>
      </c>
      <c r="F1692" s="4" t="s">
        <v>511</v>
      </c>
      <c r="G1692" s="3" t="s">
        <v>16</v>
      </c>
      <c r="H1692" s="5">
        <v>699.62339999999995</v>
      </c>
      <c r="I1692" s="5">
        <v>1.8689</v>
      </c>
      <c r="J1692" s="5">
        <v>1.8689</v>
      </c>
      <c r="K1692" s="6">
        <v>1</v>
      </c>
      <c r="L1692" s="5">
        <v>23.32</v>
      </c>
      <c r="M1692" s="19">
        <f>H1692*INDEX('Pliegos Tarifarios (Santiago)'!$B:$B,MATCH($B1692,'Pliegos Tarifarios (Santiago)'!$A:$A,0))</f>
        <v>92184.478054199993</v>
      </c>
      <c r="N1692" s="19">
        <f>I1692*INDEX('Pliegos Tarifarios (Santiago)'!$C:$C,MATCH($B1692,'Pliegos Tarifarios (Santiago)'!$A:$A,0))</f>
        <v>6368.5365271000001</v>
      </c>
      <c r="O1692" s="19">
        <f>J1692*INDEX('Pliegos Tarifarios (Santiago)'!$D:$D,MATCH($B1692,'Pliegos Tarifarios (Santiago)'!$A:$A,0))</f>
        <v>27048.5897</v>
      </c>
      <c r="P1692" s="19">
        <f>H1692*INDEX('Pliegos Tarifarios (Santiago)'!$E:$E,MATCH($B1692,'Pliegos Tarifarios (Santiago)'!$A:$A,0))</f>
        <v>9111.8951615999995</v>
      </c>
      <c r="Q1692" s="19" cm="1">
        <f t="array" ref="Q1692">H1692*_xlfn.IFS(H1692&lt;=350,INDEX('Pliegos Tarifarios (Santiago)'!$F:$F,MATCH($B1692,'Pliegos Tarifarios (Santiago)'!$A:$A,0)),H1692&lt;=500,INDEX('Pliegos Tarifarios (Santiago)'!$G:$G,MATCH($B1692,'Pliegos Tarifarios (Santiago)'!$A:$A,0)),H1692&lt;=1000,INDEX('Pliegos Tarifarios (Santiago)'!$H:$H,MATCH($B1692,'Pliegos Tarifarios (Santiago)'!$A:$A,0)),H1692&lt;=5000,INDEX('Pliegos Tarifarios (Santiago)'!$I:$I,MATCH($B1692,'Pliegos Tarifarios (Santiago)'!$A:$A,0)),H1692&gt;5000,INDEX('Pliegos Tarifarios (Santiago)'!$J:$J,MATCH($B1692,'Pliegos Tarifarios (Santiago)'!$A:$A,0)))/1.19</f>
        <v>1640.8814364705884</v>
      </c>
      <c r="R1692" s="19">
        <f>INDEX('Pliegos Tarifarios (Santiago)'!$K:$K,MATCH($B1692,'Pliegos Tarifarios (Santiago)'!$A:$A,0))</f>
        <v>726.16</v>
      </c>
      <c r="S1692" s="21">
        <f t="shared" si="105"/>
        <v>137080.54087937059</v>
      </c>
      <c r="T1692" s="21">
        <f t="shared" si="106"/>
        <v>26045.302767080411</v>
      </c>
      <c r="U1692" s="19">
        <v>0</v>
      </c>
      <c r="V1692" s="21">
        <f t="shared" si="107"/>
        <v>163125.84364645099</v>
      </c>
    </row>
    <row r="1693" spans="1:22" x14ac:dyDescent="0.3">
      <c r="A1693" s="3" t="s">
        <v>138</v>
      </c>
      <c r="B1693" s="3">
        <v>7</v>
      </c>
      <c r="C1693" s="4" t="s">
        <v>178</v>
      </c>
      <c r="D1693" s="3" t="s">
        <v>512</v>
      </c>
      <c r="E1693" s="3" t="s">
        <v>488</v>
      </c>
      <c r="F1693" s="4" t="s">
        <v>513</v>
      </c>
      <c r="G1693" s="3" t="s">
        <v>16</v>
      </c>
      <c r="H1693" s="5">
        <v>702.70830000000001</v>
      </c>
      <c r="I1693" s="5">
        <v>1.8915</v>
      </c>
      <c r="J1693" s="5">
        <v>1.88</v>
      </c>
      <c r="K1693" s="6">
        <v>0.99392016917790105</v>
      </c>
      <c r="L1693" s="5">
        <v>23.42</v>
      </c>
      <c r="M1693" s="19">
        <f>H1693*INDEX('Pliegos Tarifarios (Santiago)'!$B:$B,MATCH($B1693,'Pliegos Tarifarios (Santiago)'!$A:$A,0))</f>
        <v>92590.953732900001</v>
      </c>
      <c r="N1693" s="19">
        <f>I1693*INDEX('Pliegos Tarifarios (Santiago)'!$C:$C,MATCH($B1693,'Pliegos Tarifarios (Santiago)'!$A:$A,0))</f>
        <v>6445.5491684999997</v>
      </c>
      <c r="O1693" s="19">
        <f>J1693*INDEX('Pliegos Tarifarios (Santiago)'!$D:$D,MATCH($B1693,'Pliegos Tarifarios (Santiago)'!$A:$A,0))</f>
        <v>27209.239999999998</v>
      </c>
      <c r="P1693" s="19">
        <f>H1693*INDEX('Pliegos Tarifarios (Santiago)'!$E:$E,MATCH($B1693,'Pliegos Tarifarios (Santiago)'!$A:$A,0))</f>
        <v>9152.0728992000004</v>
      </c>
      <c r="Q1693" s="19" cm="1">
        <f t="array" ref="Q1693">H1693*_xlfn.IFS(H1693&lt;=350,INDEX('Pliegos Tarifarios (Santiago)'!$F:$F,MATCH($B1693,'Pliegos Tarifarios (Santiago)'!$A:$A,0)),H1693&lt;=500,INDEX('Pliegos Tarifarios (Santiago)'!$G:$G,MATCH($B1693,'Pliegos Tarifarios (Santiago)'!$A:$A,0)),H1693&lt;=1000,INDEX('Pliegos Tarifarios (Santiago)'!$H:$H,MATCH($B1693,'Pliegos Tarifarios (Santiago)'!$A:$A,0)),H1693&lt;=5000,INDEX('Pliegos Tarifarios (Santiago)'!$I:$I,MATCH($B1693,'Pliegos Tarifarios (Santiago)'!$A:$A,0)),H1693&gt;5000,INDEX('Pliegos Tarifarios (Santiago)'!$J:$J,MATCH($B1693,'Pliegos Tarifarios (Santiago)'!$A:$A,0)))/1.19</f>
        <v>1648.116693529412</v>
      </c>
      <c r="R1693" s="19">
        <f>INDEX('Pliegos Tarifarios (Santiago)'!$K:$K,MATCH($B1693,'Pliegos Tarifarios (Santiago)'!$A:$A,0))</f>
        <v>726.16</v>
      </c>
      <c r="S1693" s="21">
        <f t="shared" si="105"/>
        <v>137772.09249412941</v>
      </c>
      <c r="T1693" s="21">
        <f t="shared" si="106"/>
        <v>26176.697573884587</v>
      </c>
      <c r="U1693" s="19">
        <v>0</v>
      </c>
      <c r="V1693" s="21">
        <f t="shared" si="107"/>
        <v>163948.790068014</v>
      </c>
    </row>
    <row r="1694" spans="1:22" x14ac:dyDescent="0.3">
      <c r="A1694" s="3" t="s">
        <v>138</v>
      </c>
      <c r="B1694" s="3">
        <v>7</v>
      </c>
      <c r="C1694" s="4" t="s">
        <v>178</v>
      </c>
      <c r="D1694" s="3" t="s">
        <v>514</v>
      </c>
      <c r="E1694" s="3" t="s">
        <v>488</v>
      </c>
      <c r="F1694" s="4" t="s">
        <v>515</v>
      </c>
      <c r="G1694" s="3" t="s">
        <v>16</v>
      </c>
      <c r="H1694" s="5">
        <v>701.13490000000002</v>
      </c>
      <c r="I1694" s="5">
        <v>1.8762000000000001</v>
      </c>
      <c r="J1694" s="5">
        <v>1.8221000000000001</v>
      </c>
      <c r="K1694" s="6">
        <v>0.97116512098923358</v>
      </c>
      <c r="L1694" s="5">
        <v>23.37</v>
      </c>
      <c r="M1694" s="19">
        <f>H1694*INDEX('Pliegos Tarifarios (Santiago)'!$B:$B,MATCH($B1694,'Pliegos Tarifarios (Santiago)'!$A:$A,0))</f>
        <v>92383.637828700012</v>
      </c>
      <c r="N1694" s="19">
        <f>I1694*INDEX('Pliegos Tarifarios (Santiago)'!$C:$C,MATCH($B1694,'Pliegos Tarifarios (Santiago)'!$A:$A,0))</f>
        <v>6393.4122918000003</v>
      </c>
      <c r="O1694" s="19">
        <f>J1694*INDEX('Pliegos Tarifarios (Santiago)'!$D:$D,MATCH($B1694,'Pliegos Tarifarios (Santiago)'!$A:$A,0))</f>
        <v>26371.2533</v>
      </c>
      <c r="P1694" s="19">
        <f>H1694*INDEX('Pliegos Tarifarios (Santiago)'!$E:$E,MATCH($B1694,'Pliegos Tarifarios (Santiago)'!$A:$A,0))</f>
        <v>9131.5809375999997</v>
      </c>
      <c r="Q1694" s="19" cm="1">
        <f t="array" ref="Q1694">H1694*_xlfn.IFS(H1694&lt;=350,INDEX('Pliegos Tarifarios (Santiago)'!$F:$F,MATCH($B1694,'Pliegos Tarifarios (Santiago)'!$A:$A,0)),H1694&lt;=500,INDEX('Pliegos Tarifarios (Santiago)'!$G:$G,MATCH($B1694,'Pliegos Tarifarios (Santiago)'!$A:$A,0)),H1694&lt;=1000,INDEX('Pliegos Tarifarios (Santiago)'!$H:$H,MATCH($B1694,'Pliegos Tarifarios (Santiago)'!$A:$A,0)),H1694&lt;=5000,INDEX('Pliegos Tarifarios (Santiago)'!$I:$I,MATCH($B1694,'Pliegos Tarifarios (Santiago)'!$A:$A,0)),H1694&gt;5000,INDEX('Pliegos Tarifarios (Santiago)'!$J:$J,MATCH($B1694,'Pliegos Tarifarios (Santiago)'!$A:$A,0)))/1.19</f>
        <v>1644.4264755462186</v>
      </c>
      <c r="R1694" s="19">
        <f>INDEX('Pliegos Tarifarios (Santiago)'!$K:$K,MATCH($B1694,'Pliegos Tarifarios (Santiago)'!$A:$A,0))</f>
        <v>726.16</v>
      </c>
      <c r="S1694" s="21">
        <f t="shared" si="105"/>
        <v>136650.47083364622</v>
      </c>
      <c r="T1694" s="21">
        <f t="shared" si="106"/>
        <v>25963.589458392784</v>
      </c>
      <c r="U1694" s="19">
        <v>0</v>
      </c>
      <c r="V1694" s="21">
        <f t="shared" si="107"/>
        <v>162614.06029203901</v>
      </c>
    </row>
    <row r="1695" spans="1:22" x14ac:dyDescent="0.3">
      <c r="A1695" s="3" t="s">
        <v>138</v>
      </c>
      <c r="B1695" s="3">
        <v>7</v>
      </c>
      <c r="C1695" s="4" t="s">
        <v>178</v>
      </c>
      <c r="D1695" s="3" t="s">
        <v>516</v>
      </c>
      <c r="E1695" s="3" t="s">
        <v>488</v>
      </c>
      <c r="F1695" s="4" t="s">
        <v>517</v>
      </c>
      <c r="G1695" s="3" t="s">
        <v>16</v>
      </c>
      <c r="H1695" s="5">
        <v>700.11559999999997</v>
      </c>
      <c r="I1695" s="5">
        <v>1.8954</v>
      </c>
      <c r="J1695" s="5">
        <v>1.8527</v>
      </c>
      <c r="K1695" s="6">
        <v>0.97747177376807004</v>
      </c>
      <c r="L1695" s="5">
        <v>23.34</v>
      </c>
      <c r="M1695" s="19">
        <f>H1695*INDEX('Pliegos Tarifarios (Santiago)'!$B:$B,MATCH($B1695,'Pliegos Tarifarios (Santiago)'!$A:$A,0))</f>
        <v>92249.331802800007</v>
      </c>
      <c r="N1695" s="19">
        <f>I1695*INDEX('Pliegos Tarifarios (Santiago)'!$C:$C,MATCH($B1695,'Pliegos Tarifarios (Santiago)'!$A:$A,0))</f>
        <v>6458.8389606000001</v>
      </c>
      <c r="O1695" s="19">
        <f>J1695*INDEX('Pliegos Tarifarios (Santiago)'!$D:$D,MATCH($B1695,'Pliegos Tarifarios (Santiago)'!$A:$A,0))</f>
        <v>26814.127100000002</v>
      </c>
      <c r="P1695" s="19">
        <f>H1695*INDEX('Pliegos Tarifarios (Santiago)'!$E:$E,MATCH($B1695,'Pliegos Tarifarios (Santiago)'!$A:$A,0))</f>
        <v>9118.3055743999994</v>
      </c>
      <c r="Q1695" s="19" cm="1">
        <f t="array" ref="Q1695">H1695*_xlfn.IFS(H1695&lt;=350,INDEX('Pliegos Tarifarios (Santiago)'!$F:$F,MATCH($B1695,'Pliegos Tarifarios (Santiago)'!$A:$A,0)),H1695&lt;=500,INDEX('Pliegos Tarifarios (Santiago)'!$G:$G,MATCH($B1695,'Pliegos Tarifarios (Santiago)'!$A:$A,0)),H1695&lt;=1000,INDEX('Pliegos Tarifarios (Santiago)'!$H:$H,MATCH($B1695,'Pliegos Tarifarios (Santiago)'!$A:$A,0)),H1695&lt;=5000,INDEX('Pliegos Tarifarios (Santiago)'!$I:$I,MATCH($B1695,'Pliegos Tarifarios (Santiago)'!$A:$A,0)),H1695&gt;5000,INDEX('Pliegos Tarifarios (Santiago)'!$J:$J,MATCH($B1695,'Pliegos Tarifarios (Santiago)'!$A:$A,0)))/1.19</f>
        <v>1642.0358315966389</v>
      </c>
      <c r="R1695" s="19">
        <f>INDEX('Pliegos Tarifarios (Santiago)'!$K:$K,MATCH($B1695,'Pliegos Tarifarios (Santiago)'!$A:$A,0))</f>
        <v>726.16</v>
      </c>
      <c r="S1695" s="21">
        <f t="shared" si="105"/>
        <v>137008.79926939664</v>
      </c>
      <c r="T1695" s="21">
        <f t="shared" si="106"/>
        <v>26031.671861185361</v>
      </c>
      <c r="U1695" s="19">
        <v>0</v>
      </c>
      <c r="V1695" s="21">
        <f t="shared" si="107"/>
        <v>163040.47113058201</v>
      </c>
    </row>
    <row r="1696" spans="1:22" x14ac:dyDescent="0.3">
      <c r="A1696" s="3" t="s">
        <v>138</v>
      </c>
      <c r="B1696" s="3">
        <v>7</v>
      </c>
      <c r="C1696" s="4" t="s">
        <v>178</v>
      </c>
      <c r="D1696" s="3" t="s">
        <v>518</v>
      </c>
      <c r="E1696" s="3" t="s">
        <v>488</v>
      </c>
      <c r="F1696" s="4" t="s">
        <v>519</v>
      </c>
      <c r="G1696" s="3" t="s">
        <v>16</v>
      </c>
      <c r="H1696" s="5">
        <v>699.88</v>
      </c>
      <c r="I1696" s="5">
        <v>1.9228000000000001</v>
      </c>
      <c r="J1696" s="5">
        <v>1.8895</v>
      </c>
      <c r="K1696" s="6">
        <v>0.98268150613688365</v>
      </c>
      <c r="L1696" s="5">
        <v>23.33</v>
      </c>
      <c r="M1696" s="19">
        <f>H1696*INDEX('Pliegos Tarifarios (Santiago)'!$B:$B,MATCH($B1696,'Pliegos Tarifarios (Santiago)'!$A:$A,0))</f>
        <v>92218.288440000004</v>
      </c>
      <c r="N1696" s="19">
        <f>I1696*INDEX('Pliegos Tarifarios (Santiago)'!$C:$C,MATCH($B1696,'Pliegos Tarifarios (Santiago)'!$A:$A,0))</f>
        <v>6552.2082692000004</v>
      </c>
      <c r="O1696" s="19">
        <f>J1696*INDEX('Pliegos Tarifarios (Santiago)'!$D:$D,MATCH($B1696,'Pliegos Tarifarios (Santiago)'!$A:$A,0))</f>
        <v>27346.733499999998</v>
      </c>
      <c r="P1696" s="19">
        <f>H1696*INDEX('Pliegos Tarifarios (Santiago)'!$E:$E,MATCH($B1696,'Pliegos Tarifarios (Santiago)'!$A:$A,0))</f>
        <v>9115.2371199999998</v>
      </c>
      <c r="Q1696" s="19" cm="1">
        <f t="array" ref="Q1696">H1696*_xlfn.IFS(H1696&lt;=350,INDEX('Pliegos Tarifarios (Santiago)'!$F:$F,MATCH($B1696,'Pliegos Tarifarios (Santiago)'!$A:$A,0)),H1696&lt;=500,INDEX('Pliegos Tarifarios (Santiago)'!$G:$G,MATCH($B1696,'Pliegos Tarifarios (Santiago)'!$A:$A,0)),H1696&lt;=1000,INDEX('Pliegos Tarifarios (Santiago)'!$H:$H,MATCH($B1696,'Pliegos Tarifarios (Santiago)'!$A:$A,0)),H1696&lt;=5000,INDEX('Pliegos Tarifarios (Santiago)'!$I:$I,MATCH($B1696,'Pliegos Tarifarios (Santiago)'!$A:$A,0)),H1696&gt;5000,INDEX('Pliegos Tarifarios (Santiago)'!$J:$J,MATCH($B1696,'Pliegos Tarifarios (Santiago)'!$A:$A,0)))/1.19</f>
        <v>1641.483260504202</v>
      </c>
      <c r="R1696" s="19">
        <f>INDEX('Pliegos Tarifarios (Santiago)'!$K:$K,MATCH($B1696,'Pliegos Tarifarios (Santiago)'!$A:$A,0))</f>
        <v>726.16</v>
      </c>
      <c r="S1696" s="21">
        <f t="shared" si="105"/>
        <v>137600.11058970421</v>
      </c>
      <c r="T1696" s="21">
        <f t="shared" si="106"/>
        <v>26144.021012043802</v>
      </c>
      <c r="U1696" s="19">
        <v>0</v>
      </c>
      <c r="V1696" s="21">
        <f t="shared" si="107"/>
        <v>163744.13160174803</v>
      </c>
    </row>
    <row r="1697" spans="1:22" x14ac:dyDescent="0.3">
      <c r="A1697" s="3" t="s">
        <v>138</v>
      </c>
      <c r="B1697" s="3">
        <v>7</v>
      </c>
      <c r="C1697" s="4" t="s">
        <v>178</v>
      </c>
      <c r="D1697" s="3" t="s">
        <v>520</v>
      </c>
      <c r="E1697" s="3" t="s">
        <v>488</v>
      </c>
      <c r="F1697" s="4" t="s">
        <v>521</v>
      </c>
      <c r="G1697" s="3" t="s">
        <v>16</v>
      </c>
      <c r="H1697" s="5">
        <v>701.14409999999998</v>
      </c>
      <c r="I1697" s="5">
        <v>1.871</v>
      </c>
      <c r="J1697" s="5">
        <v>1.8633</v>
      </c>
      <c r="K1697" s="6">
        <v>0.99588455371459106</v>
      </c>
      <c r="L1697" s="5">
        <v>23.37</v>
      </c>
      <c r="M1697" s="19">
        <f>H1697*INDEX('Pliegos Tarifarios (Santiago)'!$B:$B,MATCH($B1697,'Pliegos Tarifarios (Santiago)'!$A:$A,0))</f>
        <v>92384.850048299995</v>
      </c>
      <c r="N1697" s="19">
        <f>I1697*INDEX('Pliegos Tarifarios (Santiago)'!$C:$C,MATCH($B1697,'Pliegos Tarifarios (Santiago)'!$A:$A,0))</f>
        <v>6375.6925689999998</v>
      </c>
      <c r="O1697" s="19">
        <f>J1697*INDEX('Pliegos Tarifarios (Santiago)'!$D:$D,MATCH($B1697,'Pliegos Tarifarios (Santiago)'!$A:$A,0))</f>
        <v>26967.5409</v>
      </c>
      <c r="P1697" s="19">
        <f>H1697*INDEX('Pliegos Tarifarios (Santiago)'!$E:$E,MATCH($B1697,'Pliegos Tarifarios (Santiago)'!$A:$A,0))</f>
        <v>9131.7007583999984</v>
      </c>
      <c r="Q1697" s="19" cm="1">
        <f t="array" ref="Q1697">H1697*_xlfn.IFS(H1697&lt;=350,INDEX('Pliegos Tarifarios (Santiago)'!$F:$F,MATCH($B1697,'Pliegos Tarifarios (Santiago)'!$A:$A,0)),H1697&lt;=500,INDEX('Pliegos Tarifarios (Santiago)'!$G:$G,MATCH($B1697,'Pliegos Tarifarios (Santiago)'!$A:$A,0)),H1697&lt;=1000,INDEX('Pliegos Tarifarios (Santiago)'!$H:$H,MATCH($B1697,'Pliegos Tarifarios (Santiago)'!$A:$A,0)),H1697&lt;=5000,INDEX('Pliegos Tarifarios (Santiago)'!$I:$I,MATCH($B1697,'Pliegos Tarifarios (Santiago)'!$A:$A,0)),H1697&gt;5000,INDEX('Pliegos Tarifarios (Santiago)'!$J:$J,MATCH($B1697,'Pliegos Tarifarios (Santiago)'!$A:$A,0)))/1.19</f>
        <v>1644.4480530252104</v>
      </c>
      <c r="R1697" s="19">
        <f>INDEX('Pliegos Tarifarios (Santiago)'!$K:$K,MATCH($B1697,'Pliegos Tarifarios (Santiago)'!$A:$A,0))</f>
        <v>726.16</v>
      </c>
      <c r="S1697" s="21">
        <f t="shared" si="105"/>
        <v>137230.3923287252</v>
      </c>
      <c r="T1697" s="21">
        <f t="shared" si="106"/>
        <v>26073.774542457788</v>
      </c>
      <c r="U1697" s="19">
        <v>0</v>
      </c>
      <c r="V1697" s="21">
        <f t="shared" si="107"/>
        <v>163304.16687118297</v>
      </c>
    </row>
    <row r="1698" spans="1:22" x14ac:dyDescent="0.3">
      <c r="A1698" s="3" t="s">
        <v>138</v>
      </c>
      <c r="B1698" s="3">
        <v>7</v>
      </c>
      <c r="C1698" s="4" t="s">
        <v>178</v>
      </c>
      <c r="D1698" s="3" t="s">
        <v>522</v>
      </c>
      <c r="E1698" s="3" t="s">
        <v>488</v>
      </c>
      <c r="F1698" s="4" t="s">
        <v>523</v>
      </c>
      <c r="G1698" s="3" t="s">
        <v>16</v>
      </c>
      <c r="H1698" s="5">
        <v>699.94410000000005</v>
      </c>
      <c r="I1698" s="5">
        <v>1.8946000000000001</v>
      </c>
      <c r="J1698" s="5">
        <v>1.8621000000000001</v>
      </c>
      <c r="K1698" s="6">
        <v>0.98284598332101769</v>
      </c>
      <c r="L1698" s="5">
        <v>23.33</v>
      </c>
      <c r="M1698" s="19">
        <f>H1698*INDEX('Pliegos Tarifarios (Santiago)'!$B:$B,MATCH($B1698,'Pliegos Tarifarios (Santiago)'!$A:$A,0))</f>
        <v>92226.734448300005</v>
      </c>
      <c r="N1698" s="19">
        <f>I1698*INDEX('Pliegos Tarifarios (Santiago)'!$C:$C,MATCH($B1698,'Pliegos Tarifarios (Santiago)'!$A:$A,0))</f>
        <v>6456.1128494000004</v>
      </c>
      <c r="O1698" s="19">
        <f>J1698*INDEX('Pliegos Tarifarios (Santiago)'!$D:$D,MATCH($B1698,'Pliegos Tarifarios (Santiago)'!$A:$A,0))</f>
        <v>26950.173300000002</v>
      </c>
      <c r="P1698" s="19">
        <f>H1698*INDEX('Pliegos Tarifarios (Santiago)'!$E:$E,MATCH($B1698,'Pliegos Tarifarios (Santiago)'!$A:$A,0))</f>
        <v>9116.0719583999999</v>
      </c>
      <c r="Q1698" s="19" cm="1">
        <f t="array" ref="Q1698">H1698*_xlfn.IFS(H1698&lt;=350,INDEX('Pliegos Tarifarios (Santiago)'!$F:$F,MATCH($B1698,'Pliegos Tarifarios (Santiago)'!$A:$A,0)),H1698&lt;=500,INDEX('Pliegos Tarifarios (Santiago)'!$G:$G,MATCH($B1698,'Pliegos Tarifarios (Santiago)'!$A:$A,0)),H1698&lt;=1000,INDEX('Pliegos Tarifarios (Santiago)'!$H:$H,MATCH($B1698,'Pliegos Tarifarios (Santiago)'!$A:$A,0)),H1698&lt;=5000,INDEX('Pliegos Tarifarios (Santiago)'!$I:$I,MATCH($B1698,'Pliegos Tarifarios (Santiago)'!$A:$A,0)),H1698&gt;5000,INDEX('Pliegos Tarifarios (Santiago)'!$J:$J,MATCH($B1698,'Pliegos Tarifarios (Santiago)'!$A:$A,0)))/1.19</f>
        <v>1641.6335992436977</v>
      </c>
      <c r="R1698" s="19">
        <f>INDEX('Pliegos Tarifarios (Santiago)'!$K:$K,MATCH($B1698,'Pliegos Tarifarios (Santiago)'!$A:$A,0))</f>
        <v>726.16</v>
      </c>
      <c r="S1698" s="21">
        <f t="shared" si="105"/>
        <v>137116.8861553437</v>
      </c>
      <c r="T1698" s="21">
        <f t="shared" si="106"/>
        <v>26052.208369515305</v>
      </c>
      <c r="U1698" s="19">
        <v>0</v>
      </c>
      <c r="V1698" s="21">
        <f t="shared" si="107"/>
        <v>163169.09452485901</v>
      </c>
    </row>
    <row r="1699" spans="1:22" x14ac:dyDescent="0.3">
      <c r="A1699" s="3" t="s">
        <v>138</v>
      </c>
      <c r="B1699" s="3">
        <v>7</v>
      </c>
      <c r="C1699" s="4" t="s">
        <v>178</v>
      </c>
      <c r="D1699" s="3" t="s">
        <v>524</v>
      </c>
      <c r="E1699" s="3" t="s">
        <v>488</v>
      </c>
      <c r="F1699" s="4" t="s">
        <v>525</v>
      </c>
      <c r="G1699" s="3" t="s">
        <v>16</v>
      </c>
      <c r="H1699" s="5">
        <v>702.16079999999999</v>
      </c>
      <c r="I1699" s="5">
        <v>1.9208000000000001</v>
      </c>
      <c r="J1699" s="5">
        <v>1.8655999999999999</v>
      </c>
      <c r="K1699" s="6">
        <v>0.97126197417742599</v>
      </c>
      <c r="L1699" s="5">
        <v>23.41</v>
      </c>
      <c r="M1699" s="19">
        <f>H1699*INDEX('Pliegos Tarifarios (Santiago)'!$B:$B,MATCH($B1699,'Pliegos Tarifarios (Santiago)'!$A:$A,0))</f>
        <v>92518.813490400004</v>
      </c>
      <c r="N1699" s="19">
        <f>I1699*INDEX('Pliegos Tarifarios (Santiago)'!$C:$C,MATCH($B1699,'Pliegos Tarifarios (Santiago)'!$A:$A,0))</f>
        <v>6545.3929912000003</v>
      </c>
      <c r="O1699" s="19">
        <f>J1699*INDEX('Pliegos Tarifarios (Santiago)'!$D:$D,MATCH($B1699,'Pliegos Tarifarios (Santiago)'!$A:$A,0))</f>
        <v>27000.828799999999</v>
      </c>
      <c r="P1699" s="19">
        <f>H1699*INDEX('Pliegos Tarifarios (Santiago)'!$E:$E,MATCH($B1699,'Pliegos Tarifarios (Santiago)'!$A:$A,0))</f>
        <v>9144.9422591999992</v>
      </c>
      <c r="Q1699" s="19" cm="1">
        <f t="array" ref="Q1699">H1699*_xlfn.IFS(H1699&lt;=350,INDEX('Pliegos Tarifarios (Santiago)'!$F:$F,MATCH($B1699,'Pliegos Tarifarios (Santiago)'!$A:$A,0)),H1699&lt;=500,INDEX('Pliegos Tarifarios (Santiago)'!$G:$G,MATCH($B1699,'Pliegos Tarifarios (Santiago)'!$A:$A,0)),H1699&lt;=1000,INDEX('Pliegos Tarifarios (Santiago)'!$H:$H,MATCH($B1699,'Pliegos Tarifarios (Santiago)'!$A:$A,0)),H1699&lt;=5000,INDEX('Pliegos Tarifarios (Santiago)'!$I:$I,MATCH($B1699,'Pliegos Tarifarios (Santiago)'!$A:$A,0)),H1699&gt;5000,INDEX('Pliegos Tarifarios (Santiago)'!$J:$J,MATCH($B1699,'Pliegos Tarifarios (Santiago)'!$A:$A,0)))/1.19</f>
        <v>1646.832598991597</v>
      </c>
      <c r="R1699" s="19">
        <f>INDEX('Pliegos Tarifarios (Santiago)'!$K:$K,MATCH($B1699,'Pliegos Tarifarios (Santiago)'!$A:$A,0))</f>
        <v>726.16</v>
      </c>
      <c r="S1699" s="21">
        <f t="shared" si="105"/>
        <v>137582.97013979161</v>
      </c>
      <c r="T1699" s="21">
        <f t="shared" si="106"/>
        <v>26140.764326560406</v>
      </c>
      <c r="U1699" s="19">
        <v>0</v>
      </c>
      <c r="V1699" s="21">
        <f t="shared" si="107"/>
        <v>163723.73446635201</v>
      </c>
    </row>
    <row r="1700" spans="1:22" x14ac:dyDescent="0.3">
      <c r="A1700" s="3" t="s">
        <v>138</v>
      </c>
      <c r="B1700" s="3">
        <v>7</v>
      </c>
      <c r="C1700" s="4" t="s">
        <v>178</v>
      </c>
      <c r="D1700" s="3" t="s">
        <v>526</v>
      </c>
      <c r="E1700" s="3" t="s">
        <v>488</v>
      </c>
      <c r="F1700" s="4" t="s">
        <v>527</v>
      </c>
      <c r="G1700" s="3" t="s">
        <v>16</v>
      </c>
      <c r="H1700" s="5">
        <v>700.62</v>
      </c>
      <c r="I1700" s="5">
        <v>1.8601000000000001</v>
      </c>
      <c r="J1700" s="5">
        <v>1.8576999999999999</v>
      </c>
      <c r="K1700" s="6">
        <v>0.998709746787807</v>
      </c>
      <c r="L1700" s="5">
        <v>23.35</v>
      </c>
      <c r="M1700" s="19">
        <f>H1700*INDEX('Pliegos Tarifarios (Santiago)'!$B:$B,MATCH($B1700,'Pliegos Tarifarios (Santiago)'!$A:$A,0))</f>
        <v>92315.793060000011</v>
      </c>
      <c r="N1700" s="19">
        <f>I1700*INDEX('Pliegos Tarifarios (Santiago)'!$C:$C,MATCH($B1700,'Pliegos Tarifarios (Santiago)'!$A:$A,0))</f>
        <v>6338.5493039000003</v>
      </c>
      <c r="O1700" s="19">
        <f>J1700*INDEX('Pliegos Tarifarios (Santiago)'!$D:$D,MATCH($B1700,'Pliegos Tarifarios (Santiago)'!$A:$A,0))</f>
        <v>26886.492099999999</v>
      </c>
      <c r="P1700" s="19">
        <f>H1700*INDEX('Pliegos Tarifarios (Santiago)'!$E:$E,MATCH($B1700,'Pliegos Tarifarios (Santiago)'!$A:$A,0))</f>
        <v>9124.8748799999994</v>
      </c>
      <c r="Q1700" s="19" cm="1">
        <f t="array" ref="Q1700">H1700*_xlfn.IFS(H1700&lt;=350,INDEX('Pliegos Tarifarios (Santiago)'!$F:$F,MATCH($B1700,'Pliegos Tarifarios (Santiago)'!$A:$A,0)),H1700&lt;=500,INDEX('Pliegos Tarifarios (Santiago)'!$G:$G,MATCH($B1700,'Pliegos Tarifarios (Santiago)'!$A:$A,0)),H1700&lt;=1000,INDEX('Pliegos Tarifarios (Santiago)'!$H:$H,MATCH($B1700,'Pliegos Tarifarios (Santiago)'!$A:$A,0)),H1700&lt;=5000,INDEX('Pliegos Tarifarios (Santiago)'!$I:$I,MATCH($B1700,'Pliegos Tarifarios (Santiago)'!$A:$A,0)),H1700&gt;5000,INDEX('Pliegos Tarifarios (Santiago)'!$J:$J,MATCH($B1700,'Pliegos Tarifarios (Santiago)'!$A:$A,0)))/1.19</f>
        <v>1643.2188403361349</v>
      </c>
      <c r="R1700" s="19">
        <f>INDEX('Pliegos Tarifarios (Santiago)'!$K:$K,MATCH($B1700,'Pliegos Tarifarios (Santiago)'!$A:$A,0))</f>
        <v>726.16</v>
      </c>
      <c r="S1700" s="21">
        <f t="shared" si="105"/>
        <v>137035.08818423614</v>
      </c>
      <c r="T1700" s="21">
        <f t="shared" si="106"/>
        <v>26036.666755004866</v>
      </c>
      <c r="U1700" s="19">
        <v>0</v>
      </c>
      <c r="V1700" s="21">
        <f t="shared" si="107"/>
        <v>163071.75493924101</v>
      </c>
    </row>
    <row r="1701" spans="1:22" x14ac:dyDescent="0.3">
      <c r="A1701" s="3" t="s">
        <v>138</v>
      </c>
      <c r="B1701" s="3">
        <v>7</v>
      </c>
      <c r="C1701" s="4" t="s">
        <v>178</v>
      </c>
      <c r="D1701" s="3" t="s">
        <v>528</v>
      </c>
      <c r="E1701" s="3" t="s">
        <v>488</v>
      </c>
      <c r="F1701" s="4" t="s">
        <v>529</v>
      </c>
      <c r="G1701" s="3" t="s">
        <v>16</v>
      </c>
      <c r="H1701" s="5">
        <v>700.95960000000002</v>
      </c>
      <c r="I1701" s="5">
        <v>1.8894</v>
      </c>
      <c r="J1701" s="5">
        <v>1.8826000000000001</v>
      </c>
      <c r="K1701" s="6">
        <v>0.99640097385413362</v>
      </c>
      <c r="L1701" s="5">
        <v>23.37</v>
      </c>
      <c r="M1701" s="19">
        <f>H1701*INDEX('Pliegos Tarifarios (Santiago)'!$B:$B,MATCH($B1701,'Pliegos Tarifarios (Santiago)'!$A:$A,0))</f>
        <v>92360.53977480001</v>
      </c>
      <c r="N1701" s="19">
        <f>I1701*INDEX('Pliegos Tarifarios (Santiago)'!$C:$C,MATCH($B1701,'Pliegos Tarifarios (Santiago)'!$A:$A,0))</f>
        <v>6438.3931266</v>
      </c>
      <c r="O1701" s="19">
        <f>J1701*INDEX('Pliegos Tarifarios (Santiago)'!$D:$D,MATCH($B1701,'Pliegos Tarifarios (Santiago)'!$A:$A,0))</f>
        <v>27246.8698</v>
      </c>
      <c r="P1701" s="19">
        <f>H1701*INDEX('Pliegos Tarifarios (Santiago)'!$E:$E,MATCH($B1701,'Pliegos Tarifarios (Santiago)'!$A:$A,0))</f>
        <v>9129.2978303999989</v>
      </c>
      <c r="Q1701" s="19" cm="1">
        <f t="array" ref="Q1701">H1701*_xlfn.IFS(H1701&lt;=350,INDEX('Pliegos Tarifarios (Santiago)'!$F:$F,MATCH($B1701,'Pliegos Tarifarios (Santiago)'!$A:$A,0)),H1701&lt;=500,INDEX('Pliegos Tarifarios (Santiago)'!$G:$G,MATCH($B1701,'Pliegos Tarifarios (Santiago)'!$A:$A,0)),H1701&lt;=1000,INDEX('Pliegos Tarifarios (Santiago)'!$H:$H,MATCH($B1701,'Pliegos Tarifarios (Santiago)'!$A:$A,0)),H1701&lt;=5000,INDEX('Pliegos Tarifarios (Santiago)'!$I:$I,MATCH($B1701,'Pliegos Tarifarios (Santiago)'!$A:$A,0)),H1701&gt;5000,INDEX('Pliegos Tarifarios (Santiago)'!$J:$J,MATCH($B1701,'Pliegos Tarifarios (Santiago)'!$A:$A,0)))/1.19</f>
        <v>1644.015330756303</v>
      </c>
      <c r="R1701" s="19">
        <f>INDEX('Pliegos Tarifarios (Santiago)'!$K:$K,MATCH($B1701,'Pliegos Tarifarios (Santiago)'!$A:$A,0))</f>
        <v>726.16</v>
      </c>
      <c r="S1701" s="21">
        <f t="shared" si="105"/>
        <v>137545.27586255633</v>
      </c>
      <c r="T1701" s="21">
        <f t="shared" si="106"/>
        <v>26133.602413885703</v>
      </c>
      <c r="U1701" s="19">
        <v>0</v>
      </c>
      <c r="V1701" s="21">
        <f t="shared" si="107"/>
        <v>163678.87827644203</v>
      </c>
    </row>
    <row r="1702" spans="1:22" x14ac:dyDescent="0.3">
      <c r="A1702" s="3" t="s">
        <v>138</v>
      </c>
      <c r="B1702" s="3">
        <v>7</v>
      </c>
      <c r="C1702" s="4" t="s">
        <v>178</v>
      </c>
      <c r="D1702" s="3" t="s">
        <v>530</v>
      </c>
      <c r="E1702" s="3" t="s">
        <v>488</v>
      </c>
      <c r="F1702" s="4" t="s">
        <v>531</v>
      </c>
      <c r="G1702" s="3" t="s">
        <v>16</v>
      </c>
      <c r="H1702" s="5">
        <v>700.32050000000004</v>
      </c>
      <c r="I1702" s="5">
        <v>1.8939999999999999</v>
      </c>
      <c r="J1702" s="5">
        <v>1.8501000000000001</v>
      </c>
      <c r="K1702" s="6">
        <v>0.97682154171066538</v>
      </c>
      <c r="L1702" s="5">
        <v>23.34</v>
      </c>
      <c r="M1702" s="19">
        <f>H1702*INDEX('Pliegos Tarifarios (Santiago)'!$B:$B,MATCH($B1702,'Pliegos Tarifarios (Santiago)'!$A:$A,0))</f>
        <v>92276.330041500012</v>
      </c>
      <c r="N1702" s="19">
        <f>I1702*INDEX('Pliegos Tarifarios (Santiago)'!$C:$C,MATCH($B1702,'Pliegos Tarifarios (Santiago)'!$A:$A,0))</f>
        <v>6454.0682660000002</v>
      </c>
      <c r="O1702" s="19">
        <f>J1702*INDEX('Pliegos Tarifarios (Santiago)'!$D:$D,MATCH($B1702,'Pliegos Tarifarios (Santiago)'!$A:$A,0))</f>
        <v>26776.497300000003</v>
      </c>
      <c r="P1702" s="19">
        <f>H1702*INDEX('Pliegos Tarifarios (Santiago)'!$E:$E,MATCH($B1702,'Pliegos Tarifarios (Santiago)'!$A:$A,0))</f>
        <v>9120.9741919999997</v>
      </c>
      <c r="Q1702" s="19" cm="1">
        <f t="array" ref="Q1702">H1702*_xlfn.IFS(H1702&lt;=350,INDEX('Pliegos Tarifarios (Santiago)'!$F:$F,MATCH($B1702,'Pliegos Tarifarios (Santiago)'!$A:$A,0)),H1702&lt;=500,INDEX('Pliegos Tarifarios (Santiago)'!$G:$G,MATCH($B1702,'Pliegos Tarifarios (Santiago)'!$A:$A,0)),H1702&lt;=1000,INDEX('Pliegos Tarifarios (Santiago)'!$H:$H,MATCH($B1702,'Pliegos Tarifarios (Santiago)'!$A:$A,0)),H1702&lt;=5000,INDEX('Pliegos Tarifarios (Santiago)'!$I:$I,MATCH($B1702,'Pliegos Tarifarios (Santiago)'!$A:$A,0)),H1702&gt;5000,INDEX('Pliegos Tarifarios (Santiago)'!$J:$J,MATCH($B1702,'Pliegos Tarifarios (Santiago)'!$A:$A,0)))/1.19</f>
        <v>1642.5163995798323</v>
      </c>
      <c r="R1702" s="19">
        <f>INDEX('Pliegos Tarifarios (Santiago)'!$K:$K,MATCH($B1702,'Pliegos Tarifarios (Santiago)'!$A:$A,0))</f>
        <v>726.16</v>
      </c>
      <c r="S1702" s="21">
        <f t="shared" si="105"/>
        <v>136996.54619907984</v>
      </c>
      <c r="T1702" s="21">
        <f t="shared" si="106"/>
        <v>26029.343777825168</v>
      </c>
      <c r="U1702" s="19">
        <v>0</v>
      </c>
      <c r="V1702" s="21">
        <f t="shared" si="107"/>
        <v>163025.88997690502</v>
      </c>
    </row>
    <row r="1703" spans="1:22" x14ac:dyDescent="0.3">
      <c r="A1703" s="3" t="s">
        <v>138</v>
      </c>
      <c r="B1703" s="3">
        <v>7</v>
      </c>
      <c r="C1703" s="4" t="s">
        <v>178</v>
      </c>
      <c r="D1703" s="3" t="s">
        <v>532</v>
      </c>
      <c r="E1703" s="3" t="s">
        <v>488</v>
      </c>
      <c r="F1703" s="4" t="s">
        <v>533</v>
      </c>
      <c r="G1703" s="3" t="s">
        <v>16</v>
      </c>
      <c r="H1703" s="5">
        <v>701.92960000000005</v>
      </c>
      <c r="I1703" s="5">
        <v>1.9215</v>
      </c>
      <c r="J1703" s="5">
        <v>1.8294999999999999</v>
      </c>
      <c r="K1703" s="6">
        <v>0.95212073900598482</v>
      </c>
      <c r="L1703" s="5">
        <v>23.4</v>
      </c>
      <c r="M1703" s="19">
        <f>H1703*INDEX('Pliegos Tarifarios (Santiago)'!$B:$B,MATCH($B1703,'Pliegos Tarifarios (Santiago)'!$A:$A,0))</f>
        <v>92488.349884800016</v>
      </c>
      <c r="N1703" s="19">
        <f>I1703*INDEX('Pliegos Tarifarios (Santiago)'!$C:$C,MATCH($B1703,'Pliegos Tarifarios (Santiago)'!$A:$A,0))</f>
        <v>6547.7783385000002</v>
      </c>
      <c r="O1703" s="19">
        <f>J1703*INDEX('Pliegos Tarifarios (Santiago)'!$D:$D,MATCH($B1703,'Pliegos Tarifarios (Santiago)'!$A:$A,0))</f>
        <v>26478.353499999997</v>
      </c>
      <c r="P1703" s="19">
        <f>H1703*INDEX('Pliegos Tarifarios (Santiago)'!$E:$E,MATCH($B1703,'Pliegos Tarifarios (Santiago)'!$A:$A,0))</f>
        <v>9141.9311104000008</v>
      </c>
      <c r="Q1703" s="19" cm="1">
        <f t="array" ref="Q1703">H1703*_xlfn.IFS(H1703&lt;=350,INDEX('Pliegos Tarifarios (Santiago)'!$F:$F,MATCH($B1703,'Pliegos Tarifarios (Santiago)'!$A:$A,0)),H1703&lt;=500,INDEX('Pliegos Tarifarios (Santiago)'!$G:$G,MATCH($B1703,'Pliegos Tarifarios (Santiago)'!$A:$A,0)),H1703&lt;=1000,INDEX('Pliegos Tarifarios (Santiago)'!$H:$H,MATCH($B1703,'Pliegos Tarifarios (Santiago)'!$A:$A,0)),H1703&lt;=5000,INDEX('Pliegos Tarifarios (Santiago)'!$I:$I,MATCH($B1703,'Pliegos Tarifarios (Santiago)'!$A:$A,0)),H1703&gt;5000,INDEX('Pliegos Tarifarios (Santiago)'!$J:$J,MATCH($B1703,'Pliegos Tarifarios (Santiago)'!$A:$A,0)))/1.19</f>
        <v>1646.2903475630258</v>
      </c>
      <c r="R1703" s="19">
        <f>INDEX('Pliegos Tarifarios (Santiago)'!$K:$K,MATCH($B1703,'Pliegos Tarifarios (Santiago)'!$A:$A,0))</f>
        <v>726.16</v>
      </c>
      <c r="S1703" s="21">
        <f t="shared" si="105"/>
        <v>137028.86318126303</v>
      </c>
      <c r="T1703" s="21">
        <f t="shared" si="106"/>
        <v>26035.484004439975</v>
      </c>
      <c r="U1703" s="19">
        <v>0</v>
      </c>
      <c r="V1703" s="21">
        <f t="shared" si="107"/>
        <v>163064.34718570299</v>
      </c>
    </row>
    <row r="1704" spans="1:22" x14ac:dyDescent="0.3">
      <c r="A1704" s="3" t="s">
        <v>138</v>
      </c>
      <c r="B1704" s="3">
        <v>7</v>
      </c>
      <c r="C1704" s="4" t="s">
        <v>178</v>
      </c>
      <c r="D1704" s="3" t="s">
        <v>534</v>
      </c>
      <c r="E1704" s="3" t="s">
        <v>488</v>
      </c>
      <c r="F1704" s="4" t="s">
        <v>535</v>
      </c>
      <c r="G1704" s="3" t="s">
        <v>16</v>
      </c>
      <c r="H1704" s="5">
        <v>701.51350000000002</v>
      </c>
      <c r="I1704" s="5">
        <v>1.9039999999999999</v>
      </c>
      <c r="J1704" s="5">
        <v>1.8648</v>
      </c>
      <c r="K1704" s="6">
        <v>0.97941176470588243</v>
      </c>
      <c r="L1704" s="5">
        <v>23.38</v>
      </c>
      <c r="M1704" s="19">
        <f>H1704*INDEX('Pliegos Tarifarios (Santiago)'!$B:$B,MATCH($B1704,'Pliegos Tarifarios (Santiago)'!$A:$A,0))</f>
        <v>92433.523300500005</v>
      </c>
      <c r="N1704" s="19">
        <f>I1704*INDEX('Pliegos Tarifarios (Santiago)'!$C:$C,MATCH($B1704,'Pliegos Tarifarios (Santiago)'!$A:$A,0))</f>
        <v>6488.1446560000004</v>
      </c>
      <c r="O1704" s="19">
        <f>J1704*INDEX('Pliegos Tarifarios (Santiago)'!$D:$D,MATCH($B1704,'Pliegos Tarifarios (Santiago)'!$A:$A,0))</f>
        <v>26989.250400000001</v>
      </c>
      <c r="P1704" s="19">
        <f>H1704*INDEX('Pliegos Tarifarios (Santiago)'!$E:$E,MATCH($B1704,'Pliegos Tarifarios (Santiago)'!$A:$A,0))</f>
        <v>9136.5118239999993</v>
      </c>
      <c r="Q1704" s="19" cm="1">
        <f t="array" ref="Q1704">H1704*_xlfn.IFS(H1704&lt;=350,INDEX('Pliegos Tarifarios (Santiago)'!$F:$F,MATCH($B1704,'Pliegos Tarifarios (Santiago)'!$A:$A,0)),H1704&lt;=500,INDEX('Pliegos Tarifarios (Santiago)'!$G:$G,MATCH($B1704,'Pliegos Tarifarios (Santiago)'!$A:$A,0)),H1704&lt;=1000,INDEX('Pliegos Tarifarios (Santiago)'!$H:$H,MATCH($B1704,'Pliegos Tarifarios (Santiago)'!$A:$A,0)),H1704&lt;=5000,INDEX('Pliegos Tarifarios (Santiago)'!$I:$I,MATCH($B1704,'Pliegos Tarifarios (Santiago)'!$A:$A,0)),H1704&gt;5000,INDEX('Pliegos Tarifarios (Santiago)'!$J:$J,MATCH($B1704,'Pliegos Tarifarios (Santiago)'!$A:$A,0)))/1.19</f>
        <v>1645.3144357142862</v>
      </c>
      <c r="R1704" s="19">
        <f>INDEX('Pliegos Tarifarios (Santiago)'!$K:$K,MATCH($B1704,'Pliegos Tarifarios (Santiago)'!$A:$A,0))</f>
        <v>726.16</v>
      </c>
      <c r="S1704" s="21">
        <f t="shared" si="105"/>
        <v>137418.90461621428</v>
      </c>
      <c r="T1704" s="21">
        <f t="shared" si="106"/>
        <v>26109.591877080711</v>
      </c>
      <c r="U1704" s="19">
        <v>0</v>
      </c>
      <c r="V1704" s="21">
        <f t="shared" si="107"/>
        <v>163528.49649329498</v>
      </c>
    </row>
    <row r="1705" spans="1:22" x14ac:dyDescent="0.3">
      <c r="A1705" s="3" t="s">
        <v>138</v>
      </c>
      <c r="B1705" s="3">
        <v>7</v>
      </c>
      <c r="C1705" s="4" t="s">
        <v>178</v>
      </c>
      <c r="D1705" s="3" t="s">
        <v>536</v>
      </c>
      <c r="E1705" s="3" t="s">
        <v>488</v>
      </c>
      <c r="F1705" s="4" t="s">
        <v>537</v>
      </c>
      <c r="G1705" s="3" t="s">
        <v>30</v>
      </c>
      <c r="H1705" s="5">
        <v>700.59749999999997</v>
      </c>
      <c r="I1705" s="5">
        <v>1.9119999999999999</v>
      </c>
      <c r="J1705" s="5">
        <v>1.9016999999999999</v>
      </c>
      <c r="K1705" s="6">
        <v>0.99461297071129706</v>
      </c>
      <c r="L1705" s="5">
        <v>23.35</v>
      </c>
      <c r="M1705" s="19">
        <f>H1705*INDEX('Pliegos Tarifarios (Santiago)'!$B:$B,MATCH($B1705,'Pliegos Tarifarios (Santiago)'!$A:$A,0))</f>
        <v>92312.8283925</v>
      </c>
      <c r="N1705" s="19">
        <f>I1705*INDEX('Pliegos Tarifarios (Santiago)'!$C:$C,MATCH($B1705,'Pliegos Tarifarios (Santiago)'!$A:$A,0))</f>
        <v>6515.4057679999996</v>
      </c>
      <c r="O1705" s="19">
        <f>J1705*INDEX('Pliegos Tarifarios (Santiago)'!$D:$D,MATCH($B1705,'Pliegos Tarifarios (Santiago)'!$A:$A,0))</f>
        <v>27523.304099999998</v>
      </c>
      <c r="P1705" s="19">
        <f>H1705*INDEX('Pliegos Tarifarios (Santiago)'!$E:$E,MATCH($B1705,'Pliegos Tarifarios (Santiago)'!$A:$A,0))</f>
        <v>9124.5818399999989</v>
      </c>
      <c r="Q1705" s="19" cm="1">
        <f t="array" ref="Q1705">H1705*_xlfn.IFS(H1705&lt;=350,INDEX('Pliegos Tarifarios (Santiago)'!$F:$F,MATCH($B1705,'Pliegos Tarifarios (Santiago)'!$A:$A,0)),H1705&lt;=500,INDEX('Pliegos Tarifarios (Santiago)'!$G:$G,MATCH($B1705,'Pliegos Tarifarios (Santiago)'!$A:$A,0)),H1705&lt;=1000,INDEX('Pliegos Tarifarios (Santiago)'!$H:$H,MATCH($B1705,'Pliegos Tarifarios (Santiago)'!$A:$A,0)),H1705&lt;=5000,INDEX('Pliegos Tarifarios (Santiago)'!$I:$I,MATCH($B1705,'Pliegos Tarifarios (Santiago)'!$A:$A,0)),H1705&gt;5000,INDEX('Pliegos Tarifarios (Santiago)'!$J:$J,MATCH($B1705,'Pliegos Tarifarios (Santiago)'!$A:$A,0)))/1.19</f>
        <v>1643.1660693277313</v>
      </c>
      <c r="R1705" s="19">
        <f>INDEX('Pliegos Tarifarios (Santiago)'!$K:$K,MATCH($B1705,'Pliegos Tarifarios (Santiago)'!$A:$A,0))</f>
        <v>726.16</v>
      </c>
      <c r="S1705" s="21">
        <f t="shared" si="105"/>
        <v>137845.44616982774</v>
      </c>
      <c r="T1705" s="21">
        <f t="shared" si="106"/>
        <v>26190.634772267273</v>
      </c>
      <c r="U1705" s="19">
        <v>0</v>
      </c>
      <c r="V1705" s="21">
        <f t="shared" si="107"/>
        <v>164036.08094209502</v>
      </c>
    </row>
    <row r="1706" spans="1:22" x14ac:dyDescent="0.3">
      <c r="A1706" s="3" t="s">
        <v>138</v>
      </c>
      <c r="B1706" s="3">
        <v>7</v>
      </c>
      <c r="C1706" s="4" t="s">
        <v>178</v>
      </c>
      <c r="D1706" s="3" t="s">
        <v>538</v>
      </c>
      <c r="E1706" s="3" t="s">
        <v>488</v>
      </c>
      <c r="F1706" s="4" t="s">
        <v>539</v>
      </c>
      <c r="G1706" s="3" t="s">
        <v>30</v>
      </c>
      <c r="H1706" s="5">
        <v>702.80930000000001</v>
      </c>
      <c r="I1706" s="5">
        <v>1.8677999999999999</v>
      </c>
      <c r="J1706" s="5">
        <v>1.8677999999999999</v>
      </c>
      <c r="K1706" s="6">
        <v>1</v>
      </c>
      <c r="L1706" s="5">
        <v>23.43</v>
      </c>
      <c r="M1706" s="19">
        <f>H1706*INDEX('Pliegos Tarifarios (Santiago)'!$B:$B,MATCH($B1706,'Pliegos Tarifarios (Santiago)'!$A:$A,0))</f>
        <v>92604.261795900005</v>
      </c>
      <c r="N1706" s="19">
        <f>I1706*INDEX('Pliegos Tarifarios (Santiago)'!$C:$C,MATCH($B1706,'Pliegos Tarifarios (Santiago)'!$A:$A,0))</f>
        <v>6364.7881242000003</v>
      </c>
      <c r="O1706" s="19">
        <f>J1706*INDEX('Pliegos Tarifarios (Santiago)'!$D:$D,MATCH($B1706,'Pliegos Tarifarios (Santiago)'!$A:$A,0))</f>
        <v>27032.669399999999</v>
      </c>
      <c r="P1706" s="19">
        <f>H1706*INDEX('Pliegos Tarifarios (Santiago)'!$E:$E,MATCH($B1706,'Pliegos Tarifarios (Santiago)'!$A:$A,0))</f>
        <v>9153.3883231999989</v>
      </c>
      <c r="Q1706" s="19" cm="1">
        <f t="array" ref="Q1706">H1706*_xlfn.IFS(H1706&lt;=350,INDEX('Pliegos Tarifarios (Santiago)'!$F:$F,MATCH($B1706,'Pliegos Tarifarios (Santiago)'!$A:$A,0)),H1706&lt;=500,INDEX('Pliegos Tarifarios (Santiago)'!$G:$G,MATCH($B1706,'Pliegos Tarifarios (Santiago)'!$A:$A,0)),H1706&lt;=1000,INDEX('Pliegos Tarifarios (Santiago)'!$H:$H,MATCH($B1706,'Pliegos Tarifarios (Santiago)'!$A:$A,0)),H1706&lt;=5000,INDEX('Pliegos Tarifarios (Santiago)'!$I:$I,MATCH($B1706,'Pliegos Tarifarios (Santiago)'!$A:$A,0)),H1706&gt;5000,INDEX('Pliegos Tarifarios (Santiago)'!$J:$J,MATCH($B1706,'Pliegos Tarifarios (Santiago)'!$A:$A,0)))/1.19</f>
        <v>1648.3535767226895</v>
      </c>
      <c r="R1706" s="19">
        <f>INDEX('Pliegos Tarifarios (Santiago)'!$K:$K,MATCH($B1706,'Pliegos Tarifarios (Santiago)'!$A:$A,0))</f>
        <v>726.16</v>
      </c>
      <c r="S1706" s="21">
        <f t="shared" si="105"/>
        <v>137529.6212200227</v>
      </c>
      <c r="T1706" s="21">
        <f t="shared" si="106"/>
        <v>26130.628031804314</v>
      </c>
      <c r="U1706" s="19">
        <v>0</v>
      </c>
      <c r="V1706" s="21">
        <f t="shared" si="107"/>
        <v>163660.24925182702</v>
      </c>
    </row>
    <row r="1707" spans="1:22" x14ac:dyDescent="0.3">
      <c r="A1707" s="3" t="s">
        <v>138</v>
      </c>
      <c r="B1707" s="3">
        <v>7</v>
      </c>
      <c r="C1707" s="4" t="s">
        <v>178</v>
      </c>
      <c r="D1707" s="3" t="s">
        <v>540</v>
      </c>
      <c r="E1707" s="3" t="s">
        <v>488</v>
      </c>
      <c r="F1707" s="4" t="s">
        <v>541</v>
      </c>
      <c r="G1707" s="3" t="s">
        <v>30</v>
      </c>
      <c r="H1707" s="5">
        <v>701.53800000000001</v>
      </c>
      <c r="I1707" s="5">
        <v>1.8908</v>
      </c>
      <c r="J1707" s="5">
        <v>1.8908</v>
      </c>
      <c r="K1707" s="6">
        <v>1</v>
      </c>
      <c r="L1707" s="5">
        <v>23.38</v>
      </c>
      <c r="M1707" s="19">
        <f>H1707*INDEX('Pliegos Tarifarios (Santiago)'!$B:$B,MATCH($B1707,'Pliegos Tarifarios (Santiago)'!$A:$A,0))</f>
        <v>92436.751494000011</v>
      </c>
      <c r="N1707" s="19">
        <f>I1707*INDEX('Pliegos Tarifarios (Santiago)'!$C:$C,MATCH($B1707,'Pliegos Tarifarios (Santiago)'!$A:$A,0))</f>
        <v>6443.1638212000007</v>
      </c>
      <c r="O1707" s="19">
        <f>J1707*INDEX('Pliegos Tarifarios (Santiago)'!$D:$D,MATCH($B1707,'Pliegos Tarifarios (Santiago)'!$A:$A,0))</f>
        <v>27365.5484</v>
      </c>
      <c r="P1707" s="19">
        <f>H1707*INDEX('Pliegos Tarifarios (Santiago)'!$E:$E,MATCH($B1707,'Pliegos Tarifarios (Santiago)'!$A:$A,0))</f>
        <v>9136.8309119999994</v>
      </c>
      <c r="Q1707" s="19" cm="1">
        <f t="array" ref="Q1707">H1707*_xlfn.IFS(H1707&lt;=350,INDEX('Pliegos Tarifarios (Santiago)'!$F:$F,MATCH($B1707,'Pliegos Tarifarios (Santiago)'!$A:$A,0)),H1707&lt;=500,INDEX('Pliegos Tarifarios (Santiago)'!$G:$G,MATCH($B1707,'Pliegos Tarifarios (Santiago)'!$A:$A,0)),H1707&lt;=1000,INDEX('Pliegos Tarifarios (Santiago)'!$H:$H,MATCH($B1707,'Pliegos Tarifarios (Santiago)'!$A:$A,0)),H1707&lt;=5000,INDEX('Pliegos Tarifarios (Santiago)'!$I:$I,MATCH($B1707,'Pliegos Tarifarios (Santiago)'!$A:$A,0)),H1707&gt;5000,INDEX('Pliegos Tarifarios (Santiago)'!$J:$J,MATCH($B1707,'Pliegos Tarifarios (Santiago)'!$A:$A,0)))/1.19</f>
        <v>1645.371897478992</v>
      </c>
      <c r="R1707" s="19">
        <f>INDEX('Pliegos Tarifarios (Santiago)'!$K:$K,MATCH($B1707,'Pliegos Tarifarios (Santiago)'!$A:$A,0))</f>
        <v>726.16</v>
      </c>
      <c r="S1707" s="21">
        <f t="shared" si="105"/>
        <v>137753.826524679</v>
      </c>
      <c r="T1707" s="21">
        <f t="shared" si="106"/>
        <v>26173.227039689009</v>
      </c>
      <c r="U1707" s="19">
        <v>0</v>
      </c>
      <c r="V1707" s="21">
        <f t="shared" si="107"/>
        <v>163927.05356436799</v>
      </c>
    </row>
    <row r="1708" spans="1:22" x14ac:dyDescent="0.3">
      <c r="A1708" s="3" t="s">
        <v>138</v>
      </c>
      <c r="B1708" s="3">
        <v>7</v>
      </c>
      <c r="C1708" s="4" t="s">
        <v>178</v>
      </c>
      <c r="D1708" s="3" t="s">
        <v>542</v>
      </c>
      <c r="E1708" s="3" t="s">
        <v>488</v>
      </c>
      <c r="F1708" s="4" t="s">
        <v>543</v>
      </c>
      <c r="G1708" s="3" t="s">
        <v>30</v>
      </c>
      <c r="H1708" s="5">
        <v>701.50199999999995</v>
      </c>
      <c r="I1708" s="5">
        <v>1.9861</v>
      </c>
      <c r="J1708" s="5">
        <v>1.9861</v>
      </c>
      <c r="K1708" s="6">
        <v>1</v>
      </c>
      <c r="L1708" s="5">
        <v>23.38</v>
      </c>
      <c r="M1708" s="19">
        <f>H1708*INDEX('Pliegos Tarifarios (Santiago)'!$B:$B,MATCH($B1708,'Pliegos Tarifarios (Santiago)'!$A:$A,0))</f>
        <v>92432.008025999996</v>
      </c>
      <c r="N1708" s="19">
        <f>I1708*INDEX('Pliegos Tarifarios (Santiago)'!$C:$C,MATCH($B1708,'Pliegos Tarifarios (Santiago)'!$A:$A,0))</f>
        <v>6767.9118178999997</v>
      </c>
      <c r="O1708" s="19">
        <f>J1708*INDEX('Pliegos Tarifarios (Santiago)'!$D:$D,MATCH($B1708,'Pliegos Tarifarios (Santiago)'!$A:$A,0))</f>
        <v>28744.8253</v>
      </c>
      <c r="P1708" s="19">
        <f>H1708*INDEX('Pliegos Tarifarios (Santiago)'!$E:$E,MATCH($B1708,'Pliegos Tarifarios (Santiago)'!$A:$A,0))</f>
        <v>9136.362047999999</v>
      </c>
      <c r="Q1708" s="19" cm="1">
        <f t="array" ref="Q1708">H1708*_xlfn.IFS(H1708&lt;=350,INDEX('Pliegos Tarifarios (Santiago)'!$F:$F,MATCH($B1708,'Pliegos Tarifarios (Santiago)'!$A:$A,0)),H1708&lt;=500,INDEX('Pliegos Tarifarios (Santiago)'!$G:$G,MATCH($B1708,'Pliegos Tarifarios (Santiago)'!$A:$A,0)),H1708&lt;=1000,INDEX('Pliegos Tarifarios (Santiago)'!$H:$H,MATCH($B1708,'Pliegos Tarifarios (Santiago)'!$A:$A,0)),H1708&lt;=5000,INDEX('Pliegos Tarifarios (Santiago)'!$I:$I,MATCH($B1708,'Pliegos Tarifarios (Santiago)'!$A:$A,0)),H1708&gt;5000,INDEX('Pliegos Tarifarios (Santiago)'!$J:$J,MATCH($B1708,'Pliegos Tarifarios (Santiago)'!$A:$A,0)))/1.19</f>
        <v>1645.2874638655464</v>
      </c>
      <c r="R1708" s="19">
        <f>INDEX('Pliegos Tarifarios (Santiago)'!$K:$K,MATCH($B1708,'Pliegos Tarifarios (Santiago)'!$A:$A,0))</f>
        <v>726.16</v>
      </c>
      <c r="S1708" s="21">
        <f t="shared" si="105"/>
        <v>139452.55465576553</v>
      </c>
      <c r="T1708" s="21">
        <f t="shared" si="106"/>
        <v>26495.985384595453</v>
      </c>
      <c r="U1708" s="19">
        <v>0</v>
      </c>
      <c r="V1708" s="21">
        <f t="shared" si="107"/>
        <v>165948.540040361</v>
      </c>
    </row>
    <row r="1709" spans="1:22" x14ac:dyDescent="0.3">
      <c r="A1709" s="3" t="s">
        <v>138</v>
      </c>
      <c r="B1709" s="3">
        <v>7</v>
      </c>
      <c r="C1709" s="4" t="s">
        <v>178</v>
      </c>
      <c r="D1709" s="3" t="s">
        <v>544</v>
      </c>
      <c r="E1709" s="3" t="s">
        <v>488</v>
      </c>
      <c r="F1709" s="4" t="s">
        <v>545</v>
      </c>
      <c r="G1709" s="3" t="s">
        <v>30</v>
      </c>
      <c r="H1709" s="5">
        <v>700.98829999999998</v>
      </c>
      <c r="I1709" s="5">
        <v>1.9156</v>
      </c>
      <c r="J1709" s="5">
        <v>1.8298000000000001</v>
      </c>
      <c r="K1709" s="6">
        <v>0.95520985591981633</v>
      </c>
      <c r="L1709" s="5">
        <v>23.37</v>
      </c>
      <c r="M1709" s="19">
        <f>H1709*INDEX('Pliegos Tarifarios (Santiago)'!$B:$B,MATCH($B1709,'Pliegos Tarifarios (Santiago)'!$A:$A,0))</f>
        <v>92364.321372899998</v>
      </c>
      <c r="N1709" s="19">
        <f>I1709*INDEX('Pliegos Tarifarios (Santiago)'!$C:$C,MATCH($B1709,'Pliegos Tarifarios (Santiago)'!$A:$A,0))</f>
        <v>6527.6732683999999</v>
      </c>
      <c r="O1709" s="19">
        <f>J1709*INDEX('Pliegos Tarifarios (Santiago)'!$D:$D,MATCH($B1709,'Pliegos Tarifarios (Santiago)'!$A:$A,0))</f>
        <v>26482.695400000001</v>
      </c>
      <c r="P1709" s="19">
        <f>H1709*INDEX('Pliegos Tarifarios (Santiago)'!$E:$E,MATCH($B1709,'Pliegos Tarifarios (Santiago)'!$A:$A,0))</f>
        <v>9129.6716191999985</v>
      </c>
      <c r="Q1709" s="19" cm="1">
        <f t="array" ref="Q1709">H1709*_xlfn.IFS(H1709&lt;=350,INDEX('Pliegos Tarifarios (Santiago)'!$F:$F,MATCH($B1709,'Pliegos Tarifarios (Santiago)'!$A:$A,0)),H1709&lt;=500,INDEX('Pliegos Tarifarios (Santiago)'!$G:$G,MATCH($B1709,'Pliegos Tarifarios (Santiago)'!$A:$A,0)),H1709&lt;=1000,INDEX('Pliegos Tarifarios (Santiago)'!$H:$H,MATCH($B1709,'Pliegos Tarifarios (Santiago)'!$A:$A,0)),H1709&lt;=5000,INDEX('Pliegos Tarifarios (Santiago)'!$I:$I,MATCH($B1709,'Pliegos Tarifarios (Santiago)'!$A:$A,0)),H1709&gt;5000,INDEX('Pliegos Tarifarios (Santiago)'!$J:$J,MATCH($B1709,'Pliegos Tarifarios (Santiago)'!$A:$A,0)))/1.19</f>
        <v>1644.0826431092439</v>
      </c>
      <c r="R1709" s="19">
        <f>INDEX('Pliegos Tarifarios (Santiago)'!$K:$K,MATCH($B1709,'Pliegos Tarifarios (Santiago)'!$A:$A,0))</f>
        <v>726.16</v>
      </c>
      <c r="S1709" s="21">
        <f t="shared" si="105"/>
        <v>136874.60430360926</v>
      </c>
      <c r="T1709" s="21">
        <f t="shared" si="106"/>
        <v>26006.174817685758</v>
      </c>
      <c r="U1709" s="19">
        <v>0</v>
      </c>
      <c r="V1709" s="21">
        <f t="shared" si="107"/>
        <v>162880.77912129503</v>
      </c>
    </row>
    <row r="1710" spans="1:22" x14ac:dyDescent="0.3">
      <c r="A1710" s="3" t="s">
        <v>138</v>
      </c>
      <c r="B1710" s="3">
        <v>7</v>
      </c>
      <c r="C1710" s="4" t="s">
        <v>178</v>
      </c>
      <c r="D1710" s="3" t="s">
        <v>546</v>
      </c>
      <c r="E1710" s="3" t="s">
        <v>488</v>
      </c>
      <c r="F1710" s="4" t="s">
        <v>547</v>
      </c>
      <c r="G1710" s="3" t="s">
        <v>30</v>
      </c>
      <c r="H1710" s="5">
        <v>702.47609999999997</v>
      </c>
      <c r="I1710" s="5">
        <v>1.9752000000000001</v>
      </c>
      <c r="J1710" s="5">
        <v>1.8638999999999999</v>
      </c>
      <c r="K1710" s="6">
        <v>0.94365127582017005</v>
      </c>
      <c r="L1710" s="5">
        <v>23.42</v>
      </c>
      <c r="M1710" s="19">
        <f>H1710*INDEX('Pliegos Tarifarios (Santiago)'!$B:$B,MATCH($B1710,'Pliegos Tarifarios (Santiago)'!$A:$A,0))</f>
        <v>92560.358364300002</v>
      </c>
      <c r="N1710" s="19">
        <f>I1710*INDEX('Pliegos Tarifarios (Santiago)'!$C:$C,MATCH($B1710,'Pliegos Tarifarios (Santiago)'!$A:$A,0))</f>
        <v>6730.7685528000002</v>
      </c>
      <c r="O1710" s="19">
        <f>J1710*INDEX('Pliegos Tarifarios (Santiago)'!$D:$D,MATCH($B1710,'Pliegos Tarifarios (Santiago)'!$A:$A,0))</f>
        <v>26976.224699999999</v>
      </c>
      <c r="P1710" s="19">
        <f>H1710*INDEX('Pliegos Tarifarios (Santiago)'!$E:$E,MATCH($B1710,'Pliegos Tarifarios (Santiago)'!$A:$A,0))</f>
        <v>9149.0487263999985</v>
      </c>
      <c r="Q1710" s="19" cm="1">
        <f t="array" ref="Q1710">H1710*_xlfn.IFS(H1710&lt;=350,INDEX('Pliegos Tarifarios (Santiago)'!$F:$F,MATCH($B1710,'Pliegos Tarifarios (Santiago)'!$A:$A,0)),H1710&lt;=500,INDEX('Pliegos Tarifarios (Santiago)'!$G:$G,MATCH($B1710,'Pliegos Tarifarios (Santiago)'!$A:$A,0)),H1710&lt;=1000,INDEX('Pliegos Tarifarios (Santiago)'!$H:$H,MATCH($B1710,'Pliegos Tarifarios (Santiago)'!$A:$A,0)),H1710&lt;=5000,INDEX('Pliegos Tarifarios (Santiago)'!$I:$I,MATCH($B1710,'Pliegos Tarifarios (Santiago)'!$A:$A,0)),H1710&gt;5000,INDEX('Pliegos Tarifarios (Santiago)'!$J:$J,MATCH($B1710,'Pliegos Tarifarios (Santiago)'!$A:$A,0)))/1.19</f>
        <v>1647.5720967226894</v>
      </c>
      <c r="R1710" s="19">
        <f>INDEX('Pliegos Tarifarios (Santiago)'!$K:$K,MATCH($B1710,'Pliegos Tarifarios (Santiago)'!$A:$A,0))</f>
        <v>726.16</v>
      </c>
      <c r="S1710" s="21">
        <f t="shared" si="105"/>
        <v>137790.13244022272</v>
      </c>
      <c r="T1710" s="21">
        <f t="shared" si="106"/>
        <v>26180.125163642319</v>
      </c>
      <c r="U1710" s="19">
        <v>0</v>
      </c>
      <c r="V1710" s="21">
        <f t="shared" si="107"/>
        <v>163970.25760386503</v>
      </c>
    </row>
    <row r="1711" spans="1:22" x14ac:dyDescent="0.3">
      <c r="A1711" s="3" t="s">
        <v>138</v>
      </c>
      <c r="B1711" s="3">
        <v>7</v>
      </c>
      <c r="C1711" s="4" t="s">
        <v>178</v>
      </c>
      <c r="D1711" s="3" t="s">
        <v>548</v>
      </c>
      <c r="E1711" s="3" t="s">
        <v>488</v>
      </c>
      <c r="F1711" s="4" t="s">
        <v>549</v>
      </c>
      <c r="G1711" s="3" t="s">
        <v>30</v>
      </c>
      <c r="H1711" s="5">
        <v>702.60469999999998</v>
      </c>
      <c r="I1711" s="5">
        <v>1.9371</v>
      </c>
      <c r="J1711" s="5">
        <v>1.8908</v>
      </c>
      <c r="K1711" s="6">
        <v>0.97609829126013115</v>
      </c>
      <c r="L1711" s="5">
        <v>23.42</v>
      </c>
      <c r="M1711" s="19">
        <f>H1711*INDEX('Pliegos Tarifarios (Santiago)'!$B:$B,MATCH($B1711,'Pliegos Tarifarios (Santiago)'!$A:$A,0))</f>
        <v>92577.303086100001</v>
      </c>
      <c r="N1711" s="19">
        <f>I1711*INDEX('Pliegos Tarifarios (Santiago)'!$C:$C,MATCH($B1711,'Pliegos Tarifarios (Santiago)'!$A:$A,0))</f>
        <v>6600.9375069000007</v>
      </c>
      <c r="O1711" s="19">
        <f>J1711*INDEX('Pliegos Tarifarios (Santiago)'!$D:$D,MATCH($B1711,'Pliegos Tarifarios (Santiago)'!$A:$A,0))</f>
        <v>27365.5484</v>
      </c>
      <c r="P1711" s="19">
        <f>H1711*INDEX('Pliegos Tarifarios (Santiago)'!$E:$E,MATCH($B1711,'Pliegos Tarifarios (Santiago)'!$A:$A,0))</f>
        <v>9150.7236127999986</v>
      </c>
      <c r="Q1711" s="19" cm="1">
        <f t="array" ref="Q1711">H1711*_xlfn.IFS(H1711&lt;=350,INDEX('Pliegos Tarifarios (Santiago)'!$F:$F,MATCH($B1711,'Pliegos Tarifarios (Santiago)'!$A:$A,0)),H1711&lt;=500,INDEX('Pliegos Tarifarios (Santiago)'!$G:$G,MATCH($B1711,'Pliegos Tarifarios (Santiago)'!$A:$A,0)),H1711&lt;=1000,INDEX('Pliegos Tarifarios (Santiago)'!$H:$H,MATCH($B1711,'Pliegos Tarifarios (Santiago)'!$A:$A,0)),H1711&lt;=5000,INDEX('Pliegos Tarifarios (Santiago)'!$I:$I,MATCH($B1711,'Pliegos Tarifarios (Santiago)'!$A:$A,0)),H1711&gt;5000,INDEX('Pliegos Tarifarios (Santiago)'!$J:$J,MATCH($B1711,'Pliegos Tarifarios (Santiago)'!$A:$A,0)))/1.19</f>
        <v>1647.8737123529415</v>
      </c>
      <c r="R1711" s="19">
        <f>INDEX('Pliegos Tarifarios (Santiago)'!$K:$K,MATCH($B1711,'Pliegos Tarifarios (Santiago)'!$A:$A,0))</f>
        <v>726.16</v>
      </c>
      <c r="S1711" s="21">
        <f t="shared" si="105"/>
        <v>138068.54631815295</v>
      </c>
      <c r="T1711" s="21">
        <f t="shared" si="106"/>
        <v>26233.02380044906</v>
      </c>
      <c r="U1711" s="19">
        <v>0</v>
      </c>
      <c r="V1711" s="21">
        <f t="shared" si="107"/>
        <v>164301.57011860202</v>
      </c>
    </row>
    <row r="1712" spans="1:22" x14ac:dyDescent="0.3">
      <c r="A1712" s="3" t="s">
        <v>138</v>
      </c>
      <c r="B1712" s="3">
        <v>7</v>
      </c>
      <c r="C1712" s="4" t="s">
        <v>178</v>
      </c>
      <c r="D1712" s="3" t="s">
        <v>550</v>
      </c>
      <c r="E1712" s="3" t="s">
        <v>488</v>
      </c>
      <c r="F1712" s="4" t="s">
        <v>551</v>
      </c>
      <c r="G1712" s="3" t="s">
        <v>30</v>
      </c>
      <c r="H1712" s="5">
        <v>701.23910000000001</v>
      </c>
      <c r="I1712" s="5">
        <v>1.8744000000000001</v>
      </c>
      <c r="J1712" s="5">
        <v>1.8331999999999999</v>
      </c>
      <c r="K1712" s="6">
        <v>0.97801963294921035</v>
      </c>
      <c r="L1712" s="5">
        <v>23.37</v>
      </c>
      <c r="M1712" s="19">
        <f>H1712*INDEX('Pliegos Tarifarios (Santiago)'!$B:$B,MATCH($B1712,'Pliegos Tarifarios (Santiago)'!$A:$A,0))</f>
        <v>92397.367533299999</v>
      </c>
      <c r="N1712" s="19">
        <f>I1712*INDEX('Pliegos Tarifarios (Santiago)'!$C:$C,MATCH($B1712,'Pliegos Tarifarios (Santiago)'!$A:$A,0))</f>
        <v>6387.2785416000006</v>
      </c>
      <c r="O1712" s="19">
        <f>J1712*INDEX('Pliegos Tarifarios (Santiago)'!$D:$D,MATCH($B1712,'Pliegos Tarifarios (Santiago)'!$A:$A,0))</f>
        <v>26531.903599999998</v>
      </c>
      <c r="P1712" s="19">
        <f>H1712*INDEX('Pliegos Tarifarios (Santiago)'!$E:$E,MATCH($B1712,'Pliegos Tarifarios (Santiago)'!$A:$A,0))</f>
        <v>9132.9380383999996</v>
      </c>
      <c r="Q1712" s="19" cm="1">
        <f t="array" ref="Q1712">H1712*_xlfn.IFS(H1712&lt;=350,INDEX('Pliegos Tarifarios (Santiago)'!$F:$F,MATCH($B1712,'Pliegos Tarifarios (Santiago)'!$A:$A,0)),H1712&lt;=500,INDEX('Pliegos Tarifarios (Santiago)'!$G:$G,MATCH($B1712,'Pliegos Tarifarios (Santiago)'!$A:$A,0)),H1712&lt;=1000,INDEX('Pliegos Tarifarios (Santiago)'!$H:$H,MATCH($B1712,'Pliegos Tarifarios (Santiago)'!$A:$A,0)),H1712&lt;=5000,INDEX('Pliegos Tarifarios (Santiago)'!$I:$I,MATCH($B1712,'Pliegos Tarifarios (Santiago)'!$A:$A,0)),H1712&gt;5000,INDEX('Pliegos Tarifarios (Santiago)'!$J:$J,MATCH($B1712,'Pliegos Tarifarios (Santiago)'!$A:$A,0)))/1.19</f>
        <v>1644.6708639495801</v>
      </c>
      <c r="R1712" s="19">
        <f>INDEX('Pliegos Tarifarios (Santiago)'!$K:$K,MATCH($B1712,'Pliegos Tarifarios (Santiago)'!$A:$A,0))</f>
        <v>726.16</v>
      </c>
      <c r="S1712" s="21">
        <f t="shared" si="105"/>
        <v>136820.31857724956</v>
      </c>
      <c r="T1712" s="21">
        <f t="shared" si="106"/>
        <v>25995.860529677419</v>
      </c>
      <c r="U1712" s="19">
        <v>0</v>
      </c>
      <c r="V1712" s="21">
        <f t="shared" si="107"/>
        <v>162816.17910692698</v>
      </c>
    </row>
    <row r="1713" spans="1:22" x14ac:dyDescent="0.3">
      <c r="A1713" s="3" t="s">
        <v>138</v>
      </c>
      <c r="B1713" s="3">
        <v>7</v>
      </c>
      <c r="C1713" s="4" t="s">
        <v>178</v>
      </c>
      <c r="D1713" s="3" t="s">
        <v>552</v>
      </c>
      <c r="E1713" s="3" t="s">
        <v>488</v>
      </c>
      <c r="F1713" s="4" t="s">
        <v>553</v>
      </c>
      <c r="G1713" s="3" t="s">
        <v>30</v>
      </c>
      <c r="H1713" s="5">
        <v>702.59979999999996</v>
      </c>
      <c r="I1713" s="5">
        <v>1.9455</v>
      </c>
      <c r="J1713" s="5">
        <v>1.8035000000000001</v>
      </c>
      <c r="K1713" s="6">
        <v>0.92701105114366489</v>
      </c>
      <c r="L1713" s="5">
        <v>23.42</v>
      </c>
      <c r="M1713" s="19">
        <f>H1713*INDEX('Pliegos Tarifarios (Santiago)'!$B:$B,MATCH($B1713,'Pliegos Tarifarios (Santiago)'!$A:$A,0))</f>
        <v>92576.657447399994</v>
      </c>
      <c r="N1713" s="19">
        <f>I1713*INDEX('Pliegos Tarifarios (Santiago)'!$C:$C,MATCH($B1713,'Pliegos Tarifarios (Santiago)'!$A:$A,0))</f>
        <v>6629.5616745000007</v>
      </c>
      <c r="O1713" s="19">
        <f>J1713*INDEX('Pliegos Tarifarios (Santiago)'!$D:$D,MATCH($B1713,'Pliegos Tarifarios (Santiago)'!$A:$A,0))</f>
        <v>26102.055500000002</v>
      </c>
      <c r="P1713" s="19">
        <f>H1713*INDEX('Pliegos Tarifarios (Santiago)'!$E:$E,MATCH($B1713,'Pliegos Tarifarios (Santiago)'!$A:$A,0))</f>
        <v>9150.6597951999993</v>
      </c>
      <c r="Q1713" s="19" cm="1">
        <f t="array" ref="Q1713">H1713*_xlfn.IFS(H1713&lt;=350,INDEX('Pliegos Tarifarios (Santiago)'!$F:$F,MATCH($B1713,'Pliegos Tarifarios (Santiago)'!$A:$A,0)),H1713&lt;=500,INDEX('Pliegos Tarifarios (Santiago)'!$G:$G,MATCH($B1713,'Pliegos Tarifarios (Santiago)'!$A:$A,0)),H1713&lt;=1000,INDEX('Pliegos Tarifarios (Santiago)'!$H:$H,MATCH($B1713,'Pliegos Tarifarios (Santiago)'!$A:$A,0)),H1713&lt;=5000,INDEX('Pliegos Tarifarios (Santiago)'!$I:$I,MATCH($B1713,'Pliegos Tarifarios (Santiago)'!$A:$A,0)),H1713&gt;5000,INDEX('Pliegos Tarifarios (Santiago)'!$J:$J,MATCH($B1713,'Pliegos Tarifarios (Santiago)'!$A:$A,0)))/1.19</f>
        <v>1647.8622200000002</v>
      </c>
      <c r="R1713" s="19">
        <f>INDEX('Pliegos Tarifarios (Santiago)'!$K:$K,MATCH($B1713,'Pliegos Tarifarios (Santiago)'!$A:$A,0))</f>
        <v>726.16</v>
      </c>
      <c r="S1713" s="21">
        <f t="shared" si="105"/>
        <v>136832.9566371</v>
      </c>
      <c r="T1713" s="21">
        <f t="shared" si="106"/>
        <v>25998.261761048998</v>
      </c>
      <c r="U1713" s="19">
        <v>0</v>
      </c>
      <c r="V1713" s="21">
        <f t="shared" si="107"/>
        <v>162831.21839814901</v>
      </c>
    </row>
    <row r="1714" spans="1:22" x14ac:dyDescent="0.3">
      <c r="A1714" s="3" t="s">
        <v>138</v>
      </c>
      <c r="B1714" s="3">
        <v>7</v>
      </c>
      <c r="C1714" s="4" t="s">
        <v>178</v>
      </c>
      <c r="D1714" s="3" t="s">
        <v>554</v>
      </c>
      <c r="E1714" s="3" t="s">
        <v>488</v>
      </c>
      <c r="F1714" s="4" t="s">
        <v>555</v>
      </c>
      <c r="G1714" s="3" t="s">
        <v>30</v>
      </c>
      <c r="H1714" s="5">
        <v>700.93349999999998</v>
      </c>
      <c r="I1714" s="5">
        <v>1.8686</v>
      </c>
      <c r="J1714" s="5">
        <v>1.8686</v>
      </c>
      <c r="K1714" s="6">
        <v>1</v>
      </c>
      <c r="L1714" s="5">
        <v>23.36</v>
      </c>
      <c r="M1714" s="19">
        <f>H1714*INDEX('Pliegos Tarifarios (Santiago)'!$B:$B,MATCH($B1714,'Pliegos Tarifarios (Santiago)'!$A:$A,0))</f>
        <v>92357.100760500005</v>
      </c>
      <c r="N1714" s="19">
        <f>I1714*INDEX('Pliegos Tarifarios (Santiago)'!$C:$C,MATCH($B1714,'Pliegos Tarifarios (Santiago)'!$A:$A,0))</f>
        <v>6367.5142354</v>
      </c>
      <c r="O1714" s="19">
        <f>J1714*INDEX('Pliegos Tarifarios (Santiago)'!$D:$D,MATCH($B1714,'Pliegos Tarifarios (Santiago)'!$A:$A,0))</f>
        <v>27044.247800000001</v>
      </c>
      <c r="P1714" s="19">
        <f>H1714*INDEX('Pliegos Tarifarios (Santiago)'!$E:$E,MATCH($B1714,'Pliegos Tarifarios (Santiago)'!$A:$A,0))</f>
        <v>9128.957903999999</v>
      </c>
      <c r="Q1714" s="19" cm="1">
        <f t="array" ref="Q1714">H1714*_xlfn.IFS(H1714&lt;=350,INDEX('Pliegos Tarifarios (Santiago)'!$F:$F,MATCH($B1714,'Pliegos Tarifarios (Santiago)'!$A:$A,0)),H1714&lt;=500,INDEX('Pliegos Tarifarios (Santiago)'!$G:$G,MATCH($B1714,'Pliegos Tarifarios (Santiago)'!$A:$A,0)),H1714&lt;=1000,INDEX('Pliegos Tarifarios (Santiago)'!$H:$H,MATCH($B1714,'Pliegos Tarifarios (Santiago)'!$A:$A,0)),H1714&lt;=5000,INDEX('Pliegos Tarifarios (Santiago)'!$I:$I,MATCH($B1714,'Pliegos Tarifarios (Santiago)'!$A:$A,0)),H1714&gt;5000,INDEX('Pliegos Tarifarios (Santiago)'!$J:$J,MATCH($B1714,'Pliegos Tarifarios (Santiago)'!$A:$A,0)))/1.19</f>
        <v>1643.9541163865549</v>
      </c>
      <c r="R1714" s="19">
        <f>INDEX('Pliegos Tarifarios (Santiago)'!$K:$K,MATCH($B1714,'Pliegos Tarifarios (Santiago)'!$A:$A,0))</f>
        <v>726.16</v>
      </c>
      <c r="S1714" s="21">
        <f t="shared" si="105"/>
        <v>137267.93481628658</v>
      </c>
      <c r="T1714" s="21">
        <f t="shared" si="106"/>
        <v>26080.907615094449</v>
      </c>
      <c r="U1714" s="19">
        <v>0</v>
      </c>
      <c r="V1714" s="21">
        <f t="shared" si="107"/>
        <v>163348.84243138102</v>
      </c>
    </row>
    <row r="1715" spans="1:22" x14ac:dyDescent="0.3">
      <c r="A1715" s="3" t="s">
        <v>138</v>
      </c>
      <c r="B1715" s="3">
        <v>7</v>
      </c>
      <c r="C1715" s="4" t="s">
        <v>178</v>
      </c>
      <c r="D1715" s="3" t="s">
        <v>556</v>
      </c>
      <c r="E1715" s="3" t="s">
        <v>488</v>
      </c>
      <c r="F1715" s="4" t="s">
        <v>557</v>
      </c>
      <c r="G1715" s="3" t="s">
        <v>30</v>
      </c>
      <c r="H1715" s="5">
        <v>698.41099999999994</v>
      </c>
      <c r="I1715" s="5">
        <v>1.8898999999999999</v>
      </c>
      <c r="J1715" s="5">
        <v>1.8502000000000001</v>
      </c>
      <c r="K1715" s="6">
        <v>0.97899359754484372</v>
      </c>
      <c r="L1715" s="5">
        <v>23.28</v>
      </c>
      <c r="M1715" s="19">
        <f>H1715*INDEX('Pliegos Tarifarios (Santiago)'!$B:$B,MATCH($B1715,'Pliegos Tarifarios (Santiago)'!$A:$A,0))</f>
        <v>92024.728592999993</v>
      </c>
      <c r="N1715" s="19">
        <f>I1715*INDEX('Pliegos Tarifarios (Santiago)'!$C:$C,MATCH($B1715,'Pliegos Tarifarios (Santiago)'!$A:$A,0))</f>
        <v>6440.0969460999995</v>
      </c>
      <c r="O1715" s="19">
        <f>J1715*INDEX('Pliegos Tarifarios (Santiago)'!$D:$D,MATCH($B1715,'Pliegos Tarifarios (Santiago)'!$A:$A,0))</f>
        <v>26777.944600000003</v>
      </c>
      <c r="P1715" s="19">
        <f>H1715*INDEX('Pliegos Tarifarios (Santiago)'!$E:$E,MATCH($B1715,'Pliegos Tarifarios (Santiago)'!$A:$A,0))</f>
        <v>9096.104863999999</v>
      </c>
      <c r="Q1715" s="19" cm="1">
        <f t="array" ref="Q1715">H1715*_xlfn.IFS(H1715&lt;=350,INDEX('Pliegos Tarifarios (Santiago)'!$F:$F,MATCH($B1715,'Pliegos Tarifarios (Santiago)'!$A:$A,0)),H1715&lt;=500,INDEX('Pliegos Tarifarios (Santiago)'!$G:$G,MATCH($B1715,'Pliegos Tarifarios (Santiago)'!$A:$A,0)),H1715&lt;=1000,INDEX('Pliegos Tarifarios (Santiago)'!$H:$H,MATCH($B1715,'Pliegos Tarifarios (Santiago)'!$A:$A,0)),H1715&lt;=5000,INDEX('Pliegos Tarifarios (Santiago)'!$I:$I,MATCH($B1715,'Pliegos Tarifarios (Santiago)'!$A:$A,0)),H1715&gt;5000,INDEX('Pliegos Tarifarios (Santiago)'!$J:$J,MATCH($B1715,'Pliegos Tarifarios (Santiago)'!$A:$A,0)))/1.19</f>
        <v>1638.0379000000003</v>
      </c>
      <c r="R1715" s="19">
        <f>INDEX('Pliegos Tarifarios (Santiago)'!$K:$K,MATCH($B1715,'Pliegos Tarifarios (Santiago)'!$A:$A,0))</f>
        <v>726.16</v>
      </c>
      <c r="S1715" s="21">
        <f t="shared" si="105"/>
        <v>136703.07290309999</v>
      </c>
      <c r="T1715" s="21">
        <f t="shared" si="106"/>
        <v>25973.583851588999</v>
      </c>
      <c r="U1715" s="19">
        <v>0</v>
      </c>
      <c r="V1715" s="21">
        <f t="shared" si="107"/>
        <v>162676.656754689</v>
      </c>
    </row>
    <row r="1716" spans="1:22" x14ac:dyDescent="0.3">
      <c r="A1716" s="3" t="s">
        <v>138</v>
      </c>
      <c r="B1716" s="3">
        <v>7</v>
      </c>
      <c r="C1716" s="4" t="s">
        <v>178</v>
      </c>
      <c r="D1716" s="3" t="s">
        <v>558</v>
      </c>
      <c r="E1716" s="3" t="s">
        <v>488</v>
      </c>
      <c r="F1716" s="4" t="s">
        <v>559</v>
      </c>
      <c r="G1716" s="3" t="s">
        <v>30</v>
      </c>
      <c r="H1716" s="5">
        <v>700.92309999999998</v>
      </c>
      <c r="I1716" s="5">
        <v>1.9758</v>
      </c>
      <c r="J1716" s="5">
        <v>1.9293</v>
      </c>
      <c r="K1716" s="6">
        <v>0.97646522927421808</v>
      </c>
      <c r="L1716" s="5">
        <v>23.36</v>
      </c>
      <c r="M1716" s="19">
        <f>H1716*INDEX('Pliegos Tarifarios (Santiago)'!$B:$B,MATCH($B1716,'Pliegos Tarifarios (Santiago)'!$A:$A,0))</f>
        <v>92355.730425300004</v>
      </c>
      <c r="N1716" s="19">
        <f>I1716*INDEX('Pliegos Tarifarios (Santiago)'!$C:$C,MATCH($B1716,'Pliegos Tarifarios (Santiago)'!$A:$A,0))</f>
        <v>6732.8131362000004</v>
      </c>
      <c r="O1716" s="19">
        <f>J1716*INDEX('Pliegos Tarifarios (Santiago)'!$D:$D,MATCH($B1716,'Pliegos Tarifarios (Santiago)'!$A:$A,0))</f>
        <v>27922.758900000001</v>
      </c>
      <c r="P1716" s="19">
        <f>H1716*INDEX('Pliegos Tarifarios (Santiago)'!$E:$E,MATCH($B1716,'Pliegos Tarifarios (Santiago)'!$A:$A,0))</f>
        <v>9128.8224543999986</v>
      </c>
      <c r="Q1716" s="19" cm="1">
        <f t="array" ref="Q1716">H1716*_xlfn.IFS(H1716&lt;=350,INDEX('Pliegos Tarifarios (Santiago)'!$F:$F,MATCH($B1716,'Pliegos Tarifarios (Santiago)'!$A:$A,0)),H1716&lt;=500,INDEX('Pliegos Tarifarios (Santiago)'!$G:$G,MATCH($B1716,'Pliegos Tarifarios (Santiago)'!$A:$A,0)),H1716&lt;=1000,INDEX('Pliegos Tarifarios (Santiago)'!$H:$H,MATCH($B1716,'Pliegos Tarifarios (Santiago)'!$A:$A,0)),H1716&lt;=5000,INDEX('Pliegos Tarifarios (Santiago)'!$I:$I,MATCH($B1716,'Pliegos Tarifarios (Santiago)'!$A:$A,0)),H1716&gt;5000,INDEX('Pliegos Tarifarios (Santiago)'!$J:$J,MATCH($B1716,'Pliegos Tarifarios (Santiago)'!$A:$A,0)))/1.19</f>
        <v>1643.9297244537818</v>
      </c>
      <c r="R1716" s="19">
        <f>INDEX('Pliegos Tarifarios (Santiago)'!$K:$K,MATCH($B1716,'Pliegos Tarifarios (Santiago)'!$A:$A,0))</f>
        <v>726.16</v>
      </c>
      <c r="S1716" s="21">
        <f t="shared" si="105"/>
        <v>138510.21464035378</v>
      </c>
      <c r="T1716" s="21">
        <f t="shared" si="106"/>
        <v>26316.940781667217</v>
      </c>
      <c r="U1716" s="19">
        <v>0</v>
      </c>
      <c r="V1716" s="21">
        <f t="shared" si="107"/>
        <v>164827.15542202099</v>
      </c>
    </row>
    <row r="1717" spans="1:22" x14ac:dyDescent="0.3">
      <c r="A1717" s="3" t="s">
        <v>138</v>
      </c>
      <c r="B1717" s="3">
        <v>7</v>
      </c>
      <c r="C1717" s="4" t="s">
        <v>178</v>
      </c>
      <c r="D1717" s="3" t="s">
        <v>560</v>
      </c>
      <c r="E1717" s="3" t="s">
        <v>488</v>
      </c>
      <c r="F1717" s="4" t="s">
        <v>561</v>
      </c>
      <c r="G1717" s="3" t="s">
        <v>30</v>
      </c>
      <c r="H1717" s="5">
        <v>700.82169999999996</v>
      </c>
      <c r="I1717" s="5">
        <v>1.8775999999999999</v>
      </c>
      <c r="J1717" s="5">
        <v>1.8299000000000001</v>
      </c>
      <c r="K1717" s="6">
        <v>0.97459522795057529</v>
      </c>
      <c r="L1717" s="5">
        <v>23.36</v>
      </c>
      <c r="M1717" s="19">
        <f>H1717*INDEX('Pliegos Tarifarios (Santiago)'!$B:$B,MATCH($B1717,'Pliegos Tarifarios (Santiago)'!$A:$A,0))</f>
        <v>92342.369657100004</v>
      </c>
      <c r="N1717" s="19">
        <f>I1717*INDEX('Pliegos Tarifarios (Santiago)'!$C:$C,MATCH($B1717,'Pliegos Tarifarios (Santiago)'!$A:$A,0))</f>
        <v>6398.1829864000001</v>
      </c>
      <c r="O1717" s="19">
        <f>J1717*INDEX('Pliegos Tarifarios (Santiago)'!$D:$D,MATCH($B1717,'Pliegos Tarifarios (Santiago)'!$A:$A,0))</f>
        <v>26484.1427</v>
      </c>
      <c r="P1717" s="19">
        <f>H1717*INDEX('Pliegos Tarifarios (Santiago)'!$E:$E,MATCH($B1717,'Pliegos Tarifarios (Santiago)'!$A:$A,0))</f>
        <v>9127.5018207999983</v>
      </c>
      <c r="Q1717" s="19" cm="1">
        <f t="array" ref="Q1717">H1717*_xlfn.IFS(H1717&lt;=350,INDEX('Pliegos Tarifarios (Santiago)'!$F:$F,MATCH($B1717,'Pliegos Tarifarios (Santiago)'!$A:$A,0)),H1717&lt;=500,INDEX('Pliegos Tarifarios (Santiago)'!$G:$G,MATCH($B1717,'Pliegos Tarifarios (Santiago)'!$A:$A,0)),H1717&lt;=1000,INDEX('Pliegos Tarifarios (Santiago)'!$H:$H,MATCH($B1717,'Pliegos Tarifarios (Santiago)'!$A:$A,0)),H1717&lt;=5000,INDEX('Pliegos Tarifarios (Santiago)'!$I:$I,MATCH($B1717,'Pliegos Tarifarios (Santiago)'!$A:$A,0)),H1717&gt;5000,INDEX('Pliegos Tarifarios (Santiago)'!$J:$J,MATCH($B1717,'Pliegos Tarifarios (Santiago)'!$A:$A,0)))/1.19</f>
        <v>1643.6919031092441</v>
      </c>
      <c r="R1717" s="19">
        <f>INDEX('Pliegos Tarifarios (Santiago)'!$K:$K,MATCH($B1717,'Pliegos Tarifarios (Santiago)'!$A:$A,0))</f>
        <v>726.16</v>
      </c>
      <c r="S1717" s="21">
        <f t="shared" si="105"/>
        <v>136722.04906740927</v>
      </c>
      <c r="T1717" s="21">
        <f t="shared" si="106"/>
        <v>25977.189322807761</v>
      </c>
      <c r="U1717" s="19">
        <v>0</v>
      </c>
      <c r="V1717" s="21">
        <f t="shared" si="107"/>
        <v>162699.23839021704</v>
      </c>
    </row>
    <row r="1718" spans="1:22" x14ac:dyDescent="0.3">
      <c r="A1718" s="3" t="s">
        <v>138</v>
      </c>
      <c r="B1718" s="3">
        <v>7</v>
      </c>
      <c r="C1718" s="4" t="s">
        <v>178</v>
      </c>
      <c r="D1718" s="3" t="s">
        <v>562</v>
      </c>
      <c r="E1718" s="3" t="s">
        <v>488</v>
      </c>
      <c r="F1718" s="4" t="s">
        <v>563</v>
      </c>
      <c r="G1718" s="3" t="s">
        <v>30</v>
      </c>
      <c r="H1718" s="5">
        <v>701.59010000000001</v>
      </c>
      <c r="I1718" s="5">
        <v>1.8984000000000001</v>
      </c>
      <c r="J1718" s="5">
        <v>1.8345</v>
      </c>
      <c r="K1718" s="6">
        <v>0.96634007585335013</v>
      </c>
      <c r="L1718" s="5">
        <v>23.39</v>
      </c>
      <c r="M1718" s="19">
        <f>H1718*INDEX('Pliegos Tarifarios (Santiago)'!$B:$B,MATCH($B1718,'Pliegos Tarifarios (Santiago)'!$A:$A,0))</f>
        <v>92443.616346299998</v>
      </c>
      <c r="N1718" s="19">
        <f>I1718*INDEX('Pliegos Tarifarios (Santiago)'!$C:$C,MATCH($B1718,'Pliegos Tarifarios (Santiago)'!$A:$A,0))</f>
        <v>6469.0618776000001</v>
      </c>
      <c r="O1718" s="19">
        <f>J1718*INDEX('Pliegos Tarifarios (Santiago)'!$D:$D,MATCH($B1718,'Pliegos Tarifarios (Santiago)'!$A:$A,0))</f>
        <v>26550.718499999999</v>
      </c>
      <c r="P1718" s="19">
        <f>H1718*INDEX('Pliegos Tarifarios (Santiago)'!$E:$E,MATCH($B1718,'Pliegos Tarifarios (Santiago)'!$A:$A,0))</f>
        <v>9137.5094623999994</v>
      </c>
      <c r="Q1718" s="19" cm="1">
        <f t="array" ref="Q1718">H1718*_xlfn.IFS(H1718&lt;=350,INDEX('Pliegos Tarifarios (Santiago)'!$F:$F,MATCH($B1718,'Pliegos Tarifarios (Santiago)'!$A:$A,0)),H1718&lt;=500,INDEX('Pliegos Tarifarios (Santiago)'!$G:$G,MATCH($B1718,'Pliegos Tarifarios (Santiago)'!$A:$A,0)),H1718&lt;=1000,INDEX('Pliegos Tarifarios (Santiago)'!$H:$H,MATCH($B1718,'Pliegos Tarifarios (Santiago)'!$A:$A,0)),H1718&lt;=5000,INDEX('Pliegos Tarifarios (Santiago)'!$I:$I,MATCH($B1718,'Pliegos Tarifarios (Santiago)'!$A:$A,0)),H1718&gt;5000,INDEX('Pliegos Tarifarios (Santiago)'!$J:$J,MATCH($B1718,'Pliegos Tarifarios (Santiago)'!$A:$A,0)))/1.19</f>
        <v>1645.4940916806725</v>
      </c>
      <c r="R1718" s="19">
        <f>INDEX('Pliegos Tarifarios (Santiago)'!$K:$K,MATCH($B1718,'Pliegos Tarifarios (Santiago)'!$A:$A,0))</f>
        <v>726.16</v>
      </c>
      <c r="S1718" s="21">
        <f t="shared" si="105"/>
        <v>136972.56027798069</v>
      </c>
      <c r="T1718" s="21">
        <f t="shared" si="106"/>
        <v>26024.786452816334</v>
      </c>
      <c r="U1718" s="19">
        <v>0</v>
      </c>
      <c r="V1718" s="21">
        <f t="shared" si="107"/>
        <v>162997.34673079703</v>
      </c>
    </row>
    <row r="1719" spans="1:22" x14ac:dyDescent="0.3">
      <c r="A1719" s="3" t="s">
        <v>138</v>
      </c>
      <c r="B1719" s="3">
        <v>7</v>
      </c>
      <c r="C1719" s="4" t="s">
        <v>178</v>
      </c>
      <c r="D1719" s="3" t="s">
        <v>564</v>
      </c>
      <c r="E1719" s="3" t="s">
        <v>488</v>
      </c>
      <c r="F1719" s="4" t="s">
        <v>565</v>
      </c>
      <c r="G1719" s="3" t="s">
        <v>30</v>
      </c>
      <c r="H1719" s="5">
        <v>699.62249999999995</v>
      </c>
      <c r="I1719" s="5">
        <v>1.8605</v>
      </c>
      <c r="J1719" s="5">
        <v>1.8232999999999999</v>
      </c>
      <c r="K1719" s="6">
        <v>0.98000537489922057</v>
      </c>
      <c r="L1719" s="5">
        <v>23.32</v>
      </c>
      <c r="M1719" s="19">
        <f>H1719*INDEX('Pliegos Tarifarios (Santiago)'!$B:$B,MATCH($B1719,'Pliegos Tarifarios (Santiago)'!$A:$A,0))</f>
        <v>92184.359467499991</v>
      </c>
      <c r="N1719" s="19">
        <f>I1719*INDEX('Pliegos Tarifarios (Santiago)'!$C:$C,MATCH($B1719,'Pliegos Tarifarios (Santiago)'!$A:$A,0))</f>
        <v>6339.9123595000001</v>
      </c>
      <c r="O1719" s="19">
        <f>J1719*INDEX('Pliegos Tarifarios (Santiago)'!$D:$D,MATCH($B1719,'Pliegos Tarifarios (Santiago)'!$A:$A,0))</f>
        <v>26388.620899999998</v>
      </c>
      <c r="P1719" s="19">
        <f>H1719*INDEX('Pliegos Tarifarios (Santiago)'!$E:$E,MATCH($B1719,'Pliegos Tarifarios (Santiago)'!$A:$A,0))</f>
        <v>9111.8834399999978</v>
      </c>
      <c r="Q1719" s="19" cm="1">
        <f t="array" ref="Q1719">H1719*_xlfn.IFS(H1719&lt;=350,INDEX('Pliegos Tarifarios (Santiago)'!$F:$F,MATCH($B1719,'Pliegos Tarifarios (Santiago)'!$A:$A,0)),H1719&lt;=500,INDEX('Pliegos Tarifarios (Santiago)'!$G:$G,MATCH($B1719,'Pliegos Tarifarios (Santiago)'!$A:$A,0)),H1719&lt;=1000,INDEX('Pliegos Tarifarios (Santiago)'!$H:$H,MATCH($B1719,'Pliegos Tarifarios (Santiago)'!$A:$A,0)),H1719&lt;=5000,INDEX('Pliegos Tarifarios (Santiago)'!$I:$I,MATCH($B1719,'Pliegos Tarifarios (Santiago)'!$A:$A,0)),H1719&gt;5000,INDEX('Pliegos Tarifarios (Santiago)'!$J:$J,MATCH($B1719,'Pliegos Tarifarios (Santiago)'!$A:$A,0)))/1.19</f>
        <v>1640.8793256302522</v>
      </c>
      <c r="R1719" s="19">
        <f>INDEX('Pliegos Tarifarios (Santiago)'!$K:$K,MATCH($B1719,'Pliegos Tarifarios (Santiago)'!$A:$A,0))</f>
        <v>726.16</v>
      </c>
      <c r="S1719" s="21">
        <f t="shared" si="105"/>
        <v>136391.81549263024</v>
      </c>
      <c r="T1719" s="21">
        <f t="shared" si="106"/>
        <v>25914.444943599745</v>
      </c>
      <c r="U1719" s="19">
        <v>0</v>
      </c>
      <c r="V1719" s="21">
        <f t="shared" si="107"/>
        <v>162306.26043622999</v>
      </c>
    </row>
    <row r="1720" spans="1:22" x14ac:dyDescent="0.3">
      <c r="A1720" s="3" t="s">
        <v>138</v>
      </c>
      <c r="B1720" s="3">
        <v>7</v>
      </c>
      <c r="C1720" s="4" t="s">
        <v>178</v>
      </c>
      <c r="D1720" s="3" t="s">
        <v>566</v>
      </c>
      <c r="E1720" s="3" t="s">
        <v>488</v>
      </c>
      <c r="F1720" s="4" t="s">
        <v>567</v>
      </c>
      <c r="G1720" s="3" t="s">
        <v>30</v>
      </c>
      <c r="H1720" s="5">
        <v>701.56830000000002</v>
      </c>
      <c r="I1720" s="5">
        <v>1.9328000000000001</v>
      </c>
      <c r="J1720" s="5">
        <v>1.8771</v>
      </c>
      <c r="K1720" s="6">
        <v>0.97118170529801318</v>
      </c>
      <c r="L1720" s="5">
        <v>23.39</v>
      </c>
      <c r="M1720" s="19">
        <f>H1720*INDEX('Pliegos Tarifarios (Santiago)'!$B:$B,MATCH($B1720,'Pliegos Tarifarios (Santiago)'!$A:$A,0))</f>
        <v>92440.743912900012</v>
      </c>
      <c r="N1720" s="19">
        <f>I1720*INDEX('Pliegos Tarifarios (Santiago)'!$C:$C,MATCH($B1720,'Pliegos Tarifarios (Santiago)'!$A:$A,0))</f>
        <v>6586.2846592000005</v>
      </c>
      <c r="O1720" s="19">
        <f>J1720*INDEX('Pliegos Tarifarios (Santiago)'!$D:$D,MATCH($B1720,'Pliegos Tarifarios (Santiago)'!$A:$A,0))</f>
        <v>27167.2683</v>
      </c>
      <c r="P1720" s="19">
        <f>H1720*INDEX('Pliegos Tarifarios (Santiago)'!$E:$E,MATCH($B1720,'Pliegos Tarifarios (Santiago)'!$A:$A,0))</f>
        <v>9137.2255391999988</v>
      </c>
      <c r="Q1720" s="19" cm="1">
        <f t="array" ref="Q1720">H1720*_xlfn.IFS(H1720&lt;=350,INDEX('Pliegos Tarifarios (Santiago)'!$F:$F,MATCH($B1720,'Pliegos Tarifarios (Santiago)'!$A:$A,0)),H1720&lt;=500,INDEX('Pliegos Tarifarios (Santiago)'!$G:$G,MATCH($B1720,'Pliegos Tarifarios (Santiago)'!$A:$A,0)),H1720&lt;=1000,INDEX('Pliegos Tarifarios (Santiago)'!$H:$H,MATCH($B1720,'Pliegos Tarifarios (Santiago)'!$A:$A,0)),H1720&lt;=5000,INDEX('Pliegos Tarifarios (Santiago)'!$I:$I,MATCH($B1720,'Pliegos Tarifarios (Santiago)'!$A:$A,0)),H1720&gt;5000,INDEX('Pliegos Tarifarios (Santiago)'!$J:$J,MATCH($B1720,'Pliegos Tarifarios (Santiago)'!$A:$A,0)))/1.19</f>
        <v>1645.442962436975</v>
      </c>
      <c r="R1720" s="19">
        <f>INDEX('Pliegos Tarifarios (Santiago)'!$K:$K,MATCH($B1720,'Pliegos Tarifarios (Santiago)'!$A:$A,0))</f>
        <v>726.16</v>
      </c>
      <c r="S1720" s="21">
        <f t="shared" si="105"/>
        <v>137703.12537373698</v>
      </c>
      <c r="T1720" s="21">
        <f t="shared" si="106"/>
        <v>26163.593821010028</v>
      </c>
      <c r="U1720" s="19">
        <v>0</v>
      </c>
      <c r="V1720" s="21">
        <f t="shared" si="107"/>
        <v>163866.71919474701</v>
      </c>
    </row>
    <row r="1721" spans="1:22" x14ac:dyDescent="0.3">
      <c r="A1721" s="3" t="s">
        <v>138</v>
      </c>
      <c r="B1721" s="3">
        <v>7</v>
      </c>
      <c r="C1721" s="4" t="s">
        <v>178</v>
      </c>
      <c r="D1721" s="3" t="s">
        <v>568</v>
      </c>
      <c r="E1721" s="3" t="s">
        <v>488</v>
      </c>
      <c r="F1721" s="4" t="s">
        <v>569</v>
      </c>
      <c r="G1721" s="3" t="s">
        <v>30</v>
      </c>
      <c r="H1721" s="5">
        <v>703.72900000000004</v>
      </c>
      <c r="I1721" s="5">
        <v>1.9302999999999999</v>
      </c>
      <c r="J1721" s="5">
        <v>1.9302999999999999</v>
      </c>
      <c r="K1721" s="6">
        <v>1</v>
      </c>
      <c r="L1721" s="5">
        <v>23.46</v>
      </c>
      <c r="M1721" s="19">
        <f>H1721*INDEX('Pliegos Tarifarios (Santiago)'!$B:$B,MATCH($B1721,'Pliegos Tarifarios (Santiago)'!$A:$A,0))</f>
        <v>92725.444227000015</v>
      </c>
      <c r="N1721" s="19">
        <f>I1721*INDEX('Pliegos Tarifarios (Santiago)'!$C:$C,MATCH($B1721,'Pliegos Tarifarios (Santiago)'!$A:$A,0))</f>
        <v>6577.7655617</v>
      </c>
      <c r="O1721" s="19">
        <f>J1721*INDEX('Pliegos Tarifarios (Santiago)'!$D:$D,MATCH($B1721,'Pliegos Tarifarios (Santiago)'!$A:$A,0))</f>
        <v>27937.231899999999</v>
      </c>
      <c r="P1721" s="19">
        <f>H1721*INDEX('Pliegos Tarifarios (Santiago)'!$E:$E,MATCH($B1721,'Pliegos Tarifarios (Santiago)'!$A:$A,0))</f>
        <v>9165.3664960000006</v>
      </c>
      <c r="Q1721" s="19" cm="1">
        <f t="array" ref="Q1721">H1721*_xlfn.IFS(H1721&lt;=350,INDEX('Pliegos Tarifarios (Santiago)'!$F:$F,MATCH($B1721,'Pliegos Tarifarios (Santiago)'!$A:$A,0)),H1721&lt;=500,INDEX('Pliegos Tarifarios (Santiago)'!$G:$G,MATCH($B1721,'Pliegos Tarifarios (Santiago)'!$A:$A,0)),H1721&lt;=1000,INDEX('Pliegos Tarifarios (Santiago)'!$H:$H,MATCH($B1721,'Pliegos Tarifarios (Santiago)'!$A:$A,0)),H1721&lt;=5000,INDEX('Pliegos Tarifarios (Santiago)'!$I:$I,MATCH($B1721,'Pliegos Tarifarios (Santiago)'!$A:$A,0)),H1721&gt;5000,INDEX('Pliegos Tarifarios (Santiago)'!$J:$J,MATCH($B1721,'Pliegos Tarifarios (Santiago)'!$A:$A,0)))/1.19</f>
        <v>1650.5106210084036</v>
      </c>
      <c r="R1721" s="19">
        <f>INDEX('Pliegos Tarifarios (Santiago)'!$K:$K,MATCH($B1721,'Pliegos Tarifarios (Santiago)'!$A:$A,0))</f>
        <v>726.16</v>
      </c>
      <c r="S1721" s="21">
        <f t="shared" si="105"/>
        <v>138782.47880570841</v>
      </c>
      <c r="T1721" s="21">
        <f t="shared" si="106"/>
        <v>26368.670973084598</v>
      </c>
      <c r="U1721" s="19">
        <v>0</v>
      </c>
      <c r="V1721" s="21">
        <f t="shared" si="107"/>
        <v>165151.14977879301</v>
      </c>
    </row>
    <row r="1722" spans="1:22" x14ac:dyDescent="0.3">
      <c r="A1722" s="3" t="s">
        <v>138</v>
      </c>
      <c r="B1722" s="3">
        <v>7</v>
      </c>
      <c r="C1722" s="4" t="s">
        <v>178</v>
      </c>
      <c r="D1722" s="3" t="s">
        <v>570</v>
      </c>
      <c r="E1722" s="3" t="s">
        <v>488</v>
      </c>
      <c r="F1722" s="4" t="s">
        <v>571</v>
      </c>
      <c r="G1722" s="3" t="s">
        <v>30</v>
      </c>
      <c r="H1722" s="5">
        <v>699.98040000000003</v>
      </c>
      <c r="I1722" s="5">
        <v>1.8837999999999999</v>
      </c>
      <c r="J1722" s="5">
        <v>1.8552</v>
      </c>
      <c r="K1722" s="6">
        <v>0.98481792122305978</v>
      </c>
      <c r="L1722" s="5">
        <v>23.33</v>
      </c>
      <c r="M1722" s="19">
        <f>H1722*INDEX('Pliegos Tarifarios (Santiago)'!$B:$B,MATCH($B1722,'Pliegos Tarifarios (Santiago)'!$A:$A,0))</f>
        <v>92231.517445200006</v>
      </c>
      <c r="N1722" s="19">
        <f>I1722*INDEX('Pliegos Tarifarios (Santiago)'!$C:$C,MATCH($B1722,'Pliegos Tarifarios (Santiago)'!$A:$A,0))</f>
        <v>6419.3103481999997</v>
      </c>
      <c r="O1722" s="19">
        <f>J1722*INDEX('Pliegos Tarifarios (Santiago)'!$D:$D,MATCH($B1722,'Pliegos Tarifarios (Santiago)'!$A:$A,0))</f>
        <v>26850.309600000001</v>
      </c>
      <c r="P1722" s="19">
        <f>H1722*INDEX('Pliegos Tarifarios (Santiago)'!$E:$E,MATCH($B1722,'Pliegos Tarifarios (Santiago)'!$A:$A,0))</f>
        <v>9116.5447296000002</v>
      </c>
      <c r="Q1722" s="19" cm="1">
        <f t="array" ref="Q1722">H1722*_xlfn.IFS(H1722&lt;=350,INDEX('Pliegos Tarifarios (Santiago)'!$F:$F,MATCH($B1722,'Pliegos Tarifarios (Santiago)'!$A:$A,0)),H1722&lt;=500,INDEX('Pliegos Tarifarios (Santiago)'!$G:$G,MATCH($B1722,'Pliegos Tarifarios (Santiago)'!$A:$A,0)),H1722&lt;=1000,INDEX('Pliegos Tarifarios (Santiago)'!$H:$H,MATCH($B1722,'Pliegos Tarifarios (Santiago)'!$A:$A,0)),H1722&lt;=5000,INDEX('Pliegos Tarifarios (Santiago)'!$I:$I,MATCH($B1722,'Pliegos Tarifarios (Santiago)'!$A:$A,0)),H1722&gt;5000,INDEX('Pliegos Tarifarios (Santiago)'!$J:$J,MATCH($B1722,'Pliegos Tarifarios (Santiago)'!$A:$A,0)))/1.19</f>
        <v>1641.7187364705885</v>
      </c>
      <c r="R1722" s="19">
        <f>INDEX('Pliegos Tarifarios (Santiago)'!$K:$K,MATCH($B1722,'Pliegos Tarifarios (Santiago)'!$A:$A,0))</f>
        <v>726.16</v>
      </c>
      <c r="S1722" s="21">
        <f t="shared" si="105"/>
        <v>136985.5608594706</v>
      </c>
      <c r="T1722" s="21">
        <f t="shared" si="106"/>
        <v>26027.256563299416</v>
      </c>
      <c r="U1722" s="19">
        <v>0</v>
      </c>
      <c r="V1722" s="21">
        <f t="shared" si="107"/>
        <v>163012.81742277002</v>
      </c>
    </row>
    <row r="1723" spans="1:22" x14ac:dyDescent="0.3">
      <c r="A1723" s="3" t="s">
        <v>138</v>
      </c>
      <c r="B1723" s="3">
        <v>7</v>
      </c>
      <c r="C1723" s="4" t="s">
        <v>178</v>
      </c>
      <c r="D1723" s="3" t="s">
        <v>572</v>
      </c>
      <c r="E1723" s="3" t="s">
        <v>488</v>
      </c>
      <c r="F1723" s="4" t="s">
        <v>573</v>
      </c>
      <c r="G1723" s="3" t="s">
        <v>30</v>
      </c>
      <c r="H1723" s="5">
        <v>700.48609999999996</v>
      </c>
      <c r="I1723" s="5">
        <v>1.9000999999999999</v>
      </c>
      <c r="J1723" s="5">
        <v>1.9000999999999999</v>
      </c>
      <c r="K1723" s="6">
        <v>1</v>
      </c>
      <c r="L1723" s="5">
        <v>23.35</v>
      </c>
      <c r="M1723" s="19">
        <f>H1723*INDEX('Pliegos Tarifarios (Santiago)'!$B:$B,MATCH($B1723,'Pliegos Tarifarios (Santiago)'!$A:$A,0))</f>
        <v>92298.149994299994</v>
      </c>
      <c r="N1723" s="19">
        <f>I1723*INDEX('Pliegos Tarifarios (Santiago)'!$C:$C,MATCH($B1723,'Pliegos Tarifarios (Santiago)'!$A:$A,0))</f>
        <v>6474.8548639000001</v>
      </c>
      <c r="O1723" s="19">
        <f>J1723*INDEX('Pliegos Tarifarios (Santiago)'!$D:$D,MATCH($B1723,'Pliegos Tarifarios (Santiago)'!$A:$A,0))</f>
        <v>27500.147299999997</v>
      </c>
      <c r="P1723" s="19">
        <f>H1723*INDEX('Pliegos Tarifarios (Santiago)'!$E:$E,MATCH($B1723,'Pliegos Tarifarios (Santiago)'!$A:$A,0))</f>
        <v>9123.1309663999982</v>
      </c>
      <c r="Q1723" s="19" cm="1">
        <f t="array" ref="Q1723">H1723*_xlfn.IFS(H1723&lt;=350,INDEX('Pliegos Tarifarios (Santiago)'!$F:$F,MATCH($B1723,'Pliegos Tarifarios (Santiago)'!$A:$A,0)),H1723&lt;=500,INDEX('Pliegos Tarifarios (Santiago)'!$G:$G,MATCH($B1723,'Pliegos Tarifarios (Santiago)'!$A:$A,0)),H1723&lt;=1000,INDEX('Pliegos Tarifarios (Santiago)'!$H:$H,MATCH($B1723,'Pliegos Tarifarios (Santiago)'!$A:$A,0)),H1723&lt;=5000,INDEX('Pliegos Tarifarios (Santiago)'!$I:$I,MATCH($B1723,'Pliegos Tarifarios (Santiago)'!$A:$A,0)),H1723&gt;5000,INDEX('Pliegos Tarifarios (Santiago)'!$J:$J,MATCH($B1723,'Pliegos Tarifarios (Santiago)'!$A:$A,0)))/1.19</f>
        <v>1642.9047942016809</v>
      </c>
      <c r="R1723" s="19">
        <f>INDEX('Pliegos Tarifarios (Santiago)'!$K:$K,MATCH($B1723,'Pliegos Tarifarios (Santiago)'!$A:$A,0))</f>
        <v>726.16</v>
      </c>
      <c r="S1723" s="21">
        <f t="shared" si="105"/>
        <v>137765.34791880168</v>
      </c>
      <c r="T1723" s="21">
        <f t="shared" si="106"/>
        <v>26175.416104572319</v>
      </c>
      <c r="U1723" s="19">
        <v>0</v>
      </c>
      <c r="V1723" s="21">
        <f t="shared" si="107"/>
        <v>163940.76402337401</v>
      </c>
    </row>
    <row r="1724" spans="1:22" x14ac:dyDescent="0.3">
      <c r="A1724" s="3" t="s">
        <v>138</v>
      </c>
      <c r="B1724" s="3">
        <v>7</v>
      </c>
      <c r="C1724" s="4" t="s">
        <v>178</v>
      </c>
      <c r="D1724" s="3" t="s">
        <v>574</v>
      </c>
      <c r="E1724" s="3" t="s">
        <v>488</v>
      </c>
      <c r="F1724" s="4" t="s">
        <v>575</v>
      </c>
      <c r="G1724" s="3" t="s">
        <v>30</v>
      </c>
      <c r="H1724" s="5">
        <v>701.33489999999995</v>
      </c>
      <c r="I1724" s="5">
        <v>1.9083000000000001</v>
      </c>
      <c r="J1724" s="5">
        <v>1.8678999999999999</v>
      </c>
      <c r="K1724" s="6">
        <v>0.97882932452968596</v>
      </c>
      <c r="L1724" s="5">
        <v>23.38</v>
      </c>
      <c r="M1724" s="19">
        <f>H1724*INDEX('Pliegos Tarifarios (Santiago)'!$B:$B,MATCH($B1724,'Pliegos Tarifarios (Santiago)'!$A:$A,0))</f>
        <v>92409.990428699995</v>
      </c>
      <c r="N1724" s="19">
        <f>I1724*INDEX('Pliegos Tarifarios (Santiago)'!$C:$C,MATCH($B1724,'Pliegos Tarifarios (Santiago)'!$A:$A,0))</f>
        <v>6502.7975037000006</v>
      </c>
      <c r="O1724" s="19">
        <f>J1724*INDEX('Pliegos Tarifarios (Santiago)'!$D:$D,MATCH($B1724,'Pliegos Tarifarios (Santiago)'!$A:$A,0))</f>
        <v>27034.116699999999</v>
      </c>
      <c r="P1724" s="19">
        <f>H1724*INDEX('Pliegos Tarifarios (Santiago)'!$E:$E,MATCH($B1724,'Pliegos Tarifarios (Santiago)'!$A:$A,0))</f>
        <v>9134.1857375999989</v>
      </c>
      <c r="Q1724" s="19" cm="1">
        <f t="array" ref="Q1724">H1724*_xlfn.IFS(H1724&lt;=350,INDEX('Pliegos Tarifarios (Santiago)'!$F:$F,MATCH($B1724,'Pliegos Tarifarios (Santiago)'!$A:$A,0)),H1724&lt;=500,INDEX('Pliegos Tarifarios (Santiago)'!$G:$G,MATCH($B1724,'Pliegos Tarifarios (Santiago)'!$A:$A,0)),H1724&lt;=1000,INDEX('Pliegos Tarifarios (Santiago)'!$H:$H,MATCH($B1724,'Pliegos Tarifarios (Santiago)'!$A:$A,0)),H1724&lt;=5000,INDEX('Pliegos Tarifarios (Santiago)'!$I:$I,MATCH($B1724,'Pliegos Tarifarios (Santiago)'!$A:$A,0)),H1724&gt;5000,INDEX('Pliegos Tarifarios (Santiago)'!$J:$J,MATCH($B1724,'Pliegos Tarifarios (Santiago)'!$A:$A,0)))/1.19</f>
        <v>1644.8955511764707</v>
      </c>
      <c r="R1724" s="19">
        <f>INDEX('Pliegos Tarifarios (Santiago)'!$K:$K,MATCH($B1724,'Pliegos Tarifarios (Santiago)'!$A:$A,0))</f>
        <v>726.16</v>
      </c>
      <c r="S1724" s="21">
        <f t="shared" si="105"/>
        <v>137452.14592117647</v>
      </c>
      <c r="T1724" s="21">
        <f t="shared" si="106"/>
        <v>26115.907725023531</v>
      </c>
      <c r="U1724" s="19">
        <v>0</v>
      </c>
      <c r="V1724" s="21">
        <f t="shared" si="107"/>
        <v>163568.05364620002</v>
      </c>
    </row>
    <row r="1725" spans="1:22" x14ac:dyDescent="0.3">
      <c r="A1725" s="3" t="s">
        <v>138</v>
      </c>
      <c r="B1725" s="3">
        <v>7</v>
      </c>
      <c r="C1725" s="4" t="s">
        <v>178</v>
      </c>
      <c r="D1725" s="3" t="s">
        <v>576</v>
      </c>
      <c r="E1725" s="3" t="s">
        <v>488</v>
      </c>
      <c r="F1725" s="4" t="s">
        <v>577</v>
      </c>
      <c r="G1725" s="3" t="s">
        <v>30</v>
      </c>
      <c r="H1725" s="5">
        <v>700.91560000000004</v>
      </c>
      <c r="I1725" s="5">
        <v>1.8974</v>
      </c>
      <c r="J1725" s="5">
        <v>1.8974</v>
      </c>
      <c r="K1725" s="6">
        <v>1</v>
      </c>
      <c r="L1725" s="5">
        <v>23.36</v>
      </c>
      <c r="M1725" s="19">
        <f>H1725*INDEX('Pliegos Tarifarios (Santiago)'!$B:$B,MATCH($B1725,'Pliegos Tarifarios (Santiago)'!$A:$A,0))</f>
        <v>92354.742202800015</v>
      </c>
      <c r="N1725" s="19">
        <f>I1725*INDEX('Pliegos Tarifarios (Santiago)'!$C:$C,MATCH($B1725,'Pliegos Tarifarios (Santiago)'!$A:$A,0))</f>
        <v>6465.6542386000001</v>
      </c>
      <c r="O1725" s="19">
        <f>J1725*INDEX('Pliegos Tarifarios (Santiago)'!$D:$D,MATCH($B1725,'Pliegos Tarifarios (Santiago)'!$A:$A,0))</f>
        <v>27461.070199999998</v>
      </c>
      <c r="P1725" s="19">
        <f>H1725*INDEX('Pliegos Tarifarios (Santiago)'!$E:$E,MATCH($B1725,'Pliegos Tarifarios (Santiago)'!$A:$A,0))</f>
        <v>9128.7247743999997</v>
      </c>
      <c r="Q1725" s="19" cm="1">
        <f t="array" ref="Q1725">H1725*_xlfn.IFS(H1725&lt;=350,INDEX('Pliegos Tarifarios (Santiago)'!$F:$F,MATCH($B1725,'Pliegos Tarifarios (Santiago)'!$A:$A,0)),H1725&lt;=500,INDEX('Pliegos Tarifarios (Santiago)'!$G:$G,MATCH($B1725,'Pliegos Tarifarios (Santiago)'!$A:$A,0)),H1725&lt;=1000,INDEX('Pliegos Tarifarios (Santiago)'!$H:$H,MATCH($B1725,'Pliegos Tarifarios (Santiago)'!$A:$A,0)),H1725&lt;=5000,INDEX('Pliegos Tarifarios (Santiago)'!$I:$I,MATCH($B1725,'Pliegos Tarifarios (Santiago)'!$A:$A,0)),H1725&gt;5000,INDEX('Pliegos Tarifarios (Santiago)'!$J:$J,MATCH($B1725,'Pliegos Tarifarios (Santiago)'!$A:$A,0)))/1.19</f>
        <v>1643.9121341176474</v>
      </c>
      <c r="R1725" s="19">
        <f>INDEX('Pliegos Tarifarios (Santiago)'!$K:$K,MATCH($B1725,'Pliegos Tarifarios (Santiago)'!$A:$A,0))</f>
        <v>726.16</v>
      </c>
      <c r="S1725" s="21">
        <f t="shared" si="105"/>
        <v>137780.26354991767</v>
      </c>
      <c r="T1725" s="21">
        <f t="shared" si="106"/>
        <v>26178.250074484356</v>
      </c>
      <c r="U1725" s="19">
        <v>0</v>
      </c>
      <c r="V1725" s="21">
        <f t="shared" si="107"/>
        <v>163958.51362440203</v>
      </c>
    </row>
    <row r="1726" spans="1:22" x14ac:dyDescent="0.3">
      <c r="A1726" s="3" t="s">
        <v>138</v>
      </c>
      <c r="B1726" s="3">
        <v>7</v>
      </c>
      <c r="C1726" s="4" t="s">
        <v>178</v>
      </c>
      <c r="D1726" s="3" t="s">
        <v>578</v>
      </c>
      <c r="E1726" s="3" t="s">
        <v>488</v>
      </c>
      <c r="F1726" s="4" t="s">
        <v>579</v>
      </c>
      <c r="G1726" s="3" t="s">
        <v>30</v>
      </c>
      <c r="H1726" s="5">
        <v>700.24360000000001</v>
      </c>
      <c r="I1726" s="5">
        <v>1.9048</v>
      </c>
      <c r="J1726" s="5">
        <v>1.8943000000000001</v>
      </c>
      <c r="K1726" s="6">
        <v>0.99448761024779508</v>
      </c>
      <c r="L1726" s="5">
        <v>23.34</v>
      </c>
      <c r="M1726" s="19">
        <f>H1726*INDEX('Pliegos Tarifarios (Santiago)'!$B:$B,MATCH($B1726,'Pliegos Tarifarios (Santiago)'!$A:$A,0))</f>
        <v>92266.197466800004</v>
      </c>
      <c r="N1726" s="19">
        <f>I1726*INDEX('Pliegos Tarifarios (Santiago)'!$C:$C,MATCH($B1726,'Pliegos Tarifarios (Santiago)'!$A:$A,0))</f>
        <v>6490.8707672</v>
      </c>
      <c r="O1726" s="19">
        <f>J1726*INDEX('Pliegos Tarifarios (Santiago)'!$D:$D,MATCH($B1726,'Pliegos Tarifarios (Santiago)'!$A:$A,0))</f>
        <v>27416.2039</v>
      </c>
      <c r="P1726" s="19">
        <f>H1726*INDEX('Pliegos Tarifarios (Santiago)'!$E:$E,MATCH($B1726,'Pliegos Tarifarios (Santiago)'!$A:$A,0))</f>
        <v>9119.9726463999996</v>
      </c>
      <c r="Q1726" s="19" cm="1">
        <f t="array" ref="Q1726">H1726*_xlfn.IFS(H1726&lt;=350,INDEX('Pliegos Tarifarios (Santiago)'!$F:$F,MATCH($B1726,'Pliegos Tarifarios (Santiago)'!$A:$A,0)),H1726&lt;=500,INDEX('Pliegos Tarifarios (Santiago)'!$G:$G,MATCH($B1726,'Pliegos Tarifarios (Santiago)'!$A:$A,0)),H1726&lt;=1000,INDEX('Pliegos Tarifarios (Santiago)'!$H:$H,MATCH($B1726,'Pliegos Tarifarios (Santiago)'!$A:$A,0)),H1726&lt;=5000,INDEX('Pliegos Tarifarios (Santiago)'!$I:$I,MATCH($B1726,'Pliegos Tarifarios (Santiago)'!$A:$A,0)),H1726&gt;5000,INDEX('Pliegos Tarifarios (Santiago)'!$J:$J,MATCH($B1726,'Pliegos Tarifarios (Santiago)'!$A:$A,0)))/1.19</f>
        <v>1642.3360400000004</v>
      </c>
      <c r="R1726" s="19">
        <f>INDEX('Pliegos Tarifarios (Santiago)'!$K:$K,MATCH($B1726,'Pliegos Tarifarios (Santiago)'!$A:$A,0))</f>
        <v>726.16</v>
      </c>
      <c r="S1726" s="21">
        <f t="shared" si="105"/>
        <v>137661.74082040001</v>
      </c>
      <c r="T1726" s="21">
        <f t="shared" si="106"/>
        <v>26155.730755876</v>
      </c>
      <c r="U1726" s="19">
        <v>0</v>
      </c>
      <c r="V1726" s="21">
        <f t="shared" si="107"/>
        <v>163817.471576276</v>
      </c>
    </row>
    <row r="1727" spans="1:22" x14ac:dyDescent="0.3">
      <c r="A1727" s="3" t="s">
        <v>138</v>
      </c>
      <c r="B1727" s="3">
        <v>7</v>
      </c>
      <c r="C1727" s="4" t="s">
        <v>178</v>
      </c>
      <c r="D1727" s="3" t="s">
        <v>580</v>
      </c>
      <c r="E1727" s="3" t="s">
        <v>488</v>
      </c>
      <c r="F1727" s="4" t="s">
        <v>581</v>
      </c>
      <c r="G1727" s="3" t="s">
        <v>30</v>
      </c>
      <c r="H1727" s="5">
        <v>699.38789999999995</v>
      </c>
      <c r="I1727" s="5">
        <v>1.8695999999999999</v>
      </c>
      <c r="J1727" s="5">
        <v>1.8617999999999999</v>
      </c>
      <c r="K1727" s="6">
        <v>0.99582798459563537</v>
      </c>
      <c r="L1727" s="5">
        <v>23.31</v>
      </c>
      <c r="M1727" s="19">
        <f>H1727*INDEX('Pliegos Tarifarios (Santiago)'!$B:$B,MATCH($B1727,'Pliegos Tarifarios (Santiago)'!$A:$A,0))</f>
        <v>92153.447867700001</v>
      </c>
      <c r="N1727" s="19">
        <f>I1727*INDEX('Pliegos Tarifarios (Santiago)'!$C:$C,MATCH($B1727,'Pliegos Tarifarios (Santiago)'!$A:$A,0))</f>
        <v>6370.9218744</v>
      </c>
      <c r="O1727" s="19">
        <f>J1727*INDEX('Pliegos Tarifarios (Santiago)'!$D:$D,MATCH($B1727,'Pliegos Tarifarios (Santiago)'!$A:$A,0))</f>
        <v>26945.831399999999</v>
      </c>
      <c r="P1727" s="19">
        <f>H1727*INDEX('Pliegos Tarifarios (Santiago)'!$E:$E,MATCH($B1727,'Pliegos Tarifarios (Santiago)'!$A:$A,0))</f>
        <v>9108.828009599998</v>
      </c>
      <c r="Q1727" s="19" cm="1">
        <f t="array" ref="Q1727">H1727*_xlfn.IFS(H1727&lt;=350,INDEX('Pliegos Tarifarios (Santiago)'!$F:$F,MATCH($B1727,'Pliegos Tarifarios (Santiago)'!$A:$A,0)),H1727&lt;=500,INDEX('Pliegos Tarifarios (Santiago)'!$G:$G,MATCH($B1727,'Pliegos Tarifarios (Santiago)'!$A:$A,0)),H1727&lt;=1000,INDEX('Pliegos Tarifarios (Santiago)'!$H:$H,MATCH($B1727,'Pliegos Tarifarios (Santiago)'!$A:$A,0)),H1727&lt;=5000,INDEX('Pliegos Tarifarios (Santiago)'!$I:$I,MATCH($B1727,'Pliegos Tarifarios (Santiago)'!$A:$A,0)),H1727&gt;5000,INDEX('Pliegos Tarifarios (Santiago)'!$J:$J,MATCH($B1727,'Pliegos Tarifarios (Santiago)'!$A:$A,0)))/1.19</f>
        <v>1640.3290999159665</v>
      </c>
      <c r="R1727" s="19">
        <f>INDEX('Pliegos Tarifarios (Santiago)'!$K:$K,MATCH($B1727,'Pliegos Tarifarios (Santiago)'!$A:$A,0))</f>
        <v>726.16</v>
      </c>
      <c r="S1727" s="21">
        <f t="shared" si="105"/>
        <v>136945.51825161598</v>
      </c>
      <c r="T1727" s="21">
        <f t="shared" si="106"/>
        <v>26019.648467807037</v>
      </c>
      <c r="U1727" s="19">
        <v>0</v>
      </c>
      <c r="V1727" s="21">
        <f t="shared" si="107"/>
        <v>162965.16671942302</v>
      </c>
    </row>
    <row r="1728" spans="1:22" x14ac:dyDescent="0.3">
      <c r="A1728" s="3" t="s">
        <v>138</v>
      </c>
      <c r="B1728" s="3">
        <v>7</v>
      </c>
      <c r="C1728" s="4" t="s">
        <v>178</v>
      </c>
      <c r="D1728" s="3" t="s">
        <v>582</v>
      </c>
      <c r="E1728" s="3" t="s">
        <v>488</v>
      </c>
      <c r="F1728" s="4" t="s">
        <v>583</v>
      </c>
      <c r="G1728" s="3" t="s">
        <v>30</v>
      </c>
      <c r="H1728" s="5">
        <v>700.52449999999999</v>
      </c>
      <c r="I1728" s="5">
        <v>1.9391</v>
      </c>
      <c r="J1728" s="5">
        <v>1.8525</v>
      </c>
      <c r="K1728" s="6">
        <v>0.95534010623485122</v>
      </c>
      <c r="L1728" s="5">
        <v>23.35</v>
      </c>
      <c r="M1728" s="19">
        <f>H1728*INDEX('Pliegos Tarifarios (Santiago)'!$B:$B,MATCH($B1728,'Pliegos Tarifarios (Santiago)'!$A:$A,0))</f>
        <v>92303.209693500001</v>
      </c>
      <c r="N1728" s="19">
        <f>I1728*INDEX('Pliegos Tarifarios (Santiago)'!$C:$C,MATCH($B1728,'Pliegos Tarifarios (Santiago)'!$A:$A,0))</f>
        <v>6607.7527849000007</v>
      </c>
      <c r="O1728" s="19">
        <f>J1728*INDEX('Pliegos Tarifarios (Santiago)'!$D:$D,MATCH($B1728,'Pliegos Tarifarios (Santiago)'!$A:$A,0))</f>
        <v>26811.232500000002</v>
      </c>
      <c r="P1728" s="19">
        <f>H1728*INDEX('Pliegos Tarifarios (Santiago)'!$E:$E,MATCH($B1728,'Pliegos Tarifarios (Santiago)'!$A:$A,0))</f>
        <v>9123.6310880000001</v>
      </c>
      <c r="Q1728" s="19" cm="1">
        <f t="array" ref="Q1728">H1728*_xlfn.IFS(H1728&lt;=350,INDEX('Pliegos Tarifarios (Santiago)'!$F:$F,MATCH($B1728,'Pliegos Tarifarios (Santiago)'!$A:$A,0)),H1728&lt;=500,INDEX('Pliegos Tarifarios (Santiago)'!$G:$G,MATCH($B1728,'Pliegos Tarifarios (Santiago)'!$A:$A,0)),H1728&lt;=1000,INDEX('Pliegos Tarifarios (Santiago)'!$H:$H,MATCH($B1728,'Pliegos Tarifarios (Santiago)'!$A:$A,0)),H1728&lt;=5000,INDEX('Pliegos Tarifarios (Santiago)'!$I:$I,MATCH($B1728,'Pliegos Tarifarios (Santiago)'!$A:$A,0)),H1728&gt;5000,INDEX('Pliegos Tarifarios (Santiago)'!$J:$J,MATCH($B1728,'Pliegos Tarifarios (Santiago)'!$A:$A,0)))/1.19</f>
        <v>1642.9948567226893</v>
      </c>
      <c r="R1728" s="19">
        <f>INDEX('Pliegos Tarifarios (Santiago)'!$K:$K,MATCH($B1728,'Pliegos Tarifarios (Santiago)'!$A:$A,0))</f>
        <v>726.16</v>
      </c>
      <c r="S1728" s="21">
        <f t="shared" si="105"/>
        <v>137214.9809231227</v>
      </c>
      <c r="T1728" s="21">
        <f t="shared" si="106"/>
        <v>26070.846375393314</v>
      </c>
      <c r="U1728" s="19">
        <v>0</v>
      </c>
      <c r="V1728" s="21">
        <f t="shared" si="107"/>
        <v>163285.827298516</v>
      </c>
    </row>
    <row r="1729" spans="1:22" x14ac:dyDescent="0.3">
      <c r="A1729" s="3" t="s">
        <v>138</v>
      </c>
      <c r="B1729" s="3">
        <v>7</v>
      </c>
      <c r="C1729" s="4" t="s">
        <v>178</v>
      </c>
      <c r="D1729" s="3" t="s">
        <v>584</v>
      </c>
      <c r="E1729" s="3" t="s">
        <v>488</v>
      </c>
      <c r="F1729" s="4" t="s">
        <v>585</v>
      </c>
      <c r="G1729" s="3" t="s">
        <v>30</v>
      </c>
      <c r="H1729" s="5">
        <v>700.62070000000006</v>
      </c>
      <c r="I1729" s="5">
        <v>1.8945000000000001</v>
      </c>
      <c r="J1729" s="5">
        <v>1.8945000000000001</v>
      </c>
      <c r="K1729" s="6">
        <v>1</v>
      </c>
      <c r="L1729" s="5">
        <v>23.35</v>
      </c>
      <c r="M1729" s="19">
        <f>H1729*INDEX('Pliegos Tarifarios (Santiago)'!$B:$B,MATCH($B1729,'Pliegos Tarifarios (Santiago)'!$A:$A,0))</f>
        <v>92315.885294100008</v>
      </c>
      <c r="N1729" s="19">
        <f>I1729*INDEX('Pliegos Tarifarios (Santiago)'!$C:$C,MATCH($B1729,'Pliegos Tarifarios (Santiago)'!$A:$A,0))</f>
        <v>6455.7720855000007</v>
      </c>
      <c r="O1729" s="19">
        <f>J1729*INDEX('Pliegos Tarifarios (Santiago)'!$D:$D,MATCH($B1729,'Pliegos Tarifarios (Santiago)'!$A:$A,0))</f>
        <v>27419.0985</v>
      </c>
      <c r="P1729" s="19">
        <f>H1729*INDEX('Pliegos Tarifarios (Santiago)'!$E:$E,MATCH($B1729,'Pliegos Tarifarios (Santiago)'!$A:$A,0))</f>
        <v>9124.8839967999993</v>
      </c>
      <c r="Q1729" s="19" cm="1">
        <f t="array" ref="Q1729">H1729*_xlfn.IFS(H1729&lt;=350,INDEX('Pliegos Tarifarios (Santiago)'!$F:$F,MATCH($B1729,'Pliegos Tarifarios (Santiago)'!$A:$A,0)),H1729&lt;=500,INDEX('Pliegos Tarifarios (Santiago)'!$G:$G,MATCH($B1729,'Pliegos Tarifarios (Santiago)'!$A:$A,0)),H1729&lt;=1000,INDEX('Pliegos Tarifarios (Santiago)'!$H:$H,MATCH($B1729,'Pliegos Tarifarios (Santiago)'!$A:$A,0)),H1729&lt;=5000,INDEX('Pliegos Tarifarios (Santiago)'!$I:$I,MATCH($B1729,'Pliegos Tarifarios (Santiago)'!$A:$A,0)),H1729&gt;5000,INDEX('Pliegos Tarifarios (Santiago)'!$J:$J,MATCH($B1729,'Pliegos Tarifarios (Santiago)'!$A:$A,0)))/1.19</f>
        <v>1643.2204821008409</v>
      </c>
      <c r="R1729" s="19">
        <f>INDEX('Pliegos Tarifarios (Santiago)'!$K:$K,MATCH($B1729,'Pliegos Tarifarios (Santiago)'!$A:$A,0))</f>
        <v>726.16</v>
      </c>
      <c r="S1729" s="21">
        <f t="shared" si="105"/>
        <v>137685.02035850086</v>
      </c>
      <c r="T1729" s="21">
        <f t="shared" si="106"/>
        <v>26160.153868115161</v>
      </c>
      <c r="U1729" s="19">
        <v>0</v>
      </c>
      <c r="V1729" s="21">
        <f t="shared" si="107"/>
        <v>163845.17422661601</v>
      </c>
    </row>
    <row r="1730" spans="1:22" x14ac:dyDescent="0.3">
      <c r="A1730" s="3" t="s">
        <v>138</v>
      </c>
      <c r="B1730" s="3">
        <v>7</v>
      </c>
      <c r="C1730" s="4" t="s">
        <v>178</v>
      </c>
      <c r="D1730" s="3" t="s">
        <v>586</v>
      </c>
      <c r="E1730" s="3" t="s">
        <v>488</v>
      </c>
      <c r="F1730" s="4" t="s">
        <v>587</v>
      </c>
      <c r="G1730" s="3" t="s">
        <v>30</v>
      </c>
      <c r="H1730" s="5">
        <v>701.47739999999999</v>
      </c>
      <c r="I1730" s="5">
        <v>1.8903000000000001</v>
      </c>
      <c r="J1730" s="5">
        <v>1.8383</v>
      </c>
      <c r="K1730" s="6">
        <v>0.97249113897264983</v>
      </c>
      <c r="L1730" s="5">
        <v>23.38</v>
      </c>
      <c r="M1730" s="19">
        <f>H1730*INDEX('Pliegos Tarifarios (Santiago)'!$B:$B,MATCH($B1730,'Pliegos Tarifarios (Santiago)'!$A:$A,0))</f>
        <v>92428.766656200009</v>
      </c>
      <c r="N1730" s="19">
        <f>I1730*INDEX('Pliegos Tarifarios (Santiago)'!$C:$C,MATCH($B1730,'Pliegos Tarifarios (Santiago)'!$A:$A,0))</f>
        <v>6441.4600017000002</v>
      </c>
      <c r="O1730" s="19">
        <f>J1730*INDEX('Pliegos Tarifarios (Santiago)'!$D:$D,MATCH($B1730,'Pliegos Tarifarios (Santiago)'!$A:$A,0))</f>
        <v>26605.715899999999</v>
      </c>
      <c r="P1730" s="19">
        <f>H1730*INDEX('Pliegos Tarifarios (Santiago)'!$E:$E,MATCH($B1730,'Pliegos Tarifarios (Santiago)'!$A:$A,0))</f>
        <v>9136.0416575999989</v>
      </c>
      <c r="Q1730" s="19" cm="1">
        <f t="array" ref="Q1730">H1730*_xlfn.IFS(H1730&lt;=350,INDEX('Pliegos Tarifarios (Santiago)'!$F:$F,MATCH($B1730,'Pliegos Tarifarios (Santiago)'!$A:$A,0)),H1730&lt;=500,INDEX('Pliegos Tarifarios (Santiago)'!$G:$G,MATCH($B1730,'Pliegos Tarifarios (Santiago)'!$A:$A,0)),H1730&lt;=1000,INDEX('Pliegos Tarifarios (Santiago)'!$H:$H,MATCH($B1730,'Pliegos Tarifarios (Santiago)'!$A:$A,0)),H1730&lt;=5000,INDEX('Pliegos Tarifarios (Santiago)'!$I:$I,MATCH($B1730,'Pliegos Tarifarios (Santiago)'!$A:$A,0)),H1730&gt;5000,INDEX('Pliegos Tarifarios (Santiago)'!$J:$J,MATCH($B1730,'Pliegos Tarifarios (Santiago)'!$A:$A,0)))/1.19</f>
        <v>1645.2297675630255</v>
      </c>
      <c r="R1730" s="19">
        <f>INDEX('Pliegos Tarifarios (Santiago)'!$K:$K,MATCH($B1730,'Pliegos Tarifarios (Santiago)'!$A:$A,0))</f>
        <v>726.16</v>
      </c>
      <c r="S1730" s="21">
        <f t="shared" si="105"/>
        <v>136983.37398306304</v>
      </c>
      <c r="T1730" s="21">
        <f t="shared" si="106"/>
        <v>26026.841056781977</v>
      </c>
      <c r="U1730" s="19">
        <v>0</v>
      </c>
      <c r="V1730" s="21">
        <f t="shared" si="107"/>
        <v>163010.215039845</v>
      </c>
    </row>
    <row r="1731" spans="1:22" x14ac:dyDescent="0.3">
      <c r="A1731" s="3" t="s">
        <v>138</v>
      </c>
      <c r="B1731" s="3">
        <v>7</v>
      </c>
      <c r="C1731" s="4" t="s">
        <v>178</v>
      </c>
      <c r="D1731" s="3" t="s">
        <v>588</v>
      </c>
      <c r="E1731" s="3" t="s">
        <v>488</v>
      </c>
      <c r="F1731" s="4" t="s">
        <v>589</v>
      </c>
      <c r="G1731" s="3" t="s">
        <v>30</v>
      </c>
      <c r="H1731" s="5">
        <v>700.38900000000001</v>
      </c>
      <c r="I1731" s="5">
        <v>1.9111</v>
      </c>
      <c r="J1731" s="5">
        <v>1.8964000000000001</v>
      </c>
      <c r="K1731" s="6">
        <v>0.99230809481450477</v>
      </c>
      <c r="L1731" s="5">
        <v>23.35</v>
      </c>
      <c r="M1731" s="19">
        <f>H1731*INDEX('Pliegos Tarifarios (Santiago)'!$B:$B,MATCH($B1731,'Pliegos Tarifarios (Santiago)'!$A:$A,0))</f>
        <v>92285.355807</v>
      </c>
      <c r="N1731" s="19">
        <f>I1731*INDEX('Pliegos Tarifarios (Santiago)'!$C:$C,MATCH($B1731,'Pliegos Tarifarios (Santiago)'!$A:$A,0))</f>
        <v>6512.3388929000002</v>
      </c>
      <c r="O1731" s="19">
        <f>J1731*INDEX('Pliegos Tarifarios (Santiago)'!$D:$D,MATCH($B1731,'Pliegos Tarifarios (Santiago)'!$A:$A,0))</f>
        <v>27446.5972</v>
      </c>
      <c r="P1731" s="19">
        <f>H1731*INDEX('Pliegos Tarifarios (Santiago)'!$E:$E,MATCH($B1731,'Pliegos Tarifarios (Santiago)'!$A:$A,0))</f>
        <v>9121.8663359999991</v>
      </c>
      <c r="Q1731" s="19" cm="1">
        <f t="array" ref="Q1731">H1731*_xlfn.IFS(H1731&lt;=350,INDEX('Pliegos Tarifarios (Santiago)'!$F:$F,MATCH($B1731,'Pliegos Tarifarios (Santiago)'!$A:$A,0)),H1731&lt;=500,INDEX('Pliegos Tarifarios (Santiago)'!$G:$G,MATCH($B1731,'Pliegos Tarifarios (Santiago)'!$A:$A,0)),H1731&lt;=1000,INDEX('Pliegos Tarifarios (Santiago)'!$H:$H,MATCH($B1731,'Pliegos Tarifarios (Santiago)'!$A:$A,0)),H1731&lt;=5000,INDEX('Pliegos Tarifarios (Santiago)'!$I:$I,MATCH($B1731,'Pliegos Tarifarios (Santiago)'!$A:$A,0)),H1731&gt;5000,INDEX('Pliegos Tarifarios (Santiago)'!$J:$J,MATCH($B1731,'Pliegos Tarifarios (Santiago)'!$A:$A,0)))/1.19</f>
        <v>1642.6770579831937</v>
      </c>
      <c r="R1731" s="19">
        <f>INDEX('Pliegos Tarifarios (Santiago)'!$K:$K,MATCH($B1731,'Pliegos Tarifarios (Santiago)'!$A:$A,0))</f>
        <v>726.16</v>
      </c>
      <c r="S1731" s="21">
        <f t="shared" si="105"/>
        <v>137734.99529388323</v>
      </c>
      <c r="T1731" s="21">
        <f t="shared" si="106"/>
        <v>26169.649105837812</v>
      </c>
      <c r="U1731" s="19">
        <v>0</v>
      </c>
      <c r="V1731" s="21">
        <f t="shared" si="107"/>
        <v>163904.64439972103</v>
      </c>
    </row>
    <row r="1732" spans="1:22" x14ac:dyDescent="0.3">
      <c r="A1732" s="3" t="s">
        <v>138</v>
      </c>
      <c r="B1732" s="3">
        <v>7</v>
      </c>
      <c r="C1732" s="4" t="s">
        <v>178</v>
      </c>
      <c r="D1732" s="3" t="s">
        <v>590</v>
      </c>
      <c r="E1732" s="3" t="s">
        <v>488</v>
      </c>
      <c r="F1732" s="4" t="s">
        <v>591</v>
      </c>
      <c r="G1732" s="3" t="s">
        <v>30</v>
      </c>
      <c r="H1732" s="5">
        <v>701.02750000000003</v>
      </c>
      <c r="I1732" s="5">
        <v>1.8927</v>
      </c>
      <c r="J1732" s="5">
        <v>1.8359000000000001</v>
      </c>
      <c r="K1732" s="6">
        <v>0.96998996143076033</v>
      </c>
      <c r="L1732" s="5">
        <v>23.37</v>
      </c>
      <c r="M1732" s="19">
        <f>H1732*INDEX('Pliegos Tarifarios (Santiago)'!$B:$B,MATCH($B1732,'Pliegos Tarifarios (Santiago)'!$A:$A,0))</f>
        <v>92369.486482500011</v>
      </c>
      <c r="N1732" s="19">
        <f>I1732*INDEX('Pliegos Tarifarios (Santiago)'!$C:$C,MATCH($B1732,'Pliegos Tarifarios (Santiago)'!$A:$A,0))</f>
        <v>6449.6383353000001</v>
      </c>
      <c r="O1732" s="19">
        <f>J1732*INDEX('Pliegos Tarifarios (Santiago)'!$D:$D,MATCH($B1732,'Pliegos Tarifarios (Santiago)'!$A:$A,0))</f>
        <v>26570.9807</v>
      </c>
      <c r="P1732" s="19">
        <f>H1732*INDEX('Pliegos Tarifarios (Santiago)'!$E:$E,MATCH($B1732,'Pliegos Tarifarios (Santiago)'!$A:$A,0))</f>
        <v>9130.1821600000003</v>
      </c>
      <c r="Q1732" s="19" cm="1">
        <f t="array" ref="Q1732">H1732*_xlfn.IFS(H1732&lt;=350,INDEX('Pliegos Tarifarios (Santiago)'!$F:$F,MATCH($B1732,'Pliegos Tarifarios (Santiago)'!$A:$A,0)),H1732&lt;=500,INDEX('Pliegos Tarifarios (Santiago)'!$G:$G,MATCH($B1732,'Pliegos Tarifarios (Santiago)'!$A:$A,0)),H1732&lt;=1000,INDEX('Pliegos Tarifarios (Santiago)'!$H:$H,MATCH($B1732,'Pliegos Tarifarios (Santiago)'!$A:$A,0)),H1732&lt;=5000,INDEX('Pliegos Tarifarios (Santiago)'!$I:$I,MATCH($B1732,'Pliegos Tarifarios (Santiago)'!$A:$A,0)),H1732&gt;5000,INDEX('Pliegos Tarifarios (Santiago)'!$J:$J,MATCH($B1732,'Pliegos Tarifarios (Santiago)'!$A:$A,0)))/1.19</f>
        <v>1644.1745819327734</v>
      </c>
      <c r="R1732" s="19">
        <f>INDEX('Pliegos Tarifarios (Santiago)'!$K:$K,MATCH($B1732,'Pliegos Tarifarios (Santiago)'!$A:$A,0))</f>
        <v>726.16</v>
      </c>
      <c r="S1732" s="21">
        <f t="shared" si="105"/>
        <v>136890.6222597328</v>
      </c>
      <c r="T1732" s="21">
        <f t="shared" si="106"/>
        <v>26009.218229349233</v>
      </c>
      <c r="U1732" s="19">
        <v>0</v>
      </c>
      <c r="V1732" s="21">
        <f t="shared" si="107"/>
        <v>162899.84048908204</v>
      </c>
    </row>
    <row r="1733" spans="1:22" x14ac:dyDescent="0.3">
      <c r="A1733" s="3" t="s">
        <v>138</v>
      </c>
      <c r="B1733" s="3">
        <v>7</v>
      </c>
      <c r="C1733" s="4" t="s">
        <v>178</v>
      </c>
      <c r="D1733" s="3" t="s">
        <v>592</v>
      </c>
      <c r="E1733" s="3" t="s">
        <v>488</v>
      </c>
      <c r="F1733" s="4" t="s">
        <v>593</v>
      </c>
      <c r="G1733" s="3" t="s">
        <v>30</v>
      </c>
      <c r="H1733" s="5">
        <v>700.77719999999999</v>
      </c>
      <c r="I1733" s="5">
        <v>1.8997999999999999</v>
      </c>
      <c r="J1733" s="5">
        <v>1.8291999999999999</v>
      </c>
      <c r="K1733" s="6">
        <v>0.96283819349405197</v>
      </c>
      <c r="L1733" s="5">
        <v>23.36</v>
      </c>
      <c r="M1733" s="19">
        <f>H1733*INDEX('Pliegos Tarifarios (Santiago)'!$B:$B,MATCH($B1733,'Pliegos Tarifarios (Santiago)'!$A:$A,0))</f>
        <v>92336.506203600002</v>
      </c>
      <c r="N1733" s="19">
        <f>I1733*INDEX('Pliegos Tarifarios (Santiago)'!$C:$C,MATCH($B1733,'Pliegos Tarifarios (Santiago)'!$A:$A,0))</f>
        <v>6473.8325722</v>
      </c>
      <c r="O1733" s="19">
        <f>J1733*INDEX('Pliegos Tarifarios (Santiago)'!$D:$D,MATCH($B1733,'Pliegos Tarifarios (Santiago)'!$A:$A,0))</f>
        <v>26474.011599999998</v>
      </c>
      <c r="P1733" s="19">
        <f>H1733*INDEX('Pliegos Tarifarios (Santiago)'!$E:$E,MATCH($B1733,'Pliegos Tarifarios (Santiago)'!$A:$A,0))</f>
        <v>9126.9222527999991</v>
      </c>
      <c r="Q1733" s="19" cm="1">
        <f t="array" ref="Q1733">H1733*_xlfn.IFS(H1733&lt;=350,INDEX('Pliegos Tarifarios (Santiago)'!$F:$F,MATCH($B1733,'Pliegos Tarifarios (Santiago)'!$A:$A,0)),H1733&lt;=500,INDEX('Pliegos Tarifarios (Santiago)'!$G:$G,MATCH($B1733,'Pliegos Tarifarios (Santiago)'!$A:$A,0)),H1733&lt;=1000,INDEX('Pliegos Tarifarios (Santiago)'!$H:$H,MATCH($B1733,'Pliegos Tarifarios (Santiago)'!$A:$A,0)),H1733&lt;=5000,INDEX('Pliegos Tarifarios (Santiago)'!$I:$I,MATCH($B1733,'Pliegos Tarifarios (Santiago)'!$A:$A,0)),H1733&gt;5000,INDEX('Pliegos Tarifarios (Santiago)'!$J:$J,MATCH($B1733,'Pliegos Tarifarios (Santiago)'!$A:$A,0)))/1.19</f>
        <v>1643.5875337815128</v>
      </c>
      <c r="R1733" s="19">
        <f>INDEX('Pliegos Tarifarios (Santiago)'!$K:$K,MATCH($B1733,'Pliegos Tarifarios (Santiago)'!$A:$A,0))</f>
        <v>726.16</v>
      </c>
      <c r="S1733" s="21">
        <f t="shared" si="105"/>
        <v>136781.02016238152</v>
      </c>
      <c r="T1733" s="21">
        <f t="shared" si="106"/>
        <v>25988.393830852488</v>
      </c>
      <c r="U1733" s="19">
        <v>0</v>
      </c>
      <c r="V1733" s="21">
        <f t="shared" si="107"/>
        <v>162769.41399323402</v>
      </c>
    </row>
    <row r="1734" spans="1:22" x14ac:dyDescent="0.3">
      <c r="A1734" s="3" t="s">
        <v>138</v>
      </c>
      <c r="B1734" s="3">
        <v>7</v>
      </c>
      <c r="C1734" s="4" t="s">
        <v>178</v>
      </c>
      <c r="D1734" s="3" t="s">
        <v>594</v>
      </c>
      <c r="E1734" s="3" t="s">
        <v>488</v>
      </c>
      <c r="F1734" s="4" t="s">
        <v>595</v>
      </c>
      <c r="G1734" s="3" t="s">
        <v>30</v>
      </c>
      <c r="H1734" s="5">
        <v>700.85680000000002</v>
      </c>
      <c r="I1734" s="5">
        <v>1.9610000000000001</v>
      </c>
      <c r="J1734" s="5">
        <v>1.9610000000000001</v>
      </c>
      <c r="K1734" s="6">
        <v>1</v>
      </c>
      <c r="L1734" s="5">
        <v>23.36</v>
      </c>
      <c r="M1734" s="19">
        <f>H1734*INDEX('Pliegos Tarifarios (Santiago)'!$B:$B,MATCH($B1734,'Pliegos Tarifarios (Santiago)'!$A:$A,0))</f>
        <v>92346.994538400002</v>
      </c>
      <c r="N1734" s="19">
        <f>I1734*INDEX('Pliegos Tarifarios (Santiago)'!$C:$C,MATCH($B1734,'Pliegos Tarifarios (Santiago)'!$A:$A,0))</f>
        <v>6682.3800790000005</v>
      </c>
      <c r="O1734" s="19">
        <f>J1734*INDEX('Pliegos Tarifarios (Santiago)'!$D:$D,MATCH($B1734,'Pliegos Tarifarios (Santiago)'!$A:$A,0))</f>
        <v>28381.553</v>
      </c>
      <c r="P1734" s="19">
        <f>H1734*INDEX('Pliegos Tarifarios (Santiago)'!$E:$E,MATCH($B1734,'Pliegos Tarifarios (Santiago)'!$A:$A,0))</f>
        <v>9127.9589631999988</v>
      </c>
      <c r="Q1734" s="19" cm="1">
        <f t="array" ref="Q1734">H1734*_xlfn.IFS(H1734&lt;=350,INDEX('Pliegos Tarifarios (Santiago)'!$F:$F,MATCH($B1734,'Pliegos Tarifarios (Santiago)'!$A:$A,0)),H1734&lt;=500,INDEX('Pliegos Tarifarios (Santiago)'!$G:$G,MATCH($B1734,'Pliegos Tarifarios (Santiago)'!$A:$A,0)),H1734&lt;=1000,INDEX('Pliegos Tarifarios (Santiago)'!$H:$H,MATCH($B1734,'Pliegos Tarifarios (Santiago)'!$A:$A,0)),H1734&lt;=5000,INDEX('Pliegos Tarifarios (Santiago)'!$I:$I,MATCH($B1734,'Pliegos Tarifarios (Santiago)'!$A:$A,0)),H1734&gt;5000,INDEX('Pliegos Tarifarios (Santiago)'!$J:$J,MATCH($B1734,'Pliegos Tarifarios (Santiago)'!$A:$A,0)))/1.19</f>
        <v>1643.7742258823534</v>
      </c>
      <c r="R1734" s="19">
        <f>INDEX('Pliegos Tarifarios (Santiago)'!$K:$K,MATCH($B1734,'Pliegos Tarifarios (Santiago)'!$A:$A,0))</f>
        <v>726.16</v>
      </c>
      <c r="S1734" s="21">
        <f t="shared" si="105"/>
        <v>138908.82080648234</v>
      </c>
      <c r="T1734" s="21">
        <f t="shared" si="106"/>
        <v>26392.675953231646</v>
      </c>
      <c r="U1734" s="19">
        <v>0</v>
      </c>
      <c r="V1734" s="21">
        <f t="shared" si="107"/>
        <v>165301.49675971398</v>
      </c>
    </row>
    <row r="1735" spans="1:22" x14ac:dyDescent="0.3">
      <c r="A1735" s="3" t="s">
        <v>138</v>
      </c>
      <c r="B1735" s="3">
        <v>7</v>
      </c>
      <c r="C1735" s="4" t="s">
        <v>178</v>
      </c>
      <c r="D1735" s="3" t="s">
        <v>596</v>
      </c>
      <c r="E1735" s="3" t="s">
        <v>488</v>
      </c>
      <c r="F1735" s="4" t="s">
        <v>597</v>
      </c>
      <c r="G1735" s="3" t="s">
        <v>30</v>
      </c>
      <c r="H1735" s="5">
        <v>699.78809999999999</v>
      </c>
      <c r="I1735" s="5">
        <v>1.8769</v>
      </c>
      <c r="J1735" s="5">
        <v>1.8769</v>
      </c>
      <c r="K1735" s="6">
        <v>1</v>
      </c>
      <c r="L1735" s="5">
        <v>23.33</v>
      </c>
      <c r="M1735" s="19">
        <f>H1735*INDEX('Pliegos Tarifarios (Santiago)'!$B:$B,MATCH($B1735,'Pliegos Tarifarios (Santiago)'!$A:$A,0))</f>
        <v>92206.179420300003</v>
      </c>
      <c r="N1735" s="19">
        <f>I1735*INDEX('Pliegos Tarifarios (Santiago)'!$C:$C,MATCH($B1735,'Pliegos Tarifarios (Santiago)'!$A:$A,0))</f>
        <v>6395.7976391000002</v>
      </c>
      <c r="O1735" s="19">
        <f>J1735*INDEX('Pliegos Tarifarios (Santiago)'!$D:$D,MATCH($B1735,'Pliegos Tarifarios (Santiago)'!$A:$A,0))</f>
        <v>27164.3737</v>
      </c>
      <c r="P1735" s="19">
        <f>H1735*INDEX('Pliegos Tarifarios (Santiago)'!$E:$E,MATCH($B1735,'Pliegos Tarifarios (Santiago)'!$A:$A,0))</f>
        <v>9114.0402144</v>
      </c>
      <c r="Q1735" s="19" cm="1">
        <f t="array" ref="Q1735">H1735*_xlfn.IFS(H1735&lt;=350,INDEX('Pliegos Tarifarios (Santiago)'!$F:$F,MATCH($B1735,'Pliegos Tarifarios (Santiago)'!$A:$A,0)),H1735&lt;=500,INDEX('Pliegos Tarifarios (Santiago)'!$G:$G,MATCH($B1735,'Pliegos Tarifarios (Santiago)'!$A:$A,0)),H1735&lt;=1000,INDEX('Pliegos Tarifarios (Santiago)'!$H:$H,MATCH($B1735,'Pliegos Tarifarios (Santiago)'!$A:$A,0)),H1735&lt;=5000,INDEX('Pliegos Tarifarios (Santiago)'!$I:$I,MATCH($B1735,'Pliegos Tarifarios (Santiago)'!$A:$A,0)),H1735&gt;5000,INDEX('Pliegos Tarifarios (Santiago)'!$J:$J,MATCH($B1735,'Pliegos Tarifarios (Santiago)'!$A:$A,0)))/1.19</f>
        <v>1641.2677202521011</v>
      </c>
      <c r="R1735" s="19">
        <f>INDEX('Pliegos Tarifarios (Santiago)'!$K:$K,MATCH($B1735,'Pliegos Tarifarios (Santiago)'!$A:$A,0))</f>
        <v>726.16</v>
      </c>
      <c r="S1735" s="21">
        <f t="shared" si="105"/>
        <v>137247.81869405211</v>
      </c>
      <c r="T1735" s="21">
        <f t="shared" si="106"/>
        <v>26077.085551869903</v>
      </c>
      <c r="U1735" s="19">
        <v>0</v>
      </c>
      <c r="V1735" s="21">
        <f t="shared" si="107"/>
        <v>163324.90424592202</v>
      </c>
    </row>
    <row r="1736" spans="1:22" x14ac:dyDescent="0.3">
      <c r="A1736" s="3" t="s">
        <v>138</v>
      </c>
      <c r="B1736" s="3">
        <v>7</v>
      </c>
      <c r="C1736" s="4" t="s">
        <v>178</v>
      </c>
      <c r="D1736" s="3" t="s">
        <v>598</v>
      </c>
      <c r="E1736" s="3" t="s">
        <v>488</v>
      </c>
      <c r="F1736" s="4" t="s">
        <v>599</v>
      </c>
      <c r="G1736" s="3" t="s">
        <v>30</v>
      </c>
      <c r="H1736" s="5">
        <v>701.77160000000003</v>
      </c>
      <c r="I1736" s="5">
        <v>1.9157</v>
      </c>
      <c r="J1736" s="5">
        <v>1.8677999999999999</v>
      </c>
      <c r="K1736" s="6">
        <v>0.97499608498199086</v>
      </c>
      <c r="L1736" s="5">
        <v>23.39</v>
      </c>
      <c r="M1736" s="19">
        <f>H1736*INDEX('Pliegos Tarifarios (Santiago)'!$B:$B,MATCH($B1736,'Pliegos Tarifarios (Santiago)'!$A:$A,0))</f>
        <v>92467.531330800004</v>
      </c>
      <c r="N1736" s="19">
        <f>I1736*INDEX('Pliegos Tarifarios (Santiago)'!$C:$C,MATCH($B1736,'Pliegos Tarifarios (Santiago)'!$A:$A,0))</f>
        <v>6528.0140323000005</v>
      </c>
      <c r="O1736" s="19">
        <f>J1736*INDEX('Pliegos Tarifarios (Santiago)'!$D:$D,MATCH($B1736,'Pliegos Tarifarios (Santiago)'!$A:$A,0))</f>
        <v>27032.669399999999</v>
      </c>
      <c r="P1736" s="19">
        <f>H1736*INDEX('Pliegos Tarifarios (Santiago)'!$E:$E,MATCH($B1736,'Pliegos Tarifarios (Santiago)'!$A:$A,0))</f>
        <v>9139.8733183999993</v>
      </c>
      <c r="Q1736" s="19" cm="1">
        <f t="array" ref="Q1736">H1736*_xlfn.IFS(H1736&lt;=350,INDEX('Pliegos Tarifarios (Santiago)'!$F:$F,MATCH($B1736,'Pliegos Tarifarios (Santiago)'!$A:$A,0)),H1736&lt;=500,INDEX('Pliegos Tarifarios (Santiago)'!$G:$G,MATCH($B1736,'Pliegos Tarifarios (Santiago)'!$A:$A,0)),H1736&lt;=1000,INDEX('Pliegos Tarifarios (Santiago)'!$H:$H,MATCH($B1736,'Pliegos Tarifarios (Santiago)'!$A:$A,0)),H1736&lt;=5000,INDEX('Pliegos Tarifarios (Santiago)'!$I:$I,MATCH($B1736,'Pliegos Tarifarios (Santiago)'!$A:$A,0)),H1736&gt;5000,INDEX('Pliegos Tarifarios (Santiago)'!$J:$J,MATCH($B1736,'Pliegos Tarifarios (Santiago)'!$A:$A,0)))/1.19</f>
        <v>1645.9197778151265</v>
      </c>
      <c r="R1736" s="19">
        <f>INDEX('Pliegos Tarifarios (Santiago)'!$K:$K,MATCH($B1736,'Pliegos Tarifarios (Santiago)'!$A:$A,0))</f>
        <v>726.16</v>
      </c>
      <c r="S1736" s="21">
        <f t="shared" ref="S1736" si="108">SUM(M1736:R1736)</f>
        <v>137540.16785931512</v>
      </c>
      <c r="T1736" s="21">
        <f t="shared" si="106"/>
        <v>26132.63189326987</v>
      </c>
      <c r="U1736" s="19">
        <v>0</v>
      </c>
      <c r="V1736" s="21">
        <f t="shared" si="107"/>
        <v>163672.79975258498</v>
      </c>
    </row>
    <row r="1737" spans="1:22" x14ac:dyDescent="0.3">
      <c r="A1737" s="3" t="s">
        <v>138</v>
      </c>
      <c r="B1737" s="3">
        <v>7</v>
      </c>
      <c r="C1737" s="4" t="s">
        <v>178</v>
      </c>
      <c r="D1737" s="3" t="s">
        <v>600</v>
      </c>
      <c r="E1737" s="3" t="s">
        <v>488</v>
      </c>
      <c r="F1737" s="4" t="s">
        <v>601</v>
      </c>
      <c r="G1737" s="3" t="s">
        <v>30</v>
      </c>
      <c r="H1737" s="5">
        <v>699.83550000000002</v>
      </c>
      <c r="I1737" s="5">
        <v>1.8742000000000001</v>
      </c>
      <c r="J1737" s="5">
        <v>1.8572</v>
      </c>
      <c r="K1737" s="6">
        <v>0.99092946323764797</v>
      </c>
      <c r="L1737" s="5">
        <v>23.33</v>
      </c>
      <c r="M1737" s="19">
        <f>H1737*INDEX('Pliegos Tarifarios (Santiago)'!$B:$B,MATCH($B1737,'Pliegos Tarifarios (Santiago)'!$A:$A,0))</f>
        <v>92212.424986500002</v>
      </c>
      <c r="N1737" s="19">
        <f>I1737*INDEX('Pliegos Tarifarios (Santiago)'!$C:$C,MATCH($B1737,'Pliegos Tarifarios (Santiago)'!$A:$A,0))</f>
        <v>6386.5970138000002</v>
      </c>
      <c r="O1737" s="19">
        <f>J1737*INDEX('Pliegos Tarifarios (Santiago)'!$D:$D,MATCH($B1737,'Pliegos Tarifarios (Santiago)'!$A:$A,0))</f>
        <v>26879.2556</v>
      </c>
      <c r="P1737" s="19">
        <f>H1737*INDEX('Pliegos Tarifarios (Santiago)'!$E:$E,MATCH($B1737,'Pliegos Tarifarios (Santiago)'!$A:$A,0))</f>
        <v>9114.6575520000006</v>
      </c>
      <c r="Q1737" s="19" cm="1">
        <f t="array" ref="Q1737">H1737*_xlfn.IFS(H1737&lt;=350,INDEX('Pliegos Tarifarios (Santiago)'!$F:$F,MATCH($B1737,'Pliegos Tarifarios (Santiago)'!$A:$A,0)),H1737&lt;=500,INDEX('Pliegos Tarifarios (Santiago)'!$G:$G,MATCH($B1737,'Pliegos Tarifarios (Santiago)'!$A:$A,0)),H1737&lt;=1000,INDEX('Pliegos Tarifarios (Santiago)'!$H:$H,MATCH($B1737,'Pliegos Tarifarios (Santiago)'!$A:$A,0)),H1737&lt;=5000,INDEX('Pliegos Tarifarios (Santiago)'!$I:$I,MATCH($B1737,'Pliegos Tarifarios (Santiago)'!$A:$A,0)),H1737&gt;5000,INDEX('Pliegos Tarifarios (Santiago)'!$J:$J,MATCH($B1737,'Pliegos Tarifarios (Santiago)'!$A:$A,0)))/1.19</f>
        <v>1641.3788911764709</v>
      </c>
      <c r="R1737" s="19">
        <f>INDEX('Pliegos Tarifarios (Santiago)'!$K:$K,MATCH($B1737,'Pliegos Tarifarios (Santiago)'!$A:$A,0))</f>
        <v>726.16</v>
      </c>
      <c r="S1737" s="21">
        <f t="shared" ref="S1737:S1800" si="109">SUM(M1737:R1737)</f>
        <v>136960.47404347645</v>
      </c>
      <c r="T1737" s="21">
        <f t="shared" si="106"/>
        <v>26022.490068260526</v>
      </c>
      <c r="U1737" s="19">
        <v>0</v>
      </c>
      <c r="V1737" s="21">
        <f t="shared" si="107"/>
        <v>162982.96411173698</v>
      </c>
    </row>
    <row r="1738" spans="1:22" x14ac:dyDescent="0.3">
      <c r="A1738" s="3" t="s">
        <v>138</v>
      </c>
      <c r="B1738" s="3">
        <v>7</v>
      </c>
      <c r="C1738" s="4" t="s">
        <v>178</v>
      </c>
      <c r="D1738" s="3" t="s">
        <v>602</v>
      </c>
      <c r="E1738" s="3" t="s">
        <v>488</v>
      </c>
      <c r="F1738" s="4" t="s">
        <v>603</v>
      </c>
      <c r="G1738" s="3" t="s">
        <v>30</v>
      </c>
      <c r="H1738" s="5">
        <v>699.93340000000001</v>
      </c>
      <c r="I1738" s="5">
        <v>1.8855999999999999</v>
      </c>
      <c r="J1738" s="5">
        <v>1.8855999999999999</v>
      </c>
      <c r="K1738" s="6">
        <v>1</v>
      </c>
      <c r="L1738" s="5">
        <v>23.33</v>
      </c>
      <c r="M1738" s="19">
        <f>H1738*INDEX('Pliegos Tarifarios (Santiago)'!$B:$B,MATCH($B1738,'Pliegos Tarifarios (Santiago)'!$A:$A,0))</f>
        <v>92225.324584200003</v>
      </c>
      <c r="N1738" s="19">
        <f>I1738*INDEX('Pliegos Tarifarios (Santiago)'!$C:$C,MATCH($B1738,'Pliegos Tarifarios (Santiago)'!$A:$A,0))</f>
        <v>6425.4440984000003</v>
      </c>
      <c r="O1738" s="19">
        <f>J1738*INDEX('Pliegos Tarifarios (Santiago)'!$D:$D,MATCH($B1738,'Pliegos Tarifarios (Santiago)'!$A:$A,0))</f>
        <v>27290.288799999998</v>
      </c>
      <c r="P1738" s="19">
        <f>H1738*INDEX('Pliegos Tarifarios (Santiago)'!$E:$E,MATCH($B1738,'Pliegos Tarifarios (Santiago)'!$A:$A,0))</f>
        <v>9115.9326015999995</v>
      </c>
      <c r="Q1738" s="19" cm="1">
        <f t="array" ref="Q1738">H1738*_xlfn.IFS(H1738&lt;=350,INDEX('Pliegos Tarifarios (Santiago)'!$F:$F,MATCH($B1738,'Pliegos Tarifarios (Santiago)'!$A:$A,0)),H1738&lt;=500,INDEX('Pliegos Tarifarios (Santiago)'!$G:$G,MATCH($B1738,'Pliegos Tarifarios (Santiago)'!$A:$A,0)),H1738&lt;=1000,INDEX('Pliegos Tarifarios (Santiago)'!$H:$H,MATCH($B1738,'Pliegos Tarifarios (Santiago)'!$A:$A,0)),H1738&lt;=5000,INDEX('Pliegos Tarifarios (Santiago)'!$I:$I,MATCH($B1738,'Pliegos Tarifarios (Santiago)'!$A:$A,0)),H1738&gt;5000,INDEX('Pliegos Tarifarios (Santiago)'!$J:$J,MATCH($B1738,'Pliegos Tarifarios (Santiago)'!$A:$A,0)))/1.19</f>
        <v>1641.6085036974794</v>
      </c>
      <c r="R1738" s="19">
        <f>INDEX('Pliegos Tarifarios (Santiago)'!$K:$K,MATCH($B1738,'Pliegos Tarifarios (Santiago)'!$A:$A,0))</f>
        <v>726.16</v>
      </c>
      <c r="S1738" s="21">
        <f t="shared" si="109"/>
        <v>137424.75858789746</v>
      </c>
      <c r="T1738" s="21">
        <f t="shared" ref="T1738:T1801" si="110">S1738*0.19</f>
        <v>26110.704131700517</v>
      </c>
      <c r="U1738" s="19">
        <v>0</v>
      </c>
      <c r="V1738" s="21">
        <f t="shared" ref="V1738:V1801" si="111">SUM(S1738:T1738)</f>
        <v>163535.46271959797</v>
      </c>
    </row>
    <row r="1739" spans="1:22" x14ac:dyDescent="0.3">
      <c r="A1739" s="3" t="s">
        <v>138</v>
      </c>
      <c r="B1739" s="3">
        <v>7</v>
      </c>
      <c r="C1739" s="4" t="s">
        <v>178</v>
      </c>
      <c r="D1739" s="3" t="s">
        <v>604</v>
      </c>
      <c r="E1739" s="3" t="s">
        <v>488</v>
      </c>
      <c r="F1739" s="4" t="s">
        <v>605</v>
      </c>
      <c r="G1739" s="3" t="s">
        <v>30</v>
      </c>
      <c r="H1739" s="5">
        <v>702.57360000000006</v>
      </c>
      <c r="I1739" s="5">
        <v>1.9124000000000001</v>
      </c>
      <c r="J1739" s="5">
        <v>1.8369</v>
      </c>
      <c r="K1739" s="6">
        <v>0.96052081154570168</v>
      </c>
      <c r="L1739" s="5">
        <v>23.42</v>
      </c>
      <c r="M1739" s="19">
        <f>H1739*INDEX('Pliegos Tarifarios (Santiago)'!$B:$B,MATCH($B1739,'Pliegos Tarifarios (Santiago)'!$A:$A,0))</f>
        <v>92573.205256800007</v>
      </c>
      <c r="N1739" s="19">
        <f>I1739*INDEX('Pliegos Tarifarios (Santiago)'!$C:$C,MATCH($B1739,'Pliegos Tarifarios (Santiago)'!$A:$A,0))</f>
        <v>6516.7688236000004</v>
      </c>
      <c r="O1739" s="19">
        <f>J1739*INDEX('Pliegos Tarifarios (Santiago)'!$D:$D,MATCH($B1739,'Pliegos Tarifarios (Santiago)'!$A:$A,0))</f>
        <v>26585.453699999998</v>
      </c>
      <c r="P1739" s="19">
        <f>H1739*INDEX('Pliegos Tarifarios (Santiago)'!$E:$E,MATCH($B1739,'Pliegos Tarifarios (Santiago)'!$A:$A,0))</f>
        <v>9150.3185663999993</v>
      </c>
      <c r="Q1739" s="19" cm="1">
        <f t="array" ref="Q1739">H1739*_xlfn.IFS(H1739&lt;=350,INDEX('Pliegos Tarifarios (Santiago)'!$F:$F,MATCH($B1739,'Pliegos Tarifarios (Santiago)'!$A:$A,0)),H1739&lt;=500,INDEX('Pliegos Tarifarios (Santiago)'!$G:$G,MATCH($B1739,'Pliegos Tarifarios (Santiago)'!$A:$A,0)),H1739&lt;=1000,INDEX('Pliegos Tarifarios (Santiago)'!$H:$H,MATCH($B1739,'Pliegos Tarifarios (Santiago)'!$A:$A,0)),H1739&lt;=5000,INDEX('Pliegos Tarifarios (Santiago)'!$I:$I,MATCH($B1739,'Pliegos Tarifarios (Santiago)'!$A:$A,0)),H1739&gt;5000,INDEX('Pliegos Tarifarios (Santiago)'!$J:$J,MATCH($B1739,'Pliegos Tarifarios (Santiago)'!$A:$A,0)))/1.19</f>
        <v>1647.8007710924373</v>
      </c>
      <c r="R1739" s="19">
        <f>INDEX('Pliegos Tarifarios (Santiago)'!$K:$K,MATCH($B1739,'Pliegos Tarifarios (Santiago)'!$A:$A,0))</f>
        <v>726.16</v>
      </c>
      <c r="S1739" s="21">
        <f t="shared" si="109"/>
        <v>137199.70711789245</v>
      </c>
      <c r="T1739" s="21">
        <f t="shared" si="110"/>
        <v>26067.944352399565</v>
      </c>
      <c r="U1739" s="19">
        <v>0</v>
      </c>
      <c r="V1739" s="21">
        <f t="shared" si="111"/>
        <v>163267.65147029201</v>
      </c>
    </row>
    <row r="1740" spans="1:22" x14ac:dyDescent="0.3">
      <c r="A1740" s="3" t="s">
        <v>138</v>
      </c>
      <c r="B1740" s="3">
        <v>7</v>
      </c>
      <c r="C1740" s="4" t="s">
        <v>178</v>
      </c>
      <c r="D1740" s="3" t="s">
        <v>606</v>
      </c>
      <c r="E1740" s="3" t="s">
        <v>488</v>
      </c>
      <c r="F1740" s="4" t="s">
        <v>607</v>
      </c>
      <c r="G1740" s="3" t="s">
        <v>30</v>
      </c>
      <c r="H1740" s="5">
        <v>699.72270000000003</v>
      </c>
      <c r="I1740" s="5">
        <v>1.9442999999999999</v>
      </c>
      <c r="J1740" s="5">
        <v>1.8758999999999999</v>
      </c>
      <c r="K1740" s="6">
        <v>0.96482024378953868</v>
      </c>
      <c r="L1740" s="5">
        <v>23.32</v>
      </c>
      <c r="M1740" s="19">
        <f>H1740*INDEX('Pliegos Tarifarios (Santiago)'!$B:$B,MATCH($B1740,'Pliegos Tarifarios (Santiago)'!$A:$A,0))</f>
        <v>92197.562120100003</v>
      </c>
      <c r="N1740" s="19">
        <f>I1740*INDEX('Pliegos Tarifarios (Santiago)'!$C:$C,MATCH($B1740,'Pliegos Tarifarios (Santiago)'!$A:$A,0))</f>
        <v>6625.4725077000003</v>
      </c>
      <c r="O1740" s="19">
        <f>J1740*INDEX('Pliegos Tarifarios (Santiago)'!$D:$D,MATCH($B1740,'Pliegos Tarifarios (Santiago)'!$A:$A,0))</f>
        <v>27149.900699999998</v>
      </c>
      <c r="P1740" s="19">
        <f>H1740*INDEX('Pliegos Tarifarios (Santiago)'!$E:$E,MATCH($B1740,'Pliegos Tarifarios (Santiago)'!$A:$A,0))</f>
        <v>9113.1884448000001</v>
      </c>
      <c r="Q1740" s="19" cm="1">
        <f t="array" ref="Q1740">H1740*_xlfn.IFS(H1740&lt;=350,INDEX('Pliegos Tarifarios (Santiago)'!$F:$F,MATCH($B1740,'Pliegos Tarifarios (Santiago)'!$A:$A,0)),H1740&lt;=500,INDEX('Pliegos Tarifarios (Santiago)'!$G:$G,MATCH($B1740,'Pliegos Tarifarios (Santiago)'!$A:$A,0)),H1740&lt;=1000,INDEX('Pliegos Tarifarios (Santiago)'!$H:$H,MATCH($B1740,'Pliegos Tarifarios (Santiago)'!$A:$A,0)),H1740&lt;=5000,INDEX('Pliegos Tarifarios (Santiago)'!$I:$I,MATCH($B1740,'Pliegos Tarifarios (Santiago)'!$A:$A,0)),H1740&gt;5000,INDEX('Pliegos Tarifarios (Santiago)'!$J:$J,MATCH($B1740,'Pliegos Tarifarios (Santiago)'!$A:$A,0)))/1.19</f>
        <v>1641.1143325210087</v>
      </c>
      <c r="R1740" s="19">
        <f>INDEX('Pliegos Tarifarios (Santiago)'!$K:$K,MATCH($B1740,'Pliegos Tarifarios (Santiago)'!$A:$A,0))</f>
        <v>726.16</v>
      </c>
      <c r="S1740" s="21">
        <f t="shared" si="109"/>
        <v>137453.39810512101</v>
      </c>
      <c r="T1740" s="21">
        <f t="shared" si="110"/>
        <v>26116.145639972994</v>
      </c>
      <c r="U1740" s="19">
        <v>0</v>
      </c>
      <c r="V1740" s="21">
        <f t="shared" si="111"/>
        <v>163569.54374509401</v>
      </c>
    </row>
    <row r="1741" spans="1:22" x14ac:dyDescent="0.3">
      <c r="A1741" s="3" t="s">
        <v>138</v>
      </c>
      <c r="B1741" s="3">
        <v>7</v>
      </c>
      <c r="C1741" s="4" t="s">
        <v>178</v>
      </c>
      <c r="D1741" s="3" t="s">
        <v>608</v>
      </c>
      <c r="E1741" s="3" t="s">
        <v>488</v>
      </c>
      <c r="F1741" s="4" t="s">
        <v>609</v>
      </c>
      <c r="G1741" s="3" t="s">
        <v>30</v>
      </c>
      <c r="H1741" s="5">
        <v>701.58989999999994</v>
      </c>
      <c r="I1741" s="5">
        <v>1.9312</v>
      </c>
      <c r="J1741" s="5">
        <v>1.8698999999999999</v>
      </c>
      <c r="K1741" s="6">
        <v>0.96825807787903884</v>
      </c>
      <c r="L1741" s="5">
        <v>23.39</v>
      </c>
      <c r="M1741" s="19">
        <f>H1741*INDEX('Pliegos Tarifarios (Santiago)'!$B:$B,MATCH($B1741,'Pliegos Tarifarios (Santiago)'!$A:$A,0))</f>
        <v>92443.589993699992</v>
      </c>
      <c r="N1741" s="19">
        <f>I1741*INDEX('Pliegos Tarifarios (Santiago)'!$C:$C,MATCH($B1741,'Pliegos Tarifarios (Santiago)'!$A:$A,0))</f>
        <v>6580.8324368000003</v>
      </c>
      <c r="O1741" s="19">
        <f>J1741*INDEX('Pliegos Tarifarios (Santiago)'!$D:$D,MATCH($B1741,'Pliegos Tarifarios (Santiago)'!$A:$A,0))</f>
        <v>27063.062699999999</v>
      </c>
      <c r="P1741" s="19">
        <f>H1741*INDEX('Pliegos Tarifarios (Santiago)'!$E:$E,MATCH($B1741,'Pliegos Tarifarios (Santiago)'!$A:$A,0))</f>
        <v>9137.5068575999994</v>
      </c>
      <c r="Q1741" s="19" cm="1">
        <f t="array" ref="Q1741">H1741*_xlfn.IFS(H1741&lt;=350,INDEX('Pliegos Tarifarios (Santiago)'!$F:$F,MATCH($B1741,'Pliegos Tarifarios (Santiago)'!$A:$A,0)),H1741&lt;=500,INDEX('Pliegos Tarifarios (Santiago)'!$G:$G,MATCH($B1741,'Pliegos Tarifarios (Santiago)'!$A:$A,0)),H1741&lt;=1000,INDEX('Pliegos Tarifarios (Santiago)'!$H:$H,MATCH($B1741,'Pliegos Tarifarios (Santiago)'!$A:$A,0)),H1741&lt;=5000,INDEX('Pliegos Tarifarios (Santiago)'!$I:$I,MATCH($B1741,'Pliegos Tarifarios (Santiago)'!$A:$A,0)),H1741&gt;5000,INDEX('Pliegos Tarifarios (Santiago)'!$J:$J,MATCH($B1741,'Pliegos Tarifarios (Santiago)'!$A:$A,0)))/1.19</f>
        <v>1645.4936226050422</v>
      </c>
      <c r="R1741" s="19">
        <f>INDEX('Pliegos Tarifarios (Santiago)'!$K:$K,MATCH($B1741,'Pliegos Tarifarios (Santiago)'!$A:$A,0))</f>
        <v>726.16</v>
      </c>
      <c r="S1741" s="21">
        <f t="shared" si="109"/>
        <v>137596.64561070505</v>
      </c>
      <c r="T1741" s="21">
        <f t="shared" si="110"/>
        <v>26143.362666033958</v>
      </c>
      <c r="U1741" s="19">
        <v>0</v>
      </c>
      <c r="V1741" s="21">
        <f t="shared" si="111"/>
        <v>163740.00827673901</v>
      </c>
    </row>
    <row r="1742" spans="1:22" x14ac:dyDescent="0.3">
      <c r="A1742" s="3" t="s">
        <v>138</v>
      </c>
      <c r="B1742" s="3">
        <v>7</v>
      </c>
      <c r="C1742" s="4" t="s">
        <v>178</v>
      </c>
      <c r="D1742" s="3" t="s">
        <v>610</v>
      </c>
      <c r="E1742" s="3" t="s">
        <v>488</v>
      </c>
      <c r="F1742" s="4" t="s">
        <v>611</v>
      </c>
      <c r="G1742" s="3" t="s">
        <v>30</v>
      </c>
      <c r="H1742" s="5">
        <v>700.27499999999998</v>
      </c>
      <c r="I1742" s="5">
        <v>1.9160999999999999</v>
      </c>
      <c r="J1742" s="5">
        <v>1.9160999999999999</v>
      </c>
      <c r="K1742" s="6">
        <v>1</v>
      </c>
      <c r="L1742" s="5">
        <v>23.34</v>
      </c>
      <c r="M1742" s="19">
        <f>H1742*INDEX('Pliegos Tarifarios (Santiago)'!$B:$B,MATCH($B1742,'Pliegos Tarifarios (Santiago)'!$A:$A,0))</f>
        <v>92270.334824999998</v>
      </c>
      <c r="N1742" s="19">
        <f>I1742*INDEX('Pliegos Tarifarios (Santiago)'!$C:$C,MATCH($B1742,'Pliegos Tarifarios (Santiago)'!$A:$A,0))</f>
        <v>6529.3770879000003</v>
      </c>
      <c r="O1742" s="19">
        <f>J1742*INDEX('Pliegos Tarifarios (Santiago)'!$D:$D,MATCH($B1742,'Pliegos Tarifarios (Santiago)'!$A:$A,0))</f>
        <v>27731.7153</v>
      </c>
      <c r="P1742" s="19">
        <f>H1742*INDEX('Pliegos Tarifarios (Santiago)'!$E:$E,MATCH($B1742,'Pliegos Tarifarios (Santiago)'!$A:$A,0))</f>
        <v>9120.3815999999988</v>
      </c>
      <c r="Q1742" s="19" cm="1">
        <f t="array" ref="Q1742">H1742*_xlfn.IFS(H1742&lt;=350,INDEX('Pliegos Tarifarios (Santiago)'!$F:$F,MATCH($B1742,'Pliegos Tarifarios (Santiago)'!$A:$A,0)),H1742&lt;=500,INDEX('Pliegos Tarifarios (Santiago)'!$G:$G,MATCH($B1742,'Pliegos Tarifarios (Santiago)'!$A:$A,0)),H1742&lt;=1000,INDEX('Pliegos Tarifarios (Santiago)'!$H:$H,MATCH($B1742,'Pliegos Tarifarios (Santiago)'!$A:$A,0)),H1742&lt;=5000,INDEX('Pliegos Tarifarios (Santiago)'!$I:$I,MATCH($B1742,'Pliegos Tarifarios (Santiago)'!$A:$A,0)),H1742&gt;5000,INDEX('Pliegos Tarifarios (Santiago)'!$J:$J,MATCH($B1742,'Pliegos Tarifarios (Santiago)'!$A:$A,0)))/1.19</f>
        <v>1642.4096848739498</v>
      </c>
      <c r="R1742" s="19">
        <f>INDEX('Pliegos Tarifarios (Santiago)'!$K:$K,MATCH($B1742,'Pliegos Tarifarios (Santiago)'!$A:$A,0))</f>
        <v>726.16</v>
      </c>
      <c r="S1742" s="21">
        <f t="shared" si="109"/>
        <v>138020.37849777396</v>
      </c>
      <c r="T1742" s="21">
        <f t="shared" si="110"/>
        <v>26223.871914577052</v>
      </c>
      <c r="U1742" s="19">
        <v>0</v>
      </c>
      <c r="V1742" s="21">
        <f t="shared" si="111"/>
        <v>164244.25041235102</v>
      </c>
    </row>
    <row r="1743" spans="1:22" x14ac:dyDescent="0.3">
      <c r="A1743" s="3" t="s">
        <v>138</v>
      </c>
      <c r="B1743" s="3">
        <v>7</v>
      </c>
      <c r="C1743" s="4" t="s">
        <v>178</v>
      </c>
      <c r="D1743" s="3" t="s">
        <v>612</v>
      </c>
      <c r="E1743" s="3" t="s">
        <v>488</v>
      </c>
      <c r="F1743" s="4" t="s">
        <v>613</v>
      </c>
      <c r="G1743" s="3" t="s">
        <v>30</v>
      </c>
      <c r="H1743" s="5">
        <v>700.00840000000005</v>
      </c>
      <c r="I1743" s="5">
        <v>1.9001999999999999</v>
      </c>
      <c r="J1743" s="5">
        <v>1.8595999999999999</v>
      </c>
      <c r="K1743" s="6">
        <v>0.97863382801810339</v>
      </c>
      <c r="L1743" s="5">
        <v>23.33</v>
      </c>
      <c r="M1743" s="19">
        <f>H1743*INDEX('Pliegos Tarifarios (Santiago)'!$B:$B,MATCH($B1743,'Pliegos Tarifarios (Santiago)'!$A:$A,0))</f>
        <v>92235.206809200012</v>
      </c>
      <c r="N1743" s="19">
        <f>I1743*INDEX('Pliegos Tarifarios (Santiago)'!$C:$C,MATCH($B1743,'Pliegos Tarifarios (Santiago)'!$A:$A,0))</f>
        <v>6475.1956277999998</v>
      </c>
      <c r="O1743" s="19">
        <f>J1743*INDEX('Pliegos Tarifarios (Santiago)'!$D:$D,MATCH($B1743,'Pliegos Tarifarios (Santiago)'!$A:$A,0))</f>
        <v>26913.9908</v>
      </c>
      <c r="P1743" s="19">
        <f>H1743*INDEX('Pliegos Tarifarios (Santiago)'!$E:$E,MATCH($B1743,'Pliegos Tarifarios (Santiago)'!$A:$A,0))</f>
        <v>9116.9094015999999</v>
      </c>
      <c r="Q1743" s="19" cm="1">
        <f t="array" ref="Q1743">H1743*_xlfn.IFS(H1743&lt;=350,INDEX('Pliegos Tarifarios (Santiago)'!$F:$F,MATCH($B1743,'Pliegos Tarifarios (Santiago)'!$A:$A,0)),H1743&lt;=500,INDEX('Pliegos Tarifarios (Santiago)'!$G:$G,MATCH($B1743,'Pliegos Tarifarios (Santiago)'!$A:$A,0)),H1743&lt;=1000,INDEX('Pliegos Tarifarios (Santiago)'!$H:$H,MATCH($B1743,'Pliegos Tarifarios (Santiago)'!$A:$A,0)),H1743&lt;=5000,INDEX('Pliegos Tarifarios (Santiago)'!$I:$I,MATCH($B1743,'Pliegos Tarifarios (Santiago)'!$A:$A,0)),H1743&gt;5000,INDEX('Pliegos Tarifarios (Santiago)'!$J:$J,MATCH($B1743,'Pliegos Tarifarios (Santiago)'!$A:$A,0)))/1.19</f>
        <v>1641.7844070588239</v>
      </c>
      <c r="R1743" s="19">
        <f>INDEX('Pliegos Tarifarios (Santiago)'!$K:$K,MATCH($B1743,'Pliegos Tarifarios (Santiago)'!$A:$A,0))</f>
        <v>726.16</v>
      </c>
      <c r="S1743" s="21">
        <f t="shared" si="109"/>
        <v>137109.24704565882</v>
      </c>
      <c r="T1743" s="21">
        <f t="shared" si="110"/>
        <v>26050.756938675175</v>
      </c>
      <c r="U1743" s="19">
        <v>0</v>
      </c>
      <c r="V1743" s="21">
        <f t="shared" si="111"/>
        <v>163160.00398433401</v>
      </c>
    </row>
    <row r="1744" spans="1:22" x14ac:dyDescent="0.3">
      <c r="A1744" s="3" t="s">
        <v>138</v>
      </c>
      <c r="B1744" s="3">
        <v>7</v>
      </c>
      <c r="C1744" s="4" t="s">
        <v>178</v>
      </c>
      <c r="D1744" s="3" t="s">
        <v>614</v>
      </c>
      <c r="E1744" s="3" t="s">
        <v>488</v>
      </c>
      <c r="F1744" s="4" t="s">
        <v>615</v>
      </c>
      <c r="G1744" s="3" t="s">
        <v>30</v>
      </c>
      <c r="H1744" s="5">
        <v>702.32690000000002</v>
      </c>
      <c r="I1744" s="5">
        <v>1.8828</v>
      </c>
      <c r="J1744" s="5">
        <v>1.8605</v>
      </c>
      <c r="K1744" s="6">
        <v>0.98815593796473333</v>
      </c>
      <c r="L1744" s="5">
        <v>23.41</v>
      </c>
      <c r="M1744" s="19">
        <f>H1744*INDEX('Pliegos Tarifarios (Santiago)'!$B:$B,MATCH($B1744,'Pliegos Tarifarios (Santiago)'!$A:$A,0))</f>
        <v>92540.699324700006</v>
      </c>
      <c r="N1744" s="19">
        <f>I1744*INDEX('Pliegos Tarifarios (Santiago)'!$C:$C,MATCH($B1744,'Pliegos Tarifarios (Santiago)'!$A:$A,0))</f>
        <v>6415.9027092000006</v>
      </c>
      <c r="O1744" s="19">
        <f>J1744*INDEX('Pliegos Tarifarios (Santiago)'!$D:$D,MATCH($B1744,'Pliegos Tarifarios (Santiago)'!$A:$A,0))</f>
        <v>26927.016500000002</v>
      </c>
      <c r="P1744" s="19">
        <f>H1744*INDEX('Pliegos Tarifarios (Santiago)'!$E:$E,MATCH($B1744,'Pliegos Tarifarios (Santiago)'!$A:$A,0))</f>
        <v>9147.1055455999995</v>
      </c>
      <c r="Q1744" s="19" cm="1">
        <f t="array" ref="Q1744">H1744*_xlfn.IFS(H1744&lt;=350,INDEX('Pliegos Tarifarios (Santiago)'!$F:$F,MATCH($B1744,'Pliegos Tarifarios (Santiago)'!$A:$A,0)),H1744&lt;=500,INDEX('Pliegos Tarifarios (Santiago)'!$G:$G,MATCH($B1744,'Pliegos Tarifarios (Santiago)'!$A:$A,0)),H1744&lt;=1000,INDEX('Pliegos Tarifarios (Santiago)'!$H:$H,MATCH($B1744,'Pliegos Tarifarios (Santiago)'!$A:$A,0)),H1744&lt;=5000,INDEX('Pliegos Tarifarios (Santiago)'!$I:$I,MATCH($B1744,'Pliegos Tarifarios (Santiago)'!$A:$A,0)),H1744&gt;5000,INDEX('Pliegos Tarifarios (Santiago)'!$J:$J,MATCH($B1744,'Pliegos Tarifarios (Santiago)'!$A:$A,0)))/1.19</f>
        <v>1647.2221663025214</v>
      </c>
      <c r="R1744" s="19">
        <f>INDEX('Pliegos Tarifarios (Santiago)'!$K:$K,MATCH($B1744,'Pliegos Tarifarios (Santiago)'!$A:$A,0))</f>
        <v>726.16</v>
      </c>
      <c r="S1744" s="21">
        <f t="shared" si="109"/>
        <v>137404.10624580254</v>
      </c>
      <c r="T1744" s="21">
        <f t="shared" si="110"/>
        <v>26106.780186702483</v>
      </c>
      <c r="U1744" s="19">
        <v>0</v>
      </c>
      <c r="V1744" s="21">
        <f t="shared" si="111"/>
        <v>163510.88643250504</v>
      </c>
    </row>
    <row r="1745" spans="1:22" x14ac:dyDescent="0.3">
      <c r="A1745" s="3" t="s">
        <v>138</v>
      </c>
      <c r="B1745" s="3">
        <v>7</v>
      </c>
      <c r="C1745" s="4" t="s">
        <v>178</v>
      </c>
      <c r="D1745" s="3" t="s">
        <v>616</v>
      </c>
      <c r="E1745" s="3" t="s">
        <v>488</v>
      </c>
      <c r="F1745" s="4" t="s">
        <v>617</v>
      </c>
      <c r="G1745" s="3" t="s">
        <v>30</v>
      </c>
      <c r="H1745" s="5">
        <v>700.79390000000001</v>
      </c>
      <c r="I1745" s="5">
        <v>1.8658999999999999</v>
      </c>
      <c r="J1745" s="5">
        <v>1.8595999999999999</v>
      </c>
      <c r="K1745" s="6">
        <v>0.99662361326973581</v>
      </c>
      <c r="L1745" s="5">
        <v>23.36</v>
      </c>
      <c r="M1745" s="19">
        <f>H1745*INDEX('Pliegos Tarifarios (Santiago)'!$B:$B,MATCH($B1745,'Pliegos Tarifarios (Santiago)'!$A:$A,0))</f>
        <v>92338.706645700004</v>
      </c>
      <c r="N1745" s="19">
        <f>I1745*INDEX('Pliegos Tarifarios (Santiago)'!$C:$C,MATCH($B1745,'Pliegos Tarifarios (Santiago)'!$A:$A,0))</f>
        <v>6358.3136101</v>
      </c>
      <c r="O1745" s="19">
        <f>J1745*INDEX('Pliegos Tarifarios (Santiago)'!$D:$D,MATCH($B1745,'Pliegos Tarifarios (Santiago)'!$A:$A,0))</f>
        <v>26913.9908</v>
      </c>
      <c r="P1745" s="19">
        <f>H1745*INDEX('Pliegos Tarifarios (Santiago)'!$E:$E,MATCH($B1745,'Pliegos Tarifarios (Santiago)'!$A:$A,0))</f>
        <v>9127.1397536000004</v>
      </c>
      <c r="Q1745" s="19" cm="1">
        <f t="array" ref="Q1745">H1745*_xlfn.IFS(H1745&lt;=350,INDEX('Pliegos Tarifarios (Santiago)'!$F:$F,MATCH($B1745,'Pliegos Tarifarios (Santiago)'!$A:$A,0)),H1745&lt;=500,INDEX('Pliegos Tarifarios (Santiago)'!$G:$G,MATCH($B1745,'Pliegos Tarifarios (Santiago)'!$A:$A,0)),H1745&lt;=1000,INDEX('Pliegos Tarifarios (Santiago)'!$H:$H,MATCH($B1745,'Pliegos Tarifarios (Santiago)'!$A:$A,0)),H1745&lt;=5000,INDEX('Pliegos Tarifarios (Santiago)'!$I:$I,MATCH($B1745,'Pliegos Tarifarios (Santiago)'!$A:$A,0)),H1745&gt;5000,INDEX('Pliegos Tarifarios (Santiago)'!$J:$J,MATCH($B1745,'Pliegos Tarifarios (Santiago)'!$A:$A,0)))/1.19</f>
        <v>1643.6267015966389</v>
      </c>
      <c r="R1745" s="19">
        <f>INDEX('Pliegos Tarifarios (Santiago)'!$K:$K,MATCH($B1745,'Pliegos Tarifarios (Santiago)'!$A:$A,0))</f>
        <v>726.16</v>
      </c>
      <c r="S1745" s="21">
        <f t="shared" si="109"/>
        <v>137107.93751099665</v>
      </c>
      <c r="T1745" s="21">
        <f t="shared" si="110"/>
        <v>26050.508127089364</v>
      </c>
      <c r="U1745" s="19">
        <v>0</v>
      </c>
      <c r="V1745" s="21">
        <f t="shared" si="111"/>
        <v>163158.44563808601</v>
      </c>
    </row>
    <row r="1746" spans="1:22" x14ac:dyDescent="0.3">
      <c r="A1746" s="3" t="s">
        <v>138</v>
      </c>
      <c r="B1746" s="3">
        <v>7</v>
      </c>
      <c r="C1746" s="4" t="s">
        <v>178</v>
      </c>
      <c r="D1746" s="3" t="s">
        <v>618</v>
      </c>
      <c r="E1746" s="3" t="s">
        <v>488</v>
      </c>
      <c r="F1746" s="4" t="s">
        <v>619</v>
      </c>
      <c r="G1746" s="3" t="s">
        <v>30</v>
      </c>
      <c r="H1746" s="5">
        <v>700.8836</v>
      </c>
      <c r="I1746" s="5">
        <v>1.8528</v>
      </c>
      <c r="J1746" s="5">
        <v>1.8464</v>
      </c>
      <c r="K1746" s="6">
        <v>0.99654576856649402</v>
      </c>
      <c r="L1746" s="5">
        <v>23.36</v>
      </c>
      <c r="M1746" s="19">
        <f>H1746*INDEX('Pliegos Tarifarios (Santiago)'!$B:$B,MATCH($B1746,'Pliegos Tarifarios (Santiago)'!$A:$A,0))</f>
        <v>92350.525786800004</v>
      </c>
      <c r="N1746" s="19">
        <f>I1746*INDEX('Pliegos Tarifarios (Santiago)'!$C:$C,MATCH($B1746,'Pliegos Tarifarios (Santiago)'!$A:$A,0))</f>
        <v>6313.6735392000001</v>
      </c>
      <c r="O1746" s="19">
        <f>J1746*INDEX('Pliegos Tarifarios (Santiago)'!$D:$D,MATCH($B1746,'Pliegos Tarifarios (Santiago)'!$A:$A,0))</f>
        <v>26722.947200000002</v>
      </c>
      <c r="P1746" s="19">
        <f>H1746*INDEX('Pliegos Tarifarios (Santiago)'!$E:$E,MATCH($B1746,'Pliegos Tarifarios (Santiago)'!$A:$A,0))</f>
        <v>9128.3080063999987</v>
      </c>
      <c r="Q1746" s="19" cm="1">
        <f t="array" ref="Q1746">H1746*_xlfn.IFS(H1746&lt;=350,INDEX('Pliegos Tarifarios (Santiago)'!$F:$F,MATCH($B1746,'Pliegos Tarifarios (Santiago)'!$A:$A,0)),H1746&lt;=500,INDEX('Pliegos Tarifarios (Santiago)'!$G:$G,MATCH($B1746,'Pliegos Tarifarios (Santiago)'!$A:$A,0)),H1746&lt;=1000,INDEX('Pliegos Tarifarios (Santiago)'!$H:$H,MATCH($B1746,'Pliegos Tarifarios (Santiago)'!$A:$A,0)),H1746&lt;=5000,INDEX('Pliegos Tarifarios (Santiago)'!$I:$I,MATCH($B1746,'Pliegos Tarifarios (Santiago)'!$A:$A,0)),H1746&gt;5000,INDEX('Pliegos Tarifarios (Santiago)'!$J:$J,MATCH($B1746,'Pliegos Tarifarios (Santiago)'!$A:$A,0)))/1.19</f>
        <v>1643.837082016807</v>
      </c>
      <c r="R1746" s="19">
        <f>INDEX('Pliegos Tarifarios (Santiago)'!$K:$K,MATCH($B1746,'Pliegos Tarifarios (Santiago)'!$A:$A,0))</f>
        <v>726.16</v>
      </c>
      <c r="S1746" s="21">
        <f t="shared" si="109"/>
        <v>136885.45161441682</v>
      </c>
      <c r="T1746" s="21">
        <f t="shared" si="110"/>
        <v>26008.235806739194</v>
      </c>
      <c r="U1746" s="19">
        <v>0</v>
      </c>
      <c r="V1746" s="21">
        <f t="shared" si="111"/>
        <v>162893.68742115601</v>
      </c>
    </row>
    <row r="1747" spans="1:22" x14ac:dyDescent="0.3">
      <c r="A1747" s="3" t="s">
        <v>138</v>
      </c>
      <c r="B1747" s="3">
        <v>7</v>
      </c>
      <c r="C1747" s="4" t="s">
        <v>178</v>
      </c>
      <c r="D1747" s="3" t="s">
        <v>620</v>
      </c>
      <c r="E1747" s="3" t="s">
        <v>488</v>
      </c>
      <c r="F1747" s="4" t="s">
        <v>621</v>
      </c>
      <c r="G1747" s="3" t="s">
        <v>30</v>
      </c>
      <c r="H1747" s="5">
        <v>702.5729</v>
      </c>
      <c r="I1747" s="5">
        <v>1.9209000000000001</v>
      </c>
      <c r="J1747" s="5">
        <v>1.8533999999999999</v>
      </c>
      <c r="K1747" s="6">
        <v>0.9648602217710448</v>
      </c>
      <c r="L1747" s="5">
        <v>23.42</v>
      </c>
      <c r="M1747" s="19">
        <f>H1747*INDEX('Pliegos Tarifarios (Santiago)'!$B:$B,MATCH($B1747,'Pliegos Tarifarios (Santiago)'!$A:$A,0))</f>
        <v>92573.11302270001</v>
      </c>
      <c r="N1747" s="19">
        <f>I1747*INDEX('Pliegos Tarifarios (Santiago)'!$C:$C,MATCH($B1747,'Pliegos Tarifarios (Santiago)'!$A:$A,0))</f>
        <v>6545.7337551000001</v>
      </c>
      <c r="O1747" s="19">
        <f>J1747*INDEX('Pliegos Tarifarios (Santiago)'!$D:$D,MATCH($B1747,'Pliegos Tarifarios (Santiago)'!$A:$A,0))</f>
        <v>26824.2582</v>
      </c>
      <c r="P1747" s="19">
        <f>H1747*INDEX('Pliegos Tarifarios (Santiago)'!$E:$E,MATCH($B1747,'Pliegos Tarifarios (Santiago)'!$A:$A,0))</f>
        <v>9150.3094495999994</v>
      </c>
      <c r="Q1747" s="19" cm="1">
        <f t="array" ref="Q1747">H1747*_xlfn.IFS(H1747&lt;=350,INDEX('Pliegos Tarifarios (Santiago)'!$F:$F,MATCH($B1747,'Pliegos Tarifarios (Santiago)'!$A:$A,0)),H1747&lt;=500,INDEX('Pliegos Tarifarios (Santiago)'!$G:$G,MATCH($B1747,'Pliegos Tarifarios (Santiago)'!$A:$A,0)),H1747&lt;=1000,INDEX('Pliegos Tarifarios (Santiago)'!$H:$H,MATCH($B1747,'Pliegos Tarifarios (Santiago)'!$A:$A,0)),H1747&lt;=5000,INDEX('Pliegos Tarifarios (Santiago)'!$I:$I,MATCH($B1747,'Pliegos Tarifarios (Santiago)'!$A:$A,0)),H1747&gt;5000,INDEX('Pliegos Tarifarios (Santiago)'!$J:$J,MATCH($B1747,'Pliegos Tarifarios (Santiago)'!$A:$A,0)))/1.19</f>
        <v>1647.7991293277314</v>
      </c>
      <c r="R1747" s="19">
        <f>INDEX('Pliegos Tarifarios (Santiago)'!$K:$K,MATCH($B1747,'Pliegos Tarifarios (Santiago)'!$A:$A,0))</f>
        <v>726.16</v>
      </c>
      <c r="S1747" s="21">
        <f t="shared" si="109"/>
        <v>137467.37355672775</v>
      </c>
      <c r="T1747" s="21">
        <f t="shared" si="110"/>
        <v>26118.800975778271</v>
      </c>
      <c r="U1747" s="19">
        <v>0</v>
      </c>
      <c r="V1747" s="21">
        <f t="shared" si="111"/>
        <v>163586.17453250603</v>
      </c>
    </row>
    <row r="1748" spans="1:22" x14ac:dyDescent="0.3">
      <c r="A1748" s="3" t="s">
        <v>138</v>
      </c>
      <c r="B1748" s="3">
        <v>7</v>
      </c>
      <c r="C1748" s="4" t="s">
        <v>178</v>
      </c>
      <c r="D1748" s="3" t="s">
        <v>622</v>
      </c>
      <c r="E1748" s="3" t="s">
        <v>488</v>
      </c>
      <c r="F1748" s="4" t="s">
        <v>623</v>
      </c>
      <c r="G1748" s="3" t="s">
        <v>30</v>
      </c>
      <c r="H1748" s="5">
        <v>700.50300000000004</v>
      </c>
      <c r="I1748" s="5">
        <v>1.9347000000000001</v>
      </c>
      <c r="J1748" s="5">
        <v>1.8129</v>
      </c>
      <c r="K1748" s="6">
        <v>0.93704450302372455</v>
      </c>
      <c r="L1748" s="5">
        <v>23.35</v>
      </c>
      <c r="M1748" s="19">
        <f>H1748*INDEX('Pliegos Tarifarios (Santiago)'!$B:$B,MATCH($B1748,'Pliegos Tarifarios (Santiago)'!$A:$A,0))</f>
        <v>92300.376789000016</v>
      </c>
      <c r="N1748" s="19">
        <f>I1748*INDEX('Pliegos Tarifarios (Santiago)'!$C:$C,MATCH($B1748,'Pliegos Tarifarios (Santiago)'!$A:$A,0))</f>
        <v>6592.7591733000008</v>
      </c>
      <c r="O1748" s="19">
        <f>J1748*INDEX('Pliegos Tarifarios (Santiago)'!$D:$D,MATCH($B1748,'Pliegos Tarifarios (Santiago)'!$A:$A,0))</f>
        <v>26238.101699999999</v>
      </c>
      <c r="P1748" s="19">
        <f>H1748*INDEX('Pliegos Tarifarios (Santiago)'!$E:$E,MATCH($B1748,'Pliegos Tarifarios (Santiago)'!$A:$A,0))</f>
        <v>9123.3510719999995</v>
      </c>
      <c r="Q1748" s="19" cm="1">
        <f t="array" ref="Q1748">H1748*_xlfn.IFS(H1748&lt;=350,INDEX('Pliegos Tarifarios (Santiago)'!$F:$F,MATCH($B1748,'Pliegos Tarifarios (Santiago)'!$A:$A,0)),H1748&lt;=500,INDEX('Pliegos Tarifarios (Santiago)'!$G:$G,MATCH($B1748,'Pliegos Tarifarios (Santiago)'!$A:$A,0)),H1748&lt;=1000,INDEX('Pliegos Tarifarios (Santiago)'!$H:$H,MATCH($B1748,'Pliegos Tarifarios (Santiago)'!$A:$A,0)),H1748&lt;=5000,INDEX('Pliegos Tarifarios (Santiago)'!$I:$I,MATCH($B1748,'Pliegos Tarifarios (Santiago)'!$A:$A,0)),H1748&gt;5000,INDEX('Pliegos Tarifarios (Santiago)'!$J:$J,MATCH($B1748,'Pliegos Tarifarios (Santiago)'!$A:$A,0)))/1.19</f>
        <v>1642.9444310924375</v>
      </c>
      <c r="R1748" s="19">
        <f>INDEX('Pliegos Tarifarios (Santiago)'!$K:$K,MATCH($B1748,'Pliegos Tarifarios (Santiago)'!$A:$A,0))</f>
        <v>726.16</v>
      </c>
      <c r="S1748" s="21">
        <f t="shared" si="109"/>
        <v>136623.69316539247</v>
      </c>
      <c r="T1748" s="21">
        <f t="shared" si="110"/>
        <v>25958.501701424568</v>
      </c>
      <c r="U1748" s="19">
        <v>0</v>
      </c>
      <c r="V1748" s="21">
        <f t="shared" si="111"/>
        <v>162582.19486681704</v>
      </c>
    </row>
    <row r="1749" spans="1:22" x14ac:dyDescent="0.3">
      <c r="A1749" s="3" t="s">
        <v>138</v>
      </c>
      <c r="B1749" s="3">
        <v>7</v>
      </c>
      <c r="C1749" s="4" t="s">
        <v>178</v>
      </c>
      <c r="D1749" s="3" t="s">
        <v>624</v>
      </c>
      <c r="E1749" s="3" t="s">
        <v>488</v>
      </c>
      <c r="F1749" s="4" t="s">
        <v>625</v>
      </c>
      <c r="G1749" s="3" t="s">
        <v>30</v>
      </c>
      <c r="H1749" s="5">
        <v>700.54830000000004</v>
      </c>
      <c r="I1749" s="5">
        <v>1.8980999999999999</v>
      </c>
      <c r="J1749" s="5">
        <v>1.8980999999999999</v>
      </c>
      <c r="K1749" s="6">
        <v>1</v>
      </c>
      <c r="L1749" s="5">
        <v>23.35</v>
      </c>
      <c r="M1749" s="19">
        <f>H1749*INDEX('Pliegos Tarifarios (Santiago)'!$B:$B,MATCH($B1749,'Pliegos Tarifarios (Santiago)'!$A:$A,0))</f>
        <v>92306.34565290001</v>
      </c>
      <c r="N1749" s="19">
        <f>I1749*INDEX('Pliegos Tarifarios (Santiago)'!$C:$C,MATCH($B1749,'Pliegos Tarifarios (Santiago)'!$A:$A,0))</f>
        <v>6468.0395859</v>
      </c>
      <c r="O1749" s="19">
        <f>J1749*INDEX('Pliegos Tarifarios (Santiago)'!$D:$D,MATCH($B1749,'Pliegos Tarifarios (Santiago)'!$A:$A,0))</f>
        <v>27471.201299999997</v>
      </c>
      <c r="P1749" s="19">
        <f>H1749*INDEX('Pliegos Tarifarios (Santiago)'!$E:$E,MATCH($B1749,'Pliegos Tarifarios (Santiago)'!$A:$A,0))</f>
        <v>9123.9410592000004</v>
      </c>
      <c r="Q1749" s="19" cm="1">
        <f t="array" ref="Q1749">H1749*_xlfn.IFS(H1749&lt;=350,INDEX('Pliegos Tarifarios (Santiago)'!$F:$F,MATCH($B1749,'Pliegos Tarifarios (Santiago)'!$A:$A,0)),H1749&lt;=500,INDEX('Pliegos Tarifarios (Santiago)'!$G:$G,MATCH($B1749,'Pliegos Tarifarios (Santiago)'!$A:$A,0)),H1749&lt;=1000,INDEX('Pliegos Tarifarios (Santiago)'!$H:$H,MATCH($B1749,'Pliegos Tarifarios (Santiago)'!$A:$A,0)),H1749&lt;=5000,INDEX('Pliegos Tarifarios (Santiago)'!$I:$I,MATCH($B1749,'Pliegos Tarifarios (Santiago)'!$A:$A,0)),H1749&gt;5000,INDEX('Pliegos Tarifarios (Santiago)'!$J:$J,MATCH($B1749,'Pliegos Tarifarios (Santiago)'!$A:$A,0)))/1.19</f>
        <v>1643.0506767226893</v>
      </c>
      <c r="R1749" s="19">
        <f>INDEX('Pliegos Tarifarios (Santiago)'!$K:$K,MATCH($B1749,'Pliegos Tarifarios (Santiago)'!$A:$A,0))</f>
        <v>726.16</v>
      </c>
      <c r="S1749" s="21">
        <f t="shared" si="109"/>
        <v>137738.73827472271</v>
      </c>
      <c r="T1749" s="21">
        <f t="shared" si="110"/>
        <v>26170.360272197315</v>
      </c>
      <c r="U1749" s="19">
        <v>0</v>
      </c>
      <c r="V1749" s="21">
        <f t="shared" si="111"/>
        <v>163909.09854692002</v>
      </c>
    </row>
    <row r="1750" spans="1:22" x14ac:dyDescent="0.3">
      <c r="A1750" s="3" t="s">
        <v>138</v>
      </c>
      <c r="B1750" s="3">
        <v>7</v>
      </c>
      <c r="C1750" s="4" t="s">
        <v>178</v>
      </c>
      <c r="D1750" s="3" t="s">
        <v>626</v>
      </c>
      <c r="E1750" s="3" t="s">
        <v>488</v>
      </c>
      <c r="F1750" s="4" t="s">
        <v>627</v>
      </c>
      <c r="G1750" s="3" t="s">
        <v>30</v>
      </c>
      <c r="H1750" s="5">
        <v>699.76940000000002</v>
      </c>
      <c r="I1750" s="5">
        <v>1.9347000000000001</v>
      </c>
      <c r="J1750" s="5">
        <v>1.8633</v>
      </c>
      <c r="K1750" s="6">
        <v>0.96309505349666613</v>
      </c>
      <c r="L1750" s="5">
        <v>23.33</v>
      </c>
      <c r="M1750" s="19">
        <f>H1750*INDEX('Pliegos Tarifarios (Santiago)'!$B:$B,MATCH($B1750,'Pliegos Tarifarios (Santiago)'!$A:$A,0))</f>
        <v>92203.715452200006</v>
      </c>
      <c r="N1750" s="19">
        <f>I1750*INDEX('Pliegos Tarifarios (Santiago)'!$C:$C,MATCH($B1750,'Pliegos Tarifarios (Santiago)'!$A:$A,0))</f>
        <v>6592.7591733000008</v>
      </c>
      <c r="O1750" s="19">
        <f>J1750*INDEX('Pliegos Tarifarios (Santiago)'!$D:$D,MATCH($B1750,'Pliegos Tarifarios (Santiago)'!$A:$A,0))</f>
        <v>26967.5409</v>
      </c>
      <c r="P1750" s="19">
        <f>H1750*INDEX('Pliegos Tarifarios (Santiago)'!$E:$E,MATCH($B1750,'Pliegos Tarifarios (Santiago)'!$A:$A,0))</f>
        <v>9113.796665599999</v>
      </c>
      <c r="Q1750" s="19" cm="1">
        <f t="array" ref="Q1750">H1750*_xlfn.IFS(H1750&lt;=350,INDEX('Pliegos Tarifarios (Santiago)'!$F:$F,MATCH($B1750,'Pliegos Tarifarios (Santiago)'!$A:$A,0)),H1750&lt;=500,INDEX('Pliegos Tarifarios (Santiago)'!$G:$G,MATCH($B1750,'Pliegos Tarifarios (Santiago)'!$A:$A,0)),H1750&lt;=1000,INDEX('Pliegos Tarifarios (Santiago)'!$H:$H,MATCH($B1750,'Pliegos Tarifarios (Santiago)'!$A:$A,0)),H1750&lt;=5000,INDEX('Pliegos Tarifarios (Santiago)'!$I:$I,MATCH($B1750,'Pliegos Tarifarios (Santiago)'!$A:$A,0)),H1750&gt;5000,INDEX('Pliegos Tarifarios (Santiago)'!$J:$J,MATCH($B1750,'Pliegos Tarifarios (Santiago)'!$A:$A,0)))/1.19</f>
        <v>1641.2238616806726</v>
      </c>
      <c r="R1750" s="19">
        <f>INDEX('Pliegos Tarifarios (Santiago)'!$K:$K,MATCH($B1750,'Pliegos Tarifarios (Santiago)'!$A:$A,0))</f>
        <v>726.16</v>
      </c>
      <c r="S1750" s="21">
        <f t="shared" si="109"/>
        <v>137245.1960527807</v>
      </c>
      <c r="T1750" s="21">
        <f t="shared" si="110"/>
        <v>26076.587250028333</v>
      </c>
      <c r="U1750" s="19">
        <v>0</v>
      </c>
      <c r="V1750" s="21">
        <f t="shared" si="111"/>
        <v>163321.78330280902</v>
      </c>
    </row>
    <row r="1751" spans="1:22" x14ac:dyDescent="0.3">
      <c r="A1751" s="3" t="s">
        <v>138</v>
      </c>
      <c r="B1751" s="3">
        <v>7</v>
      </c>
      <c r="C1751" s="4" t="s">
        <v>178</v>
      </c>
      <c r="D1751" s="3" t="s">
        <v>628</v>
      </c>
      <c r="E1751" s="3" t="s">
        <v>488</v>
      </c>
      <c r="F1751" s="4" t="s">
        <v>629</v>
      </c>
      <c r="G1751" s="3" t="s">
        <v>30</v>
      </c>
      <c r="H1751" s="5">
        <v>701.6979</v>
      </c>
      <c r="I1751" s="5">
        <v>1.8928</v>
      </c>
      <c r="J1751" s="5">
        <v>1.891</v>
      </c>
      <c r="K1751" s="6">
        <v>0.99904902789518168</v>
      </c>
      <c r="L1751" s="5">
        <v>23.39</v>
      </c>
      <c r="M1751" s="19">
        <f>H1751*INDEX('Pliegos Tarifarios (Santiago)'!$B:$B,MATCH($B1751,'Pliegos Tarifarios (Santiago)'!$A:$A,0))</f>
        <v>92457.820397700008</v>
      </c>
      <c r="N1751" s="19">
        <f>I1751*INDEX('Pliegos Tarifarios (Santiago)'!$C:$C,MATCH($B1751,'Pliegos Tarifarios (Santiago)'!$A:$A,0))</f>
        <v>6449.9790992000007</v>
      </c>
      <c r="O1751" s="19">
        <f>J1751*INDEX('Pliegos Tarifarios (Santiago)'!$D:$D,MATCH($B1751,'Pliegos Tarifarios (Santiago)'!$A:$A,0))</f>
        <v>27368.442999999999</v>
      </c>
      <c r="P1751" s="19">
        <f>H1751*INDEX('Pliegos Tarifarios (Santiago)'!$E:$E,MATCH($B1751,'Pliegos Tarifarios (Santiago)'!$A:$A,0))</f>
        <v>9138.9134495999988</v>
      </c>
      <c r="Q1751" s="19" cm="1">
        <f t="array" ref="Q1751">H1751*_xlfn.IFS(H1751&lt;=350,INDEX('Pliegos Tarifarios (Santiago)'!$F:$F,MATCH($B1751,'Pliegos Tarifarios (Santiago)'!$A:$A,0)),H1751&lt;=500,INDEX('Pliegos Tarifarios (Santiago)'!$G:$G,MATCH($B1751,'Pliegos Tarifarios (Santiago)'!$A:$A,0)),H1751&lt;=1000,INDEX('Pliegos Tarifarios (Santiago)'!$H:$H,MATCH($B1751,'Pliegos Tarifarios (Santiago)'!$A:$A,0)),H1751&lt;=5000,INDEX('Pliegos Tarifarios (Santiago)'!$I:$I,MATCH($B1751,'Pliegos Tarifarios (Santiago)'!$A:$A,0)),H1751&gt;5000,INDEX('Pliegos Tarifarios (Santiago)'!$J:$J,MATCH($B1751,'Pliegos Tarifarios (Santiago)'!$A:$A,0)))/1.19</f>
        <v>1645.7469234453786</v>
      </c>
      <c r="R1751" s="19">
        <f>INDEX('Pliegos Tarifarios (Santiago)'!$K:$K,MATCH($B1751,'Pliegos Tarifarios (Santiago)'!$A:$A,0))</f>
        <v>726.16</v>
      </c>
      <c r="S1751" s="21">
        <f t="shared" si="109"/>
        <v>137787.0628699454</v>
      </c>
      <c r="T1751" s="21">
        <f t="shared" si="110"/>
        <v>26179.541945289624</v>
      </c>
      <c r="U1751" s="19">
        <v>0</v>
      </c>
      <c r="V1751" s="21">
        <f t="shared" si="111"/>
        <v>163966.60481523501</v>
      </c>
    </row>
    <row r="1752" spans="1:22" x14ac:dyDescent="0.3">
      <c r="A1752" s="3" t="s">
        <v>138</v>
      </c>
      <c r="B1752" s="3">
        <v>7</v>
      </c>
      <c r="C1752" s="4" t="s">
        <v>178</v>
      </c>
      <c r="D1752" s="3" t="s">
        <v>630</v>
      </c>
      <c r="E1752" s="3" t="s">
        <v>488</v>
      </c>
      <c r="F1752" s="4" t="s">
        <v>631</v>
      </c>
      <c r="G1752" s="3" t="s">
        <v>30</v>
      </c>
      <c r="H1752" s="5">
        <v>701.9973</v>
      </c>
      <c r="I1752" s="5">
        <v>1.9077</v>
      </c>
      <c r="J1752" s="5">
        <v>1.9077</v>
      </c>
      <c r="K1752" s="6">
        <v>1</v>
      </c>
      <c r="L1752" s="5">
        <v>23.4</v>
      </c>
      <c r="M1752" s="19">
        <f>H1752*INDEX('Pliegos Tarifarios (Santiago)'!$B:$B,MATCH($B1752,'Pliegos Tarifarios (Santiago)'!$A:$A,0))</f>
        <v>92497.270239899997</v>
      </c>
      <c r="N1752" s="19">
        <f>I1752*INDEX('Pliegos Tarifarios (Santiago)'!$C:$C,MATCH($B1752,'Pliegos Tarifarios (Santiago)'!$A:$A,0))</f>
        <v>6500.7529203000004</v>
      </c>
      <c r="O1752" s="19">
        <f>J1752*INDEX('Pliegos Tarifarios (Santiago)'!$D:$D,MATCH($B1752,'Pliegos Tarifarios (Santiago)'!$A:$A,0))</f>
        <v>27610.142100000001</v>
      </c>
      <c r="P1752" s="19">
        <f>H1752*INDEX('Pliegos Tarifarios (Santiago)'!$E:$E,MATCH($B1752,'Pliegos Tarifarios (Santiago)'!$A:$A,0))</f>
        <v>9142.8128351999985</v>
      </c>
      <c r="Q1752" s="19" cm="1">
        <f t="array" ref="Q1752">H1752*_xlfn.IFS(H1752&lt;=350,INDEX('Pliegos Tarifarios (Santiago)'!$F:$F,MATCH($B1752,'Pliegos Tarifarios (Santiago)'!$A:$A,0)),H1752&lt;=500,INDEX('Pliegos Tarifarios (Santiago)'!$G:$G,MATCH($B1752,'Pliegos Tarifarios (Santiago)'!$A:$A,0)),H1752&lt;=1000,INDEX('Pliegos Tarifarios (Santiago)'!$H:$H,MATCH($B1752,'Pliegos Tarifarios (Santiago)'!$A:$A,0)),H1752&lt;=5000,INDEX('Pliegos Tarifarios (Santiago)'!$I:$I,MATCH($B1752,'Pliegos Tarifarios (Santiago)'!$A:$A,0)),H1752&gt;5000,INDEX('Pliegos Tarifarios (Santiago)'!$J:$J,MATCH($B1752,'Pliegos Tarifarios (Santiago)'!$A:$A,0)))/1.19</f>
        <v>1646.449129663866</v>
      </c>
      <c r="R1752" s="19">
        <f>INDEX('Pliegos Tarifarios (Santiago)'!$K:$K,MATCH($B1752,'Pliegos Tarifarios (Santiago)'!$A:$A,0))</f>
        <v>726.16</v>
      </c>
      <c r="S1752" s="21">
        <f t="shared" si="109"/>
        <v>138123.58722506388</v>
      </c>
      <c r="T1752" s="21">
        <f t="shared" si="110"/>
        <v>26243.481572762139</v>
      </c>
      <c r="U1752" s="19">
        <v>0</v>
      </c>
      <c r="V1752" s="21">
        <f t="shared" si="111"/>
        <v>164367.06879782601</v>
      </c>
    </row>
    <row r="1753" spans="1:22" x14ac:dyDescent="0.3">
      <c r="A1753" s="3" t="s">
        <v>138</v>
      </c>
      <c r="B1753" s="3">
        <v>7</v>
      </c>
      <c r="C1753" s="4" t="s">
        <v>178</v>
      </c>
      <c r="D1753" s="3" t="s">
        <v>632</v>
      </c>
      <c r="E1753" s="3" t="s">
        <v>488</v>
      </c>
      <c r="F1753" s="4" t="s">
        <v>633</v>
      </c>
      <c r="G1753" s="3" t="s">
        <v>30</v>
      </c>
      <c r="H1753" s="5">
        <v>700.74800000000005</v>
      </c>
      <c r="I1753" s="5">
        <v>1.8754</v>
      </c>
      <c r="J1753" s="5">
        <v>1.8754</v>
      </c>
      <c r="K1753" s="6">
        <v>1</v>
      </c>
      <c r="L1753" s="5">
        <v>23.36</v>
      </c>
      <c r="M1753" s="19">
        <f>H1753*INDEX('Pliegos Tarifarios (Santiago)'!$B:$B,MATCH($B1753,'Pliegos Tarifarios (Santiago)'!$A:$A,0))</f>
        <v>92332.658724000008</v>
      </c>
      <c r="N1753" s="19">
        <f>I1753*INDEX('Pliegos Tarifarios (Santiago)'!$C:$C,MATCH($B1753,'Pliegos Tarifarios (Santiago)'!$A:$A,0))</f>
        <v>6390.6861805999997</v>
      </c>
      <c r="O1753" s="19">
        <f>J1753*INDEX('Pliegos Tarifarios (Santiago)'!$D:$D,MATCH($B1753,'Pliegos Tarifarios (Santiago)'!$A:$A,0))</f>
        <v>27142.664199999999</v>
      </c>
      <c r="P1753" s="19">
        <f>H1753*INDEX('Pliegos Tarifarios (Santiago)'!$E:$E,MATCH($B1753,'Pliegos Tarifarios (Santiago)'!$A:$A,0))</f>
        <v>9126.5419519999996</v>
      </c>
      <c r="Q1753" s="19" cm="1">
        <f t="array" ref="Q1753">H1753*_xlfn.IFS(H1753&lt;=350,INDEX('Pliegos Tarifarios (Santiago)'!$F:$F,MATCH($B1753,'Pliegos Tarifarios (Santiago)'!$A:$A,0)),H1753&lt;=500,INDEX('Pliegos Tarifarios (Santiago)'!$G:$G,MATCH($B1753,'Pliegos Tarifarios (Santiago)'!$A:$A,0)),H1753&lt;=1000,INDEX('Pliegos Tarifarios (Santiago)'!$H:$H,MATCH($B1753,'Pliegos Tarifarios (Santiago)'!$A:$A,0)),H1753&lt;=5000,INDEX('Pliegos Tarifarios (Santiago)'!$I:$I,MATCH($B1753,'Pliegos Tarifarios (Santiago)'!$A:$A,0)),H1753&gt;5000,INDEX('Pliegos Tarifarios (Santiago)'!$J:$J,MATCH($B1753,'Pliegos Tarifarios (Santiago)'!$A:$A,0)))/1.19</f>
        <v>1643.5190487394962</v>
      </c>
      <c r="R1753" s="19">
        <f>INDEX('Pliegos Tarifarios (Santiago)'!$K:$K,MATCH($B1753,'Pliegos Tarifarios (Santiago)'!$A:$A,0))</f>
        <v>726.16</v>
      </c>
      <c r="S1753" s="21">
        <f t="shared" si="109"/>
        <v>137362.23010533949</v>
      </c>
      <c r="T1753" s="21">
        <f t="shared" si="110"/>
        <v>26098.823720014505</v>
      </c>
      <c r="U1753" s="19">
        <v>0</v>
      </c>
      <c r="V1753" s="21">
        <f t="shared" si="111"/>
        <v>163461.053825354</v>
      </c>
    </row>
    <row r="1754" spans="1:22" x14ac:dyDescent="0.3">
      <c r="A1754" s="3" t="s">
        <v>138</v>
      </c>
      <c r="B1754" s="3">
        <v>7</v>
      </c>
      <c r="C1754" s="4" t="s">
        <v>178</v>
      </c>
      <c r="D1754" s="3" t="s">
        <v>634</v>
      </c>
      <c r="E1754" s="3" t="s">
        <v>488</v>
      </c>
      <c r="F1754" s="4" t="s">
        <v>635</v>
      </c>
      <c r="G1754" s="3" t="s">
        <v>30</v>
      </c>
      <c r="H1754" s="5">
        <v>701.45399999999995</v>
      </c>
      <c r="I1754" s="5">
        <v>1.9358</v>
      </c>
      <c r="J1754" s="5">
        <v>1.8037000000000001</v>
      </c>
      <c r="K1754" s="6">
        <v>0.93175947928505021</v>
      </c>
      <c r="L1754" s="5">
        <v>23.38</v>
      </c>
      <c r="M1754" s="19">
        <f>H1754*INDEX('Pliegos Tarifarios (Santiago)'!$B:$B,MATCH($B1754,'Pliegos Tarifarios (Santiago)'!$A:$A,0))</f>
        <v>92425.683401999995</v>
      </c>
      <c r="N1754" s="19">
        <f>I1754*INDEX('Pliegos Tarifarios (Santiago)'!$C:$C,MATCH($B1754,'Pliegos Tarifarios (Santiago)'!$A:$A,0))</f>
        <v>6596.5075761999997</v>
      </c>
      <c r="O1754" s="19">
        <f>J1754*INDEX('Pliegos Tarifarios (Santiago)'!$D:$D,MATCH($B1754,'Pliegos Tarifarios (Santiago)'!$A:$A,0))</f>
        <v>26104.950100000002</v>
      </c>
      <c r="P1754" s="19">
        <f>H1754*INDEX('Pliegos Tarifarios (Santiago)'!$E:$E,MATCH($B1754,'Pliegos Tarifarios (Santiago)'!$A:$A,0))</f>
        <v>9135.7368959999985</v>
      </c>
      <c r="Q1754" s="19" cm="1">
        <f t="array" ref="Q1754">H1754*_xlfn.IFS(H1754&lt;=350,INDEX('Pliegos Tarifarios (Santiago)'!$F:$F,MATCH($B1754,'Pliegos Tarifarios (Santiago)'!$A:$A,0)),H1754&lt;=500,INDEX('Pliegos Tarifarios (Santiago)'!$G:$G,MATCH($B1754,'Pliegos Tarifarios (Santiago)'!$A:$A,0)),H1754&lt;=1000,INDEX('Pliegos Tarifarios (Santiago)'!$H:$H,MATCH($B1754,'Pliegos Tarifarios (Santiago)'!$A:$A,0)),H1754&lt;=5000,INDEX('Pliegos Tarifarios (Santiago)'!$I:$I,MATCH($B1754,'Pliegos Tarifarios (Santiago)'!$A:$A,0)),H1754&gt;5000,INDEX('Pliegos Tarifarios (Santiago)'!$J:$J,MATCH($B1754,'Pliegos Tarifarios (Santiago)'!$A:$A,0)))/1.19</f>
        <v>1645.1748857142859</v>
      </c>
      <c r="R1754" s="19">
        <f>INDEX('Pliegos Tarifarios (Santiago)'!$K:$K,MATCH($B1754,'Pliegos Tarifarios (Santiago)'!$A:$A,0))</f>
        <v>726.16</v>
      </c>
      <c r="S1754" s="21">
        <f t="shared" si="109"/>
        <v>136634.21285991429</v>
      </c>
      <c r="T1754" s="21">
        <f t="shared" si="110"/>
        <v>25960.500443383717</v>
      </c>
      <c r="U1754" s="19">
        <v>0</v>
      </c>
      <c r="V1754" s="21">
        <f t="shared" si="111"/>
        <v>162594.71330329799</v>
      </c>
    </row>
    <row r="1755" spans="1:22" x14ac:dyDescent="0.3">
      <c r="A1755" s="3" t="s">
        <v>138</v>
      </c>
      <c r="B1755" s="3">
        <v>7</v>
      </c>
      <c r="C1755" s="4" t="s">
        <v>178</v>
      </c>
      <c r="D1755" s="3" t="s">
        <v>636</v>
      </c>
      <c r="E1755" s="3" t="s">
        <v>488</v>
      </c>
      <c r="F1755" s="4" t="s">
        <v>637</v>
      </c>
      <c r="G1755" s="3" t="s">
        <v>30</v>
      </c>
      <c r="H1755" s="5">
        <v>699.28309999999999</v>
      </c>
      <c r="I1755" s="5">
        <v>1.9106000000000001</v>
      </c>
      <c r="J1755" s="5">
        <v>1.9106000000000001</v>
      </c>
      <c r="K1755" s="6">
        <v>1</v>
      </c>
      <c r="L1755" s="5">
        <v>23.31</v>
      </c>
      <c r="M1755" s="19">
        <f>H1755*INDEX('Pliegos Tarifarios (Santiago)'!$B:$B,MATCH($B1755,'Pliegos Tarifarios (Santiago)'!$A:$A,0))</f>
        <v>92139.639105299997</v>
      </c>
      <c r="N1755" s="19">
        <f>I1755*INDEX('Pliegos Tarifarios (Santiago)'!$C:$C,MATCH($B1755,'Pliegos Tarifarios (Santiago)'!$A:$A,0))</f>
        <v>6510.6350734000007</v>
      </c>
      <c r="O1755" s="19">
        <f>J1755*INDEX('Pliegos Tarifarios (Santiago)'!$D:$D,MATCH($B1755,'Pliegos Tarifarios (Santiago)'!$A:$A,0))</f>
        <v>27652.113800000003</v>
      </c>
      <c r="P1755" s="19">
        <f>H1755*INDEX('Pliegos Tarifarios (Santiago)'!$E:$E,MATCH($B1755,'Pliegos Tarifarios (Santiago)'!$A:$A,0))</f>
        <v>9107.4630944</v>
      </c>
      <c r="Q1755" s="19" cm="1">
        <f t="array" ref="Q1755">H1755*_xlfn.IFS(H1755&lt;=350,INDEX('Pliegos Tarifarios (Santiago)'!$F:$F,MATCH($B1755,'Pliegos Tarifarios (Santiago)'!$A:$A,0)),H1755&lt;=500,INDEX('Pliegos Tarifarios (Santiago)'!$G:$G,MATCH($B1755,'Pliegos Tarifarios (Santiago)'!$A:$A,0)),H1755&lt;=1000,INDEX('Pliegos Tarifarios (Santiago)'!$H:$H,MATCH($B1755,'Pliegos Tarifarios (Santiago)'!$A:$A,0)),H1755&lt;=5000,INDEX('Pliegos Tarifarios (Santiago)'!$I:$I,MATCH($B1755,'Pliegos Tarifarios (Santiago)'!$A:$A,0)),H1755&gt;5000,INDEX('Pliegos Tarifarios (Santiago)'!$J:$J,MATCH($B1755,'Pliegos Tarifarios (Santiago)'!$A:$A,0)))/1.19</f>
        <v>1640.0833042857146</v>
      </c>
      <c r="R1755" s="19">
        <f>INDEX('Pliegos Tarifarios (Santiago)'!$K:$K,MATCH($B1755,'Pliegos Tarifarios (Santiago)'!$A:$A,0))</f>
        <v>726.16</v>
      </c>
      <c r="S1755" s="21">
        <f t="shared" si="109"/>
        <v>137776.09437738571</v>
      </c>
      <c r="T1755" s="21">
        <f t="shared" si="110"/>
        <v>26177.457931703288</v>
      </c>
      <c r="U1755" s="19">
        <v>0</v>
      </c>
      <c r="V1755" s="21">
        <f t="shared" si="111"/>
        <v>163953.55230908899</v>
      </c>
    </row>
    <row r="1756" spans="1:22" x14ac:dyDescent="0.3">
      <c r="A1756" s="3" t="s">
        <v>138</v>
      </c>
      <c r="B1756" s="3">
        <v>7</v>
      </c>
      <c r="C1756" s="4" t="s">
        <v>178</v>
      </c>
      <c r="D1756" s="3" t="s">
        <v>638</v>
      </c>
      <c r="E1756" s="3" t="s">
        <v>488</v>
      </c>
      <c r="F1756" s="4" t="s">
        <v>639</v>
      </c>
      <c r="G1756" s="3" t="s">
        <v>30</v>
      </c>
      <c r="H1756" s="5">
        <v>702.4384</v>
      </c>
      <c r="I1756" s="5">
        <v>1.9294</v>
      </c>
      <c r="J1756" s="5">
        <v>1.9009</v>
      </c>
      <c r="K1756" s="6">
        <v>0.98522856846688089</v>
      </c>
      <c r="L1756" s="5">
        <v>23.41</v>
      </c>
      <c r="M1756" s="19">
        <f>H1756*INDEX('Pliegos Tarifarios (Santiago)'!$B:$B,MATCH($B1756,'Pliegos Tarifarios (Santiago)'!$A:$A,0))</f>
        <v>92555.390899200007</v>
      </c>
      <c r="N1756" s="19">
        <f>I1756*INDEX('Pliegos Tarifarios (Santiago)'!$C:$C,MATCH($B1756,'Pliegos Tarifarios (Santiago)'!$A:$A,0))</f>
        <v>6574.6986866000007</v>
      </c>
      <c r="O1756" s="19">
        <f>J1756*INDEX('Pliegos Tarifarios (Santiago)'!$D:$D,MATCH($B1756,'Pliegos Tarifarios (Santiago)'!$A:$A,0))</f>
        <v>27511.725699999999</v>
      </c>
      <c r="P1756" s="19">
        <f>H1756*INDEX('Pliegos Tarifarios (Santiago)'!$E:$E,MATCH($B1756,'Pliegos Tarifarios (Santiago)'!$A:$A,0))</f>
        <v>9148.5577216000001</v>
      </c>
      <c r="Q1756" s="19" cm="1">
        <f t="array" ref="Q1756">H1756*_xlfn.IFS(H1756&lt;=350,INDEX('Pliegos Tarifarios (Santiago)'!$F:$F,MATCH($B1756,'Pliegos Tarifarios (Santiago)'!$A:$A,0)),H1756&lt;=500,INDEX('Pliegos Tarifarios (Santiago)'!$G:$G,MATCH($B1756,'Pliegos Tarifarios (Santiago)'!$A:$A,0)),H1756&lt;=1000,INDEX('Pliegos Tarifarios (Santiago)'!$H:$H,MATCH($B1756,'Pliegos Tarifarios (Santiago)'!$A:$A,0)),H1756&lt;=5000,INDEX('Pliegos Tarifarios (Santiago)'!$I:$I,MATCH($B1756,'Pliegos Tarifarios (Santiago)'!$A:$A,0)),H1756&gt;5000,INDEX('Pliegos Tarifarios (Santiago)'!$J:$J,MATCH($B1756,'Pliegos Tarifarios (Santiago)'!$A:$A,0)))/1.19</f>
        <v>1647.483675966387</v>
      </c>
      <c r="R1756" s="19">
        <f>INDEX('Pliegos Tarifarios (Santiago)'!$K:$K,MATCH($B1756,'Pliegos Tarifarios (Santiago)'!$A:$A,0))</f>
        <v>726.16</v>
      </c>
      <c r="S1756" s="21">
        <f t="shared" si="109"/>
        <v>138164.01668336641</v>
      </c>
      <c r="T1756" s="21">
        <f t="shared" si="110"/>
        <v>26251.16316983962</v>
      </c>
      <c r="U1756" s="19">
        <v>0</v>
      </c>
      <c r="V1756" s="21">
        <f t="shared" si="111"/>
        <v>164415.17985320603</v>
      </c>
    </row>
    <row r="1757" spans="1:22" x14ac:dyDescent="0.3">
      <c r="A1757" s="3" t="s">
        <v>138</v>
      </c>
      <c r="B1757" s="3">
        <v>7</v>
      </c>
      <c r="C1757" s="4" t="s">
        <v>178</v>
      </c>
      <c r="D1757" s="3" t="s">
        <v>640</v>
      </c>
      <c r="E1757" s="3" t="s">
        <v>488</v>
      </c>
      <c r="F1757" s="4" t="s">
        <v>641</v>
      </c>
      <c r="G1757" s="3" t="s">
        <v>30</v>
      </c>
      <c r="H1757" s="5">
        <v>701.303</v>
      </c>
      <c r="I1757" s="5">
        <v>1.9774</v>
      </c>
      <c r="J1757" s="5">
        <v>1.9044000000000001</v>
      </c>
      <c r="K1757" s="6">
        <v>0.96308283604733491</v>
      </c>
      <c r="L1757" s="5">
        <v>23.38</v>
      </c>
      <c r="M1757" s="19">
        <f>H1757*INDEX('Pliegos Tarifarios (Santiago)'!$B:$B,MATCH($B1757,'Pliegos Tarifarios (Santiago)'!$A:$A,0))</f>
        <v>92405.78718900001</v>
      </c>
      <c r="N1757" s="19">
        <f>I1757*INDEX('Pliegos Tarifarios (Santiago)'!$C:$C,MATCH($B1757,'Pliegos Tarifarios (Santiago)'!$A:$A,0))</f>
        <v>6738.2653586000006</v>
      </c>
      <c r="O1757" s="19">
        <f>J1757*INDEX('Pliegos Tarifarios (Santiago)'!$D:$D,MATCH($B1757,'Pliegos Tarifarios (Santiago)'!$A:$A,0))</f>
        <v>27562.3812</v>
      </c>
      <c r="P1757" s="19">
        <f>H1757*INDEX('Pliegos Tarifarios (Santiago)'!$E:$E,MATCH($B1757,'Pliegos Tarifarios (Santiago)'!$A:$A,0))</f>
        <v>9133.7702719999997</v>
      </c>
      <c r="Q1757" s="19" cm="1">
        <f t="array" ref="Q1757">H1757*_xlfn.IFS(H1757&lt;=350,INDEX('Pliegos Tarifarios (Santiago)'!$F:$F,MATCH($B1757,'Pliegos Tarifarios (Santiago)'!$A:$A,0)),H1757&lt;=500,INDEX('Pliegos Tarifarios (Santiago)'!$G:$G,MATCH($B1757,'Pliegos Tarifarios (Santiago)'!$A:$A,0)),H1757&lt;=1000,INDEX('Pliegos Tarifarios (Santiago)'!$H:$H,MATCH($B1757,'Pliegos Tarifarios (Santiago)'!$A:$A,0)),H1757&lt;=5000,INDEX('Pliegos Tarifarios (Santiago)'!$I:$I,MATCH($B1757,'Pliegos Tarifarios (Santiago)'!$A:$A,0)),H1757&gt;5000,INDEX('Pliegos Tarifarios (Santiago)'!$J:$J,MATCH($B1757,'Pliegos Tarifarios (Santiago)'!$A:$A,0)))/1.19</f>
        <v>1644.8207336134456</v>
      </c>
      <c r="R1757" s="19">
        <f>INDEX('Pliegos Tarifarios (Santiago)'!$K:$K,MATCH($B1757,'Pliegos Tarifarios (Santiago)'!$A:$A,0))</f>
        <v>726.16</v>
      </c>
      <c r="S1757" s="21">
        <f t="shared" si="109"/>
        <v>138211.18475321346</v>
      </c>
      <c r="T1757" s="21">
        <f t="shared" si="110"/>
        <v>26260.125103110557</v>
      </c>
      <c r="U1757" s="19">
        <v>0</v>
      </c>
      <c r="V1757" s="21">
        <f t="shared" si="111"/>
        <v>164471.30985632402</v>
      </c>
    </row>
    <row r="1758" spans="1:22" x14ac:dyDescent="0.3">
      <c r="A1758" s="3" t="s">
        <v>138</v>
      </c>
      <c r="B1758" s="3">
        <v>7</v>
      </c>
      <c r="C1758" s="4" t="s">
        <v>178</v>
      </c>
      <c r="D1758" s="3" t="s">
        <v>642</v>
      </c>
      <c r="E1758" s="3" t="s">
        <v>488</v>
      </c>
      <c r="F1758" s="4" t="s">
        <v>643</v>
      </c>
      <c r="G1758" s="3" t="s">
        <v>30</v>
      </c>
      <c r="H1758" s="5">
        <v>703.17780000000005</v>
      </c>
      <c r="I1758" s="5">
        <v>1.8946000000000001</v>
      </c>
      <c r="J1758" s="5">
        <v>1.8655999999999999</v>
      </c>
      <c r="K1758" s="6">
        <v>0.98469333896336952</v>
      </c>
      <c r="L1758" s="5">
        <v>23.44</v>
      </c>
      <c r="M1758" s="19">
        <f>H1758*INDEX('Pliegos Tarifarios (Santiago)'!$B:$B,MATCH($B1758,'Pliegos Tarifarios (Santiago)'!$A:$A,0))</f>
        <v>92652.816461400012</v>
      </c>
      <c r="N1758" s="19">
        <f>I1758*INDEX('Pliegos Tarifarios (Santiago)'!$C:$C,MATCH($B1758,'Pliegos Tarifarios (Santiago)'!$A:$A,0))</f>
        <v>6456.1128494000004</v>
      </c>
      <c r="O1758" s="19">
        <f>J1758*INDEX('Pliegos Tarifarios (Santiago)'!$D:$D,MATCH($B1758,'Pliegos Tarifarios (Santiago)'!$A:$A,0))</f>
        <v>27000.828799999999</v>
      </c>
      <c r="P1758" s="19">
        <f>H1758*INDEX('Pliegos Tarifarios (Santiago)'!$E:$E,MATCH($B1758,'Pliegos Tarifarios (Santiago)'!$A:$A,0))</f>
        <v>9158.1876671999999</v>
      </c>
      <c r="Q1758" s="19" cm="1">
        <f t="array" ref="Q1758">H1758*_xlfn.IFS(H1758&lt;=350,INDEX('Pliegos Tarifarios (Santiago)'!$F:$F,MATCH($B1758,'Pliegos Tarifarios (Santiago)'!$A:$A,0)),H1758&lt;=500,INDEX('Pliegos Tarifarios (Santiago)'!$G:$G,MATCH($B1758,'Pliegos Tarifarios (Santiago)'!$A:$A,0)),H1758&lt;=1000,INDEX('Pliegos Tarifarios (Santiago)'!$H:$H,MATCH($B1758,'Pliegos Tarifarios (Santiago)'!$A:$A,0)),H1758&lt;=5000,INDEX('Pliegos Tarifarios (Santiago)'!$I:$I,MATCH($B1758,'Pliegos Tarifarios (Santiago)'!$A:$A,0)),H1758&gt;5000,INDEX('Pliegos Tarifarios (Santiago)'!$J:$J,MATCH($B1758,'Pliegos Tarifarios (Santiago)'!$A:$A,0)))/1.19</f>
        <v>1649.2178485714289</v>
      </c>
      <c r="R1758" s="19">
        <f>INDEX('Pliegos Tarifarios (Santiago)'!$K:$K,MATCH($B1758,'Pliegos Tarifarios (Santiago)'!$A:$A,0))</f>
        <v>726.16</v>
      </c>
      <c r="S1758" s="21">
        <f t="shared" si="109"/>
        <v>137643.32362657145</v>
      </c>
      <c r="T1758" s="21">
        <f t="shared" si="110"/>
        <v>26152.231489048576</v>
      </c>
      <c r="U1758" s="19">
        <v>0</v>
      </c>
      <c r="V1758" s="21">
        <f t="shared" si="111"/>
        <v>163795.55511562002</v>
      </c>
    </row>
    <row r="1759" spans="1:22" x14ac:dyDescent="0.3">
      <c r="A1759" s="3" t="s">
        <v>138</v>
      </c>
      <c r="B1759" s="3">
        <v>7</v>
      </c>
      <c r="C1759" s="4" t="s">
        <v>178</v>
      </c>
      <c r="D1759" s="3" t="s">
        <v>644</v>
      </c>
      <c r="E1759" s="3" t="s">
        <v>488</v>
      </c>
      <c r="F1759" s="4" t="s">
        <v>645</v>
      </c>
      <c r="G1759" s="3" t="s">
        <v>30</v>
      </c>
      <c r="H1759" s="5">
        <v>700.5059</v>
      </c>
      <c r="I1759" s="5">
        <v>1.8857999999999999</v>
      </c>
      <c r="J1759" s="5">
        <v>1.8857999999999999</v>
      </c>
      <c r="K1759" s="6">
        <v>1</v>
      </c>
      <c r="L1759" s="5">
        <v>23.35</v>
      </c>
      <c r="M1759" s="19">
        <f>H1759*INDEX('Pliegos Tarifarios (Santiago)'!$B:$B,MATCH($B1759,'Pliegos Tarifarios (Santiago)'!$A:$A,0))</f>
        <v>92300.758901699999</v>
      </c>
      <c r="N1759" s="19">
        <f>I1759*INDEX('Pliegos Tarifarios (Santiago)'!$C:$C,MATCH($B1759,'Pliegos Tarifarios (Santiago)'!$A:$A,0))</f>
        <v>6426.1256261999997</v>
      </c>
      <c r="O1759" s="19">
        <f>J1759*INDEX('Pliegos Tarifarios (Santiago)'!$D:$D,MATCH($B1759,'Pliegos Tarifarios (Santiago)'!$A:$A,0))</f>
        <v>27293.183399999998</v>
      </c>
      <c r="P1759" s="19">
        <f>H1759*INDEX('Pliegos Tarifarios (Santiago)'!$E:$E,MATCH($B1759,'Pliegos Tarifarios (Santiago)'!$A:$A,0))</f>
        <v>9123.3888415999991</v>
      </c>
      <c r="Q1759" s="19" cm="1">
        <f t="array" ref="Q1759">H1759*_xlfn.IFS(H1759&lt;=350,INDEX('Pliegos Tarifarios (Santiago)'!$F:$F,MATCH($B1759,'Pliegos Tarifarios (Santiago)'!$A:$A,0)),H1759&lt;=500,INDEX('Pliegos Tarifarios (Santiago)'!$G:$G,MATCH($B1759,'Pliegos Tarifarios (Santiago)'!$A:$A,0)),H1759&lt;=1000,INDEX('Pliegos Tarifarios (Santiago)'!$H:$H,MATCH($B1759,'Pliegos Tarifarios (Santiago)'!$A:$A,0)),H1759&lt;=5000,INDEX('Pliegos Tarifarios (Santiago)'!$I:$I,MATCH($B1759,'Pliegos Tarifarios (Santiago)'!$A:$A,0)),H1759&gt;5000,INDEX('Pliegos Tarifarios (Santiago)'!$J:$J,MATCH($B1759,'Pliegos Tarifarios (Santiago)'!$A:$A,0)))/1.19</f>
        <v>1642.9512326890758</v>
      </c>
      <c r="R1759" s="19">
        <f>INDEX('Pliegos Tarifarios (Santiago)'!$K:$K,MATCH($B1759,'Pliegos Tarifarios (Santiago)'!$A:$A,0))</f>
        <v>726.16</v>
      </c>
      <c r="S1759" s="21">
        <f t="shared" si="109"/>
        <v>137512.56800218907</v>
      </c>
      <c r="T1759" s="21">
        <f t="shared" si="110"/>
        <v>26127.387920415924</v>
      </c>
      <c r="U1759" s="19">
        <v>0</v>
      </c>
      <c r="V1759" s="21">
        <f t="shared" si="111"/>
        <v>163639.955922605</v>
      </c>
    </row>
    <row r="1760" spans="1:22" x14ac:dyDescent="0.3">
      <c r="A1760" s="3" t="s">
        <v>138</v>
      </c>
      <c r="B1760" s="3">
        <v>7</v>
      </c>
      <c r="C1760" s="4" t="s">
        <v>178</v>
      </c>
      <c r="D1760" s="3" t="s">
        <v>646</v>
      </c>
      <c r="E1760" s="3" t="s">
        <v>488</v>
      </c>
      <c r="F1760" s="4" t="s">
        <v>647</v>
      </c>
      <c r="G1760" s="3" t="s">
        <v>30</v>
      </c>
      <c r="H1760" s="5">
        <v>700.85260000000005</v>
      </c>
      <c r="I1760" s="5">
        <v>1.8917999999999999</v>
      </c>
      <c r="J1760" s="5">
        <v>1.8617999999999999</v>
      </c>
      <c r="K1760" s="6">
        <v>0.98414208690136373</v>
      </c>
      <c r="L1760" s="5">
        <v>23.36</v>
      </c>
      <c r="M1760" s="19">
        <f>H1760*INDEX('Pliegos Tarifarios (Santiago)'!$B:$B,MATCH($B1760,'Pliegos Tarifarios (Santiago)'!$A:$A,0))</f>
        <v>92346.441133800006</v>
      </c>
      <c r="N1760" s="19">
        <f>I1760*INDEX('Pliegos Tarifarios (Santiago)'!$C:$C,MATCH($B1760,'Pliegos Tarifarios (Santiago)'!$A:$A,0))</f>
        <v>6446.5714601999998</v>
      </c>
      <c r="O1760" s="19">
        <f>J1760*INDEX('Pliegos Tarifarios (Santiago)'!$D:$D,MATCH($B1760,'Pliegos Tarifarios (Santiago)'!$A:$A,0))</f>
        <v>26945.831399999999</v>
      </c>
      <c r="P1760" s="19">
        <f>H1760*INDEX('Pliegos Tarifarios (Santiago)'!$E:$E,MATCH($B1760,'Pliegos Tarifarios (Santiago)'!$A:$A,0))</f>
        <v>9127.9042623999994</v>
      </c>
      <c r="Q1760" s="19" cm="1">
        <f t="array" ref="Q1760">H1760*_xlfn.IFS(H1760&lt;=350,INDEX('Pliegos Tarifarios (Santiago)'!$F:$F,MATCH($B1760,'Pliegos Tarifarios (Santiago)'!$A:$A,0)),H1760&lt;=500,INDEX('Pliegos Tarifarios (Santiago)'!$G:$G,MATCH($B1760,'Pliegos Tarifarios (Santiago)'!$A:$A,0)),H1760&lt;=1000,INDEX('Pliegos Tarifarios (Santiago)'!$H:$H,MATCH($B1760,'Pliegos Tarifarios (Santiago)'!$A:$A,0)),H1760&lt;=5000,INDEX('Pliegos Tarifarios (Santiago)'!$I:$I,MATCH($B1760,'Pliegos Tarifarios (Santiago)'!$A:$A,0)),H1760&gt;5000,INDEX('Pliegos Tarifarios (Santiago)'!$J:$J,MATCH($B1760,'Pliegos Tarifarios (Santiago)'!$A:$A,0)))/1.19</f>
        <v>1643.7643752941181</v>
      </c>
      <c r="R1760" s="19">
        <f>INDEX('Pliegos Tarifarios (Santiago)'!$K:$K,MATCH($B1760,'Pliegos Tarifarios (Santiago)'!$A:$A,0))</f>
        <v>726.16</v>
      </c>
      <c r="S1760" s="21">
        <f t="shared" si="109"/>
        <v>137236.67263169412</v>
      </c>
      <c r="T1760" s="21">
        <f t="shared" si="110"/>
        <v>26074.967800021885</v>
      </c>
      <c r="U1760" s="19">
        <v>0</v>
      </c>
      <c r="V1760" s="21">
        <f t="shared" si="111"/>
        <v>163311.64043171599</v>
      </c>
    </row>
    <row r="1761" spans="1:22" x14ac:dyDescent="0.3">
      <c r="A1761" s="3" t="s">
        <v>138</v>
      </c>
      <c r="B1761" s="3">
        <v>7</v>
      </c>
      <c r="C1761" s="4" t="s">
        <v>178</v>
      </c>
      <c r="D1761" s="3" t="s">
        <v>648</v>
      </c>
      <c r="E1761" s="3" t="s">
        <v>488</v>
      </c>
      <c r="F1761" s="4" t="s">
        <v>649</v>
      </c>
      <c r="G1761" s="3" t="s">
        <v>30</v>
      </c>
      <c r="H1761" s="5">
        <v>702.71559999999999</v>
      </c>
      <c r="I1761" s="5">
        <v>1.9327000000000001</v>
      </c>
      <c r="J1761" s="5">
        <v>1.8865000000000001</v>
      </c>
      <c r="K1761" s="6">
        <v>0.9760956175298805</v>
      </c>
      <c r="L1761" s="5">
        <v>23.42</v>
      </c>
      <c r="M1761" s="19">
        <f>H1761*INDEX('Pliegos Tarifarios (Santiago)'!$B:$B,MATCH($B1761,'Pliegos Tarifarios (Santiago)'!$A:$A,0))</f>
        <v>92591.9156028</v>
      </c>
      <c r="N1761" s="19">
        <f>I1761*INDEX('Pliegos Tarifarios (Santiago)'!$C:$C,MATCH($B1761,'Pliegos Tarifarios (Santiago)'!$A:$A,0))</f>
        <v>6585.9438953000008</v>
      </c>
      <c r="O1761" s="19">
        <f>J1761*INDEX('Pliegos Tarifarios (Santiago)'!$D:$D,MATCH($B1761,'Pliegos Tarifarios (Santiago)'!$A:$A,0))</f>
        <v>27303.3145</v>
      </c>
      <c r="P1761" s="19">
        <f>H1761*INDEX('Pliegos Tarifarios (Santiago)'!$E:$E,MATCH($B1761,'Pliegos Tarifarios (Santiago)'!$A:$A,0))</f>
        <v>9152.1679743999994</v>
      </c>
      <c r="Q1761" s="19" cm="1">
        <f t="array" ref="Q1761">H1761*_xlfn.IFS(H1761&lt;=350,INDEX('Pliegos Tarifarios (Santiago)'!$F:$F,MATCH($B1761,'Pliegos Tarifarios (Santiago)'!$A:$A,0)),H1761&lt;=500,INDEX('Pliegos Tarifarios (Santiago)'!$G:$G,MATCH($B1761,'Pliegos Tarifarios (Santiago)'!$A:$A,0)),H1761&lt;=1000,INDEX('Pliegos Tarifarios (Santiago)'!$H:$H,MATCH($B1761,'Pliegos Tarifarios (Santiago)'!$A:$A,0)),H1761&lt;=5000,INDEX('Pliegos Tarifarios (Santiago)'!$I:$I,MATCH($B1761,'Pliegos Tarifarios (Santiago)'!$A:$A,0)),H1761&gt;5000,INDEX('Pliegos Tarifarios (Santiago)'!$J:$J,MATCH($B1761,'Pliegos Tarifarios (Santiago)'!$A:$A,0)))/1.19</f>
        <v>1648.1338147899162</v>
      </c>
      <c r="R1761" s="19">
        <f>INDEX('Pliegos Tarifarios (Santiago)'!$K:$K,MATCH($B1761,'Pliegos Tarifarios (Santiago)'!$A:$A,0))</f>
        <v>726.16</v>
      </c>
      <c r="S1761" s="21">
        <f t="shared" si="109"/>
        <v>138007.63578728994</v>
      </c>
      <c r="T1761" s="21">
        <f t="shared" si="110"/>
        <v>26221.450799585087</v>
      </c>
      <c r="U1761" s="19">
        <v>0</v>
      </c>
      <c r="V1761" s="21">
        <f t="shared" si="111"/>
        <v>164229.08658687503</v>
      </c>
    </row>
    <row r="1762" spans="1:22" x14ac:dyDescent="0.3">
      <c r="A1762" s="3" t="s">
        <v>138</v>
      </c>
      <c r="B1762" s="3">
        <v>7</v>
      </c>
      <c r="C1762" s="4" t="s">
        <v>178</v>
      </c>
      <c r="D1762" s="3" t="s">
        <v>650</v>
      </c>
      <c r="E1762" s="3" t="s">
        <v>488</v>
      </c>
      <c r="F1762" s="4" t="s">
        <v>651</v>
      </c>
      <c r="G1762" s="3" t="s">
        <v>30</v>
      </c>
      <c r="H1762" s="5">
        <v>701.3338</v>
      </c>
      <c r="I1762" s="5">
        <v>1.8951</v>
      </c>
      <c r="J1762" s="5">
        <v>1.8588</v>
      </c>
      <c r="K1762" s="6">
        <v>0.98084533797688778</v>
      </c>
      <c r="L1762" s="5">
        <v>23.38</v>
      </c>
      <c r="M1762" s="19">
        <f>H1762*INDEX('Pliegos Tarifarios (Santiago)'!$B:$B,MATCH($B1762,'Pliegos Tarifarios (Santiago)'!$A:$A,0))</f>
        <v>92409.845489400002</v>
      </c>
      <c r="N1762" s="19">
        <f>I1762*INDEX('Pliegos Tarifarios (Santiago)'!$C:$C,MATCH($B1762,'Pliegos Tarifarios (Santiago)'!$A:$A,0))</f>
        <v>6457.8166689</v>
      </c>
      <c r="O1762" s="19">
        <f>J1762*INDEX('Pliegos Tarifarios (Santiago)'!$D:$D,MATCH($B1762,'Pliegos Tarifarios (Santiago)'!$A:$A,0))</f>
        <v>26902.412400000001</v>
      </c>
      <c r="P1762" s="19">
        <f>H1762*INDEX('Pliegos Tarifarios (Santiago)'!$E:$E,MATCH($B1762,'Pliegos Tarifarios (Santiago)'!$A:$A,0))</f>
        <v>9134.1714111999991</v>
      </c>
      <c r="Q1762" s="19" cm="1">
        <f t="array" ref="Q1762">H1762*_xlfn.IFS(H1762&lt;=350,INDEX('Pliegos Tarifarios (Santiago)'!$F:$F,MATCH($B1762,'Pliegos Tarifarios (Santiago)'!$A:$A,0)),H1762&lt;=500,INDEX('Pliegos Tarifarios (Santiago)'!$G:$G,MATCH($B1762,'Pliegos Tarifarios (Santiago)'!$A:$A,0)),H1762&lt;=1000,INDEX('Pliegos Tarifarios (Santiago)'!$H:$H,MATCH($B1762,'Pliegos Tarifarios (Santiago)'!$A:$A,0)),H1762&lt;=5000,INDEX('Pliegos Tarifarios (Santiago)'!$I:$I,MATCH($B1762,'Pliegos Tarifarios (Santiago)'!$A:$A,0)),H1762&gt;5000,INDEX('Pliegos Tarifarios (Santiago)'!$J:$J,MATCH($B1762,'Pliegos Tarifarios (Santiago)'!$A:$A,0)))/1.19</f>
        <v>1644.8929712605045</v>
      </c>
      <c r="R1762" s="19">
        <f>INDEX('Pliegos Tarifarios (Santiago)'!$K:$K,MATCH($B1762,'Pliegos Tarifarios (Santiago)'!$A:$A,0))</f>
        <v>726.16</v>
      </c>
      <c r="S1762" s="21">
        <f t="shared" si="109"/>
        <v>137275.29894076052</v>
      </c>
      <c r="T1762" s="21">
        <f t="shared" si="110"/>
        <v>26082.306798744499</v>
      </c>
      <c r="U1762" s="19">
        <v>0</v>
      </c>
      <c r="V1762" s="21">
        <f t="shared" si="111"/>
        <v>163357.60573950503</v>
      </c>
    </row>
    <row r="1763" spans="1:22" x14ac:dyDescent="0.3">
      <c r="A1763" s="3" t="s">
        <v>138</v>
      </c>
      <c r="B1763" s="3">
        <v>7</v>
      </c>
      <c r="C1763" s="4" t="s">
        <v>178</v>
      </c>
      <c r="D1763" s="3" t="s">
        <v>652</v>
      </c>
      <c r="E1763" s="3" t="s">
        <v>488</v>
      </c>
      <c r="F1763" s="4" t="s">
        <v>653</v>
      </c>
      <c r="G1763" s="3" t="s">
        <v>30</v>
      </c>
      <c r="H1763" s="5">
        <v>700.71280000000002</v>
      </c>
      <c r="I1763" s="5">
        <v>1.9238</v>
      </c>
      <c r="J1763" s="5">
        <v>1.8367</v>
      </c>
      <c r="K1763" s="6">
        <v>0.95472502339120491</v>
      </c>
      <c r="L1763" s="5">
        <v>23.36</v>
      </c>
      <c r="M1763" s="19">
        <f>H1763*INDEX('Pliegos Tarifarios (Santiago)'!$B:$B,MATCH($B1763,'Pliegos Tarifarios (Santiago)'!$A:$A,0))</f>
        <v>92328.0206664</v>
      </c>
      <c r="N1763" s="19">
        <f>I1763*INDEX('Pliegos Tarifarios (Santiago)'!$C:$C,MATCH($B1763,'Pliegos Tarifarios (Santiago)'!$A:$A,0))</f>
        <v>6555.6159082000004</v>
      </c>
      <c r="O1763" s="19">
        <f>J1763*INDEX('Pliegos Tarifarios (Santiago)'!$D:$D,MATCH($B1763,'Pliegos Tarifarios (Santiago)'!$A:$A,0))</f>
        <v>26582.559099999999</v>
      </c>
      <c r="P1763" s="19">
        <f>H1763*INDEX('Pliegos Tarifarios (Santiago)'!$E:$E,MATCH($B1763,'Pliegos Tarifarios (Santiago)'!$A:$A,0))</f>
        <v>9126.0835071999991</v>
      </c>
      <c r="Q1763" s="19" cm="1">
        <f t="array" ref="Q1763">H1763*_xlfn.IFS(H1763&lt;=350,INDEX('Pliegos Tarifarios (Santiago)'!$F:$F,MATCH($B1763,'Pliegos Tarifarios (Santiago)'!$A:$A,0)),H1763&lt;=500,INDEX('Pliegos Tarifarios (Santiago)'!$G:$G,MATCH($B1763,'Pliegos Tarifarios (Santiago)'!$A:$A,0)),H1763&lt;=1000,INDEX('Pliegos Tarifarios (Santiago)'!$H:$H,MATCH($B1763,'Pliegos Tarifarios (Santiago)'!$A:$A,0)),H1763&lt;=5000,INDEX('Pliegos Tarifarios (Santiago)'!$I:$I,MATCH($B1763,'Pliegos Tarifarios (Santiago)'!$A:$A,0)),H1763&gt;5000,INDEX('Pliegos Tarifarios (Santiago)'!$J:$J,MATCH($B1763,'Pliegos Tarifarios (Santiago)'!$A:$A,0)))/1.19</f>
        <v>1643.4364914285718</v>
      </c>
      <c r="R1763" s="19">
        <f>INDEX('Pliegos Tarifarios (Santiago)'!$K:$K,MATCH($B1763,'Pliegos Tarifarios (Santiago)'!$A:$A,0))</f>
        <v>726.16</v>
      </c>
      <c r="S1763" s="21">
        <f t="shared" si="109"/>
        <v>136961.87567322858</v>
      </c>
      <c r="T1763" s="21">
        <f t="shared" si="110"/>
        <v>26022.756377913433</v>
      </c>
      <c r="U1763" s="19">
        <v>0</v>
      </c>
      <c r="V1763" s="21">
        <f t="shared" si="111"/>
        <v>162984.63205114202</v>
      </c>
    </row>
    <row r="1764" spans="1:22" x14ac:dyDescent="0.3">
      <c r="A1764" s="3" t="s">
        <v>138</v>
      </c>
      <c r="B1764" s="3">
        <v>7</v>
      </c>
      <c r="C1764" s="4" t="s">
        <v>178</v>
      </c>
      <c r="D1764" s="3" t="s">
        <v>654</v>
      </c>
      <c r="E1764" s="3" t="s">
        <v>488</v>
      </c>
      <c r="F1764" s="4" t="s">
        <v>655</v>
      </c>
      <c r="G1764" s="3" t="s">
        <v>30</v>
      </c>
      <c r="H1764" s="5">
        <v>700.70579999999995</v>
      </c>
      <c r="I1764" s="5">
        <v>1.8936999999999999</v>
      </c>
      <c r="J1764" s="5">
        <v>1.8461000000000001</v>
      </c>
      <c r="K1764" s="6">
        <v>0.97486402281248352</v>
      </c>
      <c r="L1764" s="5">
        <v>23.36</v>
      </c>
      <c r="M1764" s="19">
        <f>H1764*INDEX('Pliegos Tarifarios (Santiago)'!$B:$B,MATCH($B1764,'Pliegos Tarifarios (Santiago)'!$A:$A,0))</f>
        <v>92327.098325400002</v>
      </c>
      <c r="N1764" s="19">
        <f>I1764*INDEX('Pliegos Tarifarios (Santiago)'!$C:$C,MATCH($B1764,'Pliegos Tarifarios (Santiago)'!$A:$A,0))</f>
        <v>6453.0459743000001</v>
      </c>
      <c r="O1764" s="19">
        <f>J1764*INDEX('Pliegos Tarifarios (Santiago)'!$D:$D,MATCH($B1764,'Pliegos Tarifarios (Santiago)'!$A:$A,0))</f>
        <v>26718.605299999999</v>
      </c>
      <c r="P1764" s="19">
        <f>H1764*INDEX('Pliegos Tarifarios (Santiago)'!$E:$E,MATCH($B1764,'Pliegos Tarifarios (Santiago)'!$A:$A,0))</f>
        <v>9125.9923391999982</v>
      </c>
      <c r="Q1764" s="19" cm="1">
        <f t="array" ref="Q1764">H1764*_xlfn.IFS(H1764&lt;=350,INDEX('Pliegos Tarifarios (Santiago)'!$F:$F,MATCH($B1764,'Pliegos Tarifarios (Santiago)'!$A:$A,0)),H1764&lt;=500,INDEX('Pliegos Tarifarios (Santiago)'!$G:$G,MATCH($B1764,'Pliegos Tarifarios (Santiago)'!$A:$A,0)),H1764&lt;=1000,INDEX('Pliegos Tarifarios (Santiago)'!$H:$H,MATCH($B1764,'Pliegos Tarifarios (Santiago)'!$A:$A,0)),H1764&lt;=5000,INDEX('Pliegos Tarifarios (Santiago)'!$I:$I,MATCH($B1764,'Pliegos Tarifarios (Santiago)'!$A:$A,0)),H1764&gt;5000,INDEX('Pliegos Tarifarios (Santiago)'!$J:$J,MATCH($B1764,'Pliegos Tarifarios (Santiago)'!$A:$A,0)))/1.19</f>
        <v>1643.4200737815129</v>
      </c>
      <c r="R1764" s="19">
        <f>INDEX('Pliegos Tarifarios (Santiago)'!$K:$K,MATCH($B1764,'Pliegos Tarifarios (Santiago)'!$A:$A,0))</f>
        <v>726.16</v>
      </c>
      <c r="S1764" s="21">
        <f t="shared" si="109"/>
        <v>136994.32201268151</v>
      </c>
      <c r="T1764" s="21">
        <f t="shared" si="110"/>
        <v>26028.921182409489</v>
      </c>
      <c r="U1764" s="19">
        <v>0</v>
      </c>
      <c r="V1764" s="21">
        <f t="shared" si="111"/>
        <v>163023.243195091</v>
      </c>
    </row>
    <row r="1765" spans="1:22" x14ac:dyDescent="0.3">
      <c r="A1765" s="3" t="s">
        <v>138</v>
      </c>
      <c r="B1765" s="3">
        <v>7</v>
      </c>
      <c r="C1765" s="4" t="s">
        <v>178</v>
      </c>
      <c r="D1765" s="3" t="s">
        <v>656</v>
      </c>
      <c r="E1765" s="3" t="s">
        <v>488</v>
      </c>
      <c r="F1765" s="4" t="s">
        <v>657</v>
      </c>
      <c r="G1765" s="3" t="s">
        <v>30</v>
      </c>
      <c r="H1765" s="5">
        <v>700.29510000000005</v>
      </c>
      <c r="I1765" s="5">
        <v>1.8918999999999999</v>
      </c>
      <c r="J1765" s="5">
        <v>1.8540000000000001</v>
      </c>
      <c r="K1765" s="6">
        <v>0.97996722871187703</v>
      </c>
      <c r="L1765" s="5">
        <v>23.34</v>
      </c>
      <c r="M1765" s="19">
        <f>H1765*INDEX('Pliegos Tarifarios (Santiago)'!$B:$B,MATCH($B1765,'Pliegos Tarifarios (Santiago)'!$A:$A,0))</f>
        <v>92272.983261300004</v>
      </c>
      <c r="N1765" s="19">
        <f>I1765*INDEX('Pliegos Tarifarios (Santiago)'!$C:$C,MATCH($B1765,'Pliegos Tarifarios (Santiago)'!$A:$A,0))</f>
        <v>6446.9122240999995</v>
      </c>
      <c r="O1765" s="19">
        <f>J1765*INDEX('Pliegos Tarifarios (Santiago)'!$D:$D,MATCH($B1765,'Pliegos Tarifarios (Santiago)'!$A:$A,0))</f>
        <v>26832.942000000003</v>
      </c>
      <c r="P1765" s="19">
        <f>H1765*INDEX('Pliegos Tarifarios (Santiago)'!$E:$E,MATCH($B1765,'Pliegos Tarifarios (Santiago)'!$A:$A,0))</f>
        <v>9120.6433823999996</v>
      </c>
      <c r="Q1765" s="19" cm="1">
        <f t="array" ref="Q1765">H1765*_xlfn.IFS(H1765&lt;=350,INDEX('Pliegos Tarifarios (Santiago)'!$F:$F,MATCH($B1765,'Pliegos Tarifarios (Santiago)'!$A:$A,0)),H1765&lt;=500,INDEX('Pliegos Tarifarios (Santiago)'!$G:$G,MATCH($B1765,'Pliegos Tarifarios (Santiago)'!$A:$A,0)),H1765&lt;=1000,INDEX('Pliegos Tarifarios (Santiago)'!$H:$H,MATCH($B1765,'Pliegos Tarifarios (Santiago)'!$A:$A,0)),H1765&lt;=5000,INDEX('Pliegos Tarifarios (Santiago)'!$I:$I,MATCH($B1765,'Pliegos Tarifarios (Santiago)'!$A:$A,0)),H1765&gt;5000,INDEX('Pliegos Tarifarios (Santiago)'!$J:$J,MATCH($B1765,'Pliegos Tarifarios (Santiago)'!$A:$A,0)))/1.19</f>
        <v>1642.4568269747904</v>
      </c>
      <c r="R1765" s="19">
        <f>INDEX('Pliegos Tarifarios (Santiago)'!$K:$K,MATCH($B1765,'Pliegos Tarifarios (Santiago)'!$A:$A,0))</f>
        <v>726.16</v>
      </c>
      <c r="S1765" s="21">
        <f t="shared" si="109"/>
        <v>137042.0976947748</v>
      </c>
      <c r="T1765" s="21">
        <f t="shared" si="110"/>
        <v>26037.998562007211</v>
      </c>
      <c r="U1765" s="19">
        <v>0</v>
      </c>
      <c r="V1765" s="21">
        <f t="shared" si="111"/>
        <v>163080.09625678201</v>
      </c>
    </row>
    <row r="1766" spans="1:22" x14ac:dyDescent="0.3">
      <c r="A1766" s="3" t="s">
        <v>138</v>
      </c>
      <c r="B1766" s="3">
        <v>7</v>
      </c>
      <c r="C1766" s="4" t="s">
        <v>178</v>
      </c>
      <c r="D1766" s="3" t="s">
        <v>658</v>
      </c>
      <c r="E1766" s="3" t="s">
        <v>488</v>
      </c>
      <c r="F1766" s="4" t="s">
        <v>659</v>
      </c>
      <c r="G1766" s="3" t="s">
        <v>30</v>
      </c>
      <c r="H1766" s="5">
        <v>701.37049999999999</v>
      </c>
      <c r="I1766" s="5">
        <v>1.8980999999999999</v>
      </c>
      <c r="J1766" s="5">
        <v>1.855</v>
      </c>
      <c r="K1766" s="6">
        <v>0.97729308255624048</v>
      </c>
      <c r="L1766" s="5">
        <v>23.38</v>
      </c>
      <c r="M1766" s="19">
        <f>H1766*INDEX('Pliegos Tarifarios (Santiago)'!$B:$B,MATCH($B1766,'Pliegos Tarifarios (Santiago)'!$A:$A,0))</f>
        <v>92414.6811915</v>
      </c>
      <c r="N1766" s="19">
        <f>I1766*INDEX('Pliegos Tarifarios (Santiago)'!$C:$C,MATCH($B1766,'Pliegos Tarifarios (Santiago)'!$A:$A,0))</f>
        <v>6468.0395859</v>
      </c>
      <c r="O1766" s="19">
        <f>J1766*INDEX('Pliegos Tarifarios (Santiago)'!$D:$D,MATCH($B1766,'Pliegos Tarifarios (Santiago)'!$A:$A,0))</f>
        <v>26847.415000000001</v>
      </c>
      <c r="P1766" s="19">
        <f>H1766*INDEX('Pliegos Tarifarios (Santiago)'!$E:$E,MATCH($B1766,'Pliegos Tarifarios (Santiago)'!$A:$A,0))</f>
        <v>9134.6493919999994</v>
      </c>
      <c r="Q1766" s="19" cm="1">
        <f t="array" ref="Q1766">H1766*_xlfn.IFS(H1766&lt;=350,INDEX('Pliegos Tarifarios (Santiago)'!$F:$F,MATCH($B1766,'Pliegos Tarifarios (Santiago)'!$A:$A,0)),H1766&lt;=500,INDEX('Pliegos Tarifarios (Santiago)'!$G:$G,MATCH($B1766,'Pliegos Tarifarios (Santiago)'!$A:$A,0)),H1766&lt;=1000,INDEX('Pliegos Tarifarios (Santiago)'!$H:$H,MATCH($B1766,'Pliegos Tarifarios (Santiago)'!$A:$A,0)),H1766&lt;=5000,INDEX('Pliegos Tarifarios (Santiago)'!$I:$I,MATCH($B1766,'Pliegos Tarifarios (Santiago)'!$A:$A,0)),H1766&gt;5000,INDEX('Pliegos Tarifarios (Santiago)'!$J:$J,MATCH($B1766,'Pliegos Tarifarios (Santiago)'!$A:$A,0)))/1.19</f>
        <v>1644.9790466386557</v>
      </c>
      <c r="R1766" s="19">
        <f>INDEX('Pliegos Tarifarios (Santiago)'!$K:$K,MATCH($B1766,'Pliegos Tarifarios (Santiago)'!$A:$A,0))</f>
        <v>726.16</v>
      </c>
      <c r="S1766" s="21">
        <f t="shared" si="109"/>
        <v>137235.92421603863</v>
      </c>
      <c r="T1766" s="21">
        <f t="shared" si="110"/>
        <v>26074.825601047341</v>
      </c>
      <c r="U1766" s="19">
        <v>0</v>
      </c>
      <c r="V1766" s="21">
        <f t="shared" si="111"/>
        <v>163310.74981708598</v>
      </c>
    </row>
    <row r="1767" spans="1:22" x14ac:dyDescent="0.3">
      <c r="A1767" s="3" t="s">
        <v>138</v>
      </c>
      <c r="B1767" s="3">
        <v>7</v>
      </c>
      <c r="C1767" s="4" t="s">
        <v>178</v>
      </c>
      <c r="D1767" s="3" t="s">
        <v>660</v>
      </c>
      <c r="E1767" s="3" t="s">
        <v>488</v>
      </c>
      <c r="F1767" s="4" t="s">
        <v>661</v>
      </c>
      <c r="G1767" s="3" t="s">
        <v>30</v>
      </c>
      <c r="H1767" s="5">
        <v>699.82619999999997</v>
      </c>
      <c r="I1767" s="5">
        <v>1.9038999999999999</v>
      </c>
      <c r="J1767" s="5">
        <v>1.9038999999999999</v>
      </c>
      <c r="K1767" s="6">
        <v>1</v>
      </c>
      <c r="L1767" s="5">
        <v>23.33</v>
      </c>
      <c r="M1767" s="19">
        <f>H1767*INDEX('Pliegos Tarifarios (Santiago)'!$B:$B,MATCH($B1767,'Pliegos Tarifarios (Santiago)'!$A:$A,0))</f>
        <v>92211.199590599994</v>
      </c>
      <c r="N1767" s="19">
        <f>I1767*INDEX('Pliegos Tarifarios (Santiago)'!$C:$C,MATCH($B1767,'Pliegos Tarifarios (Santiago)'!$A:$A,0))</f>
        <v>6487.8038920999998</v>
      </c>
      <c r="O1767" s="19">
        <f>J1767*INDEX('Pliegos Tarifarios (Santiago)'!$D:$D,MATCH($B1767,'Pliegos Tarifarios (Santiago)'!$A:$A,0))</f>
        <v>27555.144700000001</v>
      </c>
      <c r="P1767" s="19">
        <f>H1767*INDEX('Pliegos Tarifarios (Santiago)'!$E:$E,MATCH($B1767,'Pliegos Tarifarios (Santiago)'!$A:$A,0))</f>
        <v>9114.5364287999982</v>
      </c>
      <c r="Q1767" s="19" cm="1">
        <f t="array" ref="Q1767">H1767*_xlfn.IFS(H1767&lt;=350,INDEX('Pliegos Tarifarios (Santiago)'!$F:$F,MATCH($B1767,'Pliegos Tarifarios (Santiago)'!$A:$A,0)),H1767&lt;=500,INDEX('Pliegos Tarifarios (Santiago)'!$G:$G,MATCH($B1767,'Pliegos Tarifarios (Santiago)'!$A:$A,0)),H1767&lt;=1000,INDEX('Pliegos Tarifarios (Santiago)'!$H:$H,MATCH($B1767,'Pliegos Tarifarios (Santiago)'!$A:$A,0)),H1767&lt;=5000,INDEX('Pliegos Tarifarios (Santiago)'!$I:$I,MATCH($B1767,'Pliegos Tarifarios (Santiago)'!$A:$A,0)),H1767&gt;5000,INDEX('Pliegos Tarifarios (Santiago)'!$J:$J,MATCH($B1767,'Pliegos Tarifarios (Santiago)'!$A:$A,0)))/1.19</f>
        <v>1641.3570791596642</v>
      </c>
      <c r="R1767" s="19">
        <f>INDEX('Pliegos Tarifarios (Santiago)'!$K:$K,MATCH($B1767,'Pliegos Tarifarios (Santiago)'!$A:$A,0))</f>
        <v>726.16</v>
      </c>
      <c r="S1767" s="21">
        <f t="shared" si="109"/>
        <v>137736.20169065968</v>
      </c>
      <c r="T1767" s="21">
        <f t="shared" si="110"/>
        <v>26169.87832122534</v>
      </c>
      <c r="U1767" s="19">
        <v>0</v>
      </c>
      <c r="V1767" s="21">
        <f t="shared" si="111"/>
        <v>163906.08001188503</v>
      </c>
    </row>
    <row r="1768" spans="1:22" x14ac:dyDescent="0.3">
      <c r="A1768" s="3" t="s">
        <v>138</v>
      </c>
      <c r="B1768" s="3">
        <v>7</v>
      </c>
      <c r="C1768" s="4" t="s">
        <v>178</v>
      </c>
      <c r="D1768" s="3" t="s">
        <v>662</v>
      </c>
      <c r="E1768" s="3" t="s">
        <v>488</v>
      </c>
      <c r="F1768" s="4" t="s">
        <v>663</v>
      </c>
      <c r="G1768" s="3" t="s">
        <v>30</v>
      </c>
      <c r="H1768" s="5">
        <v>700.41930000000002</v>
      </c>
      <c r="I1768" s="5">
        <v>1.9446000000000001</v>
      </c>
      <c r="J1768" s="5">
        <v>1.8789</v>
      </c>
      <c r="K1768" s="6">
        <v>0.96621413144091328</v>
      </c>
      <c r="L1768" s="5">
        <v>23.35</v>
      </c>
      <c r="M1768" s="19">
        <f>H1768*INDEX('Pliegos Tarifarios (Santiago)'!$B:$B,MATCH($B1768,'Pliegos Tarifarios (Santiago)'!$A:$A,0))</f>
        <v>92289.348225900001</v>
      </c>
      <c r="N1768" s="19">
        <f>I1768*INDEX('Pliegos Tarifarios (Santiago)'!$C:$C,MATCH($B1768,'Pliegos Tarifarios (Santiago)'!$A:$A,0))</f>
        <v>6626.4947994000004</v>
      </c>
      <c r="O1768" s="19">
        <f>J1768*INDEX('Pliegos Tarifarios (Santiago)'!$D:$D,MATCH($B1768,'Pliegos Tarifarios (Santiago)'!$A:$A,0))</f>
        <v>27193.3197</v>
      </c>
      <c r="P1768" s="19">
        <f>H1768*INDEX('Pliegos Tarifarios (Santiago)'!$E:$E,MATCH($B1768,'Pliegos Tarifarios (Santiago)'!$A:$A,0))</f>
        <v>9122.2609632000003</v>
      </c>
      <c r="Q1768" s="19" cm="1">
        <f t="array" ref="Q1768">H1768*_xlfn.IFS(H1768&lt;=350,INDEX('Pliegos Tarifarios (Santiago)'!$F:$F,MATCH($B1768,'Pliegos Tarifarios (Santiago)'!$A:$A,0)),H1768&lt;=500,INDEX('Pliegos Tarifarios (Santiago)'!$G:$G,MATCH($B1768,'Pliegos Tarifarios (Santiago)'!$A:$A,0)),H1768&lt;=1000,INDEX('Pliegos Tarifarios (Santiago)'!$H:$H,MATCH($B1768,'Pliegos Tarifarios (Santiago)'!$A:$A,0)),H1768&lt;=5000,INDEX('Pliegos Tarifarios (Santiago)'!$I:$I,MATCH($B1768,'Pliegos Tarifarios (Santiago)'!$A:$A,0)),H1768&gt;5000,INDEX('Pliegos Tarifarios (Santiago)'!$J:$J,MATCH($B1768,'Pliegos Tarifarios (Santiago)'!$A:$A,0)))/1.19</f>
        <v>1642.7481229411769</v>
      </c>
      <c r="R1768" s="19">
        <f>INDEX('Pliegos Tarifarios (Santiago)'!$K:$K,MATCH($B1768,'Pliegos Tarifarios (Santiago)'!$A:$A,0))</f>
        <v>726.16</v>
      </c>
      <c r="S1768" s="21">
        <f t="shared" si="109"/>
        <v>137600.3318114412</v>
      </c>
      <c r="T1768" s="21">
        <f t="shared" si="110"/>
        <v>26144.063044173829</v>
      </c>
      <c r="U1768" s="19">
        <v>0</v>
      </c>
      <c r="V1768" s="21">
        <f t="shared" si="111"/>
        <v>163744.39485561501</v>
      </c>
    </row>
    <row r="1769" spans="1:22" x14ac:dyDescent="0.3">
      <c r="A1769" s="3" t="s">
        <v>138</v>
      </c>
      <c r="B1769" s="3">
        <v>7</v>
      </c>
      <c r="C1769" s="4" t="s">
        <v>178</v>
      </c>
      <c r="D1769" s="3" t="s">
        <v>664</v>
      </c>
      <c r="E1769" s="3" t="s">
        <v>488</v>
      </c>
      <c r="F1769" s="4" t="s">
        <v>665</v>
      </c>
      <c r="G1769" s="3" t="s">
        <v>30</v>
      </c>
      <c r="H1769" s="5">
        <v>701.20749999999998</v>
      </c>
      <c r="I1769" s="5">
        <v>1.9024000000000001</v>
      </c>
      <c r="J1769" s="5">
        <v>1.8640000000000001</v>
      </c>
      <c r="K1769" s="6">
        <v>0.97981497056349875</v>
      </c>
      <c r="L1769" s="5">
        <v>23.37</v>
      </c>
      <c r="M1769" s="19">
        <f>H1769*INDEX('Pliegos Tarifarios (Santiago)'!$B:$B,MATCH($B1769,'Pliegos Tarifarios (Santiago)'!$A:$A,0))</f>
        <v>92393.2038225</v>
      </c>
      <c r="N1769" s="19">
        <f>I1769*INDEX('Pliegos Tarifarios (Santiago)'!$C:$C,MATCH($B1769,'Pliegos Tarifarios (Santiago)'!$A:$A,0))</f>
        <v>6482.6924336000002</v>
      </c>
      <c r="O1769" s="19">
        <f>J1769*INDEX('Pliegos Tarifarios (Santiago)'!$D:$D,MATCH($B1769,'Pliegos Tarifarios (Santiago)'!$A:$A,0))</f>
        <v>26977.672000000002</v>
      </c>
      <c r="P1769" s="19">
        <f>H1769*INDEX('Pliegos Tarifarios (Santiago)'!$E:$E,MATCH($B1769,'Pliegos Tarifarios (Santiago)'!$A:$A,0))</f>
        <v>9132.5264799999986</v>
      </c>
      <c r="Q1769" s="19" cm="1">
        <f t="array" ref="Q1769">H1769*_xlfn.IFS(H1769&lt;=350,INDEX('Pliegos Tarifarios (Santiago)'!$F:$F,MATCH($B1769,'Pliegos Tarifarios (Santiago)'!$A:$A,0)),H1769&lt;=500,INDEX('Pliegos Tarifarios (Santiago)'!$G:$G,MATCH($B1769,'Pliegos Tarifarios (Santiago)'!$A:$A,0)),H1769&lt;=1000,INDEX('Pliegos Tarifarios (Santiago)'!$H:$H,MATCH($B1769,'Pliegos Tarifarios (Santiago)'!$A:$A,0)),H1769&lt;=5000,INDEX('Pliegos Tarifarios (Santiago)'!$I:$I,MATCH($B1769,'Pliegos Tarifarios (Santiago)'!$A:$A,0)),H1769&gt;5000,INDEX('Pliegos Tarifarios (Santiago)'!$J:$J,MATCH($B1769,'Pliegos Tarifarios (Santiago)'!$A:$A,0)))/1.19</f>
        <v>1644.5967500000002</v>
      </c>
      <c r="R1769" s="19">
        <f>INDEX('Pliegos Tarifarios (Santiago)'!$K:$K,MATCH($B1769,'Pliegos Tarifarios (Santiago)'!$A:$A,0))</f>
        <v>726.16</v>
      </c>
      <c r="S1769" s="21">
        <f t="shared" si="109"/>
        <v>137356.8514861</v>
      </c>
      <c r="T1769" s="21">
        <f t="shared" si="110"/>
        <v>26097.801782359002</v>
      </c>
      <c r="U1769" s="19">
        <v>0</v>
      </c>
      <c r="V1769" s="21">
        <f t="shared" si="111"/>
        <v>163454.65326845899</v>
      </c>
    </row>
    <row r="1770" spans="1:22" x14ac:dyDescent="0.3">
      <c r="A1770" s="3" t="s">
        <v>138</v>
      </c>
      <c r="B1770" s="3">
        <v>7</v>
      </c>
      <c r="C1770" s="4" t="s">
        <v>178</v>
      </c>
      <c r="D1770" s="3" t="s">
        <v>666</v>
      </c>
      <c r="E1770" s="3" t="s">
        <v>488</v>
      </c>
      <c r="F1770" s="4" t="s">
        <v>667</v>
      </c>
      <c r="G1770" s="3" t="s">
        <v>30</v>
      </c>
      <c r="H1770" s="5">
        <v>700.58050000000003</v>
      </c>
      <c r="I1770" s="5">
        <v>1.8855</v>
      </c>
      <c r="J1770" s="5">
        <v>1.8855</v>
      </c>
      <c r="K1770" s="6">
        <v>1</v>
      </c>
      <c r="L1770" s="5">
        <v>23.35</v>
      </c>
      <c r="M1770" s="19">
        <f>H1770*INDEX('Pliegos Tarifarios (Santiago)'!$B:$B,MATCH($B1770,'Pliegos Tarifarios (Santiago)'!$A:$A,0))</f>
        <v>92310.588421500011</v>
      </c>
      <c r="N1770" s="19">
        <f>I1770*INDEX('Pliegos Tarifarios (Santiago)'!$C:$C,MATCH($B1770,'Pliegos Tarifarios (Santiago)'!$A:$A,0))</f>
        <v>6425.1033345000005</v>
      </c>
      <c r="O1770" s="19">
        <f>J1770*INDEX('Pliegos Tarifarios (Santiago)'!$D:$D,MATCH($B1770,'Pliegos Tarifarios (Santiago)'!$A:$A,0))</f>
        <v>27288.841499999999</v>
      </c>
      <c r="P1770" s="19">
        <f>H1770*INDEX('Pliegos Tarifarios (Santiago)'!$E:$E,MATCH($B1770,'Pliegos Tarifarios (Santiago)'!$A:$A,0))</f>
        <v>9124.3604319999995</v>
      </c>
      <c r="Q1770" s="19" cm="1">
        <f t="array" ref="Q1770">H1770*_xlfn.IFS(H1770&lt;=350,INDEX('Pliegos Tarifarios (Santiago)'!$F:$F,MATCH($B1770,'Pliegos Tarifarios (Santiago)'!$A:$A,0)),H1770&lt;=500,INDEX('Pliegos Tarifarios (Santiago)'!$G:$G,MATCH($B1770,'Pliegos Tarifarios (Santiago)'!$A:$A,0)),H1770&lt;=1000,INDEX('Pliegos Tarifarios (Santiago)'!$H:$H,MATCH($B1770,'Pliegos Tarifarios (Santiago)'!$A:$A,0)),H1770&lt;=5000,INDEX('Pliegos Tarifarios (Santiago)'!$I:$I,MATCH($B1770,'Pliegos Tarifarios (Santiago)'!$A:$A,0)),H1770&gt;5000,INDEX('Pliegos Tarifarios (Santiago)'!$J:$J,MATCH($B1770,'Pliegos Tarifarios (Santiago)'!$A:$A,0)))/1.19</f>
        <v>1643.1261978991599</v>
      </c>
      <c r="R1770" s="19">
        <f>INDEX('Pliegos Tarifarios (Santiago)'!$K:$K,MATCH($B1770,'Pliegos Tarifarios (Santiago)'!$A:$A,0))</f>
        <v>726.16</v>
      </c>
      <c r="S1770" s="21">
        <f t="shared" si="109"/>
        <v>137518.17988589918</v>
      </c>
      <c r="T1770" s="21">
        <f t="shared" si="110"/>
        <v>26128.454178320844</v>
      </c>
      <c r="U1770" s="19">
        <v>0</v>
      </c>
      <c r="V1770" s="21">
        <f t="shared" si="111"/>
        <v>163646.63406422004</v>
      </c>
    </row>
    <row r="1771" spans="1:22" x14ac:dyDescent="0.3">
      <c r="A1771" s="3" t="s">
        <v>138</v>
      </c>
      <c r="B1771" s="3">
        <v>7</v>
      </c>
      <c r="C1771" s="4" t="s">
        <v>178</v>
      </c>
      <c r="D1771" s="3" t="s">
        <v>668</v>
      </c>
      <c r="E1771" s="3" t="s">
        <v>488</v>
      </c>
      <c r="F1771" s="4" t="s">
        <v>669</v>
      </c>
      <c r="G1771" s="3" t="s">
        <v>30</v>
      </c>
      <c r="H1771" s="5">
        <v>700.09059999999999</v>
      </c>
      <c r="I1771" s="5">
        <v>1.9197</v>
      </c>
      <c r="J1771" s="5">
        <v>1.9197</v>
      </c>
      <c r="K1771" s="6">
        <v>1</v>
      </c>
      <c r="L1771" s="5">
        <v>23.34</v>
      </c>
      <c r="M1771" s="19">
        <f>H1771*INDEX('Pliegos Tarifarios (Santiago)'!$B:$B,MATCH($B1771,'Pliegos Tarifarios (Santiago)'!$A:$A,0))</f>
        <v>92246.037727800009</v>
      </c>
      <c r="N1771" s="19">
        <f>I1771*INDEX('Pliegos Tarifarios (Santiago)'!$C:$C,MATCH($B1771,'Pliegos Tarifarios (Santiago)'!$A:$A,0))</f>
        <v>6541.6445882999997</v>
      </c>
      <c r="O1771" s="19">
        <f>J1771*INDEX('Pliegos Tarifarios (Santiago)'!$D:$D,MATCH($B1771,'Pliegos Tarifarios (Santiago)'!$A:$A,0))</f>
        <v>27783.8181</v>
      </c>
      <c r="P1771" s="19">
        <f>H1771*INDEX('Pliegos Tarifarios (Santiago)'!$E:$E,MATCH($B1771,'Pliegos Tarifarios (Santiago)'!$A:$A,0))</f>
        <v>9117.9799743999993</v>
      </c>
      <c r="Q1771" s="19" cm="1">
        <f t="array" ref="Q1771">H1771*_xlfn.IFS(H1771&lt;=350,INDEX('Pliegos Tarifarios (Santiago)'!$F:$F,MATCH($B1771,'Pliegos Tarifarios (Santiago)'!$A:$A,0)),H1771&lt;=500,INDEX('Pliegos Tarifarios (Santiago)'!$G:$G,MATCH($B1771,'Pliegos Tarifarios (Santiago)'!$A:$A,0)),H1771&lt;=1000,INDEX('Pliegos Tarifarios (Santiago)'!$H:$H,MATCH($B1771,'Pliegos Tarifarios (Santiago)'!$A:$A,0)),H1771&lt;=5000,INDEX('Pliegos Tarifarios (Santiago)'!$I:$I,MATCH($B1771,'Pliegos Tarifarios (Santiago)'!$A:$A,0)),H1771&gt;5000,INDEX('Pliegos Tarifarios (Santiago)'!$J:$J,MATCH($B1771,'Pliegos Tarifarios (Santiago)'!$A:$A,0)))/1.19</f>
        <v>1641.9771971428574</v>
      </c>
      <c r="R1771" s="19">
        <f>INDEX('Pliegos Tarifarios (Santiago)'!$K:$K,MATCH($B1771,'Pliegos Tarifarios (Santiago)'!$A:$A,0))</f>
        <v>726.16</v>
      </c>
      <c r="S1771" s="21">
        <f t="shared" si="109"/>
        <v>138057.61758764289</v>
      </c>
      <c r="T1771" s="21">
        <f t="shared" si="110"/>
        <v>26230.94734165215</v>
      </c>
      <c r="U1771" s="19">
        <v>0</v>
      </c>
      <c r="V1771" s="21">
        <f t="shared" si="111"/>
        <v>164288.56492929504</v>
      </c>
    </row>
    <row r="1772" spans="1:22" x14ac:dyDescent="0.3">
      <c r="A1772" s="3" t="s">
        <v>138</v>
      </c>
      <c r="B1772" s="3">
        <v>7</v>
      </c>
      <c r="C1772" s="4" t="s">
        <v>178</v>
      </c>
      <c r="D1772" s="3" t="s">
        <v>670</v>
      </c>
      <c r="E1772" s="3" t="s">
        <v>488</v>
      </c>
      <c r="F1772" s="4" t="s">
        <v>671</v>
      </c>
      <c r="G1772" s="3" t="s">
        <v>30</v>
      </c>
      <c r="H1772" s="5">
        <v>701.32659999999998</v>
      </c>
      <c r="I1772" s="5">
        <v>1.8957999999999999</v>
      </c>
      <c r="J1772" s="5">
        <v>1.895</v>
      </c>
      <c r="K1772" s="6">
        <v>0.99957801455849782</v>
      </c>
      <c r="L1772" s="5">
        <v>23.38</v>
      </c>
      <c r="M1772" s="19">
        <f>H1772*INDEX('Pliegos Tarifarios (Santiago)'!$B:$B,MATCH($B1772,'Pliegos Tarifarios (Santiago)'!$A:$A,0))</f>
        <v>92408.896795799999</v>
      </c>
      <c r="N1772" s="19">
        <f>I1772*INDEX('Pliegos Tarifarios (Santiago)'!$C:$C,MATCH($B1772,'Pliegos Tarifarios (Santiago)'!$A:$A,0))</f>
        <v>6460.2020161999999</v>
      </c>
      <c r="O1772" s="19">
        <f>J1772*INDEX('Pliegos Tarifarios (Santiago)'!$D:$D,MATCH($B1772,'Pliegos Tarifarios (Santiago)'!$A:$A,0))</f>
        <v>27426.334999999999</v>
      </c>
      <c r="P1772" s="19">
        <f>H1772*INDEX('Pliegos Tarifarios (Santiago)'!$E:$E,MATCH($B1772,'Pliegos Tarifarios (Santiago)'!$A:$A,0))</f>
        <v>9134.0776384000001</v>
      </c>
      <c r="Q1772" s="19" cm="1">
        <f t="array" ref="Q1772">H1772*_xlfn.IFS(H1772&lt;=350,INDEX('Pliegos Tarifarios (Santiago)'!$F:$F,MATCH($B1772,'Pliegos Tarifarios (Santiago)'!$A:$A,0)),H1772&lt;=500,INDEX('Pliegos Tarifarios (Santiago)'!$G:$G,MATCH($B1772,'Pliegos Tarifarios (Santiago)'!$A:$A,0)),H1772&lt;=1000,INDEX('Pliegos Tarifarios (Santiago)'!$H:$H,MATCH($B1772,'Pliegos Tarifarios (Santiago)'!$A:$A,0)),H1772&lt;=5000,INDEX('Pliegos Tarifarios (Santiago)'!$I:$I,MATCH($B1772,'Pliegos Tarifarios (Santiago)'!$A:$A,0)),H1772&gt;5000,INDEX('Pliegos Tarifarios (Santiago)'!$J:$J,MATCH($B1772,'Pliegos Tarifarios (Santiago)'!$A:$A,0)))/1.19</f>
        <v>1644.8760845378154</v>
      </c>
      <c r="R1772" s="19">
        <f>INDEX('Pliegos Tarifarios (Santiago)'!$K:$K,MATCH($B1772,'Pliegos Tarifarios (Santiago)'!$A:$A,0))</f>
        <v>726.16</v>
      </c>
      <c r="S1772" s="21">
        <f t="shared" si="109"/>
        <v>137800.54753493782</v>
      </c>
      <c r="T1772" s="21">
        <f t="shared" si="110"/>
        <v>26182.104031638188</v>
      </c>
      <c r="U1772" s="19">
        <v>0</v>
      </c>
      <c r="V1772" s="21">
        <f t="shared" si="111"/>
        <v>163982.65156657601</v>
      </c>
    </row>
    <row r="1773" spans="1:22" x14ac:dyDescent="0.3">
      <c r="A1773" s="3" t="s">
        <v>138</v>
      </c>
      <c r="B1773" s="3">
        <v>7</v>
      </c>
      <c r="C1773" s="4" t="s">
        <v>178</v>
      </c>
      <c r="D1773" s="3" t="s">
        <v>672</v>
      </c>
      <c r="E1773" s="3" t="s">
        <v>488</v>
      </c>
      <c r="F1773" s="4" t="s">
        <v>673</v>
      </c>
      <c r="G1773" s="3" t="s">
        <v>30</v>
      </c>
      <c r="H1773" s="5">
        <v>701.26390000000004</v>
      </c>
      <c r="I1773" s="5">
        <v>1.9769000000000001</v>
      </c>
      <c r="J1773" s="5">
        <v>1.8531</v>
      </c>
      <c r="K1773" s="6">
        <v>0.93737670089534109</v>
      </c>
      <c r="L1773" s="5">
        <v>23.38</v>
      </c>
      <c r="M1773" s="19">
        <f>H1773*INDEX('Pliegos Tarifarios (Santiago)'!$B:$B,MATCH($B1773,'Pliegos Tarifarios (Santiago)'!$A:$A,0))</f>
        <v>92400.635255700006</v>
      </c>
      <c r="N1773" s="19">
        <f>I1773*INDEX('Pliegos Tarifarios (Santiago)'!$C:$C,MATCH($B1773,'Pliegos Tarifarios (Santiago)'!$A:$A,0))</f>
        <v>6736.561539100001</v>
      </c>
      <c r="O1773" s="19">
        <f>J1773*INDEX('Pliegos Tarifarios (Santiago)'!$D:$D,MATCH($B1773,'Pliegos Tarifarios (Santiago)'!$A:$A,0))</f>
        <v>26819.916300000001</v>
      </c>
      <c r="P1773" s="19">
        <f>H1773*INDEX('Pliegos Tarifarios (Santiago)'!$E:$E,MATCH($B1773,'Pliegos Tarifarios (Santiago)'!$A:$A,0))</f>
        <v>9133.2610335999998</v>
      </c>
      <c r="Q1773" s="19" cm="1">
        <f t="array" ref="Q1773">H1773*_xlfn.IFS(H1773&lt;=350,INDEX('Pliegos Tarifarios (Santiago)'!$F:$F,MATCH($B1773,'Pliegos Tarifarios (Santiago)'!$A:$A,0)),H1773&lt;=500,INDEX('Pliegos Tarifarios (Santiago)'!$G:$G,MATCH($B1773,'Pliegos Tarifarios (Santiago)'!$A:$A,0)),H1773&lt;=1000,INDEX('Pliegos Tarifarios (Santiago)'!$H:$H,MATCH($B1773,'Pliegos Tarifarios (Santiago)'!$A:$A,0)),H1773&lt;=5000,INDEX('Pliegos Tarifarios (Santiago)'!$I:$I,MATCH($B1773,'Pliegos Tarifarios (Santiago)'!$A:$A,0)),H1773&gt;5000,INDEX('Pliegos Tarifarios (Santiago)'!$J:$J,MATCH($B1773,'Pliegos Tarifarios (Santiago)'!$A:$A,0)))/1.19</f>
        <v>1644.7290293277315</v>
      </c>
      <c r="R1773" s="19">
        <f>INDEX('Pliegos Tarifarios (Santiago)'!$K:$K,MATCH($B1773,'Pliegos Tarifarios (Santiago)'!$A:$A,0))</f>
        <v>726.16</v>
      </c>
      <c r="S1773" s="21">
        <f t="shared" si="109"/>
        <v>137461.26315772772</v>
      </c>
      <c r="T1773" s="21">
        <f t="shared" si="110"/>
        <v>26117.639999968269</v>
      </c>
      <c r="U1773" s="19">
        <v>0</v>
      </c>
      <c r="V1773" s="21">
        <f t="shared" si="111"/>
        <v>163578.90315769598</v>
      </c>
    </row>
    <row r="1774" spans="1:22" x14ac:dyDescent="0.3">
      <c r="A1774" s="3" t="s">
        <v>138</v>
      </c>
      <c r="B1774" s="3">
        <v>7</v>
      </c>
      <c r="C1774" s="4" t="s">
        <v>178</v>
      </c>
      <c r="D1774" s="3" t="s">
        <v>674</v>
      </c>
      <c r="E1774" s="3" t="s">
        <v>488</v>
      </c>
      <c r="F1774" s="4" t="s">
        <v>675</v>
      </c>
      <c r="G1774" s="3" t="s">
        <v>30</v>
      </c>
      <c r="H1774" s="5">
        <v>699.87400000000002</v>
      </c>
      <c r="I1774" s="5">
        <v>1.8894</v>
      </c>
      <c r="J1774" s="5">
        <v>1.8695999999999999</v>
      </c>
      <c r="K1774" s="6">
        <v>0.98952048269291837</v>
      </c>
      <c r="L1774" s="5">
        <v>23.33</v>
      </c>
      <c r="M1774" s="19">
        <f>H1774*INDEX('Pliegos Tarifarios (Santiago)'!$B:$B,MATCH($B1774,'Pliegos Tarifarios (Santiago)'!$A:$A,0))</f>
        <v>92217.497862000004</v>
      </c>
      <c r="N1774" s="19">
        <f>I1774*INDEX('Pliegos Tarifarios (Santiago)'!$C:$C,MATCH($B1774,'Pliegos Tarifarios (Santiago)'!$A:$A,0))</f>
        <v>6438.3931266</v>
      </c>
      <c r="O1774" s="19">
        <f>J1774*INDEX('Pliegos Tarifarios (Santiago)'!$D:$D,MATCH($B1774,'Pliegos Tarifarios (Santiago)'!$A:$A,0))</f>
        <v>27058.720799999999</v>
      </c>
      <c r="P1774" s="19">
        <f>H1774*INDEX('Pliegos Tarifarios (Santiago)'!$E:$E,MATCH($B1774,'Pliegos Tarifarios (Santiago)'!$A:$A,0))</f>
        <v>9115.1589759999988</v>
      </c>
      <c r="Q1774" s="19" cm="1">
        <f t="array" ref="Q1774">H1774*_xlfn.IFS(H1774&lt;=350,INDEX('Pliegos Tarifarios (Santiago)'!$F:$F,MATCH($B1774,'Pliegos Tarifarios (Santiago)'!$A:$A,0)),H1774&lt;=500,INDEX('Pliegos Tarifarios (Santiago)'!$G:$G,MATCH($B1774,'Pliegos Tarifarios (Santiago)'!$A:$A,0)),H1774&lt;=1000,INDEX('Pliegos Tarifarios (Santiago)'!$H:$H,MATCH($B1774,'Pliegos Tarifarios (Santiago)'!$A:$A,0)),H1774&lt;=5000,INDEX('Pliegos Tarifarios (Santiago)'!$I:$I,MATCH($B1774,'Pliegos Tarifarios (Santiago)'!$A:$A,0)),H1774&gt;5000,INDEX('Pliegos Tarifarios (Santiago)'!$J:$J,MATCH($B1774,'Pliegos Tarifarios (Santiago)'!$A:$A,0)))/1.19</f>
        <v>1641.4691882352945</v>
      </c>
      <c r="R1774" s="19">
        <f>INDEX('Pliegos Tarifarios (Santiago)'!$K:$K,MATCH($B1774,'Pliegos Tarifarios (Santiago)'!$A:$A,0))</f>
        <v>726.16</v>
      </c>
      <c r="S1774" s="21">
        <f t="shared" si="109"/>
        <v>137197.39995283529</v>
      </c>
      <c r="T1774" s="21">
        <f t="shared" si="110"/>
        <v>26067.505991038706</v>
      </c>
      <c r="U1774" s="19">
        <v>0</v>
      </c>
      <c r="V1774" s="21">
        <f t="shared" si="111"/>
        <v>163264.90594387398</v>
      </c>
    </row>
    <row r="1775" spans="1:22" x14ac:dyDescent="0.3">
      <c r="A1775" s="3" t="s">
        <v>138</v>
      </c>
      <c r="B1775" s="3">
        <v>7</v>
      </c>
      <c r="C1775" s="4" t="s">
        <v>178</v>
      </c>
      <c r="D1775" s="3" t="s">
        <v>676</v>
      </c>
      <c r="E1775" s="3" t="s">
        <v>488</v>
      </c>
      <c r="F1775" s="4" t="s">
        <v>677</v>
      </c>
      <c r="G1775" s="3" t="s">
        <v>30</v>
      </c>
      <c r="H1775" s="5">
        <v>701.37739999999997</v>
      </c>
      <c r="I1775" s="5">
        <v>1.9044000000000001</v>
      </c>
      <c r="J1775" s="5">
        <v>1.9005000000000001</v>
      </c>
      <c r="K1775" s="6">
        <v>0.99795211090107117</v>
      </c>
      <c r="L1775" s="5">
        <v>23.38</v>
      </c>
      <c r="M1775" s="19">
        <f>H1775*INDEX('Pliegos Tarifarios (Santiago)'!$B:$B,MATCH($B1775,'Pliegos Tarifarios (Santiago)'!$A:$A,0))</f>
        <v>92415.590356200002</v>
      </c>
      <c r="N1775" s="19">
        <f>I1775*INDEX('Pliegos Tarifarios (Santiago)'!$C:$C,MATCH($B1775,'Pliegos Tarifarios (Santiago)'!$A:$A,0))</f>
        <v>6489.5077116000002</v>
      </c>
      <c r="O1775" s="19">
        <f>J1775*INDEX('Pliegos Tarifarios (Santiago)'!$D:$D,MATCH($B1775,'Pliegos Tarifarios (Santiago)'!$A:$A,0))</f>
        <v>27505.9365</v>
      </c>
      <c r="P1775" s="19">
        <f>H1775*INDEX('Pliegos Tarifarios (Santiago)'!$E:$E,MATCH($B1775,'Pliegos Tarifarios (Santiago)'!$A:$A,0))</f>
        <v>9134.7392575999984</v>
      </c>
      <c r="Q1775" s="19" cm="1">
        <f t="array" ref="Q1775">H1775*_xlfn.IFS(H1775&lt;=350,INDEX('Pliegos Tarifarios (Santiago)'!$F:$F,MATCH($B1775,'Pliegos Tarifarios (Santiago)'!$A:$A,0)),H1775&lt;=500,INDEX('Pliegos Tarifarios (Santiago)'!$G:$G,MATCH($B1775,'Pliegos Tarifarios (Santiago)'!$A:$A,0)),H1775&lt;=1000,INDEX('Pliegos Tarifarios (Santiago)'!$H:$H,MATCH($B1775,'Pliegos Tarifarios (Santiago)'!$A:$A,0)),H1775&lt;=5000,INDEX('Pliegos Tarifarios (Santiago)'!$I:$I,MATCH($B1775,'Pliegos Tarifarios (Santiago)'!$A:$A,0)),H1775&gt;5000,INDEX('Pliegos Tarifarios (Santiago)'!$J:$J,MATCH($B1775,'Pliegos Tarifarios (Santiago)'!$A:$A,0)))/1.19</f>
        <v>1644.9952297478994</v>
      </c>
      <c r="R1775" s="19">
        <f>INDEX('Pliegos Tarifarios (Santiago)'!$K:$K,MATCH($B1775,'Pliegos Tarifarios (Santiago)'!$A:$A,0))</f>
        <v>726.16</v>
      </c>
      <c r="S1775" s="21">
        <f t="shared" si="109"/>
        <v>137916.92905514789</v>
      </c>
      <c r="T1775" s="21">
        <f t="shared" si="110"/>
        <v>26204.216520478101</v>
      </c>
      <c r="U1775" s="19">
        <v>0</v>
      </c>
      <c r="V1775" s="21">
        <f t="shared" si="111"/>
        <v>164121.145575626</v>
      </c>
    </row>
    <row r="1776" spans="1:22" x14ac:dyDescent="0.3">
      <c r="A1776" s="3" t="s">
        <v>138</v>
      </c>
      <c r="B1776" s="3">
        <v>7</v>
      </c>
      <c r="C1776" s="4" t="s">
        <v>178</v>
      </c>
      <c r="D1776" s="3" t="s">
        <v>678</v>
      </c>
      <c r="E1776" s="3" t="s">
        <v>488</v>
      </c>
      <c r="F1776" s="4" t="s">
        <v>679</v>
      </c>
      <c r="G1776" s="3" t="s">
        <v>30</v>
      </c>
      <c r="H1776" s="5">
        <v>700.61090000000002</v>
      </c>
      <c r="I1776" s="5">
        <v>1.9008</v>
      </c>
      <c r="J1776" s="5">
        <v>1.8629</v>
      </c>
      <c r="K1776" s="6">
        <v>0.98006102693602692</v>
      </c>
      <c r="L1776" s="5">
        <v>23.35</v>
      </c>
      <c r="M1776" s="19">
        <f>H1776*INDEX('Pliegos Tarifarios (Santiago)'!$B:$B,MATCH($B1776,'Pliegos Tarifarios (Santiago)'!$A:$A,0))</f>
        <v>92314.594016700008</v>
      </c>
      <c r="N1776" s="19">
        <f>I1776*INDEX('Pliegos Tarifarios (Santiago)'!$C:$C,MATCH($B1776,'Pliegos Tarifarios (Santiago)'!$A:$A,0))</f>
        <v>6477.2402112</v>
      </c>
      <c r="O1776" s="19">
        <f>J1776*INDEX('Pliegos Tarifarios (Santiago)'!$D:$D,MATCH($B1776,'Pliegos Tarifarios (Santiago)'!$A:$A,0))</f>
        <v>26961.751700000001</v>
      </c>
      <c r="P1776" s="19">
        <f>H1776*INDEX('Pliegos Tarifarios (Santiago)'!$E:$E,MATCH($B1776,'Pliegos Tarifarios (Santiago)'!$A:$A,0))</f>
        <v>9124.7563615999989</v>
      </c>
      <c r="Q1776" s="19" cm="1">
        <f t="array" ref="Q1776">H1776*_xlfn.IFS(H1776&lt;=350,INDEX('Pliegos Tarifarios (Santiago)'!$F:$F,MATCH($B1776,'Pliegos Tarifarios (Santiago)'!$A:$A,0)),H1776&lt;=500,INDEX('Pliegos Tarifarios (Santiago)'!$G:$G,MATCH($B1776,'Pliegos Tarifarios (Santiago)'!$A:$A,0)),H1776&lt;=1000,INDEX('Pliegos Tarifarios (Santiago)'!$H:$H,MATCH($B1776,'Pliegos Tarifarios (Santiago)'!$A:$A,0)),H1776&lt;=5000,INDEX('Pliegos Tarifarios (Santiago)'!$I:$I,MATCH($B1776,'Pliegos Tarifarios (Santiago)'!$A:$A,0)),H1776&gt;5000,INDEX('Pliegos Tarifarios (Santiago)'!$J:$J,MATCH($B1776,'Pliegos Tarifarios (Santiago)'!$A:$A,0)))/1.19</f>
        <v>1643.1974973949582</v>
      </c>
      <c r="R1776" s="19">
        <f>INDEX('Pliegos Tarifarios (Santiago)'!$K:$K,MATCH($B1776,'Pliegos Tarifarios (Santiago)'!$A:$A,0))</f>
        <v>726.16</v>
      </c>
      <c r="S1776" s="21">
        <f t="shared" si="109"/>
        <v>137247.69978689498</v>
      </c>
      <c r="T1776" s="21">
        <f t="shared" si="110"/>
        <v>26077.062959510047</v>
      </c>
      <c r="U1776" s="19">
        <v>0</v>
      </c>
      <c r="V1776" s="21">
        <f t="shared" si="111"/>
        <v>163324.76274640503</v>
      </c>
    </row>
    <row r="1777" spans="1:22" x14ac:dyDescent="0.3">
      <c r="A1777" s="3" t="s">
        <v>138</v>
      </c>
      <c r="B1777" s="3">
        <v>7</v>
      </c>
      <c r="C1777" s="4" t="s">
        <v>178</v>
      </c>
      <c r="D1777" s="3" t="s">
        <v>680</v>
      </c>
      <c r="E1777" s="3" t="s">
        <v>488</v>
      </c>
      <c r="F1777" s="4" t="s">
        <v>681</v>
      </c>
      <c r="G1777" s="3" t="s">
        <v>30</v>
      </c>
      <c r="H1777" s="5">
        <v>702.38909999999998</v>
      </c>
      <c r="I1777" s="5">
        <v>1.8815</v>
      </c>
      <c r="J1777" s="5">
        <v>1.8815</v>
      </c>
      <c r="K1777" s="6">
        <v>1</v>
      </c>
      <c r="L1777" s="5">
        <v>23.41</v>
      </c>
      <c r="M1777" s="19">
        <f>H1777*INDEX('Pliegos Tarifarios (Santiago)'!$B:$B,MATCH($B1777,'Pliegos Tarifarios (Santiago)'!$A:$A,0))</f>
        <v>92548.894983300008</v>
      </c>
      <c r="N1777" s="19">
        <f>I1777*INDEX('Pliegos Tarifarios (Santiago)'!$C:$C,MATCH($B1777,'Pliegos Tarifarios (Santiago)'!$A:$A,0))</f>
        <v>6411.4727785000005</v>
      </c>
      <c r="O1777" s="19">
        <f>J1777*INDEX('Pliegos Tarifarios (Santiago)'!$D:$D,MATCH($B1777,'Pliegos Tarifarios (Santiago)'!$A:$A,0))</f>
        <v>27230.949499999999</v>
      </c>
      <c r="P1777" s="19">
        <f>H1777*INDEX('Pliegos Tarifarios (Santiago)'!$E:$E,MATCH($B1777,'Pliegos Tarifarios (Santiago)'!$A:$A,0))</f>
        <v>9147.9156383999998</v>
      </c>
      <c r="Q1777" s="19" cm="1">
        <f t="array" ref="Q1777">H1777*_xlfn.IFS(H1777&lt;=350,INDEX('Pliegos Tarifarios (Santiago)'!$F:$F,MATCH($B1777,'Pliegos Tarifarios (Santiago)'!$A:$A,0)),H1777&lt;=500,INDEX('Pliegos Tarifarios (Santiago)'!$G:$G,MATCH($B1777,'Pliegos Tarifarios (Santiago)'!$A:$A,0)),H1777&lt;=1000,INDEX('Pliegos Tarifarios (Santiago)'!$H:$H,MATCH($B1777,'Pliegos Tarifarios (Santiago)'!$A:$A,0)),H1777&lt;=5000,INDEX('Pliegos Tarifarios (Santiago)'!$I:$I,MATCH($B1777,'Pliegos Tarifarios (Santiago)'!$A:$A,0)),H1777&gt;5000,INDEX('Pliegos Tarifarios (Santiago)'!$J:$J,MATCH($B1777,'Pliegos Tarifarios (Santiago)'!$A:$A,0)))/1.19</f>
        <v>1647.3680488235298</v>
      </c>
      <c r="R1777" s="19">
        <f>INDEX('Pliegos Tarifarios (Santiago)'!$K:$K,MATCH($B1777,'Pliegos Tarifarios (Santiago)'!$A:$A,0))</f>
        <v>726.16</v>
      </c>
      <c r="S1777" s="21">
        <f t="shared" si="109"/>
        <v>137712.76094902353</v>
      </c>
      <c r="T1777" s="21">
        <f t="shared" si="110"/>
        <v>26165.424580314473</v>
      </c>
      <c r="U1777" s="19">
        <v>0</v>
      </c>
      <c r="V1777" s="21">
        <f t="shared" si="111"/>
        <v>163878.18552933802</v>
      </c>
    </row>
    <row r="1778" spans="1:22" x14ac:dyDescent="0.3">
      <c r="A1778" s="3" t="s">
        <v>138</v>
      </c>
      <c r="B1778" s="3">
        <v>7</v>
      </c>
      <c r="C1778" s="4" t="s">
        <v>178</v>
      </c>
      <c r="D1778" s="3" t="s">
        <v>682</v>
      </c>
      <c r="E1778" s="3" t="s">
        <v>488</v>
      </c>
      <c r="F1778" s="4" t="s">
        <v>683</v>
      </c>
      <c r="G1778" s="3" t="s">
        <v>30</v>
      </c>
      <c r="H1778" s="5">
        <v>701.44510000000002</v>
      </c>
      <c r="I1778" s="5">
        <v>1.9981</v>
      </c>
      <c r="J1778" s="5">
        <v>1.8744000000000001</v>
      </c>
      <c r="K1778" s="6">
        <v>0.93809118662729596</v>
      </c>
      <c r="L1778" s="5">
        <v>23.38</v>
      </c>
      <c r="M1778" s="19">
        <f>H1778*INDEX('Pliegos Tarifarios (Santiago)'!$B:$B,MATCH($B1778,'Pliegos Tarifarios (Santiago)'!$A:$A,0))</f>
        <v>92424.510711300012</v>
      </c>
      <c r="N1778" s="19">
        <f>I1778*INDEX('Pliegos Tarifarios (Santiago)'!$C:$C,MATCH($B1778,'Pliegos Tarifarios (Santiago)'!$A:$A,0))</f>
        <v>6808.8034858999999</v>
      </c>
      <c r="O1778" s="19">
        <f>J1778*INDEX('Pliegos Tarifarios (Santiago)'!$D:$D,MATCH($B1778,'Pliegos Tarifarios (Santiago)'!$A:$A,0))</f>
        <v>27128.191200000001</v>
      </c>
      <c r="P1778" s="19">
        <f>H1778*INDEX('Pliegos Tarifarios (Santiago)'!$E:$E,MATCH($B1778,'Pliegos Tarifarios (Santiago)'!$A:$A,0))</f>
        <v>9135.6209823999998</v>
      </c>
      <c r="Q1778" s="19" cm="1">
        <f t="array" ref="Q1778">H1778*_xlfn.IFS(H1778&lt;=350,INDEX('Pliegos Tarifarios (Santiago)'!$F:$F,MATCH($B1778,'Pliegos Tarifarios (Santiago)'!$A:$A,0)),H1778&lt;=500,INDEX('Pliegos Tarifarios (Santiago)'!$G:$G,MATCH($B1778,'Pliegos Tarifarios (Santiago)'!$A:$A,0)),H1778&lt;=1000,INDEX('Pliegos Tarifarios (Santiago)'!$H:$H,MATCH($B1778,'Pliegos Tarifarios (Santiago)'!$A:$A,0)),H1778&lt;=5000,INDEX('Pliegos Tarifarios (Santiago)'!$I:$I,MATCH($B1778,'Pliegos Tarifarios (Santiago)'!$A:$A,0)),H1778&gt;5000,INDEX('Pliegos Tarifarios (Santiago)'!$J:$J,MATCH($B1778,'Pliegos Tarifarios (Santiago)'!$A:$A,0)))/1.19</f>
        <v>1645.1540118487399</v>
      </c>
      <c r="R1778" s="19">
        <f>INDEX('Pliegos Tarifarios (Santiago)'!$K:$K,MATCH($B1778,'Pliegos Tarifarios (Santiago)'!$A:$A,0))</f>
        <v>726.16</v>
      </c>
      <c r="S1778" s="21">
        <f t="shared" si="109"/>
        <v>137868.44039144876</v>
      </c>
      <c r="T1778" s="21">
        <f t="shared" si="110"/>
        <v>26195.003674375264</v>
      </c>
      <c r="U1778" s="19">
        <v>0</v>
      </c>
      <c r="V1778" s="21">
        <f t="shared" si="111"/>
        <v>164063.44406582403</v>
      </c>
    </row>
    <row r="1779" spans="1:22" x14ac:dyDescent="0.3">
      <c r="A1779" s="3" t="s">
        <v>138</v>
      </c>
      <c r="B1779" s="3">
        <v>7</v>
      </c>
      <c r="C1779" s="4" t="s">
        <v>178</v>
      </c>
      <c r="D1779" s="3" t="s">
        <v>684</v>
      </c>
      <c r="E1779" s="3" t="s">
        <v>488</v>
      </c>
      <c r="F1779" s="4" t="s">
        <v>685</v>
      </c>
      <c r="G1779" s="3" t="s">
        <v>30</v>
      </c>
      <c r="H1779" s="5">
        <v>701.54319999999996</v>
      </c>
      <c r="I1779" s="5">
        <v>1.8902000000000001</v>
      </c>
      <c r="J1779" s="5">
        <v>1.8404</v>
      </c>
      <c r="K1779" s="6">
        <v>0.97365358163157334</v>
      </c>
      <c r="L1779" s="5">
        <v>23.38</v>
      </c>
      <c r="M1779" s="19">
        <f>H1779*INDEX('Pliegos Tarifarios (Santiago)'!$B:$B,MATCH($B1779,'Pliegos Tarifarios (Santiago)'!$A:$A,0))</f>
        <v>92437.436661600004</v>
      </c>
      <c r="N1779" s="19">
        <f>I1779*INDEX('Pliegos Tarifarios (Santiago)'!$C:$C,MATCH($B1779,'Pliegos Tarifarios (Santiago)'!$A:$A,0))</f>
        <v>6441.1192378000005</v>
      </c>
      <c r="O1779" s="19">
        <f>J1779*INDEX('Pliegos Tarifarios (Santiago)'!$D:$D,MATCH($B1779,'Pliegos Tarifarios (Santiago)'!$A:$A,0))</f>
        <v>26636.109199999999</v>
      </c>
      <c r="P1779" s="19">
        <f>H1779*INDEX('Pliegos Tarifarios (Santiago)'!$E:$E,MATCH($B1779,'Pliegos Tarifarios (Santiago)'!$A:$A,0))</f>
        <v>9136.8986367999987</v>
      </c>
      <c r="Q1779" s="19" cm="1">
        <f t="array" ref="Q1779">H1779*_xlfn.IFS(H1779&lt;=350,INDEX('Pliegos Tarifarios (Santiago)'!$F:$F,MATCH($B1779,'Pliegos Tarifarios (Santiago)'!$A:$A,0)),H1779&lt;=500,INDEX('Pliegos Tarifarios (Santiago)'!$G:$G,MATCH($B1779,'Pliegos Tarifarios (Santiago)'!$A:$A,0)),H1779&lt;=1000,INDEX('Pliegos Tarifarios (Santiago)'!$H:$H,MATCH($B1779,'Pliegos Tarifarios (Santiago)'!$A:$A,0)),H1779&lt;=5000,INDEX('Pliegos Tarifarios (Santiago)'!$I:$I,MATCH($B1779,'Pliegos Tarifarios (Santiago)'!$A:$A,0)),H1779&gt;5000,INDEX('Pliegos Tarifarios (Santiago)'!$J:$J,MATCH($B1779,'Pliegos Tarifarios (Santiago)'!$A:$A,0)))/1.19</f>
        <v>1645.3840934453783</v>
      </c>
      <c r="R1779" s="19">
        <f>INDEX('Pliegos Tarifarios (Santiago)'!$K:$K,MATCH($B1779,'Pliegos Tarifarios (Santiago)'!$A:$A,0))</f>
        <v>726.16</v>
      </c>
      <c r="S1779" s="21">
        <f t="shared" si="109"/>
        <v>137023.10782964539</v>
      </c>
      <c r="T1779" s="21">
        <f t="shared" si="110"/>
        <v>26034.390487632623</v>
      </c>
      <c r="U1779" s="19">
        <v>0</v>
      </c>
      <c r="V1779" s="21">
        <f t="shared" si="111"/>
        <v>163057.49831727802</v>
      </c>
    </row>
    <row r="1780" spans="1:22" x14ac:dyDescent="0.3">
      <c r="A1780" s="3" t="s">
        <v>138</v>
      </c>
      <c r="B1780" s="3">
        <v>7</v>
      </c>
      <c r="C1780" s="4" t="s">
        <v>178</v>
      </c>
      <c r="D1780" s="3" t="s">
        <v>686</v>
      </c>
      <c r="E1780" s="3" t="s">
        <v>488</v>
      </c>
      <c r="F1780" s="4" t="s">
        <v>687</v>
      </c>
      <c r="G1780" s="3" t="s">
        <v>30</v>
      </c>
      <c r="H1780" s="5">
        <v>701.76459999999997</v>
      </c>
      <c r="I1780" s="5">
        <v>1.8829</v>
      </c>
      <c r="J1780" s="5">
        <v>1.8342000000000001</v>
      </c>
      <c r="K1780" s="6">
        <v>0.9741356418290934</v>
      </c>
      <c r="L1780" s="5">
        <v>23.39</v>
      </c>
      <c r="M1780" s="19">
        <f>H1780*INDEX('Pliegos Tarifarios (Santiago)'!$B:$B,MATCH($B1780,'Pliegos Tarifarios (Santiago)'!$A:$A,0))</f>
        <v>92466.608989800006</v>
      </c>
      <c r="N1780" s="19">
        <f>I1780*INDEX('Pliegos Tarifarios (Santiago)'!$C:$C,MATCH($B1780,'Pliegos Tarifarios (Santiago)'!$A:$A,0))</f>
        <v>6416.2434731000003</v>
      </c>
      <c r="O1780" s="19">
        <f>J1780*INDEX('Pliegos Tarifarios (Santiago)'!$D:$D,MATCH($B1780,'Pliegos Tarifarios (Santiago)'!$A:$A,0))</f>
        <v>26546.3766</v>
      </c>
      <c r="P1780" s="19">
        <f>H1780*INDEX('Pliegos Tarifarios (Santiago)'!$E:$E,MATCH($B1780,'Pliegos Tarifarios (Santiago)'!$A:$A,0))</f>
        <v>9139.7821503999985</v>
      </c>
      <c r="Q1780" s="19" cm="1">
        <f t="array" ref="Q1780">H1780*_xlfn.IFS(H1780&lt;=350,INDEX('Pliegos Tarifarios (Santiago)'!$F:$F,MATCH($B1780,'Pliegos Tarifarios (Santiago)'!$A:$A,0)),H1780&lt;=500,INDEX('Pliegos Tarifarios (Santiago)'!$G:$G,MATCH($B1780,'Pliegos Tarifarios (Santiago)'!$A:$A,0)),H1780&lt;=1000,INDEX('Pliegos Tarifarios (Santiago)'!$H:$H,MATCH($B1780,'Pliegos Tarifarios (Santiago)'!$A:$A,0)),H1780&lt;=5000,INDEX('Pliegos Tarifarios (Santiago)'!$I:$I,MATCH($B1780,'Pliegos Tarifarios (Santiago)'!$A:$A,0)),H1780&gt;5000,INDEX('Pliegos Tarifarios (Santiago)'!$J:$J,MATCH($B1780,'Pliegos Tarifarios (Santiago)'!$A:$A,0)))/1.19</f>
        <v>1645.9033601680676</v>
      </c>
      <c r="R1780" s="19">
        <f>INDEX('Pliegos Tarifarios (Santiago)'!$K:$K,MATCH($B1780,'Pliegos Tarifarios (Santiago)'!$A:$A,0))</f>
        <v>726.16</v>
      </c>
      <c r="S1780" s="21">
        <f t="shared" si="109"/>
        <v>136941.07457346807</v>
      </c>
      <c r="T1780" s="21">
        <f t="shared" si="110"/>
        <v>26018.804168958934</v>
      </c>
      <c r="U1780" s="19">
        <v>0</v>
      </c>
      <c r="V1780" s="21">
        <f t="shared" si="111"/>
        <v>162959.87874242701</v>
      </c>
    </row>
    <row r="1781" spans="1:22" x14ac:dyDescent="0.3">
      <c r="A1781" s="3" t="s">
        <v>138</v>
      </c>
      <c r="B1781" s="3">
        <v>7</v>
      </c>
      <c r="C1781" s="4" t="s">
        <v>178</v>
      </c>
      <c r="D1781" s="3" t="s">
        <v>688</v>
      </c>
      <c r="E1781" s="3" t="s">
        <v>488</v>
      </c>
      <c r="F1781" s="4" t="s">
        <v>689</v>
      </c>
      <c r="G1781" s="3" t="s">
        <v>30</v>
      </c>
      <c r="H1781" s="5">
        <v>701.64970000000005</v>
      </c>
      <c r="I1781" s="5">
        <v>1.8788</v>
      </c>
      <c r="J1781" s="5">
        <v>1.8606</v>
      </c>
      <c r="K1781" s="6">
        <v>0.99031296572280181</v>
      </c>
      <c r="L1781" s="5">
        <v>23.39</v>
      </c>
      <c r="M1781" s="19">
        <f>H1781*INDEX('Pliegos Tarifarios (Santiago)'!$B:$B,MATCH($B1781,'Pliegos Tarifarios (Santiago)'!$A:$A,0))</f>
        <v>92451.469421100017</v>
      </c>
      <c r="N1781" s="19">
        <f>I1781*INDEX('Pliegos Tarifarios (Santiago)'!$C:$C,MATCH($B1781,'Pliegos Tarifarios (Santiago)'!$A:$A,0))</f>
        <v>6402.2721532000005</v>
      </c>
      <c r="O1781" s="19">
        <f>J1781*INDEX('Pliegos Tarifarios (Santiago)'!$D:$D,MATCH($B1781,'Pliegos Tarifarios (Santiago)'!$A:$A,0))</f>
        <v>26928.463800000001</v>
      </c>
      <c r="P1781" s="19">
        <f>H1781*INDEX('Pliegos Tarifarios (Santiago)'!$E:$E,MATCH($B1781,'Pliegos Tarifarios (Santiago)'!$A:$A,0))</f>
        <v>9138.2856928000001</v>
      </c>
      <c r="Q1781" s="19" cm="1">
        <f t="array" ref="Q1781">H1781*_xlfn.IFS(H1781&lt;=350,INDEX('Pliegos Tarifarios (Santiago)'!$F:$F,MATCH($B1781,'Pliegos Tarifarios (Santiago)'!$A:$A,0)),H1781&lt;=500,INDEX('Pliegos Tarifarios (Santiago)'!$G:$G,MATCH($B1781,'Pliegos Tarifarios (Santiago)'!$A:$A,0)),H1781&lt;=1000,INDEX('Pliegos Tarifarios (Santiago)'!$H:$H,MATCH($B1781,'Pliegos Tarifarios (Santiago)'!$A:$A,0)),H1781&lt;=5000,INDEX('Pliegos Tarifarios (Santiago)'!$I:$I,MATCH($B1781,'Pliegos Tarifarios (Santiago)'!$A:$A,0)),H1781&gt;5000,INDEX('Pliegos Tarifarios (Santiago)'!$J:$J,MATCH($B1781,'Pliegos Tarifarios (Santiago)'!$A:$A,0)))/1.19</f>
        <v>1645.6338762184878</v>
      </c>
      <c r="R1781" s="19">
        <f>INDEX('Pliegos Tarifarios (Santiago)'!$K:$K,MATCH($B1781,'Pliegos Tarifarios (Santiago)'!$A:$A,0))</f>
        <v>726.16</v>
      </c>
      <c r="S1781" s="21">
        <f t="shared" si="109"/>
        <v>137292.28494331852</v>
      </c>
      <c r="T1781" s="21">
        <f t="shared" si="110"/>
        <v>26085.53413923052</v>
      </c>
      <c r="U1781" s="19">
        <v>0</v>
      </c>
      <c r="V1781" s="21">
        <f t="shared" si="111"/>
        <v>163377.81908254905</v>
      </c>
    </row>
    <row r="1782" spans="1:22" x14ac:dyDescent="0.3">
      <c r="A1782" s="7" t="s">
        <v>139</v>
      </c>
      <c r="B1782" s="7">
        <v>8</v>
      </c>
      <c r="C1782" s="8" t="s">
        <v>178</v>
      </c>
      <c r="D1782" s="7" t="s">
        <v>179</v>
      </c>
      <c r="E1782" s="7" t="s">
        <v>14</v>
      </c>
      <c r="F1782" s="8" t="s">
        <v>15</v>
      </c>
      <c r="G1782" s="7" t="s">
        <v>16</v>
      </c>
      <c r="H1782" s="9">
        <v>39068.217299999997</v>
      </c>
      <c r="I1782" s="9">
        <v>104.0812</v>
      </c>
      <c r="J1782" s="9">
        <v>103.71729999999999</v>
      </c>
      <c r="K1782" s="10">
        <v>0.99650369134867778</v>
      </c>
      <c r="L1782" s="9">
        <v>1260.27</v>
      </c>
      <c r="M1782" s="19">
        <f>H1782*INDEX('Pliegos Tarifarios (Santiago)'!$B:$B,MATCH($B1782,'Pliegos Tarifarios (Santiago)'!$A:$A,0))</f>
        <v>5147745.5160999</v>
      </c>
      <c r="N1782" s="19">
        <f>I1782*INDEX('Pliegos Tarifarios (Santiago)'!$C:$C,MATCH($B1782,'Pliegos Tarifarios (Santiago)'!$A:$A,0))</f>
        <v>353956.53476760001</v>
      </c>
      <c r="O1782" s="19">
        <f>J1782*INDEX('Pliegos Tarifarios (Santiago)'!$D:$D,MATCH($B1782,'Pliegos Tarifarios (Santiago)'!$A:$A,0))</f>
        <v>1500131.2447315</v>
      </c>
      <c r="P1782" s="19">
        <f>H1782*INDEX('Pliegos Tarifarios (Santiago)'!$E:$E,MATCH($B1782,'Pliegos Tarifarios (Santiago)'!$A:$A,0))</f>
        <v>508824.46211519995</v>
      </c>
      <c r="Q1782" s="19" cm="1">
        <f t="array" ref="Q1782">H1782*_xlfn.IFS(H1782&lt;=350,INDEX('Pliegos Tarifarios (Santiago)'!$F:$F,MATCH($B1782,'Pliegos Tarifarios (Santiago)'!$A:$A,0)),H1782&lt;=500,INDEX('Pliegos Tarifarios (Santiago)'!$G:$G,MATCH($B1782,'Pliegos Tarifarios (Santiago)'!$A:$A,0)),H1782&lt;=1000,INDEX('Pliegos Tarifarios (Santiago)'!$H:$H,MATCH($B1782,'Pliegos Tarifarios (Santiago)'!$A:$A,0)),H1782&lt;=5000,INDEX('Pliegos Tarifarios (Santiago)'!$I:$I,MATCH($B1782,'Pliegos Tarifarios (Santiago)'!$A:$A,0)),H1782&gt;5000,INDEX('Pliegos Tarifarios (Santiago)'!$J:$J,MATCH($B1782,'Pliegos Tarifarios (Santiago)'!$A:$A,0)))/1.19</f>
        <v>128202.84752647059</v>
      </c>
      <c r="R1782" s="19">
        <f>INDEX('Pliegos Tarifarios (Santiago)'!$K:$K,MATCH($B1782,'Pliegos Tarifarios (Santiago)'!$A:$A,0))</f>
        <v>723.17600000000004</v>
      </c>
      <c r="S1782" s="21">
        <f t="shared" si="109"/>
        <v>7639583.78124067</v>
      </c>
      <c r="T1782" s="21">
        <f t="shared" si="110"/>
        <v>1451520.9184357272</v>
      </c>
      <c r="U1782" s="19">
        <v>0</v>
      </c>
      <c r="V1782" s="21">
        <f t="shared" si="111"/>
        <v>9091104.6996763982</v>
      </c>
    </row>
    <row r="1783" spans="1:22" x14ac:dyDescent="0.3">
      <c r="A1783" s="7" t="s">
        <v>139</v>
      </c>
      <c r="B1783" s="7">
        <v>8</v>
      </c>
      <c r="C1783" s="8" t="s">
        <v>178</v>
      </c>
      <c r="D1783" s="7" t="s">
        <v>180</v>
      </c>
      <c r="E1783" s="7" t="s">
        <v>18</v>
      </c>
      <c r="F1783" s="8" t="s">
        <v>181</v>
      </c>
      <c r="G1783" s="7" t="s">
        <v>16</v>
      </c>
      <c r="H1783" s="9">
        <v>3124.1761000000001</v>
      </c>
      <c r="I1783" s="9">
        <v>8.4428999999999998</v>
      </c>
      <c r="J1783" s="9">
        <v>8.3209</v>
      </c>
      <c r="K1783" s="10">
        <v>0.98554998874794209</v>
      </c>
      <c r="L1783" s="9">
        <v>100.78</v>
      </c>
      <c r="M1783" s="19">
        <f>H1783*INDEX('Pliegos Tarifarios (Santiago)'!$B:$B,MATCH($B1783,'Pliegos Tarifarios (Santiago)'!$A:$A,0))</f>
        <v>411650.81546430005</v>
      </c>
      <c r="N1783" s="19">
        <f>I1783*INDEX('Pliegos Tarifarios (Santiago)'!$C:$C,MATCH($B1783,'Pliegos Tarifarios (Santiago)'!$A:$A,0))</f>
        <v>28712.386361700002</v>
      </c>
      <c r="O1783" s="19">
        <f>J1783*INDEX('Pliegos Tarifarios (Santiago)'!$D:$D,MATCH($B1783,'Pliegos Tarifarios (Santiago)'!$A:$A,0))</f>
        <v>120350.62688950001</v>
      </c>
      <c r="P1783" s="19">
        <f>H1783*INDEX('Pliegos Tarifarios (Santiago)'!$E:$E,MATCH($B1783,'Pliegos Tarifarios (Santiago)'!$A:$A,0))</f>
        <v>40689.269526399999</v>
      </c>
      <c r="Q1783" s="19" cm="1">
        <f t="array" ref="Q1783">H1783*_xlfn.IFS(H1783&lt;=350,INDEX('Pliegos Tarifarios (Santiago)'!$F:$F,MATCH($B1783,'Pliegos Tarifarios (Santiago)'!$A:$A,0)),H1783&lt;=500,INDEX('Pliegos Tarifarios (Santiago)'!$G:$G,MATCH($B1783,'Pliegos Tarifarios (Santiago)'!$A:$A,0)),H1783&lt;=1000,INDEX('Pliegos Tarifarios (Santiago)'!$H:$H,MATCH($B1783,'Pliegos Tarifarios (Santiago)'!$A:$A,0)),H1783&lt;=5000,INDEX('Pliegos Tarifarios (Santiago)'!$I:$I,MATCH($B1783,'Pliegos Tarifarios (Santiago)'!$A:$A,0)),H1783&gt;5000,INDEX('Pliegos Tarifarios (Santiago)'!$J:$J,MATCH($B1783,'Pliegos Tarifarios (Santiago)'!$A:$A,0)))/1.19</f>
        <v>9375.1536580672273</v>
      </c>
      <c r="R1783" s="19">
        <f>INDEX('Pliegos Tarifarios (Santiago)'!$K:$K,MATCH($B1783,'Pliegos Tarifarios (Santiago)'!$A:$A,0))</f>
        <v>723.17600000000004</v>
      </c>
      <c r="S1783" s="21">
        <f t="shared" si="109"/>
        <v>611501.4278999673</v>
      </c>
      <c r="T1783" s="21">
        <f t="shared" si="110"/>
        <v>116185.27130099379</v>
      </c>
      <c r="U1783" s="19">
        <v>0</v>
      </c>
      <c r="V1783" s="21">
        <f t="shared" si="111"/>
        <v>727686.69920096104</v>
      </c>
    </row>
    <row r="1784" spans="1:22" x14ac:dyDescent="0.3">
      <c r="A1784" s="7" t="s">
        <v>139</v>
      </c>
      <c r="B1784" s="7">
        <v>8</v>
      </c>
      <c r="C1784" s="8" t="s">
        <v>178</v>
      </c>
      <c r="D1784" s="7" t="s">
        <v>182</v>
      </c>
      <c r="E1784" s="7" t="s">
        <v>18</v>
      </c>
      <c r="F1784" s="8" t="s">
        <v>23</v>
      </c>
      <c r="G1784" s="7" t="s">
        <v>16</v>
      </c>
      <c r="H1784" s="9">
        <v>3109.2891</v>
      </c>
      <c r="I1784" s="9">
        <v>8.3614999999999995</v>
      </c>
      <c r="J1784" s="9">
        <v>8.2479999999999993</v>
      </c>
      <c r="K1784" s="10">
        <v>0.9864258805238294</v>
      </c>
      <c r="L1784" s="9">
        <v>100.3</v>
      </c>
      <c r="M1784" s="19">
        <f>H1784*INDEX('Pliegos Tarifarios (Santiago)'!$B:$B,MATCH($B1784,'Pliegos Tarifarios (Santiago)'!$A:$A,0))</f>
        <v>409689.25968329998</v>
      </c>
      <c r="N1784" s="19">
        <f>I1784*INDEX('Pliegos Tarifarios (Santiago)'!$C:$C,MATCH($B1784,'Pliegos Tarifarios (Santiago)'!$A:$A,0))</f>
        <v>28435.563439499998</v>
      </c>
      <c r="O1784" s="19">
        <f>J1784*INDEX('Pliegos Tarifarios (Santiago)'!$D:$D,MATCH($B1784,'Pliegos Tarifarios (Santiago)'!$A:$A,0))</f>
        <v>119296.22644</v>
      </c>
      <c r="P1784" s="19">
        <f>H1784*INDEX('Pliegos Tarifarios (Santiago)'!$E:$E,MATCH($B1784,'Pliegos Tarifarios (Santiago)'!$A:$A,0))</f>
        <v>40495.381238399998</v>
      </c>
      <c r="Q1784" s="19" cm="1">
        <f t="array" ref="Q1784">H1784*_xlfn.IFS(H1784&lt;=350,INDEX('Pliegos Tarifarios (Santiago)'!$F:$F,MATCH($B1784,'Pliegos Tarifarios (Santiago)'!$A:$A,0)),H1784&lt;=500,INDEX('Pliegos Tarifarios (Santiago)'!$G:$G,MATCH($B1784,'Pliegos Tarifarios (Santiago)'!$A:$A,0)),H1784&lt;=1000,INDEX('Pliegos Tarifarios (Santiago)'!$H:$H,MATCH($B1784,'Pliegos Tarifarios (Santiago)'!$A:$A,0)),H1784&lt;=5000,INDEX('Pliegos Tarifarios (Santiago)'!$I:$I,MATCH($B1784,'Pliegos Tarifarios (Santiago)'!$A:$A,0)),H1784&gt;5000,INDEX('Pliegos Tarifarios (Santiago)'!$J:$J,MATCH($B1784,'Pliegos Tarifarios (Santiago)'!$A:$A,0)))/1.19</f>
        <v>9330.4801479831931</v>
      </c>
      <c r="R1784" s="19">
        <f>INDEX('Pliegos Tarifarios (Santiago)'!$K:$K,MATCH($B1784,'Pliegos Tarifarios (Santiago)'!$A:$A,0))</f>
        <v>723.17600000000004</v>
      </c>
      <c r="S1784" s="21">
        <f t="shared" si="109"/>
        <v>607970.08694918314</v>
      </c>
      <c r="T1784" s="21">
        <f t="shared" si="110"/>
        <v>115514.3165203448</v>
      </c>
      <c r="U1784" s="19">
        <v>0</v>
      </c>
      <c r="V1784" s="21">
        <f t="shared" si="111"/>
        <v>723484.40346952796</v>
      </c>
    </row>
    <row r="1785" spans="1:22" x14ac:dyDescent="0.3">
      <c r="A1785" s="7" t="s">
        <v>139</v>
      </c>
      <c r="B1785" s="7">
        <v>8</v>
      </c>
      <c r="C1785" s="8" t="s">
        <v>178</v>
      </c>
      <c r="D1785" s="7" t="s">
        <v>183</v>
      </c>
      <c r="E1785" s="7" t="s">
        <v>18</v>
      </c>
      <c r="F1785" s="8" t="s">
        <v>25</v>
      </c>
      <c r="G1785" s="7" t="s">
        <v>16</v>
      </c>
      <c r="H1785" s="9">
        <v>2497.0158999999999</v>
      </c>
      <c r="I1785" s="9">
        <v>6.7786</v>
      </c>
      <c r="J1785" s="9">
        <v>6.5683999999999996</v>
      </c>
      <c r="K1785" s="10">
        <v>0.96899064703626114</v>
      </c>
      <c r="L1785" s="9">
        <v>80.55</v>
      </c>
      <c r="M1785" s="19">
        <f>H1785*INDEX('Pliegos Tarifarios (Santiago)'!$B:$B,MATCH($B1785,'Pliegos Tarifarios (Santiago)'!$A:$A,0))</f>
        <v>329014.30603169999</v>
      </c>
      <c r="N1785" s="19">
        <f>I1785*INDEX('Pliegos Tarifarios (Santiago)'!$C:$C,MATCH($B1785,'Pliegos Tarifarios (Santiago)'!$A:$A,0))</f>
        <v>23052.479857800001</v>
      </c>
      <c r="O1785" s="19">
        <f>J1785*INDEX('Pliegos Tarifarios (Santiago)'!$D:$D,MATCH($B1785,'Pliegos Tarifarios (Santiago)'!$A:$A,0))</f>
        <v>95003.071501999992</v>
      </c>
      <c r="P1785" s="19">
        <f>H1785*INDEX('Pliegos Tarifarios (Santiago)'!$E:$E,MATCH($B1785,'Pliegos Tarifarios (Santiago)'!$A:$A,0))</f>
        <v>32521.135081599998</v>
      </c>
      <c r="Q1785" s="19" cm="1">
        <f t="array" ref="Q1785">H1785*_xlfn.IFS(H1785&lt;=350,INDEX('Pliegos Tarifarios (Santiago)'!$F:$F,MATCH($B1785,'Pliegos Tarifarios (Santiago)'!$A:$A,0)),H1785&lt;=500,INDEX('Pliegos Tarifarios (Santiago)'!$G:$G,MATCH($B1785,'Pliegos Tarifarios (Santiago)'!$A:$A,0)),H1785&lt;=1000,INDEX('Pliegos Tarifarios (Santiago)'!$H:$H,MATCH($B1785,'Pliegos Tarifarios (Santiago)'!$A:$A,0)),H1785&lt;=5000,INDEX('Pliegos Tarifarios (Santiago)'!$I:$I,MATCH($B1785,'Pliegos Tarifarios (Santiago)'!$A:$A,0)),H1785&gt;5000,INDEX('Pliegos Tarifarios (Santiago)'!$J:$J,MATCH($B1785,'Pliegos Tarifarios (Santiago)'!$A:$A,0)))/1.19</f>
        <v>7493.1460326890747</v>
      </c>
      <c r="R1785" s="19">
        <f>INDEX('Pliegos Tarifarios (Santiago)'!$K:$K,MATCH($B1785,'Pliegos Tarifarios (Santiago)'!$A:$A,0))</f>
        <v>723.17600000000004</v>
      </c>
      <c r="S1785" s="21">
        <f t="shared" si="109"/>
        <v>487807.31450578902</v>
      </c>
      <c r="T1785" s="21">
        <f t="shared" si="110"/>
        <v>92683.389756099918</v>
      </c>
      <c r="U1785" s="19">
        <v>0</v>
      </c>
      <c r="V1785" s="21">
        <f t="shared" si="111"/>
        <v>580490.70426188898</v>
      </c>
    </row>
    <row r="1786" spans="1:22" x14ac:dyDescent="0.3">
      <c r="A1786" s="7" t="s">
        <v>139</v>
      </c>
      <c r="B1786" s="7">
        <v>8</v>
      </c>
      <c r="C1786" s="8" t="s">
        <v>178</v>
      </c>
      <c r="D1786" s="7" t="s">
        <v>184</v>
      </c>
      <c r="E1786" s="7" t="s">
        <v>19</v>
      </c>
      <c r="F1786" s="8" t="s">
        <v>185</v>
      </c>
      <c r="G1786" s="7" t="s">
        <v>16</v>
      </c>
      <c r="H1786" s="9">
        <v>3738.8285999999998</v>
      </c>
      <c r="I1786" s="9">
        <v>10.1874</v>
      </c>
      <c r="J1786" s="9">
        <v>9.9178999999999995</v>
      </c>
      <c r="K1786" s="10">
        <v>0.97354575259634446</v>
      </c>
      <c r="L1786" s="9">
        <v>120.61</v>
      </c>
      <c r="M1786" s="19">
        <f>H1786*INDEX('Pliegos Tarifarios (Santiago)'!$B:$B,MATCH($B1786,'Pliegos Tarifarios (Santiago)'!$A:$A,0))</f>
        <v>492639.27282179997</v>
      </c>
      <c r="N1786" s="19">
        <f>I1786*INDEX('Pliegos Tarifarios (Santiago)'!$C:$C,MATCH($B1786,'Pliegos Tarifarios (Santiago)'!$A:$A,0))</f>
        <v>34645.034860200001</v>
      </c>
      <c r="O1786" s="19">
        <f>J1786*INDEX('Pliegos Tarifarios (Santiago)'!$D:$D,MATCH($B1786,'Pliegos Tarifarios (Santiago)'!$A:$A,0))</f>
        <v>143449.08392450001</v>
      </c>
      <c r="P1786" s="19">
        <f>H1786*INDEX('Pliegos Tarifarios (Santiago)'!$E:$E,MATCH($B1786,'Pliegos Tarifarios (Santiago)'!$A:$A,0))</f>
        <v>48694.503686399992</v>
      </c>
      <c r="Q1786" s="19" cm="1">
        <f t="array" ref="Q1786">H1786*_xlfn.IFS(H1786&lt;=350,INDEX('Pliegos Tarifarios (Santiago)'!$F:$F,MATCH($B1786,'Pliegos Tarifarios (Santiago)'!$A:$A,0)),H1786&lt;=500,INDEX('Pliegos Tarifarios (Santiago)'!$G:$G,MATCH($B1786,'Pliegos Tarifarios (Santiago)'!$A:$A,0)),H1786&lt;=1000,INDEX('Pliegos Tarifarios (Santiago)'!$H:$H,MATCH($B1786,'Pliegos Tarifarios (Santiago)'!$A:$A,0)),H1786&lt;=5000,INDEX('Pliegos Tarifarios (Santiago)'!$I:$I,MATCH($B1786,'Pliegos Tarifarios (Santiago)'!$A:$A,0)),H1786&gt;5000,INDEX('Pliegos Tarifarios (Santiago)'!$J:$J,MATCH($B1786,'Pliegos Tarifarios (Santiago)'!$A:$A,0)))/1.19</f>
        <v>11219.627672773109</v>
      </c>
      <c r="R1786" s="19">
        <f>INDEX('Pliegos Tarifarios (Santiago)'!$K:$K,MATCH($B1786,'Pliegos Tarifarios (Santiago)'!$A:$A,0))</f>
        <v>723.17600000000004</v>
      </c>
      <c r="S1786" s="21">
        <f t="shared" si="109"/>
        <v>731370.6989656731</v>
      </c>
      <c r="T1786" s="21">
        <f t="shared" si="110"/>
        <v>138960.43280347789</v>
      </c>
      <c r="U1786" s="19">
        <v>0</v>
      </c>
      <c r="V1786" s="21">
        <f t="shared" si="111"/>
        <v>870331.13176915096</v>
      </c>
    </row>
    <row r="1787" spans="1:22" x14ac:dyDescent="0.3">
      <c r="A1787" s="7" t="s">
        <v>139</v>
      </c>
      <c r="B1787" s="7">
        <v>8</v>
      </c>
      <c r="C1787" s="8" t="s">
        <v>178</v>
      </c>
      <c r="D1787" s="7" t="s">
        <v>186</v>
      </c>
      <c r="E1787" s="7" t="s">
        <v>187</v>
      </c>
      <c r="F1787" s="8" t="s">
        <v>188</v>
      </c>
      <c r="G1787" s="7" t="s">
        <v>16</v>
      </c>
      <c r="H1787" s="9">
        <v>3114.076</v>
      </c>
      <c r="I1787" s="9">
        <v>8.4024999999999999</v>
      </c>
      <c r="J1787" s="9">
        <v>8.2162000000000006</v>
      </c>
      <c r="K1787" s="10">
        <v>0.97782802737280583</v>
      </c>
      <c r="L1787" s="9">
        <v>100.45</v>
      </c>
      <c r="M1787" s="19">
        <f>H1787*INDEX('Pliegos Tarifarios (Santiago)'!$B:$B,MATCH($B1787,'Pliegos Tarifarios (Santiago)'!$A:$A,0))</f>
        <v>410319.99598800001</v>
      </c>
      <c r="N1787" s="19">
        <f>I1787*INDEX('Pliegos Tarifarios (Santiago)'!$C:$C,MATCH($B1787,'Pliegos Tarifarios (Santiago)'!$A:$A,0))</f>
        <v>28574.9951325</v>
      </c>
      <c r="O1787" s="19">
        <f>J1787*INDEX('Pliegos Tarifarios (Santiago)'!$D:$D,MATCH($B1787,'Pliegos Tarifarios (Santiago)'!$A:$A,0))</f>
        <v>118836.28221100001</v>
      </c>
      <c r="P1787" s="19">
        <f>H1787*INDEX('Pliegos Tarifarios (Santiago)'!$E:$E,MATCH($B1787,'Pliegos Tarifarios (Santiago)'!$A:$A,0))</f>
        <v>40557.725824000001</v>
      </c>
      <c r="Q1787" s="19" cm="1">
        <f t="array" ref="Q1787">H1787*_xlfn.IFS(H1787&lt;=350,INDEX('Pliegos Tarifarios (Santiago)'!$F:$F,MATCH($B1787,'Pliegos Tarifarios (Santiago)'!$A:$A,0)),H1787&lt;=500,INDEX('Pliegos Tarifarios (Santiago)'!$G:$G,MATCH($B1787,'Pliegos Tarifarios (Santiago)'!$A:$A,0)),H1787&lt;=1000,INDEX('Pliegos Tarifarios (Santiago)'!$H:$H,MATCH($B1787,'Pliegos Tarifarios (Santiago)'!$A:$A,0)),H1787&lt;=5000,INDEX('Pliegos Tarifarios (Santiago)'!$I:$I,MATCH($B1787,'Pliegos Tarifarios (Santiago)'!$A:$A,0)),H1787&gt;5000,INDEX('Pliegos Tarifarios (Santiago)'!$J:$J,MATCH($B1787,'Pliegos Tarifarios (Santiago)'!$A:$A,0)))/1.19</f>
        <v>9344.8448705882347</v>
      </c>
      <c r="R1787" s="19">
        <f>INDEX('Pliegos Tarifarios (Santiago)'!$K:$K,MATCH($B1787,'Pliegos Tarifarios (Santiago)'!$A:$A,0))</f>
        <v>723.17600000000004</v>
      </c>
      <c r="S1787" s="21">
        <f t="shared" si="109"/>
        <v>608357.02002608823</v>
      </c>
      <c r="T1787" s="21">
        <f t="shared" si="110"/>
        <v>115587.83380495677</v>
      </c>
      <c r="U1787" s="19">
        <v>0</v>
      </c>
      <c r="V1787" s="21">
        <f t="shared" si="111"/>
        <v>723944.85383104498</v>
      </c>
    </row>
    <row r="1788" spans="1:22" x14ac:dyDescent="0.3">
      <c r="A1788" s="7" t="s">
        <v>139</v>
      </c>
      <c r="B1788" s="7">
        <v>8</v>
      </c>
      <c r="C1788" s="8" t="s">
        <v>178</v>
      </c>
      <c r="D1788" s="7" t="s">
        <v>189</v>
      </c>
      <c r="E1788" s="7" t="s">
        <v>190</v>
      </c>
      <c r="F1788" s="8" t="s">
        <v>191</v>
      </c>
      <c r="G1788" s="7" t="s">
        <v>16</v>
      </c>
      <c r="H1788" s="9">
        <v>3116.3371999999999</v>
      </c>
      <c r="I1788" s="9">
        <v>8.4463000000000008</v>
      </c>
      <c r="J1788" s="9">
        <v>8.2359000000000009</v>
      </c>
      <c r="K1788" s="10">
        <v>0.97508968424043663</v>
      </c>
      <c r="L1788" s="9">
        <v>100.53</v>
      </c>
      <c r="M1788" s="19">
        <f>H1788*INDEX('Pliegos Tarifarios (Santiago)'!$B:$B,MATCH($B1788,'Pliegos Tarifarios (Santiago)'!$A:$A,0))</f>
        <v>410617.93848359998</v>
      </c>
      <c r="N1788" s="19">
        <f>I1788*INDEX('Pliegos Tarifarios (Santiago)'!$C:$C,MATCH($B1788,'Pliegos Tarifarios (Santiago)'!$A:$A,0))</f>
        <v>28723.948989900004</v>
      </c>
      <c r="O1788" s="19">
        <f>J1788*INDEX('Pliegos Tarifarios (Santiago)'!$D:$D,MATCH($B1788,'Pliegos Tarifarios (Santiago)'!$A:$A,0))</f>
        <v>119121.21621450002</v>
      </c>
      <c r="P1788" s="19">
        <f>H1788*INDEX('Pliegos Tarifarios (Santiago)'!$E:$E,MATCH($B1788,'Pliegos Tarifarios (Santiago)'!$A:$A,0))</f>
        <v>40587.175692799996</v>
      </c>
      <c r="Q1788" s="19" cm="1">
        <f t="array" ref="Q1788">H1788*_xlfn.IFS(H1788&lt;=350,INDEX('Pliegos Tarifarios (Santiago)'!$F:$F,MATCH($B1788,'Pliegos Tarifarios (Santiago)'!$A:$A,0)),H1788&lt;=500,INDEX('Pliegos Tarifarios (Santiago)'!$G:$G,MATCH($B1788,'Pliegos Tarifarios (Santiago)'!$A:$A,0)),H1788&lt;=1000,INDEX('Pliegos Tarifarios (Santiago)'!$H:$H,MATCH($B1788,'Pliegos Tarifarios (Santiago)'!$A:$A,0)),H1788&lt;=5000,INDEX('Pliegos Tarifarios (Santiago)'!$I:$I,MATCH($B1788,'Pliegos Tarifarios (Santiago)'!$A:$A,0)),H1788&gt;5000,INDEX('Pliegos Tarifarios (Santiago)'!$J:$J,MATCH($B1788,'Pliegos Tarifarios (Santiago)'!$A:$A,0)))/1.19</f>
        <v>9351.630370756302</v>
      </c>
      <c r="R1788" s="19">
        <f>INDEX('Pliegos Tarifarios (Santiago)'!$K:$K,MATCH($B1788,'Pliegos Tarifarios (Santiago)'!$A:$A,0))</f>
        <v>723.17600000000004</v>
      </c>
      <c r="S1788" s="21">
        <f t="shared" si="109"/>
        <v>609125.08575155621</v>
      </c>
      <c r="T1788" s="21">
        <f t="shared" si="110"/>
        <v>115733.76629279568</v>
      </c>
      <c r="U1788" s="19">
        <v>0</v>
      </c>
      <c r="V1788" s="21">
        <f t="shared" si="111"/>
        <v>724858.85204435186</v>
      </c>
    </row>
    <row r="1789" spans="1:22" x14ac:dyDescent="0.3">
      <c r="A1789" s="7" t="s">
        <v>139</v>
      </c>
      <c r="B1789" s="7">
        <v>8</v>
      </c>
      <c r="C1789" s="8" t="s">
        <v>178</v>
      </c>
      <c r="D1789" s="7" t="s">
        <v>192</v>
      </c>
      <c r="E1789" s="7" t="s">
        <v>193</v>
      </c>
      <c r="F1789" s="8" t="s">
        <v>194</v>
      </c>
      <c r="G1789" s="7" t="s">
        <v>16</v>
      </c>
      <c r="H1789" s="9">
        <v>1871.3543</v>
      </c>
      <c r="I1789" s="9">
        <v>5.0491000000000001</v>
      </c>
      <c r="J1789" s="9">
        <v>5.0122</v>
      </c>
      <c r="K1789" s="10">
        <v>0.99269176684953753</v>
      </c>
      <c r="L1789" s="9">
        <v>60.37</v>
      </c>
      <c r="M1789" s="19">
        <f>H1789*INDEX('Pliegos Tarifarios (Santiago)'!$B:$B,MATCH($B1789,'Pliegos Tarifarios (Santiago)'!$A:$A,0))</f>
        <v>246575.2566309</v>
      </c>
      <c r="N1789" s="19">
        <f>I1789*INDEX('Pliegos Tarifarios (Santiago)'!$C:$C,MATCH($B1789,'Pliegos Tarifarios (Santiago)'!$A:$A,0))</f>
        <v>17170.842954300002</v>
      </c>
      <c r="O1789" s="19">
        <f>J1789*INDEX('Pliegos Tarifarios (Santiago)'!$D:$D,MATCH($B1789,'Pliegos Tarifarios (Santiago)'!$A:$A,0))</f>
        <v>72494.731591000003</v>
      </c>
      <c r="P1789" s="19">
        <f>H1789*INDEX('Pliegos Tarifarios (Santiago)'!$E:$E,MATCH($B1789,'Pliegos Tarifarios (Santiago)'!$A:$A,0))</f>
        <v>24372.5184032</v>
      </c>
      <c r="Q1789" s="19" cm="1">
        <f t="array" ref="Q1789">H1789*_xlfn.IFS(H1789&lt;=350,INDEX('Pliegos Tarifarios (Santiago)'!$F:$F,MATCH($B1789,'Pliegos Tarifarios (Santiago)'!$A:$A,0)),H1789&lt;=500,INDEX('Pliegos Tarifarios (Santiago)'!$G:$G,MATCH($B1789,'Pliegos Tarifarios (Santiago)'!$A:$A,0)),H1789&lt;=1000,INDEX('Pliegos Tarifarios (Santiago)'!$H:$H,MATCH($B1789,'Pliegos Tarifarios (Santiago)'!$A:$A,0)),H1789&lt;=5000,INDEX('Pliegos Tarifarios (Santiago)'!$I:$I,MATCH($B1789,'Pliegos Tarifarios (Santiago)'!$A:$A,0)),H1789&gt;5000,INDEX('Pliegos Tarifarios (Santiago)'!$J:$J,MATCH($B1789,'Pliegos Tarifarios (Santiago)'!$A:$A,0)))/1.19</f>
        <v>5615.6354666386551</v>
      </c>
      <c r="R1789" s="19">
        <f>INDEX('Pliegos Tarifarios (Santiago)'!$K:$K,MATCH($B1789,'Pliegos Tarifarios (Santiago)'!$A:$A,0))</f>
        <v>723.17600000000004</v>
      </c>
      <c r="S1789" s="21">
        <f t="shared" si="109"/>
        <v>366952.16104603867</v>
      </c>
      <c r="T1789" s="21">
        <f t="shared" si="110"/>
        <v>69720.910598747345</v>
      </c>
      <c r="U1789" s="19">
        <v>0</v>
      </c>
      <c r="V1789" s="21">
        <f t="shared" si="111"/>
        <v>436673.07164478605</v>
      </c>
    </row>
    <row r="1790" spans="1:22" x14ac:dyDescent="0.3">
      <c r="A1790" s="7" t="s">
        <v>139</v>
      </c>
      <c r="B1790" s="7">
        <v>8</v>
      </c>
      <c r="C1790" s="8" t="s">
        <v>178</v>
      </c>
      <c r="D1790" s="7" t="s">
        <v>195</v>
      </c>
      <c r="E1790" s="7" t="s">
        <v>196</v>
      </c>
      <c r="F1790" s="8" t="s">
        <v>197</v>
      </c>
      <c r="G1790" s="7" t="s">
        <v>16</v>
      </c>
      <c r="H1790" s="9">
        <v>4361.8005000000003</v>
      </c>
      <c r="I1790" s="9">
        <v>11.7094</v>
      </c>
      <c r="J1790" s="9">
        <v>11.542</v>
      </c>
      <c r="K1790" s="10">
        <v>0.98570379353340043</v>
      </c>
      <c r="L1790" s="9">
        <v>140.69999999999999</v>
      </c>
      <c r="M1790" s="19">
        <f>H1790*INDEX('Pliegos Tarifarios (Santiago)'!$B:$B,MATCH($B1790,'Pliegos Tarifarios (Santiago)'!$A:$A,0))</f>
        <v>574723.91928150004</v>
      </c>
      <c r="N1790" s="19">
        <f>I1790*INDEX('Pliegos Tarifarios (Santiago)'!$C:$C,MATCH($B1790,'Pliegos Tarifarios (Santiago)'!$A:$A,0))</f>
        <v>39821.0113662</v>
      </c>
      <c r="O1790" s="19">
        <f>J1790*INDEX('Pliegos Tarifarios (Santiago)'!$D:$D,MATCH($B1790,'Pliegos Tarifarios (Santiago)'!$A:$A,0))</f>
        <v>166939.50601000001</v>
      </c>
      <c r="P1790" s="19">
        <f>H1790*INDEX('Pliegos Tarifarios (Santiago)'!$E:$E,MATCH($B1790,'Pliegos Tarifarios (Santiago)'!$A:$A,0))</f>
        <v>56808.089712000001</v>
      </c>
      <c r="Q1790" s="19" cm="1">
        <f t="array" ref="Q1790">H1790*_xlfn.IFS(H1790&lt;=350,INDEX('Pliegos Tarifarios (Santiago)'!$F:$F,MATCH($B1790,'Pliegos Tarifarios (Santiago)'!$A:$A,0)),H1790&lt;=500,INDEX('Pliegos Tarifarios (Santiago)'!$G:$G,MATCH($B1790,'Pliegos Tarifarios (Santiago)'!$A:$A,0)),H1790&lt;=1000,INDEX('Pliegos Tarifarios (Santiago)'!$H:$H,MATCH($B1790,'Pliegos Tarifarios (Santiago)'!$A:$A,0)),H1790&lt;=5000,INDEX('Pliegos Tarifarios (Santiago)'!$I:$I,MATCH($B1790,'Pliegos Tarifarios (Santiago)'!$A:$A,0)),H1790&gt;5000,INDEX('Pliegos Tarifarios (Santiago)'!$J:$J,MATCH($B1790,'Pliegos Tarifarios (Santiago)'!$A:$A,0)))/1.19</f>
        <v>13089.066878571428</v>
      </c>
      <c r="R1790" s="19">
        <f>INDEX('Pliegos Tarifarios (Santiago)'!$K:$K,MATCH($B1790,'Pliegos Tarifarios (Santiago)'!$A:$A,0))</f>
        <v>723.17600000000004</v>
      </c>
      <c r="S1790" s="21">
        <f t="shared" si="109"/>
        <v>852104.76924827148</v>
      </c>
      <c r="T1790" s="21">
        <f t="shared" si="110"/>
        <v>161899.90615717159</v>
      </c>
      <c r="U1790" s="19">
        <v>0</v>
      </c>
      <c r="V1790" s="21">
        <f t="shared" si="111"/>
        <v>1014004.6754054431</v>
      </c>
    </row>
    <row r="1791" spans="1:22" x14ac:dyDescent="0.3">
      <c r="A1791" s="7" t="s">
        <v>139</v>
      </c>
      <c r="B1791" s="7">
        <v>8</v>
      </c>
      <c r="C1791" s="8" t="s">
        <v>178</v>
      </c>
      <c r="D1791" s="7" t="s">
        <v>198</v>
      </c>
      <c r="E1791" s="7" t="s">
        <v>199</v>
      </c>
      <c r="F1791" s="8" t="s">
        <v>97</v>
      </c>
      <c r="G1791" s="7" t="s">
        <v>16</v>
      </c>
      <c r="H1791" s="9">
        <v>2485.5587999999998</v>
      </c>
      <c r="I1791" s="9">
        <v>6.6365999999999996</v>
      </c>
      <c r="J1791" s="9">
        <v>6.6365999999999996</v>
      </c>
      <c r="K1791" s="10">
        <v>1</v>
      </c>
      <c r="L1791" s="9">
        <v>80.180000000000007</v>
      </c>
      <c r="M1791" s="19">
        <f>H1791*INDEX('Pliegos Tarifarios (Santiago)'!$B:$B,MATCH($B1791,'Pliegos Tarifarios (Santiago)'!$A:$A,0))</f>
        <v>327504.68416439998</v>
      </c>
      <c r="N1791" s="19">
        <f>I1791*INDEX('Pliegos Tarifarios (Santiago)'!$C:$C,MATCH($B1791,'Pliegos Tarifarios (Santiago)'!$A:$A,0))</f>
        <v>22569.5700918</v>
      </c>
      <c r="O1791" s="19">
        <f>J1791*INDEX('Pliegos Tarifarios (Santiago)'!$D:$D,MATCH($B1791,'Pliegos Tarifarios (Santiago)'!$A:$A,0))</f>
        <v>95989.492773000005</v>
      </c>
      <c r="P1791" s="19">
        <f>H1791*INDEX('Pliegos Tarifarios (Santiago)'!$E:$E,MATCH($B1791,'Pliegos Tarifarios (Santiago)'!$A:$A,0))</f>
        <v>32371.917811199994</v>
      </c>
      <c r="Q1791" s="19" cm="1">
        <f t="array" ref="Q1791">H1791*_xlfn.IFS(H1791&lt;=350,INDEX('Pliegos Tarifarios (Santiago)'!$F:$F,MATCH($B1791,'Pliegos Tarifarios (Santiago)'!$A:$A,0)),H1791&lt;=500,INDEX('Pliegos Tarifarios (Santiago)'!$G:$G,MATCH($B1791,'Pliegos Tarifarios (Santiago)'!$A:$A,0)),H1791&lt;=1000,INDEX('Pliegos Tarifarios (Santiago)'!$H:$H,MATCH($B1791,'Pliegos Tarifarios (Santiago)'!$A:$A,0)),H1791&lt;=5000,INDEX('Pliegos Tarifarios (Santiago)'!$I:$I,MATCH($B1791,'Pliegos Tarifarios (Santiago)'!$A:$A,0)),H1791&gt;5000,INDEX('Pliegos Tarifarios (Santiago)'!$J:$J,MATCH($B1791,'Pliegos Tarifarios (Santiago)'!$A:$A,0)))/1.19</f>
        <v>7458.7651048739481</v>
      </c>
      <c r="R1791" s="19">
        <f>INDEX('Pliegos Tarifarios (Santiago)'!$K:$K,MATCH($B1791,'Pliegos Tarifarios (Santiago)'!$A:$A,0))</f>
        <v>723.17600000000004</v>
      </c>
      <c r="S1791" s="21">
        <f t="shared" si="109"/>
        <v>486617.60594527388</v>
      </c>
      <c r="T1791" s="21">
        <f t="shared" si="110"/>
        <v>92457.345129602036</v>
      </c>
      <c r="U1791" s="19">
        <v>0</v>
      </c>
      <c r="V1791" s="21">
        <f t="shared" si="111"/>
        <v>579074.95107487589</v>
      </c>
    </row>
    <row r="1792" spans="1:22" x14ac:dyDescent="0.3">
      <c r="A1792" s="7" t="s">
        <v>139</v>
      </c>
      <c r="B1792" s="7">
        <v>8</v>
      </c>
      <c r="C1792" s="8" t="s">
        <v>178</v>
      </c>
      <c r="D1792" s="7" t="s">
        <v>200</v>
      </c>
      <c r="E1792" s="7" t="s">
        <v>34</v>
      </c>
      <c r="F1792" s="8" t="s">
        <v>201</v>
      </c>
      <c r="G1792" s="7" t="s">
        <v>16</v>
      </c>
      <c r="H1792" s="9">
        <v>1249.9575</v>
      </c>
      <c r="I1792" s="9">
        <v>3.3672</v>
      </c>
      <c r="J1792" s="9">
        <v>3.3672</v>
      </c>
      <c r="K1792" s="10">
        <v>1</v>
      </c>
      <c r="L1792" s="9">
        <v>40.32</v>
      </c>
      <c r="M1792" s="19">
        <f>H1792*INDEX('Pliegos Tarifarios (Santiago)'!$B:$B,MATCH($B1792,'Pliegos Tarifarios (Santiago)'!$A:$A,0))</f>
        <v>164698.15007249999</v>
      </c>
      <c r="N1792" s="19">
        <f>I1792*INDEX('Pliegos Tarifarios (Santiago)'!$C:$C,MATCH($B1792,'Pliegos Tarifarios (Santiago)'!$A:$A,0))</f>
        <v>11451.0828456</v>
      </c>
      <c r="O1792" s="19">
        <f>J1792*INDEX('Pliegos Tarifarios (Santiago)'!$D:$D,MATCH($B1792,'Pliegos Tarifarios (Santiago)'!$A:$A,0))</f>
        <v>48702.019116000003</v>
      </c>
      <c r="P1792" s="19">
        <f>H1792*INDEX('Pliegos Tarifarios (Santiago)'!$E:$E,MATCH($B1792,'Pliegos Tarifarios (Santiago)'!$A:$A,0))</f>
        <v>16279.446479999999</v>
      </c>
      <c r="Q1792" s="19" cm="1">
        <f t="array" ref="Q1792">H1792*_xlfn.IFS(H1792&lt;=350,INDEX('Pliegos Tarifarios (Santiago)'!$F:$F,MATCH($B1792,'Pliegos Tarifarios (Santiago)'!$A:$A,0)),H1792&lt;=500,INDEX('Pliegos Tarifarios (Santiago)'!$G:$G,MATCH($B1792,'Pliegos Tarifarios (Santiago)'!$A:$A,0)),H1792&lt;=1000,INDEX('Pliegos Tarifarios (Santiago)'!$H:$H,MATCH($B1792,'Pliegos Tarifarios (Santiago)'!$A:$A,0)),H1792&lt;=5000,INDEX('Pliegos Tarifarios (Santiago)'!$I:$I,MATCH($B1792,'Pliegos Tarifarios (Santiago)'!$A:$A,0)),H1792&gt;5000,INDEX('Pliegos Tarifarios (Santiago)'!$J:$J,MATCH($B1792,'Pliegos Tarifarios (Santiago)'!$A:$A,0)))/1.19</f>
        <v>3750.9228844537811</v>
      </c>
      <c r="R1792" s="19">
        <f>INDEX('Pliegos Tarifarios (Santiago)'!$K:$K,MATCH($B1792,'Pliegos Tarifarios (Santiago)'!$A:$A,0))</f>
        <v>723.17600000000004</v>
      </c>
      <c r="S1792" s="21">
        <f t="shared" si="109"/>
        <v>245604.79739855378</v>
      </c>
      <c r="T1792" s="21">
        <f t="shared" si="110"/>
        <v>46664.91150572522</v>
      </c>
      <c r="U1792" s="19">
        <v>0</v>
      </c>
      <c r="V1792" s="21">
        <f t="shared" si="111"/>
        <v>292269.70890427899</v>
      </c>
    </row>
    <row r="1793" spans="1:22" x14ac:dyDescent="0.3">
      <c r="A1793" s="7" t="s">
        <v>139</v>
      </c>
      <c r="B1793" s="7">
        <v>8</v>
      </c>
      <c r="C1793" s="8" t="s">
        <v>178</v>
      </c>
      <c r="D1793" s="7" t="s">
        <v>202</v>
      </c>
      <c r="E1793" s="7" t="s">
        <v>34</v>
      </c>
      <c r="F1793" s="8" t="s">
        <v>35</v>
      </c>
      <c r="G1793" s="7" t="s">
        <v>16</v>
      </c>
      <c r="H1793" s="9">
        <v>1243.9090000000001</v>
      </c>
      <c r="I1793" s="9">
        <v>3.3996</v>
      </c>
      <c r="J1793" s="9">
        <v>3.2776999999999998</v>
      </c>
      <c r="K1793" s="10">
        <v>0.96414284033415687</v>
      </c>
      <c r="L1793" s="9">
        <v>40.130000000000003</v>
      </c>
      <c r="M1793" s="19">
        <f>H1793*INDEX('Pliegos Tarifarios (Santiago)'!$B:$B,MATCH($B1793,'Pliegos Tarifarios (Santiago)'!$A:$A,0))</f>
        <v>163901.18156700002</v>
      </c>
      <c r="N1793" s="19">
        <f>I1793*INDEX('Pliegos Tarifarios (Santiago)'!$C:$C,MATCH($B1793,'Pliegos Tarifarios (Santiago)'!$A:$A,0))</f>
        <v>11561.2678908</v>
      </c>
      <c r="O1793" s="19">
        <f>J1793*INDEX('Pliegos Tarifarios (Santiago)'!$D:$D,MATCH($B1793,'Pliegos Tarifarios (Santiago)'!$A:$A,0))</f>
        <v>47407.521993499999</v>
      </c>
      <c r="P1793" s="19">
        <f>H1793*INDEX('Pliegos Tarifarios (Santiago)'!$E:$E,MATCH($B1793,'Pliegos Tarifarios (Santiago)'!$A:$A,0))</f>
        <v>16200.670816</v>
      </c>
      <c r="Q1793" s="19" cm="1">
        <f t="array" ref="Q1793">H1793*_xlfn.IFS(H1793&lt;=350,INDEX('Pliegos Tarifarios (Santiago)'!$F:$F,MATCH($B1793,'Pliegos Tarifarios (Santiago)'!$A:$A,0)),H1793&lt;=500,INDEX('Pliegos Tarifarios (Santiago)'!$G:$G,MATCH($B1793,'Pliegos Tarifarios (Santiago)'!$A:$A,0)),H1793&lt;=1000,INDEX('Pliegos Tarifarios (Santiago)'!$H:$H,MATCH($B1793,'Pliegos Tarifarios (Santiago)'!$A:$A,0)),H1793&lt;=5000,INDEX('Pliegos Tarifarios (Santiago)'!$I:$I,MATCH($B1793,'Pliegos Tarifarios (Santiago)'!$A:$A,0)),H1793&gt;5000,INDEX('Pliegos Tarifarios (Santiago)'!$J:$J,MATCH($B1793,'Pliegos Tarifarios (Santiago)'!$A:$A,0)))/1.19</f>
        <v>3732.7723016806726</v>
      </c>
      <c r="R1793" s="19">
        <f>INDEX('Pliegos Tarifarios (Santiago)'!$K:$K,MATCH($B1793,'Pliegos Tarifarios (Santiago)'!$A:$A,0))</f>
        <v>723.17600000000004</v>
      </c>
      <c r="S1793" s="21">
        <f t="shared" si="109"/>
        <v>243526.5905689807</v>
      </c>
      <c r="T1793" s="21">
        <f t="shared" si="110"/>
        <v>46270.052208106332</v>
      </c>
      <c r="U1793" s="19">
        <v>0</v>
      </c>
      <c r="V1793" s="21">
        <f t="shared" si="111"/>
        <v>289796.64277708705</v>
      </c>
    </row>
    <row r="1794" spans="1:22" x14ac:dyDescent="0.3">
      <c r="A1794" s="7" t="s">
        <v>139</v>
      </c>
      <c r="B1794" s="7">
        <v>8</v>
      </c>
      <c r="C1794" s="8" t="s">
        <v>178</v>
      </c>
      <c r="D1794" s="7" t="s">
        <v>203</v>
      </c>
      <c r="E1794" s="7" t="s">
        <v>34</v>
      </c>
      <c r="F1794" s="8" t="s">
        <v>204</v>
      </c>
      <c r="G1794" s="7" t="s">
        <v>30</v>
      </c>
      <c r="H1794" s="9">
        <v>624.90279999999996</v>
      </c>
      <c r="I1794" s="9">
        <v>1.6952</v>
      </c>
      <c r="J1794" s="9">
        <v>1.6952</v>
      </c>
      <c r="K1794" s="10">
        <v>1</v>
      </c>
      <c r="L1794" s="9">
        <v>20.16</v>
      </c>
      <c r="M1794" s="19">
        <f>H1794*INDEX('Pliegos Tarifarios (Santiago)'!$B:$B,MATCH($B1794,'Pliegos Tarifarios (Santiago)'!$A:$A,0))</f>
        <v>82339.067636399996</v>
      </c>
      <c r="N1794" s="19">
        <f>I1794*INDEX('Pliegos Tarifarios (Santiago)'!$C:$C,MATCH($B1794,'Pliegos Tarifarios (Santiago)'!$A:$A,0))</f>
        <v>5764.9903896000005</v>
      </c>
      <c r="O1794" s="19">
        <f>J1794*INDEX('Pliegos Tarifarios (Santiago)'!$D:$D,MATCH($B1794,'Pliegos Tarifarios (Santiago)'!$A:$A,0))</f>
        <v>24518.787956</v>
      </c>
      <c r="P1794" s="19">
        <f>H1794*INDEX('Pliegos Tarifarios (Santiago)'!$E:$E,MATCH($B1794,'Pliegos Tarifarios (Santiago)'!$A:$A,0))</f>
        <v>8138.7340671999991</v>
      </c>
      <c r="Q1794" s="19" cm="1">
        <f t="array" ref="Q1794">H1794*_xlfn.IFS(H1794&lt;=350,INDEX('Pliegos Tarifarios (Santiago)'!$F:$F,MATCH($B1794,'Pliegos Tarifarios (Santiago)'!$A:$A,0)),H1794&lt;=500,INDEX('Pliegos Tarifarios (Santiago)'!$G:$G,MATCH($B1794,'Pliegos Tarifarios (Santiago)'!$A:$A,0)),H1794&lt;=1000,INDEX('Pliegos Tarifarios (Santiago)'!$H:$H,MATCH($B1794,'Pliegos Tarifarios (Santiago)'!$A:$A,0)),H1794&lt;=5000,INDEX('Pliegos Tarifarios (Santiago)'!$I:$I,MATCH($B1794,'Pliegos Tarifarios (Santiago)'!$A:$A,0)),H1794&gt;5000,INDEX('Pliegos Tarifarios (Santiago)'!$J:$J,MATCH($B1794,'Pliegos Tarifarios (Santiago)'!$A:$A,0)))/1.19</f>
        <v>1465.6333737815128</v>
      </c>
      <c r="R1794" s="19">
        <f>INDEX('Pliegos Tarifarios (Santiago)'!$K:$K,MATCH($B1794,'Pliegos Tarifarios (Santiago)'!$A:$A,0))</f>
        <v>723.17600000000004</v>
      </c>
      <c r="S1794" s="21">
        <f t="shared" si="109"/>
        <v>122950.38942298152</v>
      </c>
      <c r="T1794" s="21">
        <f t="shared" si="110"/>
        <v>23360.573990366491</v>
      </c>
      <c r="U1794" s="19">
        <v>0</v>
      </c>
      <c r="V1794" s="21">
        <f t="shared" si="111"/>
        <v>146310.96341334801</v>
      </c>
    </row>
    <row r="1795" spans="1:22" x14ac:dyDescent="0.3">
      <c r="A1795" s="7" t="s">
        <v>139</v>
      </c>
      <c r="B1795" s="7">
        <v>8</v>
      </c>
      <c r="C1795" s="8" t="s">
        <v>178</v>
      </c>
      <c r="D1795" s="7" t="s">
        <v>205</v>
      </c>
      <c r="E1795" s="7" t="s">
        <v>34</v>
      </c>
      <c r="F1795" s="8" t="s">
        <v>206</v>
      </c>
      <c r="G1795" s="7" t="s">
        <v>30</v>
      </c>
      <c r="H1795" s="9">
        <v>623.81010000000003</v>
      </c>
      <c r="I1795" s="9">
        <v>1.6942999999999999</v>
      </c>
      <c r="J1795" s="9">
        <v>1.6942999999999999</v>
      </c>
      <c r="K1795" s="10">
        <v>1</v>
      </c>
      <c r="L1795" s="9">
        <v>20.12</v>
      </c>
      <c r="M1795" s="19">
        <f>H1795*INDEX('Pliegos Tarifarios (Santiago)'!$B:$B,MATCH($B1795,'Pliegos Tarifarios (Santiago)'!$A:$A,0))</f>
        <v>82195.09020630001</v>
      </c>
      <c r="N1795" s="19">
        <f>I1795*INDEX('Pliegos Tarifarios (Santiago)'!$C:$C,MATCH($B1795,'Pliegos Tarifarios (Santiago)'!$A:$A,0))</f>
        <v>5761.9296938999996</v>
      </c>
      <c r="O1795" s="19">
        <f>J1795*INDEX('Pliegos Tarifarios (Santiago)'!$D:$D,MATCH($B1795,'Pliegos Tarifarios (Santiago)'!$A:$A,0))</f>
        <v>24505.770666500001</v>
      </c>
      <c r="P1795" s="19">
        <f>H1795*INDEX('Pliegos Tarifarios (Santiago)'!$E:$E,MATCH($B1795,'Pliegos Tarifarios (Santiago)'!$A:$A,0))</f>
        <v>8124.5027424</v>
      </c>
      <c r="Q1795" s="19" cm="1">
        <f t="array" ref="Q1795">H1795*_xlfn.IFS(H1795&lt;=350,INDEX('Pliegos Tarifarios (Santiago)'!$F:$F,MATCH($B1795,'Pliegos Tarifarios (Santiago)'!$A:$A,0)),H1795&lt;=500,INDEX('Pliegos Tarifarios (Santiago)'!$G:$G,MATCH($B1795,'Pliegos Tarifarios (Santiago)'!$A:$A,0)),H1795&lt;=1000,INDEX('Pliegos Tarifarios (Santiago)'!$H:$H,MATCH($B1795,'Pliegos Tarifarios (Santiago)'!$A:$A,0)),H1795&lt;=5000,INDEX('Pliegos Tarifarios (Santiago)'!$I:$I,MATCH($B1795,'Pliegos Tarifarios (Santiago)'!$A:$A,0)),H1795&gt;5000,INDEX('Pliegos Tarifarios (Santiago)'!$J:$J,MATCH($B1795,'Pliegos Tarifarios (Santiago)'!$A:$A,0)))/1.19</f>
        <v>1463.0705790756306</v>
      </c>
      <c r="R1795" s="19">
        <f>INDEX('Pliegos Tarifarios (Santiago)'!$K:$K,MATCH($B1795,'Pliegos Tarifarios (Santiago)'!$A:$A,0))</f>
        <v>723.17600000000004</v>
      </c>
      <c r="S1795" s="21">
        <f t="shared" si="109"/>
        <v>122773.53988817566</v>
      </c>
      <c r="T1795" s="21">
        <f t="shared" si="110"/>
        <v>23326.972578753375</v>
      </c>
      <c r="U1795" s="19">
        <v>0</v>
      </c>
      <c r="V1795" s="21">
        <f t="shared" si="111"/>
        <v>146100.51246692904</v>
      </c>
    </row>
    <row r="1796" spans="1:22" x14ac:dyDescent="0.3">
      <c r="A1796" s="7" t="s">
        <v>139</v>
      </c>
      <c r="B1796" s="7">
        <v>8</v>
      </c>
      <c r="C1796" s="8" t="s">
        <v>178</v>
      </c>
      <c r="D1796" s="7" t="s">
        <v>207</v>
      </c>
      <c r="E1796" s="7" t="s">
        <v>34</v>
      </c>
      <c r="F1796" s="8" t="s">
        <v>208</v>
      </c>
      <c r="G1796" s="7" t="s">
        <v>30</v>
      </c>
      <c r="H1796" s="9">
        <v>623.16340000000002</v>
      </c>
      <c r="I1796" s="9">
        <v>1.7282</v>
      </c>
      <c r="J1796" s="9">
        <v>1.6938</v>
      </c>
      <c r="K1796" s="10">
        <v>0.98009489642402503</v>
      </c>
      <c r="L1796" s="9">
        <v>20.100000000000001</v>
      </c>
      <c r="M1796" s="19">
        <f>H1796*INDEX('Pliegos Tarifarios (Santiago)'!$B:$B,MATCH($B1796,'Pliegos Tarifarios (Santiago)'!$A:$A,0))</f>
        <v>82109.879074200013</v>
      </c>
      <c r="N1796" s="19">
        <f>I1796*INDEX('Pliegos Tarifarios (Santiago)'!$C:$C,MATCH($B1796,'Pliegos Tarifarios (Santiago)'!$A:$A,0))</f>
        <v>5877.2158986000004</v>
      </c>
      <c r="O1796" s="19">
        <f>J1796*INDEX('Pliegos Tarifarios (Santiago)'!$D:$D,MATCH($B1796,'Pliegos Tarifarios (Santiago)'!$A:$A,0))</f>
        <v>24498.538839000001</v>
      </c>
      <c r="P1796" s="19">
        <f>H1796*INDEX('Pliegos Tarifarios (Santiago)'!$E:$E,MATCH($B1796,'Pliegos Tarifarios (Santiago)'!$A:$A,0))</f>
        <v>8116.0801216</v>
      </c>
      <c r="Q1796" s="19" cm="1">
        <f t="array" ref="Q1796">H1796*_xlfn.IFS(H1796&lt;=350,INDEX('Pliegos Tarifarios (Santiago)'!$F:$F,MATCH($B1796,'Pliegos Tarifarios (Santiago)'!$A:$A,0)),H1796&lt;=500,INDEX('Pliegos Tarifarios (Santiago)'!$G:$G,MATCH($B1796,'Pliegos Tarifarios (Santiago)'!$A:$A,0)),H1796&lt;=1000,INDEX('Pliegos Tarifarios (Santiago)'!$H:$H,MATCH($B1796,'Pliegos Tarifarios (Santiago)'!$A:$A,0)),H1796&lt;=5000,INDEX('Pliegos Tarifarios (Santiago)'!$I:$I,MATCH($B1796,'Pliegos Tarifarios (Santiago)'!$A:$A,0)),H1796&gt;5000,INDEX('Pliegos Tarifarios (Santiago)'!$J:$J,MATCH($B1796,'Pliegos Tarifarios (Santiago)'!$A:$A,0)))/1.19</f>
        <v>1461.5538230252105</v>
      </c>
      <c r="R1796" s="19">
        <f>INDEX('Pliegos Tarifarios (Santiago)'!$K:$K,MATCH($B1796,'Pliegos Tarifarios (Santiago)'!$A:$A,0))</f>
        <v>723.17600000000004</v>
      </c>
      <c r="S1796" s="21">
        <f t="shared" si="109"/>
        <v>122786.44375642523</v>
      </c>
      <c r="T1796" s="21">
        <f t="shared" si="110"/>
        <v>23329.424313720792</v>
      </c>
      <c r="U1796" s="19">
        <v>0</v>
      </c>
      <c r="V1796" s="21">
        <f t="shared" si="111"/>
        <v>146115.86807014601</v>
      </c>
    </row>
    <row r="1797" spans="1:22" x14ac:dyDescent="0.3">
      <c r="A1797" s="7" t="s">
        <v>139</v>
      </c>
      <c r="B1797" s="7">
        <v>8</v>
      </c>
      <c r="C1797" s="8" t="s">
        <v>178</v>
      </c>
      <c r="D1797" s="7" t="s">
        <v>209</v>
      </c>
      <c r="E1797" s="7" t="s">
        <v>34</v>
      </c>
      <c r="F1797" s="8" t="s">
        <v>210</v>
      </c>
      <c r="G1797" s="7" t="s">
        <v>30</v>
      </c>
      <c r="H1797" s="9">
        <v>623.16499999999996</v>
      </c>
      <c r="I1797" s="9">
        <v>1.6713</v>
      </c>
      <c r="J1797" s="9">
        <v>1.6659999999999999</v>
      </c>
      <c r="K1797" s="10">
        <v>0.99682881589182071</v>
      </c>
      <c r="L1797" s="9">
        <v>20.100000000000001</v>
      </c>
      <c r="M1797" s="19">
        <f>H1797*INDEX('Pliegos Tarifarios (Santiago)'!$B:$B,MATCH($B1797,'Pliegos Tarifarios (Santiago)'!$A:$A,0))</f>
        <v>82110.089894999997</v>
      </c>
      <c r="N1797" s="19">
        <f>I1797*INDEX('Pliegos Tarifarios (Santiago)'!$C:$C,MATCH($B1797,'Pliegos Tarifarios (Santiago)'!$A:$A,0))</f>
        <v>5683.7119149</v>
      </c>
      <c r="O1797" s="19">
        <f>J1797*INDEX('Pliegos Tarifarios (Santiago)'!$D:$D,MATCH($B1797,'Pliegos Tarifarios (Santiago)'!$A:$A,0))</f>
        <v>24096.449229999998</v>
      </c>
      <c r="P1797" s="19">
        <f>H1797*INDEX('Pliegos Tarifarios (Santiago)'!$E:$E,MATCH($B1797,'Pliegos Tarifarios (Santiago)'!$A:$A,0))</f>
        <v>8116.1009599999988</v>
      </c>
      <c r="Q1797" s="19" cm="1">
        <f t="array" ref="Q1797">H1797*_xlfn.IFS(H1797&lt;=350,INDEX('Pliegos Tarifarios (Santiago)'!$F:$F,MATCH($B1797,'Pliegos Tarifarios (Santiago)'!$A:$A,0)),H1797&lt;=500,INDEX('Pliegos Tarifarios (Santiago)'!$G:$G,MATCH($B1797,'Pliegos Tarifarios (Santiago)'!$A:$A,0)),H1797&lt;=1000,INDEX('Pliegos Tarifarios (Santiago)'!$H:$H,MATCH($B1797,'Pliegos Tarifarios (Santiago)'!$A:$A,0)),H1797&lt;=5000,INDEX('Pliegos Tarifarios (Santiago)'!$I:$I,MATCH($B1797,'Pliegos Tarifarios (Santiago)'!$A:$A,0)),H1797&gt;5000,INDEX('Pliegos Tarifarios (Santiago)'!$J:$J,MATCH($B1797,'Pliegos Tarifarios (Santiago)'!$A:$A,0)))/1.19</f>
        <v>1461.5575756302524</v>
      </c>
      <c r="R1797" s="19">
        <f>INDEX('Pliegos Tarifarios (Santiago)'!$K:$K,MATCH($B1797,'Pliegos Tarifarios (Santiago)'!$A:$A,0))</f>
        <v>723.17600000000004</v>
      </c>
      <c r="S1797" s="21">
        <f t="shared" si="109"/>
        <v>122191.08557553026</v>
      </c>
      <c r="T1797" s="21">
        <f t="shared" si="110"/>
        <v>23216.306259350749</v>
      </c>
      <c r="U1797" s="19">
        <v>0</v>
      </c>
      <c r="V1797" s="21">
        <f t="shared" si="111"/>
        <v>145407.39183488101</v>
      </c>
    </row>
    <row r="1798" spans="1:22" x14ac:dyDescent="0.3">
      <c r="A1798" s="7" t="s">
        <v>139</v>
      </c>
      <c r="B1798" s="7">
        <v>8</v>
      </c>
      <c r="C1798" s="8" t="s">
        <v>178</v>
      </c>
      <c r="D1798" s="7" t="s">
        <v>211</v>
      </c>
      <c r="E1798" s="7" t="s">
        <v>34</v>
      </c>
      <c r="F1798" s="8" t="s">
        <v>212</v>
      </c>
      <c r="G1798" s="7" t="s">
        <v>16</v>
      </c>
      <c r="H1798" s="9">
        <v>1246.7560000000001</v>
      </c>
      <c r="I1798" s="9">
        <v>3.3201000000000001</v>
      </c>
      <c r="J1798" s="9">
        <v>3.2667000000000002</v>
      </c>
      <c r="K1798" s="10">
        <v>0.98391614710400288</v>
      </c>
      <c r="L1798" s="9">
        <v>40.22</v>
      </c>
      <c r="M1798" s="19">
        <f>H1798*INDEX('Pliegos Tarifarios (Santiago)'!$B:$B,MATCH($B1798,'Pliegos Tarifarios (Santiago)'!$A:$A,0))</f>
        <v>164276.31082800002</v>
      </c>
      <c r="N1798" s="19">
        <f>I1798*INDEX('Pliegos Tarifarios (Santiago)'!$C:$C,MATCH($B1798,'Pliegos Tarifarios (Santiago)'!$A:$A,0))</f>
        <v>11290.9064373</v>
      </c>
      <c r="O1798" s="19">
        <f>J1798*INDEX('Pliegos Tarifarios (Santiago)'!$D:$D,MATCH($B1798,'Pliegos Tarifarios (Santiago)'!$A:$A,0))</f>
        <v>47248.421788500003</v>
      </c>
      <c r="P1798" s="19">
        <f>H1798*INDEX('Pliegos Tarifarios (Santiago)'!$E:$E,MATCH($B1798,'Pliegos Tarifarios (Santiago)'!$A:$A,0))</f>
        <v>16237.750144</v>
      </c>
      <c r="Q1798" s="19" cm="1">
        <f t="array" ref="Q1798">H1798*_xlfn.IFS(H1798&lt;=350,INDEX('Pliegos Tarifarios (Santiago)'!$F:$F,MATCH($B1798,'Pliegos Tarifarios (Santiago)'!$A:$A,0)),H1798&lt;=500,INDEX('Pliegos Tarifarios (Santiago)'!$G:$G,MATCH($B1798,'Pliegos Tarifarios (Santiago)'!$A:$A,0)),H1798&lt;=1000,INDEX('Pliegos Tarifarios (Santiago)'!$H:$H,MATCH($B1798,'Pliegos Tarifarios (Santiago)'!$A:$A,0)),H1798&lt;=5000,INDEX('Pliegos Tarifarios (Santiago)'!$I:$I,MATCH($B1798,'Pliegos Tarifarios (Santiago)'!$A:$A,0)),H1798&gt;5000,INDEX('Pliegos Tarifarios (Santiago)'!$J:$J,MATCH($B1798,'Pliegos Tarifarios (Santiago)'!$A:$A,0)))/1.19</f>
        <v>3741.3156941176471</v>
      </c>
      <c r="R1798" s="19">
        <f>INDEX('Pliegos Tarifarios (Santiago)'!$K:$K,MATCH($B1798,'Pliegos Tarifarios (Santiago)'!$A:$A,0))</f>
        <v>723.17600000000004</v>
      </c>
      <c r="S1798" s="21">
        <f t="shared" si="109"/>
        <v>243517.88089191768</v>
      </c>
      <c r="T1798" s="21">
        <f t="shared" si="110"/>
        <v>46268.397369464357</v>
      </c>
      <c r="U1798" s="19">
        <v>0</v>
      </c>
      <c r="V1798" s="21">
        <f t="shared" si="111"/>
        <v>289786.27826138202</v>
      </c>
    </row>
    <row r="1799" spans="1:22" x14ac:dyDescent="0.3">
      <c r="A1799" s="7" t="s">
        <v>139</v>
      </c>
      <c r="B1799" s="7">
        <v>8</v>
      </c>
      <c r="C1799" s="8" t="s">
        <v>178</v>
      </c>
      <c r="D1799" s="7" t="s">
        <v>213</v>
      </c>
      <c r="E1799" s="7" t="s">
        <v>34</v>
      </c>
      <c r="F1799" s="8" t="s">
        <v>214</v>
      </c>
      <c r="G1799" s="7" t="s">
        <v>30</v>
      </c>
      <c r="H1799" s="9">
        <v>374.4171</v>
      </c>
      <c r="I1799" s="9">
        <v>0.99460000000000004</v>
      </c>
      <c r="J1799" s="9">
        <v>0.99460000000000004</v>
      </c>
      <c r="K1799" s="10">
        <v>1</v>
      </c>
      <c r="L1799" s="9">
        <v>12.08</v>
      </c>
      <c r="M1799" s="19">
        <f>H1799*INDEX('Pliegos Tarifarios (Santiago)'!$B:$B,MATCH($B1799,'Pliegos Tarifarios (Santiago)'!$A:$A,0))</f>
        <v>49334.320347300003</v>
      </c>
      <c r="N1799" s="19">
        <f>I1799*INDEX('Pliegos Tarifarios (Santiago)'!$C:$C,MATCH($B1799,'Pliegos Tarifarios (Santiago)'!$A:$A,0))</f>
        <v>3382.4088258000002</v>
      </c>
      <c r="O1799" s="19">
        <f>J1799*INDEX('Pliegos Tarifarios (Santiago)'!$D:$D,MATCH($B1799,'Pliegos Tarifarios (Santiago)'!$A:$A,0))</f>
        <v>14385.551263000001</v>
      </c>
      <c r="P1799" s="19">
        <f>H1799*INDEX('Pliegos Tarifarios (Santiago)'!$E:$E,MATCH($B1799,'Pliegos Tarifarios (Santiago)'!$A:$A,0))</f>
        <v>4876.4083104000001</v>
      </c>
      <c r="Q1799" s="19" cm="1">
        <f t="array" ref="Q1799">H1799*_xlfn.IFS(H1799&lt;=350,INDEX('Pliegos Tarifarios (Santiago)'!$F:$F,MATCH($B1799,'Pliegos Tarifarios (Santiago)'!$A:$A,0)),H1799&lt;=500,INDEX('Pliegos Tarifarios (Santiago)'!$G:$G,MATCH($B1799,'Pliegos Tarifarios (Santiago)'!$A:$A,0)),H1799&lt;=1000,INDEX('Pliegos Tarifarios (Santiago)'!$H:$H,MATCH($B1799,'Pliegos Tarifarios (Santiago)'!$A:$A,0)),H1799&lt;=5000,INDEX('Pliegos Tarifarios (Santiago)'!$I:$I,MATCH($B1799,'Pliegos Tarifarios (Santiago)'!$A:$A,0)),H1799&gt;5000,INDEX('Pliegos Tarifarios (Santiago)'!$J:$J,MATCH($B1799,'Pliegos Tarifarios (Santiago)'!$A:$A,0)))/1.19</f>
        <v>527.33030218487397</v>
      </c>
      <c r="R1799" s="19">
        <f>INDEX('Pliegos Tarifarios (Santiago)'!$K:$K,MATCH($B1799,'Pliegos Tarifarios (Santiago)'!$A:$A,0))</f>
        <v>723.17600000000004</v>
      </c>
      <c r="S1799" s="21">
        <f t="shared" si="109"/>
        <v>73229.19504868488</v>
      </c>
      <c r="T1799" s="21">
        <f t="shared" si="110"/>
        <v>13913.547059250128</v>
      </c>
      <c r="U1799" s="19">
        <v>0</v>
      </c>
      <c r="V1799" s="21">
        <f t="shared" si="111"/>
        <v>87142.742107935002</v>
      </c>
    </row>
    <row r="1800" spans="1:22" x14ac:dyDescent="0.3">
      <c r="A1800" s="7" t="s">
        <v>139</v>
      </c>
      <c r="B1800" s="7">
        <v>8</v>
      </c>
      <c r="C1800" s="8" t="s">
        <v>178</v>
      </c>
      <c r="D1800" s="7" t="s">
        <v>215</v>
      </c>
      <c r="E1800" s="7" t="s">
        <v>34</v>
      </c>
      <c r="F1800" s="8" t="s">
        <v>216</v>
      </c>
      <c r="G1800" s="7" t="s">
        <v>30</v>
      </c>
      <c r="H1800" s="9">
        <v>374.0591</v>
      </c>
      <c r="I1800" s="9">
        <v>1.0069999999999999</v>
      </c>
      <c r="J1800" s="9">
        <v>0.98880000000000001</v>
      </c>
      <c r="K1800" s="10">
        <v>0.98192651439920564</v>
      </c>
      <c r="L1800" s="9">
        <v>12.07</v>
      </c>
      <c r="M1800" s="19">
        <f>H1800*INDEX('Pliegos Tarifarios (Santiago)'!$B:$B,MATCH($B1800,'Pliegos Tarifarios (Santiago)'!$A:$A,0))</f>
        <v>49287.1491933</v>
      </c>
      <c r="N1800" s="19">
        <f>I1800*INDEX('Pliegos Tarifarios (Santiago)'!$C:$C,MATCH($B1800,'Pliegos Tarifarios (Santiago)'!$A:$A,0))</f>
        <v>3424.578411</v>
      </c>
      <c r="O1800" s="19">
        <f>J1800*INDEX('Pliegos Tarifarios (Santiago)'!$D:$D,MATCH($B1800,'Pliegos Tarifarios (Santiago)'!$A:$A,0))</f>
        <v>14301.662064</v>
      </c>
      <c r="P1800" s="19">
        <f>H1800*INDEX('Pliegos Tarifarios (Santiago)'!$E:$E,MATCH($B1800,'Pliegos Tarifarios (Santiago)'!$A:$A,0))</f>
        <v>4871.7457183999995</v>
      </c>
      <c r="Q1800" s="19" cm="1">
        <f t="array" ref="Q1800">H1800*_xlfn.IFS(H1800&lt;=350,INDEX('Pliegos Tarifarios (Santiago)'!$F:$F,MATCH($B1800,'Pliegos Tarifarios (Santiago)'!$A:$A,0)),H1800&lt;=500,INDEX('Pliegos Tarifarios (Santiago)'!$G:$G,MATCH($B1800,'Pliegos Tarifarios (Santiago)'!$A:$A,0)),H1800&lt;=1000,INDEX('Pliegos Tarifarios (Santiago)'!$H:$H,MATCH($B1800,'Pliegos Tarifarios (Santiago)'!$A:$A,0)),H1800&lt;=5000,INDEX('Pliegos Tarifarios (Santiago)'!$I:$I,MATCH($B1800,'Pliegos Tarifarios (Santiago)'!$A:$A,0)),H1800&gt;5000,INDEX('Pliegos Tarifarios (Santiago)'!$J:$J,MATCH($B1800,'Pliegos Tarifarios (Santiago)'!$A:$A,0)))/1.19</f>
        <v>526.82609378151267</v>
      </c>
      <c r="R1800" s="19">
        <f>INDEX('Pliegos Tarifarios (Santiago)'!$K:$K,MATCH($B1800,'Pliegos Tarifarios (Santiago)'!$A:$A,0))</f>
        <v>723.17600000000004</v>
      </c>
      <c r="S1800" s="21">
        <f t="shared" si="109"/>
        <v>73135.137480481513</v>
      </c>
      <c r="T1800" s="21">
        <f t="shared" si="110"/>
        <v>13895.676121291488</v>
      </c>
      <c r="U1800" s="19">
        <v>0</v>
      </c>
      <c r="V1800" s="21">
        <f t="shared" si="111"/>
        <v>87030.813601772999</v>
      </c>
    </row>
    <row r="1801" spans="1:22" x14ac:dyDescent="0.3">
      <c r="A1801" s="7" t="s">
        <v>139</v>
      </c>
      <c r="B1801" s="7">
        <v>8</v>
      </c>
      <c r="C1801" s="8" t="s">
        <v>178</v>
      </c>
      <c r="D1801" s="7" t="s">
        <v>217</v>
      </c>
      <c r="E1801" s="7" t="s">
        <v>34</v>
      </c>
      <c r="F1801" s="8" t="s">
        <v>218</v>
      </c>
      <c r="G1801" s="7" t="s">
        <v>30</v>
      </c>
      <c r="H1801" s="9">
        <v>373.61009999999999</v>
      </c>
      <c r="I1801" s="9">
        <v>1.0134000000000001</v>
      </c>
      <c r="J1801" s="9">
        <v>0.98360000000000003</v>
      </c>
      <c r="K1801" s="10">
        <v>0.97059403986579829</v>
      </c>
      <c r="L1801" s="9">
        <v>12.05</v>
      </c>
      <c r="M1801" s="19">
        <f>H1801*INDEX('Pliegos Tarifarios (Santiago)'!$B:$B,MATCH($B1801,'Pliegos Tarifarios (Santiago)'!$A:$A,0))</f>
        <v>49227.987606299997</v>
      </c>
      <c r="N1801" s="19">
        <f>I1801*INDEX('Pliegos Tarifarios (Santiago)'!$C:$C,MATCH($B1801,'Pliegos Tarifarios (Santiago)'!$A:$A,0))</f>
        <v>3446.3433582000002</v>
      </c>
      <c r="O1801" s="19">
        <f>J1801*INDEX('Pliegos Tarifarios (Santiago)'!$D:$D,MATCH($B1801,'Pliegos Tarifarios (Santiago)'!$A:$A,0))</f>
        <v>14226.451058000001</v>
      </c>
      <c r="P1801" s="19">
        <f>H1801*INDEX('Pliegos Tarifarios (Santiago)'!$E:$E,MATCH($B1801,'Pliegos Tarifarios (Santiago)'!$A:$A,0))</f>
        <v>4865.8979423999999</v>
      </c>
      <c r="Q1801" s="19" cm="1">
        <f t="array" ref="Q1801">H1801*_xlfn.IFS(H1801&lt;=350,INDEX('Pliegos Tarifarios (Santiago)'!$F:$F,MATCH($B1801,'Pliegos Tarifarios (Santiago)'!$A:$A,0)),H1801&lt;=500,INDEX('Pliegos Tarifarios (Santiago)'!$G:$G,MATCH($B1801,'Pliegos Tarifarios (Santiago)'!$A:$A,0)),H1801&lt;=1000,INDEX('Pliegos Tarifarios (Santiago)'!$H:$H,MATCH($B1801,'Pliegos Tarifarios (Santiago)'!$A:$A,0)),H1801&lt;=5000,INDEX('Pliegos Tarifarios (Santiago)'!$I:$I,MATCH($B1801,'Pliegos Tarifarios (Santiago)'!$A:$A,0)),H1801&gt;5000,INDEX('Pliegos Tarifarios (Santiago)'!$J:$J,MATCH($B1801,'Pliegos Tarifarios (Santiago)'!$A:$A,0)))/1.19</f>
        <v>526.19372067226891</v>
      </c>
      <c r="R1801" s="19">
        <f>INDEX('Pliegos Tarifarios (Santiago)'!$K:$K,MATCH($B1801,'Pliegos Tarifarios (Santiago)'!$A:$A,0))</f>
        <v>723.17600000000004</v>
      </c>
      <c r="S1801" s="21">
        <f t="shared" ref="S1801" si="112">SUM(M1801:R1801)</f>
        <v>73016.049685572274</v>
      </c>
      <c r="T1801" s="21">
        <f t="shared" si="110"/>
        <v>13873.049440258732</v>
      </c>
      <c r="U1801" s="19">
        <v>0</v>
      </c>
      <c r="V1801" s="21">
        <f t="shared" si="111"/>
        <v>86889.09912583101</v>
      </c>
    </row>
    <row r="1802" spans="1:22" x14ac:dyDescent="0.3">
      <c r="A1802" s="7" t="s">
        <v>139</v>
      </c>
      <c r="B1802" s="7">
        <v>8</v>
      </c>
      <c r="C1802" s="8" t="s">
        <v>178</v>
      </c>
      <c r="D1802" s="7" t="s">
        <v>219</v>
      </c>
      <c r="E1802" s="7" t="s">
        <v>34</v>
      </c>
      <c r="F1802" s="8" t="s">
        <v>220</v>
      </c>
      <c r="G1802" s="7" t="s">
        <v>30</v>
      </c>
      <c r="H1802" s="9">
        <v>373.6309</v>
      </c>
      <c r="I1802" s="9">
        <v>1.0284</v>
      </c>
      <c r="J1802" s="9">
        <v>0.99080000000000001</v>
      </c>
      <c r="K1802" s="10">
        <v>0.96343835083625051</v>
      </c>
      <c r="L1802" s="9">
        <v>12.05</v>
      </c>
      <c r="M1802" s="19">
        <f>H1802*INDEX('Pliegos Tarifarios (Santiago)'!$B:$B,MATCH($B1802,'Pliegos Tarifarios (Santiago)'!$A:$A,0))</f>
        <v>49230.7282767</v>
      </c>
      <c r="N1802" s="19">
        <f>I1802*INDEX('Pliegos Tarifarios (Santiago)'!$C:$C,MATCH($B1802,'Pliegos Tarifarios (Santiago)'!$A:$A,0))</f>
        <v>3497.3549532000002</v>
      </c>
      <c r="O1802" s="19">
        <f>J1802*INDEX('Pliegos Tarifarios (Santiago)'!$D:$D,MATCH($B1802,'Pliegos Tarifarios (Santiago)'!$A:$A,0))</f>
        <v>14330.589374000001</v>
      </c>
      <c r="P1802" s="19">
        <f>H1802*INDEX('Pliegos Tarifarios (Santiago)'!$E:$E,MATCH($B1802,'Pliegos Tarifarios (Santiago)'!$A:$A,0))</f>
        <v>4866.1688415999997</v>
      </c>
      <c r="Q1802" s="19" cm="1">
        <f t="array" ref="Q1802">H1802*_xlfn.IFS(H1802&lt;=350,INDEX('Pliegos Tarifarios (Santiago)'!$F:$F,MATCH($B1802,'Pliegos Tarifarios (Santiago)'!$A:$A,0)),H1802&lt;=500,INDEX('Pliegos Tarifarios (Santiago)'!$G:$G,MATCH($B1802,'Pliegos Tarifarios (Santiago)'!$A:$A,0)),H1802&lt;=1000,INDEX('Pliegos Tarifarios (Santiago)'!$H:$H,MATCH($B1802,'Pliegos Tarifarios (Santiago)'!$A:$A,0)),H1802&lt;=5000,INDEX('Pliegos Tarifarios (Santiago)'!$I:$I,MATCH($B1802,'Pliegos Tarifarios (Santiago)'!$A:$A,0)),H1802&gt;5000,INDEX('Pliegos Tarifarios (Santiago)'!$J:$J,MATCH($B1802,'Pliegos Tarifarios (Santiago)'!$A:$A,0)))/1.19</f>
        <v>526.223015462185</v>
      </c>
      <c r="R1802" s="19">
        <f>INDEX('Pliegos Tarifarios (Santiago)'!$K:$K,MATCH($B1802,'Pliegos Tarifarios (Santiago)'!$A:$A,0))</f>
        <v>723.17600000000004</v>
      </c>
      <c r="S1802" s="21">
        <f t="shared" ref="S1802:S1865" si="113">SUM(M1802:R1802)</f>
        <v>73174.240460962188</v>
      </c>
      <c r="T1802" s="21">
        <f t="shared" ref="T1802:T1865" si="114">S1802*0.19</f>
        <v>13903.105687582816</v>
      </c>
      <c r="U1802" s="19">
        <v>0</v>
      </c>
      <c r="V1802" s="21">
        <f t="shared" ref="V1802:V1865" si="115">SUM(S1802:T1802)</f>
        <v>87077.34614854501</v>
      </c>
    </row>
    <row r="1803" spans="1:22" x14ac:dyDescent="0.3">
      <c r="A1803" s="7" t="s">
        <v>139</v>
      </c>
      <c r="B1803" s="7">
        <v>8</v>
      </c>
      <c r="C1803" s="8" t="s">
        <v>178</v>
      </c>
      <c r="D1803" s="7" t="s">
        <v>221</v>
      </c>
      <c r="E1803" s="7" t="s">
        <v>34</v>
      </c>
      <c r="F1803" s="8" t="s">
        <v>222</v>
      </c>
      <c r="G1803" s="7" t="s">
        <v>30</v>
      </c>
      <c r="H1803" s="9">
        <v>373.87310000000002</v>
      </c>
      <c r="I1803" s="9">
        <v>1.0136000000000001</v>
      </c>
      <c r="J1803" s="9">
        <v>0.99119999999999997</v>
      </c>
      <c r="K1803" s="10">
        <v>0.97790055248618779</v>
      </c>
      <c r="L1803" s="9">
        <v>12.06</v>
      </c>
      <c r="M1803" s="19">
        <f>H1803*INDEX('Pliegos Tarifarios (Santiago)'!$B:$B,MATCH($B1803,'Pliegos Tarifarios (Santiago)'!$A:$A,0))</f>
        <v>49262.641275300004</v>
      </c>
      <c r="N1803" s="19">
        <f>I1803*INDEX('Pliegos Tarifarios (Santiago)'!$C:$C,MATCH($B1803,'Pliegos Tarifarios (Santiago)'!$A:$A,0))</f>
        <v>3447.0235128000004</v>
      </c>
      <c r="O1803" s="19">
        <f>J1803*INDEX('Pliegos Tarifarios (Santiago)'!$D:$D,MATCH($B1803,'Pliegos Tarifarios (Santiago)'!$A:$A,0))</f>
        <v>14336.374836000001</v>
      </c>
      <c r="P1803" s="19">
        <f>H1803*INDEX('Pliegos Tarifarios (Santiago)'!$E:$E,MATCH($B1803,'Pliegos Tarifarios (Santiago)'!$A:$A,0))</f>
        <v>4869.3232544000002</v>
      </c>
      <c r="Q1803" s="19" cm="1">
        <f t="array" ref="Q1803">H1803*_xlfn.IFS(H1803&lt;=350,INDEX('Pliegos Tarifarios (Santiago)'!$F:$F,MATCH($B1803,'Pliegos Tarifarios (Santiago)'!$A:$A,0)),H1803&lt;=500,INDEX('Pliegos Tarifarios (Santiago)'!$G:$G,MATCH($B1803,'Pliegos Tarifarios (Santiago)'!$A:$A,0)),H1803&lt;=1000,INDEX('Pliegos Tarifarios (Santiago)'!$H:$H,MATCH($B1803,'Pliegos Tarifarios (Santiago)'!$A:$A,0)),H1803&lt;=5000,INDEX('Pliegos Tarifarios (Santiago)'!$I:$I,MATCH($B1803,'Pliegos Tarifarios (Santiago)'!$A:$A,0)),H1803&gt;5000,INDEX('Pliegos Tarifarios (Santiago)'!$J:$J,MATCH($B1803,'Pliegos Tarifarios (Santiago)'!$A:$A,0)))/1.19</f>
        <v>526.56413075630269</v>
      </c>
      <c r="R1803" s="19">
        <f>INDEX('Pliegos Tarifarios (Santiago)'!$K:$K,MATCH($B1803,'Pliegos Tarifarios (Santiago)'!$A:$A,0))</f>
        <v>723.17600000000004</v>
      </c>
      <c r="S1803" s="21">
        <f t="shared" si="113"/>
        <v>73165.103009256316</v>
      </c>
      <c r="T1803" s="21">
        <f t="shared" si="114"/>
        <v>13901.3695717587</v>
      </c>
      <c r="U1803" s="19">
        <v>0</v>
      </c>
      <c r="V1803" s="21">
        <f t="shared" si="115"/>
        <v>87066.472581015012</v>
      </c>
    </row>
    <row r="1804" spans="1:22" x14ac:dyDescent="0.3">
      <c r="A1804" s="7" t="s">
        <v>139</v>
      </c>
      <c r="B1804" s="7">
        <v>8</v>
      </c>
      <c r="C1804" s="8" t="s">
        <v>178</v>
      </c>
      <c r="D1804" s="7" t="s">
        <v>223</v>
      </c>
      <c r="E1804" s="7" t="s">
        <v>34</v>
      </c>
      <c r="F1804" s="8" t="s">
        <v>224</v>
      </c>
      <c r="G1804" s="7" t="s">
        <v>30</v>
      </c>
      <c r="H1804" s="9">
        <v>374.09949999999998</v>
      </c>
      <c r="I1804" s="9">
        <v>0.998</v>
      </c>
      <c r="J1804" s="9">
        <v>0.998</v>
      </c>
      <c r="K1804" s="10">
        <v>1</v>
      </c>
      <c r="L1804" s="9">
        <v>12.07</v>
      </c>
      <c r="M1804" s="19">
        <f>H1804*INDEX('Pliegos Tarifarios (Santiago)'!$B:$B,MATCH($B1804,'Pliegos Tarifarios (Santiago)'!$A:$A,0))</f>
        <v>49292.472418500001</v>
      </c>
      <c r="N1804" s="19">
        <f>I1804*INDEX('Pliegos Tarifarios (Santiago)'!$C:$C,MATCH($B1804,'Pliegos Tarifarios (Santiago)'!$A:$A,0))</f>
        <v>3393.971454</v>
      </c>
      <c r="O1804" s="19">
        <f>J1804*INDEX('Pliegos Tarifarios (Santiago)'!$D:$D,MATCH($B1804,'Pliegos Tarifarios (Santiago)'!$A:$A,0))</f>
        <v>14434.727690000002</v>
      </c>
      <c r="P1804" s="19">
        <f>H1804*INDEX('Pliegos Tarifarios (Santiago)'!$E:$E,MATCH($B1804,'Pliegos Tarifarios (Santiago)'!$A:$A,0))</f>
        <v>4872.2718879999993</v>
      </c>
      <c r="Q1804" s="19" cm="1">
        <f t="array" ref="Q1804">H1804*_xlfn.IFS(H1804&lt;=350,INDEX('Pliegos Tarifarios (Santiago)'!$F:$F,MATCH($B1804,'Pliegos Tarifarios (Santiago)'!$A:$A,0)),H1804&lt;=500,INDEX('Pliegos Tarifarios (Santiago)'!$G:$G,MATCH($B1804,'Pliegos Tarifarios (Santiago)'!$A:$A,0)),H1804&lt;=1000,INDEX('Pliegos Tarifarios (Santiago)'!$H:$H,MATCH($B1804,'Pliegos Tarifarios (Santiago)'!$A:$A,0)),H1804&lt;=5000,INDEX('Pliegos Tarifarios (Santiago)'!$I:$I,MATCH($B1804,'Pliegos Tarifarios (Santiago)'!$A:$A,0)),H1804&gt;5000,INDEX('Pliegos Tarifarios (Santiago)'!$J:$J,MATCH($B1804,'Pliegos Tarifarios (Santiago)'!$A:$A,0)))/1.19</f>
        <v>526.88299327731102</v>
      </c>
      <c r="R1804" s="19">
        <f>INDEX('Pliegos Tarifarios (Santiago)'!$K:$K,MATCH($B1804,'Pliegos Tarifarios (Santiago)'!$A:$A,0))</f>
        <v>723.17600000000004</v>
      </c>
      <c r="S1804" s="21">
        <f t="shared" si="113"/>
        <v>73243.502443777325</v>
      </c>
      <c r="T1804" s="21">
        <f t="shared" si="114"/>
        <v>13916.265464317692</v>
      </c>
      <c r="U1804" s="19">
        <v>0</v>
      </c>
      <c r="V1804" s="21">
        <f t="shared" si="115"/>
        <v>87159.767908095018</v>
      </c>
    </row>
    <row r="1805" spans="1:22" x14ac:dyDescent="0.3">
      <c r="A1805" s="7" t="s">
        <v>139</v>
      </c>
      <c r="B1805" s="7">
        <v>8</v>
      </c>
      <c r="C1805" s="8" t="s">
        <v>178</v>
      </c>
      <c r="D1805" s="7" t="s">
        <v>225</v>
      </c>
      <c r="E1805" s="7" t="s">
        <v>34</v>
      </c>
      <c r="F1805" s="8" t="s">
        <v>226</v>
      </c>
      <c r="G1805" s="7" t="s">
        <v>30</v>
      </c>
      <c r="H1805" s="9">
        <v>374.0829</v>
      </c>
      <c r="I1805" s="9">
        <v>1.0268999999999999</v>
      </c>
      <c r="J1805" s="9">
        <v>1.0268999999999999</v>
      </c>
      <c r="K1805" s="10">
        <v>1</v>
      </c>
      <c r="L1805" s="9">
        <v>12.07</v>
      </c>
      <c r="M1805" s="19">
        <f>H1805*INDEX('Pliegos Tarifarios (Santiago)'!$B:$B,MATCH($B1805,'Pliegos Tarifarios (Santiago)'!$A:$A,0))</f>
        <v>49290.285152700002</v>
      </c>
      <c r="N1805" s="19">
        <f>I1805*INDEX('Pliegos Tarifarios (Santiago)'!$C:$C,MATCH($B1805,'Pliegos Tarifarios (Santiago)'!$A:$A,0))</f>
        <v>3492.2537936999997</v>
      </c>
      <c r="O1805" s="19">
        <f>J1805*INDEX('Pliegos Tarifarios (Santiago)'!$D:$D,MATCH($B1805,'Pliegos Tarifarios (Santiago)'!$A:$A,0))</f>
        <v>14852.7273195</v>
      </c>
      <c r="P1805" s="19">
        <f>H1805*INDEX('Pliegos Tarifarios (Santiago)'!$E:$E,MATCH($B1805,'Pliegos Tarifarios (Santiago)'!$A:$A,0))</f>
        <v>4872.0556895999998</v>
      </c>
      <c r="Q1805" s="19" cm="1">
        <f t="array" ref="Q1805">H1805*_xlfn.IFS(H1805&lt;=350,INDEX('Pliegos Tarifarios (Santiago)'!$F:$F,MATCH($B1805,'Pliegos Tarifarios (Santiago)'!$A:$A,0)),H1805&lt;=500,INDEX('Pliegos Tarifarios (Santiago)'!$G:$G,MATCH($B1805,'Pliegos Tarifarios (Santiago)'!$A:$A,0)),H1805&lt;=1000,INDEX('Pliegos Tarifarios (Santiago)'!$H:$H,MATCH($B1805,'Pliegos Tarifarios (Santiago)'!$A:$A,0)),H1805&lt;=5000,INDEX('Pliegos Tarifarios (Santiago)'!$I:$I,MATCH($B1805,'Pliegos Tarifarios (Santiago)'!$A:$A,0)),H1805&gt;5000,INDEX('Pliegos Tarifarios (Santiago)'!$J:$J,MATCH($B1805,'Pliegos Tarifarios (Santiago)'!$A:$A,0)))/1.19</f>
        <v>526.85961378151273</v>
      </c>
      <c r="R1805" s="19">
        <f>INDEX('Pliegos Tarifarios (Santiago)'!$K:$K,MATCH($B1805,'Pliegos Tarifarios (Santiago)'!$A:$A,0))</f>
        <v>723.17600000000004</v>
      </c>
      <c r="S1805" s="21">
        <f t="shared" si="113"/>
        <v>73757.357569281536</v>
      </c>
      <c r="T1805" s="21">
        <f t="shared" si="114"/>
        <v>14013.897938163493</v>
      </c>
      <c r="U1805" s="19">
        <v>0</v>
      </c>
      <c r="V1805" s="21">
        <f t="shared" si="115"/>
        <v>87771.255507445021</v>
      </c>
    </row>
    <row r="1806" spans="1:22" x14ac:dyDescent="0.3">
      <c r="A1806" s="7" t="s">
        <v>139</v>
      </c>
      <c r="B1806" s="7">
        <v>8</v>
      </c>
      <c r="C1806" s="8" t="s">
        <v>178</v>
      </c>
      <c r="D1806" s="7" t="s">
        <v>227</v>
      </c>
      <c r="E1806" s="7" t="s">
        <v>34</v>
      </c>
      <c r="F1806" s="8" t="s">
        <v>228</v>
      </c>
      <c r="G1806" s="7" t="s">
        <v>30</v>
      </c>
      <c r="H1806" s="9">
        <v>374.04399999999998</v>
      </c>
      <c r="I1806" s="9">
        <v>1.0105</v>
      </c>
      <c r="J1806" s="9">
        <v>1.0105</v>
      </c>
      <c r="K1806" s="10">
        <v>1</v>
      </c>
      <c r="L1806" s="9">
        <v>12.07</v>
      </c>
      <c r="M1806" s="19">
        <f>H1806*INDEX('Pliegos Tarifarios (Santiago)'!$B:$B,MATCH($B1806,'Pliegos Tarifarios (Santiago)'!$A:$A,0))</f>
        <v>49285.159571999997</v>
      </c>
      <c r="N1806" s="19">
        <f>I1806*INDEX('Pliegos Tarifarios (Santiago)'!$C:$C,MATCH($B1806,'Pliegos Tarifarios (Santiago)'!$A:$A,0))</f>
        <v>3436.4811165000001</v>
      </c>
      <c r="O1806" s="19">
        <f>J1806*INDEX('Pliegos Tarifarios (Santiago)'!$D:$D,MATCH($B1806,'Pliegos Tarifarios (Santiago)'!$A:$A,0))</f>
        <v>14615.5233775</v>
      </c>
      <c r="P1806" s="19">
        <f>H1806*INDEX('Pliegos Tarifarios (Santiago)'!$E:$E,MATCH($B1806,'Pliegos Tarifarios (Santiago)'!$A:$A,0))</f>
        <v>4871.5490559999998</v>
      </c>
      <c r="Q1806" s="19" cm="1">
        <f t="array" ref="Q1806">H1806*_xlfn.IFS(H1806&lt;=350,INDEX('Pliegos Tarifarios (Santiago)'!$F:$F,MATCH($B1806,'Pliegos Tarifarios (Santiago)'!$A:$A,0)),H1806&lt;=500,INDEX('Pliegos Tarifarios (Santiago)'!$G:$G,MATCH($B1806,'Pliegos Tarifarios (Santiago)'!$A:$A,0)),H1806&lt;=1000,INDEX('Pliegos Tarifarios (Santiago)'!$H:$H,MATCH($B1806,'Pliegos Tarifarios (Santiago)'!$A:$A,0)),H1806&lt;=5000,INDEX('Pliegos Tarifarios (Santiago)'!$I:$I,MATCH($B1806,'Pliegos Tarifarios (Santiago)'!$A:$A,0)),H1806&gt;5000,INDEX('Pliegos Tarifarios (Santiago)'!$J:$J,MATCH($B1806,'Pliegos Tarifarios (Santiago)'!$A:$A,0)))/1.19</f>
        <v>526.80482689075632</v>
      </c>
      <c r="R1806" s="19">
        <f>INDEX('Pliegos Tarifarios (Santiago)'!$K:$K,MATCH($B1806,'Pliegos Tarifarios (Santiago)'!$A:$A,0))</f>
        <v>723.17600000000004</v>
      </c>
      <c r="S1806" s="21">
        <f t="shared" si="113"/>
        <v>73458.693948890766</v>
      </c>
      <c r="T1806" s="21">
        <f t="shared" si="114"/>
        <v>13957.151850289245</v>
      </c>
      <c r="U1806" s="19">
        <v>0</v>
      </c>
      <c r="V1806" s="21">
        <f t="shared" si="115"/>
        <v>87415.84579918001</v>
      </c>
    </row>
    <row r="1807" spans="1:22" x14ac:dyDescent="0.3">
      <c r="A1807" s="7" t="s">
        <v>139</v>
      </c>
      <c r="B1807" s="7">
        <v>8</v>
      </c>
      <c r="C1807" s="8" t="s">
        <v>178</v>
      </c>
      <c r="D1807" s="7" t="s">
        <v>229</v>
      </c>
      <c r="E1807" s="7" t="s">
        <v>34</v>
      </c>
      <c r="F1807" s="8" t="s">
        <v>230</v>
      </c>
      <c r="G1807" s="7" t="s">
        <v>30</v>
      </c>
      <c r="H1807" s="9">
        <v>372.90280000000001</v>
      </c>
      <c r="I1807" s="9">
        <v>1.0435000000000001</v>
      </c>
      <c r="J1807" s="9">
        <v>0.98960000000000004</v>
      </c>
      <c r="K1807" s="10">
        <v>0.9483469094393866</v>
      </c>
      <c r="L1807" s="9">
        <v>12.03</v>
      </c>
      <c r="M1807" s="19">
        <f>H1807*INDEX('Pliegos Tarifarios (Santiago)'!$B:$B,MATCH($B1807,'Pliegos Tarifarios (Santiago)'!$A:$A,0))</f>
        <v>49134.791636400005</v>
      </c>
      <c r="N1807" s="19">
        <f>I1807*INDEX('Pliegos Tarifarios (Santiago)'!$C:$C,MATCH($B1807,'Pliegos Tarifarios (Santiago)'!$A:$A,0))</f>
        <v>3548.7066255000004</v>
      </c>
      <c r="O1807" s="19">
        <f>J1807*INDEX('Pliegos Tarifarios (Santiago)'!$D:$D,MATCH($B1807,'Pliegos Tarifarios (Santiago)'!$A:$A,0))</f>
        <v>14313.232988000002</v>
      </c>
      <c r="P1807" s="19">
        <f>H1807*INDEX('Pliegos Tarifarios (Santiago)'!$E:$E,MATCH($B1807,'Pliegos Tarifarios (Santiago)'!$A:$A,0))</f>
        <v>4856.6860672000003</v>
      </c>
      <c r="Q1807" s="19" cm="1">
        <f t="array" ref="Q1807">H1807*_xlfn.IFS(H1807&lt;=350,INDEX('Pliegos Tarifarios (Santiago)'!$F:$F,MATCH($B1807,'Pliegos Tarifarios (Santiago)'!$A:$A,0)),H1807&lt;=500,INDEX('Pliegos Tarifarios (Santiago)'!$G:$G,MATCH($B1807,'Pliegos Tarifarios (Santiago)'!$A:$A,0)),H1807&lt;=1000,INDEX('Pliegos Tarifarios (Santiago)'!$H:$H,MATCH($B1807,'Pliegos Tarifarios (Santiago)'!$A:$A,0)),H1807&lt;=5000,INDEX('Pliegos Tarifarios (Santiago)'!$I:$I,MATCH($B1807,'Pliegos Tarifarios (Santiago)'!$A:$A,0)),H1807&gt;5000,INDEX('Pliegos Tarifarios (Santiago)'!$J:$J,MATCH($B1807,'Pliegos Tarifarios (Santiago)'!$A:$A,0)))/1.19</f>
        <v>525.19755697479002</v>
      </c>
      <c r="R1807" s="19">
        <f>INDEX('Pliegos Tarifarios (Santiago)'!$K:$K,MATCH($B1807,'Pliegos Tarifarios (Santiago)'!$A:$A,0))</f>
        <v>723.17600000000004</v>
      </c>
      <c r="S1807" s="21">
        <f t="shared" si="113"/>
        <v>73101.79087407481</v>
      </c>
      <c r="T1807" s="21">
        <f t="shared" si="114"/>
        <v>13889.340266074214</v>
      </c>
      <c r="U1807" s="19">
        <v>0</v>
      </c>
      <c r="V1807" s="21">
        <f t="shared" si="115"/>
        <v>86991.131140149024</v>
      </c>
    </row>
    <row r="1808" spans="1:22" x14ac:dyDescent="0.3">
      <c r="A1808" s="7" t="s">
        <v>139</v>
      </c>
      <c r="B1808" s="7">
        <v>8</v>
      </c>
      <c r="C1808" s="8" t="s">
        <v>178</v>
      </c>
      <c r="D1808" s="7" t="s">
        <v>231</v>
      </c>
      <c r="E1808" s="7" t="s">
        <v>34</v>
      </c>
      <c r="F1808" s="8" t="s">
        <v>232</v>
      </c>
      <c r="G1808" s="7" t="s">
        <v>30</v>
      </c>
      <c r="H1808" s="9">
        <v>374.5813</v>
      </c>
      <c r="I1808" s="9">
        <v>1.0086999999999999</v>
      </c>
      <c r="J1808" s="9">
        <v>1.0065999999999999</v>
      </c>
      <c r="K1808" s="10">
        <v>0.99791811242192918</v>
      </c>
      <c r="L1808" s="9">
        <v>12.08</v>
      </c>
      <c r="M1808" s="19">
        <f>H1808*INDEX('Pliegos Tarifarios (Santiago)'!$B:$B,MATCH($B1808,'Pliegos Tarifarios (Santiago)'!$A:$A,0))</f>
        <v>49355.955831899999</v>
      </c>
      <c r="N1808" s="19">
        <f>I1808*INDEX('Pliegos Tarifarios (Santiago)'!$C:$C,MATCH($B1808,'Pliegos Tarifarios (Santiago)'!$A:$A,0))</f>
        <v>3430.3597251000001</v>
      </c>
      <c r="O1808" s="19">
        <f>J1808*INDEX('Pliegos Tarifarios (Santiago)'!$D:$D,MATCH($B1808,'Pliegos Tarifarios (Santiago)'!$A:$A,0))</f>
        <v>14559.115123</v>
      </c>
      <c r="P1808" s="19">
        <f>H1808*INDEX('Pliegos Tarifarios (Santiago)'!$E:$E,MATCH($B1808,'Pliegos Tarifarios (Santiago)'!$A:$A,0))</f>
        <v>4878.5468511999998</v>
      </c>
      <c r="Q1808" s="19" cm="1">
        <f t="array" ref="Q1808">H1808*_xlfn.IFS(H1808&lt;=350,INDEX('Pliegos Tarifarios (Santiago)'!$F:$F,MATCH($B1808,'Pliegos Tarifarios (Santiago)'!$A:$A,0)),H1808&lt;=500,INDEX('Pliegos Tarifarios (Santiago)'!$G:$G,MATCH($B1808,'Pliegos Tarifarios (Santiago)'!$A:$A,0)),H1808&lt;=1000,INDEX('Pliegos Tarifarios (Santiago)'!$H:$H,MATCH($B1808,'Pliegos Tarifarios (Santiago)'!$A:$A,0)),H1808&lt;=5000,INDEX('Pliegos Tarifarios (Santiago)'!$I:$I,MATCH($B1808,'Pliegos Tarifarios (Santiago)'!$A:$A,0)),H1808&gt;5000,INDEX('Pliegos Tarifarios (Santiago)'!$J:$J,MATCH($B1808,'Pliegos Tarifarios (Santiago)'!$A:$A,0)))/1.19</f>
        <v>527.56156201680687</v>
      </c>
      <c r="R1808" s="19">
        <f>INDEX('Pliegos Tarifarios (Santiago)'!$K:$K,MATCH($B1808,'Pliegos Tarifarios (Santiago)'!$A:$A,0))</f>
        <v>723.17600000000004</v>
      </c>
      <c r="S1808" s="21">
        <f t="shared" si="113"/>
        <v>73474.715093216815</v>
      </c>
      <c r="T1808" s="21">
        <f t="shared" si="114"/>
        <v>13960.195867711194</v>
      </c>
      <c r="U1808" s="19">
        <v>0</v>
      </c>
      <c r="V1808" s="21">
        <f t="shared" si="115"/>
        <v>87434.910960928013</v>
      </c>
    </row>
    <row r="1809" spans="1:22" x14ac:dyDescent="0.3">
      <c r="A1809" s="7" t="s">
        <v>139</v>
      </c>
      <c r="B1809" s="7">
        <v>8</v>
      </c>
      <c r="C1809" s="8" t="s">
        <v>178</v>
      </c>
      <c r="D1809" s="7" t="s">
        <v>233</v>
      </c>
      <c r="E1809" s="7" t="s">
        <v>34</v>
      </c>
      <c r="F1809" s="8" t="s">
        <v>234</v>
      </c>
      <c r="G1809" s="7" t="s">
        <v>30</v>
      </c>
      <c r="H1809" s="9">
        <v>374.39249999999998</v>
      </c>
      <c r="I1809" s="9">
        <v>1.0109999999999999</v>
      </c>
      <c r="J1809" s="9">
        <v>0.97509999999999997</v>
      </c>
      <c r="K1809" s="10">
        <v>0.96449060336300696</v>
      </c>
      <c r="L1809" s="9">
        <v>12.08</v>
      </c>
      <c r="M1809" s="19">
        <f>H1809*INDEX('Pliegos Tarifarios (Santiago)'!$B:$B,MATCH($B1809,'Pliegos Tarifarios (Santiago)'!$A:$A,0))</f>
        <v>49331.078977500001</v>
      </c>
      <c r="N1809" s="19">
        <f>I1809*INDEX('Pliegos Tarifarios (Santiago)'!$C:$C,MATCH($B1809,'Pliegos Tarifarios (Santiago)'!$A:$A,0))</f>
        <v>3438.1815029999998</v>
      </c>
      <c r="O1809" s="19">
        <f>J1809*INDEX('Pliegos Tarifarios (Santiago)'!$D:$D,MATCH($B1809,'Pliegos Tarifarios (Santiago)'!$A:$A,0))</f>
        <v>14103.509990500001</v>
      </c>
      <c r="P1809" s="19">
        <f>H1809*INDEX('Pliegos Tarifarios (Santiago)'!$E:$E,MATCH($B1809,'Pliegos Tarifarios (Santiago)'!$A:$A,0))</f>
        <v>4876.087919999999</v>
      </c>
      <c r="Q1809" s="19" cm="1">
        <f t="array" ref="Q1809">H1809*_xlfn.IFS(H1809&lt;=350,INDEX('Pliegos Tarifarios (Santiago)'!$F:$F,MATCH($B1809,'Pliegos Tarifarios (Santiago)'!$A:$A,0)),H1809&lt;=500,INDEX('Pliegos Tarifarios (Santiago)'!$G:$G,MATCH($B1809,'Pliegos Tarifarios (Santiago)'!$A:$A,0)),H1809&lt;=1000,INDEX('Pliegos Tarifarios (Santiago)'!$H:$H,MATCH($B1809,'Pliegos Tarifarios (Santiago)'!$A:$A,0)),H1809&lt;=5000,INDEX('Pliegos Tarifarios (Santiago)'!$I:$I,MATCH($B1809,'Pliegos Tarifarios (Santiago)'!$A:$A,0)),H1809&gt;5000,INDEX('Pliegos Tarifarios (Santiago)'!$J:$J,MATCH($B1809,'Pliegos Tarifarios (Santiago)'!$A:$A,0)))/1.19</f>
        <v>527.29565546218498</v>
      </c>
      <c r="R1809" s="19">
        <f>INDEX('Pliegos Tarifarios (Santiago)'!$K:$K,MATCH($B1809,'Pliegos Tarifarios (Santiago)'!$A:$A,0))</f>
        <v>723.17600000000004</v>
      </c>
      <c r="S1809" s="21">
        <f t="shared" si="113"/>
        <v>72999.330046462186</v>
      </c>
      <c r="T1809" s="21">
        <f t="shared" si="114"/>
        <v>13869.872708827816</v>
      </c>
      <c r="U1809" s="19">
        <v>0</v>
      </c>
      <c r="V1809" s="21">
        <f t="shared" si="115"/>
        <v>86869.202755289996</v>
      </c>
    </row>
    <row r="1810" spans="1:22" x14ac:dyDescent="0.3">
      <c r="A1810" s="7" t="s">
        <v>139</v>
      </c>
      <c r="B1810" s="7">
        <v>8</v>
      </c>
      <c r="C1810" s="8" t="s">
        <v>178</v>
      </c>
      <c r="D1810" s="7" t="s">
        <v>235</v>
      </c>
      <c r="E1810" s="7" t="s">
        <v>236</v>
      </c>
      <c r="F1810" s="8" t="s">
        <v>39</v>
      </c>
      <c r="G1810" s="7" t="s">
        <v>30</v>
      </c>
      <c r="H1810" s="9">
        <v>623.23400000000004</v>
      </c>
      <c r="I1810" s="9">
        <v>1.7051000000000001</v>
      </c>
      <c r="J1810" s="9">
        <v>1.6552</v>
      </c>
      <c r="K1810" s="10">
        <v>0.97073485426074713</v>
      </c>
      <c r="L1810" s="9">
        <v>20.100000000000001</v>
      </c>
      <c r="M1810" s="19">
        <f>H1810*INDEX('Pliegos Tarifarios (Santiago)'!$B:$B,MATCH($B1810,'Pliegos Tarifarios (Santiago)'!$A:$A,0))</f>
        <v>82119.181542000006</v>
      </c>
      <c r="N1810" s="19">
        <f>I1810*INDEX('Pliegos Tarifarios (Santiago)'!$C:$C,MATCH($B1810,'Pliegos Tarifarios (Santiago)'!$A:$A,0))</f>
        <v>5798.6580423000005</v>
      </c>
      <c r="O1810" s="19">
        <f>J1810*INDEX('Pliegos Tarifarios (Santiago)'!$D:$D,MATCH($B1810,'Pliegos Tarifarios (Santiago)'!$A:$A,0))</f>
        <v>23940.241755999999</v>
      </c>
      <c r="P1810" s="19">
        <f>H1810*INDEX('Pliegos Tarifarios (Santiago)'!$E:$E,MATCH($B1810,'Pliegos Tarifarios (Santiago)'!$A:$A,0))</f>
        <v>8116.9996160000001</v>
      </c>
      <c r="Q1810" s="19" cm="1">
        <f t="array" ref="Q1810">H1810*_xlfn.IFS(H1810&lt;=350,INDEX('Pliegos Tarifarios (Santiago)'!$F:$F,MATCH($B1810,'Pliegos Tarifarios (Santiago)'!$A:$A,0)),H1810&lt;=500,INDEX('Pliegos Tarifarios (Santiago)'!$G:$G,MATCH($B1810,'Pliegos Tarifarios (Santiago)'!$A:$A,0)),H1810&lt;=1000,INDEX('Pliegos Tarifarios (Santiago)'!$H:$H,MATCH($B1810,'Pliegos Tarifarios (Santiago)'!$A:$A,0)),H1810&lt;=5000,INDEX('Pliegos Tarifarios (Santiago)'!$I:$I,MATCH($B1810,'Pliegos Tarifarios (Santiago)'!$A:$A,0)),H1810&gt;5000,INDEX('Pliegos Tarifarios (Santiago)'!$J:$J,MATCH($B1810,'Pliegos Tarifarios (Santiago)'!$A:$A,0)))/1.19</f>
        <v>1461.7194067226894</v>
      </c>
      <c r="R1810" s="19">
        <f>INDEX('Pliegos Tarifarios (Santiago)'!$K:$K,MATCH($B1810,'Pliegos Tarifarios (Santiago)'!$A:$A,0))</f>
        <v>723.17600000000004</v>
      </c>
      <c r="S1810" s="21">
        <f t="shared" si="113"/>
        <v>122159.97636302271</v>
      </c>
      <c r="T1810" s="21">
        <f t="shared" si="114"/>
        <v>23210.395508974314</v>
      </c>
      <c r="U1810" s="19">
        <v>0</v>
      </c>
      <c r="V1810" s="21">
        <f t="shared" si="115"/>
        <v>145370.37187199702</v>
      </c>
    </row>
    <row r="1811" spans="1:22" x14ac:dyDescent="0.3">
      <c r="A1811" s="7" t="s">
        <v>139</v>
      </c>
      <c r="B1811" s="7">
        <v>8</v>
      </c>
      <c r="C1811" s="8" t="s">
        <v>178</v>
      </c>
      <c r="D1811" s="7" t="s">
        <v>237</v>
      </c>
      <c r="E1811" s="7" t="s">
        <v>236</v>
      </c>
      <c r="F1811" s="8" t="s">
        <v>37</v>
      </c>
      <c r="G1811" s="7" t="s">
        <v>30</v>
      </c>
      <c r="H1811" s="9">
        <v>622.44669999999996</v>
      </c>
      <c r="I1811" s="9">
        <v>1.6893</v>
      </c>
      <c r="J1811" s="9">
        <v>1.6500999999999999</v>
      </c>
      <c r="K1811" s="10">
        <v>0.976795122239981</v>
      </c>
      <c r="L1811" s="9">
        <v>20.079999999999998</v>
      </c>
      <c r="M1811" s="19">
        <f>H1811*INDEX('Pliegos Tarifarios (Santiago)'!$B:$B,MATCH($B1811,'Pliegos Tarifarios (Santiago)'!$A:$A,0))</f>
        <v>82015.444532099995</v>
      </c>
      <c r="N1811" s="19">
        <f>I1811*INDEX('Pliegos Tarifarios (Santiago)'!$C:$C,MATCH($B1811,'Pliegos Tarifarios (Santiago)'!$A:$A,0))</f>
        <v>5744.9258288999999</v>
      </c>
      <c r="O1811" s="19">
        <f>J1811*INDEX('Pliegos Tarifarios (Santiago)'!$D:$D,MATCH($B1811,'Pliegos Tarifarios (Santiago)'!$A:$A,0))</f>
        <v>23866.477115499998</v>
      </c>
      <c r="P1811" s="19">
        <f>H1811*INDEX('Pliegos Tarifarios (Santiago)'!$E:$E,MATCH($B1811,'Pliegos Tarifarios (Santiago)'!$A:$A,0))</f>
        <v>8106.7458207999989</v>
      </c>
      <c r="Q1811" s="19" cm="1">
        <f t="array" ref="Q1811">H1811*_xlfn.IFS(H1811&lt;=350,INDEX('Pliegos Tarifarios (Santiago)'!$F:$F,MATCH($B1811,'Pliegos Tarifarios (Santiago)'!$A:$A,0)),H1811&lt;=500,INDEX('Pliegos Tarifarios (Santiago)'!$G:$G,MATCH($B1811,'Pliegos Tarifarios (Santiago)'!$A:$A,0)),H1811&lt;=1000,INDEX('Pliegos Tarifarios (Santiago)'!$H:$H,MATCH($B1811,'Pliegos Tarifarios (Santiago)'!$A:$A,0)),H1811&lt;=5000,INDEX('Pliegos Tarifarios (Santiago)'!$I:$I,MATCH($B1811,'Pliegos Tarifarios (Santiago)'!$A:$A,0)),H1811&gt;5000,INDEX('Pliegos Tarifarios (Santiago)'!$J:$J,MATCH($B1811,'Pliegos Tarifarios (Santiago)'!$A:$A,0)))/1.19</f>
        <v>1459.8728905042019</v>
      </c>
      <c r="R1811" s="19">
        <f>INDEX('Pliegos Tarifarios (Santiago)'!$K:$K,MATCH($B1811,'Pliegos Tarifarios (Santiago)'!$A:$A,0))</f>
        <v>723.17600000000004</v>
      </c>
      <c r="S1811" s="21">
        <f t="shared" si="113"/>
        <v>121916.64218780422</v>
      </c>
      <c r="T1811" s="21">
        <f t="shared" si="114"/>
        <v>23164.162015682803</v>
      </c>
      <c r="U1811" s="19">
        <v>0</v>
      </c>
      <c r="V1811" s="21">
        <f t="shared" si="115"/>
        <v>145080.80420348703</v>
      </c>
    </row>
    <row r="1812" spans="1:22" x14ac:dyDescent="0.3">
      <c r="A1812" s="7" t="s">
        <v>139</v>
      </c>
      <c r="B1812" s="7">
        <v>8</v>
      </c>
      <c r="C1812" s="8" t="s">
        <v>178</v>
      </c>
      <c r="D1812" s="7" t="s">
        <v>238</v>
      </c>
      <c r="E1812" s="7" t="s">
        <v>236</v>
      </c>
      <c r="F1812" s="8" t="s">
        <v>239</v>
      </c>
      <c r="G1812" s="7" t="s">
        <v>30</v>
      </c>
      <c r="H1812" s="9">
        <v>623.23720000000003</v>
      </c>
      <c r="I1812" s="9">
        <v>1.6927000000000001</v>
      </c>
      <c r="J1812" s="9">
        <v>1.6927000000000001</v>
      </c>
      <c r="K1812" s="10">
        <v>1</v>
      </c>
      <c r="L1812" s="9">
        <v>20.100000000000001</v>
      </c>
      <c r="M1812" s="19">
        <f>H1812*INDEX('Pliegos Tarifarios (Santiago)'!$B:$B,MATCH($B1812,'Pliegos Tarifarios (Santiago)'!$A:$A,0))</f>
        <v>82119.603183600004</v>
      </c>
      <c r="N1812" s="19">
        <f>I1812*INDEX('Pliegos Tarifarios (Santiago)'!$C:$C,MATCH($B1812,'Pliegos Tarifarios (Santiago)'!$A:$A,0))</f>
        <v>5756.4884571000002</v>
      </c>
      <c r="O1812" s="19">
        <f>J1812*INDEX('Pliegos Tarifarios (Santiago)'!$D:$D,MATCH($B1812,'Pliegos Tarifarios (Santiago)'!$A:$A,0))</f>
        <v>24482.628818500001</v>
      </c>
      <c r="P1812" s="19">
        <f>H1812*INDEX('Pliegos Tarifarios (Santiago)'!$E:$E,MATCH($B1812,'Pliegos Tarifarios (Santiago)'!$A:$A,0))</f>
        <v>8117.0412927999996</v>
      </c>
      <c r="Q1812" s="19" cm="1">
        <f t="array" ref="Q1812">H1812*_xlfn.IFS(H1812&lt;=350,INDEX('Pliegos Tarifarios (Santiago)'!$F:$F,MATCH($B1812,'Pliegos Tarifarios (Santiago)'!$A:$A,0)),H1812&lt;=500,INDEX('Pliegos Tarifarios (Santiago)'!$G:$G,MATCH($B1812,'Pliegos Tarifarios (Santiago)'!$A:$A,0)),H1812&lt;=1000,INDEX('Pliegos Tarifarios (Santiago)'!$H:$H,MATCH($B1812,'Pliegos Tarifarios (Santiago)'!$A:$A,0)),H1812&lt;=5000,INDEX('Pliegos Tarifarios (Santiago)'!$I:$I,MATCH($B1812,'Pliegos Tarifarios (Santiago)'!$A:$A,0)),H1812&gt;5000,INDEX('Pliegos Tarifarios (Santiago)'!$J:$J,MATCH($B1812,'Pliegos Tarifarios (Santiago)'!$A:$A,0)))/1.19</f>
        <v>1461.7269119327734</v>
      </c>
      <c r="R1812" s="19">
        <f>INDEX('Pliegos Tarifarios (Santiago)'!$K:$K,MATCH($B1812,'Pliegos Tarifarios (Santiago)'!$A:$A,0))</f>
        <v>723.17600000000004</v>
      </c>
      <c r="S1812" s="21">
        <f t="shared" si="113"/>
        <v>122660.66466393278</v>
      </c>
      <c r="T1812" s="21">
        <f t="shared" si="114"/>
        <v>23305.526286147229</v>
      </c>
      <c r="U1812" s="19">
        <v>0</v>
      </c>
      <c r="V1812" s="21">
        <f t="shared" si="115"/>
        <v>145966.19095008</v>
      </c>
    </row>
    <row r="1813" spans="1:22" x14ac:dyDescent="0.3">
      <c r="A1813" s="7" t="s">
        <v>139</v>
      </c>
      <c r="B1813" s="7">
        <v>8</v>
      </c>
      <c r="C1813" s="8" t="s">
        <v>178</v>
      </c>
      <c r="D1813" s="7" t="s">
        <v>240</v>
      </c>
      <c r="E1813" s="7" t="s">
        <v>236</v>
      </c>
      <c r="F1813" s="8" t="s">
        <v>241</v>
      </c>
      <c r="G1813" s="7" t="s">
        <v>30</v>
      </c>
      <c r="H1813" s="9">
        <v>622.64260000000002</v>
      </c>
      <c r="I1813" s="9">
        <v>1.6571</v>
      </c>
      <c r="J1813" s="9">
        <v>1.6571</v>
      </c>
      <c r="K1813" s="10">
        <v>1</v>
      </c>
      <c r="L1813" s="9">
        <v>20.09</v>
      </c>
      <c r="M1813" s="19">
        <f>H1813*INDEX('Pliegos Tarifarios (Santiago)'!$B:$B,MATCH($B1813,'Pliegos Tarifarios (Santiago)'!$A:$A,0))</f>
        <v>82041.256903800007</v>
      </c>
      <c r="N1813" s="19">
        <f>I1813*INDEX('Pliegos Tarifarios (Santiago)'!$C:$C,MATCH($B1813,'Pliegos Tarifarios (Santiago)'!$A:$A,0))</f>
        <v>5635.4209383000007</v>
      </c>
      <c r="O1813" s="19">
        <f>J1813*INDEX('Pliegos Tarifarios (Santiago)'!$D:$D,MATCH($B1813,'Pliegos Tarifarios (Santiago)'!$A:$A,0))</f>
        <v>23967.722700500002</v>
      </c>
      <c r="P1813" s="19">
        <f>H1813*INDEX('Pliegos Tarifarios (Santiago)'!$E:$E,MATCH($B1813,'Pliegos Tarifarios (Santiago)'!$A:$A,0))</f>
        <v>8109.2972223999996</v>
      </c>
      <c r="Q1813" s="19" cm="1">
        <f t="array" ref="Q1813">H1813*_xlfn.IFS(H1813&lt;=350,INDEX('Pliegos Tarifarios (Santiago)'!$F:$F,MATCH($B1813,'Pliegos Tarifarios (Santiago)'!$A:$A,0)),H1813&lt;=500,INDEX('Pliegos Tarifarios (Santiago)'!$G:$G,MATCH($B1813,'Pliegos Tarifarios (Santiago)'!$A:$A,0)),H1813&lt;=1000,INDEX('Pliegos Tarifarios (Santiago)'!$H:$H,MATCH($B1813,'Pliegos Tarifarios (Santiago)'!$A:$A,0)),H1813&lt;=5000,INDEX('Pliegos Tarifarios (Santiago)'!$I:$I,MATCH($B1813,'Pliegos Tarifarios (Santiago)'!$A:$A,0)),H1813&gt;5000,INDEX('Pliegos Tarifarios (Santiago)'!$J:$J,MATCH($B1813,'Pliegos Tarifarios (Santiago)'!$A:$A,0)))/1.19</f>
        <v>1460.3323500840338</v>
      </c>
      <c r="R1813" s="19">
        <f>INDEX('Pliegos Tarifarios (Santiago)'!$K:$K,MATCH($B1813,'Pliegos Tarifarios (Santiago)'!$A:$A,0))</f>
        <v>723.17600000000004</v>
      </c>
      <c r="S1813" s="21">
        <f t="shared" si="113"/>
        <v>121937.20611508405</v>
      </c>
      <c r="T1813" s="21">
        <f t="shared" si="114"/>
        <v>23168.069161865969</v>
      </c>
      <c r="U1813" s="19">
        <v>0</v>
      </c>
      <c r="V1813" s="21">
        <f t="shared" si="115"/>
        <v>145105.27527695001</v>
      </c>
    </row>
    <row r="1814" spans="1:22" x14ac:dyDescent="0.3">
      <c r="A1814" s="7" t="s">
        <v>139</v>
      </c>
      <c r="B1814" s="7">
        <v>8</v>
      </c>
      <c r="C1814" s="8" t="s">
        <v>178</v>
      </c>
      <c r="D1814" s="7" t="s">
        <v>242</v>
      </c>
      <c r="E1814" s="7" t="s">
        <v>236</v>
      </c>
      <c r="F1814" s="8" t="s">
        <v>243</v>
      </c>
      <c r="G1814" s="7" t="s">
        <v>30</v>
      </c>
      <c r="H1814" s="9">
        <v>622.64</v>
      </c>
      <c r="I1814" s="9">
        <v>1.6828000000000001</v>
      </c>
      <c r="J1814" s="9">
        <v>1.6828000000000001</v>
      </c>
      <c r="K1814" s="10">
        <v>1</v>
      </c>
      <c r="L1814" s="9">
        <v>20.09</v>
      </c>
      <c r="M1814" s="19">
        <f>H1814*INDEX('Pliegos Tarifarios (Santiago)'!$B:$B,MATCH($B1814,'Pliegos Tarifarios (Santiago)'!$A:$A,0))</f>
        <v>82040.914319999996</v>
      </c>
      <c r="N1814" s="19">
        <f>I1814*INDEX('Pliegos Tarifarios (Santiago)'!$C:$C,MATCH($B1814,'Pliegos Tarifarios (Santiago)'!$A:$A,0))</f>
        <v>5722.8208044000003</v>
      </c>
      <c r="O1814" s="19">
        <f>J1814*INDEX('Pliegos Tarifarios (Santiago)'!$D:$D,MATCH($B1814,'Pliegos Tarifarios (Santiago)'!$A:$A,0))</f>
        <v>24339.438634000002</v>
      </c>
      <c r="P1814" s="19">
        <f>H1814*INDEX('Pliegos Tarifarios (Santiago)'!$E:$E,MATCH($B1814,'Pliegos Tarifarios (Santiago)'!$A:$A,0))</f>
        <v>8109.263359999999</v>
      </c>
      <c r="Q1814" s="19" cm="1">
        <f t="array" ref="Q1814">H1814*_xlfn.IFS(H1814&lt;=350,INDEX('Pliegos Tarifarios (Santiago)'!$F:$F,MATCH($B1814,'Pliegos Tarifarios (Santiago)'!$A:$A,0)),H1814&lt;=500,INDEX('Pliegos Tarifarios (Santiago)'!$G:$G,MATCH($B1814,'Pliegos Tarifarios (Santiago)'!$A:$A,0)),H1814&lt;=1000,INDEX('Pliegos Tarifarios (Santiago)'!$H:$H,MATCH($B1814,'Pliegos Tarifarios (Santiago)'!$A:$A,0)),H1814&lt;=5000,INDEX('Pliegos Tarifarios (Santiago)'!$I:$I,MATCH($B1814,'Pliegos Tarifarios (Santiago)'!$A:$A,0)),H1814&gt;5000,INDEX('Pliegos Tarifarios (Santiago)'!$J:$J,MATCH($B1814,'Pliegos Tarifarios (Santiago)'!$A:$A,0)))/1.19</f>
        <v>1460.3262521008405</v>
      </c>
      <c r="R1814" s="19">
        <f>INDEX('Pliegos Tarifarios (Santiago)'!$K:$K,MATCH($B1814,'Pliegos Tarifarios (Santiago)'!$A:$A,0))</f>
        <v>723.17600000000004</v>
      </c>
      <c r="S1814" s="21">
        <f t="shared" si="113"/>
        <v>122395.93937050086</v>
      </c>
      <c r="T1814" s="21">
        <f t="shared" si="114"/>
        <v>23255.228480395162</v>
      </c>
      <c r="U1814" s="19">
        <v>0</v>
      </c>
      <c r="V1814" s="21">
        <f t="shared" si="115"/>
        <v>145651.16785089602</v>
      </c>
    </row>
    <row r="1815" spans="1:22" x14ac:dyDescent="0.3">
      <c r="A1815" s="7" t="s">
        <v>139</v>
      </c>
      <c r="B1815" s="7">
        <v>8</v>
      </c>
      <c r="C1815" s="8" t="s">
        <v>178</v>
      </c>
      <c r="D1815" s="7" t="s">
        <v>244</v>
      </c>
      <c r="E1815" s="7" t="s">
        <v>51</v>
      </c>
      <c r="F1815" s="8" t="s">
        <v>245</v>
      </c>
      <c r="G1815" s="7" t="s">
        <v>30</v>
      </c>
      <c r="H1815" s="9">
        <v>622.75070000000005</v>
      </c>
      <c r="I1815" s="9">
        <v>1.6584000000000001</v>
      </c>
      <c r="J1815" s="9">
        <v>1.6573</v>
      </c>
      <c r="K1815" s="10">
        <v>0.99933671008200664</v>
      </c>
      <c r="L1815" s="9">
        <v>20.09</v>
      </c>
      <c r="M1815" s="19">
        <f>H1815*INDEX('Pliegos Tarifarios (Santiago)'!$B:$B,MATCH($B1815,'Pliegos Tarifarios (Santiago)'!$A:$A,0))</f>
        <v>82055.500484100005</v>
      </c>
      <c r="N1815" s="19">
        <f>I1815*INDEX('Pliegos Tarifarios (Santiago)'!$C:$C,MATCH($B1815,'Pliegos Tarifarios (Santiago)'!$A:$A,0))</f>
        <v>5639.841943200001</v>
      </c>
      <c r="O1815" s="19">
        <f>J1815*INDEX('Pliegos Tarifarios (Santiago)'!$D:$D,MATCH($B1815,'Pliegos Tarifarios (Santiago)'!$A:$A,0))</f>
        <v>23970.615431500002</v>
      </c>
      <c r="P1815" s="19">
        <f>H1815*INDEX('Pliegos Tarifarios (Santiago)'!$E:$E,MATCH($B1815,'Pliegos Tarifarios (Santiago)'!$A:$A,0))</f>
        <v>8110.7051167999998</v>
      </c>
      <c r="Q1815" s="19" cm="1">
        <f t="array" ref="Q1815">H1815*_xlfn.IFS(H1815&lt;=350,INDEX('Pliegos Tarifarios (Santiago)'!$F:$F,MATCH($B1815,'Pliegos Tarifarios (Santiago)'!$A:$A,0)),H1815&lt;=500,INDEX('Pliegos Tarifarios (Santiago)'!$G:$G,MATCH($B1815,'Pliegos Tarifarios (Santiago)'!$A:$A,0)),H1815&lt;=1000,INDEX('Pliegos Tarifarios (Santiago)'!$H:$H,MATCH($B1815,'Pliegos Tarifarios (Santiago)'!$A:$A,0)),H1815&lt;=5000,INDEX('Pliegos Tarifarios (Santiago)'!$I:$I,MATCH($B1815,'Pliegos Tarifarios (Santiago)'!$A:$A,0)),H1815&gt;5000,INDEX('Pliegos Tarifarios (Santiago)'!$J:$J,MATCH($B1815,'Pliegos Tarifarios (Santiago)'!$A:$A,0)))/1.19</f>
        <v>1460.5858854621852</v>
      </c>
      <c r="R1815" s="19">
        <f>INDEX('Pliegos Tarifarios (Santiago)'!$K:$K,MATCH($B1815,'Pliegos Tarifarios (Santiago)'!$A:$A,0))</f>
        <v>723.17600000000004</v>
      </c>
      <c r="S1815" s="21">
        <f t="shared" si="113"/>
        <v>121960.4248610622</v>
      </c>
      <c r="T1815" s="21">
        <f t="shared" si="114"/>
        <v>23172.480723601817</v>
      </c>
      <c r="U1815" s="19">
        <v>0</v>
      </c>
      <c r="V1815" s="21">
        <f t="shared" si="115"/>
        <v>145132.90558466403</v>
      </c>
    </row>
    <row r="1816" spans="1:22" x14ac:dyDescent="0.3">
      <c r="A1816" s="7" t="s">
        <v>139</v>
      </c>
      <c r="B1816" s="7">
        <v>8</v>
      </c>
      <c r="C1816" s="8" t="s">
        <v>178</v>
      </c>
      <c r="D1816" s="7" t="s">
        <v>246</v>
      </c>
      <c r="E1816" s="7" t="s">
        <v>247</v>
      </c>
      <c r="F1816" s="8" t="s">
        <v>248</v>
      </c>
      <c r="G1816" s="7" t="s">
        <v>30</v>
      </c>
      <c r="H1816" s="9">
        <v>500.08350000000002</v>
      </c>
      <c r="I1816" s="9">
        <v>1.3246</v>
      </c>
      <c r="J1816" s="9">
        <v>1.3246</v>
      </c>
      <c r="K1816" s="10">
        <v>1</v>
      </c>
      <c r="L1816" s="9">
        <v>16.13</v>
      </c>
      <c r="M1816" s="19">
        <f>H1816*INDEX('Pliegos Tarifarios (Santiago)'!$B:$B,MATCH($B1816,'Pliegos Tarifarios (Santiago)'!$A:$A,0))</f>
        <v>65892.50221050001</v>
      </c>
      <c r="N1816" s="19">
        <f>I1816*INDEX('Pliegos Tarifarios (Santiago)'!$C:$C,MATCH($B1816,'Pliegos Tarifarios (Santiago)'!$A:$A,0))</f>
        <v>4504.6639157999998</v>
      </c>
      <c r="O1816" s="19">
        <f>J1816*INDEX('Pliegos Tarifarios (Santiago)'!$D:$D,MATCH($B1816,'Pliegos Tarifarios (Santiago)'!$A:$A,0))</f>
        <v>19158.557413000002</v>
      </c>
      <c r="P1816" s="19">
        <f>H1816*INDEX('Pliegos Tarifarios (Santiago)'!$E:$E,MATCH($B1816,'Pliegos Tarifarios (Santiago)'!$A:$A,0))</f>
        <v>6513.0875040000001</v>
      </c>
      <c r="Q1816" s="19" cm="1">
        <f t="array" ref="Q1816">H1816*_xlfn.IFS(H1816&lt;=350,INDEX('Pliegos Tarifarios (Santiago)'!$F:$F,MATCH($B1816,'Pliegos Tarifarios (Santiago)'!$A:$A,0)),H1816&lt;=500,INDEX('Pliegos Tarifarios (Santiago)'!$G:$G,MATCH($B1816,'Pliegos Tarifarios (Santiago)'!$A:$A,0)),H1816&lt;=1000,INDEX('Pliegos Tarifarios (Santiago)'!$H:$H,MATCH($B1816,'Pliegos Tarifarios (Santiago)'!$A:$A,0)),H1816&lt;=5000,INDEX('Pliegos Tarifarios (Santiago)'!$I:$I,MATCH($B1816,'Pliegos Tarifarios (Santiago)'!$A:$A,0)),H1816&gt;5000,INDEX('Pliegos Tarifarios (Santiago)'!$J:$J,MATCH($B1816,'Pliegos Tarifarios (Santiago)'!$A:$A,0)))/1.19</f>
        <v>1172.8849147058827</v>
      </c>
      <c r="R1816" s="19">
        <f>INDEX('Pliegos Tarifarios (Santiago)'!$K:$K,MATCH($B1816,'Pliegos Tarifarios (Santiago)'!$A:$A,0))</f>
        <v>723.17600000000004</v>
      </c>
      <c r="S1816" s="21">
        <f t="shared" si="113"/>
        <v>97964.871958005897</v>
      </c>
      <c r="T1816" s="21">
        <f t="shared" si="114"/>
        <v>18613.325672021121</v>
      </c>
      <c r="U1816" s="19">
        <v>0</v>
      </c>
      <c r="V1816" s="21">
        <f t="shared" si="115"/>
        <v>116578.19763002702</v>
      </c>
    </row>
    <row r="1817" spans="1:22" x14ac:dyDescent="0.3">
      <c r="A1817" s="7" t="s">
        <v>139</v>
      </c>
      <c r="B1817" s="7">
        <v>8</v>
      </c>
      <c r="C1817" s="8" t="s">
        <v>178</v>
      </c>
      <c r="D1817" s="7" t="s">
        <v>249</v>
      </c>
      <c r="E1817" s="7" t="s">
        <v>247</v>
      </c>
      <c r="F1817" s="8" t="s">
        <v>250</v>
      </c>
      <c r="G1817" s="7" t="s">
        <v>30</v>
      </c>
      <c r="H1817" s="9">
        <v>497.67009999999999</v>
      </c>
      <c r="I1817" s="9">
        <v>1.3626</v>
      </c>
      <c r="J1817" s="9">
        <v>1.3626</v>
      </c>
      <c r="K1817" s="10">
        <v>1</v>
      </c>
      <c r="L1817" s="9">
        <v>16.05</v>
      </c>
      <c r="M1817" s="19">
        <f>H1817*INDEX('Pliegos Tarifarios (Santiago)'!$B:$B,MATCH($B1817,'Pliegos Tarifarios (Santiago)'!$A:$A,0))</f>
        <v>65574.505386300007</v>
      </c>
      <c r="N1817" s="19">
        <f>I1817*INDEX('Pliegos Tarifarios (Santiago)'!$C:$C,MATCH($B1817,'Pliegos Tarifarios (Santiago)'!$A:$A,0))</f>
        <v>4633.8932898000003</v>
      </c>
      <c r="O1817" s="19">
        <f>J1817*INDEX('Pliegos Tarifarios (Santiago)'!$D:$D,MATCH($B1817,'Pliegos Tarifarios (Santiago)'!$A:$A,0))</f>
        <v>19708.176303</v>
      </c>
      <c r="P1817" s="19">
        <f>H1817*INDEX('Pliegos Tarifarios (Santiago)'!$E:$E,MATCH($B1817,'Pliegos Tarifarios (Santiago)'!$A:$A,0))</f>
        <v>6481.6553823999993</v>
      </c>
      <c r="Q1817" s="19" cm="1">
        <f t="array" ref="Q1817">H1817*_xlfn.IFS(H1817&lt;=350,INDEX('Pliegos Tarifarios (Santiago)'!$F:$F,MATCH($B1817,'Pliegos Tarifarios (Santiago)'!$A:$A,0)),H1817&lt;=500,INDEX('Pliegos Tarifarios (Santiago)'!$G:$G,MATCH($B1817,'Pliegos Tarifarios (Santiago)'!$A:$A,0)),H1817&lt;=1000,INDEX('Pliegos Tarifarios (Santiago)'!$H:$H,MATCH($B1817,'Pliegos Tarifarios (Santiago)'!$A:$A,0)),H1817&lt;=5000,INDEX('Pliegos Tarifarios (Santiago)'!$I:$I,MATCH($B1817,'Pliegos Tarifarios (Santiago)'!$A:$A,0)),H1817&gt;5000,INDEX('Pliegos Tarifarios (Santiago)'!$J:$J,MATCH($B1817,'Pliegos Tarifarios (Santiago)'!$A:$A,0)))/1.19</f>
        <v>700.92024168067235</v>
      </c>
      <c r="R1817" s="19">
        <f>INDEX('Pliegos Tarifarios (Santiago)'!$K:$K,MATCH($B1817,'Pliegos Tarifarios (Santiago)'!$A:$A,0))</f>
        <v>723.17600000000004</v>
      </c>
      <c r="S1817" s="21">
        <f t="shared" si="113"/>
        <v>97822.326603180685</v>
      </c>
      <c r="T1817" s="21">
        <f t="shared" si="114"/>
        <v>18586.242054604329</v>
      </c>
      <c r="U1817" s="19">
        <v>0</v>
      </c>
      <c r="V1817" s="21">
        <f t="shared" si="115"/>
        <v>116408.56865778501</v>
      </c>
    </row>
    <row r="1818" spans="1:22" x14ac:dyDescent="0.3">
      <c r="A1818" s="7" t="s">
        <v>139</v>
      </c>
      <c r="B1818" s="7">
        <v>8</v>
      </c>
      <c r="C1818" s="8" t="s">
        <v>178</v>
      </c>
      <c r="D1818" s="7" t="s">
        <v>251</v>
      </c>
      <c r="E1818" s="7" t="s">
        <v>247</v>
      </c>
      <c r="F1818" s="8" t="s">
        <v>252</v>
      </c>
      <c r="G1818" s="7" t="s">
        <v>30</v>
      </c>
      <c r="H1818" s="9">
        <v>496.96559999999999</v>
      </c>
      <c r="I1818" s="9">
        <v>1.339</v>
      </c>
      <c r="J1818" s="9">
        <v>1.3310999999999999</v>
      </c>
      <c r="K1818" s="10">
        <v>0.99410007468259898</v>
      </c>
      <c r="L1818" s="9">
        <v>16.03</v>
      </c>
      <c r="M1818" s="19">
        <f>H1818*INDEX('Pliegos Tarifarios (Santiago)'!$B:$B,MATCH($B1818,'Pliegos Tarifarios (Santiago)'!$A:$A,0))</f>
        <v>65481.678352800001</v>
      </c>
      <c r="N1818" s="19">
        <f>I1818*INDEX('Pliegos Tarifarios (Santiago)'!$C:$C,MATCH($B1818,'Pliegos Tarifarios (Santiago)'!$A:$A,0))</f>
        <v>4553.6350469999998</v>
      </c>
      <c r="O1818" s="19">
        <f>J1818*INDEX('Pliegos Tarifarios (Santiago)'!$D:$D,MATCH($B1818,'Pliegos Tarifarios (Santiago)'!$A:$A,0))</f>
        <v>19252.571170499999</v>
      </c>
      <c r="P1818" s="19">
        <f>H1818*INDEX('Pliegos Tarifarios (Santiago)'!$E:$E,MATCH($B1818,'Pliegos Tarifarios (Santiago)'!$A:$A,0))</f>
        <v>6472.4799743999993</v>
      </c>
      <c r="Q1818" s="19" cm="1">
        <f t="array" ref="Q1818">H1818*_xlfn.IFS(H1818&lt;=350,INDEX('Pliegos Tarifarios (Santiago)'!$F:$F,MATCH($B1818,'Pliegos Tarifarios (Santiago)'!$A:$A,0)),H1818&lt;=500,INDEX('Pliegos Tarifarios (Santiago)'!$G:$G,MATCH($B1818,'Pliegos Tarifarios (Santiago)'!$A:$A,0)),H1818&lt;=1000,INDEX('Pliegos Tarifarios (Santiago)'!$H:$H,MATCH($B1818,'Pliegos Tarifarios (Santiago)'!$A:$A,0)),H1818&lt;=5000,INDEX('Pliegos Tarifarios (Santiago)'!$I:$I,MATCH($B1818,'Pliegos Tarifarios (Santiago)'!$A:$A,0)),H1818&gt;5000,INDEX('Pliegos Tarifarios (Santiago)'!$J:$J,MATCH($B1818,'Pliegos Tarifarios (Santiago)'!$A:$A,0)))/1.19</f>
        <v>699.92802151260514</v>
      </c>
      <c r="R1818" s="19">
        <f>INDEX('Pliegos Tarifarios (Santiago)'!$K:$K,MATCH($B1818,'Pliegos Tarifarios (Santiago)'!$A:$A,0))</f>
        <v>723.17600000000004</v>
      </c>
      <c r="S1818" s="21">
        <f t="shared" si="113"/>
        <v>97183.468566212614</v>
      </c>
      <c r="T1818" s="21">
        <f t="shared" si="114"/>
        <v>18464.859027580398</v>
      </c>
      <c r="U1818" s="19">
        <v>0</v>
      </c>
      <c r="V1818" s="21">
        <f t="shared" si="115"/>
        <v>115648.32759379302</v>
      </c>
    </row>
    <row r="1819" spans="1:22" x14ac:dyDescent="0.3">
      <c r="A1819" s="7" t="s">
        <v>139</v>
      </c>
      <c r="B1819" s="7">
        <v>8</v>
      </c>
      <c r="C1819" s="8" t="s">
        <v>178</v>
      </c>
      <c r="D1819" s="7" t="s">
        <v>253</v>
      </c>
      <c r="E1819" s="7" t="s">
        <v>247</v>
      </c>
      <c r="F1819" s="8" t="s">
        <v>254</v>
      </c>
      <c r="G1819" s="7" t="s">
        <v>30</v>
      </c>
      <c r="H1819" s="9">
        <v>496.50380000000001</v>
      </c>
      <c r="I1819" s="9">
        <v>1.3508</v>
      </c>
      <c r="J1819" s="9">
        <v>1.3473999999999999</v>
      </c>
      <c r="K1819" s="10">
        <v>0.99748297305300559</v>
      </c>
      <c r="L1819" s="9">
        <v>16.02</v>
      </c>
      <c r="M1819" s="19">
        <f>H1819*INDEX('Pliegos Tarifarios (Santiago)'!$B:$B,MATCH($B1819,'Pliegos Tarifarios (Santiago)'!$A:$A,0))</f>
        <v>65420.830199400007</v>
      </c>
      <c r="N1819" s="19">
        <f>I1819*INDEX('Pliegos Tarifarios (Santiago)'!$C:$C,MATCH($B1819,'Pliegos Tarifarios (Santiago)'!$A:$A,0))</f>
        <v>4593.7641684</v>
      </c>
      <c r="O1819" s="19">
        <f>J1819*INDEX('Pliegos Tarifarios (Santiago)'!$D:$D,MATCH($B1819,'Pliegos Tarifarios (Santiago)'!$A:$A,0))</f>
        <v>19488.328747</v>
      </c>
      <c r="P1819" s="19">
        <f>H1819*INDEX('Pliegos Tarifarios (Santiago)'!$E:$E,MATCH($B1819,'Pliegos Tarifarios (Santiago)'!$A:$A,0))</f>
        <v>6466.4654911999996</v>
      </c>
      <c r="Q1819" s="19" cm="1">
        <f t="array" ref="Q1819">H1819*_xlfn.IFS(H1819&lt;=350,INDEX('Pliegos Tarifarios (Santiago)'!$F:$F,MATCH($B1819,'Pliegos Tarifarios (Santiago)'!$A:$A,0)),H1819&lt;=500,INDEX('Pliegos Tarifarios (Santiago)'!$G:$G,MATCH($B1819,'Pliegos Tarifarios (Santiago)'!$A:$A,0)),H1819&lt;=1000,INDEX('Pliegos Tarifarios (Santiago)'!$H:$H,MATCH($B1819,'Pliegos Tarifarios (Santiago)'!$A:$A,0)),H1819&lt;=5000,INDEX('Pliegos Tarifarios (Santiago)'!$I:$I,MATCH($B1819,'Pliegos Tarifarios (Santiago)'!$A:$A,0)),H1819&gt;5000,INDEX('Pliegos Tarifarios (Santiago)'!$J:$J,MATCH($B1819,'Pliegos Tarifarios (Santiago)'!$A:$A,0)))/1.19</f>
        <v>699.27762084033634</v>
      </c>
      <c r="R1819" s="19">
        <f>INDEX('Pliegos Tarifarios (Santiago)'!$K:$K,MATCH($B1819,'Pliegos Tarifarios (Santiago)'!$A:$A,0))</f>
        <v>723.17600000000004</v>
      </c>
      <c r="S1819" s="21">
        <f t="shared" si="113"/>
        <v>97391.842226840352</v>
      </c>
      <c r="T1819" s="21">
        <f t="shared" si="114"/>
        <v>18504.450023099667</v>
      </c>
      <c r="U1819" s="19">
        <v>0</v>
      </c>
      <c r="V1819" s="21">
        <f t="shared" si="115"/>
        <v>115896.29224994002</v>
      </c>
    </row>
    <row r="1820" spans="1:22" x14ac:dyDescent="0.3">
      <c r="A1820" s="7" t="s">
        <v>139</v>
      </c>
      <c r="B1820" s="7">
        <v>8</v>
      </c>
      <c r="C1820" s="8" t="s">
        <v>178</v>
      </c>
      <c r="D1820" s="7" t="s">
        <v>255</v>
      </c>
      <c r="E1820" s="7" t="s">
        <v>247</v>
      </c>
      <c r="F1820" s="8" t="s">
        <v>256</v>
      </c>
      <c r="G1820" s="7" t="s">
        <v>30</v>
      </c>
      <c r="H1820" s="9">
        <v>498.37349999999998</v>
      </c>
      <c r="I1820" s="9">
        <v>1.3765000000000001</v>
      </c>
      <c r="J1820" s="9">
        <v>1.3645</v>
      </c>
      <c r="K1820" s="10">
        <v>0.99128223755902656</v>
      </c>
      <c r="L1820" s="9">
        <v>16.079999999999998</v>
      </c>
      <c r="M1820" s="19">
        <f>H1820*INDEX('Pliegos Tarifarios (Santiago)'!$B:$B,MATCH($B1820,'Pliegos Tarifarios (Santiago)'!$A:$A,0))</f>
        <v>65667.187480499997</v>
      </c>
      <c r="N1820" s="19">
        <f>I1820*INDEX('Pliegos Tarifarios (Santiago)'!$C:$C,MATCH($B1820,'Pliegos Tarifarios (Santiago)'!$A:$A,0))</f>
        <v>4681.1640345000005</v>
      </c>
      <c r="O1820" s="19">
        <f>J1820*INDEX('Pliegos Tarifarios (Santiago)'!$D:$D,MATCH($B1820,'Pliegos Tarifarios (Santiago)'!$A:$A,0))</f>
        <v>19735.657247500003</v>
      </c>
      <c r="P1820" s="19">
        <f>H1820*INDEX('Pliegos Tarifarios (Santiago)'!$E:$E,MATCH($B1820,'Pliegos Tarifarios (Santiago)'!$A:$A,0))</f>
        <v>6490.8164639999995</v>
      </c>
      <c r="Q1820" s="19" cm="1">
        <f t="array" ref="Q1820">H1820*_xlfn.IFS(H1820&lt;=350,INDEX('Pliegos Tarifarios (Santiago)'!$F:$F,MATCH($B1820,'Pliegos Tarifarios (Santiago)'!$A:$A,0)),H1820&lt;=500,INDEX('Pliegos Tarifarios (Santiago)'!$G:$G,MATCH($B1820,'Pliegos Tarifarios (Santiago)'!$A:$A,0)),H1820&lt;=1000,INDEX('Pliegos Tarifarios (Santiago)'!$H:$H,MATCH($B1820,'Pliegos Tarifarios (Santiago)'!$A:$A,0)),H1820&lt;=5000,INDEX('Pliegos Tarifarios (Santiago)'!$I:$I,MATCH($B1820,'Pliegos Tarifarios (Santiago)'!$A:$A,0)),H1820&gt;5000,INDEX('Pliegos Tarifarios (Santiago)'!$J:$J,MATCH($B1820,'Pliegos Tarifarios (Santiago)'!$A:$A,0)))/1.19</f>
        <v>701.91091260504209</v>
      </c>
      <c r="R1820" s="19">
        <f>INDEX('Pliegos Tarifarios (Santiago)'!$K:$K,MATCH($B1820,'Pliegos Tarifarios (Santiago)'!$A:$A,0))</f>
        <v>723.17600000000004</v>
      </c>
      <c r="S1820" s="21">
        <f t="shared" si="113"/>
        <v>97999.912139105058</v>
      </c>
      <c r="T1820" s="21">
        <f t="shared" si="114"/>
        <v>18619.98330642996</v>
      </c>
      <c r="U1820" s="19">
        <v>0</v>
      </c>
      <c r="V1820" s="21">
        <f t="shared" si="115"/>
        <v>116619.89544553502</v>
      </c>
    </row>
    <row r="1821" spans="1:22" x14ac:dyDescent="0.3">
      <c r="A1821" s="7" t="s">
        <v>139</v>
      </c>
      <c r="B1821" s="7">
        <v>8</v>
      </c>
      <c r="C1821" s="8" t="s">
        <v>178</v>
      </c>
      <c r="D1821" s="7" t="s">
        <v>257</v>
      </c>
      <c r="E1821" s="7" t="s">
        <v>247</v>
      </c>
      <c r="F1821" s="8" t="s">
        <v>258</v>
      </c>
      <c r="G1821" s="7" t="s">
        <v>30</v>
      </c>
      <c r="H1821" s="9">
        <v>498.678</v>
      </c>
      <c r="I1821" s="9">
        <v>1.3465</v>
      </c>
      <c r="J1821" s="9">
        <v>1.3353999999999999</v>
      </c>
      <c r="K1821" s="10">
        <v>0.99175640549572963</v>
      </c>
      <c r="L1821" s="9">
        <v>16.09</v>
      </c>
      <c r="M1821" s="19">
        <f>H1821*INDEX('Pliegos Tarifarios (Santiago)'!$B:$B,MATCH($B1821,'Pliegos Tarifarios (Santiago)'!$A:$A,0))</f>
        <v>65707.309313999998</v>
      </c>
      <c r="N1821" s="19">
        <f>I1821*INDEX('Pliegos Tarifarios (Santiago)'!$C:$C,MATCH($B1821,'Pliegos Tarifarios (Santiago)'!$A:$A,0))</f>
        <v>4579.1408445000006</v>
      </c>
      <c r="O1821" s="19">
        <f>J1821*INDEX('Pliegos Tarifarios (Santiago)'!$D:$D,MATCH($B1821,'Pliegos Tarifarios (Santiago)'!$A:$A,0))</f>
        <v>19314.764887000001</v>
      </c>
      <c r="P1821" s="19">
        <f>H1821*INDEX('Pliegos Tarifarios (Santiago)'!$E:$E,MATCH($B1821,'Pliegos Tarifarios (Santiago)'!$A:$A,0))</f>
        <v>6494.7822719999995</v>
      </c>
      <c r="Q1821" s="19" cm="1">
        <f t="array" ref="Q1821">H1821*_xlfn.IFS(H1821&lt;=350,INDEX('Pliegos Tarifarios (Santiago)'!$F:$F,MATCH($B1821,'Pliegos Tarifarios (Santiago)'!$A:$A,0)),H1821&lt;=500,INDEX('Pliegos Tarifarios (Santiago)'!$G:$G,MATCH($B1821,'Pliegos Tarifarios (Santiago)'!$A:$A,0)),H1821&lt;=1000,INDEX('Pliegos Tarifarios (Santiago)'!$H:$H,MATCH($B1821,'Pliegos Tarifarios (Santiago)'!$A:$A,0)),H1821&lt;=5000,INDEX('Pliegos Tarifarios (Santiago)'!$I:$I,MATCH($B1821,'Pliegos Tarifarios (Santiago)'!$A:$A,0)),H1821&gt;5000,INDEX('Pliegos Tarifarios (Santiago)'!$J:$J,MATCH($B1821,'Pliegos Tarifarios (Santiago)'!$A:$A,0)))/1.19</f>
        <v>702.33977142857157</v>
      </c>
      <c r="R1821" s="19">
        <f>INDEX('Pliegos Tarifarios (Santiago)'!$K:$K,MATCH($B1821,'Pliegos Tarifarios (Santiago)'!$A:$A,0))</f>
        <v>723.17600000000004</v>
      </c>
      <c r="S1821" s="21">
        <f t="shared" si="113"/>
        <v>97521.513088928565</v>
      </c>
      <c r="T1821" s="21">
        <f t="shared" si="114"/>
        <v>18529.087486896427</v>
      </c>
      <c r="U1821" s="19">
        <v>0</v>
      </c>
      <c r="V1821" s="21">
        <f t="shared" si="115"/>
        <v>116050.600575825</v>
      </c>
    </row>
    <row r="1822" spans="1:22" x14ac:dyDescent="0.3">
      <c r="A1822" s="7" t="s">
        <v>139</v>
      </c>
      <c r="B1822" s="7">
        <v>8</v>
      </c>
      <c r="C1822" s="8" t="s">
        <v>178</v>
      </c>
      <c r="D1822" s="7" t="s">
        <v>259</v>
      </c>
      <c r="E1822" s="7" t="s">
        <v>247</v>
      </c>
      <c r="F1822" s="8" t="s">
        <v>260</v>
      </c>
      <c r="G1822" s="7" t="s">
        <v>30</v>
      </c>
      <c r="H1822" s="9">
        <v>498.97219999999999</v>
      </c>
      <c r="I1822" s="9">
        <v>1.3194999999999999</v>
      </c>
      <c r="J1822" s="9">
        <v>1.3112999999999999</v>
      </c>
      <c r="K1822" s="10">
        <v>0.99378552482000759</v>
      </c>
      <c r="L1822" s="9">
        <v>16.100000000000001</v>
      </c>
      <c r="M1822" s="19">
        <f>H1822*INDEX('Pliegos Tarifarios (Santiago)'!$B:$B,MATCH($B1822,'Pliegos Tarifarios (Santiago)'!$A:$A,0))</f>
        <v>65746.073988599994</v>
      </c>
      <c r="N1822" s="19">
        <f>I1822*INDEX('Pliegos Tarifarios (Santiago)'!$C:$C,MATCH($B1822,'Pliegos Tarifarios (Santiago)'!$A:$A,0))</f>
        <v>4487.3199734999998</v>
      </c>
      <c r="O1822" s="19">
        <f>J1822*INDEX('Pliegos Tarifarios (Santiago)'!$D:$D,MATCH($B1822,'Pliegos Tarifarios (Santiago)'!$A:$A,0))</f>
        <v>18966.190801500001</v>
      </c>
      <c r="P1822" s="19">
        <f>H1822*INDEX('Pliegos Tarifarios (Santiago)'!$E:$E,MATCH($B1822,'Pliegos Tarifarios (Santiago)'!$A:$A,0))</f>
        <v>6498.613932799999</v>
      </c>
      <c r="Q1822" s="19" cm="1">
        <f t="array" ref="Q1822">H1822*_xlfn.IFS(H1822&lt;=350,INDEX('Pliegos Tarifarios (Santiago)'!$F:$F,MATCH($B1822,'Pliegos Tarifarios (Santiago)'!$A:$A,0)),H1822&lt;=500,INDEX('Pliegos Tarifarios (Santiago)'!$G:$G,MATCH($B1822,'Pliegos Tarifarios (Santiago)'!$A:$A,0)),H1822&lt;=1000,INDEX('Pliegos Tarifarios (Santiago)'!$H:$H,MATCH($B1822,'Pliegos Tarifarios (Santiago)'!$A:$A,0)),H1822&lt;=5000,INDEX('Pliegos Tarifarios (Santiago)'!$I:$I,MATCH($B1822,'Pliegos Tarifarios (Santiago)'!$A:$A,0)),H1822&gt;5000,INDEX('Pliegos Tarifarios (Santiago)'!$J:$J,MATCH($B1822,'Pliegos Tarifarios (Santiago)'!$A:$A,0)))/1.19</f>
        <v>702.75412369747914</v>
      </c>
      <c r="R1822" s="19">
        <f>INDEX('Pliegos Tarifarios (Santiago)'!$K:$K,MATCH($B1822,'Pliegos Tarifarios (Santiago)'!$A:$A,0))</f>
        <v>723.17600000000004</v>
      </c>
      <c r="S1822" s="21">
        <f t="shared" si="113"/>
        <v>97124.128820097481</v>
      </c>
      <c r="T1822" s="21">
        <f t="shared" si="114"/>
        <v>18453.584475818523</v>
      </c>
      <c r="U1822" s="19">
        <v>0</v>
      </c>
      <c r="V1822" s="21">
        <f t="shared" si="115"/>
        <v>115577.71329591601</v>
      </c>
    </row>
    <row r="1823" spans="1:22" x14ac:dyDescent="0.3">
      <c r="A1823" s="7" t="s">
        <v>139</v>
      </c>
      <c r="B1823" s="7">
        <v>8</v>
      </c>
      <c r="C1823" s="8" t="s">
        <v>178</v>
      </c>
      <c r="D1823" s="7" t="s">
        <v>261</v>
      </c>
      <c r="E1823" s="7" t="s">
        <v>247</v>
      </c>
      <c r="F1823" s="8" t="s">
        <v>262</v>
      </c>
      <c r="G1823" s="7" t="s">
        <v>30</v>
      </c>
      <c r="H1823" s="9">
        <v>498.488</v>
      </c>
      <c r="I1823" s="9">
        <v>1.3360000000000001</v>
      </c>
      <c r="J1823" s="9">
        <v>1.319</v>
      </c>
      <c r="K1823" s="10">
        <v>0.98727544910179632</v>
      </c>
      <c r="L1823" s="9">
        <v>16.079999999999998</v>
      </c>
      <c r="M1823" s="19">
        <f>H1823*INDEX('Pliegos Tarifarios (Santiago)'!$B:$B,MATCH($B1823,'Pliegos Tarifarios (Santiago)'!$A:$A,0))</f>
        <v>65682.274344000005</v>
      </c>
      <c r="N1823" s="19">
        <f>I1823*INDEX('Pliegos Tarifarios (Santiago)'!$C:$C,MATCH($B1823,'Pliegos Tarifarios (Santiago)'!$A:$A,0))</f>
        <v>4543.4327280000007</v>
      </c>
      <c r="O1823" s="19">
        <f>J1823*INDEX('Pliegos Tarifarios (Santiago)'!$D:$D,MATCH($B1823,'Pliegos Tarifarios (Santiago)'!$A:$A,0))</f>
        <v>19077.560945000001</v>
      </c>
      <c r="P1823" s="19">
        <f>H1823*INDEX('Pliegos Tarifarios (Santiago)'!$E:$E,MATCH($B1823,'Pliegos Tarifarios (Santiago)'!$A:$A,0))</f>
        <v>6492.3077119999998</v>
      </c>
      <c r="Q1823" s="19" cm="1">
        <f t="array" ref="Q1823">H1823*_xlfn.IFS(H1823&lt;=350,INDEX('Pliegos Tarifarios (Santiago)'!$F:$F,MATCH($B1823,'Pliegos Tarifarios (Santiago)'!$A:$A,0)),H1823&lt;=500,INDEX('Pliegos Tarifarios (Santiago)'!$G:$G,MATCH($B1823,'Pliegos Tarifarios (Santiago)'!$A:$A,0)),H1823&lt;=1000,INDEX('Pliegos Tarifarios (Santiago)'!$H:$H,MATCH($B1823,'Pliegos Tarifarios (Santiago)'!$A:$A,0)),H1823&lt;=5000,INDEX('Pliegos Tarifarios (Santiago)'!$I:$I,MATCH($B1823,'Pliegos Tarifarios (Santiago)'!$A:$A,0)),H1823&gt;5000,INDEX('Pliegos Tarifarios (Santiago)'!$J:$J,MATCH($B1823,'Pliegos Tarifarios (Santiago)'!$A:$A,0)))/1.19</f>
        <v>702.07217478991606</v>
      </c>
      <c r="R1823" s="19">
        <f>INDEX('Pliegos Tarifarios (Santiago)'!$K:$K,MATCH($B1823,'Pliegos Tarifarios (Santiago)'!$A:$A,0))</f>
        <v>723.17600000000004</v>
      </c>
      <c r="S1823" s="21">
        <f t="shared" si="113"/>
        <v>97220.823903789933</v>
      </c>
      <c r="T1823" s="21">
        <f t="shared" si="114"/>
        <v>18471.956541720087</v>
      </c>
      <c r="U1823" s="19">
        <v>0</v>
      </c>
      <c r="V1823" s="21">
        <f t="shared" si="115"/>
        <v>115692.78044551003</v>
      </c>
    </row>
    <row r="1824" spans="1:22" x14ac:dyDescent="0.3">
      <c r="A1824" s="7" t="s">
        <v>139</v>
      </c>
      <c r="B1824" s="7">
        <v>8</v>
      </c>
      <c r="C1824" s="8" t="s">
        <v>178</v>
      </c>
      <c r="D1824" s="7" t="s">
        <v>263</v>
      </c>
      <c r="E1824" s="7" t="s">
        <v>247</v>
      </c>
      <c r="F1824" s="8" t="s">
        <v>264</v>
      </c>
      <c r="G1824" s="7" t="s">
        <v>30</v>
      </c>
      <c r="H1824" s="9">
        <v>498.19459999999998</v>
      </c>
      <c r="I1824" s="9">
        <v>1.3496999999999999</v>
      </c>
      <c r="J1824" s="9">
        <v>1.3354999999999999</v>
      </c>
      <c r="K1824" s="10">
        <v>0.98947914351337329</v>
      </c>
      <c r="L1824" s="9">
        <v>16.07</v>
      </c>
      <c r="M1824" s="19">
        <f>H1824*INDEX('Pliegos Tarifarios (Santiago)'!$B:$B,MATCH($B1824,'Pliegos Tarifarios (Santiago)'!$A:$A,0))</f>
        <v>65643.615079800002</v>
      </c>
      <c r="N1824" s="19">
        <f>I1824*INDEX('Pliegos Tarifarios (Santiago)'!$C:$C,MATCH($B1824,'Pliegos Tarifarios (Santiago)'!$A:$A,0))</f>
        <v>4590.0233180999994</v>
      </c>
      <c r="O1824" s="19">
        <f>J1824*INDEX('Pliegos Tarifarios (Santiago)'!$D:$D,MATCH($B1824,'Pliegos Tarifarios (Santiago)'!$A:$A,0))</f>
        <v>19316.211252500001</v>
      </c>
      <c r="P1824" s="19">
        <f>H1824*INDEX('Pliegos Tarifarios (Santiago)'!$E:$E,MATCH($B1824,'Pliegos Tarifarios (Santiago)'!$A:$A,0))</f>
        <v>6488.4864703999992</v>
      </c>
      <c r="Q1824" s="19" cm="1">
        <f t="array" ref="Q1824">H1824*_xlfn.IFS(H1824&lt;=350,INDEX('Pliegos Tarifarios (Santiago)'!$F:$F,MATCH($B1824,'Pliegos Tarifarios (Santiago)'!$A:$A,0)),H1824&lt;=500,INDEX('Pliegos Tarifarios (Santiago)'!$G:$G,MATCH($B1824,'Pliegos Tarifarios (Santiago)'!$A:$A,0)),H1824&lt;=1000,INDEX('Pliegos Tarifarios (Santiago)'!$H:$H,MATCH($B1824,'Pliegos Tarifarios (Santiago)'!$A:$A,0)),H1824&lt;=5000,INDEX('Pliegos Tarifarios (Santiago)'!$I:$I,MATCH($B1824,'Pliegos Tarifarios (Santiago)'!$A:$A,0)),H1824&gt;5000,INDEX('Pliegos Tarifarios (Santiago)'!$J:$J,MATCH($B1824,'Pliegos Tarifarios (Santiago)'!$A:$A,0)))/1.19</f>
        <v>701.65894924369752</v>
      </c>
      <c r="R1824" s="19">
        <f>INDEX('Pliegos Tarifarios (Santiago)'!$K:$K,MATCH($B1824,'Pliegos Tarifarios (Santiago)'!$A:$A,0))</f>
        <v>723.17600000000004</v>
      </c>
      <c r="S1824" s="21">
        <f t="shared" si="113"/>
        <v>97463.171070043696</v>
      </c>
      <c r="T1824" s="21">
        <f t="shared" si="114"/>
        <v>18518.002503308304</v>
      </c>
      <c r="U1824" s="19">
        <v>0</v>
      </c>
      <c r="V1824" s="21">
        <f t="shared" si="115"/>
        <v>115981.173573352</v>
      </c>
    </row>
    <row r="1825" spans="1:22" x14ac:dyDescent="0.3">
      <c r="A1825" s="7" t="s">
        <v>139</v>
      </c>
      <c r="B1825" s="7">
        <v>8</v>
      </c>
      <c r="C1825" s="8" t="s">
        <v>178</v>
      </c>
      <c r="D1825" s="7" t="s">
        <v>265</v>
      </c>
      <c r="E1825" s="7" t="s">
        <v>247</v>
      </c>
      <c r="F1825" s="8" t="s">
        <v>266</v>
      </c>
      <c r="G1825" s="7" t="s">
        <v>30</v>
      </c>
      <c r="H1825" s="9">
        <v>499.42809999999997</v>
      </c>
      <c r="I1825" s="9">
        <v>1.3389</v>
      </c>
      <c r="J1825" s="9">
        <v>1.32</v>
      </c>
      <c r="K1825" s="10">
        <v>0.98588393457315715</v>
      </c>
      <c r="L1825" s="9">
        <v>16.11</v>
      </c>
      <c r="M1825" s="19">
        <f>H1825*INDEX('Pliegos Tarifarios (Santiago)'!$B:$B,MATCH($B1825,'Pliegos Tarifarios (Santiago)'!$A:$A,0))</f>
        <v>65806.144740300006</v>
      </c>
      <c r="N1825" s="19">
        <f>I1825*INDEX('Pliegos Tarifarios (Santiago)'!$C:$C,MATCH($B1825,'Pliegos Tarifarios (Santiago)'!$A:$A,0))</f>
        <v>4553.2949697000004</v>
      </c>
      <c r="O1825" s="19">
        <f>J1825*INDEX('Pliegos Tarifarios (Santiago)'!$D:$D,MATCH($B1825,'Pliegos Tarifarios (Santiago)'!$A:$A,0))</f>
        <v>19092.024600000001</v>
      </c>
      <c r="P1825" s="19">
        <f>H1825*INDEX('Pliegos Tarifarios (Santiago)'!$E:$E,MATCH($B1825,'Pliegos Tarifarios (Santiago)'!$A:$A,0))</f>
        <v>6504.5515743999995</v>
      </c>
      <c r="Q1825" s="19" cm="1">
        <f t="array" ref="Q1825">H1825*_xlfn.IFS(H1825&lt;=350,INDEX('Pliegos Tarifarios (Santiago)'!$F:$F,MATCH($B1825,'Pliegos Tarifarios (Santiago)'!$A:$A,0)),H1825&lt;=500,INDEX('Pliegos Tarifarios (Santiago)'!$G:$G,MATCH($B1825,'Pliegos Tarifarios (Santiago)'!$A:$A,0)),H1825&lt;=1000,INDEX('Pliegos Tarifarios (Santiago)'!$H:$H,MATCH($B1825,'Pliegos Tarifarios (Santiago)'!$A:$A,0)),H1825&lt;=5000,INDEX('Pliegos Tarifarios (Santiago)'!$I:$I,MATCH($B1825,'Pliegos Tarifarios (Santiago)'!$A:$A,0)),H1825&gt;5000,INDEX('Pliegos Tarifarios (Santiago)'!$J:$J,MATCH($B1825,'Pliegos Tarifarios (Santiago)'!$A:$A,0)))/1.19</f>
        <v>703.39621478991603</v>
      </c>
      <c r="R1825" s="19">
        <f>INDEX('Pliegos Tarifarios (Santiago)'!$K:$K,MATCH($B1825,'Pliegos Tarifarios (Santiago)'!$A:$A,0))</f>
        <v>723.17600000000004</v>
      </c>
      <c r="S1825" s="21">
        <f t="shared" si="113"/>
        <v>97382.588099189932</v>
      </c>
      <c r="T1825" s="21">
        <f t="shared" si="114"/>
        <v>18502.691738846086</v>
      </c>
      <c r="U1825" s="19">
        <v>0</v>
      </c>
      <c r="V1825" s="21">
        <f t="shared" si="115"/>
        <v>115885.27983803602</v>
      </c>
    </row>
    <row r="1826" spans="1:22" x14ac:dyDescent="0.3">
      <c r="A1826" s="7" t="s">
        <v>139</v>
      </c>
      <c r="B1826" s="7">
        <v>8</v>
      </c>
      <c r="C1826" s="8" t="s">
        <v>178</v>
      </c>
      <c r="D1826" s="7" t="s">
        <v>267</v>
      </c>
      <c r="E1826" s="7" t="s">
        <v>247</v>
      </c>
      <c r="F1826" s="8" t="s">
        <v>268</v>
      </c>
      <c r="G1826" s="7" t="s">
        <v>30</v>
      </c>
      <c r="H1826" s="9">
        <v>498.72039999999998</v>
      </c>
      <c r="I1826" s="9">
        <v>1.3297000000000001</v>
      </c>
      <c r="J1826" s="9">
        <v>1.3163</v>
      </c>
      <c r="K1826" s="10">
        <v>0.98992253891855297</v>
      </c>
      <c r="L1826" s="9">
        <v>16.09</v>
      </c>
      <c r="M1826" s="19">
        <f>H1826*INDEX('Pliegos Tarifarios (Santiago)'!$B:$B,MATCH($B1826,'Pliegos Tarifarios (Santiago)'!$A:$A,0))</f>
        <v>65712.896065199995</v>
      </c>
      <c r="N1826" s="19">
        <f>I1826*INDEX('Pliegos Tarifarios (Santiago)'!$C:$C,MATCH($B1826,'Pliegos Tarifarios (Santiago)'!$A:$A,0))</f>
        <v>4522.0078581000007</v>
      </c>
      <c r="O1826" s="19">
        <f>J1826*INDEX('Pliegos Tarifarios (Santiago)'!$D:$D,MATCH($B1826,'Pliegos Tarifarios (Santiago)'!$A:$A,0))</f>
        <v>19038.509076500002</v>
      </c>
      <c r="P1826" s="19">
        <f>H1826*INDEX('Pliegos Tarifarios (Santiago)'!$E:$E,MATCH($B1826,'Pliegos Tarifarios (Santiago)'!$A:$A,0))</f>
        <v>6495.334489599999</v>
      </c>
      <c r="Q1826" s="19" cm="1">
        <f t="array" ref="Q1826">H1826*_xlfn.IFS(H1826&lt;=350,INDEX('Pliegos Tarifarios (Santiago)'!$F:$F,MATCH($B1826,'Pliegos Tarifarios (Santiago)'!$A:$A,0)),H1826&lt;=500,INDEX('Pliegos Tarifarios (Santiago)'!$G:$G,MATCH($B1826,'Pliegos Tarifarios (Santiago)'!$A:$A,0)),H1826&lt;=1000,INDEX('Pliegos Tarifarios (Santiago)'!$H:$H,MATCH($B1826,'Pliegos Tarifarios (Santiago)'!$A:$A,0)),H1826&lt;=5000,INDEX('Pliegos Tarifarios (Santiago)'!$I:$I,MATCH($B1826,'Pliegos Tarifarios (Santiago)'!$A:$A,0)),H1826&gt;5000,INDEX('Pliegos Tarifarios (Santiago)'!$J:$J,MATCH($B1826,'Pliegos Tarifarios (Santiago)'!$A:$A,0)))/1.19</f>
        <v>702.39948773109245</v>
      </c>
      <c r="R1826" s="19">
        <f>INDEX('Pliegos Tarifarios (Santiago)'!$K:$K,MATCH($B1826,'Pliegos Tarifarios (Santiago)'!$A:$A,0))</f>
        <v>723.17600000000004</v>
      </c>
      <c r="S1826" s="21">
        <f t="shared" si="113"/>
        <v>97194.322977131102</v>
      </c>
      <c r="T1826" s="21">
        <f t="shared" si="114"/>
        <v>18466.921365654911</v>
      </c>
      <c r="U1826" s="19">
        <v>0</v>
      </c>
      <c r="V1826" s="21">
        <f t="shared" si="115"/>
        <v>115661.24434278601</v>
      </c>
    </row>
    <row r="1827" spans="1:22" x14ac:dyDescent="0.3">
      <c r="A1827" s="7" t="s">
        <v>139</v>
      </c>
      <c r="B1827" s="7">
        <v>8</v>
      </c>
      <c r="C1827" s="8" t="s">
        <v>178</v>
      </c>
      <c r="D1827" s="7" t="s">
        <v>269</v>
      </c>
      <c r="E1827" s="7" t="s">
        <v>270</v>
      </c>
      <c r="F1827" s="8" t="s">
        <v>271</v>
      </c>
      <c r="G1827" s="7" t="s">
        <v>30</v>
      </c>
      <c r="H1827" s="9">
        <v>249.19730000000001</v>
      </c>
      <c r="I1827" s="9">
        <v>0.67469999999999997</v>
      </c>
      <c r="J1827" s="9">
        <v>0.66810000000000003</v>
      </c>
      <c r="K1827" s="10">
        <v>0.99021787461093824</v>
      </c>
      <c r="L1827" s="9">
        <v>8.0399999999999991</v>
      </c>
      <c r="M1827" s="19">
        <f>H1827*INDEX('Pliegos Tarifarios (Santiago)'!$B:$B,MATCH($B1827,'Pliegos Tarifarios (Santiago)'!$A:$A,0))</f>
        <v>32834.9838399</v>
      </c>
      <c r="N1827" s="19">
        <f>I1827*INDEX('Pliegos Tarifarios (Santiago)'!$C:$C,MATCH($B1827,'Pliegos Tarifarios (Santiago)'!$A:$A,0))</f>
        <v>2294.5015431000002</v>
      </c>
      <c r="O1827" s="19">
        <f>J1827*INDEX('Pliegos Tarifarios (Santiago)'!$D:$D,MATCH($B1827,'Pliegos Tarifarios (Santiago)'!$A:$A,0))</f>
        <v>9663.1679055000004</v>
      </c>
      <c r="P1827" s="19">
        <f>H1827*INDEX('Pliegos Tarifarios (Santiago)'!$E:$E,MATCH($B1827,'Pliegos Tarifarios (Santiago)'!$A:$A,0))</f>
        <v>3245.5456352000001</v>
      </c>
      <c r="Q1827" s="19" cm="1">
        <f t="array" ref="Q1827">H1827*_xlfn.IFS(H1827&lt;=350,INDEX('Pliegos Tarifarios (Santiago)'!$F:$F,MATCH($B1827,'Pliegos Tarifarios (Santiago)'!$A:$A,0)),H1827&lt;=500,INDEX('Pliegos Tarifarios (Santiago)'!$G:$G,MATCH($B1827,'Pliegos Tarifarios (Santiago)'!$A:$A,0)),H1827&lt;=1000,INDEX('Pliegos Tarifarios (Santiago)'!$H:$H,MATCH($B1827,'Pliegos Tarifarios (Santiago)'!$A:$A,0)),H1827&lt;=5000,INDEX('Pliegos Tarifarios (Santiago)'!$I:$I,MATCH($B1827,'Pliegos Tarifarios (Santiago)'!$A:$A,0)),H1827&gt;5000,INDEX('Pliegos Tarifarios (Santiago)'!$J:$J,MATCH($B1827,'Pliegos Tarifarios (Santiago)'!$A:$A,0)))/1.19</f>
        <v>164.17704470588239</v>
      </c>
      <c r="R1827" s="19">
        <f>INDEX('Pliegos Tarifarios (Santiago)'!$K:$K,MATCH($B1827,'Pliegos Tarifarios (Santiago)'!$A:$A,0))</f>
        <v>723.17600000000004</v>
      </c>
      <c r="S1827" s="21">
        <f t="shared" si="113"/>
        <v>48925.551968405875</v>
      </c>
      <c r="T1827" s="21">
        <f t="shared" si="114"/>
        <v>9295.8548739971156</v>
      </c>
      <c r="U1827" s="19">
        <v>0</v>
      </c>
      <c r="V1827" s="21">
        <f t="shared" si="115"/>
        <v>58221.40684240299</v>
      </c>
    </row>
    <row r="1828" spans="1:22" x14ac:dyDescent="0.3">
      <c r="A1828" s="7" t="s">
        <v>139</v>
      </c>
      <c r="B1828" s="7">
        <v>8</v>
      </c>
      <c r="C1828" s="8" t="s">
        <v>178</v>
      </c>
      <c r="D1828" s="7" t="s">
        <v>272</v>
      </c>
      <c r="E1828" s="7" t="s">
        <v>270</v>
      </c>
      <c r="F1828" s="8" t="s">
        <v>273</v>
      </c>
      <c r="G1828" s="7" t="s">
        <v>30</v>
      </c>
      <c r="H1828" s="9">
        <v>249.18559999999999</v>
      </c>
      <c r="I1828" s="9">
        <v>0.66910000000000003</v>
      </c>
      <c r="J1828" s="9">
        <v>0.66910000000000003</v>
      </c>
      <c r="K1828" s="10">
        <v>1</v>
      </c>
      <c r="L1828" s="9">
        <v>8.0399999999999991</v>
      </c>
      <c r="M1828" s="19">
        <f>H1828*INDEX('Pliegos Tarifarios (Santiago)'!$B:$B,MATCH($B1828,'Pliegos Tarifarios (Santiago)'!$A:$A,0))</f>
        <v>32833.442212800001</v>
      </c>
      <c r="N1828" s="19">
        <f>I1828*INDEX('Pliegos Tarifarios (Santiago)'!$C:$C,MATCH($B1828,'Pliegos Tarifarios (Santiago)'!$A:$A,0))</f>
        <v>2275.4572143</v>
      </c>
      <c r="O1828" s="19">
        <f>J1828*INDEX('Pliegos Tarifarios (Santiago)'!$D:$D,MATCH($B1828,'Pliegos Tarifarios (Santiago)'!$A:$A,0))</f>
        <v>9677.6315605</v>
      </c>
      <c r="P1828" s="19">
        <f>H1828*INDEX('Pliegos Tarifarios (Santiago)'!$E:$E,MATCH($B1828,'Pliegos Tarifarios (Santiago)'!$A:$A,0))</f>
        <v>3245.3932543999995</v>
      </c>
      <c r="Q1828" s="19" cm="1">
        <f t="array" ref="Q1828">H1828*_xlfn.IFS(H1828&lt;=350,INDEX('Pliegos Tarifarios (Santiago)'!$F:$F,MATCH($B1828,'Pliegos Tarifarios (Santiago)'!$A:$A,0)),H1828&lt;=500,INDEX('Pliegos Tarifarios (Santiago)'!$G:$G,MATCH($B1828,'Pliegos Tarifarios (Santiago)'!$A:$A,0)),H1828&lt;=1000,INDEX('Pliegos Tarifarios (Santiago)'!$H:$H,MATCH($B1828,'Pliegos Tarifarios (Santiago)'!$A:$A,0)),H1828&lt;=5000,INDEX('Pliegos Tarifarios (Santiago)'!$I:$I,MATCH($B1828,'Pliegos Tarifarios (Santiago)'!$A:$A,0)),H1828&gt;5000,INDEX('Pliegos Tarifarios (Santiago)'!$J:$J,MATCH($B1828,'Pliegos Tarifarios (Santiago)'!$A:$A,0)))/1.19</f>
        <v>164.16933647058826</v>
      </c>
      <c r="R1828" s="19">
        <f>INDEX('Pliegos Tarifarios (Santiago)'!$K:$K,MATCH($B1828,'Pliegos Tarifarios (Santiago)'!$A:$A,0))</f>
        <v>723.17600000000004</v>
      </c>
      <c r="S1828" s="21">
        <f t="shared" si="113"/>
        <v>48919.269578470579</v>
      </c>
      <c r="T1828" s="21">
        <f t="shared" si="114"/>
        <v>9294.6612199094106</v>
      </c>
      <c r="U1828" s="19">
        <v>0</v>
      </c>
      <c r="V1828" s="21">
        <f t="shared" si="115"/>
        <v>58213.930798379988</v>
      </c>
    </row>
    <row r="1829" spans="1:22" x14ac:dyDescent="0.3">
      <c r="A1829" s="7" t="s">
        <v>139</v>
      </c>
      <c r="B1829" s="7">
        <v>8</v>
      </c>
      <c r="C1829" s="8" t="s">
        <v>178</v>
      </c>
      <c r="D1829" s="7" t="s">
        <v>274</v>
      </c>
      <c r="E1829" s="7" t="s">
        <v>56</v>
      </c>
      <c r="F1829" s="8" t="s">
        <v>275</v>
      </c>
      <c r="G1829" s="7" t="s">
        <v>30</v>
      </c>
      <c r="H1829" s="9">
        <v>249.09970000000001</v>
      </c>
      <c r="I1829" s="9">
        <v>0.67789999999999995</v>
      </c>
      <c r="J1829" s="9">
        <v>0.67789999999999995</v>
      </c>
      <c r="K1829" s="10">
        <v>1</v>
      </c>
      <c r="L1829" s="9">
        <v>8.0399999999999991</v>
      </c>
      <c r="M1829" s="19">
        <f>H1829*INDEX('Pliegos Tarifarios (Santiago)'!$B:$B,MATCH($B1829,'Pliegos Tarifarios (Santiago)'!$A:$A,0))</f>
        <v>32822.123771099999</v>
      </c>
      <c r="N1829" s="19">
        <f>I1829*INDEX('Pliegos Tarifarios (Santiago)'!$C:$C,MATCH($B1829,'Pliegos Tarifarios (Santiago)'!$A:$A,0))</f>
        <v>2305.3840166999998</v>
      </c>
      <c r="O1829" s="19">
        <f>J1829*INDEX('Pliegos Tarifarios (Santiago)'!$D:$D,MATCH($B1829,'Pliegos Tarifarios (Santiago)'!$A:$A,0))</f>
        <v>9804.9117244999998</v>
      </c>
      <c r="P1829" s="19">
        <f>H1829*INDEX('Pliegos Tarifarios (Santiago)'!$E:$E,MATCH($B1829,'Pliegos Tarifarios (Santiago)'!$A:$A,0))</f>
        <v>3244.2744927999997</v>
      </c>
      <c r="Q1829" s="19" cm="1">
        <f t="array" ref="Q1829">H1829*_xlfn.IFS(H1829&lt;=350,INDEX('Pliegos Tarifarios (Santiago)'!$F:$F,MATCH($B1829,'Pliegos Tarifarios (Santiago)'!$A:$A,0)),H1829&lt;=500,INDEX('Pliegos Tarifarios (Santiago)'!$G:$G,MATCH($B1829,'Pliegos Tarifarios (Santiago)'!$A:$A,0)),H1829&lt;=1000,INDEX('Pliegos Tarifarios (Santiago)'!$H:$H,MATCH($B1829,'Pliegos Tarifarios (Santiago)'!$A:$A,0)),H1829&lt;=5000,INDEX('Pliegos Tarifarios (Santiago)'!$I:$I,MATCH($B1829,'Pliegos Tarifarios (Santiago)'!$A:$A,0)),H1829&gt;5000,INDEX('Pliegos Tarifarios (Santiago)'!$J:$J,MATCH($B1829,'Pliegos Tarifarios (Santiago)'!$A:$A,0)))/1.19</f>
        <v>164.11274352941177</v>
      </c>
      <c r="R1829" s="19">
        <f>INDEX('Pliegos Tarifarios (Santiago)'!$K:$K,MATCH($B1829,'Pliegos Tarifarios (Santiago)'!$A:$A,0))</f>
        <v>723.17600000000004</v>
      </c>
      <c r="S1829" s="21">
        <f t="shared" si="113"/>
        <v>49063.982748629416</v>
      </c>
      <c r="T1829" s="21">
        <f t="shared" si="114"/>
        <v>9322.1567222395897</v>
      </c>
      <c r="U1829" s="19">
        <v>0</v>
      </c>
      <c r="V1829" s="21">
        <f t="shared" si="115"/>
        <v>58386.139470869006</v>
      </c>
    </row>
    <row r="1830" spans="1:22" x14ac:dyDescent="0.3">
      <c r="A1830" s="7" t="s">
        <v>139</v>
      </c>
      <c r="B1830" s="7">
        <v>8</v>
      </c>
      <c r="C1830" s="8" t="s">
        <v>178</v>
      </c>
      <c r="D1830" s="7" t="s">
        <v>276</v>
      </c>
      <c r="E1830" s="7" t="s">
        <v>56</v>
      </c>
      <c r="F1830" s="8" t="s">
        <v>277</v>
      </c>
      <c r="G1830" s="7" t="s">
        <v>30</v>
      </c>
      <c r="H1830" s="9">
        <v>249.2157</v>
      </c>
      <c r="I1830" s="9">
        <v>0.66769999999999996</v>
      </c>
      <c r="J1830" s="9">
        <v>0.65639999999999998</v>
      </c>
      <c r="K1830" s="10">
        <v>0.98307623184064707</v>
      </c>
      <c r="L1830" s="9">
        <v>8.0399999999999991</v>
      </c>
      <c r="M1830" s="19">
        <f>H1830*INDEX('Pliegos Tarifarios (Santiago)'!$B:$B,MATCH($B1830,'Pliegos Tarifarios (Santiago)'!$A:$A,0))</f>
        <v>32837.408279100004</v>
      </c>
      <c r="N1830" s="19">
        <f>I1830*INDEX('Pliegos Tarifarios (Santiago)'!$C:$C,MATCH($B1830,'Pliegos Tarifarios (Santiago)'!$A:$A,0))</f>
        <v>2270.6961320999999</v>
      </c>
      <c r="O1830" s="19">
        <f>J1830*INDEX('Pliegos Tarifarios (Santiago)'!$D:$D,MATCH($B1830,'Pliegos Tarifarios (Santiago)'!$A:$A,0))</f>
        <v>9493.9431420000001</v>
      </c>
      <c r="P1830" s="19">
        <f>H1830*INDEX('Pliegos Tarifarios (Santiago)'!$E:$E,MATCH($B1830,'Pliegos Tarifarios (Santiago)'!$A:$A,0))</f>
        <v>3245.7852767999998</v>
      </c>
      <c r="Q1830" s="19" cm="1">
        <f t="array" ref="Q1830">H1830*_xlfn.IFS(H1830&lt;=350,INDEX('Pliegos Tarifarios (Santiago)'!$F:$F,MATCH($B1830,'Pliegos Tarifarios (Santiago)'!$A:$A,0)),H1830&lt;=500,INDEX('Pliegos Tarifarios (Santiago)'!$G:$G,MATCH($B1830,'Pliegos Tarifarios (Santiago)'!$A:$A,0)),H1830&lt;=1000,INDEX('Pliegos Tarifarios (Santiago)'!$H:$H,MATCH($B1830,'Pliegos Tarifarios (Santiago)'!$A:$A,0)),H1830&lt;=5000,INDEX('Pliegos Tarifarios (Santiago)'!$I:$I,MATCH($B1830,'Pliegos Tarifarios (Santiago)'!$A:$A,0)),H1830&gt;5000,INDEX('Pliegos Tarifarios (Santiago)'!$J:$J,MATCH($B1830,'Pliegos Tarifarios (Santiago)'!$A:$A,0)))/1.19</f>
        <v>164.18916705882356</v>
      </c>
      <c r="R1830" s="19">
        <f>INDEX('Pliegos Tarifarios (Santiago)'!$K:$K,MATCH($B1830,'Pliegos Tarifarios (Santiago)'!$A:$A,0))</f>
        <v>723.17600000000004</v>
      </c>
      <c r="S1830" s="21">
        <f t="shared" si="113"/>
        <v>48735.197997058822</v>
      </c>
      <c r="T1830" s="21">
        <f t="shared" si="114"/>
        <v>9259.6876194411761</v>
      </c>
      <c r="U1830" s="19">
        <v>0</v>
      </c>
      <c r="V1830" s="21">
        <f t="shared" si="115"/>
        <v>57994.885616499996</v>
      </c>
    </row>
    <row r="1831" spans="1:22" x14ac:dyDescent="0.3">
      <c r="A1831" s="7" t="s">
        <v>139</v>
      </c>
      <c r="B1831" s="7">
        <v>8</v>
      </c>
      <c r="C1831" s="8" t="s">
        <v>178</v>
      </c>
      <c r="D1831" s="7" t="s">
        <v>278</v>
      </c>
      <c r="E1831" s="7" t="s">
        <v>279</v>
      </c>
      <c r="F1831" s="8" t="s">
        <v>280</v>
      </c>
      <c r="G1831" s="7" t="s">
        <v>30</v>
      </c>
      <c r="H1831" s="9">
        <v>624.53099999999995</v>
      </c>
      <c r="I1831" s="9">
        <v>1.7204999999999999</v>
      </c>
      <c r="J1831" s="9">
        <v>1.6866000000000001</v>
      </c>
      <c r="K1831" s="10">
        <v>0.98029642545771589</v>
      </c>
      <c r="L1831" s="9">
        <v>20.149999999999999</v>
      </c>
      <c r="M1831" s="19">
        <f>H1831*INDEX('Pliegos Tarifarios (Santiago)'!$B:$B,MATCH($B1831,'Pliegos Tarifarios (Santiago)'!$A:$A,0))</f>
        <v>82290.078152999995</v>
      </c>
      <c r="N1831" s="19">
        <f>I1831*INDEX('Pliegos Tarifarios (Santiago)'!$C:$C,MATCH($B1831,'Pliegos Tarifarios (Santiago)'!$A:$A,0))</f>
        <v>5851.0299464999998</v>
      </c>
      <c r="O1831" s="19">
        <f>J1831*INDEX('Pliegos Tarifarios (Santiago)'!$D:$D,MATCH($B1831,'Pliegos Tarifarios (Santiago)'!$A:$A,0))</f>
        <v>24394.400523000004</v>
      </c>
      <c r="P1831" s="19">
        <f>H1831*INDEX('Pliegos Tarifarios (Santiago)'!$E:$E,MATCH($B1831,'Pliegos Tarifarios (Santiago)'!$A:$A,0))</f>
        <v>8133.8917439999987</v>
      </c>
      <c r="Q1831" s="19" cm="1">
        <f t="array" ref="Q1831">H1831*_xlfn.IFS(H1831&lt;=350,INDEX('Pliegos Tarifarios (Santiago)'!$F:$F,MATCH($B1831,'Pliegos Tarifarios (Santiago)'!$A:$A,0)),H1831&lt;=500,INDEX('Pliegos Tarifarios (Santiago)'!$G:$G,MATCH($B1831,'Pliegos Tarifarios (Santiago)'!$A:$A,0)),H1831&lt;=1000,INDEX('Pliegos Tarifarios (Santiago)'!$H:$H,MATCH($B1831,'Pliegos Tarifarios (Santiago)'!$A:$A,0)),H1831&lt;=5000,INDEX('Pliegos Tarifarios (Santiago)'!$I:$I,MATCH($B1831,'Pliegos Tarifarios (Santiago)'!$A:$A,0)),H1831&gt;5000,INDEX('Pliegos Tarifarios (Santiago)'!$J:$J,MATCH($B1831,'Pliegos Tarifarios (Santiago)'!$A:$A,0)))/1.19</f>
        <v>1464.7613621848741</v>
      </c>
      <c r="R1831" s="19">
        <f>INDEX('Pliegos Tarifarios (Santiago)'!$K:$K,MATCH($B1831,'Pliegos Tarifarios (Santiago)'!$A:$A,0))</f>
        <v>723.17600000000004</v>
      </c>
      <c r="S1831" s="21">
        <f t="shared" si="113"/>
        <v>122857.33772868487</v>
      </c>
      <c r="T1831" s="21">
        <f t="shared" si="114"/>
        <v>23342.894168450126</v>
      </c>
      <c r="U1831" s="19">
        <v>0</v>
      </c>
      <c r="V1831" s="21">
        <f t="shared" si="115"/>
        <v>146200.231897135</v>
      </c>
    </row>
    <row r="1832" spans="1:22" x14ac:dyDescent="0.3">
      <c r="A1832" s="7" t="s">
        <v>139</v>
      </c>
      <c r="B1832" s="7">
        <v>8</v>
      </c>
      <c r="C1832" s="8" t="s">
        <v>178</v>
      </c>
      <c r="D1832" s="7" t="s">
        <v>281</v>
      </c>
      <c r="E1832" s="7" t="s">
        <v>279</v>
      </c>
      <c r="F1832" s="8" t="s">
        <v>54</v>
      </c>
      <c r="G1832" s="7" t="s">
        <v>30</v>
      </c>
      <c r="H1832" s="9">
        <v>373.57650000000001</v>
      </c>
      <c r="I1832" s="9">
        <v>1.0291999999999999</v>
      </c>
      <c r="J1832" s="9">
        <v>1.0291999999999999</v>
      </c>
      <c r="K1832" s="10">
        <v>1</v>
      </c>
      <c r="L1832" s="9">
        <v>12.05</v>
      </c>
      <c r="M1832" s="19">
        <f>H1832*INDEX('Pliegos Tarifarios (Santiago)'!$B:$B,MATCH($B1832,'Pliegos Tarifarios (Santiago)'!$A:$A,0))</f>
        <v>49223.560369500003</v>
      </c>
      <c r="N1832" s="19">
        <f>I1832*INDEX('Pliegos Tarifarios (Santiago)'!$C:$C,MATCH($B1832,'Pliegos Tarifarios (Santiago)'!$A:$A,0))</f>
        <v>3500.0755715999999</v>
      </c>
      <c r="O1832" s="19">
        <f>J1832*INDEX('Pliegos Tarifarios (Santiago)'!$D:$D,MATCH($B1832,'Pliegos Tarifarios (Santiago)'!$A:$A,0))</f>
        <v>14885.993725999999</v>
      </c>
      <c r="P1832" s="19">
        <f>H1832*INDEX('Pliegos Tarifarios (Santiago)'!$E:$E,MATCH($B1832,'Pliegos Tarifarios (Santiago)'!$A:$A,0))</f>
        <v>4865.4603360000001</v>
      </c>
      <c r="Q1832" s="19" cm="1">
        <f t="array" ref="Q1832">H1832*_xlfn.IFS(H1832&lt;=350,INDEX('Pliegos Tarifarios (Santiago)'!$F:$F,MATCH($B1832,'Pliegos Tarifarios (Santiago)'!$A:$A,0)),H1832&lt;=500,INDEX('Pliegos Tarifarios (Santiago)'!$G:$G,MATCH($B1832,'Pliegos Tarifarios (Santiago)'!$A:$A,0)),H1832&lt;=1000,INDEX('Pliegos Tarifarios (Santiago)'!$H:$H,MATCH($B1832,'Pliegos Tarifarios (Santiago)'!$A:$A,0)),H1832&lt;=5000,INDEX('Pliegos Tarifarios (Santiago)'!$I:$I,MATCH($B1832,'Pliegos Tarifarios (Santiago)'!$A:$A,0)),H1832&gt;5000,INDEX('Pliegos Tarifarios (Santiago)'!$J:$J,MATCH($B1832,'Pliegos Tarifarios (Santiago)'!$A:$A,0)))/1.19</f>
        <v>526.14639831932777</v>
      </c>
      <c r="R1832" s="19">
        <f>INDEX('Pliegos Tarifarios (Santiago)'!$K:$K,MATCH($B1832,'Pliegos Tarifarios (Santiago)'!$A:$A,0))</f>
        <v>723.17600000000004</v>
      </c>
      <c r="S1832" s="21">
        <f t="shared" si="113"/>
        <v>73724.412401419337</v>
      </c>
      <c r="T1832" s="21">
        <f t="shared" si="114"/>
        <v>14007.638356269674</v>
      </c>
      <c r="U1832" s="19">
        <v>0</v>
      </c>
      <c r="V1832" s="21">
        <f t="shared" si="115"/>
        <v>87732.050757689009</v>
      </c>
    </row>
    <row r="1833" spans="1:22" x14ac:dyDescent="0.3">
      <c r="A1833" s="7" t="s">
        <v>139</v>
      </c>
      <c r="B1833" s="7">
        <v>8</v>
      </c>
      <c r="C1833" s="8" t="s">
        <v>178</v>
      </c>
      <c r="D1833" s="7" t="s">
        <v>282</v>
      </c>
      <c r="E1833" s="7" t="s">
        <v>283</v>
      </c>
      <c r="F1833" s="8" t="s">
        <v>284</v>
      </c>
      <c r="G1833" s="7" t="s">
        <v>30</v>
      </c>
      <c r="H1833" s="9">
        <v>249.4657</v>
      </c>
      <c r="I1833" s="9">
        <v>0.66539999999999999</v>
      </c>
      <c r="J1833" s="9">
        <v>0.66269999999999996</v>
      </c>
      <c r="K1833" s="10">
        <v>0.99594229035166815</v>
      </c>
      <c r="L1833" s="9">
        <v>8.0500000000000007</v>
      </c>
      <c r="M1833" s="19">
        <f>H1833*INDEX('Pliegos Tarifarios (Santiago)'!$B:$B,MATCH($B1833,'Pliegos Tarifarios (Santiago)'!$A:$A,0))</f>
        <v>32870.349029099998</v>
      </c>
      <c r="N1833" s="19">
        <f>I1833*INDEX('Pliegos Tarifarios (Santiago)'!$C:$C,MATCH($B1833,'Pliegos Tarifarios (Santiago)'!$A:$A,0))</f>
        <v>2262.8743542000002</v>
      </c>
      <c r="O1833" s="19">
        <f>J1833*INDEX('Pliegos Tarifarios (Santiago)'!$D:$D,MATCH($B1833,'Pliegos Tarifarios (Santiago)'!$A:$A,0))</f>
        <v>9585.0641684999991</v>
      </c>
      <c r="P1833" s="19">
        <f>H1833*INDEX('Pliegos Tarifarios (Santiago)'!$E:$E,MATCH($B1833,'Pliegos Tarifarios (Santiago)'!$A:$A,0))</f>
        <v>3249.0412767999997</v>
      </c>
      <c r="Q1833" s="19" cm="1">
        <f t="array" ref="Q1833">H1833*_xlfn.IFS(H1833&lt;=350,INDEX('Pliegos Tarifarios (Santiago)'!$F:$F,MATCH($B1833,'Pliegos Tarifarios (Santiago)'!$A:$A,0)),H1833&lt;=500,INDEX('Pliegos Tarifarios (Santiago)'!$G:$G,MATCH($B1833,'Pliegos Tarifarios (Santiago)'!$A:$A,0)),H1833&lt;=1000,INDEX('Pliegos Tarifarios (Santiago)'!$H:$H,MATCH($B1833,'Pliegos Tarifarios (Santiago)'!$A:$A,0)),H1833&lt;=5000,INDEX('Pliegos Tarifarios (Santiago)'!$I:$I,MATCH($B1833,'Pliegos Tarifarios (Santiago)'!$A:$A,0)),H1833&gt;5000,INDEX('Pliegos Tarifarios (Santiago)'!$J:$J,MATCH($B1833,'Pliegos Tarifarios (Santiago)'!$A:$A,0)))/1.19</f>
        <v>164.35387294117649</v>
      </c>
      <c r="R1833" s="19">
        <f>INDEX('Pliegos Tarifarios (Santiago)'!$K:$K,MATCH($B1833,'Pliegos Tarifarios (Santiago)'!$A:$A,0))</f>
        <v>723.17600000000004</v>
      </c>
      <c r="S1833" s="21">
        <f t="shared" si="113"/>
        <v>48854.858701541176</v>
      </c>
      <c r="T1833" s="21">
        <f t="shared" si="114"/>
        <v>9282.4231532928243</v>
      </c>
      <c r="U1833" s="19">
        <v>0</v>
      </c>
      <c r="V1833" s="21">
        <f t="shared" si="115"/>
        <v>58137.281854834</v>
      </c>
    </row>
    <row r="1834" spans="1:22" x14ac:dyDescent="0.3">
      <c r="A1834" s="7" t="s">
        <v>139</v>
      </c>
      <c r="B1834" s="7">
        <v>8</v>
      </c>
      <c r="C1834" s="8" t="s">
        <v>178</v>
      </c>
      <c r="D1834" s="7" t="s">
        <v>285</v>
      </c>
      <c r="E1834" s="7" t="s">
        <v>286</v>
      </c>
      <c r="F1834" s="8" t="s">
        <v>287</v>
      </c>
      <c r="G1834" s="7" t="s">
        <v>30</v>
      </c>
      <c r="H1834" s="9">
        <v>248.93279999999999</v>
      </c>
      <c r="I1834" s="9">
        <v>0.68700000000000006</v>
      </c>
      <c r="J1834" s="9">
        <v>0.67049999999999998</v>
      </c>
      <c r="K1834" s="10">
        <v>0.97598253275109159</v>
      </c>
      <c r="L1834" s="9">
        <v>8.0299999999999994</v>
      </c>
      <c r="M1834" s="19">
        <f>H1834*INDEX('Pliegos Tarifarios (Santiago)'!$B:$B,MATCH($B1834,'Pliegos Tarifarios (Santiago)'!$A:$A,0))</f>
        <v>32800.132526399997</v>
      </c>
      <c r="N1834" s="19">
        <f>I1834*INDEX('Pliegos Tarifarios (Santiago)'!$C:$C,MATCH($B1834,'Pliegos Tarifarios (Santiago)'!$A:$A,0))</f>
        <v>2336.3310510000001</v>
      </c>
      <c r="O1834" s="19">
        <f>J1834*INDEX('Pliegos Tarifarios (Santiago)'!$D:$D,MATCH($B1834,'Pliegos Tarifarios (Santiago)'!$A:$A,0))</f>
        <v>9697.8806774999994</v>
      </c>
      <c r="P1834" s="19">
        <f>H1834*INDEX('Pliegos Tarifarios (Santiago)'!$E:$E,MATCH($B1834,'Pliegos Tarifarios (Santiago)'!$A:$A,0))</f>
        <v>3242.1007871999996</v>
      </c>
      <c r="Q1834" s="19" cm="1">
        <f t="array" ref="Q1834">H1834*_xlfn.IFS(H1834&lt;=350,INDEX('Pliegos Tarifarios (Santiago)'!$F:$F,MATCH($B1834,'Pliegos Tarifarios (Santiago)'!$A:$A,0)),H1834&lt;=500,INDEX('Pliegos Tarifarios (Santiago)'!$G:$G,MATCH($B1834,'Pliegos Tarifarios (Santiago)'!$A:$A,0)),H1834&lt;=1000,INDEX('Pliegos Tarifarios (Santiago)'!$H:$H,MATCH($B1834,'Pliegos Tarifarios (Santiago)'!$A:$A,0)),H1834&lt;=5000,INDEX('Pliegos Tarifarios (Santiago)'!$I:$I,MATCH($B1834,'Pliegos Tarifarios (Santiago)'!$A:$A,0)),H1834&gt;5000,INDEX('Pliegos Tarifarios (Santiago)'!$J:$J,MATCH($B1834,'Pliegos Tarifarios (Santiago)'!$A:$A,0)))/1.19</f>
        <v>164.00278588235295</v>
      </c>
      <c r="R1834" s="19">
        <f>INDEX('Pliegos Tarifarios (Santiago)'!$K:$K,MATCH($B1834,'Pliegos Tarifarios (Santiago)'!$A:$A,0))</f>
        <v>723.17600000000004</v>
      </c>
      <c r="S1834" s="21">
        <f t="shared" si="113"/>
        <v>48963.623827982345</v>
      </c>
      <c r="T1834" s="21">
        <f t="shared" si="114"/>
        <v>9303.0885273166459</v>
      </c>
      <c r="U1834" s="19">
        <v>0</v>
      </c>
      <c r="V1834" s="21">
        <f t="shared" si="115"/>
        <v>58266.712355298994</v>
      </c>
    </row>
    <row r="1835" spans="1:22" x14ac:dyDescent="0.3">
      <c r="A1835" s="7" t="s">
        <v>139</v>
      </c>
      <c r="B1835" s="7">
        <v>8</v>
      </c>
      <c r="C1835" s="8" t="s">
        <v>178</v>
      </c>
      <c r="D1835" s="7" t="s">
        <v>288</v>
      </c>
      <c r="E1835" s="7" t="s">
        <v>99</v>
      </c>
      <c r="F1835" s="8" t="s">
        <v>100</v>
      </c>
      <c r="G1835" s="7" t="s">
        <v>30</v>
      </c>
      <c r="H1835" s="9">
        <v>624.60050000000001</v>
      </c>
      <c r="I1835" s="9">
        <v>1.7033</v>
      </c>
      <c r="J1835" s="9">
        <v>1.671</v>
      </c>
      <c r="K1835" s="10">
        <v>0.98103681089649508</v>
      </c>
      <c r="L1835" s="9">
        <v>20.149999999999999</v>
      </c>
      <c r="M1835" s="19">
        <f>H1835*INDEX('Pliegos Tarifarios (Santiago)'!$B:$B,MATCH($B1835,'Pliegos Tarifarios (Santiago)'!$A:$A,0))</f>
        <v>82299.235681500009</v>
      </c>
      <c r="N1835" s="19">
        <f>I1835*INDEX('Pliegos Tarifarios (Santiago)'!$C:$C,MATCH($B1835,'Pliegos Tarifarios (Santiago)'!$A:$A,0))</f>
        <v>5792.5366509000005</v>
      </c>
      <c r="O1835" s="19">
        <f>J1835*INDEX('Pliegos Tarifarios (Santiago)'!$D:$D,MATCH($B1835,'Pliegos Tarifarios (Santiago)'!$A:$A,0))</f>
        <v>24168.767505000003</v>
      </c>
      <c r="P1835" s="19">
        <f>H1835*INDEX('Pliegos Tarifarios (Santiago)'!$E:$E,MATCH($B1835,'Pliegos Tarifarios (Santiago)'!$A:$A,0))</f>
        <v>8134.7969119999998</v>
      </c>
      <c r="Q1835" s="19" cm="1">
        <f t="array" ref="Q1835">H1835*_xlfn.IFS(H1835&lt;=350,INDEX('Pliegos Tarifarios (Santiago)'!$F:$F,MATCH($B1835,'Pliegos Tarifarios (Santiago)'!$A:$A,0)),H1835&lt;=500,INDEX('Pliegos Tarifarios (Santiago)'!$G:$G,MATCH($B1835,'Pliegos Tarifarios (Santiago)'!$A:$A,0)),H1835&lt;=1000,INDEX('Pliegos Tarifarios (Santiago)'!$H:$H,MATCH($B1835,'Pliegos Tarifarios (Santiago)'!$A:$A,0)),H1835&lt;=5000,INDEX('Pliegos Tarifarios (Santiago)'!$I:$I,MATCH($B1835,'Pliegos Tarifarios (Santiago)'!$A:$A,0)),H1835&gt;5000,INDEX('Pliegos Tarifarios (Santiago)'!$J:$J,MATCH($B1835,'Pliegos Tarifarios (Santiago)'!$A:$A,0)))/1.19</f>
        <v>1464.9243659663869</v>
      </c>
      <c r="R1835" s="19">
        <f>INDEX('Pliegos Tarifarios (Santiago)'!$K:$K,MATCH($B1835,'Pliegos Tarifarios (Santiago)'!$A:$A,0))</f>
        <v>723.17600000000004</v>
      </c>
      <c r="S1835" s="21">
        <f t="shared" si="113"/>
        <v>122583.43711536643</v>
      </c>
      <c r="T1835" s="21">
        <f t="shared" si="114"/>
        <v>23290.853051919621</v>
      </c>
      <c r="U1835" s="19">
        <v>0</v>
      </c>
      <c r="V1835" s="21">
        <f t="shared" si="115"/>
        <v>145874.29016728606</v>
      </c>
    </row>
    <row r="1836" spans="1:22" x14ac:dyDescent="0.3">
      <c r="A1836" s="7" t="s">
        <v>139</v>
      </c>
      <c r="B1836" s="7">
        <v>8</v>
      </c>
      <c r="C1836" s="8" t="s">
        <v>178</v>
      </c>
      <c r="D1836" s="7" t="s">
        <v>289</v>
      </c>
      <c r="E1836" s="7" t="s">
        <v>99</v>
      </c>
      <c r="F1836" s="8" t="s">
        <v>290</v>
      </c>
      <c r="G1836" s="7" t="s">
        <v>30</v>
      </c>
      <c r="H1836" s="9">
        <v>624.24559999999997</v>
      </c>
      <c r="I1836" s="9">
        <v>1.6639999999999999</v>
      </c>
      <c r="J1836" s="9">
        <v>1.6545000000000001</v>
      </c>
      <c r="K1836" s="10">
        <v>0.99429086538461553</v>
      </c>
      <c r="L1836" s="9">
        <v>20.14</v>
      </c>
      <c r="M1836" s="19">
        <f>H1836*INDEX('Pliegos Tarifarios (Santiago)'!$B:$B,MATCH($B1836,'Pliegos Tarifarios (Santiago)'!$A:$A,0))</f>
        <v>82252.472992800002</v>
      </c>
      <c r="N1836" s="19">
        <f>I1836*INDEX('Pliegos Tarifarios (Santiago)'!$C:$C,MATCH($B1836,'Pliegos Tarifarios (Santiago)'!$A:$A,0))</f>
        <v>5658.8862719999997</v>
      </c>
      <c r="O1836" s="19">
        <f>J1836*INDEX('Pliegos Tarifarios (Santiago)'!$D:$D,MATCH($B1836,'Pliegos Tarifarios (Santiago)'!$A:$A,0))</f>
        <v>23930.117197500003</v>
      </c>
      <c r="P1836" s="19">
        <f>H1836*INDEX('Pliegos Tarifarios (Santiago)'!$E:$E,MATCH($B1836,'Pliegos Tarifarios (Santiago)'!$A:$A,0))</f>
        <v>8130.1746943999988</v>
      </c>
      <c r="Q1836" s="19" cm="1">
        <f t="array" ref="Q1836">H1836*_xlfn.IFS(H1836&lt;=350,INDEX('Pliegos Tarifarios (Santiago)'!$F:$F,MATCH($B1836,'Pliegos Tarifarios (Santiago)'!$A:$A,0)),H1836&lt;=500,INDEX('Pliegos Tarifarios (Santiago)'!$G:$G,MATCH($B1836,'Pliegos Tarifarios (Santiago)'!$A:$A,0)),H1836&lt;=1000,INDEX('Pliegos Tarifarios (Santiago)'!$H:$H,MATCH($B1836,'Pliegos Tarifarios (Santiago)'!$A:$A,0)),H1836&lt;=5000,INDEX('Pliegos Tarifarios (Santiago)'!$I:$I,MATCH($B1836,'Pliegos Tarifarios (Santiago)'!$A:$A,0)),H1836&gt;5000,INDEX('Pliegos Tarifarios (Santiago)'!$J:$J,MATCH($B1836,'Pliegos Tarifarios (Santiago)'!$A:$A,0)))/1.19</f>
        <v>1464.0919912605043</v>
      </c>
      <c r="R1836" s="19">
        <f>INDEX('Pliegos Tarifarios (Santiago)'!$K:$K,MATCH($B1836,'Pliegos Tarifarios (Santiago)'!$A:$A,0))</f>
        <v>723.17600000000004</v>
      </c>
      <c r="S1836" s="21">
        <f t="shared" si="113"/>
        <v>122158.91914796052</v>
      </c>
      <c r="T1836" s="21">
        <f t="shared" si="114"/>
        <v>23210.194638112498</v>
      </c>
      <c r="U1836" s="19">
        <v>0</v>
      </c>
      <c r="V1836" s="21">
        <f t="shared" si="115"/>
        <v>145369.11378607302</v>
      </c>
    </row>
    <row r="1837" spans="1:22" x14ac:dyDescent="0.3">
      <c r="A1837" s="7" t="s">
        <v>139</v>
      </c>
      <c r="B1837" s="7">
        <v>8</v>
      </c>
      <c r="C1837" s="8" t="s">
        <v>178</v>
      </c>
      <c r="D1837" s="7" t="s">
        <v>291</v>
      </c>
      <c r="E1837" s="7" t="s">
        <v>292</v>
      </c>
      <c r="F1837" s="8" t="s">
        <v>293</v>
      </c>
      <c r="G1837" s="7" t="s">
        <v>30</v>
      </c>
      <c r="H1837" s="9">
        <v>374.40269999999998</v>
      </c>
      <c r="I1837" s="9">
        <v>1.0145999999999999</v>
      </c>
      <c r="J1837" s="9">
        <v>0.98780000000000001</v>
      </c>
      <c r="K1837" s="10">
        <v>0.97358564951705107</v>
      </c>
      <c r="L1837" s="9">
        <v>12.08</v>
      </c>
      <c r="M1837" s="19">
        <f>H1837*INDEX('Pliegos Tarifarios (Santiago)'!$B:$B,MATCH($B1837,'Pliegos Tarifarios (Santiago)'!$A:$A,0))</f>
        <v>49332.422960099997</v>
      </c>
      <c r="N1837" s="19">
        <f>I1837*INDEX('Pliegos Tarifarios (Santiago)'!$C:$C,MATCH($B1837,'Pliegos Tarifarios (Santiago)'!$A:$A,0))</f>
        <v>3450.4242857999998</v>
      </c>
      <c r="O1837" s="19">
        <f>J1837*INDEX('Pliegos Tarifarios (Santiago)'!$D:$D,MATCH($B1837,'Pliegos Tarifarios (Santiago)'!$A:$A,0))</f>
        <v>14287.198409000001</v>
      </c>
      <c r="P1837" s="19">
        <f>H1837*INDEX('Pliegos Tarifarios (Santiago)'!$E:$E,MATCH($B1837,'Pliegos Tarifarios (Santiago)'!$A:$A,0))</f>
        <v>4876.2207647999994</v>
      </c>
      <c r="Q1837" s="19" cm="1">
        <f t="array" ref="Q1837">H1837*_xlfn.IFS(H1837&lt;=350,INDEX('Pliegos Tarifarios (Santiago)'!$F:$F,MATCH($B1837,'Pliegos Tarifarios (Santiago)'!$A:$A,0)),H1837&lt;=500,INDEX('Pliegos Tarifarios (Santiago)'!$G:$G,MATCH($B1837,'Pliegos Tarifarios (Santiago)'!$A:$A,0)),H1837&lt;=1000,INDEX('Pliegos Tarifarios (Santiago)'!$H:$H,MATCH($B1837,'Pliegos Tarifarios (Santiago)'!$A:$A,0)),H1837&lt;=5000,INDEX('Pliegos Tarifarios (Santiago)'!$I:$I,MATCH($B1837,'Pliegos Tarifarios (Santiago)'!$A:$A,0)),H1837&gt;5000,INDEX('Pliegos Tarifarios (Santiago)'!$J:$J,MATCH($B1837,'Pliegos Tarifarios (Santiago)'!$A:$A,0)))/1.19</f>
        <v>527.31002117647063</v>
      </c>
      <c r="R1837" s="19">
        <f>INDEX('Pliegos Tarifarios (Santiago)'!$K:$K,MATCH($B1837,'Pliegos Tarifarios (Santiago)'!$A:$A,0))</f>
        <v>723.17600000000004</v>
      </c>
      <c r="S1837" s="21">
        <f t="shared" si="113"/>
        <v>73196.752440876473</v>
      </c>
      <c r="T1837" s="21">
        <f t="shared" si="114"/>
        <v>13907.382963766529</v>
      </c>
      <c r="U1837" s="19">
        <v>0</v>
      </c>
      <c r="V1837" s="21">
        <f t="shared" si="115"/>
        <v>87104.135404643006</v>
      </c>
    </row>
    <row r="1838" spans="1:22" x14ac:dyDescent="0.3">
      <c r="A1838" s="7" t="s">
        <v>139</v>
      </c>
      <c r="B1838" s="7">
        <v>8</v>
      </c>
      <c r="C1838" s="8" t="s">
        <v>178</v>
      </c>
      <c r="D1838" s="7" t="s">
        <v>294</v>
      </c>
      <c r="E1838" s="7" t="s">
        <v>292</v>
      </c>
      <c r="F1838" s="8" t="s">
        <v>295</v>
      </c>
      <c r="G1838" s="7" t="s">
        <v>30</v>
      </c>
      <c r="H1838" s="9">
        <v>373.87569999999999</v>
      </c>
      <c r="I1838" s="9">
        <v>1.0139</v>
      </c>
      <c r="J1838" s="9">
        <v>1.0139</v>
      </c>
      <c r="K1838" s="10">
        <v>1</v>
      </c>
      <c r="L1838" s="9">
        <v>12.06</v>
      </c>
      <c r="M1838" s="19">
        <f>H1838*INDEX('Pliegos Tarifarios (Santiago)'!$B:$B,MATCH($B1838,'Pliegos Tarifarios (Santiago)'!$A:$A,0))</f>
        <v>49262.983859100001</v>
      </c>
      <c r="N1838" s="19">
        <f>I1838*INDEX('Pliegos Tarifarios (Santiago)'!$C:$C,MATCH($B1838,'Pliegos Tarifarios (Santiago)'!$A:$A,0))</f>
        <v>3448.0437447000004</v>
      </c>
      <c r="O1838" s="19">
        <f>J1838*INDEX('Pliegos Tarifarios (Santiago)'!$D:$D,MATCH($B1838,'Pliegos Tarifarios (Santiago)'!$A:$A,0))</f>
        <v>14664.699804500002</v>
      </c>
      <c r="P1838" s="19">
        <f>H1838*INDEX('Pliegos Tarifarios (Santiago)'!$E:$E,MATCH($B1838,'Pliegos Tarifarios (Santiago)'!$A:$A,0))</f>
        <v>4869.3571167999999</v>
      </c>
      <c r="Q1838" s="19" cm="1">
        <f t="array" ref="Q1838">H1838*_xlfn.IFS(H1838&lt;=350,INDEX('Pliegos Tarifarios (Santiago)'!$F:$F,MATCH($B1838,'Pliegos Tarifarios (Santiago)'!$A:$A,0)),H1838&lt;=500,INDEX('Pliegos Tarifarios (Santiago)'!$G:$G,MATCH($B1838,'Pliegos Tarifarios (Santiago)'!$A:$A,0)),H1838&lt;=1000,INDEX('Pliegos Tarifarios (Santiago)'!$H:$H,MATCH($B1838,'Pliegos Tarifarios (Santiago)'!$A:$A,0)),H1838&lt;=5000,INDEX('Pliegos Tarifarios (Santiago)'!$I:$I,MATCH($B1838,'Pliegos Tarifarios (Santiago)'!$A:$A,0)),H1838&gt;5000,INDEX('Pliegos Tarifarios (Santiago)'!$J:$J,MATCH($B1838,'Pliegos Tarifarios (Santiago)'!$A:$A,0)))/1.19</f>
        <v>526.56779260504209</v>
      </c>
      <c r="R1838" s="19">
        <f>INDEX('Pliegos Tarifarios (Santiago)'!$K:$K,MATCH($B1838,'Pliegos Tarifarios (Santiago)'!$A:$A,0))</f>
        <v>723.17600000000004</v>
      </c>
      <c r="S1838" s="21">
        <f t="shared" si="113"/>
        <v>73494.828317705062</v>
      </c>
      <c r="T1838" s="21">
        <f t="shared" si="114"/>
        <v>13964.017380363963</v>
      </c>
      <c r="U1838" s="19">
        <v>0</v>
      </c>
      <c r="V1838" s="21">
        <f t="shared" si="115"/>
        <v>87458.845698069024</v>
      </c>
    </row>
    <row r="1839" spans="1:22" x14ac:dyDescent="0.3">
      <c r="A1839" s="7" t="s">
        <v>139</v>
      </c>
      <c r="B1839" s="7">
        <v>8</v>
      </c>
      <c r="C1839" s="8" t="s">
        <v>178</v>
      </c>
      <c r="D1839" s="7" t="s">
        <v>296</v>
      </c>
      <c r="E1839" s="7" t="s">
        <v>292</v>
      </c>
      <c r="F1839" s="8" t="s">
        <v>297</v>
      </c>
      <c r="G1839" s="7" t="s">
        <v>30</v>
      </c>
      <c r="H1839" s="9">
        <v>373.9228</v>
      </c>
      <c r="I1839" s="9">
        <v>1.0208999999999999</v>
      </c>
      <c r="J1839" s="9">
        <v>0.98719999999999997</v>
      </c>
      <c r="K1839" s="10">
        <v>0.96698991086296404</v>
      </c>
      <c r="L1839" s="9">
        <v>12.06</v>
      </c>
      <c r="M1839" s="19">
        <f>H1839*INDEX('Pliegos Tarifarios (Santiago)'!$B:$B,MATCH($B1839,'Pliegos Tarifarios (Santiago)'!$A:$A,0))</f>
        <v>49269.189896399999</v>
      </c>
      <c r="N1839" s="19">
        <f>I1839*INDEX('Pliegos Tarifarios (Santiago)'!$C:$C,MATCH($B1839,'Pliegos Tarifarios (Santiago)'!$A:$A,0))</f>
        <v>3471.8491556999998</v>
      </c>
      <c r="O1839" s="19">
        <f>J1839*INDEX('Pliegos Tarifarios (Santiago)'!$D:$D,MATCH($B1839,'Pliegos Tarifarios (Santiago)'!$A:$A,0))</f>
        <v>14278.520216000001</v>
      </c>
      <c r="P1839" s="19">
        <f>H1839*INDEX('Pliegos Tarifarios (Santiago)'!$E:$E,MATCH($B1839,'Pliegos Tarifarios (Santiago)'!$A:$A,0))</f>
        <v>4869.9705471999996</v>
      </c>
      <c r="Q1839" s="19" cm="1">
        <f t="array" ref="Q1839">H1839*_xlfn.IFS(H1839&lt;=350,INDEX('Pliegos Tarifarios (Santiago)'!$F:$F,MATCH($B1839,'Pliegos Tarifarios (Santiago)'!$A:$A,0)),H1839&lt;=500,INDEX('Pliegos Tarifarios (Santiago)'!$G:$G,MATCH($B1839,'Pliegos Tarifarios (Santiago)'!$A:$A,0)),H1839&lt;=1000,INDEX('Pliegos Tarifarios (Santiago)'!$H:$H,MATCH($B1839,'Pliegos Tarifarios (Santiago)'!$A:$A,0)),H1839&lt;=5000,INDEX('Pliegos Tarifarios (Santiago)'!$I:$I,MATCH($B1839,'Pliegos Tarifarios (Santiago)'!$A:$A,0)),H1839&gt;5000,INDEX('Pliegos Tarifarios (Santiago)'!$J:$J,MATCH($B1839,'Pliegos Tarifarios (Santiago)'!$A:$A,0)))/1.19</f>
        <v>526.63412840336139</v>
      </c>
      <c r="R1839" s="19">
        <f>INDEX('Pliegos Tarifarios (Santiago)'!$K:$K,MATCH($B1839,'Pliegos Tarifarios (Santiago)'!$A:$A,0))</f>
        <v>723.17600000000004</v>
      </c>
      <c r="S1839" s="21">
        <f t="shared" si="113"/>
        <v>73139.339943703366</v>
      </c>
      <c r="T1839" s="21">
        <f t="shared" si="114"/>
        <v>13896.47458930364</v>
      </c>
      <c r="U1839" s="19">
        <v>0</v>
      </c>
      <c r="V1839" s="21">
        <f t="shared" si="115"/>
        <v>87035.814533007011</v>
      </c>
    </row>
    <row r="1840" spans="1:22" x14ac:dyDescent="0.3">
      <c r="A1840" s="7" t="s">
        <v>139</v>
      </c>
      <c r="B1840" s="7">
        <v>8</v>
      </c>
      <c r="C1840" s="8" t="s">
        <v>178</v>
      </c>
      <c r="D1840" s="7" t="s">
        <v>298</v>
      </c>
      <c r="E1840" s="7" t="s">
        <v>292</v>
      </c>
      <c r="F1840" s="8" t="s">
        <v>299</v>
      </c>
      <c r="G1840" s="7" t="s">
        <v>30</v>
      </c>
      <c r="H1840" s="9">
        <v>623.27850000000001</v>
      </c>
      <c r="I1840" s="9">
        <v>1.7243999999999999</v>
      </c>
      <c r="J1840" s="9">
        <v>1.6653</v>
      </c>
      <c r="K1840" s="10">
        <v>0.96572720946416146</v>
      </c>
      <c r="L1840" s="9">
        <v>20.11</v>
      </c>
      <c r="M1840" s="19">
        <f>H1840*INDEX('Pliegos Tarifarios (Santiago)'!$B:$B,MATCH($B1840,'Pliegos Tarifarios (Santiago)'!$A:$A,0))</f>
        <v>82125.044995500008</v>
      </c>
      <c r="N1840" s="19">
        <f>I1840*INDEX('Pliegos Tarifarios (Santiago)'!$C:$C,MATCH($B1840,'Pliegos Tarifarios (Santiago)'!$A:$A,0))</f>
        <v>5864.2929611999998</v>
      </c>
      <c r="O1840" s="19">
        <f>J1840*INDEX('Pliegos Tarifarios (Santiago)'!$D:$D,MATCH($B1840,'Pliegos Tarifarios (Santiago)'!$A:$A,0))</f>
        <v>24086.324671500002</v>
      </c>
      <c r="P1840" s="19">
        <f>H1840*INDEX('Pliegos Tarifarios (Santiago)'!$E:$E,MATCH($B1840,'Pliegos Tarifarios (Santiago)'!$A:$A,0))</f>
        <v>8117.5791839999993</v>
      </c>
      <c r="Q1840" s="19" cm="1">
        <f t="array" ref="Q1840">H1840*_xlfn.IFS(H1840&lt;=350,INDEX('Pliegos Tarifarios (Santiago)'!$F:$F,MATCH($B1840,'Pliegos Tarifarios (Santiago)'!$A:$A,0)),H1840&lt;=500,INDEX('Pliegos Tarifarios (Santiago)'!$G:$G,MATCH($B1840,'Pliegos Tarifarios (Santiago)'!$A:$A,0)),H1840&lt;=1000,INDEX('Pliegos Tarifarios (Santiago)'!$H:$H,MATCH($B1840,'Pliegos Tarifarios (Santiago)'!$A:$A,0)),H1840&lt;=5000,INDEX('Pliegos Tarifarios (Santiago)'!$I:$I,MATCH($B1840,'Pliegos Tarifarios (Santiago)'!$A:$A,0)),H1840&gt;5000,INDEX('Pliegos Tarifarios (Santiago)'!$J:$J,MATCH($B1840,'Pliegos Tarifarios (Santiago)'!$A:$A,0)))/1.19</f>
        <v>1461.8237760504203</v>
      </c>
      <c r="R1840" s="19">
        <f>INDEX('Pliegos Tarifarios (Santiago)'!$K:$K,MATCH($B1840,'Pliegos Tarifarios (Santiago)'!$A:$A,0))</f>
        <v>723.17600000000004</v>
      </c>
      <c r="S1840" s="21">
        <f t="shared" si="113"/>
        <v>122378.24158825044</v>
      </c>
      <c r="T1840" s="21">
        <f t="shared" si="114"/>
        <v>23251.865901767585</v>
      </c>
      <c r="U1840" s="19">
        <v>0</v>
      </c>
      <c r="V1840" s="21">
        <f t="shared" si="115"/>
        <v>145630.10749001804</v>
      </c>
    </row>
    <row r="1841" spans="1:22" x14ac:dyDescent="0.3">
      <c r="A1841" s="7" t="s">
        <v>139</v>
      </c>
      <c r="B1841" s="7">
        <v>8</v>
      </c>
      <c r="C1841" s="8" t="s">
        <v>178</v>
      </c>
      <c r="D1841" s="7" t="s">
        <v>300</v>
      </c>
      <c r="E1841" s="7" t="s">
        <v>292</v>
      </c>
      <c r="F1841" s="8" t="s">
        <v>301</v>
      </c>
      <c r="G1841" s="7" t="s">
        <v>30</v>
      </c>
      <c r="H1841" s="9">
        <v>374.21510000000001</v>
      </c>
      <c r="I1841" s="9">
        <v>1.0162</v>
      </c>
      <c r="J1841" s="9">
        <v>0.999</v>
      </c>
      <c r="K1841" s="10">
        <v>0.98307419799252116</v>
      </c>
      <c r="L1841" s="9">
        <v>12.07</v>
      </c>
      <c r="M1841" s="19">
        <f>H1841*INDEX('Pliegos Tarifarios (Santiago)'!$B:$B,MATCH($B1841,'Pliegos Tarifarios (Santiago)'!$A:$A,0))</f>
        <v>49307.704221300002</v>
      </c>
      <c r="N1841" s="19">
        <f>I1841*INDEX('Pliegos Tarifarios (Santiago)'!$C:$C,MATCH($B1841,'Pliegos Tarifarios (Santiago)'!$A:$A,0))</f>
        <v>3455.8655226000001</v>
      </c>
      <c r="O1841" s="19">
        <f>J1841*INDEX('Pliegos Tarifarios (Santiago)'!$D:$D,MATCH($B1841,'Pliegos Tarifarios (Santiago)'!$A:$A,0))</f>
        <v>14449.191345000001</v>
      </c>
      <c r="P1841" s="19">
        <f>H1841*INDEX('Pliegos Tarifarios (Santiago)'!$E:$E,MATCH($B1841,'Pliegos Tarifarios (Santiago)'!$A:$A,0))</f>
        <v>4873.7774623999994</v>
      </c>
      <c r="Q1841" s="19" cm="1">
        <f t="array" ref="Q1841">H1841*_xlfn.IFS(H1841&lt;=350,INDEX('Pliegos Tarifarios (Santiago)'!$F:$F,MATCH($B1841,'Pliegos Tarifarios (Santiago)'!$A:$A,0)),H1841&lt;=500,INDEX('Pliegos Tarifarios (Santiago)'!$G:$G,MATCH($B1841,'Pliegos Tarifarios (Santiago)'!$A:$A,0)),H1841&lt;=1000,INDEX('Pliegos Tarifarios (Santiago)'!$H:$H,MATCH($B1841,'Pliegos Tarifarios (Santiago)'!$A:$A,0)),H1841&lt;=5000,INDEX('Pliegos Tarifarios (Santiago)'!$I:$I,MATCH($B1841,'Pliegos Tarifarios (Santiago)'!$A:$A,0)),H1841&gt;5000,INDEX('Pliegos Tarifarios (Santiago)'!$J:$J,MATCH($B1841,'Pliegos Tarifarios (Santiago)'!$A:$A,0)))/1.19</f>
        <v>527.04580470588246</v>
      </c>
      <c r="R1841" s="19">
        <f>INDEX('Pliegos Tarifarios (Santiago)'!$K:$K,MATCH($B1841,'Pliegos Tarifarios (Santiago)'!$A:$A,0))</f>
        <v>723.17600000000004</v>
      </c>
      <c r="S1841" s="21">
        <f t="shared" si="113"/>
        <v>73336.760356005892</v>
      </c>
      <c r="T1841" s="21">
        <f t="shared" si="114"/>
        <v>13933.984467641119</v>
      </c>
      <c r="U1841" s="19">
        <v>0</v>
      </c>
      <c r="V1841" s="21">
        <f t="shared" si="115"/>
        <v>87270.744823647008</v>
      </c>
    </row>
    <row r="1842" spans="1:22" x14ac:dyDescent="0.3">
      <c r="A1842" s="7" t="s">
        <v>139</v>
      </c>
      <c r="B1842" s="7">
        <v>8</v>
      </c>
      <c r="C1842" s="8" t="s">
        <v>178</v>
      </c>
      <c r="D1842" s="7" t="s">
        <v>302</v>
      </c>
      <c r="E1842" s="7" t="s">
        <v>292</v>
      </c>
      <c r="F1842" s="8" t="s">
        <v>303</v>
      </c>
      <c r="G1842" s="7" t="s">
        <v>30</v>
      </c>
      <c r="H1842" s="9">
        <v>374.27089999999998</v>
      </c>
      <c r="I1842" s="9">
        <v>1.0235000000000001</v>
      </c>
      <c r="J1842" s="9">
        <v>1.0235000000000001</v>
      </c>
      <c r="K1842" s="10">
        <v>1</v>
      </c>
      <c r="L1842" s="9">
        <v>12.07</v>
      </c>
      <c r="M1842" s="19">
        <f>H1842*INDEX('Pliegos Tarifarios (Santiago)'!$B:$B,MATCH($B1842,'Pliegos Tarifarios (Santiago)'!$A:$A,0))</f>
        <v>49315.0565967</v>
      </c>
      <c r="N1842" s="19">
        <f>I1842*INDEX('Pliegos Tarifarios (Santiago)'!$C:$C,MATCH($B1842,'Pliegos Tarifarios (Santiago)'!$A:$A,0))</f>
        <v>3480.6911655000004</v>
      </c>
      <c r="O1842" s="19">
        <f>J1842*INDEX('Pliegos Tarifarios (Santiago)'!$D:$D,MATCH($B1842,'Pliegos Tarifarios (Santiago)'!$A:$A,0))</f>
        <v>14803.550892500001</v>
      </c>
      <c r="P1842" s="19">
        <f>H1842*INDEX('Pliegos Tarifarios (Santiago)'!$E:$E,MATCH($B1842,'Pliegos Tarifarios (Santiago)'!$A:$A,0))</f>
        <v>4874.5042015999998</v>
      </c>
      <c r="Q1842" s="19" cm="1">
        <f t="array" ref="Q1842">H1842*_xlfn.IFS(H1842&lt;=350,INDEX('Pliegos Tarifarios (Santiago)'!$F:$F,MATCH($B1842,'Pliegos Tarifarios (Santiago)'!$A:$A,0)),H1842&lt;=500,INDEX('Pliegos Tarifarios (Santiago)'!$G:$G,MATCH($B1842,'Pliegos Tarifarios (Santiago)'!$A:$A,0)),H1842&lt;=1000,INDEX('Pliegos Tarifarios (Santiago)'!$H:$H,MATCH($B1842,'Pliegos Tarifarios (Santiago)'!$A:$A,0)),H1842&lt;=5000,INDEX('Pliegos Tarifarios (Santiago)'!$I:$I,MATCH($B1842,'Pliegos Tarifarios (Santiago)'!$A:$A,0)),H1842&gt;5000,INDEX('Pliegos Tarifarios (Santiago)'!$J:$J,MATCH($B1842,'Pliegos Tarifarios (Santiago)'!$A:$A,0)))/1.19</f>
        <v>527.12439361344548</v>
      </c>
      <c r="R1842" s="19">
        <f>INDEX('Pliegos Tarifarios (Santiago)'!$K:$K,MATCH($B1842,'Pliegos Tarifarios (Santiago)'!$A:$A,0))</f>
        <v>723.17600000000004</v>
      </c>
      <c r="S1842" s="21">
        <f t="shared" si="113"/>
        <v>73724.103249913445</v>
      </c>
      <c r="T1842" s="21">
        <f t="shared" si="114"/>
        <v>14007.579617483554</v>
      </c>
      <c r="U1842" s="19">
        <v>0</v>
      </c>
      <c r="V1842" s="21">
        <f t="shared" si="115"/>
        <v>87731.682867397001</v>
      </c>
    </row>
    <row r="1843" spans="1:22" x14ac:dyDescent="0.3">
      <c r="A1843" s="7" t="s">
        <v>139</v>
      </c>
      <c r="B1843" s="7">
        <v>8</v>
      </c>
      <c r="C1843" s="8" t="s">
        <v>178</v>
      </c>
      <c r="D1843" s="7" t="s">
        <v>304</v>
      </c>
      <c r="E1843" s="7" t="s">
        <v>305</v>
      </c>
      <c r="F1843" s="8" t="s">
        <v>306</v>
      </c>
      <c r="G1843" s="7" t="s">
        <v>30</v>
      </c>
      <c r="H1843" s="9">
        <v>374.15449999999998</v>
      </c>
      <c r="I1843" s="9">
        <v>1.0126999999999999</v>
      </c>
      <c r="J1843" s="9">
        <v>0.99650000000000005</v>
      </c>
      <c r="K1843" s="10">
        <v>0.98400315986965547</v>
      </c>
      <c r="L1843" s="9">
        <v>12.07</v>
      </c>
      <c r="M1843" s="19">
        <f>H1843*INDEX('Pliegos Tarifarios (Santiago)'!$B:$B,MATCH($B1843,'Pliegos Tarifarios (Santiago)'!$A:$A,0))</f>
        <v>49299.7193835</v>
      </c>
      <c r="N1843" s="19">
        <f>I1843*INDEX('Pliegos Tarifarios (Santiago)'!$C:$C,MATCH($B1843,'Pliegos Tarifarios (Santiago)'!$A:$A,0))</f>
        <v>3443.9628170999999</v>
      </c>
      <c r="O1843" s="19">
        <f>J1843*INDEX('Pliegos Tarifarios (Santiago)'!$D:$D,MATCH($B1843,'Pliegos Tarifarios (Santiago)'!$A:$A,0))</f>
        <v>14413.032207500002</v>
      </c>
      <c r="P1843" s="19">
        <f>H1843*INDEX('Pliegos Tarifarios (Santiago)'!$E:$E,MATCH($B1843,'Pliegos Tarifarios (Santiago)'!$A:$A,0))</f>
        <v>4872.9882079999998</v>
      </c>
      <c r="Q1843" s="19" cm="1">
        <f t="array" ref="Q1843">H1843*_xlfn.IFS(H1843&lt;=350,INDEX('Pliegos Tarifarios (Santiago)'!$F:$F,MATCH($B1843,'Pliegos Tarifarios (Santiago)'!$A:$A,0)),H1843&lt;=500,INDEX('Pliegos Tarifarios (Santiago)'!$G:$G,MATCH($B1843,'Pliegos Tarifarios (Santiago)'!$A:$A,0)),H1843&lt;=1000,INDEX('Pliegos Tarifarios (Santiago)'!$H:$H,MATCH($B1843,'Pliegos Tarifarios (Santiago)'!$A:$A,0)),H1843&lt;=5000,INDEX('Pliegos Tarifarios (Santiago)'!$I:$I,MATCH($B1843,'Pliegos Tarifarios (Santiago)'!$A:$A,0)),H1843&gt;5000,INDEX('Pliegos Tarifarios (Santiago)'!$J:$J,MATCH($B1843,'Pliegos Tarifarios (Santiago)'!$A:$A,0)))/1.19</f>
        <v>526.96045546218488</v>
      </c>
      <c r="R1843" s="19">
        <f>INDEX('Pliegos Tarifarios (Santiago)'!$K:$K,MATCH($B1843,'Pliegos Tarifarios (Santiago)'!$A:$A,0))</f>
        <v>723.17600000000004</v>
      </c>
      <c r="S1843" s="21">
        <f t="shared" si="113"/>
        <v>73279.839071562194</v>
      </c>
      <c r="T1843" s="21">
        <f t="shared" si="114"/>
        <v>13923.169423596817</v>
      </c>
      <c r="U1843" s="19">
        <v>0</v>
      </c>
      <c r="V1843" s="21">
        <f t="shared" si="115"/>
        <v>87203.008495159011</v>
      </c>
    </row>
    <row r="1844" spans="1:22" x14ac:dyDescent="0.3">
      <c r="A1844" s="7" t="s">
        <v>139</v>
      </c>
      <c r="B1844" s="7">
        <v>8</v>
      </c>
      <c r="C1844" s="8" t="s">
        <v>178</v>
      </c>
      <c r="D1844" s="7" t="s">
        <v>307</v>
      </c>
      <c r="E1844" s="7" t="s">
        <v>305</v>
      </c>
      <c r="F1844" s="8" t="s">
        <v>308</v>
      </c>
      <c r="G1844" s="7" t="s">
        <v>30</v>
      </c>
      <c r="H1844" s="9">
        <v>373.20179999999999</v>
      </c>
      <c r="I1844" s="9">
        <v>1.0046999999999999</v>
      </c>
      <c r="J1844" s="9">
        <v>1.0046999999999999</v>
      </c>
      <c r="K1844" s="10">
        <v>1</v>
      </c>
      <c r="L1844" s="9">
        <v>12.04</v>
      </c>
      <c r="M1844" s="19">
        <f>H1844*INDEX('Pliegos Tarifarios (Santiago)'!$B:$B,MATCH($B1844,'Pliegos Tarifarios (Santiago)'!$A:$A,0))</f>
        <v>49174.188773399997</v>
      </c>
      <c r="N1844" s="19">
        <f>I1844*INDEX('Pliegos Tarifarios (Santiago)'!$C:$C,MATCH($B1844,'Pliegos Tarifarios (Santiago)'!$A:$A,0))</f>
        <v>3416.7566330999998</v>
      </c>
      <c r="O1844" s="19">
        <f>J1844*INDEX('Pliegos Tarifarios (Santiago)'!$D:$D,MATCH($B1844,'Pliegos Tarifarios (Santiago)'!$A:$A,0))</f>
        <v>14531.6341785</v>
      </c>
      <c r="P1844" s="19">
        <f>H1844*INDEX('Pliegos Tarifarios (Santiago)'!$E:$E,MATCH($B1844,'Pliegos Tarifarios (Santiago)'!$A:$A,0))</f>
        <v>4860.5802431999991</v>
      </c>
      <c r="Q1844" s="19" cm="1">
        <f t="array" ref="Q1844">H1844*_xlfn.IFS(H1844&lt;=350,INDEX('Pliegos Tarifarios (Santiago)'!$F:$F,MATCH($B1844,'Pliegos Tarifarios (Santiago)'!$A:$A,0)),H1844&lt;=500,INDEX('Pliegos Tarifarios (Santiago)'!$G:$G,MATCH($B1844,'Pliegos Tarifarios (Santiago)'!$A:$A,0)),H1844&lt;=1000,INDEX('Pliegos Tarifarios (Santiago)'!$H:$H,MATCH($B1844,'Pliegos Tarifarios (Santiago)'!$A:$A,0)),H1844&lt;=5000,INDEX('Pliegos Tarifarios (Santiago)'!$I:$I,MATCH($B1844,'Pliegos Tarifarios (Santiago)'!$A:$A,0)),H1844&gt;5000,INDEX('Pliegos Tarifarios (Santiago)'!$J:$J,MATCH($B1844,'Pliegos Tarifarios (Santiago)'!$A:$A,0)))/1.19</f>
        <v>525.61866957983204</v>
      </c>
      <c r="R1844" s="19">
        <f>INDEX('Pliegos Tarifarios (Santiago)'!$K:$K,MATCH($B1844,'Pliegos Tarifarios (Santiago)'!$A:$A,0))</f>
        <v>723.17600000000004</v>
      </c>
      <c r="S1844" s="21">
        <f t="shared" si="113"/>
        <v>73231.95449777985</v>
      </c>
      <c r="T1844" s="21">
        <f t="shared" si="114"/>
        <v>13914.071354578171</v>
      </c>
      <c r="U1844" s="19">
        <v>0</v>
      </c>
      <c r="V1844" s="21">
        <f t="shared" si="115"/>
        <v>87146.025852358027</v>
      </c>
    </row>
    <row r="1845" spans="1:22" x14ac:dyDescent="0.3">
      <c r="A1845" s="7" t="s">
        <v>139</v>
      </c>
      <c r="B1845" s="7">
        <v>8</v>
      </c>
      <c r="C1845" s="8" t="s">
        <v>178</v>
      </c>
      <c r="D1845" s="7" t="s">
        <v>309</v>
      </c>
      <c r="E1845" s="7" t="s">
        <v>70</v>
      </c>
      <c r="F1845" s="8" t="s">
        <v>71</v>
      </c>
      <c r="G1845" s="7" t="s">
        <v>16</v>
      </c>
      <c r="H1845" s="9">
        <v>1497.6772000000001</v>
      </c>
      <c r="I1845" s="9">
        <v>4.1090999999999998</v>
      </c>
      <c r="J1845" s="9">
        <v>4.1090999999999998</v>
      </c>
      <c r="K1845" s="10">
        <v>1</v>
      </c>
      <c r="L1845" s="9">
        <v>48.31</v>
      </c>
      <c r="M1845" s="19">
        <f>H1845*INDEX('Pliegos Tarifarios (Santiago)'!$B:$B,MATCH($B1845,'Pliegos Tarifarios (Santiago)'!$A:$A,0))</f>
        <v>197338.44090360001</v>
      </c>
      <c r="N1845" s="19">
        <f>I1845*INDEX('Pliegos Tarifarios (Santiago)'!$C:$C,MATCH($B1845,'Pliegos Tarifarios (Santiago)'!$A:$A,0))</f>
        <v>13974.116334299999</v>
      </c>
      <c r="O1845" s="19">
        <f>J1845*INDEX('Pliegos Tarifarios (Santiago)'!$D:$D,MATCH($B1845,'Pliegos Tarifarios (Santiago)'!$A:$A,0))</f>
        <v>59432.604760499999</v>
      </c>
      <c r="P1845" s="19">
        <f>H1845*INDEX('Pliegos Tarifarios (Santiago)'!$E:$E,MATCH($B1845,'Pliegos Tarifarios (Santiago)'!$A:$A,0))</f>
        <v>19505.747852799999</v>
      </c>
      <c r="Q1845" s="19" cm="1">
        <f t="array" ref="Q1845">H1845*_xlfn.IFS(H1845&lt;=350,INDEX('Pliegos Tarifarios (Santiago)'!$F:$F,MATCH($B1845,'Pliegos Tarifarios (Santiago)'!$A:$A,0)),H1845&lt;=500,INDEX('Pliegos Tarifarios (Santiago)'!$G:$G,MATCH($B1845,'Pliegos Tarifarios (Santiago)'!$A:$A,0)),H1845&lt;=1000,INDEX('Pliegos Tarifarios (Santiago)'!$H:$H,MATCH($B1845,'Pliegos Tarifarios (Santiago)'!$A:$A,0)),H1845&lt;=5000,INDEX('Pliegos Tarifarios (Santiago)'!$I:$I,MATCH($B1845,'Pliegos Tarifarios (Santiago)'!$A:$A,0)),H1845&gt;5000,INDEX('Pliegos Tarifarios (Santiago)'!$J:$J,MATCH($B1845,'Pliegos Tarifarios (Santiago)'!$A:$A,0)))/1.19</f>
        <v>4494.2901522689081</v>
      </c>
      <c r="R1845" s="19">
        <f>INDEX('Pliegos Tarifarios (Santiago)'!$K:$K,MATCH($B1845,'Pliegos Tarifarios (Santiago)'!$A:$A,0))</f>
        <v>723.17600000000004</v>
      </c>
      <c r="S1845" s="21">
        <f t="shared" si="113"/>
        <v>295468.37600346887</v>
      </c>
      <c r="T1845" s="21">
        <f t="shared" si="114"/>
        <v>56138.991440659083</v>
      </c>
      <c r="U1845" s="19">
        <v>0</v>
      </c>
      <c r="V1845" s="21">
        <f t="shared" si="115"/>
        <v>351607.36744412797</v>
      </c>
    </row>
    <row r="1846" spans="1:22" x14ac:dyDescent="0.3">
      <c r="A1846" s="7" t="s">
        <v>139</v>
      </c>
      <c r="B1846" s="7">
        <v>8</v>
      </c>
      <c r="C1846" s="8" t="s">
        <v>178</v>
      </c>
      <c r="D1846" s="7" t="s">
        <v>310</v>
      </c>
      <c r="E1846" s="7" t="s">
        <v>70</v>
      </c>
      <c r="F1846" s="8" t="s">
        <v>311</v>
      </c>
      <c r="G1846" s="7" t="s">
        <v>16</v>
      </c>
      <c r="H1846" s="9">
        <v>1244.1469</v>
      </c>
      <c r="I1846" s="9">
        <v>3.3723999999999998</v>
      </c>
      <c r="J1846" s="9">
        <v>3.3304999999999998</v>
      </c>
      <c r="K1846" s="10">
        <v>0.98757561380619141</v>
      </c>
      <c r="L1846" s="9">
        <v>40.130000000000003</v>
      </c>
      <c r="M1846" s="19">
        <f>H1846*INDEX('Pliegos Tarifarios (Santiago)'!$B:$B,MATCH($B1846,'Pliegos Tarifarios (Santiago)'!$A:$A,0))</f>
        <v>163932.52798469999</v>
      </c>
      <c r="N1846" s="19">
        <f>I1846*INDEX('Pliegos Tarifarios (Santiago)'!$C:$C,MATCH($B1846,'Pliegos Tarifarios (Santiago)'!$A:$A,0))</f>
        <v>11468.766865199999</v>
      </c>
      <c r="O1846" s="19">
        <f>J1846*INDEX('Pliegos Tarifarios (Santiago)'!$D:$D,MATCH($B1846,'Pliegos Tarifarios (Santiago)'!$A:$A,0))</f>
        <v>48171.202977499997</v>
      </c>
      <c r="P1846" s="19">
        <f>H1846*INDEX('Pliegos Tarifarios (Santiago)'!$E:$E,MATCH($B1846,'Pliegos Tarifarios (Santiago)'!$A:$A,0))</f>
        <v>16203.769225599999</v>
      </c>
      <c r="Q1846" s="19" cm="1">
        <f t="array" ref="Q1846">H1846*_xlfn.IFS(H1846&lt;=350,INDEX('Pliegos Tarifarios (Santiago)'!$F:$F,MATCH($B1846,'Pliegos Tarifarios (Santiago)'!$A:$A,0)),H1846&lt;=500,INDEX('Pliegos Tarifarios (Santiago)'!$G:$G,MATCH($B1846,'Pliegos Tarifarios (Santiago)'!$A:$A,0)),H1846&lt;=1000,INDEX('Pliegos Tarifarios (Santiago)'!$H:$H,MATCH($B1846,'Pliegos Tarifarios (Santiago)'!$A:$A,0)),H1846&lt;=5000,INDEX('Pliegos Tarifarios (Santiago)'!$I:$I,MATCH($B1846,'Pliegos Tarifarios (Santiago)'!$A:$A,0)),H1846&gt;5000,INDEX('Pliegos Tarifarios (Santiago)'!$J:$J,MATCH($B1846,'Pliegos Tarifarios (Santiago)'!$A:$A,0)))/1.19</f>
        <v>3733.4862015966382</v>
      </c>
      <c r="R1846" s="19">
        <f>INDEX('Pliegos Tarifarios (Santiago)'!$K:$K,MATCH($B1846,'Pliegos Tarifarios (Santiago)'!$A:$A,0))</f>
        <v>723.17600000000004</v>
      </c>
      <c r="S1846" s="21">
        <f t="shared" si="113"/>
        <v>244232.92925459665</v>
      </c>
      <c r="T1846" s="21">
        <f t="shared" si="114"/>
        <v>46404.256558373367</v>
      </c>
      <c r="U1846" s="19">
        <v>0</v>
      </c>
      <c r="V1846" s="21">
        <f t="shared" si="115"/>
        <v>290637.18581297004</v>
      </c>
    </row>
    <row r="1847" spans="1:22" x14ac:dyDescent="0.3">
      <c r="A1847" s="7" t="s">
        <v>139</v>
      </c>
      <c r="B1847" s="7">
        <v>8</v>
      </c>
      <c r="C1847" s="8" t="s">
        <v>178</v>
      </c>
      <c r="D1847" s="7" t="s">
        <v>312</v>
      </c>
      <c r="E1847" s="7" t="s">
        <v>70</v>
      </c>
      <c r="F1847" s="8" t="s">
        <v>313</v>
      </c>
      <c r="G1847" s="7" t="s">
        <v>16</v>
      </c>
      <c r="H1847" s="9">
        <v>1247.1030000000001</v>
      </c>
      <c r="I1847" s="9">
        <v>3.3424999999999998</v>
      </c>
      <c r="J1847" s="9">
        <v>3.3115000000000001</v>
      </c>
      <c r="K1847" s="10">
        <v>0.99072550486163058</v>
      </c>
      <c r="L1847" s="9">
        <v>40.229999999999997</v>
      </c>
      <c r="M1847" s="19">
        <f>H1847*INDEX('Pliegos Tarifarios (Santiago)'!$B:$B,MATCH($B1847,'Pliegos Tarifarios (Santiago)'!$A:$A,0))</f>
        <v>164322.03258900001</v>
      </c>
      <c r="N1847" s="19">
        <f>I1847*INDEX('Pliegos Tarifarios (Santiago)'!$C:$C,MATCH($B1847,'Pliegos Tarifarios (Santiago)'!$A:$A,0))</f>
        <v>11367.083752500001</v>
      </c>
      <c r="O1847" s="19">
        <f>J1847*INDEX('Pliegos Tarifarios (Santiago)'!$D:$D,MATCH($B1847,'Pliegos Tarifarios (Santiago)'!$A:$A,0))</f>
        <v>47896.393532500006</v>
      </c>
      <c r="P1847" s="19">
        <f>H1847*INDEX('Pliegos Tarifarios (Santiago)'!$E:$E,MATCH($B1847,'Pliegos Tarifarios (Santiago)'!$A:$A,0))</f>
        <v>16242.269472</v>
      </c>
      <c r="Q1847" s="19" cm="1">
        <f t="array" ref="Q1847">H1847*_xlfn.IFS(H1847&lt;=350,INDEX('Pliegos Tarifarios (Santiago)'!$F:$F,MATCH($B1847,'Pliegos Tarifarios (Santiago)'!$A:$A,0)),H1847&lt;=500,INDEX('Pliegos Tarifarios (Santiago)'!$G:$G,MATCH($B1847,'Pliegos Tarifarios (Santiago)'!$A:$A,0)),H1847&lt;=1000,INDEX('Pliegos Tarifarios (Santiago)'!$H:$H,MATCH($B1847,'Pliegos Tarifarios (Santiago)'!$A:$A,0)),H1847&lt;=5000,INDEX('Pliegos Tarifarios (Santiago)'!$I:$I,MATCH($B1847,'Pliegos Tarifarios (Santiago)'!$A:$A,0)),H1847&gt;5000,INDEX('Pliegos Tarifarios (Santiago)'!$J:$J,MATCH($B1847,'Pliegos Tarifarios (Santiago)'!$A:$A,0)))/1.19</f>
        <v>3742.3569857142861</v>
      </c>
      <c r="R1847" s="19">
        <f>INDEX('Pliegos Tarifarios (Santiago)'!$K:$K,MATCH($B1847,'Pliegos Tarifarios (Santiago)'!$A:$A,0))</f>
        <v>723.17600000000004</v>
      </c>
      <c r="S1847" s="21">
        <f t="shared" si="113"/>
        <v>244293.31233171435</v>
      </c>
      <c r="T1847" s="21">
        <f t="shared" si="114"/>
        <v>46415.729343025727</v>
      </c>
      <c r="U1847" s="19">
        <v>0</v>
      </c>
      <c r="V1847" s="21">
        <f t="shared" si="115"/>
        <v>290709.04167474009</v>
      </c>
    </row>
    <row r="1848" spans="1:22" x14ac:dyDescent="0.3">
      <c r="A1848" s="7" t="s">
        <v>139</v>
      </c>
      <c r="B1848" s="7">
        <v>8</v>
      </c>
      <c r="C1848" s="8" t="s">
        <v>178</v>
      </c>
      <c r="D1848" s="7" t="s">
        <v>314</v>
      </c>
      <c r="E1848" s="7" t="s">
        <v>70</v>
      </c>
      <c r="F1848" s="8" t="s">
        <v>315</v>
      </c>
      <c r="G1848" s="7" t="s">
        <v>16</v>
      </c>
      <c r="H1848" s="9">
        <v>998.52850000000001</v>
      </c>
      <c r="I1848" s="9">
        <v>2.7178</v>
      </c>
      <c r="J1848" s="9">
        <v>2.6556000000000002</v>
      </c>
      <c r="K1848" s="10">
        <v>0.97711384207815155</v>
      </c>
      <c r="L1848" s="9">
        <v>32.21</v>
      </c>
      <c r="M1848" s="19">
        <f>H1848*INDEX('Pliegos Tarifarios (Santiago)'!$B:$B,MATCH($B1848,'Pliegos Tarifarios (Santiago)'!$A:$A,0))</f>
        <v>131569.11074550002</v>
      </c>
      <c r="N1848" s="19">
        <f>I1848*INDEX('Pliegos Tarifarios (Santiago)'!$C:$C,MATCH($B1848,'Pliegos Tarifarios (Santiago)'!$A:$A,0))</f>
        <v>9242.6208594</v>
      </c>
      <c r="O1848" s="19">
        <f>J1848*INDEX('Pliegos Tarifarios (Santiago)'!$D:$D,MATCH($B1848,'Pliegos Tarifarios (Santiago)'!$A:$A,0))</f>
        <v>38409.682218000002</v>
      </c>
      <c r="P1848" s="19">
        <f>H1848*INDEX('Pliegos Tarifarios (Santiago)'!$E:$E,MATCH($B1848,'Pliegos Tarifarios (Santiago)'!$A:$A,0))</f>
        <v>13004.835184</v>
      </c>
      <c r="Q1848" s="19" cm="1">
        <f t="array" ref="Q1848">H1848*_xlfn.IFS(H1848&lt;=350,INDEX('Pliegos Tarifarios (Santiago)'!$F:$F,MATCH($B1848,'Pliegos Tarifarios (Santiago)'!$A:$A,0)),H1848&lt;=500,INDEX('Pliegos Tarifarios (Santiago)'!$G:$G,MATCH($B1848,'Pliegos Tarifarios (Santiago)'!$A:$A,0)),H1848&lt;=1000,INDEX('Pliegos Tarifarios (Santiago)'!$H:$H,MATCH($B1848,'Pliegos Tarifarios (Santiago)'!$A:$A,0)),H1848&lt;=5000,INDEX('Pliegos Tarifarios (Santiago)'!$I:$I,MATCH($B1848,'Pliegos Tarifarios (Santiago)'!$A:$A,0)),H1848&gt;5000,INDEX('Pliegos Tarifarios (Santiago)'!$J:$J,MATCH($B1848,'Pliegos Tarifarios (Santiago)'!$A:$A,0)))/1.19</f>
        <v>2341.9269273109248</v>
      </c>
      <c r="R1848" s="19">
        <f>INDEX('Pliegos Tarifarios (Santiago)'!$K:$K,MATCH($B1848,'Pliegos Tarifarios (Santiago)'!$A:$A,0))</f>
        <v>723.17600000000004</v>
      </c>
      <c r="S1848" s="21">
        <f t="shared" si="113"/>
        <v>195291.35193421095</v>
      </c>
      <c r="T1848" s="21">
        <f t="shared" si="114"/>
        <v>37105.356867500079</v>
      </c>
      <c r="U1848" s="19">
        <v>0</v>
      </c>
      <c r="V1848" s="21">
        <f t="shared" si="115"/>
        <v>232396.70880171104</v>
      </c>
    </row>
    <row r="1849" spans="1:22" x14ac:dyDescent="0.3">
      <c r="A1849" s="7" t="s">
        <v>139</v>
      </c>
      <c r="B1849" s="7">
        <v>8</v>
      </c>
      <c r="C1849" s="8" t="s">
        <v>178</v>
      </c>
      <c r="D1849" s="7" t="s">
        <v>316</v>
      </c>
      <c r="E1849" s="7" t="s">
        <v>90</v>
      </c>
      <c r="F1849" s="8" t="s">
        <v>93</v>
      </c>
      <c r="G1849" s="7" t="s">
        <v>30</v>
      </c>
      <c r="H1849" s="9">
        <v>373.63099999999997</v>
      </c>
      <c r="I1849" s="9">
        <v>1.0007999999999999</v>
      </c>
      <c r="J1849" s="9">
        <v>0.97050000000000003</v>
      </c>
      <c r="K1849" s="10">
        <v>0.96972422062350128</v>
      </c>
      <c r="L1849" s="9">
        <v>12.05</v>
      </c>
      <c r="M1849" s="19">
        <f>H1849*INDEX('Pliegos Tarifarios (Santiago)'!$B:$B,MATCH($B1849,'Pliegos Tarifarios (Santiago)'!$A:$A,0))</f>
        <v>49230.741452999995</v>
      </c>
      <c r="N1849" s="19">
        <f>I1849*INDEX('Pliegos Tarifarios (Santiago)'!$C:$C,MATCH($B1849,'Pliegos Tarifarios (Santiago)'!$A:$A,0))</f>
        <v>3403.4936183999998</v>
      </c>
      <c r="O1849" s="19">
        <f>J1849*INDEX('Pliegos Tarifarios (Santiago)'!$D:$D,MATCH($B1849,'Pliegos Tarifarios (Santiago)'!$A:$A,0))</f>
        <v>14036.977177500001</v>
      </c>
      <c r="P1849" s="19">
        <f>H1849*INDEX('Pliegos Tarifarios (Santiago)'!$E:$E,MATCH($B1849,'Pliegos Tarifarios (Santiago)'!$A:$A,0))</f>
        <v>4866.1701439999997</v>
      </c>
      <c r="Q1849" s="19" cm="1">
        <f t="array" ref="Q1849">H1849*_xlfn.IFS(H1849&lt;=350,INDEX('Pliegos Tarifarios (Santiago)'!$F:$F,MATCH($B1849,'Pliegos Tarifarios (Santiago)'!$A:$A,0)),H1849&lt;=500,INDEX('Pliegos Tarifarios (Santiago)'!$G:$G,MATCH($B1849,'Pliegos Tarifarios (Santiago)'!$A:$A,0)),H1849&lt;=1000,INDEX('Pliegos Tarifarios (Santiago)'!$H:$H,MATCH($B1849,'Pliegos Tarifarios (Santiago)'!$A:$A,0)),H1849&lt;=5000,INDEX('Pliegos Tarifarios (Santiago)'!$I:$I,MATCH($B1849,'Pliegos Tarifarios (Santiago)'!$A:$A,0)),H1849&gt;5000,INDEX('Pliegos Tarifarios (Santiago)'!$J:$J,MATCH($B1849,'Pliegos Tarifarios (Santiago)'!$A:$A,0)))/1.19</f>
        <v>526.22315630252103</v>
      </c>
      <c r="R1849" s="19">
        <f>INDEX('Pliegos Tarifarios (Santiago)'!$K:$K,MATCH($B1849,'Pliegos Tarifarios (Santiago)'!$A:$A,0))</f>
        <v>723.17600000000004</v>
      </c>
      <c r="S1849" s="21">
        <f t="shared" si="113"/>
        <v>72786.781549202526</v>
      </c>
      <c r="T1849" s="21">
        <f t="shared" si="114"/>
        <v>13829.488494348479</v>
      </c>
      <c r="U1849" s="19">
        <v>0</v>
      </c>
      <c r="V1849" s="21">
        <f t="shared" si="115"/>
        <v>86616.270043551005</v>
      </c>
    </row>
    <row r="1850" spans="1:22" x14ac:dyDescent="0.3">
      <c r="A1850" s="7" t="s">
        <v>139</v>
      </c>
      <c r="B1850" s="7">
        <v>8</v>
      </c>
      <c r="C1850" s="8" t="s">
        <v>178</v>
      </c>
      <c r="D1850" s="7" t="s">
        <v>317</v>
      </c>
      <c r="E1850" s="7" t="s">
        <v>90</v>
      </c>
      <c r="F1850" s="8" t="s">
        <v>318</v>
      </c>
      <c r="G1850" s="7" t="s">
        <v>30</v>
      </c>
      <c r="H1850" s="9">
        <v>373.94959999999998</v>
      </c>
      <c r="I1850" s="9">
        <v>1.0098</v>
      </c>
      <c r="J1850" s="9">
        <v>1.0098</v>
      </c>
      <c r="K1850" s="10">
        <v>1</v>
      </c>
      <c r="L1850" s="9">
        <v>12.06</v>
      </c>
      <c r="M1850" s="19">
        <f>H1850*INDEX('Pliegos Tarifarios (Santiago)'!$B:$B,MATCH($B1850,'Pliegos Tarifarios (Santiago)'!$A:$A,0))</f>
        <v>49272.721144800002</v>
      </c>
      <c r="N1850" s="19">
        <f>I1850*INDEX('Pliegos Tarifarios (Santiago)'!$C:$C,MATCH($B1850,'Pliegos Tarifarios (Santiago)'!$A:$A,0))</f>
        <v>3434.1005754000003</v>
      </c>
      <c r="O1850" s="19">
        <f>J1850*INDEX('Pliegos Tarifarios (Santiago)'!$D:$D,MATCH($B1850,'Pliegos Tarifarios (Santiago)'!$A:$A,0))</f>
        <v>14605.398819000002</v>
      </c>
      <c r="P1850" s="19">
        <f>H1850*INDEX('Pliegos Tarifarios (Santiago)'!$E:$E,MATCH($B1850,'Pliegos Tarifarios (Santiago)'!$A:$A,0))</f>
        <v>4870.3195903999995</v>
      </c>
      <c r="Q1850" s="19" cm="1">
        <f t="array" ref="Q1850">H1850*_xlfn.IFS(H1850&lt;=350,INDEX('Pliegos Tarifarios (Santiago)'!$F:$F,MATCH($B1850,'Pliegos Tarifarios (Santiago)'!$A:$A,0)),H1850&lt;=500,INDEX('Pliegos Tarifarios (Santiago)'!$G:$G,MATCH($B1850,'Pliegos Tarifarios (Santiago)'!$A:$A,0)),H1850&lt;=1000,INDEX('Pliegos Tarifarios (Santiago)'!$H:$H,MATCH($B1850,'Pliegos Tarifarios (Santiago)'!$A:$A,0)),H1850&lt;=5000,INDEX('Pliegos Tarifarios (Santiago)'!$I:$I,MATCH($B1850,'Pliegos Tarifarios (Santiago)'!$A:$A,0)),H1850&gt;5000,INDEX('Pliegos Tarifarios (Santiago)'!$J:$J,MATCH($B1850,'Pliegos Tarifarios (Santiago)'!$A:$A,0)))/1.19</f>
        <v>526.67187361344543</v>
      </c>
      <c r="R1850" s="19">
        <f>INDEX('Pliegos Tarifarios (Santiago)'!$K:$K,MATCH($B1850,'Pliegos Tarifarios (Santiago)'!$A:$A,0))</f>
        <v>723.17600000000004</v>
      </c>
      <c r="S1850" s="21">
        <f t="shared" si="113"/>
        <v>73432.388003213462</v>
      </c>
      <c r="T1850" s="21">
        <f t="shared" si="114"/>
        <v>13952.153720610559</v>
      </c>
      <c r="U1850" s="19">
        <v>0</v>
      </c>
      <c r="V1850" s="21">
        <f t="shared" si="115"/>
        <v>87384.541723824019</v>
      </c>
    </row>
    <row r="1851" spans="1:22" x14ac:dyDescent="0.3">
      <c r="A1851" s="7" t="s">
        <v>139</v>
      </c>
      <c r="B1851" s="7">
        <v>8</v>
      </c>
      <c r="C1851" s="8" t="s">
        <v>178</v>
      </c>
      <c r="D1851" s="7" t="s">
        <v>319</v>
      </c>
      <c r="E1851" s="7" t="s">
        <v>75</v>
      </c>
      <c r="F1851" s="8" t="s">
        <v>320</v>
      </c>
      <c r="G1851" s="7" t="s">
        <v>16</v>
      </c>
      <c r="H1851" s="9">
        <v>3740.0924</v>
      </c>
      <c r="I1851" s="9">
        <v>10.029400000000001</v>
      </c>
      <c r="J1851" s="9">
        <v>10.029400000000001</v>
      </c>
      <c r="K1851" s="10">
        <v>1</v>
      </c>
      <c r="L1851" s="9">
        <v>120.65</v>
      </c>
      <c r="M1851" s="19">
        <f>H1851*INDEX('Pliegos Tarifarios (Santiago)'!$B:$B,MATCH($B1851,'Pliegos Tarifarios (Santiago)'!$A:$A,0))</f>
        <v>492805.79490120005</v>
      </c>
      <c r="N1851" s="19">
        <f>I1851*INDEX('Pliegos Tarifarios (Santiago)'!$C:$C,MATCH($B1851,'Pliegos Tarifarios (Santiago)'!$A:$A,0))</f>
        <v>34107.712726200007</v>
      </c>
      <c r="O1851" s="19">
        <f>J1851*INDEX('Pliegos Tarifarios (Santiago)'!$D:$D,MATCH($B1851,'Pliegos Tarifarios (Santiago)'!$A:$A,0))</f>
        <v>145061.781457</v>
      </c>
      <c r="P1851" s="19">
        <f>H1851*INDEX('Pliegos Tarifarios (Santiago)'!$E:$E,MATCH($B1851,'Pliegos Tarifarios (Santiago)'!$A:$A,0))</f>
        <v>48710.963417599996</v>
      </c>
      <c r="Q1851" s="19" cm="1">
        <f t="array" ref="Q1851">H1851*_xlfn.IFS(H1851&lt;=350,INDEX('Pliegos Tarifarios (Santiago)'!$F:$F,MATCH($B1851,'Pliegos Tarifarios (Santiago)'!$A:$A,0)),H1851&lt;=500,INDEX('Pliegos Tarifarios (Santiago)'!$G:$G,MATCH($B1851,'Pliegos Tarifarios (Santiago)'!$A:$A,0)),H1851&lt;=1000,INDEX('Pliegos Tarifarios (Santiago)'!$H:$H,MATCH($B1851,'Pliegos Tarifarios (Santiago)'!$A:$A,0)),H1851&lt;=5000,INDEX('Pliegos Tarifarios (Santiago)'!$I:$I,MATCH($B1851,'Pliegos Tarifarios (Santiago)'!$A:$A,0)),H1851&gt;5000,INDEX('Pliegos Tarifarios (Santiago)'!$J:$J,MATCH($B1851,'Pliegos Tarifarios (Santiago)'!$A:$A,0)))/1.19</f>
        <v>11223.420134789916</v>
      </c>
      <c r="R1851" s="19">
        <f>INDEX('Pliegos Tarifarios (Santiago)'!$K:$K,MATCH($B1851,'Pliegos Tarifarios (Santiago)'!$A:$A,0))</f>
        <v>723.17600000000004</v>
      </c>
      <c r="S1851" s="21">
        <f t="shared" si="113"/>
        <v>732632.84863678995</v>
      </c>
      <c r="T1851" s="21">
        <f t="shared" si="114"/>
        <v>139200.24124099009</v>
      </c>
      <c r="U1851" s="19">
        <v>0</v>
      </c>
      <c r="V1851" s="21">
        <f t="shared" si="115"/>
        <v>871833.08987778006</v>
      </c>
    </row>
    <row r="1852" spans="1:22" x14ac:dyDescent="0.3">
      <c r="A1852" s="7" t="s">
        <v>139</v>
      </c>
      <c r="B1852" s="7">
        <v>8</v>
      </c>
      <c r="C1852" s="8" t="s">
        <v>178</v>
      </c>
      <c r="D1852" s="7" t="s">
        <v>321</v>
      </c>
      <c r="E1852" s="7" t="s">
        <v>75</v>
      </c>
      <c r="F1852" s="8" t="s">
        <v>84</v>
      </c>
      <c r="G1852" s="7" t="s">
        <v>16</v>
      </c>
      <c r="H1852" s="9">
        <v>3116.0569</v>
      </c>
      <c r="I1852" s="9">
        <v>8.3682999999999996</v>
      </c>
      <c r="J1852" s="9">
        <v>8.2188999999999997</v>
      </c>
      <c r="K1852" s="10">
        <v>0.98214691155909806</v>
      </c>
      <c r="L1852" s="9">
        <v>100.52</v>
      </c>
      <c r="M1852" s="19">
        <f>H1852*INDEX('Pliegos Tarifarios (Santiago)'!$B:$B,MATCH($B1852,'Pliegos Tarifarios (Santiago)'!$A:$A,0))</f>
        <v>410581.00531470001</v>
      </c>
      <c r="N1852" s="19">
        <f>I1852*INDEX('Pliegos Tarifarios (Santiago)'!$C:$C,MATCH($B1852,'Pliegos Tarifarios (Santiago)'!$A:$A,0))</f>
        <v>28458.6886959</v>
      </c>
      <c r="O1852" s="19">
        <f>J1852*INDEX('Pliegos Tarifarios (Santiago)'!$D:$D,MATCH($B1852,'Pliegos Tarifarios (Santiago)'!$A:$A,0))</f>
        <v>118875.3340795</v>
      </c>
      <c r="P1852" s="19">
        <f>H1852*INDEX('Pliegos Tarifarios (Santiago)'!$E:$E,MATCH($B1852,'Pliegos Tarifarios (Santiago)'!$A:$A,0))</f>
        <v>40583.525065599999</v>
      </c>
      <c r="Q1852" s="19" cm="1">
        <f t="array" ref="Q1852">H1852*_xlfn.IFS(H1852&lt;=350,INDEX('Pliegos Tarifarios (Santiago)'!$F:$F,MATCH($B1852,'Pliegos Tarifarios (Santiago)'!$A:$A,0)),H1852&lt;=500,INDEX('Pliegos Tarifarios (Santiago)'!$G:$G,MATCH($B1852,'Pliegos Tarifarios (Santiago)'!$A:$A,0)),H1852&lt;=1000,INDEX('Pliegos Tarifarios (Santiago)'!$H:$H,MATCH($B1852,'Pliegos Tarifarios (Santiago)'!$A:$A,0)),H1852&lt;=5000,INDEX('Pliegos Tarifarios (Santiago)'!$I:$I,MATCH($B1852,'Pliegos Tarifarios (Santiago)'!$A:$A,0)),H1852&gt;5000,INDEX('Pliegos Tarifarios (Santiago)'!$J:$J,MATCH($B1852,'Pliegos Tarifarios (Santiago)'!$A:$A,0)))/1.19</f>
        <v>9350.7892352100844</v>
      </c>
      <c r="R1852" s="19">
        <f>INDEX('Pliegos Tarifarios (Santiago)'!$K:$K,MATCH($B1852,'Pliegos Tarifarios (Santiago)'!$A:$A,0))</f>
        <v>723.17600000000004</v>
      </c>
      <c r="S1852" s="21">
        <f t="shared" si="113"/>
        <v>608572.51839091</v>
      </c>
      <c r="T1852" s="21">
        <f t="shared" si="114"/>
        <v>115628.7784942729</v>
      </c>
      <c r="U1852" s="19">
        <v>0</v>
      </c>
      <c r="V1852" s="21">
        <f t="shared" si="115"/>
        <v>724201.29688518285</v>
      </c>
    </row>
    <row r="1853" spans="1:22" x14ac:dyDescent="0.3">
      <c r="A1853" s="7" t="s">
        <v>139</v>
      </c>
      <c r="B1853" s="7">
        <v>8</v>
      </c>
      <c r="C1853" s="8" t="s">
        <v>178</v>
      </c>
      <c r="D1853" s="7" t="s">
        <v>322</v>
      </c>
      <c r="E1853" s="7" t="s">
        <v>75</v>
      </c>
      <c r="F1853" s="8" t="s">
        <v>323</v>
      </c>
      <c r="G1853" s="7" t="s">
        <v>16</v>
      </c>
      <c r="H1853" s="9">
        <v>3114.4702000000002</v>
      </c>
      <c r="I1853" s="9">
        <v>8.5244</v>
      </c>
      <c r="J1853" s="9">
        <v>8.1933000000000007</v>
      </c>
      <c r="K1853" s="10">
        <v>0.96115855661395533</v>
      </c>
      <c r="L1853" s="9">
        <v>100.47</v>
      </c>
      <c r="M1853" s="19">
        <f>H1853*INDEX('Pliegos Tarifarios (Santiago)'!$B:$B,MATCH($B1853,'Pliegos Tarifarios (Santiago)'!$A:$A,0))</f>
        <v>410371.93696260004</v>
      </c>
      <c r="N1853" s="19">
        <f>I1853*INDEX('Pliegos Tarifarios (Santiago)'!$C:$C,MATCH($B1853,'Pliegos Tarifarios (Santiago)'!$A:$A,0))</f>
        <v>28989.549361200003</v>
      </c>
      <c r="O1853" s="19">
        <f>J1853*INDEX('Pliegos Tarifarios (Santiago)'!$D:$D,MATCH($B1853,'Pliegos Tarifarios (Santiago)'!$A:$A,0))</f>
        <v>118505.06451150002</v>
      </c>
      <c r="P1853" s="19">
        <f>H1853*INDEX('Pliegos Tarifarios (Santiago)'!$E:$E,MATCH($B1853,'Pliegos Tarifarios (Santiago)'!$A:$A,0))</f>
        <v>40562.859884799997</v>
      </c>
      <c r="Q1853" s="19" cm="1">
        <f t="array" ref="Q1853">H1853*_xlfn.IFS(H1853&lt;=350,INDEX('Pliegos Tarifarios (Santiago)'!$F:$F,MATCH($B1853,'Pliegos Tarifarios (Santiago)'!$A:$A,0)),H1853&lt;=500,INDEX('Pliegos Tarifarios (Santiago)'!$G:$G,MATCH($B1853,'Pliegos Tarifarios (Santiago)'!$A:$A,0)),H1853&lt;=1000,INDEX('Pliegos Tarifarios (Santiago)'!$H:$H,MATCH($B1853,'Pliegos Tarifarios (Santiago)'!$A:$A,0)),H1853&lt;=5000,INDEX('Pliegos Tarifarios (Santiago)'!$I:$I,MATCH($B1853,'Pliegos Tarifarios (Santiago)'!$A:$A,0)),H1853&gt;5000,INDEX('Pliegos Tarifarios (Santiago)'!$J:$J,MATCH($B1853,'Pliegos Tarifarios (Santiago)'!$A:$A,0)))/1.19</f>
        <v>9346.0278018487406</v>
      </c>
      <c r="R1853" s="19">
        <f>INDEX('Pliegos Tarifarios (Santiago)'!$K:$K,MATCH($B1853,'Pliegos Tarifarios (Santiago)'!$A:$A,0))</f>
        <v>723.17600000000004</v>
      </c>
      <c r="S1853" s="21">
        <f t="shared" si="113"/>
        <v>608498.61452194885</v>
      </c>
      <c r="T1853" s="21">
        <f t="shared" si="114"/>
        <v>115614.73675917028</v>
      </c>
      <c r="U1853" s="19">
        <v>0</v>
      </c>
      <c r="V1853" s="21">
        <f t="shared" si="115"/>
        <v>724113.35128111916</v>
      </c>
    </row>
    <row r="1854" spans="1:22" x14ac:dyDescent="0.3">
      <c r="A1854" s="7" t="s">
        <v>139</v>
      </c>
      <c r="B1854" s="7">
        <v>8</v>
      </c>
      <c r="C1854" s="8" t="s">
        <v>178</v>
      </c>
      <c r="D1854" s="7" t="s">
        <v>324</v>
      </c>
      <c r="E1854" s="7" t="s">
        <v>75</v>
      </c>
      <c r="F1854" s="8" t="s">
        <v>325</v>
      </c>
      <c r="G1854" s="7" t="s">
        <v>16</v>
      </c>
      <c r="H1854" s="9">
        <v>1247.4012</v>
      </c>
      <c r="I1854" s="9">
        <v>3.3592</v>
      </c>
      <c r="J1854" s="9">
        <v>3.3222</v>
      </c>
      <c r="K1854" s="10">
        <v>0.98898547273160275</v>
      </c>
      <c r="L1854" s="9">
        <v>40.24</v>
      </c>
      <c r="M1854" s="19">
        <f>H1854*INDEX('Pliegos Tarifarios (Santiago)'!$B:$B,MATCH($B1854,'Pliegos Tarifarios (Santiago)'!$A:$A,0))</f>
        <v>164361.32431560001</v>
      </c>
      <c r="N1854" s="19">
        <f>I1854*INDEX('Pliegos Tarifarios (Santiago)'!$C:$C,MATCH($B1854,'Pliegos Tarifarios (Santiago)'!$A:$A,0))</f>
        <v>11423.876661600001</v>
      </c>
      <c r="O1854" s="19">
        <f>J1854*INDEX('Pliegos Tarifarios (Santiago)'!$D:$D,MATCH($B1854,'Pliegos Tarifarios (Santiago)'!$A:$A,0))</f>
        <v>48051.154641000001</v>
      </c>
      <c r="P1854" s="19">
        <f>H1854*INDEX('Pliegos Tarifarios (Santiago)'!$E:$E,MATCH($B1854,'Pliegos Tarifarios (Santiago)'!$A:$A,0))</f>
        <v>16246.1532288</v>
      </c>
      <c r="Q1854" s="19" cm="1">
        <f t="array" ref="Q1854">H1854*_xlfn.IFS(H1854&lt;=350,INDEX('Pliegos Tarifarios (Santiago)'!$F:$F,MATCH($B1854,'Pliegos Tarifarios (Santiago)'!$A:$A,0)),H1854&lt;=500,INDEX('Pliegos Tarifarios (Santiago)'!$G:$G,MATCH($B1854,'Pliegos Tarifarios (Santiago)'!$A:$A,0)),H1854&lt;=1000,INDEX('Pliegos Tarifarios (Santiago)'!$H:$H,MATCH($B1854,'Pliegos Tarifarios (Santiago)'!$A:$A,0)),H1854&lt;=5000,INDEX('Pliegos Tarifarios (Santiago)'!$I:$I,MATCH($B1854,'Pliegos Tarifarios (Santiago)'!$A:$A,0)),H1854&gt;5000,INDEX('Pliegos Tarifarios (Santiago)'!$J:$J,MATCH($B1854,'Pliegos Tarifarios (Santiago)'!$A:$A,0)))/1.19</f>
        <v>3743.251836302521</v>
      </c>
      <c r="R1854" s="19">
        <f>INDEX('Pliegos Tarifarios (Santiago)'!$K:$K,MATCH($B1854,'Pliegos Tarifarios (Santiago)'!$A:$A,0))</f>
        <v>723.17600000000004</v>
      </c>
      <c r="S1854" s="21">
        <f t="shared" si="113"/>
        <v>244548.93668330251</v>
      </c>
      <c r="T1854" s="21">
        <f t="shared" si="114"/>
        <v>46464.297969827479</v>
      </c>
      <c r="U1854" s="19">
        <v>0</v>
      </c>
      <c r="V1854" s="21">
        <f t="shared" si="115"/>
        <v>291013.23465313</v>
      </c>
    </row>
    <row r="1855" spans="1:22" x14ac:dyDescent="0.3">
      <c r="A1855" s="7" t="s">
        <v>139</v>
      </c>
      <c r="B1855" s="7">
        <v>8</v>
      </c>
      <c r="C1855" s="8" t="s">
        <v>178</v>
      </c>
      <c r="D1855" s="7" t="s">
        <v>326</v>
      </c>
      <c r="E1855" s="7" t="s">
        <v>327</v>
      </c>
      <c r="F1855" s="8" t="s">
        <v>328</v>
      </c>
      <c r="G1855" s="7" t="s">
        <v>16</v>
      </c>
      <c r="H1855" s="9">
        <v>3121.0688</v>
      </c>
      <c r="I1855" s="9">
        <v>8.4726999999999997</v>
      </c>
      <c r="J1855" s="9">
        <v>8.3102999999999998</v>
      </c>
      <c r="K1855" s="10">
        <v>0.98083255632797106</v>
      </c>
      <c r="L1855" s="9">
        <v>100.68</v>
      </c>
      <c r="M1855" s="19">
        <f>H1855*INDEX('Pliegos Tarifarios (Santiago)'!$B:$B,MATCH($B1855,'Pliegos Tarifarios (Santiago)'!$A:$A,0))</f>
        <v>411241.38829440001</v>
      </c>
      <c r="N1855" s="19">
        <f>I1855*INDEX('Pliegos Tarifarios (Santiago)'!$C:$C,MATCH($B1855,'Pliegos Tarifarios (Santiago)'!$A:$A,0))</f>
        <v>28813.7293971</v>
      </c>
      <c r="O1855" s="19">
        <f>J1855*INDEX('Pliegos Tarifarios (Santiago)'!$D:$D,MATCH($B1855,'Pliegos Tarifarios (Santiago)'!$A:$A,0))</f>
        <v>120197.3121465</v>
      </c>
      <c r="P1855" s="19">
        <f>H1855*INDEX('Pliegos Tarifarios (Santiago)'!$E:$E,MATCH($B1855,'Pliegos Tarifarios (Santiago)'!$A:$A,0))</f>
        <v>40648.8000512</v>
      </c>
      <c r="Q1855" s="19" cm="1">
        <f t="array" ref="Q1855">H1855*_xlfn.IFS(H1855&lt;=350,INDEX('Pliegos Tarifarios (Santiago)'!$F:$F,MATCH($B1855,'Pliegos Tarifarios (Santiago)'!$A:$A,0)),H1855&lt;=500,INDEX('Pliegos Tarifarios (Santiago)'!$G:$G,MATCH($B1855,'Pliegos Tarifarios (Santiago)'!$A:$A,0)),H1855&lt;=1000,INDEX('Pliegos Tarifarios (Santiago)'!$H:$H,MATCH($B1855,'Pliegos Tarifarios (Santiago)'!$A:$A,0)),H1855&lt;=5000,INDEX('Pliegos Tarifarios (Santiago)'!$I:$I,MATCH($B1855,'Pliegos Tarifarios (Santiago)'!$A:$A,0)),H1855&gt;5000,INDEX('Pliegos Tarifarios (Santiago)'!$J:$J,MATCH($B1855,'Pliegos Tarifarios (Santiago)'!$A:$A,0)))/1.19</f>
        <v>9365.8291468907555</v>
      </c>
      <c r="R1855" s="19">
        <f>INDEX('Pliegos Tarifarios (Santiago)'!$K:$K,MATCH($B1855,'Pliegos Tarifarios (Santiago)'!$A:$A,0))</f>
        <v>723.17600000000004</v>
      </c>
      <c r="S1855" s="21">
        <f t="shared" si="113"/>
        <v>610990.23503609071</v>
      </c>
      <c r="T1855" s="21">
        <f t="shared" si="114"/>
        <v>116088.14465685724</v>
      </c>
      <c r="U1855" s="19">
        <v>0</v>
      </c>
      <c r="V1855" s="21">
        <f t="shared" si="115"/>
        <v>727078.37969294796</v>
      </c>
    </row>
    <row r="1856" spans="1:22" x14ac:dyDescent="0.3">
      <c r="A1856" s="7" t="s">
        <v>139</v>
      </c>
      <c r="B1856" s="7">
        <v>8</v>
      </c>
      <c r="C1856" s="8" t="s">
        <v>178</v>
      </c>
      <c r="D1856" s="7" t="s">
        <v>329</v>
      </c>
      <c r="E1856" s="7" t="s">
        <v>327</v>
      </c>
      <c r="F1856" s="8" t="s">
        <v>330</v>
      </c>
      <c r="G1856" s="7" t="s">
        <v>16</v>
      </c>
      <c r="H1856" s="9">
        <v>2486.1405</v>
      </c>
      <c r="I1856" s="9">
        <v>6.89</v>
      </c>
      <c r="J1856" s="9">
        <v>6.6539000000000001</v>
      </c>
      <c r="K1856" s="10">
        <v>0.9657329462989841</v>
      </c>
      <c r="L1856" s="9">
        <v>80.2</v>
      </c>
      <c r="M1856" s="19">
        <f>H1856*INDEX('Pliegos Tarifarios (Santiago)'!$B:$B,MATCH($B1856,'Pliegos Tarifarios (Santiago)'!$A:$A,0))</f>
        <v>327581.3307015</v>
      </c>
      <c r="N1856" s="19">
        <f>I1856*INDEX('Pliegos Tarifarios (Santiago)'!$C:$C,MATCH($B1856,'Pliegos Tarifarios (Santiago)'!$A:$A,0))</f>
        <v>23431.325969999998</v>
      </c>
      <c r="O1856" s="19">
        <f>J1856*INDEX('Pliegos Tarifarios (Santiago)'!$D:$D,MATCH($B1856,'Pliegos Tarifarios (Santiago)'!$A:$A,0))</f>
        <v>96239.714004500012</v>
      </c>
      <c r="P1856" s="19">
        <f>H1856*INDEX('Pliegos Tarifarios (Santiago)'!$E:$E,MATCH($B1856,'Pliegos Tarifarios (Santiago)'!$A:$A,0))</f>
        <v>32379.493871999999</v>
      </c>
      <c r="Q1856" s="19" cm="1">
        <f t="array" ref="Q1856">H1856*_xlfn.IFS(H1856&lt;=350,INDEX('Pliegos Tarifarios (Santiago)'!$F:$F,MATCH($B1856,'Pliegos Tarifarios (Santiago)'!$A:$A,0)),H1856&lt;=500,INDEX('Pliegos Tarifarios (Santiago)'!$G:$G,MATCH($B1856,'Pliegos Tarifarios (Santiago)'!$A:$A,0)),H1856&lt;=1000,INDEX('Pliegos Tarifarios (Santiago)'!$H:$H,MATCH($B1856,'Pliegos Tarifarios (Santiago)'!$A:$A,0)),H1856&lt;=5000,INDEX('Pliegos Tarifarios (Santiago)'!$I:$I,MATCH($B1856,'Pliegos Tarifarios (Santiago)'!$A:$A,0)),H1856&gt;5000,INDEX('Pliegos Tarifarios (Santiago)'!$J:$J,MATCH($B1856,'Pliegos Tarifarios (Santiago)'!$A:$A,0)))/1.19</f>
        <v>7460.5106936974789</v>
      </c>
      <c r="R1856" s="19">
        <f>INDEX('Pliegos Tarifarios (Santiago)'!$K:$K,MATCH($B1856,'Pliegos Tarifarios (Santiago)'!$A:$A,0))</f>
        <v>723.17600000000004</v>
      </c>
      <c r="S1856" s="21">
        <f t="shared" si="113"/>
        <v>487815.55124169751</v>
      </c>
      <c r="T1856" s="21">
        <f t="shared" si="114"/>
        <v>92684.954735922525</v>
      </c>
      <c r="U1856" s="19">
        <v>0</v>
      </c>
      <c r="V1856" s="21">
        <f t="shared" si="115"/>
        <v>580500.50597762002</v>
      </c>
    </row>
    <row r="1857" spans="1:22" x14ac:dyDescent="0.3">
      <c r="A1857" s="7" t="s">
        <v>139</v>
      </c>
      <c r="B1857" s="7">
        <v>8</v>
      </c>
      <c r="C1857" s="8" t="s">
        <v>178</v>
      </c>
      <c r="D1857" s="7" t="s">
        <v>331</v>
      </c>
      <c r="E1857" s="7" t="s">
        <v>327</v>
      </c>
      <c r="F1857" s="8" t="s">
        <v>332</v>
      </c>
      <c r="G1857" s="7" t="s">
        <v>16</v>
      </c>
      <c r="H1857" s="9">
        <v>1864.1554000000001</v>
      </c>
      <c r="I1857" s="9">
        <v>5.0480999999999998</v>
      </c>
      <c r="J1857" s="9">
        <v>5.0254000000000003</v>
      </c>
      <c r="K1857" s="10">
        <v>0.99550325865177003</v>
      </c>
      <c r="L1857" s="9">
        <v>60.13</v>
      </c>
      <c r="M1857" s="19">
        <f>H1857*INDEX('Pliegos Tarifarios (Santiago)'!$B:$B,MATCH($B1857,'Pliegos Tarifarios (Santiago)'!$A:$A,0))</f>
        <v>245626.70797020002</v>
      </c>
      <c r="N1857" s="19">
        <f>I1857*INDEX('Pliegos Tarifarios (Santiago)'!$C:$C,MATCH($B1857,'Pliegos Tarifarios (Santiago)'!$A:$A,0))</f>
        <v>17167.442181300001</v>
      </c>
      <c r="O1857" s="19">
        <f>J1857*INDEX('Pliegos Tarifarios (Santiago)'!$D:$D,MATCH($B1857,'Pliegos Tarifarios (Santiago)'!$A:$A,0))</f>
        <v>72685.651837000012</v>
      </c>
      <c r="P1857" s="19">
        <f>H1857*INDEX('Pliegos Tarifarios (Santiago)'!$E:$E,MATCH($B1857,'Pliegos Tarifarios (Santiago)'!$A:$A,0))</f>
        <v>24278.759929600001</v>
      </c>
      <c r="Q1857" s="19" cm="1">
        <f t="array" ref="Q1857">H1857*_xlfn.IFS(H1857&lt;=350,INDEX('Pliegos Tarifarios (Santiago)'!$F:$F,MATCH($B1857,'Pliegos Tarifarios (Santiago)'!$A:$A,0)),H1857&lt;=500,INDEX('Pliegos Tarifarios (Santiago)'!$G:$G,MATCH($B1857,'Pliegos Tarifarios (Santiago)'!$A:$A,0)),H1857&lt;=1000,INDEX('Pliegos Tarifarios (Santiago)'!$H:$H,MATCH($B1857,'Pliegos Tarifarios (Santiago)'!$A:$A,0)),H1857&lt;=5000,INDEX('Pliegos Tarifarios (Santiago)'!$I:$I,MATCH($B1857,'Pliegos Tarifarios (Santiago)'!$A:$A,0)),H1857&gt;5000,INDEX('Pliegos Tarifarios (Santiago)'!$J:$J,MATCH($B1857,'Pliegos Tarifarios (Santiago)'!$A:$A,0)))/1.19</f>
        <v>5594.0327171428571</v>
      </c>
      <c r="R1857" s="19">
        <f>INDEX('Pliegos Tarifarios (Santiago)'!$K:$K,MATCH($B1857,'Pliegos Tarifarios (Santiago)'!$A:$A,0))</f>
        <v>723.17600000000004</v>
      </c>
      <c r="S1857" s="21">
        <f t="shared" si="113"/>
        <v>366075.77063524286</v>
      </c>
      <c r="T1857" s="21">
        <f t="shared" si="114"/>
        <v>69554.396420696139</v>
      </c>
      <c r="U1857" s="19">
        <v>0</v>
      </c>
      <c r="V1857" s="21">
        <f t="shared" si="115"/>
        <v>435630.16705593897</v>
      </c>
    </row>
    <row r="1858" spans="1:22" x14ac:dyDescent="0.3">
      <c r="A1858" s="7" t="s">
        <v>139</v>
      </c>
      <c r="B1858" s="7">
        <v>8</v>
      </c>
      <c r="C1858" s="8" t="s">
        <v>178</v>
      </c>
      <c r="D1858" s="7" t="s">
        <v>333</v>
      </c>
      <c r="E1858" s="7" t="s">
        <v>327</v>
      </c>
      <c r="F1858" s="8" t="s">
        <v>334</v>
      </c>
      <c r="G1858" s="7" t="s">
        <v>16</v>
      </c>
      <c r="H1858" s="9">
        <v>2487.9524999999999</v>
      </c>
      <c r="I1858" s="9">
        <v>6.8507999999999996</v>
      </c>
      <c r="J1858" s="9">
        <v>6.8507999999999996</v>
      </c>
      <c r="K1858" s="10">
        <v>1</v>
      </c>
      <c r="L1858" s="9">
        <v>80.260000000000005</v>
      </c>
      <c r="M1858" s="19">
        <f>H1858*INDEX('Pliegos Tarifarios (Santiago)'!$B:$B,MATCH($B1858,'Pliegos Tarifarios (Santiago)'!$A:$A,0))</f>
        <v>327820.0852575</v>
      </c>
      <c r="N1858" s="19">
        <f>I1858*INDEX('Pliegos Tarifarios (Santiago)'!$C:$C,MATCH($B1858,'Pliegos Tarifarios (Santiago)'!$A:$A,0))</f>
        <v>23298.015668399999</v>
      </c>
      <c r="O1858" s="19">
        <f>J1858*INDEX('Pliegos Tarifarios (Santiago)'!$D:$D,MATCH($B1858,'Pliegos Tarifarios (Santiago)'!$A:$A,0))</f>
        <v>99087.607673999999</v>
      </c>
      <c r="P1858" s="19">
        <f>H1858*INDEX('Pliegos Tarifarios (Santiago)'!$E:$E,MATCH($B1858,'Pliegos Tarifarios (Santiago)'!$A:$A,0))</f>
        <v>32403.093359999995</v>
      </c>
      <c r="Q1858" s="19" cm="1">
        <f t="array" ref="Q1858">H1858*_xlfn.IFS(H1858&lt;=350,INDEX('Pliegos Tarifarios (Santiago)'!$F:$F,MATCH($B1858,'Pliegos Tarifarios (Santiago)'!$A:$A,0)),H1858&lt;=500,INDEX('Pliegos Tarifarios (Santiago)'!$G:$G,MATCH($B1858,'Pliegos Tarifarios (Santiago)'!$A:$A,0)),H1858&lt;=1000,INDEX('Pliegos Tarifarios (Santiago)'!$H:$H,MATCH($B1858,'Pliegos Tarifarios (Santiago)'!$A:$A,0)),H1858&lt;=5000,INDEX('Pliegos Tarifarios (Santiago)'!$I:$I,MATCH($B1858,'Pliegos Tarifarios (Santiago)'!$A:$A,0)),H1858&gt;5000,INDEX('Pliegos Tarifarios (Santiago)'!$J:$J,MATCH($B1858,'Pliegos Tarifarios (Santiago)'!$A:$A,0)))/1.19</f>
        <v>7465.948216386555</v>
      </c>
      <c r="R1858" s="19">
        <f>INDEX('Pliegos Tarifarios (Santiago)'!$K:$K,MATCH($B1858,'Pliegos Tarifarios (Santiago)'!$A:$A,0))</f>
        <v>723.17600000000004</v>
      </c>
      <c r="S1858" s="21">
        <f t="shared" si="113"/>
        <v>490797.92617628654</v>
      </c>
      <c r="T1858" s="21">
        <f t="shared" si="114"/>
        <v>93251.605973494443</v>
      </c>
      <c r="U1858" s="19">
        <v>0</v>
      </c>
      <c r="V1858" s="21">
        <f t="shared" si="115"/>
        <v>584049.53214978101</v>
      </c>
    </row>
    <row r="1859" spans="1:22" x14ac:dyDescent="0.3">
      <c r="A1859" s="7" t="s">
        <v>139</v>
      </c>
      <c r="B1859" s="7">
        <v>8</v>
      </c>
      <c r="C1859" s="8" t="s">
        <v>178</v>
      </c>
      <c r="D1859" s="7" t="s">
        <v>335</v>
      </c>
      <c r="E1859" s="7" t="s">
        <v>327</v>
      </c>
      <c r="F1859" s="8" t="s">
        <v>336</v>
      </c>
      <c r="G1859" s="7" t="s">
        <v>16</v>
      </c>
      <c r="H1859" s="9">
        <v>2497.6295</v>
      </c>
      <c r="I1859" s="9">
        <v>6.8042999999999996</v>
      </c>
      <c r="J1859" s="9">
        <v>6.5179999999999998</v>
      </c>
      <c r="K1859" s="10">
        <v>0.95792366591714062</v>
      </c>
      <c r="L1859" s="9">
        <v>80.569999999999993</v>
      </c>
      <c r="M1859" s="19">
        <f>H1859*INDEX('Pliegos Tarifarios (Santiago)'!$B:$B,MATCH($B1859,'Pliegos Tarifarios (Santiago)'!$A:$A,0))</f>
        <v>329095.15580850001</v>
      </c>
      <c r="N1859" s="19">
        <f>I1859*INDEX('Pliegos Tarifarios (Santiago)'!$C:$C,MATCH($B1859,'Pliegos Tarifarios (Santiago)'!$A:$A,0))</f>
        <v>23139.879723899998</v>
      </c>
      <c r="O1859" s="19">
        <f>J1859*INDEX('Pliegos Tarifarios (Santiago)'!$D:$D,MATCH($B1859,'Pliegos Tarifarios (Santiago)'!$A:$A,0))</f>
        <v>94274.103289999999</v>
      </c>
      <c r="P1859" s="19">
        <f>H1859*INDEX('Pliegos Tarifarios (Santiago)'!$E:$E,MATCH($B1859,'Pliegos Tarifarios (Santiago)'!$A:$A,0))</f>
        <v>32529.126607999999</v>
      </c>
      <c r="Q1859" s="19" cm="1">
        <f t="array" ref="Q1859">H1859*_xlfn.IFS(H1859&lt;=350,INDEX('Pliegos Tarifarios (Santiago)'!$F:$F,MATCH($B1859,'Pliegos Tarifarios (Santiago)'!$A:$A,0)),H1859&lt;=500,INDEX('Pliegos Tarifarios (Santiago)'!$G:$G,MATCH($B1859,'Pliegos Tarifarios (Santiago)'!$A:$A,0)),H1859&lt;=1000,INDEX('Pliegos Tarifarios (Santiago)'!$H:$H,MATCH($B1859,'Pliegos Tarifarios (Santiago)'!$A:$A,0)),H1859&lt;=5000,INDEX('Pliegos Tarifarios (Santiago)'!$I:$I,MATCH($B1859,'Pliegos Tarifarios (Santiago)'!$A:$A,0)),H1859&gt;5000,INDEX('Pliegos Tarifarios (Santiago)'!$J:$J,MATCH($B1859,'Pliegos Tarifarios (Santiago)'!$A:$A,0)))/1.19</f>
        <v>7494.9873483193278</v>
      </c>
      <c r="R1859" s="19">
        <f>INDEX('Pliegos Tarifarios (Santiago)'!$K:$K,MATCH($B1859,'Pliegos Tarifarios (Santiago)'!$A:$A,0))</f>
        <v>723.17600000000004</v>
      </c>
      <c r="S1859" s="21">
        <f t="shared" si="113"/>
        <v>487256.42877871933</v>
      </c>
      <c r="T1859" s="21">
        <f t="shared" si="114"/>
        <v>92578.721467956668</v>
      </c>
      <c r="U1859" s="19">
        <v>0</v>
      </c>
      <c r="V1859" s="21">
        <f t="shared" si="115"/>
        <v>579835.15024667606</v>
      </c>
    </row>
    <row r="1860" spans="1:22" x14ac:dyDescent="0.3">
      <c r="A1860" s="7" t="s">
        <v>139</v>
      </c>
      <c r="B1860" s="7">
        <v>8</v>
      </c>
      <c r="C1860" s="8" t="s">
        <v>178</v>
      </c>
      <c r="D1860" s="7" t="s">
        <v>337</v>
      </c>
      <c r="E1860" s="7" t="s">
        <v>327</v>
      </c>
      <c r="F1860" s="8" t="s">
        <v>338</v>
      </c>
      <c r="G1860" s="7" t="s">
        <v>16</v>
      </c>
      <c r="H1860" s="9">
        <v>1871.4358999999999</v>
      </c>
      <c r="I1860" s="9">
        <v>5.0587</v>
      </c>
      <c r="J1860" s="9">
        <v>5.0587</v>
      </c>
      <c r="K1860" s="10">
        <v>1</v>
      </c>
      <c r="L1860" s="9">
        <v>60.37</v>
      </c>
      <c r="M1860" s="19">
        <f>H1860*INDEX('Pliegos Tarifarios (Santiago)'!$B:$B,MATCH($B1860,'Pliegos Tarifarios (Santiago)'!$A:$A,0))</f>
        <v>246586.00849169999</v>
      </c>
      <c r="N1860" s="19">
        <f>I1860*INDEX('Pliegos Tarifarios (Santiago)'!$C:$C,MATCH($B1860,'Pliegos Tarifarios (Santiago)'!$A:$A,0))</f>
        <v>17203.490375100002</v>
      </c>
      <c r="O1860" s="19">
        <f>J1860*INDEX('Pliegos Tarifarios (Santiago)'!$D:$D,MATCH($B1860,'Pliegos Tarifarios (Santiago)'!$A:$A,0))</f>
        <v>73167.291548499998</v>
      </c>
      <c r="P1860" s="19">
        <f>H1860*INDEX('Pliegos Tarifarios (Santiago)'!$E:$E,MATCH($B1860,'Pliegos Tarifarios (Santiago)'!$A:$A,0))</f>
        <v>24373.581161599999</v>
      </c>
      <c r="Q1860" s="19" cm="1">
        <f t="array" ref="Q1860">H1860*_xlfn.IFS(H1860&lt;=350,INDEX('Pliegos Tarifarios (Santiago)'!$F:$F,MATCH($B1860,'Pliegos Tarifarios (Santiago)'!$A:$A,0)),H1860&lt;=500,INDEX('Pliegos Tarifarios (Santiago)'!$G:$G,MATCH($B1860,'Pliegos Tarifarios (Santiago)'!$A:$A,0)),H1860&lt;=1000,INDEX('Pliegos Tarifarios (Santiago)'!$H:$H,MATCH($B1860,'Pliegos Tarifarios (Santiago)'!$A:$A,0)),H1860&lt;=5000,INDEX('Pliegos Tarifarios (Santiago)'!$I:$I,MATCH($B1860,'Pliegos Tarifarios (Santiago)'!$A:$A,0)),H1860&gt;5000,INDEX('Pliegos Tarifarios (Santiago)'!$J:$J,MATCH($B1860,'Pliegos Tarifarios (Santiago)'!$A:$A,0)))/1.19</f>
        <v>5615.880335210084</v>
      </c>
      <c r="R1860" s="19">
        <f>INDEX('Pliegos Tarifarios (Santiago)'!$K:$K,MATCH($B1860,'Pliegos Tarifarios (Santiago)'!$A:$A,0))</f>
        <v>723.17600000000004</v>
      </c>
      <c r="S1860" s="21">
        <f t="shared" si="113"/>
        <v>367669.42791211006</v>
      </c>
      <c r="T1860" s="21">
        <f t="shared" si="114"/>
        <v>69857.191303300904</v>
      </c>
      <c r="U1860" s="19">
        <v>0</v>
      </c>
      <c r="V1860" s="21">
        <f t="shared" si="115"/>
        <v>437526.61921541096</v>
      </c>
    </row>
    <row r="1861" spans="1:22" x14ac:dyDescent="0.3">
      <c r="A1861" s="7" t="s">
        <v>139</v>
      </c>
      <c r="B1861" s="7">
        <v>8</v>
      </c>
      <c r="C1861" s="8" t="s">
        <v>178</v>
      </c>
      <c r="D1861" s="7" t="s">
        <v>339</v>
      </c>
      <c r="E1861" s="7" t="s">
        <v>327</v>
      </c>
      <c r="F1861" s="8" t="s">
        <v>340</v>
      </c>
      <c r="G1861" s="7" t="s">
        <v>16</v>
      </c>
      <c r="H1861" s="9">
        <v>1870.8372999999999</v>
      </c>
      <c r="I1861" s="9">
        <v>5.1433</v>
      </c>
      <c r="J1861" s="9">
        <v>4.8978999999999999</v>
      </c>
      <c r="K1861" s="10">
        <v>0.95228744191472403</v>
      </c>
      <c r="L1861" s="9">
        <v>60.35</v>
      </c>
      <c r="M1861" s="19">
        <f>H1861*INDEX('Pliegos Tarifarios (Santiago)'!$B:$B,MATCH($B1861,'Pliegos Tarifarios (Santiago)'!$A:$A,0))</f>
        <v>246507.1351599</v>
      </c>
      <c r="N1861" s="19">
        <f>I1861*INDEX('Pliegos Tarifarios (Santiago)'!$C:$C,MATCH($B1861,'Pliegos Tarifarios (Santiago)'!$A:$A,0))</f>
        <v>17491.195770900002</v>
      </c>
      <c r="O1861" s="19">
        <f>J1861*INDEX('Pliegos Tarifarios (Santiago)'!$D:$D,MATCH($B1861,'Pliegos Tarifarios (Santiago)'!$A:$A,0))</f>
        <v>70841.535824499995</v>
      </c>
      <c r="P1861" s="19">
        <f>H1861*INDEX('Pliegos Tarifarios (Santiago)'!$E:$E,MATCH($B1861,'Pliegos Tarifarios (Santiago)'!$A:$A,0))</f>
        <v>24365.784995199996</v>
      </c>
      <c r="Q1861" s="19" cm="1">
        <f t="array" ref="Q1861">H1861*_xlfn.IFS(H1861&lt;=350,INDEX('Pliegos Tarifarios (Santiago)'!$F:$F,MATCH($B1861,'Pliegos Tarifarios (Santiago)'!$A:$A,0)),H1861&lt;=500,INDEX('Pliegos Tarifarios (Santiago)'!$G:$G,MATCH($B1861,'Pliegos Tarifarios (Santiago)'!$A:$A,0)),H1861&lt;=1000,INDEX('Pliegos Tarifarios (Santiago)'!$H:$H,MATCH($B1861,'Pliegos Tarifarios (Santiago)'!$A:$A,0)),H1861&lt;=5000,INDEX('Pliegos Tarifarios (Santiago)'!$I:$I,MATCH($B1861,'Pliegos Tarifarios (Santiago)'!$A:$A,0)),H1861&gt;5000,INDEX('Pliegos Tarifarios (Santiago)'!$J:$J,MATCH($B1861,'Pliegos Tarifarios (Santiago)'!$A:$A,0)))/1.19</f>
        <v>5614.0840321848736</v>
      </c>
      <c r="R1861" s="19">
        <f>INDEX('Pliegos Tarifarios (Santiago)'!$K:$K,MATCH($B1861,'Pliegos Tarifarios (Santiago)'!$A:$A,0))</f>
        <v>723.17600000000004</v>
      </c>
      <c r="S1861" s="21">
        <f t="shared" si="113"/>
        <v>365542.91178268479</v>
      </c>
      <c r="T1861" s="21">
        <f t="shared" si="114"/>
        <v>69453.153238710118</v>
      </c>
      <c r="U1861" s="19">
        <v>0</v>
      </c>
      <c r="V1861" s="21">
        <f t="shared" si="115"/>
        <v>434996.06502139493</v>
      </c>
    </row>
    <row r="1862" spans="1:22" x14ac:dyDescent="0.3">
      <c r="A1862" s="7" t="s">
        <v>139</v>
      </c>
      <c r="B1862" s="7">
        <v>8</v>
      </c>
      <c r="C1862" s="8" t="s">
        <v>178</v>
      </c>
      <c r="D1862" s="7" t="s">
        <v>341</v>
      </c>
      <c r="E1862" s="7" t="s">
        <v>327</v>
      </c>
      <c r="F1862" s="8" t="s">
        <v>342</v>
      </c>
      <c r="G1862" s="7" t="s">
        <v>16</v>
      </c>
      <c r="H1862" s="9">
        <v>2491.4852999999998</v>
      </c>
      <c r="I1862" s="9">
        <v>6.7191000000000001</v>
      </c>
      <c r="J1862" s="9">
        <v>6.7191000000000001</v>
      </c>
      <c r="K1862" s="10">
        <v>1</v>
      </c>
      <c r="L1862" s="9">
        <v>80.37</v>
      </c>
      <c r="M1862" s="19">
        <f>H1862*INDEX('Pliegos Tarifarios (Santiago)'!$B:$B,MATCH($B1862,'Pliegos Tarifarios (Santiago)'!$A:$A,0))</f>
        <v>328285.57758390001</v>
      </c>
      <c r="N1862" s="19">
        <f>I1862*INDEX('Pliegos Tarifarios (Santiago)'!$C:$C,MATCH($B1862,'Pliegos Tarifarios (Santiago)'!$A:$A,0))</f>
        <v>22850.133864300002</v>
      </c>
      <c r="O1862" s="19">
        <f>J1862*INDEX('Pliegos Tarifarios (Santiago)'!$D:$D,MATCH($B1862,'Pliegos Tarifarios (Santiago)'!$A:$A,0))</f>
        <v>97182.744310499998</v>
      </c>
      <c r="P1862" s="19">
        <f>H1862*INDEX('Pliegos Tarifarios (Santiago)'!$E:$E,MATCH($B1862,'Pliegos Tarifarios (Santiago)'!$A:$A,0))</f>
        <v>32449.104547199997</v>
      </c>
      <c r="Q1862" s="19" cm="1">
        <f t="array" ref="Q1862">H1862*_xlfn.IFS(H1862&lt;=350,INDEX('Pliegos Tarifarios (Santiago)'!$F:$F,MATCH($B1862,'Pliegos Tarifarios (Santiago)'!$A:$A,0)),H1862&lt;=500,INDEX('Pliegos Tarifarios (Santiago)'!$G:$G,MATCH($B1862,'Pliegos Tarifarios (Santiago)'!$A:$A,0)),H1862&lt;=1000,INDEX('Pliegos Tarifarios (Santiago)'!$H:$H,MATCH($B1862,'Pliegos Tarifarios (Santiago)'!$A:$A,0)),H1862&lt;=5000,INDEX('Pliegos Tarifarios (Santiago)'!$I:$I,MATCH($B1862,'Pliegos Tarifarios (Santiago)'!$A:$A,0)),H1862&gt;5000,INDEX('Pliegos Tarifarios (Santiago)'!$J:$J,MATCH($B1862,'Pliegos Tarifarios (Santiago)'!$A:$A,0)))/1.19</f>
        <v>7476.5495851260494</v>
      </c>
      <c r="R1862" s="19">
        <f>INDEX('Pliegos Tarifarios (Santiago)'!$K:$K,MATCH($B1862,'Pliegos Tarifarios (Santiago)'!$A:$A,0))</f>
        <v>723.17600000000004</v>
      </c>
      <c r="S1862" s="21">
        <f t="shared" si="113"/>
        <v>488967.28589102597</v>
      </c>
      <c r="T1862" s="21">
        <f t="shared" si="114"/>
        <v>92903.784319294937</v>
      </c>
      <c r="U1862" s="19">
        <v>0</v>
      </c>
      <c r="V1862" s="21">
        <f t="shared" si="115"/>
        <v>581871.07021032088</v>
      </c>
    </row>
    <row r="1863" spans="1:22" x14ac:dyDescent="0.3">
      <c r="A1863" s="7" t="s">
        <v>139</v>
      </c>
      <c r="B1863" s="7">
        <v>8</v>
      </c>
      <c r="C1863" s="8" t="s">
        <v>178</v>
      </c>
      <c r="D1863" s="7" t="s">
        <v>343</v>
      </c>
      <c r="E1863" s="7" t="s">
        <v>327</v>
      </c>
      <c r="F1863" s="8" t="s">
        <v>344</v>
      </c>
      <c r="G1863" s="7" t="s">
        <v>16</v>
      </c>
      <c r="H1863" s="9">
        <v>1869.8625999999999</v>
      </c>
      <c r="I1863" s="9">
        <v>5.0761000000000003</v>
      </c>
      <c r="J1863" s="9">
        <v>5.0761000000000003</v>
      </c>
      <c r="K1863" s="10">
        <v>1</v>
      </c>
      <c r="L1863" s="9">
        <v>60.32</v>
      </c>
      <c r="M1863" s="19">
        <f>H1863*INDEX('Pliegos Tarifarios (Santiago)'!$B:$B,MATCH($B1863,'Pliegos Tarifarios (Santiago)'!$A:$A,0))</f>
        <v>246378.70576380001</v>
      </c>
      <c r="N1863" s="19">
        <f>I1863*INDEX('Pliegos Tarifarios (Santiago)'!$C:$C,MATCH($B1863,'Pliegos Tarifarios (Santiago)'!$A:$A,0))</f>
        <v>17262.663825300002</v>
      </c>
      <c r="O1863" s="19">
        <f>J1863*INDEX('Pliegos Tarifarios (Santiago)'!$D:$D,MATCH($B1863,'Pliegos Tarifarios (Santiago)'!$A:$A,0))</f>
        <v>73418.959145500005</v>
      </c>
      <c r="P1863" s="19">
        <f>H1863*INDEX('Pliegos Tarifarios (Santiago)'!$E:$E,MATCH($B1863,'Pliegos Tarifarios (Santiago)'!$A:$A,0))</f>
        <v>24353.090502399999</v>
      </c>
      <c r="Q1863" s="19" cm="1">
        <f t="array" ref="Q1863">H1863*_xlfn.IFS(H1863&lt;=350,INDEX('Pliegos Tarifarios (Santiago)'!$F:$F,MATCH($B1863,'Pliegos Tarifarios (Santiago)'!$A:$A,0)),H1863&lt;=500,INDEX('Pliegos Tarifarios (Santiago)'!$G:$G,MATCH($B1863,'Pliegos Tarifarios (Santiago)'!$A:$A,0)),H1863&lt;=1000,INDEX('Pliegos Tarifarios (Santiago)'!$H:$H,MATCH($B1863,'Pliegos Tarifarios (Santiago)'!$A:$A,0)),H1863&lt;=5000,INDEX('Pliegos Tarifarios (Santiago)'!$I:$I,MATCH($B1863,'Pliegos Tarifarios (Santiago)'!$A:$A,0)),H1863&gt;5000,INDEX('Pliegos Tarifarios (Santiago)'!$J:$J,MATCH($B1863,'Pliegos Tarifarios (Santiago)'!$A:$A,0)))/1.19</f>
        <v>5611.1591131092437</v>
      </c>
      <c r="R1863" s="19">
        <f>INDEX('Pliegos Tarifarios (Santiago)'!$K:$K,MATCH($B1863,'Pliegos Tarifarios (Santiago)'!$A:$A,0))</f>
        <v>723.17600000000004</v>
      </c>
      <c r="S1863" s="21">
        <f t="shared" si="113"/>
        <v>367747.7543501092</v>
      </c>
      <c r="T1863" s="21">
        <f t="shared" si="114"/>
        <v>69872.073326520753</v>
      </c>
      <c r="U1863" s="19">
        <v>0</v>
      </c>
      <c r="V1863" s="21">
        <f t="shared" si="115"/>
        <v>437619.82767662994</v>
      </c>
    </row>
    <row r="1864" spans="1:22" x14ac:dyDescent="0.3">
      <c r="A1864" s="7" t="s">
        <v>139</v>
      </c>
      <c r="B1864" s="7">
        <v>8</v>
      </c>
      <c r="C1864" s="8" t="s">
        <v>178</v>
      </c>
      <c r="D1864" s="7" t="s">
        <v>345</v>
      </c>
      <c r="E1864" s="7" t="s">
        <v>59</v>
      </c>
      <c r="F1864" s="8" t="s">
        <v>346</v>
      </c>
      <c r="G1864" s="7" t="s">
        <v>30</v>
      </c>
      <c r="H1864" s="9">
        <v>249.2123</v>
      </c>
      <c r="I1864" s="9">
        <v>0.68589999999999995</v>
      </c>
      <c r="J1864" s="9">
        <v>0.66749999999999998</v>
      </c>
      <c r="K1864" s="10">
        <v>0.97317393206006708</v>
      </c>
      <c r="L1864" s="9">
        <v>8.0399999999999991</v>
      </c>
      <c r="M1864" s="19">
        <f>H1864*INDEX('Pliegos Tarifarios (Santiago)'!$B:$B,MATCH($B1864,'Pliegos Tarifarios (Santiago)'!$A:$A,0))</f>
        <v>32836.9602849</v>
      </c>
      <c r="N1864" s="19">
        <f>I1864*INDEX('Pliegos Tarifarios (Santiago)'!$C:$C,MATCH($B1864,'Pliegos Tarifarios (Santiago)'!$A:$A,0))</f>
        <v>2332.5902007</v>
      </c>
      <c r="O1864" s="19">
        <f>J1864*INDEX('Pliegos Tarifarios (Santiago)'!$D:$D,MATCH($B1864,'Pliegos Tarifarios (Santiago)'!$A:$A,0))</f>
        <v>9654.4897125000007</v>
      </c>
      <c r="P1864" s="19">
        <f>H1864*INDEX('Pliegos Tarifarios (Santiago)'!$E:$E,MATCH($B1864,'Pliegos Tarifarios (Santiago)'!$A:$A,0))</f>
        <v>3245.7409951999998</v>
      </c>
      <c r="Q1864" s="19" cm="1">
        <f t="array" ref="Q1864">H1864*_xlfn.IFS(H1864&lt;=350,INDEX('Pliegos Tarifarios (Santiago)'!$F:$F,MATCH($B1864,'Pliegos Tarifarios (Santiago)'!$A:$A,0)),H1864&lt;=500,INDEX('Pliegos Tarifarios (Santiago)'!$G:$G,MATCH($B1864,'Pliegos Tarifarios (Santiago)'!$A:$A,0)),H1864&lt;=1000,INDEX('Pliegos Tarifarios (Santiago)'!$H:$H,MATCH($B1864,'Pliegos Tarifarios (Santiago)'!$A:$A,0)),H1864&lt;=5000,INDEX('Pliegos Tarifarios (Santiago)'!$I:$I,MATCH($B1864,'Pliegos Tarifarios (Santiago)'!$A:$A,0)),H1864&gt;5000,INDEX('Pliegos Tarifarios (Santiago)'!$J:$J,MATCH($B1864,'Pliegos Tarifarios (Santiago)'!$A:$A,0)))/1.19</f>
        <v>164.18692705882356</v>
      </c>
      <c r="R1864" s="19">
        <f>INDEX('Pliegos Tarifarios (Santiago)'!$K:$K,MATCH($B1864,'Pliegos Tarifarios (Santiago)'!$A:$A,0))</f>
        <v>723.17600000000004</v>
      </c>
      <c r="S1864" s="21">
        <f t="shared" si="113"/>
        <v>48957.144120358818</v>
      </c>
      <c r="T1864" s="21">
        <f t="shared" si="114"/>
        <v>9301.8573828681765</v>
      </c>
      <c r="U1864" s="19">
        <v>0</v>
      </c>
      <c r="V1864" s="21">
        <f t="shared" si="115"/>
        <v>58259.001503226995</v>
      </c>
    </row>
    <row r="1865" spans="1:22" x14ac:dyDescent="0.3">
      <c r="A1865" s="7" t="s">
        <v>139</v>
      </c>
      <c r="B1865" s="7">
        <v>8</v>
      </c>
      <c r="C1865" s="8" t="s">
        <v>178</v>
      </c>
      <c r="D1865" s="7" t="s">
        <v>347</v>
      </c>
      <c r="E1865" s="7" t="s">
        <v>59</v>
      </c>
      <c r="F1865" s="8" t="s">
        <v>348</v>
      </c>
      <c r="G1865" s="7" t="s">
        <v>30</v>
      </c>
      <c r="H1865" s="9">
        <v>248.88159999999999</v>
      </c>
      <c r="I1865" s="9">
        <v>0.65880000000000005</v>
      </c>
      <c r="J1865" s="9">
        <v>0.65390000000000004</v>
      </c>
      <c r="K1865" s="10">
        <v>0.99256223436551305</v>
      </c>
      <c r="L1865" s="9">
        <v>8.0299999999999994</v>
      </c>
      <c r="M1865" s="19">
        <f>H1865*INDEX('Pliegos Tarifarios (Santiago)'!$B:$B,MATCH($B1865,'Pliegos Tarifarios (Santiago)'!$A:$A,0))</f>
        <v>32793.386260799998</v>
      </c>
      <c r="N1865" s="19">
        <f>I1865*INDEX('Pliegos Tarifarios (Santiago)'!$C:$C,MATCH($B1865,'Pliegos Tarifarios (Santiago)'!$A:$A,0))</f>
        <v>2240.4292524000002</v>
      </c>
      <c r="O1865" s="19">
        <f>J1865*INDEX('Pliegos Tarifarios (Santiago)'!$D:$D,MATCH($B1865,'Pliegos Tarifarios (Santiago)'!$A:$A,0))</f>
        <v>9457.7840045000012</v>
      </c>
      <c r="P1865" s="19">
        <f>H1865*INDEX('Pliegos Tarifarios (Santiago)'!$E:$E,MATCH($B1865,'Pliegos Tarifarios (Santiago)'!$A:$A,0))</f>
        <v>3241.4339583999995</v>
      </c>
      <c r="Q1865" s="19" cm="1">
        <f t="array" ref="Q1865">H1865*_xlfn.IFS(H1865&lt;=350,INDEX('Pliegos Tarifarios (Santiago)'!$F:$F,MATCH($B1865,'Pliegos Tarifarios (Santiago)'!$A:$A,0)),H1865&lt;=500,INDEX('Pliegos Tarifarios (Santiago)'!$G:$G,MATCH($B1865,'Pliegos Tarifarios (Santiago)'!$A:$A,0)),H1865&lt;=1000,INDEX('Pliegos Tarifarios (Santiago)'!$H:$H,MATCH($B1865,'Pliegos Tarifarios (Santiago)'!$A:$A,0)),H1865&lt;=5000,INDEX('Pliegos Tarifarios (Santiago)'!$I:$I,MATCH($B1865,'Pliegos Tarifarios (Santiago)'!$A:$A,0)),H1865&gt;5000,INDEX('Pliegos Tarifarios (Santiago)'!$J:$J,MATCH($B1865,'Pliegos Tarifarios (Santiago)'!$A:$A,0)))/1.19</f>
        <v>163.96905411764706</v>
      </c>
      <c r="R1865" s="19">
        <f>INDEX('Pliegos Tarifarios (Santiago)'!$K:$K,MATCH($B1865,'Pliegos Tarifarios (Santiago)'!$A:$A,0))</f>
        <v>723.17600000000004</v>
      </c>
      <c r="S1865" s="21">
        <f t="shared" si="113"/>
        <v>48620.178530217643</v>
      </c>
      <c r="T1865" s="21">
        <f t="shared" si="114"/>
        <v>9237.8339207413519</v>
      </c>
      <c r="U1865" s="19">
        <v>0</v>
      </c>
      <c r="V1865" s="21">
        <f t="shared" si="115"/>
        <v>57858.012450958995</v>
      </c>
    </row>
    <row r="1866" spans="1:22" x14ac:dyDescent="0.3">
      <c r="A1866" s="7" t="s">
        <v>139</v>
      </c>
      <c r="B1866" s="7">
        <v>8</v>
      </c>
      <c r="C1866" s="8" t="s">
        <v>178</v>
      </c>
      <c r="D1866" s="7" t="s">
        <v>349</v>
      </c>
      <c r="E1866" s="7" t="s">
        <v>59</v>
      </c>
      <c r="F1866" s="8" t="s">
        <v>350</v>
      </c>
      <c r="G1866" s="7" t="s">
        <v>30</v>
      </c>
      <c r="H1866" s="9">
        <v>249.2885</v>
      </c>
      <c r="I1866" s="9">
        <v>0.67669999999999997</v>
      </c>
      <c r="J1866" s="9">
        <v>0.67669999999999997</v>
      </c>
      <c r="K1866" s="10">
        <v>1</v>
      </c>
      <c r="L1866" s="9">
        <v>8.0399999999999991</v>
      </c>
      <c r="M1866" s="19">
        <f>H1866*INDEX('Pliegos Tarifarios (Santiago)'!$B:$B,MATCH($B1866,'Pliegos Tarifarios (Santiago)'!$A:$A,0))</f>
        <v>32847.000625500004</v>
      </c>
      <c r="N1866" s="19">
        <f>I1866*INDEX('Pliegos Tarifarios (Santiago)'!$C:$C,MATCH($B1866,'Pliegos Tarifarios (Santiago)'!$A:$A,0))</f>
        <v>2301.3030890999999</v>
      </c>
      <c r="O1866" s="19">
        <f>J1866*INDEX('Pliegos Tarifarios (Santiago)'!$D:$D,MATCH($B1866,'Pliegos Tarifarios (Santiago)'!$A:$A,0))</f>
        <v>9787.5553385000003</v>
      </c>
      <c r="P1866" s="19">
        <f>H1866*INDEX('Pliegos Tarifarios (Santiago)'!$E:$E,MATCH($B1866,'Pliegos Tarifarios (Santiago)'!$A:$A,0))</f>
        <v>3246.7334239999996</v>
      </c>
      <c r="Q1866" s="19" cm="1">
        <f t="array" ref="Q1866">H1866*_xlfn.IFS(H1866&lt;=350,INDEX('Pliegos Tarifarios (Santiago)'!$F:$F,MATCH($B1866,'Pliegos Tarifarios (Santiago)'!$A:$A,0)),H1866&lt;=500,INDEX('Pliegos Tarifarios (Santiago)'!$G:$G,MATCH($B1866,'Pliegos Tarifarios (Santiago)'!$A:$A,0)),H1866&lt;=1000,INDEX('Pliegos Tarifarios (Santiago)'!$H:$H,MATCH($B1866,'Pliegos Tarifarios (Santiago)'!$A:$A,0)),H1866&lt;=5000,INDEX('Pliegos Tarifarios (Santiago)'!$I:$I,MATCH($B1866,'Pliegos Tarifarios (Santiago)'!$A:$A,0)),H1866&gt;5000,INDEX('Pliegos Tarifarios (Santiago)'!$J:$J,MATCH($B1866,'Pliegos Tarifarios (Santiago)'!$A:$A,0)))/1.19</f>
        <v>164.2371294117647</v>
      </c>
      <c r="R1866" s="19">
        <f>INDEX('Pliegos Tarifarios (Santiago)'!$K:$K,MATCH($B1866,'Pliegos Tarifarios (Santiago)'!$A:$A,0))</f>
        <v>723.17600000000004</v>
      </c>
      <c r="S1866" s="21">
        <f t="shared" ref="S1866" si="116">SUM(M1866:R1866)</f>
        <v>49070.005606511768</v>
      </c>
      <c r="T1866" s="21">
        <f t="shared" ref="T1866:T1929" si="117">S1866*0.19</f>
        <v>9323.3010652372359</v>
      </c>
      <c r="U1866" s="19">
        <v>0</v>
      </c>
      <c r="V1866" s="21">
        <f t="shared" ref="V1866:V1929" si="118">SUM(S1866:T1866)</f>
        <v>58393.306671749</v>
      </c>
    </row>
    <row r="1867" spans="1:22" x14ac:dyDescent="0.3">
      <c r="A1867" s="7" t="s">
        <v>139</v>
      </c>
      <c r="B1867" s="7">
        <v>8</v>
      </c>
      <c r="C1867" s="8" t="s">
        <v>178</v>
      </c>
      <c r="D1867" s="7" t="s">
        <v>351</v>
      </c>
      <c r="E1867" s="7" t="s">
        <v>104</v>
      </c>
      <c r="F1867" s="8" t="s">
        <v>352</v>
      </c>
      <c r="G1867" s="7" t="s">
        <v>30</v>
      </c>
      <c r="H1867" s="9">
        <v>375.16340000000002</v>
      </c>
      <c r="I1867" s="9">
        <v>1.0301</v>
      </c>
      <c r="J1867" s="9">
        <v>1.0301</v>
      </c>
      <c r="K1867" s="10">
        <v>1</v>
      </c>
      <c r="L1867" s="9">
        <v>12.1</v>
      </c>
      <c r="M1867" s="19">
        <f>H1867*INDEX('Pliegos Tarifarios (Santiago)'!$B:$B,MATCH($B1867,'Pliegos Tarifarios (Santiago)'!$A:$A,0))</f>
        <v>49432.655074200004</v>
      </c>
      <c r="N1867" s="19">
        <f>I1867*INDEX('Pliegos Tarifarios (Santiago)'!$C:$C,MATCH($B1867,'Pliegos Tarifarios (Santiago)'!$A:$A,0))</f>
        <v>3503.1362673000003</v>
      </c>
      <c r="O1867" s="19">
        <f>J1867*INDEX('Pliegos Tarifarios (Santiago)'!$D:$D,MATCH($B1867,'Pliegos Tarifarios (Santiago)'!$A:$A,0))</f>
        <v>14899.0110155</v>
      </c>
      <c r="P1867" s="19">
        <f>H1867*INDEX('Pliegos Tarifarios (Santiago)'!$E:$E,MATCH($B1867,'Pliegos Tarifarios (Santiago)'!$A:$A,0))</f>
        <v>4886.1281215999998</v>
      </c>
      <c r="Q1867" s="19" cm="1">
        <f t="array" ref="Q1867">H1867*_xlfn.IFS(H1867&lt;=350,INDEX('Pliegos Tarifarios (Santiago)'!$F:$F,MATCH($B1867,'Pliegos Tarifarios (Santiago)'!$A:$A,0)),H1867&lt;=500,INDEX('Pliegos Tarifarios (Santiago)'!$G:$G,MATCH($B1867,'Pliegos Tarifarios (Santiago)'!$A:$A,0)),H1867&lt;=1000,INDEX('Pliegos Tarifarios (Santiago)'!$H:$H,MATCH($B1867,'Pliegos Tarifarios (Santiago)'!$A:$A,0)),H1867&lt;=5000,INDEX('Pliegos Tarifarios (Santiago)'!$I:$I,MATCH($B1867,'Pliegos Tarifarios (Santiago)'!$A:$A,0)),H1867&gt;5000,INDEX('Pliegos Tarifarios (Santiago)'!$J:$J,MATCH($B1867,'Pliegos Tarifarios (Santiago)'!$A:$A,0)))/1.19</f>
        <v>528.38139361344554</v>
      </c>
      <c r="R1867" s="19">
        <f>INDEX('Pliegos Tarifarios (Santiago)'!$K:$K,MATCH($B1867,'Pliegos Tarifarios (Santiago)'!$A:$A,0))</f>
        <v>723.17600000000004</v>
      </c>
      <c r="S1867" s="21">
        <f t="shared" ref="S1867:S1930" si="119">SUM(M1867:R1867)</f>
        <v>73972.48787221346</v>
      </c>
      <c r="T1867" s="21">
        <f t="shared" si="117"/>
        <v>14054.772695720558</v>
      </c>
      <c r="U1867" s="19">
        <v>0</v>
      </c>
      <c r="V1867" s="21">
        <f t="shared" si="118"/>
        <v>88027.260567934019</v>
      </c>
    </row>
    <row r="1868" spans="1:22" x14ac:dyDescent="0.3">
      <c r="A1868" s="7" t="s">
        <v>139</v>
      </c>
      <c r="B1868" s="7">
        <v>8</v>
      </c>
      <c r="C1868" s="8" t="s">
        <v>178</v>
      </c>
      <c r="D1868" s="7" t="s">
        <v>353</v>
      </c>
      <c r="E1868" s="7" t="s">
        <v>104</v>
      </c>
      <c r="F1868" s="8" t="s">
        <v>354</v>
      </c>
      <c r="G1868" s="7" t="s">
        <v>30</v>
      </c>
      <c r="H1868" s="9">
        <v>373.65</v>
      </c>
      <c r="I1868" s="9">
        <v>1.0094000000000001</v>
      </c>
      <c r="J1868" s="9">
        <v>0.9919</v>
      </c>
      <c r="K1868" s="10">
        <v>0.9826629680998612</v>
      </c>
      <c r="L1868" s="9">
        <v>12.05</v>
      </c>
      <c r="M1868" s="19">
        <f>H1868*INDEX('Pliegos Tarifarios (Santiago)'!$B:$B,MATCH($B1868,'Pliegos Tarifarios (Santiago)'!$A:$A,0))</f>
        <v>49233.24495</v>
      </c>
      <c r="N1868" s="19">
        <f>I1868*INDEX('Pliegos Tarifarios (Santiago)'!$C:$C,MATCH($B1868,'Pliegos Tarifarios (Santiago)'!$A:$A,0))</f>
        <v>3432.7402662000004</v>
      </c>
      <c r="O1868" s="19">
        <f>J1868*INDEX('Pliegos Tarifarios (Santiago)'!$D:$D,MATCH($B1868,'Pliegos Tarifarios (Santiago)'!$A:$A,0))</f>
        <v>14346.499394500001</v>
      </c>
      <c r="P1868" s="19">
        <f>H1868*INDEX('Pliegos Tarifarios (Santiago)'!$E:$E,MATCH($B1868,'Pliegos Tarifarios (Santiago)'!$A:$A,0))</f>
        <v>4866.4175999999998</v>
      </c>
      <c r="Q1868" s="19" cm="1">
        <f t="array" ref="Q1868">H1868*_xlfn.IFS(H1868&lt;=350,INDEX('Pliegos Tarifarios (Santiago)'!$F:$F,MATCH($B1868,'Pliegos Tarifarios (Santiago)'!$A:$A,0)),H1868&lt;=500,INDEX('Pliegos Tarifarios (Santiago)'!$G:$G,MATCH($B1868,'Pliegos Tarifarios (Santiago)'!$A:$A,0)),H1868&lt;=1000,INDEX('Pliegos Tarifarios (Santiago)'!$H:$H,MATCH($B1868,'Pliegos Tarifarios (Santiago)'!$A:$A,0)),H1868&lt;=5000,INDEX('Pliegos Tarifarios (Santiago)'!$I:$I,MATCH($B1868,'Pliegos Tarifarios (Santiago)'!$A:$A,0)),H1868&gt;5000,INDEX('Pliegos Tarifarios (Santiago)'!$J:$J,MATCH($B1868,'Pliegos Tarifarios (Santiago)'!$A:$A,0)))/1.19</f>
        <v>526.24991596638654</v>
      </c>
      <c r="R1868" s="19">
        <f>INDEX('Pliegos Tarifarios (Santiago)'!$K:$K,MATCH($B1868,'Pliegos Tarifarios (Santiago)'!$A:$A,0))</f>
        <v>723.17600000000004</v>
      </c>
      <c r="S1868" s="21">
        <f t="shared" si="119"/>
        <v>73128.328126666398</v>
      </c>
      <c r="T1868" s="21">
        <f t="shared" si="117"/>
        <v>13894.382344066616</v>
      </c>
      <c r="U1868" s="19">
        <v>0</v>
      </c>
      <c r="V1868" s="21">
        <f t="shared" si="118"/>
        <v>87022.710470733015</v>
      </c>
    </row>
    <row r="1869" spans="1:22" x14ac:dyDescent="0.3">
      <c r="A1869" s="7" t="s">
        <v>139</v>
      </c>
      <c r="B1869" s="7">
        <v>8</v>
      </c>
      <c r="C1869" s="8" t="s">
        <v>178</v>
      </c>
      <c r="D1869" s="7" t="s">
        <v>355</v>
      </c>
      <c r="E1869" s="7" t="s">
        <v>356</v>
      </c>
      <c r="F1869" s="8" t="s">
        <v>357</v>
      </c>
      <c r="G1869" s="7" t="s">
        <v>30</v>
      </c>
      <c r="H1869" s="9">
        <v>373.66739999999999</v>
      </c>
      <c r="I1869" s="9">
        <v>1.0192000000000001</v>
      </c>
      <c r="J1869" s="9">
        <v>0.99950000000000006</v>
      </c>
      <c r="K1869" s="10">
        <v>0.98067111459968603</v>
      </c>
      <c r="L1869" s="9">
        <v>12.05</v>
      </c>
      <c r="M1869" s="19">
        <f>H1869*INDEX('Pliegos Tarifarios (Santiago)'!$B:$B,MATCH($B1869,'Pliegos Tarifarios (Santiago)'!$A:$A,0))</f>
        <v>49235.537626199999</v>
      </c>
      <c r="N1869" s="19">
        <f>I1869*INDEX('Pliegos Tarifarios (Santiago)'!$C:$C,MATCH($B1869,'Pliegos Tarifarios (Santiago)'!$A:$A,0))</f>
        <v>3466.0678416000005</v>
      </c>
      <c r="O1869" s="19">
        <f>J1869*INDEX('Pliegos Tarifarios (Santiago)'!$D:$D,MATCH($B1869,'Pliegos Tarifarios (Santiago)'!$A:$A,0))</f>
        <v>14456.423172500001</v>
      </c>
      <c r="P1869" s="19">
        <f>H1869*INDEX('Pliegos Tarifarios (Santiago)'!$E:$E,MATCH($B1869,'Pliegos Tarifarios (Santiago)'!$A:$A,0))</f>
        <v>4866.6442175999991</v>
      </c>
      <c r="Q1869" s="19" cm="1">
        <f t="array" ref="Q1869">H1869*_xlfn.IFS(H1869&lt;=350,INDEX('Pliegos Tarifarios (Santiago)'!$F:$F,MATCH($B1869,'Pliegos Tarifarios (Santiago)'!$A:$A,0)),H1869&lt;=500,INDEX('Pliegos Tarifarios (Santiago)'!$G:$G,MATCH($B1869,'Pliegos Tarifarios (Santiago)'!$A:$A,0)),H1869&lt;=1000,INDEX('Pliegos Tarifarios (Santiago)'!$H:$H,MATCH($B1869,'Pliegos Tarifarios (Santiago)'!$A:$A,0)),H1869&lt;=5000,INDEX('Pliegos Tarifarios (Santiago)'!$I:$I,MATCH($B1869,'Pliegos Tarifarios (Santiago)'!$A:$A,0)),H1869&gt;5000,INDEX('Pliegos Tarifarios (Santiago)'!$J:$J,MATCH($B1869,'Pliegos Tarifarios (Santiago)'!$A:$A,0)))/1.19</f>
        <v>526.27442218487397</v>
      </c>
      <c r="R1869" s="19">
        <f>INDEX('Pliegos Tarifarios (Santiago)'!$K:$K,MATCH($B1869,'Pliegos Tarifarios (Santiago)'!$A:$A,0))</f>
        <v>723.17600000000004</v>
      </c>
      <c r="S1869" s="21">
        <f t="shared" si="119"/>
        <v>73274.123280084881</v>
      </c>
      <c r="T1869" s="21">
        <f t="shared" si="117"/>
        <v>13922.083423216127</v>
      </c>
      <c r="U1869" s="19">
        <v>0</v>
      </c>
      <c r="V1869" s="21">
        <f t="shared" si="118"/>
        <v>87196.20670330101</v>
      </c>
    </row>
    <row r="1870" spans="1:22" x14ac:dyDescent="0.3">
      <c r="A1870" s="7" t="s">
        <v>139</v>
      </c>
      <c r="B1870" s="7">
        <v>8</v>
      </c>
      <c r="C1870" s="8" t="s">
        <v>178</v>
      </c>
      <c r="D1870" s="7" t="s">
        <v>358</v>
      </c>
      <c r="E1870" s="7" t="s">
        <v>356</v>
      </c>
      <c r="F1870" s="8" t="s">
        <v>359</v>
      </c>
      <c r="G1870" s="7" t="s">
        <v>30</v>
      </c>
      <c r="H1870" s="9">
        <v>373.34469999999999</v>
      </c>
      <c r="I1870" s="9">
        <v>1.0176000000000001</v>
      </c>
      <c r="J1870" s="9">
        <v>1.0176000000000001</v>
      </c>
      <c r="K1870" s="10">
        <v>1</v>
      </c>
      <c r="L1870" s="9">
        <v>12.04</v>
      </c>
      <c r="M1870" s="19">
        <f>H1870*INDEX('Pliegos Tarifarios (Santiago)'!$B:$B,MATCH($B1870,'Pliegos Tarifarios (Santiago)'!$A:$A,0))</f>
        <v>49193.017706099999</v>
      </c>
      <c r="N1870" s="19">
        <f>I1870*INDEX('Pliegos Tarifarios (Santiago)'!$C:$C,MATCH($B1870,'Pliegos Tarifarios (Santiago)'!$A:$A,0))</f>
        <v>3460.6266048000002</v>
      </c>
      <c r="O1870" s="19">
        <f>J1870*INDEX('Pliegos Tarifarios (Santiago)'!$D:$D,MATCH($B1870,'Pliegos Tarifarios (Santiago)'!$A:$A,0))</f>
        <v>14718.215328000002</v>
      </c>
      <c r="P1870" s="19">
        <f>H1870*INDEX('Pliegos Tarifarios (Santiago)'!$E:$E,MATCH($B1870,'Pliegos Tarifarios (Santiago)'!$A:$A,0))</f>
        <v>4862.4413728</v>
      </c>
      <c r="Q1870" s="19" cm="1">
        <f t="array" ref="Q1870">H1870*_xlfn.IFS(H1870&lt;=350,INDEX('Pliegos Tarifarios (Santiago)'!$F:$F,MATCH($B1870,'Pliegos Tarifarios (Santiago)'!$A:$A,0)),H1870&lt;=500,INDEX('Pliegos Tarifarios (Santiago)'!$G:$G,MATCH($B1870,'Pliegos Tarifarios (Santiago)'!$A:$A,0)),H1870&lt;=1000,INDEX('Pliegos Tarifarios (Santiago)'!$H:$H,MATCH($B1870,'Pliegos Tarifarios (Santiago)'!$A:$A,0)),H1870&lt;=5000,INDEX('Pliegos Tarifarios (Santiago)'!$I:$I,MATCH($B1870,'Pliegos Tarifarios (Santiago)'!$A:$A,0)),H1870&gt;5000,INDEX('Pliegos Tarifarios (Santiago)'!$J:$J,MATCH($B1870,'Pliegos Tarifarios (Santiago)'!$A:$A,0)))/1.19</f>
        <v>525.81993042016813</v>
      </c>
      <c r="R1870" s="19">
        <f>INDEX('Pliegos Tarifarios (Santiago)'!$K:$K,MATCH($B1870,'Pliegos Tarifarios (Santiago)'!$A:$A,0))</f>
        <v>723.17600000000004</v>
      </c>
      <c r="S1870" s="21">
        <f t="shared" si="119"/>
        <v>73483.296942120185</v>
      </c>
      <c r="T1870" s="21">
        <f t="shared" si="117"/>
        <v>13961.826419002835</v>
      </c>
      <c r="U1870" s="19">
        <v>0</v>
      </c>
      <c r="V1870" s="21">
        <f t="shared" si="118"/>
        <v>87445.123361123027</v>
      </c>
    </row>
    <row r="1871" spans="1:22" x14ac:dyDescent="0.3">
      <c r="A1871" s="7" t="s">
        <v>139</v>
      </c>
      <c r="B1871" s="7">
        <v>8</v>
      </c>
      <c r="C1871" s="8" t="s">
        <v>178</v>
      </c>
      <c r="D1871" s="7" t="s">
        <v>360</v>
      </c>
      <c r="E1871" s="7" t="s">
        <v>356</v>
      </c>
      <c r="F1871" s="8" t="s">
        <v>361</v>
      </c>
      <c r="G1871" s="7" t="s">
        <v>30</v>
      </c>
      <c r="H1871" s="9">
        <v>374.19709999999998</v>
      </c>
      <c r="I1871" s="9">
        <v>1.0058</v>
      </c>
      <c r="J1871" s="9">
        <v>1.0058</v>
      </c>
      <c r="K1871" s="10">
        <v>1</v>
      </c>
      <c r="L1871" s="9">
        <v>12.07</v>
      </c>
      <c r="M1871" s="19">
        <f>H1871*INDEX('Pliegos Tarifarios (Santiago)'!$B:$B,MATCH($B1871,'Pliegos Tarifarios (Santiago)'!$A:$A,0))</f>
        <v>49305.332487300002</v>
      </c>
      <c r="N1871" s="19">
        <f>I1871*INDEX('Pliegos Tarifarios (Santiago)'!$C:$C,MATCH($B1871,'Pliegos Tarifarios (Santiago)'!$A:$A,0))</f>
        <v>3420.4974834000004</v>
      </c>
      <c r="O1871" s="19">
        <f>J1871*INDEX('Pliegos Tarifarios (Santiago)'!$D:$D,MATCH($B1871,'Pliegos Tarifarios (Santiago)'!$A:$A,0))</f>
        <v>14547.544199000002</v>
      </c>
      <c r="P1871" s="19">
        <f>H1871*INDEX('Pliegos Tarifarios (Santiago)'!$E:$E,MATCH($B1871,'Pliegos Tarifarios (Santiago)'!$A:$A,0))</f>
        <v>4873.5430303999992</v>
      </c>
      <c r="Q1871" s="19" cm="1">
        <f t="array" ref="Q1871">H1871*_xlfn.IFS(H1871&lt;=350,INDEX('Pliegos Tarifarios (Santiago)'!$F:$F,MATCH($B1871,'Pliegos Tarifarios (Santiago)'!$A:$A,0)),H1871&lt;=500,INDEX('Pliegos Tarifarios (Santiago)'!$G:$G,MATCH($B1871,'Pliegos Tarifarios (Santiago)'!$A:$A,0)),H1871&lt;=1000,INDEX('Pliegos Tarifarios (Santiago)'!$H:$H,MATCH($B1871,'Pliegos Tarifarios (Santiago)'!$A:$A,0)),H1871&lt;=5000,INDEX('Pliegos Tarifarios (Santiago)'!$I:$I,MATCH($B1871,'Pliegos Tarifarios (Santiago)'!$A:$A,0)),H1871&gt;5000,INDEX('Pliegos Tarifarios (Santiago)'!$J:$J,MATCH($B1871,'Pliegos Tarifarios (Santiago)'!$A:$A,0)))/1.19</f>
        <v>527.02045344537828</v>
      </c>
      <c r="R1871" s="19">
        <f>INDEX('Pliegos Tarifarios (Santiago)'!$K:$K,MATCH($B1871,'Pliegos Tarifarios (Santiago)'!$A:$A,0))</f>
        <v>723.17600000000004</v>
      </c>
      <c r="S1871" s="21">
        <f t="shared" si="119"/>
        <v>73397.113653545399</v>
      </c>
      <c r="T1871" s="21">
        <f t="shared" si="117"/>
        <v>13945.451594173626</v>
      </c>
      <c r="U1871" s="19">
        <v>0</v>
      </c>
      <c r="V1871" s="21">
        <f t="shared" si="118"/>
        <v>87342.565247719031</v>
      </c>
    </row>
    <row r="1872" spans="1:22" x14ac:dyDescent="0.3">
      <c r="A1872" s="7" t="s">
        <v>139</v>
      </c>
      <c r="B1872" s="7">
        <v>8</v>
      </c>
      <c r="C1872" s="8" t="s">
        <v>178</v>
      </c>
      <c r="D1872" s="7" t="s">
        <v>362</v>
      </c>
      <c r="E1872" s="7" t="s">
        <v>356</v>
      </c>
      <c r="F1872" s="8" t="s">
        <v>363</v>
      </c>
      <c r="G1872" s="7" t="s">
        <v>30</v>
      </c>
      <c r="H1872" s="9">
        <v>373.34859999999998</v>
      </c>
      <c r="I1872" s="9">
        <v>1.0117</v>
      </c>
      <c r="J1872" s="9">
        <v>1.0117</v>
      </c>
      <c r="K1872" s="10">
        <v>1</v>
      </c>
      <c r="L1872" s="9">
        <v>12.04</v>
      </c>
      <c r="M1872" s="19">
        <f>H1872*INDEX('Pliegos Tarifarios (Santiago)'!$B:$B,MATCH($B1872,'Pliegos Tarifarios (Santiago)'!$A:$A,0))</f>
        <v>49193.531581800002</v>
      </c>
      <c r="N1872" s="19">
        <f>I1872*INDEX('Pliegos Tarifarios (Santiago)'!$C:$C,MATCH($B1872,'Pliegos Tarifarios (Santiago)'!$A:$A,0))</f>
        <v>3440.5620441000001</v>
      </c>
      <c r="O1872" s="19">
        <f>J1872*INDEX('Pliegos Tarifarios (Santiago)'!$D:$D,MATCH($B1872,'Pliegos Tarifarios (Santiago)'!$A:$A,0))</f>
        <v>14632.879763500001</v>
      </c>
      <c r="P1872" s="19">
        <f>H1872*INDEX('Pliegos Tarifarios (Santiago)'!$E:$E,MATCH($B1872,'Pliegos Tarifarios (Santiago)'!$A:$A,0))</f>
        <v>4862.4921663999994</v>
      </c>
      <c r="Q1872" s="19" cm="1">
        <f t="array" ref="Q1872">H1872*_xlfn.IFS(H1872&lt;=350,INDEX('Pliegos Tarifarios (Santiago)'!$F:$F,MATCH($B1872,'Pliegos Tarifarios (Santiago)'!$A:$A,0)),H1872&lt;=500,INDEX('Pliegos Tarifarios (Santiago)'!$G:$G,MATCH($B1872,'Pliegos Tarifarios (Santiago)'!$A:$A,0)),H1872&lt;=1000,INDEX('Pliegos Tarifarios (Santiago)'!$H:$H,MATCH($B1872,'Pliegos Tarifarios (Santiago)'!$A:$A,0)),H1872&lt;=5000,INDEX('Pliegos Tarifarios (Santiago)'!$I:$I,MATCH($B1872,'Pliegos Tarifarios (Santiago)'!$A:$A,0)),H1872&gt;5000,INDEX('Pliegos Tarifarios (Santiago)'!$J:$J,MATCH($B1872,'Pliegos Tarifarios (Santiago)'!$A:$A,0)))/1.19</f>
        <v>525.8254231932774</v>
      </c>
      <c r="R1872" s="19">
        <f>INDEX('Pliegos Tarifarios (Santiago)'!$K:$K,MATCH($B1872,'Pliegos Tarifarios (Santiago)'!$A:$A,0))</f>
        <v>723.17600000000004</v>
      </c>
      <c r="S1872" s="21">
        <f t="shared" si="119"/>
        <v>73378.466978993281</v>
      </c>
      <c r="T1872" s="21">
        <f t="shared" si="117"/>
        <v>13941.908726008724</v>
      </c>
      <c r="U1872" s="19">
        <v>0</v>
      </c>
      <c r="V1872" s="21">
        <f t="shared" si="118"/>
        <v>87320.375705002007</v>
      </c>
    </row>
    <row r="1873" spans="1:22" x14ac:dyDescent="0.3">
      <c r="A1873" s="7" t="s">
        <v>139</v>
      </c>
      <c r="B1873" s="7">
        <v>8</v>
      </c>
      <c r="C1873" s="8" t="s">
        <v>178</v>
      </c>
      <c r="D1873" s="7" t="s">
        <v>364</v>
      </c>
      <c r="E1873" s="7" t="s">
        <v>356</v>
      </c>
      <c r="F1873" s="8" t="s">
        <v>365</v>
      </c>
      <c r="G1873" s="7" t="s">
        <v>30</v>
      </c>
      <c r="H1873" s="9">
        <v>373.71280000000002</v>
      </c>
      <c r="I1873" s="9">
        <v>0.99939999999999996</v>
      </c>
      <c r="J1873" s="9">
        <v>0.99739999999999995</v>
      </c>
      <c r="K1873" s="10">
        <v>0.99799879927956769</v>
      </c>
      <c r="L1873" s="9">
        <v>12.06</v>
      </c>
      <c r="M1873" s="19">
        <f>H1873*INDEX('Pliegos Tarifarios (Santiago)'!$B:$B,MATCH($B1873,'Pliegos Tarifarios (Santiago)'!$A:$A,0))</f>
        <v>49241.519666400003</v>
      </c>
      <c r="N1873" s="19">
        <f>I1873*INDEX('Pliegos Tarifarios (Santiago)'!$C:$C,MATCH($B1873,'Pliegos Tarifarios (Santiago)'!$A:$A,0))</f>
        <v>3398.7325362000001</v>
      </c>
      <c r="O1873" s="19">
        <f>J1873*INDEX('Pliegos Tarifarios (Santiago)'!$D:$D,MATCH($B1873,'Pliegos Tarifarios (Santiago)'!$A:$A,0))</f>
        <v>14426.049497</v>
      </c>
      <c r="P1873" s="19">
        <f>H1873*INDEX('Pliegos Tarifarios (Santiago)'!$E:$E,MATCH($B1873,'Pliegos Tarifarios (Santiago)'!$A:$A,0))</f>
        <v>4867.2355072</v>
      </c>
      <c r="Q1873" s="19" cm="1">
        <f t="array" ref="Q1873">H1873*_xlfn.IFS(H1873&lt;=350,INDEX('Pliegos Tarifarios (Santiago)'!$F:$F,MATCH($B1873,'Pliegos Tarifarios (Santiago)'!$A:$A,0)),H1873&lt;=500,INDEX('Pliegos Tarifarios (Santiago)'!$G:$G,MATCH($B1873,'Pliegos Tarifarios (Santiago)'!$A:$A,0)),H1873&lt;=1000,INDEX('Pliegos Tarifarios (Santiago)'!$H:$H,MATCH($B1873,'Pliegos Tarifarios (Santiago)'!$A:$A,0)),H1873&lt;=5000,INDEX('Pliegos Tarifarios (Santiago)'!$I:$I,MATCH($B1873,'Pliegos Tarifarios (Santiago)'!$A:$A,0)),H1873&gt;5000,INDEX('Pliegos Tarifarios (Santiago)'!$J:$J,MATCH($B1873,'Pliegos Tarifarios (Santiago)'!$A:$A,0)))/1.19</f>
        <v>526.33836369747905</v>
      </c>
      <c r="R1873" s="19">
        <f>INDEX('Pliegos Tarifarios (Santiago)'!$K:$K,MATCH($B1873,'Pliegos Tarifarios (Santiago)'!$A:$A,0))</f>
        <v>723.17600000000004</v>
      </c>
      <c r="S1873" s="21">
        <f t="shared" si="119"/>
        <v>73183.051570497497</v>
      </c>
      <c r="T1873" s="21">
        <f t="shared" si="117"/>
        <v>13904.779798394524</v>
      </c>
      <c r="U1873" s="19">
        <v>0</v>
      </c>
      <c r="V1873" s="21">
        <f t="shared" si="118"/>
        <v>87087.831368892017</v>
      </c>
    </row>
    <row r="1874" spans="1:22" x14ac:dyDescent="0.3">
      <c r="A1874" s="7" t="s">
        <v>139</v>
      </c>
      <c r="B1874" s="7">
        <v>8</v>
      </c>
      <c r="C1874" s="8" t="s">
        <v>178</v>
      </c>
      <c r="D1874" s="7" t="s">
        <v>366</v>
      </c>
      <c r="E1874" s="7" t="s">
        <v>356</v>
      </c>
      <c r="F1874" s="8" t="s">
        <v>367</v>
      </c>
      <c r="G1874" s="7" t="s">
        <v>30</v>
      </c>
      <c r="H1874" s="9">
        <v>373.9966</v>
      </c>
      <c r="I1874" s="9">
        <v>1.0104</v>
      </c>
      <c r="J1874" s="9">
        <v>0.997</v>
      </c>
      <c r="K1874" s="10">
        <v>0.98673792557403017</v>
      </c>
      <c r="L1874" s="9">
        <v>12.06</v>
      </c>
      <c r="M1874" s="19">
        <f>H1874*INDEX('Pliegos Tarifarios (Santiago)'!$B:$B,MATCH($B1874,'Pliegos Tarifarios (Santiago)'!$A:$A,0))</f>
        <v>49278.914005800005</v>
      </c>
      <c r="N1874" s="19">
        <f>I1874*INDEX('Pliegos Tarifarios (Santiago)'!$C:$C,MATCH($B1874,'Pliegos Tarifarios (Santiago)'!$A:$A,0))</f>
        <v>3436.1410391999998</v>
      </c>
      <c r="O1874" s="19">
        <f>J1874*INDEX('Pliegos Tarifarios (Santiago)'!$D:$D,MATCH($B1874,'Pliegos Tarifarios (Santiago)'!$A:$A,0))</f>
        <v>14420.264035</v>
      </c>
      <c r="P1874" s="19">
        <f>H1874*INDEX('Pliegos Tarifarios (Santiago)'!$E:$E,MATCH($B1874,'Pliegos Tarifarios (Santiago)'!$A:$A,0))</f>
        <v>4870.9317184000001</v>
      </c>
      <c r="Q1874" s="19" cm="1">
        <f t="array" ref="Q1874">H1874*_xlfn.IFS(H1874&lt;=350,INDEX('Pliegos Tarifarios (Santiago)'!$F:$F,MATCH($B1874,'Pliegos Tarifarios (Santiago)'!$A:$A,0)),H1874&lt;=500,INDEX('Pliegos Tarifarios (Santiago)'!$G:$G,MATCH($B1874,'Pliegos Tarifarios (Santiago)'!$A:$A,0)),H1874&lt;=1000,INDEX('Pliegos Tarifarios (Santiago)'!$H:$H,MATCH($B1874,'Pliegos Tarifarios (Santiago)'!$A:$A,0)),H1874&lt;=5000,INDEX('Pliegos Tarifarios (Santiago)'!$I:$I,MATCH($B1874,'Pliegos Tarifarios (Santiago)'!$A:$A,0)),H1874&gt;5000,INDEX('Pliegos Tarifarios (Santiago)'!$J:$J,MATCH($B1874,'Pliegos Tarifarios (Santiago)'!$A:$A,0)))/1.19</f>
        <v>526.73806857142858</v>
      </c>
      <c r="R1874" s="19">
        <f>INDEX('Pliegos Tarifarios (Santiago)'!$K:$K,MATCH($B1874,'Pliegos Tarifarios (Santiago)'!$A:$A,0))</f>
        <v>723.17600000000004</v>
      </c>
      <c r="S1874" s="21">
        <f t="shared" si="119"/>
        <v>73256.164866971434</v>
      </c>
      <c r="T1874" s="21">
        <f t="shared" si="117"/>
        <v>13918.671324724573</v>
      </c>
      <c r="U1874" s="19">
        <v>0</v>
      </c>
      <c r="V1874" s="21">
        <f t="shared" si="118"/>
        <v>87174.836191696013</v>
      </c>
    </row>
    <row r="1875" spans="1:22" x14ac:dyDescent="0.3">
      <c r="A1875" s="7" t="s">
        <v>139</v>
      </c>
      <c r="B1875" s="7">
        <v>8</v>
      </c>
      <c r="C1875" s="8" t="s">
        <v>178</v>
      </c>
      <c r="D1875" s="7" t="s">
        <v>368</v>
      </c>
      <c r="E1875" s="7" t="s">
        <v>356</v>
      </c>
      <c r="F1875" s="8" t="s">
        <v>49</v>
      </c>
      <c r="G1875" s="7" t="s">
        <v>30</v>
      </c>
      <c r="H1875" s="9">
        <v>373.60610000000003</v>
      </c>
      <c r="I1875" s="9">
        <v>1.0199</v>
      </c>
      <c r="J1875" s="9">
        <v>1.0028999999999999</v>
      </c>
      <c r="K1875" s="10">
        <v>0.98333169918619456</v>
      </c>
      <c r="L1875" s="9">
        <v>12.05</v>
      </c>
      <c r="M1875" s="19">
        <f>H1875*INDEX('Pliegos Tarifarios (Santiago)'!$B:$B,MATCH($B1875,'Pliegos Tarifarios (Santiago)'!$A:$A,0))</f>
        <v>49227.460554300007</v>
      </c>
      <c r="N1875" s="19">
        <f>I1875*INDEX('Pliegos Tarifarios (Santiago)'!$C:$C,MATCH($B1875,'Pliegos Tarifarios (Santiago)'!$A:$A,0))</f>
        <v>3468.4483827000004</v>
      </c>
      <c r="O1875" s="19">
        <f>J1875*INDEX('Pliegos Tarifarios (Santiago)'!$D:$D,MATCH($B1875,'Pliegos Tarifarios (Santiago)'!$A:$A,0))</f>
        <v>14505.599599499999</v>
      </c>
      <c r="P1875" s="19">
        <f>H1875*INDEX('Pliegos Tarifarios (Santiago)'!$E:$E,MATCH($B1875,'Pliegos Tarifarios (Santiago)'!$A:$A,0))</f>
        <v>4865.8458463999996</v>
      </c>
      <c r="Q1875" s="19" cm="1">
        <f t="array" ref="Q1875">H1875*_xlfn.IFS(H1875&lt;=350,INDEX('Pliegos Tarifarios (Santiago)'!$F:$F,MATCH($B1875,'Pliegos Tarifarios (Santiago)'!$A:$A,0)),H1875&lt;=500,INDEX('Pliegos Tarifarios (Santiago)'!$G:$G,MATCH($B1875,'Pliegos Tarifarios (Santiago)'!$A:$A,0)),H1875&lt;=1000,INDEX('Pliegos Tarifarios (Santiago)'!$H:$H,MATCH($B1875,'Pliegos Tarifarios (Santiago)'!$A:$A,0)),H1875&lt;=5000,INDEX('Pliegos Tarifarios (Santiago)'!$I:$I,MATCH($B1875,'Pliegos Tarifarios (Santiago)'!$A:$A,0)),H1875&gt;5000,INDEX('Pliegos Tarifarios (Santiago)'!$J:$J,MATCH($B1875,'Pliegos Tarifarios (Santiago)'!$A:$A,0)))/1.19</f>
        <v>526.18808705882361</v>
      </c>
      <c r="R1875" s="19">
        <f>INDEX('Pliegos Tarifarios (Santiago)'!$K:$K,MATCH($B1875,'Pliegos Tarifarios (Santiago)'!$A:$A,0))</f>
        <v>723.17600000000004</v>
      </c>
      <c r="S1875" s="21">
        <f t="shared" si="119"/>
        <v>73316.71846995884</v>
      </c>
      <c r="T1875" s="21">
        <f t="shared" si="117"/>
        <v>13930.17650929218</v>
      </c>
      <c r="U1875" s="19">
        <v>0</v>
      </c>
      <c r="V1875" s="21">
        <f t="shared" si="118"/>
        <v>87246.894979251025</v>
      </c>
    </row>
    <row r="1876" spans="1:22" x14ac:dyDescent="0.3">
      <c r="A1876" s="7" t="s">
        <v>139</v>
      </c>
      <c r="B1876" s="7">
        <v>8</v>
      </c>
      <c r="C1876" s="8" t="s">
        <v>178</v>
      </c>
      <c r="D1876" s="7" t="s">
        <v>369</v>
      </c>
      <c r="E1876" s="7" t="s">
        <v>356</v>
      </c>
      <c r="F1876" s="8" t="s">
        <v>370</v>
      </c>
      <c r="G1876" s="7" t="s">
        <v>30</v>
      </c>
      <c r="H1876" s="9">
        <v>373.6567</v>
      </c>
      <c r="I1876" s="9">
        <v>1.0417000000000001</v>
      </c>
      <c r="J1876" s="9">
        <v>0.99780000000000002</v>
      </c>
      <c r="K1876" s="10">
        <v>0.95785734856484583</v>
      </c>
      <c r="L1876" s="9">
        <v>12.05</v>
      </c>
      <c r="M1876" s="19">
        <f>H1876*INDEX('Pliegos Tarifarios (Santiago)'!$B:$B,MATCH($B1876,'Pliegos Tarifarios (Santiago)'!$A:$A,0))</f>
        <v>49234.127762100004</v>
      </c>
      <c r="N1876" s="19">
        <f>I1876*INDEX('Pliegos Tarifarios (Santiago)'!$C:$C,MATCH($B1876,'Pliegos Tarifarios (Santiago)'!$A:$A,0))</f>
        <v>3542.5852341000004</v>
      </c>
      <c r="O1876" s="19">
        <f>J1876*INDEX('Pliegos Tarifarios (Santiago)'!$D:$D,MATCH($B1876,'Pliegos Tarifarios (Santiago)'!$A:$A,0))</f>
        <v>14431.834959000002</v>
      </c>
      <c r="P1876" s="19">
        <f>H1876*INDEX('Pliegos Tarifarios (Santiago)'!$E:$E,MATCH($B1876,'Pliegos Tarifarios (Santiago)'!$A:$A,0))</f>
        <v>4866.5048607999997</v>
      </c>
      <c r="Q1876" s="19" cm="1">
        <f t="array" ref="Q1876">H1876*_xlfn.IFS(H1876&lt;=350,INDEX('Pliegos Tarifarios (Santiago)'!$F:$F,MATCH($B1876,'Pliegos Tarifarios (Santiago)'!$A:$A,0)),H1876&lt;=500,INDEX('Pliegos Tarifarios (Santiago)'!$G:$G,MATCH($B1876,'Pliegos Tarifarios (Santiago)'!$A:$A,0)),H1876&lt;=1000,INDEX('Pliegos Tarifarios (Santiago)'!$H:$H,MATCH($B1876,'Pliegos Tarifarios (Santiago)'!$A:$A,0)),H1876&lt;=5000,INDEX('Pliegos Tarifarios (Santiago)'!$I:$I,MATCH($B1876,'Pliegos Tarifarios (Santiago)'!$A:$A,0)),H1876&gt;5000,INDEX('Pliegos Tarifarios (Santiago)'!$J:$J,MATCH($B1876,'Pliegos Tarifarios (Santiago)'!$A:$A,0)))/1.19</f>
        <v>526.25935226890772</v>
      </c>
      <c r="R1876" s="19">
        <f>INDEX('Pliegos Tarifarios (Santiago)'!$K:$K,MATCH($B1876,'Pliegos Tarifarios (Santiago)'!$A:$A,0))</f>
        <v>723.17600000000004</v>
      </c>
      <c r="S1876" s="21">
        <f t="shared" si="119"/>
        <v>73324.48816826893</v>
      </c>
      <c r="T1876" s="21">
        <f t="shared" si="117"/>
        <v>13931.652751971096</v>
      </c>
      <c r="U1876" s="19">
        <v>0</v>
      </c>
      <c r="V1876" s="21">
        <f t="shared" si="118"/>
        <v>87256.140920240025</v>
      </c>
    </row>
    <row r="1877" spans="1:22" x14ac:dyDescent="0.3">
      <c r="A1877" s="7" t="s">
        <v>139</v>
      </c>
      <c r="B1877" s="7">
        <v>8</v>
      </c>
      <c r="C1877" s="8" t="s">
        <v>178</v>
      </c>
      <c r="D1877" s="7" t="s">
        <v>371</v>
      </c>
      <c r="E1877" s="7" t="s">
        <v>356</v>
      </c>
      <c r="F1877" s="8" t="s">
        <v>372</v>
      </c>
      <c r="G1877" s="7" t="s">
        <v>30</v>
      </c>
      <c r="H1877" s="9">
        <v>373.73599999999999</v>
      </c>
      <c r="I1877" s="9">
        <v>1.0106999999999999</v>
      </c>
      <c r="J1877" s="9">
        <v>1.0106999999999999</v>
      </c>
      <c r="K1877" s="10">
        <v>1</v>
      </c>
      <c r="L1877" s="9">
        <v>12.06</v>
      </c>
      <c r="M1877" s="19">
        <f>H1877*INDEX('Pliegos Tarifarios (Santiago)'!$B:$B,MATCH($B1877,'Pliegos Tarifarios (Santiago)'!$A:$A,0))</f>
        <v>49244.576568000004</v>
      </c>
      <c r="N1877" s="19">
        <f>I1877*INDEX('Pliegos Tarifarios (Santiago)'!$C:$C,MATCH($B1877,'Pliegos Tarifarios (Santiago)'!$A:$A,0))</f>
        <v>3437.1612710999998</v>
      </c>
      <c r="O1877" s="19">
        <f>J1877*INDEX('Pliegos Tarifarios (Santiago)'!$D:$D,MATCH($B1877,'Pliegos Tarifarios (Santiago)'!$A:$A,0))</f>
        <v>14618.4161085</v>
      </c>
      <c r="P1877" s="19">
        <f>H1877*INDEX('Pliegos Tarifarios (Santiago)'!$E:$E,MATCH($B1877,'Pliegos Tarifarios (Santiago)'!$A:$A,0))</f>
        <v>4867.5376639999995</v>
      </c>
      <c r="Q1877" s="19" cm="1">
        <f t="array" ref="Q1877">H1877*_xlfn.IFS(H1877&lt;=350,INDEX('Pliegos Tarifarios (Santiago)'!$F:$F,MATCH($B1877,'Pliegos Tarifarios (Santiago)'!$A:$A,0)),H1877&lt;=500,INDEX('Pliegos Tarifarios (Santiago)'!$G:$G,MATCH($B1877,'Pliegos Tarifarios (Santiago)'!$A:$A,0)),H1877&lt;=1000,INDEX('Pliegos Tarifarios (Santiago)'!$H:$H,MATCH($B1877,'Pliegos Tarifarios (Santiago)'!$A:$A,0)),H1877&lt;=5000,INDEX('Pliegos Tarifarios (Santiago)'!$I:$I,MATCH($B1877,'Pliegos Tarifarios (Santiago)'!$A:$A,0)),H1877&gt;5000,INDEX('Pliegos Tarifarios (Santiago)'!$J:$J,MATCH($B1877,'Pliegos Tarifarios (Santiago)'!$A:$A,0)))/1.19</f>
        <v>526.37103865546226</v>
      </c>
      <c r="R1877" s="19">
        <f>INDEX('Pliegos Tarifarios (Santiago)'!$K:$K,MATCH($B1877,'Pliegos Tarifarios (Santiago)'!$A:$A,0))</f>
        <v>723.17600000000004</v>
      </c>
      <c r="S1877" s="21">
        <f t="shared" si="119"/>
        <v>73417.238650255473</v>
      </c>
      <c r="T1877" s="21">
        <f t="shared" si="117"/>
        <v>13949.275343548539</v>
      </c>
      <c r="U1877" s="19">
        <v>0</v>
      </c>
      <c r="V1877" s="21">
        <f t="shared" si="118"/>
        <v>87366.513993804008</v>
      </c>
    </row>
    <row r="1878" spans="1:22" x14ac:dyDescent="0.3">
      <c r="A1878" s="7" t="s">
        <v>139</v>
      </c>
      <c r="B1878" s="7">
        <v>8</v>
      </c>
      <c r="C1878" s="8" t="s">
        <v>178</v>
      </c>
      <c r="D1878" s="7" t="s">
        <v>373</v>
      </c>
      <c r="E1878" s="7" t="s">
        <v>356</v>
      </c>
      <c r="F1878" s="8" t="s">
        <v>374</v>
      </c>
      <c r="G1878" s="7" t="s">
        <v>30</v>
      </c>
      <c r="H1878" s="9">
        <v>373.56</v>
      </c>
      <c r="I1878" s="9">
        <v>1.0193000000000001</v>
      </c>
      <c r="J1878" s="9">
        <v>0.98209999999999997</v>
      </c>
      <c r="K1878" s="10">
        <v>0.9635043657411948</v>
      </c>
      <c r="L1878" s="9">
        <v>12.05</v>
      </c>
      <c r="M1878" s="19">
        <f>H1878*INDEX('Pliegos Tarifarios (Santiago)'!$B:$B,MATCH($B1878,'Pliegos Tarifarios (Santiago)'!$A:$A,0))</f>
        <v>49221.386279999999</v>
      </c>
      <c r="N1878" s="19">
        <f>I1878*INDEX('Pliegos Tarifarios (Santiago)'!$C:$C,MATCH($B1878,'Pliegos Tarifarios (Santiago)'!$A:$A,0))</f>
        <v>3466.4079189000004</v>
      </c>
      <c r="O1878" s="19">
        <f>J1878*INDEX('Pliegos Tarifarios (Santiago)'!$D:$D,MATCH($B1878,'Pliegos Tarifarios (Santiago)'!$A:$A,0))</f>
        <v>14204.755575499999</v>
      </c>
      <c r="P1878" s="19">
        <f>H1878*INDEX('Pliegos Tarifarios (Santiago)'!$E:$E,MATCH($B1878,'Pliegos Tarifarios (Santiago)'!$A:$A,0))</f>
        <v>4865.2454399999997</v>
      </c>
      <c r="Q1878" s="19" cm="1">
        <f t="array" ref="Q1878">H1878*_xlfn.IFS(H1878&lt;=350,INDEX('Pliegos Tarifarios (Santiago)'!$F:$F,MATCH($B1878,'Pliegos Tarifarios (Santiago)'!$A:$A,0)),H1878&lt;=500,INDEX('Pliegos Tarifarios (Santiago)'!$G:$G,MATCH($B1878,'Pliegos Tarifarios (Santiago)'!$A:$A,0)),H1878&lt;=1000,INDEX('Pliegos Tarifarios (Santiago)'!$H:$H,MATCH($B1878,'Pliegos Tarifarios (Santiago)'!$A:$A,0)),H1878&lt;=5000,INDEX('Pliegos Tarifarios (Santiago)'!$I:$I,MATCH($B1878,'Pliegos Tarifarios (Santiago)'!$A:$A,0)),H1878&gt;5000,INDEX('Pliegos Tarifarios (Santiago)'!$J:$J,MATCH($B1878,'Pliegos Tarifarios (Santiago)'!$A:$A,0)))/1.19</f>
        <v>526.12315966386564</v>
      </c>
      <c r="R1878" s="19">
        <f>INDEX('Pliegos Tarifarios (Santiago)'!$K:$K,MATCH($B1878,'Pliegos Tarifarios (Santiago)'!$A:$A,0))</f>
        <v>723.17600000000004</v>
      </c>
      <c r="S1878" s="21">
        <f t="shared" si="119"/>
        <v>73007.094374063861</v>
      </c>
      <c r="T1878" s="21">
        <f t="shared" si="117"/>
        <v>13871.347931072134</v>
      </c>
      <c r="U1878" s="19">
        <v>0</v>
      </c>
      <c r="V1878" s="21">
        <f t="shared" si="118"/>
        <v>86878.442305135992</v>
      </c>
    </row>
    <row r="1879" spans="1:22" x14ac:dyDescent="0.3">
      <c r="A1879" s="7" t="s">
        <v>139</v>
      </c>
      <c r="B1879" s="7">
        <v>8</v>
      </c>
      <c r="C1879" s="8" t="s">
        <v>178</v>
      </c>
      <c r="D1879" s="7" t="s">
        <v>375</v>
      </c>
      <c r="E1879" s="7" t="s">
        <v>59</v>
      </c>
      <c r="F1879" s="8" t="s">
        <v>376</v>
      </c>
      <c r="G1879" s="7" t="s">
        <v>30</v>
      </c>
      <c r="H1879" s="9">
        <v>248.5052</v>
      </c>
      <c r="I1879" s="9">
        <v>0.6865</v>
      </c>
      <c r="J1879" s="9">
        <v>0.67689999999999995</v>
      </c>
      <c r="K1879" s="10">
        <v>0.98601602330662774</v>
      </c>
      <c r="L1879" s="9">
        <v>8.02</v>
      </c>
      <c r="M1879" s="19">
        <f>H1879*INDEX('Pliegos Tarifarios (Santiago)'!$B:$B,MATCH($B1879,'Pliegos Tarifarios (Santiago)'!$A:$A,0))</f>
        <v>32743.790667600002</v>
      </c>
      <c r="N1879" s="19">
        <f>I1879*INDEX('Pliegos Tarifarios (Santiago)'!$C:$C,MATCH($B1879,'Pliegos Tarifarios (Santiago)'!$A:$A,0))</f>
        <v>2334.6306645</v>
      </c>
      <c r="O1879" s="19">
        <f>J1879*INDEX('Pliegos Tarifarios (Santiago)'!$D:$D,MATCH($B1879,'Pliegos Tarifarios (Santiago)'!$A:$A,0))</f>
        <v>9790.4480695000002</v>
      </c>
      <c r="P1879" s="19">
        <f>H1879*INDEX('Pliegos Tarifarios (Santiago)'!$E:$E,MATCH($B1879,'Pliegos Tarifarios (Santiago)'!$A:$A,0))</f>
        <v>3236.5317247999997</v>
      </c>
      <c r="Q1879" s="19" cm="1">
        <f t="array" ref="Q1879">H1879*_xlfn.IFS(H1879&lt;=350,INDEX('Pliegos Tarifarios (Santiago)'!$F:$F,MATCH($B1879,'Pliegos Tarifarios (Santiago)'!$A:$A,0)),H1879&lt;=500,INDEX('Pliegos Tarifarios (Santiago)'!$G:$G,MATCH($B1879,'Pliegos Tarifarios (Santiago)'!$A:$A,0)),H1879&lt;=1000,INDEX('Pliegos Tarifarios (Santiago)'!$H:$H,MATCH($B1879,'Pliegos Tarifarios (Santiago)'!$A:$A,0)),H1879&lt;=5000,INDEX('Pliegos Tarifarios (Santiago)'!$I:$I,MATCH($B1879,'Pliegos Tarifarios (Santiago)'!$A:$A,0)),H1879&gt;5000,INDEX('Pliegos Tarifarios (Santiago)'!$J:$J,MATCH($B1879,'Pliegos Tarifarios (Santiago)'!$A:$A,0)))/1.19</f>
        <v>163.72107294117649</v>
      </c>
      <c r="R1879" s="19">
        <f>INDEX('Pliegos Tarifarios (Santiago)'!$K:$K,MATCH($B1879,'Pliegos Tarifarios (Santiago)'!$A:$A,0))</f>
        <v>723.17600000000004</v>
      </c>
      <c r="S1879" s="21">
        <f t="shared" si="119"/>
        <v>48992.298199341174</v>
      </c>
      <c r="T1879" s="21">
        <f t="shared" si="117"/>
        <v>9308.5366578748235</v>
      </c>
      <c r="U1879" s="19">
        <v>0</v>
      </c>
      <c r="V1879" s="21">
        <f t="shared" si="118"/>
        <v>58300.834857215996</v>
      </c>
    </row>
    <row r="1880" spans="1:22" x14ac:dyDescent="0.3">
      <c r="A1880" s="7" t="s">
        <v>139</v>
      </c>
      <c r="B1880" s="7">
        <v>8</v>
      </c>
      <c r="C1880" s="8" t="s">
        <v>178</v>
      </c>
      <c r="D1880" s="7" t="s">
        <v>377</v>
      </c>
      <c r="E1880" s="7" t="s">
        <v>59</v>
      </c>
      <c r="F1880" s="8" t="s">
        <v>378</v>
      </c>
      <c r="G1880" s="7" t="s">
        <v>30</v>
      </c>
      <c r="H1880" s="9">
        <v>248.96610000000001</v>
      </c>
      <c r="I1880" s="9">
        <v>0.67159999999999997</v>
      </c>
      <c r="J1880" s="9">
        <v>0.67159999999999997</v>
      </c>
      <c r="K1880" s="10">
        <v>1</v>
      </c>
      <c r="L1880" s="9">
        <v>8.0299999999999994</v>
      </c>
      <c r="M1880" s="19">
        <f>H1880*INDEX('Pliegos Tarifarios (Santiago)'!$B:$B,MATCH($B1880,'Pliegos Tarifarios (Santiago)'!$A:$A,0))</f>
        <v>32804.520234300006</v>
      </c>
      <c r="N1880" s="19">
        <f>I1880*INDEX('Pliegos Tarifarios (Santiago)'!$C:$C,MATCH($B1880,'Pliegos Tarifarios (Santiago)'!$A:$A,0))</f>
        <v>2283.9591467999999</v>
      </c>
      <c r="O1880" s="19">
        <f>J1880*INDEX('Pliegos Tarifarios (Santiago)'!$D:$D,MATCH($B1880,'Pliegos Tarifarios (Santiago)'!$A:$A,0))</f>
        <v>9713.7906980000007</v>
      </c>
      <c r="P1880" s="19">
        <f>H1880*INDEX('Pliegos Tarifarios (Santiago)'!$E:$E,MATCH($B1880,'Pliegos Tarifarios (Santiago)'!$A:$A,0))</f>
        <v>3242.5344863999999</v>
      </c>
      <c r="Q1880" s="19" cm="1">
        <f t="array" ref="Q1880">H1880*_xlfn.IFS(H1880&lt;=350,INDEX('Pliegos Tarifarios (Santiago)'!$F:$F,MATCH($B1880,'Pliegos Tarifarios (Santiago)'!$A:$A,0)),H1880&lt;=500,INDEX('Pliegos Tarifarios (Santiago)'!$G:$G,MATCH($B1880,'Pliegos Tarifarios (Santiago)'!$A:$A,0)),H1880&lt;=1000,INDEX('Pliegos Tarifarios (Santiago)'!$H:$H,MATCH($B1880,'Pliegos Tarifarios (Santiago)'!$A:$A,0)),H1880&lt;=5000,INDEX('Pliegos Tarifarios (Santiago)'!$I:$I,MATCH($B1880,'Pliegos Tarifarios (Santiago)'!$A:$A,0)),H1880&gt;5000,INDEX('Pliegos Tarifarios (Santiago)'!$J:$J,MATCH($B1880,'Pliegos Tarifarios (Santiago)'!$A:$A,0)))/1.19</f>
        <v>164.02472470588236</v>
      </c>
      <c r="R1880" s="19">
        <f>INDEX('Pliegos Tarifarios (Santiago)'!$K:$K,MATCH($B1880,'Pliegos Tarifarios (Santiago)'!$A:$A,0))</f>
        <v>723.17600000000004</v>
      </c>
      <c r="S1880" s="21">
        <f t="shared" si="119"/>
        <v>48932.005290205889</v>
      </c>
      <c r="T1880" s="21">
        <f t="shared" si="117"/>
        <v>9297.0810051391181</v>
      </c>
      <c r="U1880" s="19">
        <v>0</v>
      </c>
      <c r="V1880" s="21">
        <f t="shared" si="118"/>
        <v>58229.086295345005</v>
      </c>
    </row>
    <row r="1881" spans="1:22" x14ac:dyDescent="0.3">
      <c r="A1881" s="7" t="s">
        <v>139</v>
      </c>
      <c r="B1881" s="7">
        <v>8</v>
      </c>
      <c r="C1881" s="8" t="s">
        <v>178</v>
      </c>
      <c r="D1881" s="7" t="s">
        <v>379</v>
      </c>
      <c r="E1881" s="7" t="s">
        <v>59</v>
      </c>
      <c r="F1881" s="8" t="s">
        <v>380</v>
      </c>
      <c r="G1881" s="7" t="s">
        <v>30</v>
      </c>
      <c r="H1881" s="9">
        <v>249.47409999999999</v>
      </c>
      <c r="I1881" s="9">
        <v>0.68100000000000005</v>
      </c>
      <c r="J1881" s="9">
        <v>0.68100000000000005</v>
      </c>
      <c r="K1881" s="10">
        <v>1</v>
      </c>
      <c r="L1881" s="9">
        <v>8.0500000000000007</v>
      </c>
      <c r="M1881" s="19">
        <f>H1881*INDEX('Pliegos Tarifarios (Santiago)'!$B:$B,MATCH($B1881,'Pliegos Tarifarios (Santiago)'!$A:$A,0))</f>
        <v>32871.455838300004</v>
      </c>
      <c r="N1881" s="19">
        <f>I1881*INDEX('Pliegos Tarifarios (Santiago)'!$C:$C,MATCH($B1881,'Pliegos Tarifarios (Santiago)'!$A:$A,0))</f>
        <v>2315.9264130000001</v>
      </c>
      <c r="O1881" s="19">
        <f>J1881*INDEX('Pliegos Tarifarios (Santiago)'!$D:$D,MATCH($B1881,'Pliegos Tarifarios (Santiago)'!$A:$A,0))</f>
        <v>9849.749055000002</v>
      </c>
      <c r="P1881" s="19">
        <f>H1881*INDEX('Pliegos Tarifarios (Santiago)'!$E:$E,MATCH($B1881,'Pliegos Tarifarios (Santiago)'!$A:$A,0))</f>
        <v>3249.1506783999998</v>
      </c>
      <c r="Q1881" s="19" cm="1">
        <f t="array" ref="Q1881">H1881*_xlfn.IFS(H1881&lt;=350,INDEX('Pliegos Tarifarios (Santiago)'!$F:$F,MATCH($B1881,'Pliegos Tarifarios (Santiago)'!$A:$A,0)),H1881&lt;=500,INDEX('Pliegos Tarifarios (Santiago)'!$G:$G,MATCH($B1881,'Pliegos Tarifarios (Santiago)'!$A:$A,0)),H1881&lt;=1000,INDEX('Pliegos Tarifarios (Santiago)'!$H:$H,MATCH($B1881,'Pliegos Tarifarios (Santiago)'!$A:$A,0)),H1881&lt;=5000,INDEX('Pliegos Tarifarios (Santiago)'!$I:$I,MATCH($B1881,'Pliegos Tarifarios (Santiago)'!$A:$A,0)),H1881&gt;5000,INDEX('Pliegos Tarifarios (Santiago)'!$J:$J,MATCH($B1881,'Pliegos Tarifarios (Santiago)'!$A:$A,0)))/1.19</f>
        <v>164.35940705882354</v>
      </c>
      <c r="R1881" s="19">
        <f>INDEX('Pliegos Tarifarios (Santiago)'!$K:$K,MATCH($B1881,'Pliegos Tarifarios (Santiago)'!$A:$A,0))</f>
        <v>723.17600000000004</v>
      </c>
      <c r="S1881" s="21">
        <f t="shared" si="119"/>
        <v>49173.817391758828</v>
      </c>
      <c r="T1881" s="21">
        <f t="shared" si="117"/>
        <v>9343.0253044341771</v>
      </c>
      <c r="U1881" s="19">
        <v>0</v>
      </c>
      <c r="V1881" s="21">
        <f t="shared" si="118"/>
        <v>58516.842696193009</v>
      </c>
    </row>
    <row r="1882" spans="1:22" x14ac:dyDescent="0.3">
      <c r="A1882" s="7" t="s">
        <v>139</v>
      </c>
      <c r="B1882" s="7">
        <v>8</v>
      </c>
      <c r="C1882" s="8" t="s">
        <v>178</v>
      </c>
      <c r="D1882" s="7" t="s">
        <v>381</v>
      </c>
      <c r="E1882" s="7" t="s">
        <v>59</v>
      </c>
      <c r="F1882" s="8" t="s">
        <v>382</v>
      </c>
      <c r="G1882" s="7" t="s">
        <v>30</v>
      </c>
      <c r="H1882" s="9">
        <v>249.04140000000001</v>
      </c>
      <c r="I1882" s="9">
        <v>0.66710000000000003</v>
      </c>
      <c r="J1882" s="9">
        <v>0.66459999999999997</v>
      </c>
      <c r="K1882" s="10">
        <v>0.99625243591665413</v>
      </c>
      <c r="L1882" s="9">
        <v>8.0299999999999994</v>
      </c>
      <c r="M1882" s="19">
        <f>H1882*INDEX('Pliegos Tarifarios (Santiago)'!$B:$B,MATCH($B1882,'Pliegos Tarifarios (Santiago)'!$A:$A,0))</f>
        <v>32814.4419882</v>
      </c>
      <c r="N1882" s="19">
        <f>I1882*INDEX('Pliegos Tarifarios (Santiago)'!$C:$C,MATCH($B1882,'Pliegos Tarifarios (Santiago)'!$A:$A,0))</f>
        <v>2268.6556683000003</v>
      </c>
      <c r="O1882" s="19">
        <f>J1882*INDEX('Pliegos Tarifarios (Santiago)'!$D:$D,MATCH($B1882,'Pliegos Tarifarios (Santiago)'!$A:$A,0))</f>
        <v>9612.5451130000001</v>
      </c>
      <c r="P1882" s="19">
        <f>H1882*INDEX('Pliegos Tarifarios (Santiago)'!$E:$E,MATCH($B1882,'Pliegos Tarifarios (Santiago)'!$A:$A,0))</f>
        <v>3243.5151935999997</v>
      </c>
      <c r="Q1882" s="19" cm="1">
        <f t="array" ref="Q1882">H1882*_xlfn.IFS(H1882&lt;=350,INDEX('Pliegos Tarifarios (Santiago)'!$F:$F,MATCH($B1882,'Pliegos Tarifarios (Santiago)'!$A:$A,0)),H1882&lt;=500,INDEX('Pliegos Tarifarios (Santiago)'!$G:$G,MATCH($B1882,'Pliegos Tarifarios (Santiago)'!$A:$A,0)),H1882&lt;=1000,INDEX('Pliegos Tarifarios (Santiago)'!$H:$H,MATCH($B1882,'Pliegos Tarifarios (Santiago)'!$A:$A,0)),H1882&lt;=5000,INDEX('Pliegos Tarifarios (Santiago)'!$I:$I,MATCH($B1882,'Pliegos Tarifarios (Santiago)'!$A:$A,0)),H1882&gt;5000,INDEX('Pliegos Tarifarios (Santiago)'!$J:$J,MATCH($B1882,'Pliegos Tarifarios (Santiago)'!$A:$A,0)))/1.19</f>
        <v>164.07433411764708</v>
      </c>
      <c r="R1882" s="19">
        <f>INDEX('Pliegos Tarifarios (Santiago)'!$K:$K,MATCH($B1882,'Pliegos Tarifarios (Santiago)'!$A:$A,0))</f>
        <v>723.17600000000004</v>
      </c>
      <c r="S1882" s="21">
        <f t="shared" si="119"/>
        <v>48826.408297217647</v>
      </c>
      <c r="T1882" s="21">
        <f t="shared" si="117"/>
        <v>9277.0175764713531</v>
      </c>
      <c r="U1882" s="19">
        <v>0</v>
      </c>
      <c r="V1882" s="21">
        <f t="shared" si="118"/>
        <v>58103.425873689004</v>
      </c>
    </row>
    <row r="1883" spans="1:22" x14ac:dyDescent="0.3">
      <c r="A1883" s="7" t="s">
        <v>139</v>
      </c>
      <c r="B1883" s="7">
        <v>8</v>
      </c>
      <c r="C1883" s="8" t="s">
        <v>178</v>
      </c>
      <c r="D1883" s="7" t="s">
        <v>383</v>
      </c>
      <c r="E1883" s="7" t="s">
        <v>59</v>
      </c>
      <c r="F1883" s="8" t="s">
        <v>384</v>
      </c>
      <c r="G1883" s="7" t="s">
        <v>30</v>
      </c>
      <c r="H1883" s="9">
        <v>248.85230000000001</v>
      </c>
      <c r="I1883" s="9">
        <v>0.67090000000000005</v>
      </c>
      <c r="J1883" s="9">
        <v>0.65880000000000005</v>
      </c>
      <c r="K1883" s="10">
        <v>0.98196452526457001</v>
      </c>
      <c r="L1883" s="9">
        <v>8.0299999999999994</v>
      </c>
      <c r="M1883" s="19">
        <f>H1883*INDEX('Pliegos Tarifarios (Santiago)'!$B:$B,MATCH($B1883,'Pliegos Tarifarios (Santiago)'!$A:$A,0))</f>
        <v>32789.525604900002</v>
      </c>
      <c r="N1883" s="19">
        <f>I1883*INDEX('Pliegos Tarifarios (Santiago)'!$C:$C,MATCH($B1883,'Pliegos Tarifarios (Santiago)'!$A:$A,0))</f>
        <v>2281.5786057000005</v>
      </c>
      <c r="O1883" s="19">
        <f>J1883*INDEX('Pliegos Tarifarios (Santiago)'!$D:$D,MATCH($B1883,'Pliegos Tarifarios (Santiago)'!$A:$A,0))</f>
        <v>9528.6559140000008</v>
      </c>
      <c r="P1883" s="19">
        <f>H1883*INDEX('Pliegos Tarifarios (Santiago)'!$E:$E,MATCH($B1883,'Pliegos Tarifarios (Santiago)'!$A:$A,0))</f>
        <v>3241.0523552</v>
      </c>
      <c r="Q1883" s="19" cm="1">
        <f t="array" ref="Q1883">H1883*_xlfn.IFS(H1883&lt;=350,INDEX('Pliegos Tarifarios (Santiago)'!$F:$F,MATCH($B1883,'Pliegos Tarifarios (Santiago)'!$A:$A,0)),H1883&lt;=500,INDEX('Pliegos Tarifarios (Santiago)'!$G:$G,MATCH($B1883,'Pliegos Tarifarios (Santiago)'!$A:$A,0)),H1883&lt;=1000,INDEX('Pliegos Tarifarios (Santiago)'!$H:$H,MATCH($B1883,'Pliegos Tarifarios (Santiago)'!$A:$A,0)),H1883&lt;=5000,INDEX('Pliegos Tarifarios (Santiago)'!$I:$I,MATCH($B1883,'Pliegos Tarifarios (Santiago)'!$A:$A,0)),H1883&gt;5000,INDEX('Pliegos Tarifarios (Santiago)'!$J:$J,MATCH($B1883,'Pliegos Tarifarios (Santiago)'!$A:$A,0)))/1.19</f>
        <v>163.9497505882353</v>
      </c>
      <c r="R1883" s="19">
        <f>INDEX('Pliegos Tarifarios (Santiago)'!$K:$K,MATCH($B1883,'Pliegos Tarifarios (Santiago)'!$A:$A,0))</f>
        <v>723.17600000000004</v>
      </c>
      <c r="S1883" s="21">
        <f t="shared" si="119"/>
        <v>48727.938230388238</v>
      </c>
      <c r="T1883" s="21">
        <f t="shared" si="117"/>
        <v>9258.3082637737643</v>
      </c>
      <c r="U1883" s="19">
        <v>0</v>
      </c>
      <c r="V1883" s="21">
        <f t="shared" si="118"/>
        <v>57986.246494161998</v>
      </c>
    </row>
    <row r="1884" spans="1:22" x14ac:dyDescent="0.3">
      <c r="A1884" s="7" t="s">
        <v>139</v>
      </c>
      <c r="B1884" s="7">
        <v>8</v>
      </c>
      <c r="C1884" s="8" t="s">
        <v>178</v>
      </c>
      <c r="D1884" s="7" t="s">
        <v>385</v>
      </c>
      <c r="E1884" s="7" t="s">
        <v>59</v>
      </c>
      <c r="F1884" s="8" t="s">
        <v>386</v>
      </c>
      <c r="G1884" s="7" t="s">
        <v>30</v>
      </c>
      <c r="H1884" s="9">
        <v>374.7115</v>
      </c>
      <c r="I1884" s="9">
        <v>1.0109999999999999</v>
      </c>
      <c r="J1884" s="9">
        <v>0.96579999999999999</v>
      </c>
      <c r="K1884" s="10">
        <v>0.95529179030662714</v>
      </c>
      <c r="L1884" s="9">
        <v>12.09</v>
      </c>
      <c r="M1884" s="19">
        <f>H1884*INDEX('Pliegos Tarifarios (Santiago)'!$B:$B,MATCH($B1884,'Pliegos Tarifarios (Santiago)'!$A:$A,0))</f>
        <v>49373.111374500004</v>
      </c>
      <c r="N1884" s="19">
        <f>I1884*INDEX('Pliegos Tarifarios (Santiago)'!$C:$C,MATCH($B1884,'Pliegos Tarifarios (Santiago)'!$A:$A,0))</f>
        <v>3438.1815029999998</v>
      </c>
      <c r="O1884" s="19">
        <f>J1884*INDEX('Pliegos Tarifarios (Santiago)'!$D:$D,MATCH($B1884,'Pliegos Tarifarios (Santiago)'!$A:$A,0))</f>
        <v>13968.997999000001</v>
      </c>
      <c r="P1884" s="19">
        <f>H1884*INDEX('Pliegos Tarifarios (Santiago)'!$E:$E,MATCH($B1884,'Pliegos Tarifarios (Santiago)'!$A:$A,0))</f>
        <v>4880.2425759999996</v>
      </c>
      <c r="Q1884" s="19" cm="1">
        <f t="array" ref="Q1884">H1884*_xlfn.IFS(H1884&lt;=350,INDEX('Pliegos Tarifarios (Santiago)'!$F:$F,MATCH($B1884,'Pliegos Tarifarios (Santiago)'!$A:$A,0)),H1884&lt;=500,INDEX('Pliegos Tarifarios (Santiago)'!$G:$G,MATCH($B1884,'Pliegos Tarifarios (Santiago)'!$A:$A,0)),H1884&lt;=1000,INDEX('Pliegos Tarifarios (Santiago)'!$H:$H,MATCH($B1884,'Pliegos Tarifarios (Santiago)'!$A:$A,0)),H1884&lt;=5000,INDEX('Pliegos Tarifarios (Santiago)'!$I:$I,MATCH($B1884,'Pliegos Tarifarios (Santiago)'!$A:$A,0)),H1884&gt;5000,INDEX('Pliegos Tarifarios (Santiago)'!$J:$J,MATCH($B1884,'Pliegos Tarifarios (Santiago)'!$A:$A,0)))/1.19</f>
        <v>527.74493613445384</v>
      </c>
      <c r="R1884" s="19">
        <f>INDEX('Pliegos Tarifarios (Santiago)'!$K:$K,MATCH($B1884,'Pliegos Tarifarios (Santiago)'!$A:$A,0))</f>
        <v>723.17600000000004</v>
      </c>
      <c r="S1884" s="21">
        <f t="shared" si="119"/>
        <v>72911.454388634462</v>
      </c>
      <c r="T1884" s="21">
        <f t="shared" si="117"/>
        <v>13853.176333840547</v>
      </c>
      <c r="U1884" s="19">
        <v>0</v>
      </c>
      <c r="V1884" s="21">
        <f t="shared" si="118"/>
        <v>86764.630722475005</v>
      </c>
    </row>
    <row r="1885" spans="1:22" x14ac:dyDescent="0.3">
      <c r="A1885" s="7" t="s">
        <v>139</v>
      </c>
      <c r="B1885" s="7">
        <v>8</v>
      </c>
      <c r="C1885" s="8" t="s">
        <v>178</v>
      </c>
      <c r="D1885" s="7" t="s">
        <v>387</v>
      </c>
      <c r="E1885" s="7" t="s">
        <v>388</v>
      </c>
      <c r="F1885" s="8" t="s">
        <v>389</v>
      </c>
      <c r="G1885" s="7" t="s">
        <v>30</v>
      </c>
      <c r="H1885" s="9">
        <v>373.86700000000002</v>
      </c>
      <c r="I1885" s="9">
        <v>1.0309999999999999</v>
      </c>
      <c r="J1885" s="9">
        <v>1.0065</v>
      </c>
      <c r="K1885" s="10">
        <v>0.97623666343355964</v>
      </c>
      <c r="L1885" s="9">
        <v>12.06</v>
      </c>
      <c r="M1885" s="19">
        <f>H1885*INDEX('Pliegos Tarifarios (Santiago)'!$B:$B,MATCH($B1885,'Pliegos Tarifarios (Santiago)'!$A:$A,0))</f>
        <v>49261.837521000001</v>
      </c>
      <c r="N1885" s="19">
        <f>I1885*INDEX('Pliegos Tarifarios (Santiago)'!$C:$C,MATCH($B1885,'Pliegos Tarifarios (Santiago)'!$A:$A,0))</f>
        <v>3506.1969629999999</v>
      </c>
      <c r="O1885" s="19">
        <f>J1885*INDEX('Pliegos Tarifarios (Santiago)'!$D:$D,MATCH($B1885,'Pliegos Tarifarios (Santiago)'!$A:$A,0))</f>
        <v>14557.6687575</v>
      </c>
      <c r="P1885" s="19">
        <f>H1885*INDEX('Pliegos Tarifarios (Santiago)'!$E:$E,MATCH($B1885,'Pliegos Tarifarios (Santiago)'!$A:$A,0))</f>
        <v>4869.2438080000002</v>
      </c>
      <c r="Q1885" s="19" cm="1">
        <f t="array" ref="Q1885">H1885*_xlfn.IFS(H1885&lt;=350,INDEX('Pliegos Tarifarios (Santiago)'!$F:$F,MATCH($B1885,'Pliegos Tarifarios (Santiago)'!$A:$A,0)),H1885&lt;=500,INDEX('Pliegos Tarifarios (Santiago)'!$G:$G,MATCH($B1885,'Pliegos Tarifarios (Santiago)'!$A:$A,0)),H1885&lt;=1000,INDEX('Pliegos Tarifarios (Santiago)'!$H:$H,MATCH($B1885,'Pliegos Tarifarios (Santiago)'!$A:$A,0)),H1885&lt;=5000,INDEX('Pliegos Tarifarios (Santiago)'!$I:$I,MATCH($B1885,'Pliegos Tarifarios (Santiago)'!$A:$A,0)),H1885&gt;5000,INDEX('Pliegos Tarifarios (Santiago)'!$J:$J,MATCH($B1885,'Pliegos Tarifarios (Santiago)'!$A:$A,0)))/1.19</f>
        <v>526.55553949579848</v>
      </c>
      <c r="R1885" s="19">
        <f>INDEX('Pliegos Tarifarios (Santiago)'!$K:$K,MATCH($B1885,'Pliegos Tarifarios (Santiago)'!$A:$A,0))</f>
        <v>723.17600000000004</v>
      </c>
      <c r="S1885" s="21">
        <f t="shared" si="119"/>
        <v>73444.678588995797</v>
      </c>
      <c r="T1885" s="21">
        <f t="shared" si="117"/>
        <v>13954.488931909202</v>
      </c>
      <c r="U1885" s="19">
        <v>0</v>
      </c>
      <c r="V1885" s="21">
        <f t="shared" si="118"/>
        <v>87399.167520905001</v>
      </c>
    </row>
    <row r="1886" spans="1:22" x14ac:dyDescent="0.3">
      <c r="A1886" s="7" t="s">
        <v>139</v>
      </c>
      <c r="B1886" s="7">
        <v>8</v>
      </c>
      <c r="C1886" s="8" t="s">
        <v>178</v>
      </c>
      <c r="D1886" s="7" t="s">
        <v>390</v>
      </c>
      <c r="E1886" s="7" t="s">
        <v>388</v>
      </c>
      <c r="F1886" s="8" t="s">
        <v>391</v>
      </c>
      <c r="G1886" s="7" t="s">
        <v>30</v>
      </c>
      <c r="H1886" s="9">
        <v>375.00069999999999</v>
      </c>
      <c r="I1886" s="9">
        <v>1.0048999999999999</v>
      </c>
      <c r="J1886" s="9">
        <v>1.0048999999999999</v>
      </c>
      <c r="K1886" s="10">
        <v>1</v>
      </c>
      <c r="L1886" s="9">
        <v>12.1</v>
      </c>
      <c r="M1886" s="19">
        <f>H1886*INDEX('Pliegos Tarifarios (Santiago)'!$B:$B,MATCH($B1886,'Pliegos Tarifarios (Santiago)'!$A:$A,0))</f>
        <v>49411.217234100004</v>
      </c>
      <c r="N1886" s="19">
        <f>I1886*INDEX('Pliegos Tarifarios (Santiago)'!$C:$C,MATCH($B1886,'Pliegos Tarifarios (Santiago)'!$A:$A,0))</f>
        <v>3417.4367877</v>
      </c>
      <c r="O1886" s="19">
        <f>J1886*INDEX('Pliegos Tarifarios (Santiago)'!$D:$D,MATCH($B1886,'Pliegos Tarifarios (Santiago)'!$A:$A,0))</f>
        <v>14534.526909499999</v>
      </c>
      <c r="P1886" s="19">
        <f>H1886*INDEX('Pliegos Tarifarios (Santiago)'!$E:$E,MATCH($B1886,'Pliegos Tarifarios (Santiago)'!$A:$A,0))</f>
        <v>4884.0091167999999</v>
      </c>
      <c r="Q1886" s="19" cm="1">
        <f t="array" ref="Q1886">H1886*_xlfn.IFS(H1886&lt;=350,INDEX('Pliegos Tarifarios (Santiago)'!$F:$F,MATCH($B1886,'Pliegos Tarifarios (Santiago)'!$A:$A,0)),H1886&lt;=500,INDEX('Pliegos Tarifarios (Santiago)'!$G:$G,MATCH($B1886,'Pliegos Tarifarios (Santiago)'!$A:$A,0)),H1886&lt;=1000,INDEX('Pliegos Tarifarios (Santiago)'!$H:$H,MATCH($B1886,'Pliegos Tarifarios (Santiago)'!$A:$A,0)),H1886&lt;=5000,INDEX('Pliegos Tarifarios (Santiago)'!$I:$I,MATCH($B1886,'Pliegos Tarifarios (Santiago)'!$A:$A,0)),H1886&gt;5000,INDEX('Pliegos Tarifarios (Santiago)'!$J:$J,MATCH($B1886,'Pliegos Tarifarios (Santiago)'!$A:$A,0)))/1.19</f>
        <v>528.15224638655468</v>
      </c>
      <c r="R1886" s="19">
        <f>INDEX('Pliegos Tarifarios (Santiago)'!$K:$K,MATCH($B1886,'Pliegos Tarifarios (Santiago)'!$A:$A,0))</f>
        <v>723.17600000000004</v>
      </c>
      <c r="S1886" s="21">
        <f t="shared" si="119"/>
        <v>73498.518294486552</v>
      </c>
      <c r="T1886" s="21">
        <f t="shared" si="117"/>
        <v>13964.718475952444</v>
      </c>
      <c r="U1886" s="19">
        <v>0</v>
      </c>
      <c r="V1886" s="21">
        <f t="shared" si="118"/>
        <v>87463.236770438991</v>
      </c>
    </row>
    <row r="1887" spans="1:22" x14ac:dyDescent="0.3">
      <c r="A1887" s="7" t="s">
        <v>139</v>
      </c>
      <c r="B1887" s="7">
        <v>8</v>
      </c>
      <c r="C1887" s="8" t="s">
        <v>178</v>
      </c>
      <c r="D1887" s="7" t="s">
        <v>392</v>
      </c>
      <c r="E1887" s="7" t="s">
        <v>388</v>
      </c>
      <c r="F1887" s="8" t="s">
        <v>393</v>
      </c>
      <c r="G1887" s="7" t="s">
        <v>30</v>
      </c>
      <c r="H1887" s="9">
        <v>373.44069999999999</v>
      </c>
      <c r="I1887" s="9">
        <v>0.99829999999999997</v>
      </c>
      <c r="J1887" s="9">
        <v>0.99550000000000005</v>
      </c>
      <c r="K1887" s="10">
        <v>0.99719523189422021</v>
      </c>
      <c r="L1887" s="9">
        <v>12.05</v>
      </c>
      <c r="M1887" s="19">
        <f>H1887*INDEX('Pliegos Tarifarios (Santiago)'!$B:$B,MATCH($B1887,'Pliegos Tarifarios (Santiago)'!$A:$A,0))</f>
        <v>49205.666954100001</v>
      </c>
      <c r="N1887" s="19">
        <f>I1887*INDEX('Pliegos Tarifarios (Santiago)'!$C:$C,MATCH($B1887,'Pliegos Tarifarios (Santiago)'!$A:$A,0))</f>
        <v>3394.9916859</v>
      </c>
      <c r="O1887" s="19">
        <f>J1887*INDEX('Pliegos Tarifarios (Santiago)'!$D:$D,MATCH($B1887,'Pliegos Tarifarios (Santiago)'!$A:$A,0))</f>
        <v>14398.568552500001</v>
      </c>
      <c r="P1887" s="19">
        <f>H1887*INDEX('Pliegos Tarifarios (Santiago)'!$E:$E,MATCH($B1887,'Pliegos Tarifarios (Santiago)'!$A:$A,0))</f>
        <v>4863.6916767999992</v>
      </c>
      <c r="Q1887" s="19" cm="1">
        <f t="array" ref="Q1887">H1887*_xlfn.IFS(H1887&lt;=350,INDEX('Pliegos Tarifarios (Santiago)'!$F:$F,MATCH($B1887,'Pliegos Tarifarios (Santiago)'!$A:$A,0)),H1887&lt;=500,INDEX('Pliegos Tarifarios (Santiago)'!$G:$G,MATCH($B1887,'Pliegos Tarifarios (Santiago)'!$A:$A,0)),H1887&lt;=1000,INDEX('Pliegos Tarifarios (Santiago)'!$H:$H,MATCH($B1887,'Pliegos Tarifarios (Santiago)'!$A:$A,0)),H1887&lt;=5000,INDEX('Pliegos Tarifarios (Santiago)'!$I:$I,MATCH($B1887,'Pliegos Tarifarios (Santiago)'!$A:$A,0)),H1887&gt;5000,INDEX('Pliegos Tarifarios (Santiago)'!$J:$J,MATCH($B1887,'Pliegos Tarifarios (Santiago)'!$A:$A,0)))/1.19</f>
        <v>525.95513714285721</v>
      </c>
      <c r="R1887" s="19">
        <f>INDEX('Pliegos Tarifarios (Santiago)'!$K:$K,MATCH($B1887,'Pliegos Tarifarios (Santiago)'!$A:$A,0))</f>
        <v>723.17600000000004</v>
      </c>
      <c r="S1887" s="21">
        <f t="shared" si="119"/>
        <v>73112.050006442849</v>
      </c>
      <c r="T1887" s="21">
        <f t="shared" si="117"/>
        <v>13891.289501224141</v>
      </c>
      <c r="U1887" s="19">
        <v>0</v>
      </c>
      <c r="V1887" s="21">
        <f t="shared" si="118"/>
        <v>87003.339507666984</v>
      </c>
    </row>
    <row r="1888" spans="1:22" x14ac:dyDescent="0.3">
      <c r="A1888" s="7" t="s">
        <v>139</v>
      </c>
      <c r="B1888" s="7">
        <v>8</v>
      </c>
      <c r="C1888" s="8" t="s">
        <v>178</v>
      </c>
      <c r="D1888" s="7" t="s">
        <v>394</v>
      </c>
      <c r="E1888" s="7" t="s">
        <v>388</v>
      </c>
      <c r="F1888" s="8" t="s">
        <v>395</v>
      </c>
      <c r="G1888" s="7" t="s">
        <v>30</v>
      </c>
      <c r="H1888" s="9">
        <v>621.76679999999999</v>
      </c>
      <c r="I1888" s="9">
        <v>1.7423</v>
      </c>
      <c r="J1888" s="9">
        <v>1.6783999999999999</v>
      </c>
      <c r="K1888" s="10">
        <v>0.96332434138782064</v>
      </c>
      <c r="L1888" s="9">
        <v>20.059999999999999</v>
      </c>
      <c r="M1888" s="19">
        <f>H1888*INDEX('Pliegos Tarifarios (Santiago)'!$B:$B,MATCH($B1888,'Pliegos Tarifarios (Santiago)'!$A:$A,0))</f>
        <v>81925.858868399999</v>
      </c>
      <c r="N1888" s="19">
        <f>I1888*INDEX('Pliegos Tarifarios (Santiago)'!$C:$C,MATCH($B1888,'Pliegos Tarifarios (Santiago)'!$A:$A,0))</f>
        <v>5925.1667979000003</v>
      </c>
      <c r="O1888" s="19">
        <f>J1888*INDEX('Pliegos Tarifarios (Santiago)'!$D:$D,MATCH($B1888,'Pliegos Tarifarios (Santiago)'!$A:$A,0))</f>
        <v>24275.798552</v>
      </c>
      <c r="P1888" s="19">
        <f>H1888*INDEX('Pliegos Tarifarios (Santiago)'!$E:$E,MATCH($B1888,'Pliegos Tarifarios (Santiago)'!$A:$A,0))</f>
        <v>8097.890803199999</v>
      </c>
      <c r="Q1888" s="19" cm="1">
        <f t="array" ref="Q1888">H1888*_xlfn.IFS(H1888&lt;=350,INDEX('Pliegos Tarifarios (Santiago)'!$F:$F,MATCH($B1888,'Pliegos Tarifarios (Santiago)'!$A:$A,0)),H1888&lt;=500,INDEX('Pliegos Tarifarios (Santiago)'!$G:$G,MATCH($B1888,'Pliegos Tarifarios (Santiago)'!$A:$A,0)),H1888&lt;=1000,INDEX('Pliegos Tarifarios (Santiago)'!$H:$H,MATCH($B1888,'Pliegos Tarifarios (Santiago)'!$A:$A,0)),H1888&lt;=5000,INDEX('Pliegos Tarifarios (Santiago)'!$I:$I,MATCH($B1888,'Pliegos Tarifarios (Santiago)'!$A:$A,0)),H1888&gt;5000,INDEX('Pliegos Tarifarios (Santiago)'!$J:$J,MATCH($B1888,'Pliegos Tarifarios (Santiago)'!$A:$A,0)))/1.19</f>
        <v>1458.2782678991598</v>
      </c>
      <c r="R1888" s="19">
        <f>INDEX('Pliegos Tarifarios (Santiago)'!$K:$K,MATCH($B1888,'Pliegos Tarifarios (Santiago)'!$A:$A,0))</f>
        <v>723.17600000000004</v>
      </c>
      <c r="S1888" s="21">
        <f t="shared" si="119"/>
        <v>122406.16928939917</v>
      </c>
      <c r="T1888" s="21">
        <f t="shared" si="117"/>
        <v>23257.172164985845</v>
      </c>
      <c r="U1888" s="19">
        <v>0</v>
      </c>
      <c r="V1888" s="21">
        <f t="shared" si="118"/>
        <v>145663.34145438502</v>
      </c>
    </row>
    <row r="1889" spans="1:22" x14ac:dyDescent="0.3">
      <c r="A1889" s="7" t="s">
        <v>139</v>
      </c>
      <c r="B1889" s="7">
        <v>8</v>
      </c>
      <c r="C1889" s="8" t="s">
        <v>178</v>
      </c>
      <c r="D1889" s="7" t="s">
        <v>396</v>
      </c>
      <c r="E1889" s="7" t="s">
        <v>388</v>
      </c>
      <c r="F1889" s="8" t="s">
        <v>397</v>
      </c>
      <c r="G1889" s="7" t="s">
        <v>16</v>
      </c>
      <c r="H1889" s="9">
        <v>1245.3420000000001</v>
      </c>
      <c r="I1889" s="9">
        <v>3.4575999999999998</v>
      </c>
      <c r="J1889" s="9">
        <v>3.2528999999999999</v>
      </c>
      <c r="K1889" s="10">
        <v>0.94079708468301715</v>
      </c>
      <c r="L1889" s="9">
        <v>40.17</v>
      </c>
      <c r="M1889" s="19">
        <f>H1889*INDEX('Pliegos Tarifarios (Santiago)'!$B:$B,MATCH($B1889,'Pliegos Tarifarios (Santiago)'!$A:$A,0))</f>
        <v>164089.99794600002</v>
      </c>
      <c r="N1889" s="19">
        <f>I1889*INDEX('Pliegos Tarifarios (Santiago)'!$C:$C,MATCH($B1889,'Pliegos Tarifarios (Santiago)'!$A:$A,0))</f>
        <v>11758.512724799999</v>
      </c>
      <c r="O1889" s="19">
        <f>J1889*INDEX('Pliegos Tarifarios (Santiago)'!$D:$D,MATCH($B1889,'Pliegos Tarifarios (Santiago)'!$A:$A,0))</f>
        <v>47048.823349500002</v>
      </c>
      <c r="P1889" s="19">
        <f>H1889*INDEX('Pliegos Tarifarios (Santiago)'!$E:$E,MATCH($B1889,'Pliegos Tarifarios (Santiago)'!$A:$A,0))</f>
        <v>16219.334208</v>
      </c>
      <c r="Q1889" s="19" cm="1">
        <f t="array" ref="Q1889">H1889*_xlfn.IFS(H1889&lt;=350,INDEX('Pliegos Tarifarios (Santiago)'!$F:$F,MATCH($B1889,'Pliegos Tarifarios (Santiago)'!$A:$A,0)),H1889&lt;=500,INDEX('Pliegos Tarifarios (Santiago)'!$G:$G,MATCH($B1889,'Pliegos Tarifarios (Santiago)'!$A:$A,0)),H1889&lt;=1000,INDEX('Pliegos Tarifarios (Santiago)'!$H:$H,MATCH($B1889,'Pliegos Tarifarios (Santiago)'!$A:$A,0)),H1889&lt;=5000,INDEX('Pliegos Tarifarios (Santiago)'!$I:$I,MATCH($B1889,'Pliegos Tarifarios (Santiago)'!$A:$A,0)),H1889&gt;5000,INDEX('Pliegos Tarifarios (Santiago)'!$J:$J,MATCH($B1889,'Pliegos Tarifarios (Santiago)'!$A:$A,0)))/1.19</f>
        <v>3737.0725058823532</v>
      </c>
      <c r="R1889" s="19">
        <f>INDEX('Pliegos Tarifarios (Santiago)'!$K:$K,MATCH($B1889,'Pliegos Tarifarios (Santiago)'!$A:$A,0))</f>
        <v>723.17600000000004</v>
      </c>
      <c r="S1889" s="21">
        <f t="shared" si="119"/>
        <v>243576.91673418236</v>
      </c>
      <c r="T1889" s="21">
        <f t="shared" si="117"/>
        <v>46279.614179494652</v>
      </c>
      <c r="U1889" s="19">
        <v>0</v>
      </c>
      <c r="V1889" s="21">
        <f t="shared" si="118"/>
        <v>289856.53091367701</v>
      </c>
    </row>
    <row r="1890" spans="1:22" x14ac:dyDescent="0.3">
      <c r="A1890" s="7" t="s">
        <v>139</v>
      </c>
      <c r="B1890" s="7">
        <v>8</v>
      </c>
      <c r="C1890" s="8" t="s">
        <v>178</v>
      </c>
      <c r="D1890" s="7" t="s">
        <v>398</v>
      </c>
      <c r="E1890" s="7" t="s">
        <v>107</v>
      </c>
      <c r="F1890" s="8" t="s">
        <v>399</v>
      </c>
      <c r="G1890" s="7" t="s">
        <v>30</v>
      </c>
      <c r="H1890" s="9">
        <v>374.14499999999998</v>
      </c>
      <c r="I1890" s="9">
        <v>1.0159</v>
      </c>
      <c r="J1890" s="9">
        <v>0.99409999999999998</v>
      </c>
      <c r="K1890" s="10">
        <v>0.97854119499950776</v>
      </c>
      <c r="L1890" s="9">
        <v>12.07</v>
      </c>
      <c r="M1890" s="19">
        <f>H1890*INDEX('Pliegos Tarifarios (Santiago)'!$B:$B,MATCH($B1890,'Pliegos Tarifarios (Santiago)'!$A:$A,0))</f>
        <v>49298.467635000001</v>
      </c>
      <c r="N1890" s="19">
        <f>I1890*INDEX('Pliegos Tarifarios (Santiago)'!$C:$C,MATCH($B1890,'Pliegos Tarifarios (Santiago)'!$A:$A,0))</f>
        <v>3454.8452907000001</v>
      </c>
      <c r="O1890" s="19">
        <f>J1890*INDEX('Pliegos Tarifarios (Santiago)'!$D:$D,MATCH($B1890,'Pliegos Tarifarios (Santiago)'!$A:$A,0))</f>
        <v>14378.3194355</v>
      </c>
      <c r="P1890" s="19">
        <f>H1890*INDEX('Pliegos Tarifarios (Santiago)'!$E:$E,MATCH($B1890,'Pliegos Tarifarios (Santiago)'!$A:$A,0))</f>
        <v>4872.8644799999993</v>
      </c>
      <c r="Q1890" s="19" cm="1">
        <f t="array" ref="Q1890">H1890*_xlfn.IFS(H1890&lt;=350,INDEX('Pliegos Tarifarios (Santiago)'!$F:$F,MATCH($B1890,'Pliegos Tarifarios (Santiago)'!$A:$A,0)),H1890&lt;=500,INDEX('Pliegos Tarifarios (Santiago)'!$G:$G,MATCH($B1890,'Pliegos Tarifarios (Santiago)'!$A:$A,0)),H1890&lt;=1000,INDEX('Pliegos Tarifarios (Santiago)'!$H:$H,MATCH($B1890,'Pliegos Tarifarios (Santiago)'!$A:$A,0)),H1890&lt;=5000,INDEX('Pliegos Tarifarios (Santiago)'!$I:$I,MATCH($B1890,'Pliegos Tarifarios (Santiago)'!$A:$A,0)),H1890&gt;5000,INDEX('Pliegos Tarifarios (Santiago)'!$J:$J,MATCH($B1890,'Pliegos Tarifarios (Santiago)'!$A:$A,0)))/1.19</f>
        <v>526.94707563025213</v>
      </c>
      <c r="R1890" s="19">
        <f>INDEX('Pliegos Tarifarios (Santiago)'!$K:$K,MATCH($B1890,'Pliegos Tarifarios (Santiago)'!$A:$A,0))</f>
        <v>723.17600000000004</v>
      </c>
      <c r="S1890" s="21">
        <f t="shared" si="119"/>
        <v>73254.619916830256</v>
      </c>
      <c r="T1890" s="21">
        <f t="shared" si="117"/>
        <v>13918.377784197748</v>
      </c>
      <c r="U1890" s="19">
        <v>0</v>
      </c>
      <c r="V1890" s="21">
        <f t="shared" si="118"/>
        <v>87172.997701027998</v>
      </c>
    </row>
    <row r="1891" spans="1:22" x14ac:dyDescent="0.3">
      <c r="A1891" s="7" t="s">
        <v>139</v>
      </c>
      <c r="B1891" s="7">
        <v>8</v>
      </c>
      <c r="C1891" s="8" t="s">
        <v>178</v>
      </c>
      <c r="D1891" s="7" t="s">
        <v>400</v>
      </c>
      <c r="E1891" s="7" t="s">
        <v>107</v>
      </c>
      <c r="F1891" s="8" t="s">
        <v>108</v>
      </c>
      <c r="G1891" s="7" t="s">
        <v>30</v>
      </c>
      <c r="H1891" s="9">
        <v>373.43970000000002</v>
      </c>
      <c r="I1891" s="9">
        <v>1.0096000000000001</v>
      </c>
      <c r="J1891" s="9">
        <v>0.97619999999999996</v>
      </c>
      <c r="K1891" s="10">
        <v>0.96691759112519804</v>
      </c>
      <c r="L1891" s="9">
        <v>12.05</v>
      </c>
      <c r="M1891" s="19">
        <f>H1891*INDEX('Pliegos Tarifarios (Santiago)'!$B:$B,MATCH($B1891,'Pliegos Tarifarios (Santiago)'!$A:$A,0))</f>
        <v>49205.535191100003</v>
      </c>
      <c r="N1891" s="19">
        <f>I1891*INDEX('Pliegos Tarifarios (Santiago)'!$C:$C,MATCH($B1891,'Pliegos Tarifarios (Santiago)'!$A:$A,0))</f>
        <v>3433.4204208000001</v>
      </c>
      <c r="O1891" s="19">
        <f>J1891*INDEX('Pliegos Tarifarios (Santiago)'!$D:$D,MATCH($B1891,'Pliegos Tarifarios (Santiago)'!$A:$A,0))</f>
        <v>14119.420011</v>
      </c>
      <c r="P1891" s="19">
        <f>H1891*INDEX('Pliegos Tarifarios (Santiago)'!$E:$E,MATCH($B1891,'Pliegos Tarifarios (Santiago)'!$A:$A,0))</f>
        <v>4863.6786528000002</v>
      </c>
      <c r="Q1891" s="19" cm="1">
        <f t="array" ref="Q1891">H1891*_xlfn.IFS(H1891&lt;=350,INDEX('Pliegos Tarifarios (Santiago)'!$F:$F,MATCH($B1891,'Pliegos Tarifarios (Santiago)'!$A:$A,0)),H1891&lt;=500,INDEX('Pliegos Tarifarios (Santiago)'!$G:$G,MATCH($B1891,'Pliegos Tarifarios (Santiago)'!$A:$A,0)),H1891&lt;=1000,INDEX('Pliegos Tarifarios (Santiago)'!$H:$H,MATCH($B1891,'Pliegos Tarifarios (Santiago)'!$A:$A,0)),H1891&lt;=5000,INDEX('Pliegos Tarifarios (Santiago)'!$I:$I,MATCH($B1891,'Pliegos Tarifarios (Santiago)'!$A:$A,0)),H1891&gt;5000,INDEX('Pliegos Tarifarios (Santiago)'!$J:$J,MATCH($B1891,'Pliegos Tarifarios (Santiago)'!$A:$A,0)))/1.19</f>
        <v>525.95372873949589</v>
      </c>
      <c r="R1891" s="19">
        <f>INDEX('Pliegos Tarifarios (Santiago)'!$K:$K,MATCH($B1891,'Pliegos Tarifarios (Santiago)'!$A:$A,0))</f>
        <v>723.17600000000004</v>
      </c>
      <c r="S1891" s="21">
        <f t="shared" si="119"/>
        <v>72871.184004439492</v>
      </c>
      <c r="T1891" s="21">
        <f t="shared" si="117"/>
        <v>13845.524960843504</v>
      </c>
      <c r="U1891" s="19">
        <v>0</v>
      </c>
      <c r="V1891" s="21">
        <f t="shared" si="118"/>
        <v>86716.708965283004</v>
      </c>
    </row>
    <row r="1892" spans="1:22" x14ac:dyDescent="0.3">
      <c r="A1892" s="7" t="s">
        <v>139</v>
      </c>
      <c r="B1892" s="7">
        <v>8</v>
      </c>
      <c r="C1892" s="8" t="s">
        <v>178</v>
      </c>
      <c r="D1892" s="7" t="s">
        <v>401</v>
      </c>
      <c r="E1892" s="7" t="s">
        <v>292</v>
      </c>
      <c r="F1892" s="8" t="s">
        <v>402</v>
      </c>
      <c r="G1892" s="7" t="s">
        <v>30</v>
      </c>
      <c r="H1892" s="9">
        <v>623.41570000000002</v>
      </c>
      <c r="I1892" s="9">
        <v>1.7107000000000001</v>
      </c>
      <c r="J1892" s="9">
        <v>1.6422000000000001</v>
      </c>
      <c r="K1892" s="10">
        <v>0.95995791196586189</v>
      </c>
      <c r="L1892" s="9">
        <v>20.11</v>
      </c>
      <c r="M1892" s="19">
        <f>H1892*INDEX('Pliegos Tarifarios (Santiago)'!$B:$B,MATCH($B1892,'Pliegos Tarifarios (Santiago)'!$A:$A,0))</f>
        <v>82143.122879100003</v>
      </c>
      <c r="N1892" s="19">
        <f>I1892*INDEX('Pliegos Tarifarios (Santiago)'!$C:$C,MATCH($B1892,'Pliegos Tarifarios (Santiago)'!$A:$A,0))</f>
        <v>5817.7023711000002</v>
      </c>
      <c r="O1892" s="19">
        <f>J1892*INDEX('Pliegos Tarifarios (Santiago)'!$D:$D,MATCH($B1892,'Pliegos Tarifarios (Santiago)'!$A:$A,0))</f>
        <v>23752.214241000001</v>
      </c>
      <c r="P1892" s="19">
        <f>H1892*INDEX('Pliegos Tarifarios (Santiago)'!$E:$E,MATCH($B1892,'Pliegos Tarifarios (Santiago)'!$A:$A,0))</f>
        <v>8119.3660768</v>
      </c>
      <c r="Q1892" s="19" cm="1">
        <f t="array" ref="Q1892">H1892*_xlfn.IFS(H1892&lt;=350,INDEX('Pliegos Tarifarios (Santiago)'!$F:$F,MATCH($B1892,'Pliegos Tarifarios (Santiago)'!$A:$A,0)),H1892&lt;=500,INDEX('Pliegos Tarifarios (Santiago)'!$G:$G,MATCH($B1892,'Pliegos Tarifarios (Santiago)'!$A:$A,0)),H1892&lt;=1000,INDEX('Pliegos Tarifarios (Santiago)'!$H:$H,MATCH($B1892,'Pliegos Tarifarios (Santiago)'!$A:$A,0)),H1892&lt;=5000,INDEX('Pliegos Tarifarios (Santiago)'!$I:$I,MATCH($B1892,'Pliegos Tarifarios (Santiago)'!$A:$A,0)),H1892&gt;5000,INDEX('Pliegos Tarifarios (Santiago)'!$J:$J,MATCH($B1892,'Pliegos Tarifarios (Santiago)'!$A:$A,0)))/1.19</f>
        <v>1462.1455619327733</v>
      </c>
      <c r="R1892" s="19">
        <f>INDEX('Pliegos Tarifarios (Santiago)'!$K:$K,MATCH($B1892,'Pliegos Tarifarios (Santiago)'!$A:$A,0))</f>
        <v>723.17600000000004</v>
      </c>
      <c r="S1892" s="21">
        <f t="shared" si="119"/>
        <v>122017.72712993278</v>
      </c>
      <c r="T1892" s="21">
        <f t="shared" si="117"/>
        <v>23183.368154687229</v>
      </c>
      <c r="U1892" s="19">
        <v>0</v>
      </c>
      <c r="V1892" s="21">
        <f t="shared" si="118"/>
        <v>145201.09528462001</v>
      </c>
    </row>
    <row r="1893" spans="1:22" x14ac:dyDescent="0.3">
      <c r="A1893" s="7" t="s">
        <v>139</v>
      </c>
      <c r="B1893" s="7">
        <v>8</v>
      </c>
      <c r="C1893" s="8" t="s">
        <v>178</v>
      </c>
      <c r="D1893" s="7" t="s">
        <v>403</v>
      </c>
      <c r="E1893" s="7" t="s">
        <v>292</v>
      </c>
      <c r="F1893" s="8" t="s">
        <v>404</v>
      </c>
      <c r="G1893" s="7" t="s">
        <v>30</v>
      </c>
      <c r="H1893" s="9">
        <v>374.05840000000001</v>
      </c>
      <c r="I1893" s="9">
        <v>1.0124</v>
      </c>
      <c r="J1893" s="9">
        <v>1.0036</v>
      </c>
      <c r="K1893" s="10">
        <v>0.99130778348478865</v>
      </c>
      <c r="L1893" s="9">
        <v>12.07</v>
      </c>
      <c r="M1893" s="19">
        <f>H1893*INDEX('Pliegos Tarifarios (Santiago)'!$B:$B,MATCH($B1893,'Pliegos Tarifarios (Santiago)'!$A:$A,0))</f>
        <v>49287.056959200003</v>
      </c>
      <c r="N1893" s="19">
        <f>I1893*INDEX('Pliegos Tarifarios (Santiago)'!$C:$C,MATCH($B1893,'Pliegos Tarifarios (Santiago)'!$A:$A,0))</f>
        <v>3442.9425851999999</v>
      </c>
      <c r="O1893" s="19">
        <f>J1893*INDEX('Pliegos Tarifarios (Santiago)'!$D:$D,MATCH($B1893,'Pliegos Tarifarios (Santiago)'!$A:$A,0))</f>
        <v>14515.724158000001</v>
      </c>
      <c r="P1893" s="19">
        <f>H1893*INDEX('Pliegos Tarifarios (Santiago)'!$E:$E,MATCH($B1893,'Pliegos Tarifarios (Santiago)'!$A:$A,0))</f>
        <v>4871.7366015999996</v>
      </c>
      <c r="Q1893" s="19" cm="1">
        <f t="array" ref="Q1893">H1893*_xlfn.IFS(H1893&lt;=350,INDEX('Pliegos Tarifarios (Santiago)'!$F:$F,MATCH($B1893,'Pliegos Tarifarios (Santiago)'!$A:$A,0)),H1893&lt;=500,INDEX('Pliegos Tarifarios (Santiago)'!$G:$G,MATCH($B1893,'Pliegos Tarifarios (Santiago)'!$A:$A,0)),H1893&lt;=1000,INDEX('Pliegos Tarifarios (Santiago)'!$H:$H,MATCH($B1893,'Pliegos Tarifarios (Santiago)'!$A:$A,0)),H1893&lt;=5000,INDEX('Pliegos Tarifarios (Santiago)'!$I:$I,MATCH($B1893,'Pliegos Tarifarios (Santiago)'!$A:$A,0)),H1893&gt;5000,INDEX('Pliegos Tarifarios (Santiago)'!$J:$J,MATCH($B1893,'Pliegos Tarifarios (Santiago)'!$A:$A,0)))/1.19</f>
        <v>526.82510789915978</v>
      </c>
      <c r="R1893" s="19">
        <f>INDEX('Pliegos Tarifarios (Santiago)'!$K:$K,MATCH($B1893,'Pliegos Tarifarios (Santiago)'!$A:$A,0))</f>
        <v>723.17600000000004</v>
      </c>
      <c r="S1893" s="21">
        <f t="shared" si="119"/>
        <v>73367.461411899174</v>
      </c>
      <c r="T1893" s="21">
        <f t="shared" si="117"/>
        <v>13939.817668260843</v>
      </c>
      <c r="U1893" s="19">
        <v>0</v>
      </c>
      <c r="V1893" s="21">
        <f t="shared" si="118"/>
        <v>87307.27908016002</v>
      </c>
    </row>
    <row r="1894" spans="1:22" x14ac:dyDescent="0.3">
      <c r="A1894" s="7" t="s">
        <v>139</v>
      </c>
      <c r="B1894" s="7">
        <v>8</v>
      </c>
      <c r="C1894" s="8" t="s">
        <v>178</v>
      </c>
      <c r="D1894" s="7" t="s">
        <v>405</v>
      </c>
      <c r="E1894" s="7" t="s">
        <v>292</v>
      </c>
      <c r="F1894" s="8" t="s">
        <v>406</v>
      </c>
      <c r="G1894" s="7" t="s">
        <v>30</v>
      </c>
      <c r="H1894" s="9">
        <v>374.07279999999997</v>
      </c>
      <c r="I1894" s="9">
        <v>1.0206999999999999</v>
      </c>
      <c r="J1894" s="9">
        <v>1.0206999999999999</v>
      </c>
      <c r="K1894" s="10">
        <v>1</v>
      </c>
      <c r="L1894" s="9">
        <v>12.07</v>
      </c>
      <c r="M1894" s="19">
        <f>H1894*INDEX('Pliegos Tarifarios (Santiago)'!$B:$B,MATCH($B1894,'Pliegos Tarifarios (Santiago)'!$A:$A,0))</f>
        <v>49288.954346400002</v>
      </c>
      <c r="N1894" s="19">
        <f>I1894*INDEX('Pliegos Tarifarios (Santiago)'!$C:$C,MATCH($B1894,'Pliegos Tarifarios (Santiago)'!$A:$A,0))</f>
        <v>3471.1690011000001</v>
      </c>
      <c r="O1894" s="19">
        <f>J1894*INDEX('Pliegos Tarifarios (Santiago)'!$D:$D,MATCH($B1894,'Pliegos Tarifarios (Santiago)'!$A:$A,0))</f>
        <v>14763.052658500001</v>
      </c>
      <c r="P1894" s="19">
        <f>H1894*INDEX('Pliegos Tarifarios (Santiago)'!$E:$E,MATCH($B1894,'Pliegos Tarifarios (Santiago)'!$A:$A,0))</f>
        <v>4871.9241471999994</v>
      </c>
      <c r="Q1894" s="19" cm="1">
        <f t="array" ref="Q1894">H1894*_xlfn.IFS(H1894&lt;=350,INDEX('Pliegos Tarifarios (Santiago)'!$F:$F,MATCH($B1894,'Pliegos Tarifarios (Santiago)'!$A:$A,0)),H1894&lt;=500,INDEX('Pliegos Tarifarios (Santiago)'!$G:$G,MATCH($B1894,'Pliegos Tarifarios (Santiago)'!$A:$A,0)),H1894&lt;=1000,INDEX('Pliegos Tarifarios (Santiago)'!$H:$H,MATCH($B1894,'Pliegos Tarifarios (Santiago)'!$A:$A,0)),H1894&lt;=5000,INDEX('Pliegos Tarifarios (Santiago)'!$I:$I,MATCH($B1894,'Pliegos Tarifarios (Santiago)'!$A:$A,0)),H1894&gt;5000,INDEX('Pliegos Tarifarios (Santiago)'!$J:$J,MATCH($B1894,'Pliegos Tarifarios (Santiago)'!$A:$A,0)))/1.19</f>
        <v>526.84538890756312</v>
      </c>
      <c r="R1894" s="19">
        <f>INDEX('Pliegos Tarifarios (Santiago)'!$K:$K,MATCH($B1894,'Pliegos Tarifarios (Santiago)'!$A:$A,0))</f>
        <v>723.17600000000004</v>
      </c>
      <c r="S1894" s="21">
        <f t="shared" si="119"/>
        <v>73645.121542107576</v>
      </c>
      <c r="T1894" s="21">
        <f t="shared" si="117"/>
        <v>13992.573093000439</v>
      </c>
      <c r="U1894" s="19">
        <v>0</v>
      </c>
      <c r="V1894" s="21">
        <f t="shared" si="118"/>
        <v>87637.694635108011</v>
      </c>
    </row>
    <row r="1895" spans="1:22" x14ac:dyDescent="0.3">
      <c r="A1895" s="7" t="s">
        <v>139</v>
      </c>
      <c r="B1895" s="7">
        <v>8</v>
      </c>
      <c r="C1895" s="8" t="s">
        <v>178</v>
      </c>
      <c r="D1895" s="7" t="s">
        <v>407</v>
      </c>
      <c r="E1895" s="7" t="s">
        <v>408</v>
      </c>
      <c r="F1895" s="8" t="s">
        <v>409</v>
      </c>
      <c r="G1895" s="7" t="s">
        <v>30</v>
      </c>
      <c r="H1895" s="9">
        <v>373.91140000000001</v>
      </c>
      <c r="I1895" s="9">
        <v>1.0069999999999999</v>
      </c>
      <c r="J1895" s="9">
        <v>0.98460000000000003</v>
      </c>
      <c r="K1895" s="10">
        <v>0.97775571002979156</v>
      </c>
      <c r="L1895" s="9">
        <v>12.06</v>
      </c>
      <c r="M1895" s="19">
        <f>H1895*INDEX('Pliegos Tarifarios (Santiago)'!$B:$B,MATCH($B1895,'Pliegos Tarifarios (Santiago)'!$A:$A,0))</f>
        <v>49267.687798200001</v>
      </c>
      <c r="N1895" s="19">
        <f>I1895*INDEX('Pliegos Tarifarios (Santiago)'!$C:$C,MATCH($B1895,'Pliegos Tarifarios (Santiago)'!$A:$A,0))</f>
        <v>3424.578411</v>
      </c>
      <c r="O1895" s="19">
        <f>J1895*INDEX('Pliegos Tarifarios (Santiago)'!$D:$D,MATCH($B1895,'Pliegos Tarifarios (Santiago)'!$A:$A,0))</f>
        <v>14240.914713000002</v>
      </c>
      <c r="P1895" s="19">
        <f>H1895*INDEX('Pliegos Tarifarios (Santiago)'!$E:$E,MATCH($B1895,'Pliegos Tarifarios (Santiago)'!$A:$A,0))</f>
        <v>4869.8220736000003</v>
      </c>
      <c r="Q1895" s="19" cm="1">
        <f t="array" ref="Q1895">H1895*_xlfn.IFS(H1895&lt;=350,INDEX('Pliegos Tarifarios (Santiago)'!$F:$F,MATCH($B1895,'Pliegos Tarifarios (Santiago)'!$A:$A,0)),H1895&lt;=500,INDEX('Pliegos Tarifarios (Santiago)'!$G:$G,MATCH($B1895,'Pliegos Tarifarios (Santiago)'!$A:$A,0)),H1895&lt;=1000,INDEX('Pliegos Tarifarios (Santiago)'!$H:$H,MATCH($B1895,'Pliegos Tarifarios (Santiago)'!$A:$A,0)),H1895&lt;=5000,INDEX('Pliegos Tarifarios (Santiago)'!$I:$I,MATCH($B1895,'Pliegos Tarifarios (Santiago)'!$A:$A,0)),H1895&gt;5000,INDEX('Pliegos Tarifarios (Santiago)'!$J:$J,MATCH($B1895,'Pliegos Tarifarios (Santiago)'!$A:$A,0)))/1.19</f>
        <v>526.61807260504213</v>
      </c>
      <c r="R1895" s="19">
        <f>INDEX('Pliegos Tarifarios (Santiago)'!$K:$K,MATCH($B1895,'Pliegos Tarifarios (Santiago)'!$A:$A,0))</f>
        <v>723.17600000000004</v>
      </c>
      <c r="S1895" s="21">
        <f t="shared" si="119"/>
        <v>73052.797068405038</v>
      </c>
      <c r="T1895" s="21">
        <f t="shared" si="117"/>
        <v>13880.031442996957</v>
      </c>
      <c r="U1895" s="19">
        <v>0</v>
      </c>
      <c r="V1895" s="21">
        <f t="shared" si="118"/>
        <v>86932.828511401996</v>
      </c>
    </row>
    <row r="1896" spans="1:22" x14ac:dyDescent="0.3">
      <c r="A1896" s="7" t="s">
        <v>139</v>
      </c>
      <c r="B1896" s="7">
        <v>8</v>
      </c>
      <c r="C1896" s="8" t="s">
        <v>178</v>
      </c>
      <c r="D1896" s="7" t="s">
        <v>410</v>
      </c>
      <c r="E1896" s="7" t="s">
        <v>408</v>
      </c>
      <c r="F1896" s="8" t="s">
        <v>411</v>
      </c>
      <c r="G1896" s="7" t="s">
        <v>30</v>
      </c>
      <c r="H1896" s="9">
        <v>374.47570000000002</v>
      </c>
      <c r="I1896" s="9">
        <v>1.0115000000000001</v>
      </c>
      <c r="J1896" s="9">
        <v>0.99370000000000003</v>
      </c>
      <c r="K1896" s="10">
        <v>0.98240237271379138</v>
      </c>
      <c r="L1896" s="9">
        <v>12.08</v>
      </c>
      <c r="M1896" s="19">
        <f>H1896*INDEX('Pliegos Tarifarios (Santiago)'!$B:$B,MATCH($B1896,'Pliegos Tarifarios (Santiago)'!$A:$A,0))</f>
        <v>49342.041659100003</v>
      </c>
      <c r="N1896" s="19">
        <f>I1896*INDEX('Pliegos Tarifarios (Santiago)'!$C:$C,MATCH($B1896,'Pliegos Tarifarios (Santiago)'!$A:$A,0))</f>
        <v>3439.8818895000004</v>
      </c>
      <c r="O1896" s="19">
        <f>J1896*INDEX('Pliegos Tarifarios (Santiago)'!$D:$D,MATCH($B1896,'Pliegos Tarifarios (Santiago)'!$A:$A,0))</f>
        <v>14372.533973500002</v>
      </c>
      <c r="P1896" s="19">
        <f>H1896*INDEX('Pliegos Tarifarios (Santiago)'!$E:$E,MATCH($B1896,'Pliegos Tarifarios (Santiago)'!$A:$A,0))</f>
        <v>4877.1715168000001</v>
      </c>
      <c r="Q1896" s="19" cm="1">
        <f t="array" ref="Q1896">H1896*_xlfn.IFS(H1896&lt;=350,INDEX('Pliegos Tarifarios (Santiago)'!$F:$F,MATCH($B1896,'Pliegos Tarifarios (Santiago)'!$A:$A,0)),H1896&lt;=500,INDEX('Pliegos Tarifarios (Santiago)'!$G:$G,MATCH($B1896,'Pliegos Tarifarios (Santiago)'!$A:$A,0)),H1896&lt;=1000,INDEX('Pliegos Tarifarios (Santiago)'!$H:$H,MATCH($B1896,'Pliegos Tarifarios (Santiago)'!$A:$A,0)),H1896&lt;=5000,INDEX('Pliegos Tarifarios (Santiago)'!$I:$I,MATCH($B1896,'Pliegos Tarifarios (Santiago)'!$A:$A,0)),H1896&gt;5000,INDEX('Pliegos Tarifarios (Santiago)'!$J:$J,MATCH($B1896,'Pliegos Tarifarios (Santiago)'!$A:$A,0)))/1.19</f>
        <v>527.4128346218489</v>
      </c>
      <c r="R1896" s="19">
        <f>INDEX('Pliegos Tarifarios (Santiago)'!$K:$K,MATCH($B1896,'Pliegos Tarifarios (Santiago)'!$A:$A,0))</f>
        <v>723.17600000000004</v>
      </c>
      <c r="S1896" s="21">
        <f t="shared" si="119"/>
        <v>73282.217873521862</v>
      </c>
      <c r="T1896" s="21">
        <f t="shared" si="117"/>
        <v>13923.621395969154</v>
      </c>
      <c r="U1896" s="19">
        <v>0</v>
      </c>
      <c r="V1896" s="21">
        <f t="shared" si="118"/>
        <v>87205.839269491014</v>
      </c>
    </row>
    <row r="1897" spans="1:22" x14ac:dyDescent="0.3">
      <c r="A1897" s="7" t="s">
        <v>139</v>
      </c>
      <c r="B1897" s="7">
        <v>8</v>
      </c>
      <c r="C1897" s="8" t="s">
        <v>178</v>
      </c>
      <c r="D1897" s="7" t="s">
        <v>412</v>
      </c>
      <c r="E1897" s="7" t="s">
        <v>104</v>
      </c>
      <c r="F1897" s="8" t="s">
        <v>413</v>
      </c>
      <c r="G1897" s="7" t="s">
        <v>30</v>
      </c>
      <c r="H1897" s="9">
        <v>373.95929999999998</v>
      </c>
      <c r="I1897" s="9">
        <v>1.0230999999999999</v>
      </c>
      <c r="J1897" s="9">
        <v>1.0193000000000001</v>
      </c>
      <c r="K1897" s="10">
        <v>0.99628579806470552</v>
      </c>
      <c r="L1897" s="9">
        <v>12.06</v>
      </c>
      <c r="M1897" s="19">
        <f>H1897*INDEX('Pliegos Tarifarios (Santiago)'!$B:$B,MATCH($B1897,'Pliegos Tarifarios (Santiago)'!$A:$A,0))</f>
        <v>49273.999245899999</v>
      </c>
      <c r="N1897" s="19">
        <f>I1897*INDEX('Pliegos Tarifarios (Santiago)'!$C:$C,MATCH($B1897,'Pliegos Tarifarios (Santiago)'!$A:$A,0))</f>
        <v>3479.3308562999996</v>
      </c>
      <c r="O1897" s="19">
        <f>J1897*INDEX('Pliegos Tarifarios (Santiago)'!$D:$D,MATCH($B1897,'Pliegos Tarifarios (Santiago)'!$A:$A,0))</f>
        <v>14742.803541500001</v>
      </c>
      <c r="P1897" s="19">
        <f>H1897*INDEX('Pliegos Tarifarios (Santiago)'!$E:$E,MATCH($B1897,'Pliegos Tarifarios (Santiago)'!$A:$A,0))</f>
        <v>4870.4459231999999</v>
      </c>
      <c r="Q1897" s="19" cm="1">
        <f t="array" ref="Q1897">H1897*_xlfn.IFS(H1897&lt;=350,INDEX('Pliegos Tarifarios (Santiago)'!$F:$F,MATCH($B1897,'Pliegos Tarifarios (Santiago)'!$A:$A,0)),H1897&lt;=500,INDEX('Pliegos Tarifarios (Santiago)'!$G:$G,MATCH($B1897,'Pliegos Tarifarios (Santiago)'!$A:$A,0)),H1897&lt;=1000,INDEX('Pliegos Tarifarios (Santiago)'!$H:$H,MATCH($B1897,'Pliegos Tarifarios (Santiago)'!$A:$A,0)),H1897&lt;=5000,INDEX('Pliegos Tarifarios (Santiago)'!$I:$I,MATCH($B1897,'Pliegos Tarifarios (Santiago)'!$A:$A,0)),H1897&gt;5000,INDEX('Pliegos Tarifarios (Santiago)'!$J:$J,MATCH($B1897,'Pliegos Tarifarios (Santiago)'!$A:$A,0)))/1.19</f>
        <v>526.68553512605047</v>
      </c>
      <c r="R1897" s="19">
        <f>INDEX('Pliegos Tarifarios (Santiago)'!$K:$K,MATCH($B1897,'Pliegos Tarifarios (Santiago)'!$A:$A,0))</f>
        <v>723.17600000000004</v>
      </c>
      <c r="S1897" s="21">
        <f t="shared" si="119"/>
        <v>73616.441102026045</v>
      </c>
      <c r="T1897" s="21">
        <f t="shared" si="117"/>
        <v>13987.123809384948</v>
      </c>
      <c r="U1897" s="19">
        <v>0</v>
      </c>
      <c r="V1897" s="21">
        <f t="shared" si="118"/>
        <v>87603.564911410998</v>
      </c>
    </row>
    <row r="1898" spans="1:22" x14ac:dyDescent="0.3">
      <c r="A1898" s="7" t="s">
        <v>139</v>
      </c>
      <c r="B1898" s="7">
        <v>8</v>
      </c>
      <c r="C1898" s="8" t="s">
        <v>178</v>
      </c>
      <c r="D1898" s="7" t="s">
        <v>414</v>
      </c>
      <c r="E1898" s="7" t="s">
        <v>104</v>
      </c>
      <c r="F1898" s="8" t="s">
        <v>415</v>
      </c>
      <c r="G1898" s="7" t="s">
        <v>30</v>
      </c>
      <c r="H1898" s="9">
        <v>374.06319999999999</v>
      </c>
      <c r="I1898" s="9">
        <v>1.0028999999999999</v>
      </c>
      <c r="J1898" s="9">
        <v>1.0028999999999999</v>
      </c>
      <c r="K1898" s="10">
        <v>1</v>
      </c>
      <c r="L1898" s="9">
        <v>12.07</v>
      </c>
      <c r="M1898" s="19">
        <f>H1898*INDEX('Pliegos Tarifarios (Santiago)'!$B:$B,MATCH($B1898,'Pliegos Tarifarios (Santiago)'!$A:$A,0))</f>
        <v>49287.6894216</v>
      </c>
      <c r="N1898" s="19">
        <f>I1898*INDEX('Pliegos Tarifarios (Santiago)'!$C:$C,MATCH($B1898,'Pliegos Tarifarios (Santiago)'!$A:$A,0))</f>
        <v>3410.6352416999998</v>
      </c>
      <c r="O1898" s="19">
        <f>J1898*INDEX('Pliegos Tarifarios (Santiago)'!$D:$D,MATCH($B1898,'Pliegos Tarifarios (Santiago)'!$A:$A,0))</f>
        <v>14505.599599499999</v>
      </c>
      <c r="P1898" s="19">
        <f>H1898*INDEX('Pliegos Tarifarios (Santiago)'!$E:$E,MATCH($B1898,'Pliegos Tarifarios (Santiago)'!$A:$A,0))</f>
        <v>4871.7991167999999</v>
      </c>
      <c r="Q1898" s="19" cm="1">
        <f t="array" ref="Q1898">H1898*_xlfn.IFS(H1898&lt;=350,INDEX('Pliegos Tarifarios (Santiago)'!$F:$F,MATCH($B1898,'Pliegos Tarifarios (Santiago)'!$A:$A,0)),H1898&lt;=500,INDEX('Pliegos Tarifarios (Santiago)'!$G:$G,MATCH($B1898,'Pliegos Tarifarios (Santiago)'!$A:$A,0)),H1898&lt;=1000,INDEX('Pliegos Tarifarios (Santiago)'!$H:$H,MATCH($B1898,'Pliegos Tarifarios (Santiago)'!$A:$A,0)),H1898&lt;=5000,INDEX('Pliegos Tarifarios (Santiago)'!$I:$I,MATCH($B1898,'Pliegos Tarifarios (Santiago)'!$A:$A,0)),H1898&gt;5000,INDEX('Pliegos Tarifarios (Santiago)'!$J:$J,MATCH($B1898,'Pliegos Tarifarios (Santiago)'!$A:$A,0)))/1.19</f>
        <v>526.83186823529422</v>
      </c>
      <c r="R1898" s="19">
        <f>INDEX('Pliegos Tarifarios (Santiago)'!$K:$K,MATCH($B1898,'Pliegos Tarifarios (Santiago)'!$A:$A,0))</f>
        <v>723.17600000000004</v>
      </c>
      <c r="S1898" s="21">
        <f t="shared" si="119"/>
        <v>73325.731247835312</v>
      </c>
      <c r="T1898" s="21">
        <f t="shared" si="117"/>
        <v>13931.88893708871</v>
      </c>
      <c r="U1898" s="19">
        <v>0</v>
      </c>
      <c r="V1898" s="21">
        <f t="shared" si="118"/>
        <v>87257.620184924017</v>
      </c>
    </row>
    <row r="1899" spans="1:22" x14ac:dyDescent="0.3">
      <c r="A1899" s="7" t="s">
        <v>139</v>
      </c>
      <c r="B1899" s="7">
        <v>8</v>
      </c>
      <c r="C1899" s="8" t="s">
        <v>178</v>
      </c>
      <c r="D1899" s="7" t="s">
        <v>416</v>
      </c>
      <c r="E1899" s="7" t="s">
        <v>104</v>
      </c>
      <c r="F1899" s="8" t="s">
        <v>417</v>
      </c>
      <c r="G1899" s="7" t="s">
        <v>30</v>
      </c>
      <c r="H1899" s="9">
        <v>374.1429</v>
      </c>
      <c r="I1899" s="9">
        <v>1.0021</v>
      </c>
      <c r="J1899" s="9">
        <v>0.99239999999999995</v>
      </c>
      <c r="K1899" s="10">
        <v>0.99032032731264341</v>
      </c>
      <c r="L1899" s="9">
        <v>12.07</v>
      </c>
      <c r="M1899" s="19">
        <f>H1899*INDEX('Pliegos Tarifarios (Santiago)'!$B:$B,MATCH($B1899,'Pliegos Tarifarios (Santiago)'!$A:$A,0))</f>
        <v>49298.190932700003</v>
      </c>
      <c r="N1899" s="19">
        <f>I1899*INDEX('Pliegos Tarifarios (Santiago)'!$C:$C,MATCH($B1899,'Pliegos Tarifarios (Santiago)'!$A:$A,0))</f>
        <v>3407.9146233000001</v>
      </c>
      <c r="O1899" s="19">
        <f>J1899*INDEX('Pliegos Tarifarios (Santiago)'!$D:$D,MATCH($B1899,'Pliegos Tarifarios (Santiago)'!$A:$A,0))</f>
        <v>14353.731222</v>
      </c>
      <c r="P1899" s="19">
        <f>H1899*INDEX('Pliegos Tarifarios (Santiago)'!$E:$E,MATCH($B1899,'Pliegos Tarifarios (Santiago)'!$A:$A,0))</f>
        <v>4872.8371295999996</v>
      </c>
      <c r="Q1899" s="19" cm="1">
        <f t="array" ref="Q1899">H1899*_xlfn.IFS(H1899&lt;=350,INDEX('Pliegos Tarifarios (Santiago)'!$F:$F,MATCH($B1899,'Pliegos Tarifarios (Santiago)'!$A:$A,0)),H1899&lt;=500,INDEX('Pliegos Tarifarios (Santiago)'!$G:$G,MATCH($B1899,'Pliegos Tarifarios (Santiago)'!$A:$A,0)),H1899&lt;=1000,INDEX('Pliegos Tarifarios (Santiago)'!$H:$H,MATCH($B1899,'Pliegos Tarifarios (Santiago)'!$A:$A,0)),H1899&lt;=5000,INDEX('Pliegos Tarifarios (Santiago)'!$I:$I,MATCH($B1899,'Pliegos Tarifarios (Santiago)'!$A:$A,0)),H1899&gt;5000,INDEX('Pliegos Tarifarios (Santiago)'!$J:$J,MATCH($B1899,'Pliegos Tarifarios (Santiago)'!$A:$A,0)))/1.19</f>
        <v>526.94411798319334</v>
      </c>
      <c r="R1899" s="19">
        <f>INDEX('Pliegos Tarifarios (Santiago)'!$K:$K,MATCH($B1899,'Pliegos Tarifarios (Santiago)'!$A:$A,0))</f>
        <v>723.17600000000004</v>
      </c>
      <c r="S1899" s="21">
        <f t="shared" si="119"/>
        <v>73182.794025583193</v>
      </c>
      <c r="T1899" s="21">
        <f t="shared" si="117"/>
        <v>13904.730864860807</v>
      </c>
      <c r="U1899" s="19">
        <v>0</v>
      </c>
      <c r="V1899" s="21">
        <f t="shared" si="118"/>
        <v>87087.524890443994</v>
      </c>
    </row>
    <row r="1900" spans="1:22" x14ac:dyDescent="0.3">
      <c r="A1900" s="7" t="s">
        <v>139</v>
      </c>
      <c r="B1900" s="7">
        <v>8</v>
      </c>
      <c r="C1900" s="8" t="s">
        <v>178</v>
      </c>
      <c r="D1900" s="7" t="s">
        <v>418</v>
      </c>
      <c r="E1900" s="7" t="s">
        <v>56</v>
      </c>
      <c r="F1900" s="8" t="s">
        <v>419</v>
      </c>
      <c r="G1900" s="7" t="s">
        <v>30</v>
      </c>
      <c r="H1900" s="9">
        <v>249.3381</v>
      </c>
      <c r="I1900" s="9">
        <v>0.67659999999999998</v>
      </c>
      <c r="J1900" s="9">
        <v>0.65190000000000003</v>
      </c>
      <c r="K1900" s="10">
        <v>0.96349394028968383</v>
      </c>
      <c r="L1900" s="9">
        <v>8.0399999999999991</v>
      </c>
      <c r="M1900" s="19">
        <f>H1900*INDEX('Pliegos Tarifarios (Santiago)'!$B:$B,MATCH($B1900,'Pliegos Tarifarios (Santiago)'!$A:$A,0))</f>
        <v>32853.536070300004</v>
      </c>
      <c r="N1900" s="19">
        <f>I1900*INDEX('Pliegos Tarifarios (Santiago)'!$C:$C,MATCH($B1900,'Pliegos Tarifarios (Santiago)'!$A:$A,0))</f>
        <v>2300.9630118</v>
      </c>
      <c r="O1900" s="19">
        <f>J1900*INDEX('Pliegos Tarifarios (Santiago)'!$D:$D,MATCH($B1900,'Pliegos Tarifarios (Santiago)'!$A:$A,0))</f>
        <v>9428.8566945000002</v>
      </c>
      <c r="P1900" s="19">
        <f>H1900*INDEX('Pliegos Tarifarios (Santiago)'!$E:$E,MATCH($B1900,'Pliegos Tarifarios (Santiago)'!$A:$A,0))</f>
        <v>3247.3794143999999</v>
      </c>
      <c r="Q1900" s="19" cm="1">
        <f t="array" ref="Q1900">H1900*_xlfn.IFS(H1900&lt;=350,INDEX('Pliegos Tarifarios (Santiago)'!$F:$F,MATCH($B1900,'Pliegos Tarifarios (Santiago)'!$A:$A,0)),H1900&lt;=500,INDEX('Pliegos Tarifarios (Santiago)'!$G:$G,MATCH($B1900,'Pliegos Tarifarios (Santiago)'!$A:$A,0)),H1900&lt;=1000,INDEX('Pliegos Tarifarios (Santiago)'!$H:$H,MATCH($B1900,'Pliegos Tarifarios (Santiago)'!$A:$A,0)),H1900&lt;=5000,INDEX('Pliegos Tarifarios (Santiago)'!$I:$I,MATCH($B1900,'Pliegos Tarifarios (Santiago)'!$A:$A,0)),H1900&gt;5000,INDEX('Pliegos Tarifarios (Santiago)'!$J:$J,MATCH($B1900,'Pliegos Tarifarios (Santiago)'!$A:$A,0)))/1.19</f>
        <v>164.26980705882352</v>
      </c>
      <c r="R1900" s="19">
        <f>INDEX('Pliegos Tarifarios (Santiago)'!$K:$K,MATCH($B1900,'Pliegos Tarifarios (Santiago)'!$A:$A,0))</f>
        <v>723.17600000000004</v>
      </c>
      <c r="S1900" s="21">
        <f t="shared" si="119"/>
        <v>48718.180998058822</v>
      </c>
      <c r="T1900" s="21">
        <f t="shared" si="117"/>
        <v>9256.454389631177</v>
      </c>
      <c r="U1900" s="19">
        <v>0</v>
      </c>
      <c r="V1900" s="21">
        <f t="shared" si="118"/>
        <v>57974.635387689996</v>
      </c>
    </row>
    <row r="1901" spans="1:22" x14ac:dyDescent="0.3">
      <c r="A1901" s="7" t="s">
        <v>139</v>
      </c>
      <c r="B1901" s="7">
        <v>8</v>
      </c>
      <c r="C1901" s="8" t="s">
        <v>178</v>
      </c>
      <c r="D1901" s="7" t="s">
        <v>420</v>
      </c>
      <c r="E1901" s="7" t="s">
        <v>56</v>
      </c>
      <c r="F1901" s="8" t="s">
        <v>421</v>
      </c>
      <c r="G1901" s="7" t="s">
        <v>30</v>
      </c>
      <c r="H1901" s="9">
        <v>249.69669999999999</v>
      </c>
      <c r="I1901" s="9">
        <v>0.67669999999999997</v>
      </c>
      <c r="J1901" s="9">
        <v>0.66249999999999998</v>
      </c>
      <c r="K1901" s="10">
        <v>0.97901581202896415</v>
      </c>
      <c r="L1901" s="9">
        <v>8.0500000000000007</v>
      </c>
      <c r="M1901" s="19">
        <f>H1901*INDEX('Pliegos Tarifarios (Santiago)'!$B:$B,MATCH($B1901,'Pliegos Tarifarios (Santiago)'!$A:$A,0))</f>
        <v>32900.786282100002</v>
      </c>
      <c r="N1901" s="19">
        <f>I1901*INDEX('Pliegos Tarifarios (Santiago)'!$C:$C,MATCH($B1901,'Pliegos Tarifarios (Santiago)'!$A:$A,0))</f>
        <v>2301.3030890999999</v>
      </c>
      <c r="O1901" s="19">
        <f>J1901*INDEX('Pliegos Tarifarios (Santiago)'!$D:$D,MATCH($B1901,'Pliegos Tarifarios (Santiago)'!$A:$A,0))</f>
        <v>9582.1714374999992</v>
      </c>
      <c r="P1901" s="19">
        <f>H1901*INDEX('Pliegos Tarifarios (Santiago)'!$E:$E,MATCH($B1901,'Pliegos Tarifarios (Santiago)'!$A:$A,0))</f>
        <v>3252.0498207999999</v>
      </c>
      <c r="Q1901" s="19" cm="1">
        <f t="array" ref="Q1901">H1901*_xlfn.IFS(H1901&lt;=350,INDEX('Pliegos Tarifarios (Santiago)'!$F:$F,MATCH($B1901,'Pliegos Tarifarios (Santiago)'!$A:$A,0)),H1901&lt;=500,INDEX('Pliegos Tarifarios (Santiago)'!$G:$G,MATCH($B1901,'Pliegos Tarifarios (Santiago)'!$A:$A,0)),H1901&lt;=1000,INDEX('Pliegos Tarifarios (Santiago)'!$H:$H,MATCH($B1901,'Pliegos Tarifarios (Santiago)'!$A:$A,0)),H1901&lt;=5000,INDEX('Pliegos Tarifarios (Santiago)'!$I:$I,MATCH($B1901,'Pliegos Tarifarios (Santiago)'!$A:$A,0)),H1901&gt;5000,INDEX('Pliegos Tarifarios (Santiago)'!$J:$J,MATCH($B1901,'Pliegos Tarifarios (Santiago)'!$A:$A,0)))/1.19</f>
        <v>164.50606117647061</v>
      </c>
      <c r="R1901" s="19">
        <f>INDEX('Pliegos Tarifarios (Santiago)'!$K:$K,MATCH($B1901,'Pliegos Tarifarios (Santiago)'!$A:$A,0))</f>
        <v>723.17600000000004</v>
      </c>
      <c r="S1901" s="21">
        <f t="shared" si="119"/>
        <v>48923.992690676474</v>
      </c>
      <c r="T1901" s="21">
        <f t="shared" si="117"/>
        <v>9295.5586112285309</v>
      </c>
      <c r="U1901" s="19">
        <v>0</v>
      </c>
      <c r="V1901" s="21">
        <f t="shared" si="118"/>
        <v>58219.551301905005</v>
      </c>
    </row>
    <row r="1902" spans="1:22" x14ac:dyDescent="0.3">
      <c r="A1902" s="7" t="s">
        <v>139</v>
      </c>
      <c r="B1902" s="7">
        <v>8</v>
      </c>
      <c r="C1902" s="8" t="s">
        <v>178</v>
      </c>
      <c r="D1902" s="7" t="s">
        <v>422</v>
      </c>
      <c r="E1902" s="7" t="s">
        <v>56</v>
      </c>
      <c r="F1902" s="8" t="s">
        <v>423</v>
      </c>
      <c r="G1902" s="7" t="s">
        <v>30</v>
      </c>
      <c r="H1902" s="9">
        <v>248.92019999999999</v>
      </c>
      <c r="I1902" s="9">
        <v>0.66769999999999996</v>
      </c>
      <c r="J1902" s="9">
        <v>0.66220000000000001</v>
      </c>
      <c r="K1902" s="10">
        <v>0.99176276771004945</v>
      </c>
      <c r="L1902" s="9">
        <v>8.0299999999999994</v>
      </c>
      <c r="M1902" s="19">
        <f>H1902*INDEX('Pliegos Tarifarios (Santiago)'!$B:$B,MATCH($B1902,'Pliegos Tarifarios (Santiago)'!$A:$A,0))</f>
        <v>32798.472312600003</v>
      </c>
      <c r="N1902" s="19">
        <f>I1902*INDEX('Pliegos Tarifarios (Santiago)'!$C:$C,MATCH($B1902,'Pliegos Tarifarios (Santiago)'!$A:$A,0))</f>
        <v>2270.6961320999999</v>
      </c>
      <c r="O1902" s="19">
        <f>J1902*INDEX('Pliegos Tarifarios (Santiago)'!$D:$D,MATCH($B1902,'Pliegos Tarifarios (Santiago)'!$A:$A,0))</f>
        <v>9577.8323410000012</v>
      </c>
      <c r="P1902" s="19">
        <f>H1902*INDEX('Pliegos Tarifarios (Santiago)'!$E:$E,MATCH($B1902,'Pliegos Tarifarios (Santiago)'!$A:$A,0))</f>
        <v>3241.9366847999995</v>
      </c>
      <c r="Q1902" s="19" cm="1">
        <f t="array" ref="Q1902">H1902*_xlfn.IFS(H1902&lt;=350,INDEX('Pliegos Tarifarios (Santiago)'!$F:$F,MATCH($B1902,'Pliegos Tarifarios (Santiago)'!$A:$A,0)),H1902&lt;=500,INDEX('Pliegos Tarifarios (Santiago)'!$G:$G,MATCH($B1902,'Pliegos Tarifarios (Santiago)'!$A:$A,0)),H1902&lt;=1000,INDEX('Pliegos Tarifarios (Santiago)'!$H:$H,MATCH($B1902,'Pliegos Tarifarios (Santiago)'!$A:$A,0)),H1902&lt;=5000,INDEX('Pliegos Tarifarios (Santiago)'!$I:$I,MATCH($B1902,'Pliegos Tarifarios (Santiago)'!$A:$A,0)),H1902&gt;5000,INDEX('Pliegos Tarifarios (Santiago)'!$J:$J,MATCH($B1902,'Pliegos Tarifarios (Santiago)'!$A:$A,0)))/1.19</f>
        <v>163.99448470588237</v>
      </c>
      <c r="R1902" s="19">
        <f>INDEX('Pliegos Tarifarios (Santiago)'!$K:$K,MATCH($B1902,'Pliegos Tarifarios (Santiago)'!$A:$A,0))</f>
        <v>723.17600000000004</v>
      </c>
      <c r="S1902" s="21">
        <f t="shared" si="119"/>
        <v>48776.10795520588</v>
      </c>
      <c r="T1902" s="21">
        <f t="shared" si="117"/>
        <v>9267.4605114891165</v>
      </c>
      <c r="U1902" s="19">
        <v>0</v>
      </c>
      <c r="V1902" s="21">
        <f t="shared" si="118"/>
        <v>58043.568466694996</v>
      </c>
    </row>
    <row r="1903" spans="1:22" x14ac:dyDescent="0.3">
      <c r="A1903" s="7" t="s">
        <v>139</v>
      </c>
      <c r="B1903" s="7">
        <v>8</v>
      </c>
      <c r="C1903" s="8" t="s">
        <v>178</v>
      </c>
      <c r="D1903" s="7" t="s">
        <v>424</v>
      </c>
      <c r="E1903" s="7" t="s">
        <v>56</v>
      </c>
      <c r="F1903" s="8" t="s">
        <v>425</v>
      </c>
      <c r="G1903" s="7" t="s">
        <v>30</v>
      </c>
      <c r="H1903" s="9">
        <v>248.9315</v>
      </c>
      <c r="I1903" s="9">
        <v>0.67279999999999995</v>
      </c>
      <c r="J1903" s="9">
        <v>0.66490000000000005</v>
      </c>
      <c r="K1903" s="10">
        <v>0.98825802615933422</v>
      </c>
      <c r="L1903" s="9">
        <v>8.0299999999999994</v>
      </c>
      <c r="M1903" s="19">
        <f>H1903*INDEX('Pliegos Tarifarios (Santiago)'!$B:$B,MATCH($B1903,'Pliegos Tarifarios (Santiago)'!$A:$A,0))</f>
        <v>32799.961234499999</v>
      </c>
      <c r="N1903" s="19">
        <f>I1903*INDEX('Pliegos Tarifarios (Santiago)'!$C:$C,MATCH($B1903,'Pliegos Tarifarios (Santiago)'!$A:$A,0))</f>
        <v>2288.0400743999999</v>
      </c>
      <c r="O1903" s="19">
        <f>J1903*INDEX('Pliegos Tarifarios (Santiago)'!$D:$D,MATCH($B1903,'Pliegos Tarifarios (Santiago)'!$A:$A,0))</f>
        <v>9616.8842095000018</v>
      </c>
      <c r="P1903" s="19">
        <f>H1903*INDEX('Pliegos Tarifarios (Santiago)'!$E:$E,MATCH($B1903,'Pliegos Tarifarios (Santiago)'!$A:$A,0))</f>
        <v>3242.0838559999997</v>
      </c>
      <c r="Q1903" s="19" cm="1">
        <f t="array" ref="Q1903">H1903*_xlfn.IFS(H1903&lt;=350,INDEX('Pliegos Tarifarios (Santiago)'!$F:$F,MATCH($B1903,'Pliegos Tarifarios (Santiago)'!$A:$A,0)),H1903&lt;=500,INDEX('Pliegos Tarifarios (Santiago)'!$G:$G,MATCH($B1903,'Pliegos Tarifarios (Santiago)'!$A:$A,0)),H1903&lt;=1000,INDEX('Pliegos Tarifarios (Santiago)'!$H:$H,MATCH($B1903,'Pliegos Tarifarios (Santiago)'!$A:$A,0)),H1903&lt;=5000,INDEX('Pliegos Tarifarios (Santiago)'!$I:$I,MATCH($B1903,'Pliegos Tarifarios (Santiago)'!$A:$A,0)),H1903&gt;5000,INDEX('Pliegos Tarifarios (Santiago)'!$J:$J,MATCH($B1903,'Pliegos Tarifarios (Santiago)'!$A:$A,0)))/1.19</f>
        <v>164.00192941176471</v>
      </c>
      <c r="R1903" s="19">
        <f>INDEX('Pliegos Tarifarios (Santiago)'!$K:$K,MATCH($B1903,'Pliegos Tarifarios (Santiago)'!$A:$A,0))</f>
        <v>723.17600000000004</v>
      </c>
      <c r="S1903" s="21">
        <f t="shared" si="119"/>
        <v>48834.147303811762</v>
      </c>
      <c r="T1903" s="21">
        <f t="shared" si="117"/>
        <v>9278.4879877242347</v>
      </c>
      <c r="U1903" s="19">
        <v>0</v>
      </c>
      <c r="V1903" s="21">
        <f t="shared" si="118"/>
        <v>58112.635291535997</v>
      </c>
    </row>
    <row r="1904" spans="1:22" x14ac:dyDescent="0.3">
      <c r="A1904" s="7" t="s">
        <v>139</v>
      </c>
      <c r="B1904" s="7">
        <v>8</v>
      </c>
      <c r="C1904" s="8" t="s">
        <v>178</v>
      </c>
      <c r="D1904" s="7" t="s">
        <v>426</v>
      </c>
      <c r="E1904" s="7" t="s">
        <v>279</v>
      </c>
      <c r="F1904" s="8" t="s">
        <v>427</v>
      </c>
      <c r="G1904" s="7" t="s">
        <v>30</v>
      </c>
      <c r="H1904" s="9">
        <v>374.68020000000001</v>
      </c>
      <c r="I1904" s="9">
        <v>1.0185</v>
      </c>
      <c r="J1904" s="9">
        <v>1.0157</v>
      </c>
      <c r="K1904" s="10">
        <v>0.99725085910652933</v>
      </c>
      <c r="L1904" s="9">
        <v>12.09</v>
      </c>
      <c r="M1904" s="19">
        <f>H1904*INDEX('Pliegos Tarifarios (Santiago)'!$B:$B,MATCH($B1904,'Pliegos Tarifarios (Santiago)'!$A:$A,0))</f>
        <v>49368.987192600005</v>
      </c>
      <c r="N1904" s="19">
        <f>I1904*INDEX('Pliegos Tarifarios (Santiago)'!$C:$C,MATCH($B1904,'Pliegos Tarifarios (Santiago)'!$A:$A,0))</f>
        <v>3463.6873005000002</v>
      </c>
      <c r="O1904" s="19">
        <f>J1904*INDEX('Pliegos Tarifarios (Santiago)'!$D:$D,MATCH($B1904,'Pliegos Tarifarios (Santiago)'!$A:$A,0))</f>
        <v>14690.734383500001</v>
      </c>
      <c r="P1904" s="19">
        <f>H1904*INDEX('Pliegos Tarifarios (Santiago)'!$E:$E,MATCH($B1904,'Pliegos Tarifarios (Santiago)'!$A:$A,0))</f>
        <v>4879.8349247999995</v>
      </c>
      <c r="Q1904" s="19" cm="1">
        <f t="array" ref="Q1904">H1904*_xlfn.IFS(H1904&lt;=350,INDEX('Pliegos Tarifarios (Santiago)'!$F:$F,MATCH($B1904,'Pliegos Tarifarios (Santiago)'!$A:$A,0)),H1904&lt;=500,INDEX('Pliegos Tarifarios (Santiago)'!$G:$G,MATCH($B1904,'Pliegos Tarifarios (Santiago)'!$A:$A,0)),H1904&lt;=1000,INDEX('Pliegos Tarifarios (Santiago)'!$H:$H,MATCH($B1904,'Pliegos Tarifarios (Santiago)'!$A:$A,0)),H1904&lt;=5000,INDEX('Pliegos Tarifarios (Santiago)'!$I:$I,MATCH($B1904,'Pliegos Tarifarios (Santiago)'!$A:$A,0)),H1904&gt;5000,INDEX('Pliegos Tarifarios (Santiago)'!$J:$J,MATCH($B1904,'Pliegos Tarifarios (Santiago)'!$A:$A,0)))/1.19</f>
        <v>527.70085310924378</v>
      </c>
      <c r="R1904" s="19">
        <f>INDEX('Pliegos Tarifarios (Santiago)'!$K:$K,MATCH($B1904,'Pliegos Tarifarios (Santiago)'!$A:$A,0))</f>
        <v>723.17600000000004</v>
      </c>
      <c r="S1904" s="21">
        <f t="shared" si="119"/>
        <v>73654.120654509257</v>
      </c>
      <c r="T1904" s="21">
        <f t="shared" si="117"/>
        <v>13994.282924356759</v>
      </c>
      <c r="U1904" s="19">
        <v>0</v>
      </c>
      <c r="V1904" s="21">
        <f t="shared" si="118"/>
        <v>87648.403578866011</v>
      </c>
    </row>
    <row r="1905" spans="1:22" x14ac:dyDescent="0.3">
      <c r="A1905" s="7" t="s">
        <v>139</v>
      </c>
      <c r="B1905" s="7">
        <v>8</v>
      </c>
      <c r="C1905" s="8" t="s">
        <v>178</v>
      </c>
      <c r="D1905" s="7" t="s">
        <v>428</v>
      </c>
      <c r="E1905" s="7" t="s">
        <v>279</v>
      </c>
      <c r="F1905" s="8" t="s">
        <v>429</v>
      </c>
      <c r="G1905" s="7" t="s">
        <v>30</v>
      </c>
      <c r="H1905" s="9">
        <v>374.39940000000001</v>
      </c>
      <c r="I1905" s="9">
        <v>1.0148999999999999</v>
      </c>
      <c r="J1905" s="9">
        <v>1.0148999999999999</v>
      </c>
      <c r="K1905" s="10">
        <v>1</v>
      </c>
      <c r="L1905" s="9">
        <v>12.08</v>
      </c>
      <c r="M1905" s="19">
        <f>H1905*INDEX('Pliegos Tarifarios (Santiago)'!$B:$B,MATCH($B1905,'Pliegos Tarifarios (Santiago)'!$A:$A,0))</f>
        <v>49331.988142200003</v>
      </c>
      <c r="N1905" s="19">
        <f>I1905*INDEX('Pliegos Tarifarios (Santiago)'!$C:$C,MATCH($B1905,'Pliegos Tarifarios (Santiago)'!$A:$A,0))</f>
        <v>3451.4445176999998</v>
      </c>
      <c r="O1905" s="19">
        <f>J1905*INDEX('Pliegos Tarifarios (Santiago)'!$D:$D,MATCH($B1905,'Pliegos Tarifarios (Santiago)'!$A:$A,0))</f>
        <v>14679.1634595</v>
      </c>
      <c r="P1905" s="19">
        <f>H1905*INDEX('Pliegos Tarifarios (Santiago)'!$E:$E,MATCH($B1905,'Pliegos Tarifarios (Santiago)'!$A:$A,0))</f>
        <v>4876.1777855999999</v>
      </c>
      <c r="Q1905" s="19" cm="1">
        <f t="array" ref="Q1905">H1905*_xlfn.IFS(H1905&lt;=350,INDEX('Pliegos Tarifarios (Santiago)'!$F:$F,MATCH($B1905,'Pliegos Tarifarios (Santiago)'!$A:$A,0)),H1905&lt;=500,INDEX('Pliegos Tarifarios (Santiago)'!$G:$G,MATCH($B1905,'Pliegos Tarifarios (Santiago)'!$A:$A,0)),H1905&lt;=1000,INDEX('Pliegos Tarifarios (Santiago)'!$H:$H,MATCH($B1905,'Pliegos Tarifarios (Santiago)'!$A:$A,0)),H1905&lt;=5000,INDEX('Pliegos Tarifarios (Santiago)'!$I:$I,MATCH($B1905,'Pliegos Tarifarios (Santiago)'!$A:$A,0)),H1905&gt;5000,INDEX('Pliegos Tarifarios (Santiago)'!$J:$J,MATCH($B1905,'Pliegos Tarifarios (Santiago)'!$A:$A,0)))/1.19</f>
        <v>527.30537344537822</v>
      </c>
      <c r="R1905" s="19">
        <f>INDEX('Pliegos Tarifarios (Santiago)'!$K:$K,MATCH($B1905,'Pliegos Tarifarios (Santiago)'!$A:$A,0))</f>
        <v>723.17600000000004</v>
      </c>
      <c r="S1905" s="21">
        <f t="shared" si="119"/>
        <v>73589.255278445373</v>
      </c>
      <c r="T1905" s="21">
        <f t="shared" si="117"/>
        <v>13981.958502904621</v>
      </c>
      <c r="U1905" s="19">
        <v>0</v>
      </c>
      <c r="V1905" s="21">
        <f t="shared" si="118"/>
        <v>87571.213781350001</v>
      </c>
    </row>
    <row r="1906" spans="1:22" x14ac:dyDescent="0.3">
      <c r="A1906" s="7" t="s">
        <v>139</v>
      </c>
      <c r="B1906" s="7">
        <v>8</v>
      </c>
      <c r="C1906" s="8" t="s">
        <v>178</v>
      </c>
      <c r="D1906" s="7" t="s">
        <v>430</v>
      </c>
      <c r="E1906" s="7" t="s">
        <v>279</v>
      </c>
      <c r="F1906" s="8" t="s">
        <v>431</v>
      </c>
      <c r="G1906" s="7" t="s">
        <v>30</v>
      </c>
      <c r="H1906" s="9">
        <v>373.4323</v>
      </c>
      <c r="I1906" s="9">
        <v>1.0232000000000001</v>
      </c>
      <c r="J1906" s="9">
        <v>1.0042</v>
      </c>
      <c r="K1906" s="10">
        <v>0.9814308053166535</v>
      </c>
      <c r="L1906" s="9">
        <v>12.05</v>
      </c>
      <c r="M1906" s="19">
        <f>H1906*INDEX('Pliegos Tarifarios (Santiago)'!$B:$B,MATCH($B1906,'Pliegos Tarifarios (Santiago)'!$A:$A,0))</f>
        <v>49204.560144900002</v>
      </c>
      <c r="N1906" s="19">
        <f>I1906*INDEX('Pliegos Tarifarios (Santiago)'!$C:$C,MATCH($B1906,'Pliegos Tarifarios (Santiago)'!$A:$A,0))</f>
        <v>3479.6709336000004</v>
      </c>
      <c r="O1906" s="19">
        <f>J1906*INDEX('Pliegos Tarifarios (Santiago)'!$D:$D,MATCH($B1906,'Pliegos Tarifarios (Santiago)'!$A:$A,0))</f>
        <v>14524.402351000001</v>
      </c>
      <c r="P1906" s="19">
        <f>H1906*INDEX('Pliegos Tarifarios (Santiago)'!$E:$E,MATCH($B1906,'Pliegos Tarifarios (Santiago)'!$A:$A,0))</f>
        <v>4863.5822751999995</v>
      </c>
      <c r="Q1906" s="19" cm="1">
        <f t="array" ref="Q1906">H1906*_xlfn.IFS(H1906&lt;=350,INDEX('Pliegos Tarifarios (Santiago)'!$F:$F,MATCH($B1906,'Pliegos Tarifarios (Santiago)'!$A:$A,0)),H1906&lt;=500,INDEX('Pliegos Tarifarios (Santiago)'!$G:$G,MATCH($B1906,'Pliegos Tarifarios (Santiago)'!$A:$A,0)),H1906&lt;=1000,INDEX('Pliegos Tarifarios (Santiago)'!$H:$H,MATCH($B1906,'Pliegos Tarifarios (Santiago)'!$A:$A,0)),H1906&lt;=5000,INDEX('Pliegos Tarifarios (Santiago)'!$I:$I,MATCH($B1906,'Pliegos Tarifarios (Santiago)'!$A:$A,0)),H1906&gt;5000,INDEX('Pliegos Tarifarios (Santiago)'!$J:$J,MATCH($B1906,'Pliegos Tarifarios (Santiago)'!$A:$A,0)))/1.19</f>
        <v>525.94330655462193</v>
      </c>
      <c r="R1906" s="19">
        <f>INDEX('Pliegos Tarifarios (Santiago)'!$K:$K,MATCH($B1906,'Pliegos Tarifarios (Santiago)'!$A:$A,0))</f>
        <v>723.17600000000004</v>
      </c>
      <c r="S1906" s="21">
        <f t="shared" si="119"/>
        <v>73321.335011254618</v>
      </c>
      <c r="T1906" s="21">
        <f t="shared" si="117"/>
        <v>13931.053652138378</v>
      </c>
      <c r="U1906" s="19">
        <v>0</v>
      </c>
      <c r="V1906" s="21">
        <f t="shared" si="118"/>
        <v>87252.388663392994</v>
      </c>
    </row>
    <row r="1907" spans="1:22" x14ac:dyDescent="0.3">
      <c r="A1907" s="7" t="s">
        <v>139</v>
      </c>
      <c r="B1907" s="7">
        <v>8</v>
      </c>
      <c r="C1907" s="8" t="s">
        <v>178</v>
      </c>
      <c r="D1907" s="7" t="s">
        <v>432</v>
      </c>
      <c r="E1907" s="7" t="s">
        <v>279</v>
      </c>
      <c r="F1907" s="8" t="s">
        <v>433</v>
      </c>
      <c r="G1907" s="7" t="s">
        <v>30</v>
      </c>
      <c r="H1907" s="9">
        <v>373.68950000000001</v>
      </c>
      <c r="I1907" s="9">
        <v>1.0275000000000001</v>
      </c>
      <c r="J1907" s="9">
        <v>0.98429999999999995</v>
      </c>
      <c r="K1907" s="10">
        <v>0.95795620437956197</v>
      </c>
      <c r="L1907" s="9">
        <v>12.05</v>
      </c>
      <c r="M1907" s="19">
        <f>H1907*INDEX('Pliegos Tarifarios (Santiago)'!$B:$B,MATCH($B1907,'Pliegos Tarifarios (Santiago)'!$A:$A,0))</f>
        <v>49238.4495885</v>
      </c>
      <c r="N1907" s="19">
        <f>I1907*INDEX('Pliegos Tarifarios (Santiago)'!$C:$C,MATCH($B1907,'Pliegos Tarifarios (Santiago)'!$A:$A,0))</f>
        <v>3494.2942575000006</v>
      </c>
      <c r="O1907" s="19">
        <f>J1907*INDEX('Pliegos Tarifarios (Santiago)'!$D:$D,MATCH($B1907,'Pliegos Tarifarios (Santiago)'!$A:$A,0))</f>
        <v>14236.5756165</v>
      </c>
      <c r="P1907" s="19">
        <f>H1907*INDEX('Pliegos Tarifarios (Santiago)'!$E:$E,MATCH($B1907,'Pliegos Tarifarios (Santiago)'!$A:$A,0))</f>
        <v>4866.9320479999997</v>
      </c>
      <c r="Q1907" s="19" cm="1">
        <f t="array" ref="Q1907">H1907*_xlfn.IFS(H1907&lt;=350,INDEX('Pliegos Tarifarios (Santiago)'!$F:$F,MATCH($B1907,'Pliegos Tarifarios (Santiago)'!$A:$A,0)),H1907&lt;=500,INDEX('Pliegos Tarifarios (Santiago)'!$G:$G,MATCH($B1907,'Pliegos Tarifarios (Santiago)'!$A:$A,0)),H1907&lt;=1000,INDEX('Pliegos Tarifarios (Santiago)'!$H:$H,MATCH($B1907,'Pliegos Tarifarios (Santiago)'!$A:$A,0)),H1907&lt;=5000,INDEX('Pliegos Tarifarios (Santiago)'!$I:$I,MATCH($B1907,'Pliegos Tarifarios (Santiago)'!$A:$A,0)),H1907&gt;5000,INDEX('Pliegos Tarifarios (Santiago)'!$J:$J,MATCH($B1907,'Pliegos Tarifarios (Santiago)'!$A:$A,0)))/1.19</f>
        <v>526.30554789915971</v>
      </c>
      <c r="R1907" s="19">
        <f>INDEX('Pliegos Tarifarios (Santiago)'!$K:$K,MATCH($B1907,'Pliegos Tarifarios (Santiago)'!$A:$A,0))</f>
        <v>723.17600000000004</v>
      </c>
      <c r="S1907" s="21">
        <f t="shared" si="119"/>
        <v>73085.733058399172</v>
      </c>
      <c r="T1907" s="21">
        <f t="shared" si="117"/>
        <v>13886.289281095842</v>
      </c>
      <c r="U1907" s="19">
        <v>0</v>
      </c>
      <c r="V1907" s="21">
        <f t="shared" si="118"/>
        <v>86972.022339495015</v>
      </c>
    </row>
    <row r="1908" spans="1:22" x14ac:dyDescent="0.3">
      <c r="A1908" s="7" t="s">
        <v>139</v>
      </c>
      <c r="B1908" s="7">
        <v>8</v>
      </c>
      <c r="C1908" s="8" t="s">
        <v>178</v>
      </c>
      <c r="D1908" s="7" t="s">
        <v>434</v>
      </c>
      <c r="E1908" s="7" t="s">
        <v>279</v>
      </c>
      <c r="F1908" s="8" t="s">
        <v>435</v>
      </c>
      <c r="G1908" s="7" t="s">
        <v>30</v>
      </c>
      <c r="H1908" s="9">
        <v>373.8691</v>
      </c>
      <c r="I1908" s="9">
        <v>1.0199</v>
      </c>
      <c r="J1908" s="9">
        <v>1.0199</v>
      </c>
      <c r="K1908" s="10">
        <v>1</v>
      </c>
      <c r="L1908" s="9">
        <v>12.06</v>
      </c>
      <c r="M1908" s="19">
        <f>H1908*INDEX('Pliegos Tarifarios (Santiago)'!$B:$B,MATCH($B1908,'Pliegos Tarifarios (Santiago)'!$A:$A,0))</f>
        <v>49262.114223299999</v>
      </c>
      <c r="N1908" s="19">
        <f>I1908*INDEX('Pliegos Tarifarios (Santiago)'!$C:$C,MATCH($B1908,'Pliegos Tarifarios (Santiago)'!$A:$A,0))</f>
        <v>3468.4483827000004</v>
      </c>
      <c r="O1908" s="19">
        <f>J1908*INDEX('Pliegos Tarifarios (Santiago)'!$D:$D,MATCH($B1908,'Pliegos Tarifarios (Santiago)'!$A:$A,0))</f>
        <v>14751.481734500001</v>
      </c>
      <c r="P1908" s="19">
        <f>H1908*INDEX('Pliegos Tarifarios (Santiago)'!$E:$E,MATCH($B1908,'Pliegos Tarifarios (Santiago)'!$A:$A,0))</f>
        <v>4869.2711583999999</v>
      </c>
      <c r="Q1908" s="19" cm="1">
        <f t="array" ref="Q1908">H1908*_xlfn.IFS(H1908&lt;=350,INDEX('Pliegos Tarifarios (Santiago)'!$F:$F,MATCH($B1908,'Pliegos Tarifarios (Santiago)'!$A:$A,0)),H1908&lt;=500,INDEX('Pliegos Tarifarios (Santiago)'!$G:$G,MATCH($B1908,'Pliegos Tarifarios (Santiago)'!$A:$A,0)),H1908&lt;=1000,INDEX('Pliegos Tarifarios (Santiago)'!$H:$H,MATCH($B1908,'Pliegos Tarifarios (Santiago)'!$A:$A,0)),H1908&lt;=5000,INDEX('Pliegos Tarifarios (Santiago)'!$I:$I,MATCH($B1908,'Pliegos Tarifarios (Santiago)'!$A:$A,0)),H1908&gt;5000,INDEX('Pliegos Tarifarios (Santiago)'!$J:$J,MATCH($B1908,'Pliegos Tarifarios (Santiago)'!$A:$A,0)))/1.19</f>
        <v>526.55849714285728</v>
      </c>
      <c r="R1908" s="19">
        <f>INDEX('Pliegos Tarifarios (Santiago)'!$K:$K,MATCH($B1908,'Pliegos Tarifarios (Santiago)'!$A:$A,0))</f>
        <v>723.17600000000004</v>
      </c>
      <c r="S1908" s="21">
        <f t="shared" si="119"/>
        <v>73601.049996042871</v>
      </c>
      <c r="T1908" s="21">
        <f t="shared" si="117"/>
        <v>13984.199499248145</v>
      </c>
      <c r="U1908" s="19">
        <v>0</v>
      </c>
      <c r="V1908" s="21">
        <f t="shared" si="118"/>
        <v>87585.24949529102</v>
      </c>
    </row>
    <row r="1909" spans="1:22" x14ac:dyDescent="0.3">
      <c r="A1909" s="7" t="s">
        <v>139</v>
      </c>
      <c r="B1909" s="7">
        <v>8</v>
      </c>
      <c r="C1909" s="8" t="s">
        <v>178</v>
      </c>
      <c r="D1909" s="7" t="s">
        <v>436</v>
      </c>
      <c r="E1909" s="7" t="s">
        <v>437</v>
      </c>
      <c r="F1909" s="8" t="s">
        <v>438</v>
      </c>
      <c r="G1909" s="7" t="s">
        <v>16</v>
      </c>
      <c r="H1909" s="9">
        <v>997.05949999999996</v>
      </c>
      <c r="I1909" s="9">
        <v>2.6846999999999999</v>
      </c>
      <c r="J1909" s="9">
        <v>2.6063999999999998</v>
      </c>
      <c r="K1909" s="10">
        <v>0.97083473013744548</v>
      </c>
      <c r="L1909" s="9">
        <v>32.159999999999997</v>
      </c>
      <c r="M1909" s="19">
        <f>H1909*INDEX('Pliegos Tarifarios (Santiago)'!$B:$B,MATCH($B1909,'Pliegos Tarifarios (Santiago)'!$A:$A,0))</f>
        <v>131375.55089849999</v>
      </c>
      <c r="N1909" s="19">
        <f>I1909*INDEX('Pliegos Tarifarios (Santiago)'!$C:$C,MATCH($B1909,'Pliegos Tarifarios (Santiago)'!$A:$A,0))</f>
        <v>9130.0552731000007</v>
      </c>
      <c r="O1909" s="19">
        <f>J1909*INDEX('Pliegos Tarifarios (Santiago)'!$D:$D,MATCH($B1909,'Pliegos Tarifarios (Santiago)'!$A:$A,0))</f>
        <v>37698.070392000001</v>
      </c>
      <c r="P1909" s="19">
        <f>H1909*INDEX('Pliegos Tarifarios (Santiago)'!$E:$E,MATCH($B1909,'Pliegos Tarifarios (Santiago)'!$A:$A,0))</f>
        <v>12985.702927999999</v>
      </c>
      <c r="Q1909" s="19" cm="1">
        <f t="array" ref="Q1909">H1909*_xlfn.IFS(H1909&lt;=350,INDEX('Pliegos Tarifarios (Santiago)'!$F:$F,MATCH($B1909,'Pliegos Tarifarios (Santiago)'!$A:$A,0)),H1909&lt;=500,INDEX('Pliegos Tarifarios (Santiago)'!$G:$G,MATCH($B1909,'Pliegos Tarifarios (Santiago)'!$A:$A,0)),H1909&lt;=1000,INDEX('Pliegos Tarifarios (Santiago)'!$H:$H,MATCH($B1909,'Pliegos Tarifarios (Santiago)'!$A:$A,0)),H1909&lt;=5000,INDEX('Pliegos Tarifarios (Santiago)'!$I:$I,MATCH($B1909,'Pliegos Tarifarios (Santiago)'!$A:$A,0)),H1909&gt;5000,INDEX('Pliegos Tarifarios (Santiago)'!$J:$J,MATCH($B1909,'Pliegos Tarifarios (Santiago)'!$A:$A,0)))/1.19</f>
        <v>2338.4815668067231</v>
      </c>
      <c r="R1909" s="19">
        <f>INDEX('Pliegos Tarifarios (Santiago)'!$K:$K,MATCH($B1909,'Pliegos Tarifarios (Santiago)'!$A:$A,0))</f>
        <v>723.17600000000004</v>
      </c>
      <c r="S1909" s="21">
        <f t="shared" si="119"/>
        <v>194251.03705840671</v>
      </c>
      <c r="T1909" s="21">
        <f t="shared" si="117"/>
        <v>36907.697041097279</v>
      </c>
      <c r="U1909" s="19">
        <v>0</v>
      </c>
      <c r="V1909" s="21">
        <f t="shared" si="118"/>
        <v>231158.73409950398</v>
      </c>
    </row>
    <row r="1910" spans="1:22" x14ac:dyDescent="0.3">
      <c r="A1910" s="7" t="s">
        <v>139</v>
      </c>
      <c r="B1910" s="7">
        <v>8</v>
      </c>
      <c r="C1910" s="8" t="s">
        <v>178</v>
      </c>
      <c r="D1910" s="7" t="s">
        <v>439</v>
      </c>
      <c r="E1910" s="7" t="s">
        <v>437</v>
      </c>
      <c r="F1910" s="8" t="s">
        <v>440</v>
      </c>
      <c r="G1910" s="7" t="s">
        <v>16</v>
      </c>
      <c r="H1910" s="9">
        <v>996.9905</v>
      </c>
      <c r="I1910" s="9">
        <v>2.7839</v>
      </c>
      <c r="J1910" s="9">
        <v>2.7031999999999998</v>
      </c>
      <c r="K1910" s="10">
        <v>0.97101188979489195</v>
      </c>
      <c r="L1910" s="9">
        <v>32.159999999999997</v>
      </c>
      <c r="M1910" s="19">
        <f>H1910*INDEX('Pliegos Tarifarios (Santiago)'!$B:$B,MATCH($B1910,'Pliegos Tarifarios (Santiago)'!$A:$A,0))</f>
        <v>131366.4592515</v>
      </c>
      <c r="N1910" s="19">
        <f>I1910*INDEX('Pliegos Tarifarios (Santiago)'!$C:$C,MATCH($B1910,'Pliegos Tarifarios (Santiago)'!$A:$A,0))</f>
        <v>9467.4119547000009</v>
      </c>
      <c r="O1910" s="19">
        <f>J1910*INDEX('Pliegos Tarifarios (Santiago)'!$D:$D,MATCH($B1910,'Pliegos Tarifarios (Santiago)'!$A:$A,0))</f>
        <v>39098.152196000003</v>
      </c>
      <c r="P1910" s="19">
        <f>H1910*INDEX('Pliegos Tarifarios (Santiago)'!$E:$E,MATCH($B1910,'Pliegos Tarifarios (Santiago)'!$A:$A,0))</f>
        <v>12984.804271999999</v>
      </c>
      <c r="Q1910" s="19" cm="1">
        <f t="array" ref="Q1910">H1910*_xlfn.IFS(H1910&lt;=350,INDEX('Pliegos Tarifarios (Santiago)'!$F:$F,MATCH($B1910,'Pliegos Tarifarios (Santiago)'!$A:$A,0)),H1910&lt;=500,INDEX('Pliegos Tarifarios (Santiago)'!$G:$G,MATCH($B1910,'Pliegos Tarifarios (Santiago)'!$A:$A,0)),H1910&lt;=1000,INDEX('Pliegos Tarifarios (Santiago)'!$H:$H,MATCH($B1910,'Pliegos Tarifarios (Santiago)'!$A:$A,0)),H1910&lt;=5000,INDEX('Pliegos Tarifarios (Santiago)'!$I:$I,MATCH($B1910,'Pliegos Tarifarios (Santiago)'!$A:$A,0)),H1910&gt;5000,INDEX('Pliegos Tarifarios (Santiago)'!$J:$J,MATCH($B1910,'Pliegos Tarifarios (Santiago)'!$A:$A,0)))/1.19</f>
        <v>2338.3197357142863</v>
      </c>
      <c r="R1910" s="19">
        <f>INDEX('Pliegos Tarifarios (Santiago)'!$K:$K,MATCH($B1910,'Pliegos Tarifarios (Santiago)'!$A:$A,0))</f>
        <v>723.17600000000004</v>
      </c>
      <c r="S1910" s="21">
        <f t="shared" si="119"/>
        <v>195978.3234099143</v>
      </c>
      <c r="T1910" s="21">
        <f t="shared" si="117"/>
        <v>37235.881447883716</v>
      </c>
      <c r="U1910" s="19">
        <v>0</v>
      </c>
      <c r="V1910" s="21">
        <f t="shared" si="118"/>
        <v>233214.204857798</v>
      </c>
    </row>
    <row r="1911" spans="1:22" x14ac:dyDescent="0.3">
      <c r="A1911" s="7" t="s">
        <v>139</v>
      </c>
      <c r="B1911" s="7">
        <v>8</v>
      </c>
      <c r="C1911" s="8" t="s">
        <v>178</v>
      </c>
      <c r="D1911" s="7" t="s">
        <v>441</v>
      </c>
      <c r="E1911" s="7" t="s">
        <v>437</v>
      </c>
      <c r="F1911" s="8" t="s">
        <v>442</v>
      </c>
      <c r="G1911" s="7" t="s">
        <v>30</v>
      </c>
      <c r="H1911" s="9">
        <v>373.91849999999999</v>
      </c>
      <c r="I1911" s="9">
        <v>1.0137</v>
      </c>
      <c r="J1911" s="9">
        <v>0.98729999999999996</v>
      </c>
      <c r="K1911" s="10">
        <v>0.97395679195028106</v>
      </c>
      <c r="L1911" s="9">
        <v>12.06</v>
      </c>
      <c r="M1911" s="19">
        <f>H1911*INDEX('Pliegos Tarifarios (Santiago)'!$B:$B,MATCH($B1911,'Pliegos Tarifarios (Santiago)'!$A:$A,0))</f>
        <v>49268.623315500001</v>
      </c>
      <c r="N1911" s="19">
        <f>I1911*INDEX('Pliegos Tarifarios (Santiago)'!$C:$C,MATCH($B1911,'Pliegos Tarifarios (Santiago)'!$A:$A,0))</f>
        <v>3447.3635901000002</v>
      </c>
      <c r="O1911" s="19">
        <f>J1911*INDEX('Pliegos Tarifarios (Santiago)'!$D:$D,MATCH($B1911,'Pliegos Tarifarios (Santiago)'!$A:$A,0))</f>
        <v>14279.966581500001</v>
      </c>
      <c r="P1911" s="19">
        <f>H1911*INDEX('Pliegos Tarifarios (Santiago)'!$E:$E,MATCH($B1911,'Pliegos Tarifarios (Santiago)'!$A:$A,0))</f>
        <v>4869.9145439999993</v>
      </c>
      <c r="Q1911" s="19" cm="1">
        <f t="array" ref="Q1911">H1911*_xlfn.IFS(H1911&lt;=350,INDEX('Pliegos Tarifarios (Santiago)'!$F:$F,MATCH($B1911,'Pliegos Tarifarios (Santiago)'!$A:$A,0)),H1911&lt;=500,INDEX('Pliegos Tarifarios (Santiago)'!$G:$G,MATCH($B1911,'Pliegos Tarifarios (Santiago)'!$A:$A,0)),H1911&lt;=1000,INDEX('Pliegos Tarifarios (Santiago)'!$H:$H,MATCH($B1911,'Pliegos Tarifarios (Santiago)'!$A:$A,0)),H1911&lt;=5000,INDEX('Pliegos Tarifarios (Santiago)'!$I:$I,MATCH($B1911,'Pliegos Tarifarios (Santiago)'!$A:$A,0)),H1911&gt;5000,INDEX('Pliegos Tarifarios (Santiago)'!$J:$J,MATCH($B1911,'Pliegos Tarifarios (Santiago)'!$A:$A,0)))/1.19</f>
        <v>526.62807226890754</v>
      </c>
      <c r="R1911" s="19">
        <f>INDEX('Pliegos Tarifarios (Santiago)'!$K:$K,MATCH($B1911,'Pliegos Tarifarios (Santiago)'!$A:$A,0))</f>
        <v>723.17600000000004</v>
      </c>
      <c r="S1911" s="21">
        <f t="shared" si="119"/>
        <v>73115.672103368925</v>
      </c>
      <c r="T1911" s="21">
        <f t="shared" si="117"/>
        <v>13891.977699640096</v>
      </c>
      <c r="U1911" s="19">
        <v>0</v>
      </c>
      <c r="V1911" s="21">
        <f t="shared" si="118"/>
        <v>87007.649803009015</v>
      </c>
    </row>
    <row r="1912" spans="1:22" x14ac:dyDescent="0.3">
      <c r="A1912" s="7" t="s">
        <v>139</v>
      </c>
      <c r="B1912" s="7">
        <v>8</v>
      </c>
      <c r="C1912" s="8" t="s">
        <v>178</v>
      </c>
      <c r="D1912" s="7" t="s">
        <v>443</v>
      </c>
      <c r="E1912" s="7" t="s">
        <v>444</v>
      </c>
      <c r="F1912" s="8" t="s">
        <v>445</v>
      </c>
      <c r="G1912" s="7" t="s">
        <v>16</v>
      </c>
      <c r="H1912" s="9">
        <v>1868.8461</v>
      </c>
      <c r="I1912" s="9">
        <v>5.0509000000000004</v>
      </c>
      <c r="J1912" s="9">
        <v>4.9088000000000003</v>
      </c>
      <c r="K1912" s="10">
        <v>0.97186640004751623</v>
      </c>
      <c r="L1912" s="9">
        <v>60.29</v>
      </c>
      <c r="M1912" s="19">
        <f>H1912*INDEX('Pliegos Tarifarios (Santiago)'!$B:$B,MATCH($B1912,'Pliegos Tarifarios (Santiago)'!$A:$A,0))</f>
        <v>246244.76867429999</v>
      </c>
      <c r="N1912" s="19">
        <f>I1912*INDEX('Pliegos Tarifarios (Santiago)'!$C:$C,MATCH($B1912,'Pliegos Tarifarios (Santiago)'!$A:$A,0))</f>
        <v>17176.964345700002</v>
      </c>
      <c r="O1912" s="19">
        <f>J1912*INDEX('Pliegos Tarifarios (Santiago)'!$D:$D,MATCH($B1912,'Pliegos Tarifarios (Santiago)'!$A:$A,0))</f>
        <v>70999.189664000005</v>
      </c>
      <c r="P1912" s="19">
        <f>H1912*INDEX('Pliegos Tarifarios (Santiago)'!$E:$E,MATCH($B1912,'Pliegos Tarifarios (Santiago)'!$A:$A,0))</f>
        <v>24339.8516064</v>
      </c>
      <c r="Q1912" s="19" cm="1">
        <f t="array" ref="Q1912">H1912*_xlfn.IFS(H1912&lt;=350,INDEX('Pliegos Tarifarios (Santiago)'!$F:$F,MATCH($B1912,'Pliegos Tarifarios (Santiago)'!$A:$A,0)),H1912&lt;=500,INDEX('Pliegos Tarifarios (Santiago)'!$G:$G,MATCH($B1912,'Pliegos Tarifarios (Santiago)'!$A:$A,0)),H1912&lt;=1000,INDEX('Pliegos Tarifarios (Santiago)'!$H:$H,MATCH($B1912,'Pliegos Tarifarios (Santiago)'!$A:$A,0)),H1912&lt;=5000,INDEX('Pliegos Tarifarios (Santiago)'!$I:$I,MATCH($B1912,'Pliegos Tarifarios (Santiago)'!$A:$A,0)),H1912&gt;5000,INDEX('Pliegos Tarifarios (Santiago)'!$J:$J,MATCH($B1912,'Pliegos Tarifarios (Santiago)'!$A:$A,0)))/1.19</f>
        <v>5608.1087589075632</v>
      </c>
      <c r="R1912" s="19">
        <f>INDEX('Pliegos Tarifarios (Santiago)'!$K:$K,MATCH($B1912,'Pliegos Tarifarios (Santiago)'!$A:$A,0))</f>
        <v>723.17600000000004</v>
      </c>
      <c r="S1912" s="21">
        <f t="shared" si="119"/>
        <v>365092.05904930754</v>
      </c>
      <c r="T1912" s="21">
        <f t="shared" si="117"/>
        <v>69367.491219368429</v>
      </c>
      <c r="U1912" s="19">
        <v>0</v>
      </c>
      <c r="V1912" s="21">
        <f t="shared" si="118"/>
        <v>434459.55026867596</v>
      </c>
    </row>
    <row r="1913" spans="1:22" x14ac:dyDescent="0.3">
      <c r="A1913" s="7" t="s">
        <v>139</v>
      </c>
      <c r="B1913" s="7">
        <v>8</v>
      </c>
      <c r="C1913" s="8" t="s">
        <v>178</v>
      </c>
      <c r="D1913" s="7" t="s">
        <v>446</v>
      </c>
      <c r="E1913" s="7" t="s">
        <v>444</v>
      </c>
      <c r="F1913" s="8" t="s">
        <v>447</v>
      </c>
      <c r="G1913" s="7" t="s">
        <v>16</v>
      </c>
      <c r="H1913" s="9">
        <v>1495.4268999999999</v>
      </c>
      <c r="I1913" s="9">
        <v>4.0509000000000004</v>
      </c>
      <c r="J1913" s="9">
        <v>4.0509000000000004</v>
      </c>
      <c r="K1913" s="10">
        <v>1</v>
      </c>
      <c r="L1913" s="9">
        <v>48.24</v>
      </c>
      <c r="M1913" s="19">
        <f>H1913*INDEX('Pliegos Tarifarios (Santiago)'!$B:$B,MATCH($B1913,'Pliegos Tarifarios (Santiago)'!$A:$A,0))</f>
        <v>197041.93462469999</v>
      </c>
      <c r="N1913" s="19">
        <f>I1913*INDEX('Pliegos Tarifarios (Santiago)'!$C:$C,MATCH($B1913,'Pliegos Tarifarios (Santiago)'!$A:$A,0))</f>
        <v>13776.191345700003</v>
      </c>
      <c r="O1913" s="19">
        <f>J1913*INDEX('Pliegos Tarifarios (Santiago)'!$D:$D,MATCH($B1913,'Pliegos Tarifarios (Santiago)'!$A:$A,0))</f>
        <v>58590.820039500009</v>
      </c>
      <c r="P1913" s="19">
        <f>H1913*INDEX('Pliegos Tarifarios (Santiago)'!$E:$E,MATCH($B1913,'Pliegos Tarifarios (Santiago)'!$A:$A,0))</f>
        <v>19476.439945599999</v>
      </c>
      <c r="Q1913" s="19" cm="1">
        <f t="array" ref="Q1913">H1913*_xlfn.IFS(H1913&lt;=350,INDEX('Pliegos Tarifarios (Santiago)'!$F:$F,MATCH($B1913,'Pliegos Tarifarios (Santiago)'!$A:$A,0)),H1913&lt;=500,INDEX('Pliegos Tarifarios (Santiago)'!$G:$G,MATCH($B1913,'Pliegos Tarifarios (Santiago)'!$A:$A,0)),H1913&lt;=1000,INDEX('Pliegos Tarifarios (Santiago)'!$H:$H,MATCH($B1913,'Pliegos Tarifarios (Santiago)'!$A:$A,0)),H1913&lt;=5000,INDEX('Pliegos Tarifarios (Santiago)'!$I:$I,MATCH($B1913,'Pliegos Tarifarios (Santiago)'!$A:$A,0)),H1913&gt;5000,INDEX('Pliegos Tarifarios (Santiago)'!$J:$J,MATCH($B1913,'Pliegos Tarifarios (Santiago)'!$A:$A,0)))/1.19</f>
        <v>4487.5373612605035</v>
      </c>
      <c r="R1913" s="19">
        <f>INDEX('Pliegos Tarifarios (Santiago)'!$K:$K,MATCH($B1913,'Pliegos Tarifarios (Santiago)'!$A:$A,0))</f>
        <v>723.17600000000004</v>
      </c>
      <c r="S1913" s="21">
        <f t="shared" si="119"/>
        <v>294096.09931676049</v>
      </c>
      <c r="T1913" s="21">
        <f t="shared" si="117"/>
        <v>55878.258870184494</v>
      </c>
      <c r="U1913" s="19">
        <v>0</v>
      </c>
      <c r="V1913" s="21">
        <f t="shared" si="118"/>
        <v>349974.35818694497</v>
      </c>
    </row>
    <row r="1914" spans="1:22" x14ac:dyDescent="0.3">
      <c r="A1914" s="7" t="s">
        <v>139</v>
      </c>
      <c r="B1914" s="7">
        <v>8</v>
      </c>
      <c r="C1914" s="8" t="s">
        <v>178</v>
      </c>
      <c r="D1914" s="7" t="s">
        <v>448</v>
      </c>
      <c r="E1914" s="7" t="s">
        <v>327</v>
      </c>
      <c r="F1914" s="8" t="s">
        <v>449</v>
      </c>
      <c r="G1914" s="7" t="s">
        <v>16</v>
      </c>
      <c r="H1914" s="9">
        <v>3113.3658</v>
      </c>
      <c r="I1914" s="9">
        <v>8.3610000000000007</v>
      </c>
      <c r="J1914" s="9">
        <v>8.3560999999999996</v>
      </c>
      <c r="K1914" s="10">
        <v>0.99941394570027497</v>
      </c>
      <c r="L1914" s="9">
        <v>100.43</v>
      </c>
      <c r="M1914" s="19">
        <f>H1914*INDEX('Pliegos Tarifarios (Santiago)'!$B:$B,MATCH($B1914,'Pliegos Tarifarios (Santiago)'!$A:$A,0))</f>
        <v>410226.41790540004</v>
      </c>
      <c r="N1914" s="19">
        <f>I1914*INDEX('Pliegos Tarifarios (Santiago)'!$C:$C,MATCH($B1914,'Pliegos Tarifarios (Santiago)'!$A:$A,0))</f>
        <v>28433.863053000005</v>
      </c>
      <c r="O1914" s="19">
        <f>J1914*INDEX('Pliegos Tarifarios (Santiago)'!$D:$D,MATCH($B1914,'Pliegos Tarifarios (Santiago)'!$A:$A,0))</f>
        <v>120859.74754549999</v>
      </c>
      <c r="P1914" s="19">
        <f>H1914*INDEX('Pliegos Tarifarios (Santiago)'!$E:$E,MATCH($B1914,'Pliegos Tarifarios (Santiago)'!$A:$A,0))</f>
        <v>40548.476179199999</v>
      </c>
      <c r="Q1914" s="19" cm="1">
        <f t="array" ref="Q1914">H1914*_xlfn.IFS(H1914&lt;=350,INDEX('Pliegos Tarifarios (Santiago)'!$F:$F,MATCH($B1914,'Pliegos Tarifarios (Santiago)'!$A:$A,0)),H1914&lt;=500,INDEX('Pliegos Tarifarios (Santiago)'!$G:$G,MATCH($B1914,'Pliegos Tarifarios (Santiago)'!$A:$A,0)),H1914&lt;=1000,INDEX('Pliegos Tarifarios (Santiago)'!$H:$H,MATCH($B1914,'Pliegos Tarifarios (Santiago)'!$A:$A,0)),H1914&lt;=5000,INDEX('Pliegos Tarifarios (Santiago)'!$I:$I,MATCH($B1914,'Pliegos Tarifarios (Santiago)'!$A:$A,0)),H1914&gt;5000,INDEX('Pliegos Tarifarios (Santiago)'!$J:$J,MATCH($B1914,'Pliegos Tarifarios (Santiago)'!$A:$A,0)))/1.19</f>
        <v>9342.7136737815126</v>
      </c>
      <c r="R1914" s="19">
        <f>INDEX('Pliegos Tarifarios (Santiago)'!$K:$K,MATCH($B1914,'Pliegos Tarifarios (Santiago)'!$A:$A,0))</f>
        <v>723.17600000000004</v>
      </c>
      <c r="S1914" s="21">
        <f t="shared" si="119"/>
        <v>610134.3943568815</v>
      </c>
      <c r="T1914" s="21">
        <f t="shared" si="117"/>
        <v>115925.53492780749</v>
      </c>
      <c r="U1914" s="19">
        <v>0</v>
      </c>
      <c r="V1914" s="21">
        <f t="shared" si="118"/>
        <v>726059.92928468902</v>
      </c>
    </row>
    <row r="1915" spans="1:22" x14ac:dyDescent="0.3">
      <c r="A1915" s="7" t="s">
        <v>139</v>
      </c>
      <c r="B1915" s="7">
        <v>8</v>
      </c>
      <c r="C1915" s="8" t="s">
        <v>178</v>
      </c>
      <c r="D1915" s="7" t="s">
        <v>450</v>
      </c>
      <c r="E1915" s="7" t="s">
        <v>327</v>
      </c>
      <c r="F1915" s="8" t="s">
        <v>451</v>
      </c>
      <c r="G1915" s="7" t="s">
        <v>16</v>
      </c>
      <c r="H1915" s="9">
        <v>2497.9189999999999</v>
      </c>
      <c r="I1915" s="9">
        <v>6.7393000000000001</v>
      </c>
      <c r="J1915" s="9">
        <v>6.7393000000000001</v>
      </c>
      <c r="K1915" s="10">
        <v>1</v>
      </c>
      <c r="L1915" s="9">
        <v>80.58</v>
      </c>
      <c r="M1915" s="19">
        <f>H1915*INDEX('Pliegos Tarifarios (Santiago)'!$B:$B,MATCH($B1915,'Pliegos Tarifarios (Santiago)'!$A:$A,0))</f>
        <v>329133.30119700002</v>
      </c>
      <c r="N1915" s="19">
        <f>I1915*INDEX('Pliegos Tarifarios (Santiago)'!$C:$C,MATCH($B1915,'Pliegos Tarifarios (Santiago)'!$A:$A,0))</f>
        <v>22918.829478900003</v>
      </c>
      <c r="O1915" s="19">
        <f>J1915*INDEX('Pliegos Tarifarios (Santiago)'!$D:$D,MATCH($B1915,'Pliegos Tarifarios (Santiago)'!$A:$A,0))</f>
        <v>97474.910141500004</v>
      </c>
      <c r="P1915" s="19">
        <f>H1915*INDEX('Pliegos Tarifarios (Santiago)'!$E:$E,MATCH($B1915,'Pliegos Tarifarios (Santiago)'!$A:$A,0))</f>
        <v>32532.897055999994</v>
      </c>
      <c r="Q1915" s="19" cm="1">
        <f t="array" ref="Q1915">H1915*_xlfn.IFS(H1915&lt;=350,INDEX('Pliegos Tarifarios (Santiago)'!$F:$F,MATCH($B1915,'Pliegos Tarifarios (Santiago)'!$A:$A,0)),H1915&lt;=500,INDEX('Pliegos Tarifarios (Santiago)'!$G:$G,MATCH($B1915,'Pliegos Tarifarios (Santiago)'!$A:$A,0)),H1915&lt;=1000,INDEX('Pliegos Tarifarios (Santiago)'!$H:$H,MATCH($B1915,'Pliegos Tarifarios (Santiago)'!$A:$A,0)),H1915&lt;=5000,INDEX('Pliegos Tarifarios (Santiago)'!$I:$I,MATCH($B1915,'Pliegos Tarifarios (Santiago)'!$A:$A,0)),H1915&gt;5000,INDEX('Pliegos Tarifarios (Santiago)'!$J:$J,MATCH($B1915,'Pliegos Tarifarios (Santiago)'!$A:$A,0)))/1.19</f>
        <v>7495.8560915966373</v>
      </c>
      <c r="R1915" s="19">
        <f>INDEX('Pliegos Tarifarios (Santiago)'!$K:$K,MATCH($B1915,'Pliegos Tarifarios (Santiago)'!$A:$A,0))</f>
        <v>723.17600000000004</v>
      </c>
      <c r="S1915" s="21">
        <f t="shared" si="119"/>
        <v>490278.96996499668</v>
      </c>
      <c r="T1915" s="21">
        <f t="shared" si="117"/>
        <v>93153.004293349368</v>
      </c>
      <c r="U1915" s="19">
        <v>0</v>
      </c>
      <c r="V1915" s="21">
        <f t="shared" si="118"/>
        <v>583431.97425834602</v>
      </c>
    </row>
    <row r="1916" spans="1:22" x14ac:dyDescent="0.3">
      <c r="A1916" s="7" t="s">
        <v>139</v>
      </c>
      <c r="B1916" s="7">
        <v>8</v>
      </c>
      <c r="C1916" s="8" t="s">
        <v>178</v>
      </c>
      <c r="D1916" s="7" t="s">
        <v>452</v>
      </c>
      <c r="E1916" s="7" t="s">
        <v>327</v>
      </c>
      <c r="F1916" s="8" t="s">
        <v>453</v>
      </c>
      <c r="G1916" s="7" t="s">
        <v>16</v>
      </c>
      <c r="H1916" s="9">
        <v>1867.4353000000001</v>
      </c>
      <c r="I1916" s="9">
        <v>5.0315000000000003</v>
      </c>
      <c r="J1916" s="9">
        <v>5.0049000000000001</v>
      </c>
      <c r="K1916" s="10">
        <v>0.99471330617112186</v>
      </c>
      <c r="L1916" s="9">
        <v>60.24</v>
      </c>
      <c r="M1916" s="19">
        <f>H1916*INDEX('Pliegos Tarifarios (Santiago)'!$B:$B,MATCH($B1916,'Pliegos Tarifarios (Santiago)'!$A:$A,0))</f>
        <v>246058.87743390002</v>
      </c>
      <c r="N1916" s="19">
        <f>I1916*INDEX('Pliegos Tarifarios (Santiago)'!$C:$C,MATCH($B1916,'Pliegos Tarifarios (Santiago)'!$A:$A,0))</f>
        <v>17110.989349500003</v>
      </c>
      <c r="O1916" s="19">
        <f>J1916*INDEX('Pliegos Tarifarios (Santiago)'!$D:$D,MATCH($B1916,'Pliegos Tarifarios (Santiago)'!$A:$A,0))</f>
        <v>72389.146909500007</v>
      </c>
      <c r="P1916" s="19">
        <f>H1916*INDEX('Pliegos Tarifarios (Santiago)'!$E:$E,MATCH($B1916,'Pliegos Tarifarios (Santiago)'!$A:$A,0))</f>
        <v>24321.477347199998</v>
      </c>
      <c r="Q1916" s="19" cm="1">
        <f t="array" ref="Q1916">H1916*_xlfn.IFS(H1916&lt;=350,INDEX('Pliegos Tarifarios (Santiago)'!$F:$F,MATCH($B1916,'Pliegos Tarifarios (Santiago)'!$A:$A,0)),H1916&lt;=500,INDEX('Pliegos Tarifarios (Santiago)'!$G:$G,MATCH($B1916,'Pliegos Tarifarios (Santiago)'!$A:$A,0)),H1916&lt;=1000,INDEX('Pliegos Tarifarios (Santiago)'!$H:$H,MATCH($B1916,'Pliegos Tarifarios (Santiago)'!$A:$A,0)),H1916&lt;=5000,INDEX('Pliegos Tarifarios (Santiago)'!$I:$I,MATCH($B1916,'Pliegos Tarifarios (Santiago)'!$A:$A,0)),H1916&gt;5000,INDEX('Pliegos Tarifarios (Santiago)'!$J:$J,MATCH($B1916,'Pliegos Tarifarios (Santiago)'!$A:$A,0)))/1.19</f>
        <v>5603.8751733613444</v>
      </c>
      <c r="R1916" s="19">
        <f>INDEX('Pliegos Tarifarios (Santiago)'!$K:$K,MATCH($B1916,'Pliegos Tarifarios (Santiago)'!$A:$A,0))</f>
        <v>723.17600000000004</v>
      </c>
      <c r="S1916" s="21">
        <f t="shared" si="119"/>
        <v>366207.5422134613</v>
      </c>
      <c r="T1916" s="21">
        <f t="shared" si="117"/>
        <v>69579.433020557655</v>
      </c>
      <c r="U1916" s="19">
        <v>0</v>
      </c>
      <c r="V1916" s="21">
        <f t="shared" si="118"/>
        <v>435786.97523401899</v>
      </c>
    </row>
    <row r="1917" spans="1:22" x14ac:dyDescent="0.3">
      <c r="A1917" s="7" t="s">
        <v>139</v>
      </c>
      <c r="B1917" s="7">
        <v>8</v>
      </c>
      <c r="C1917" s="8" t="s">
        <v>178</v>
      </c>
      <c r="D1917" s="7" t="s">
        <v>454</v>
      </c>
      <c r="E1917" s="7" t="s">
        <v>327</v>
      </c>
      <c r="F1917" s="8" t="s">
        <v>455</v>
      </c>
      <c r="G1917" s="7" t="s">
        <v>16</v>
      </c>
      <c r="H1917" s="9">
        <v>1869.5237999999999</v>
      </c>
      <c r="I1917" s="9">
        <v>5.1859000000000002</v>
      </c>
      <c r="J1917" s="9">
        <v>5.0951000000000004</v>
      </c>
      <c r="K1917" s="10">
        <v>0.98249098517133004</v>
      </c>
      <c r="L1917" s="9">
        <v>60.31</v>
      </c>
      <c r="M1917" s="19">
        <f>H1917*INDEX('Pliegos Tarifarios (Santiago)'!$B:$B,MATCH($B1917,'Pliegos Tarifarios (Santiago)'!$A:$A,0))</f>
        <v>246334.06445939999</v>
      </c>
      <c r="N1917" s="19">
        <f>I1917*INDEX('Pliegos Tarifarios (Santiago)'!$C:$C,MATCH($B1917,'Pliegos Tarifarios (Santiago)'!$A:$A,0))</f>
        <v>17636.068700700002</v>
      </c>
      <c r="O1917" s="19">
        <f>J1917*INDEX('Pliegos Tarifarios (Santiago)'!$D:$D,MATCH($B1917,'Pliegos Tarifarios (Santiago)'!$A:$A,0))</f>
        <v>73693.768590500011</v>
      </c>
      <c r="P1917" s="19">
        <f>H1917*INDEX('Pliegos Tarifarios (Santiago)'!$E:$E,MATCH($B1917,'Pliegos Tarifarios (Santiago)'!$A:$A,0))</f>
        <v>24348.677971199999</v>
      </c>
      <c r="Q1917" s="19" cm="1">
        <f t="array" ref="Q1917">H1917*_xlfn.IFS(H1917&lt;=350,INDEX('Pliegos Tarifarios (Santiago)'!$F:$F,MATCH($B1917,'Pliegos Tarifarios (Santiago)'!$A:$A,0)),H1917&lt;=500,INDEX('Pliegos Tarifarios (Santiago)'!$G:$G,MATCH($B1917,'Pliegos Tarifarios (Santiago)'!$A:$A,0)),H1917&lt;=1000,INDEX('Pliegos Tarifarios (Santiago)'!$H:$H,MATCH($B1917,'Pliegos Tarifarios (Santiago)'!$A:$A,0)),H1917&lt;=5000,INDEX('Pliegos Tarifarios (Santiago)'!$I:$I,MATCH($B1917,'Pliegos Tarifarios (Santiago)'!$A:$A,0)),H1917&gt;5000,INDEX('Pliegos Tarifarios (Santiago)'!$J:$J,MATCH($B1917,'Pliegos Tarifarios (Santiago)'!$A:$A,0)))/1.19</f>
        <v>5610.142428403361</v>
      </c>
      <c r="R1917" s="19">
        <f>INDEX('Pliegos Tarifarios (Santiago)'!$K:$K,MATCH($B1917,'Pliegos Tarifarios (Santiago)'!$A:$A,0))</f>
        <v>723.17600000000004</v>
      </c>
      <c r="S1917" s="21">
        <f t="shared" si="119"/>
        <v>368345.89815020328</v>
      </c>
      <c r="T1917" s="21">
        <f t="shared" si="117"/>
        <v>69985.720648538627</v>
      </c>
      <c r="U1917" s="19">
        <v>0</v>
      </c>
      <c r="V1917" s="21">
        <f t="shared" si="118"/>
        <v>438331.6187987419</v>
      </c>
    </row>
    <row r="1918" spans="1:22" x14ac:dyDescent="0.3">
      <c r="A1918" s="7" t="s">
        <v>139</v>
      </c>
      <c r="B1918" s="7">
        <v>8</v>
      </c>
      <c r="C1918" s="8" t="s">
        <v>178</v>
      </c>
      <c r="D1918" s="7" t="s">
        <v>456</v>
      </c>
      <c r="E1918" s="7" t="s">
        <v>327</v>
      </c>
      <c r="F1918" s="8" t="s">
        <v>457</v>
      </c>
      <c r="G1918" s="7" t="s">
        <v>16</v>
      </c>
      <c r="H1918" s="9">
        <v>1872.1895</v>
      </c>
      <c r="I1918" s="9">
        <v>5.2137000000000002</v>
      </c>
      <c r="J1918" s="9">
        <v>5.2137000000000002</v>
      </c>
      <c r="K1918" s="10">
        <v>1</v>
      </c>
      <c r="L1918" s="9">
        <v>60.39</v>
      </c>
      <c r="M1918" s="19">
        <f>H1918*INDEX('Pliegos Tarifarios (Santiago)'!$B:$B,MATCH($B1918,'Pliegos Tarifarios (Santiago)'!$A:$A,0))</f>
        <v>246685.3050885</v>
      </c>
      <c r="N1918" s="19">
        <f>I1918*INDEX('Pliegos Tarifarios (Santiago)'!$C:$C,MATCH($B1918,'Pliegos Tarifarios (Santiago)'!$A:$A,0))</f>
        <v>17730.6101901</v>
      </c>
      <c r="O1918" s="19">
        <f>J1918*INDEX('Pliegos Tarifarios (Santiago)'!$D:$D,MATCH($B1918,'Pliegos Tarifarios (Santiago)'!$A:$A,0))</f>
        <v>75409.158073500003</v>
      </c>
      <c r="P1918" s="19">
        <f>H1918*INDEX('Pliegos Tarifarios (Santiago)'!$E:$E,MATCH($B1918,'Pliegos Tarifarios (Santiago)'!$A:$A,0))</f>
        <v>24383.396047999999</v>
      </c>
      <c r="Q1918" s="19" cm="1">
        <f t="array" ref="Q1918">H1918*_xlfn.IFS(H1918&lt;=350,INDEX('Pliegos Tarifarios (Santiago)'!$F:$F,MATCH($B1918,'Pliegos Tarifarios (Santiago)'!$A:$A,0)),H1918&lt;=500,INDEX('Pliegos Tarifarios (Santiago)'!$G:$G,MATCH($B1918,'Pliegos Tarifarios (Santiago)'!$A:$A,0)),H1918&lt;=1000,INDEX('Pliegos Tarifarios (Santiago)'!$H:$H,MATCH($B1918,'Pliegos Tarifarios (Santiago)'!$A:$A,0)),H1918&lt;=5000,INDEX('Pliegos Tarifarios (Santiago)'!$I:$I,MATCH($B1918,'Pliegos Tarifarios (Santiago)'!$A:$A,0)),H1918&gt;5000,INDEX('Pliegos Tarifarios (Santiago)'!$J:$J,MATCH($B1918,'Pliegos Tarifarios (Santiago)'!$A:$A,0)))/1.19</f>
        <v>5618.1417684873941</v>
      </c>
      <c r="R1918" s="19">
        <f>INDEX('Pliegos Tarifarios (Santiago)'!$K:$K,MATCH($B1918,'Pliegos Tarifarios (Santiago)'!$A:$A,0))</f>
        <v>723.17600000000004</v>
      </c>
      <c r="S1918" s="21">
        <f t="shared" si="119"/>
        <v>370549.78716858738</v>
      </c>
      <c r="T1918" s="21">
        <f t="shared" si="117"/>
        <v>70404.45956203161</v>
      </c>
      <c r="U1918" s="19">
        <v>0</v>
      </c>
      <c r="V1918" s="21">
        <f t="shared" si="118"/>
        <v>440954.24673061899</v>
      </c>
    </row>
    <row r="1919" spans="1:22" x14ac:dyDescent="0.3">
      <c r="A1919" s="7" t="s">
        <v>139</v>
      </c>
      <c r="B1919" s="7">
        <v>8</v>
      </c>
      <c r="C1919" s="8" t="s">
        <v>178</v>
      </c>
      <c r="D1919" s="7" t="s">
        <v>458</v>
      </c>
      <c r="E1919" s="7" t="s">
        <v>327</v>
      </c>
      <c r="F1919" s="8" t="s">
        <v>459</v>
      </c>
      <c r="G1919" s="7" t="s">
        <v>16</v>
      </c>
      <c r="H1919" s="9">
        <v>1871.2797</v>
      </c>
      <c r="I1919" s="9">
        <v>5.0431999999999997</v>
      </c>
      <c r="J1919" s="9">
        <v>5.0431999999999997</v>
      </c>
      <c r="K1919" s="10">
        <v>1</v>
      </c>
      <c r="L1919" s="9">
        <v>60.36</v>
      </c>
      <c r="M1919" s="19">
        <f>H1919*INDEX('Pliegos Tarifarios (Santiago)'!$B:$B,MATCH($B1919,'Pliegos Tarifarios (Santiago)'!$A:$A,0))</f>
        <v>246565.42711110003</v>
      </c>
      <c r="N1919" s="19">
        <f>I1919*INDEX('Pliegos Tarifarios (Santiago)'!$C:$C,MATCH($B1919,'Pliegos Tarifarios (Santiago)'!$A:$A,0))</f>
        <v>17150.778393600001</v>
      </c>
      <c r="O1919" s="19">
        <f>J1919*INDEX('Pliegos Tarifarios (Santiago)'!$D:$D,MATCH($B1919,'Pliegos Tarifarios (Santiago)'!$A:$A,0))</f>
        <v>72943.104896000004</v>
      </c>
      <c r="P1919" s="19">
        <f>H1919*INDEX('Pliegos Tarifarios (Santiago)'!$E:$E,MATCH($B1919,'Pliegos Tarifarios (Santiago)'!$A:$A,0))</f>
        <v>24371.546812799999</v>
      </c>
      <c r="Q1919" s="19" cm="1">
        <f t="array" ref="Q1919">H1919*_xlfn.IFS(H1919&lt;=350,INDEX('Pliegos Tarifarios (Santiago)'!$F:$F,MATCH($B1919,'Pliegos Tarifarios (Santiago)'!$A:$A,0)),H1919&lt;=500,INDEX('Pliegos Tarifarios (Santiago)'!$G:$G,MATCH($B1919,'Pliegos Tarifarios (Santiago)'!$A:$A,0)),H1919&lt;=1000,INDEX('Pliegos Tarifarios (Santiago)'!$H:$H,MATCH($B1919,'Pliegos Tarifarios (Santiago)'!$A:$A,0)),H1919&lt;=5000,INDEX('Pliegos Tarifarios (Santiago)'!$I:$I,MATCH($B1919,'Pliegos Tarifarios (Santiago)'!$A:$A,0)),H1919&gt;5000,INDEX('Pliegos Tarifarios (Santiago)'!$J:$J,MATCH($B1919,'Pliegos Tarifarios (Santiago)'!$A:$A,0)))/1.19</f>
        <v>5615.4116039495793</v>
      </c>
      <c r="R1919" s="19">
        <f>INDEX('Pliegos Tarifarios (Santiago)'!$K:$K,MATCH($B1919,'Pliegos Tarifarios (Santiago)'!$A:$A,0))</f>
        <v>723.17600000000004</v>
      </c>
      <c r="S1919" s="21">
        <f t="shared" si="119"/>
        <v>367369.44481744955</v>
      </c>
      <c r="T1919" s="21">
        <f t="shared" si="117"/>
        <v>69800.194515315408</v>
      </c>
      <c r="U1919" s="19">
        <v>0</v>
      </c>
      <c r="V1919" s="21">
        <f t="shared" si="118"/>
        <v>437169.63933276496</v>
      </c>
    </row>
    <row r="1920" spans="1:22" x14ac:dyDescent="0.3">
      <c r="A1920" s="7" t="s">
        <v>139</v>
      </c>
      <c r="B1920" s="7">
        <v>8</v>
      </c>
      <c r="C1920" s="8" t="s">
        <v>178</v>
      </c>
      <c r="D1920" s="7" t="s">
        <v>460</v>
      </c>
      <c r="E1920" s="7" t="s">
        <v>327</v>
      </c>
      <c r="F1920" s="8" t="s">
        <v>461</v>
      </c>
      <c r="G1920" s="7" t="s">
        <v>16</v>
      </c>
      <c r="H1920" s="9">
        <v>1873.3381999999999</v>
      </c>
      <c r="I1920" s="9">
        <v>5.0039999999999996</v>
      </c>
      <c r="J1920" s="9">
        <v>4.9393000000000002</v>
      </c>
      <c r="K1920" s="10">
        <v>0.98707034372502012</v>
      </c>
      <c r="L1920" s="9">
        <v>60.43</v>
      </c>
      <c r="M1920" s="19">
        <f>H1920*INDEX('Pliegos Tarifarios (Santiago)'!$B:$B,MATCH($B1920,'Pliegos Tarifarios (Santiago)'!$A:$A,0))</f>
        <v>246836.66124660001</v>
      </c>
      <c r="N1920" s="19">
        <f>I1920*INDEX('Pliegos Tarifarios (Santiago)'!$C:$C,MATCH($B1920,'Pliegos Tarifarios (Santiago)'!$A:$A,0))</f>
        <v>17017.468091999999</v>
      </c>
      <c r="O1920" s="19">
        <f>J1920*INDEX('Pliegos Tarifarios (Santiago)'!$D:$D,MATCH($B1920,'Pliegos Tarifarios (Santiago)'!$A:$A,0))</f>
        <v>71440.331141500006</v>
      </c>
      <c r="P1920" s="19">
        <f>H1920*INDEX('Pliegos Tarifarios (Santiago)'!$E:$E,MATCH($B1920,'Pliegos Tarifarios (Santiago)'!$A:$A,0))</f>
        <v>24398.356716799997</v>
      </c>
      <c r="Q1920" s="19" cm="1">
        <f t="array" ref="Q1920">H1920*_xlfn.IFS(H1920&lt;=350,INDEX('Pliegos Tarifarios (Santiago)'!$F:$F,MATCH($B1920,'Pliegos Tarifarios (Santiago)'!$A:$A,0)),H1920&lt;=500,INDEX('Pliegos Tarifarios (Santiago)'!$G:$G,MATCH($B1920,'Pliegos Tarifarios (Santiago)'!$A:$A,0)),H1920&lt;=1000,INDEX('Pliegos Tarifarios (Santiago)'!$H:$H,MATCH($B1920,'Pliegos Tarifarios (Santiago)'!$A:$A,0)),H1920&lt;=5000,INDEX('Pliegos Tarifarios (Santiago)'!$I:$I,MATCH($B1920,'Pliegos Tarifarios (Santiago)'!$A:$A,0)),H1920&gt;5000,INDEX('Pliegos Tarifarios (Santiago)'!$J:$J,MATCH($B1920,'Pliegos Tarifarios (Santiago)'!$A:$A,0)))/1.19</f>
        <v>5621.5888337815122</v>
      </c>
      <c r="R1920" s="19">
        <f>INDEX('Pliegos Tarifarios (Santiago)'!$K:$K,MATCH($B1920,'Pliegos Tarifarios (Santiago)'!$A:$A,0))</f>
        <v>723.17600000000004</v>
      </c>
      <c r="S1920" s="21">
        <f t="shared" si="119"/>
        <v>366037.58203068154</v>
      </c>
      <c r="T1920" s="21">
        <f t="shared" si="117"/>
        <v>69547.140585829489</v>
      </c>
      <c r="U1920" s="19">
        <v>0</v>
      </c>
      <c r="V1920" s="21">
        <f t="shared" si="118"/>
        <v>435584.72261651105</v>
      </c>
    </row>
    <row r="1921" spans="1:22" x14ac:dyDescent="0.3">
      <c r="A1921" s="7" t="s">
        <v>139</v>
      </c>
      <c r="B1921" s="7">
        <v>8</v>
      </c>
      <c r="C1921" s="8" t="s">
        <v>178</v>
      </c>
      <c r="D1921" s="7" t="s">
        <v>462</v>
      </c>
      <c r="E1921" s="7" t="s">
        <v>327</v>
      </c>
      <c r="F1921" s="8" t="s">
        <v>76</v>
      </c>
      <c r="G1921" s="7" t="s">
        <v>16</v>
      </c>
      <c r="H1921" s="9">
        <v>2494.2496999999998</v>
      </c>
      <c r="I1921" s="9">
        <v>6.6542000000000003</v>
      </c>
      <c r="J1921" s="9">
        <v>6.5327999999999999</v>
      </c>
      <c r="K1921" s="10">
        <v>0.98175588350214893</v>
      </c>
      <c r="L1921" s="9">
        <v>80.459999999999994</v>
      </c>
      <c r="M1921" s="19">
        <f>H1921*INDEX('Pliegos Tarifarios (Santiago)'!$B:$B,MATCH($B1921,'Pliegos Tarifarios (Santiago)'!$A:$A,0))</f>
        <v>328649.82322109997</v>
      </c>
      <c r="N1921" s="19">
        <f>I1921*INDEX('Pliegos Tarifarios (Santiago)'!$C:$C,MATCH($B1921,'Pliegos Tarifarios (Santiago)'!$A:$A,0))</f>
        <v>22629.423696600003</v>
      </c>
      <c r="O1921" s="19">
        <f>J1921*INDEX('Pliegos Tarifarios (Santiago)'!$D:$D,MATCH($B1921,'Pliegos Tarifarios (Santiago)'!$A:$A,0))</f>
        <v>94488.165384000007</v>
      </c>
      <c r="P1921" s="19">
        <f>H1921*INDEX('Pliegos Tarifarios (Santiago)'!$E:$E,MATCH($B1921,'Pliegos Tarifarios (Santiago)'!$A:$A,0))</f>
        <v>32485.108092799997</v>
      </c>
      <c r="Q1921" s="19" cm="1">
        <f t="array" ref="Q1921">H1921*_xlfn.IFS(H1921&lt;=350,INDEX('Pliegos Tarifarios (Santiago)'!$F:$F,MATCH($B1921,'Pliegos Tarifarios (Santiago)'!$A:$A,0)),H1921&lt;=500,INDEX('Pliegos Tarifarios (Santiago)'!$G:$G,MATCH($B1921,'Pliegos Tarifarios (Santiago)'!$A:$A,0)),H1921&lt;=1000,INDEX('Pliegos Tarifarios (Santiago)'!$H:$H,MATCH($B1921,'Pliegos Tarifarios (Santiago)'!$A:$A,0)),H1921&lt;=5000,INDEX('Pliegos Tarifarios (Santiago)'!$I:$I,MATCH($B1921,'Pliegos Tarifarios (Santiago)'!$A:$A,0)),H1921&gt;5000,INDEX('Pliegos Tarifarios (Santiago)'!$J:$J,MATCH($B1921,'Pliegos Tarifarios (Santiago)'!$A:$A,0)))/1.19</f>
        <v>7484.8451081512594</v>
      </c>
      <c r="R1921" s="19">
        <f>INDEX('Pliegos Tarifarios (Santiago)'!$K:$K,MATCH($B1921,'Pliegos Tarifarios (Santiago)'!$A:$A,0))</f>
        <v>723.17600000000004</v>
      </c>
      <c r="S1921" s="21">
        <f t="shared" si="119"/>
        <v>486460.54150265123</v>
      </c>
      <c r="T1921" s="21">
        <f t="shared" si="117"/>
        <v>92427.502885503738</v>
      </c>
      <c r="U1921" s="19">
        <v>0</v>
      </c>
      <c r="V1921" s="21">
        <f t="shared" si="118"/>
        <v>578888.04438815499</v>
      </c>
    </row>
    <row r="1922" spans="1:22" x14ac:dyDescent="0.3">
      <c r="A1922" s="7" t="s">
        <v>139</v>
      </c>
      <c r="B1922" s="7">
        <v>8</v>
      </c>
      <c r="C1922" s="8" t="s">
        <v>178</v>
      </c>
      <c r="D1922" s="7" t="s">
        <v>463</v>
      </c>
      <c r="E1922" s="7" t="s">
        <v>327</v>
      </c>
      <c r="F1922" s="8" t="s">
        <v>464</v>
      </c>
      <c r="G1922" s="7" t="s">
        <v>16</v>
      </c>
      <c r="H1922" s="9">
        <v>2494.9389999999999</v>
      </c>
      <c r="I1922" s="9">
        <v>6.8345000000000002</v>
      </c>
      <c r="J1922" s="9">
        <v>6.8345000000000002</v>
      </c>
      <c r="K1922" s="10">
        <v>1</v>
      </c>
      <c r="L1922" s="9">
        <v>80.48</v>
      </c>
      <c r="M1922" s="19">
        <f>H1922*INDEX('Pliegos Tarifarios (Santiago)'!$B:$B,MATCH($B1922,'Pliegos Tarifarios (Santiago)'!$A:$A,0))</f>
        <v>328740.64745699998</v>
      </c>
      <c r="N1922" s="19">
        <f>I1922*INDEX('Pliegos Tarifarios (Santiago)'!$C:$C,MATCH($B1922,'Pliegos Tarifarios (Santiago)'!$A:$A,0))</f>
        <v>23242.5830685</v>
      </c>
      <c r="O1922" s="19">
        <f>J1922*INDEX('Pliegos Tarifarios (Santiago)'!$D:$D,MATCH($B1922,'Pliegos Tarifarios (Santiago)'!$A:$A,0))</f>
        <v>98851.850097500006</v>
      </c>
      <c r="P1922" s="19">
        <f>H1922*INDEX('Pliegos Tarifarios (Santiago)'!$E:$E,MATCH($B1922,'Pliegos Tarifarios (Santiago)'!$A:$A,0))</f>
        <v>32494.085535999995</v>
      </c>
      <c r="Q1922" s="19" cm="1">
        <f t="array" ref="Q1922">H1922*_xlfn.IFS(H1922&lt;=350,INDEX('Pliegos Tarifarios (Santiago)'!$F:$F,MATCH($B1922,'Pliegos Tarifarios (Santiago)'!$A:$A,0)),H1922&lt;=500,INDEX('Pliegos Tarifarios (Santiago)'!$G:$G,MATCH($B1922,'Pliegos Tarifarios (Santiago)'!$A:$A,0)),H1922&lt;=1000,INDEX('Pliegos Tarifarios (Santiago)'!$H:$H,MATCH($B1922,'Pliegos Tarifarios (Santiago)'!$A:$A,0)),H1922&lt;=5000,INDEX('Pliegos Tarifarios (Santiago)'!$I:$I,MATCH($B1922,'Pliegos Tarifarios (Santiago)'!$A:$A,0)),H1922&gt;5000,INDEX('Pliegos Tarifarios (Santiago)'!$J:$J,MATCH($B1922,'Pliegos Tarifarios (Santiago)'!$A:$A,0)))/1.19</f>
        <v>7486.9135873949572</v>
      </c>
      <c r="R1922" s="19">
        <f>INDEX('Pliegos Tarifarios (Santiago)'!$K:$K,MATCH($B1922,'Pliegos Tarifarios (Santiago)'!$A:$A,0))</f>
        <v>723.17600000000004</v>
      </c>
      <c r="S1922" s="21">
        <f t="shared" si="119"/>
        <v>491539.25574639492</v>
      </c>
      <c r="T1922" s="21">
        <f t="shared" si="117"/>
        <v>93392.458591815041</v>
      </c>
      <c r="U1922" s="19">
        <v>0</v>
      </c>
      <c r="V1922" s="21">
        <f t="shared" si="118"/>
        <v>584931.71433820995</v>
      </c>
    </row>
    <row r="1923" spans="1:22" x14ac:dyDescent="0.3">
      <c r="A1923" s="7" t="s">
        <v>139</v>
      </c>
      <c r="B1923" s="7">
        <v>8</v>
      </c>
      <c r="C1923" s="8" t="s">
        <v>178</v>
      </c>
      <c r="D1923" s="7" t="s">
        <v>465</v>
      </c>
      <c r="E1923" s="7" t="s">
        <v>75</v>
      </c>
      <c r="F1923" s="8" t="s">
        <v>82</v>
      </c>
      <c r="G1923" s="7" t="s">
        <v>16</v>
      </c>
      <c r="H1923" s="9">
        <v>1869.6708000000001</v>
      </c>
      <c r="I1923" s="9">
        <v>5.0528000000000004</v>
      </c>
      <c r="J1923" s="9">
        <v>5.0528000000000004</v>
      </c>
      <c r="K1923" s="10">
        <v>1</v>
      </c>
      <c r="L1923" s="9">
        <v>60.31</v>
      </c>
      <c r="M1923" s="19">
        <f>H1923*INDEX('Pliegos Tarifarios (Santiago)'!$B:$B,MATCH($B1923,'Pliegos Tarifarios (Santiago)'!$A:$A,0))</f>
        <v>246353.43362040003</v>
      </c>
      <c r="N1923" s="19">
        <f>I1923*INDEX('Pliegos Tarifarios (Santiago)'!$C:$C,MATCH($B1923,'Pliegos Tarifarios (Santiago)'!$A:$A,0))</f>
        <v>17183.425814400001</v>
      </c>
      <c r="O1923" s="19">
        <f>J1923*INDEX('Pliegos Tarifarios (Santiago)'!$D:$D,MATCH($B1923,'Pliegos Tarifarios (Santiago)'!$A:$A,0))</f>
        <v>73081.955984000015</v>
      </c>
      <c r="P1923" s="19">
        <f>H1923*INDEX('Pliegos Tarifarios (Santiago)'!$E:$E,MATCH($B1923,'Pliegos Tarifarios (Santiago)'!$A:$A,0))</f>
        <v>24350.5924992</v>
      </c>
      <c r="Q1923" s="19" cm="1">
        <f t="array" ref="Q1923">H1923*_xlfn.IFS(H1923&lt;=350,INDEX('Pliegos Tarifarios (Santiago)'!$F:$F,MATCH($B1923,'Pliegos Tarifarios (Santiago)'!$A:$A,0)),H1923&lt;=500,INDEX('Pliegos Tarifarios (Santiago)'!$G:$G,MATCH($B1923,'Pliegos Tarifarios (Santiago)'!$A:$A,0)),H1923&lt;=1000,INDEX('Pliegos Tarifarios (Santiago)'!$H:$H,MATCH($B1923,'Pliegos Tarifarios (Santiago)'!$A:$A,0)),H1923&lt;=5000,INDEX('Pliegos Tarifarios (Santiago)'!$I:$I,MATCH($B1923,'Pliegos Tarifarios (Santiago)'!$A:$A,0)),H1923&gt;5000,INDEX('Pliegos Tarifarios (Santiago)'!$J:$J,MATCH($B1923,'Pliegos Tarifarios (Santiago)'!$A:$A,0)))/1.19</f>
        <v>5610.5835519327738</v>
      </c>
      <c r="R1923" s="19">
        <f>INDEX('Pliegos Tarifarios (Santiago)'!$K:$K,MATCH($B1923,'Pliegos Tarifarios (Santiago)'!$A:$A,0))</f>
        <v>723.17600000000004</v>
      </c>
      <c r="S1923" s="21">
        <f t="shared" si="119"/>
        <v>367303.16746993281</v>
      </c>
      <c r="T1923" s="21">
        <f t="shared" si="117"/>
        <v>69787.601819287229</v>
      </c>
      <c r="U1923" s="19">
        <v>0</v>
      </c>
      <c r="V1923" s="21">
        <f t="shared" si="118"/>
        <v>437090.76928922004</v>
      </c>
    </row>
    <row r="1924" spans="1:22" x14ac:dyDescent="0.3">
      <c r="A1924" s="7" t="s">
        <v>139</v>
      </c>
      <c r="B1924" s="7">
        <v>8</v>
      </c>
      <c r="C1924" s="8" t="s">
        <v>178</v>
      </c>
      <c r="D1924" s="7" t="s">
        <v>466</v>
      </c>
      <c r="E1924" s="7" t="s">
        <v>75</v>
      </c>
      <c r="F1924" s="8" t="s">
        <v>88</v>
      </c>
      <c r="G1924" s="7" t="s">
        <v>16</v>
      </c>
      <c r="H1924" s="9">
        <v>1496.3050000000001</v>
      </c>
      <c r="I1924" s="9">
        <v>4.0256999999999996</v>
      </c>
      <c r="J1924" s="9">
        <v>4.0256999999999996</v>
      </c>
      <c r="K1924" s="10">
        <v>1</v>
      </c>
      <c r="L1924" s="9">
        <v>48.27</v>
      </c>
      <c r="M1924" s="19">
        <f>H1924*INDEX('Pliegos Tarifarios (Santiago)'!$B:$B,MATCH($B1924,'Pliegos Tarifarios (Santiago)'!$A:$A,0))</f>
        <v>197157.63571500001</v>
      </c>
      <c r="N1924" s="19">
        <f>I1924*INDEX('Pliegos Tarifarios (Santiago)'!$C:$C,MATCH($B1924,'Pliegos Tarifarios (Santiago)'!$A:$A,0))</f>
        <v>13690.491866099999</v>
      </c>
      <c r="O1924" s="19">
        <f>J1924*INDEX('Pliegos Tarifarios (Santiago)'!$D:$D,MATCH($B1924,'Pliegos Tarifarios (Santiago)'!$A:$A,0))</f>
        <v>58226.335933499999</v>
      </c>
      <c r="P1924" s="19">
        <f>H1924*INDEX('Pliegos Tarifarios (Santiago)'!$E:$E,MATCH($B1924,'Pliegos Tarifarios (Santiago)'!$A:$A,0))</f>
        <v>19487.876319999999</v>
      </c>
      <c r="Q1924" s="19" cm="1">
        <f t="array" ref="Q1924">H1924*_xlfn.IFS(H1924&lt;=350,INDEX('Pliegos Tarifarios (Santiago)'!$F:$F,MATCH($B1924,'Pliegos Tarifarios (Santiago)'!$A:$A,0)),H1924&lt;=500,INDEX('Pliegos Tarifarios (Santiago)'!$G:$G,MATCH($B1924,'Pliegos Tarifarios (Santiago)'!$A:$A,0)),H1924&lt;=1000,INDEX('Pliegos Tarifarios (Santiago)'!$H:$H,MATCH($B1924,'Pliegos Tarifarios (Santiago)'!$A:$A,0)),H1924&lt;=5000,INDEX('Pliegos Tarifarios (Santiago)'!$I:$I,MATCH($B1924,'Pliegos Tarifarios (Santiago)'!$A:$A,0)),H1924&gt;5000,INDEX('Pliegos Tarifarios (Santiago)'!$J:$J,MATCH($B1924,'Pliegos Tarifarios (Santiago)'!$A:$A,0)))/1.19</f>
        <v>4490.1723991596637</v>
      </c>
      <c r="R1924" s="19">
        <f>INDEX('Pliegos Tarifarios (Santiago)'!$K:$K,MATCH($B1924,'Pliegos Tarifarios (Santiago)'!$A:$A,0))</f>
        <v>723.17600000000004</v>
      </c>
      <c r="S1924" s="21">
        <f t="shared" si="119"/>
        <v>293775.6882337596</v>
      </c>
      <c r="T1924" s="21">
        <f t="shared" si="117"/>
        <v>55817.380764414323</v>
      </c>
      <c r="U1924" s="19">
        <v>0</v>
      </c>
      <c r="V1924" s="21">
        <f t="shared" si="118"/>
        <v>349593.06899817393</v>
      </c>
    </row>
    <row r="1925" spans="1:22" x14ac:dyDescent="0.3">
      <c r="A1925" s="7" t="s">
        <v>139</v>
      </c>
      <c r="B1925" s="7">
        <v>8</v>
      </c>
      <c r="C1925" s="8" t="s">
        <v>178</v>
      </c>
      <c r="D1925" s="7" t="s">
        <v>467</v>
      </c>
      <c r="E1925" s="7" t="s">
        <v>75</v>
      </c>
      <c r="F1925" s="8" t="s">
        <v>468</v>
      </c>
      <c r="G1925" s="7" t="s">
        <v>16</v>
      </c>
      <c r="H1925" s="9">
        <v>1497.2603999999999</v>
      </c>
      <c r="I1925" s="9">
        <v>4.0339</v>
      </c>
      <c r="J1925" s="9">
        <v>4.0339</v>
      </c>
      <c r="K1925" s="10">
        <v>1</v>
      </c>
      <c r="L1925" s="9">
        <v>48.3</v>
      </c>
      <c r="M1925" s="19">
        <f>H1925*INDEX('Pliegos Tarifarios (Santiago)'!$B:$B,MATCH($B1925,'Pliegos Tarifarios (Santiago)'!$A:$A,0))</f>
        <v>197283.52208520001</v>
      </c>
      <c r="N1925" s="19">
        <f>I1925*INDEX('Pliegos Tarifarios (Santiago)'!$C:$C,MATCH($B1925,'Pliegos Tarifarios (Santiago)'!$A:$A,0))</f>
        <v>13718.3782047</v>
      </c>
      <c r="O1925" s="19">
        <f>J1925*INDEX('Pliegos Tarifarios (Santiago)'!$D:$D,MATCH($B1925,'Pliegos Tarifarios (Santiago)'!$A:$A,0))</f>
        <v>58344.937904500002</v>
      </c>
      <c r="P1925" s="19">
        <f>H1925*INDEX('Pliegos Tarifarios (Santiago)'!$E:$E,MATCH($B1925,'Pliegos Tarifarios (Santiago)'!$A:$A,0))</f>
        <v>19500.319449599996</v>
      </c>
      <c r="Q1925" s="19" cm="1">
        <f t="array" ref="Q1925">H1925*_xlfn.IFS(H1925&lt;=350,INDEX('Pliegos Tarifarios (Santiago)'!$F:$F,MATCH($B1925,'Pliegos Tarifarios (Santiago)'!$A:$A,0)),H1925&lt;=500,INDEX('Pliegos Tarifarios (Santiago)'!$G:$G,MATCH($B1925,'Pliegos Tarifarios (Santiago)'!$A:$A,0)),H1925&lt;=1000,INDEX('Pliegos Tarifarios (Santiago)'!$H:$H,MATCH($B1925,'Pliegos Tarifarios (Santiago)'!$A:$A,0)),H1925&lt;=5000,INDEX('Pliegos Tarifarios (Santiago)'!$I:$I,MATCH($B1925,'Pliegos Tarifarios (Santiago)'!$A:$A,0)),H1925&gt;5000,INDEX('Pliegos Tarifarios (Santiago)'!$J:$J,MATCH($B1925,'Pliegos Tarifarios (Santiago)'!$A:$A,0)))/1.19</f>
        <v>4493.039402016806</v>
      </c>
      <c r="R1925" s="19">
        <f>INDEX('Pliegos Tarifarios (Santiago)'!$K:$K,MATCH($B1925,'Pliegos Tarifarios (Santiago)'!$A:$A,0))</f>
        <v>723.17600000000004</v>
      </c>
      <c r="S1925" s="21">
        <f t="shared" si="119"/>
        <v>294063.37304601679</v>
      </c>
      <c r="T1925" s="21">
        <f t="shared" si="117"/>
        <v>55872.040878743188</v>
      </c>
      <c r="U1925" s="19">
        <v>0</v>
      </c>
      <c r="V1925" s="21">
        <f t="shared" si="118"/>
        <v>349935.41392475995</v>
      </c>
    </row>
    <row r="1926" spans="1:22" x14ac:dyDescent="0.3">
      <c r="A1926" s="7" t="s">
        <v>139</v>
      </c>
      <c r="B1926" s="7">
        <v>8</v>
      </c>
      <c r="C1926" s="8" t="s">
        <v>178</v>
      </c>
      <c r="D1926" s="7" t="s">
        <v>469</v>
      </c>
      <c r="E1926" s="7" t="s">
        <v>75</v>
      </c>
      <c r="F1926" s="8" t="s">
        <v>470</v>
      </c>
      <c r="G1926" s="7" t="s">
        <v>16</v>
      </c>
      <c r="H1926" s="9">
        <v>1496.6773000000001</v>
      </c>
      <c r="I1926" s="9">
        <v>4.0983999999999998</v>
      </c>
      <c r="J1926" s="9">
        <v>4.0983999999999998</v>
      </c>
      <c r="K1926" s="10">
        <v>1</v>
      </c>
      <c r="L1926" s="9">
        <v>48.28</v>
      </c>
      <c r="M1926" s="19">
        <f>H1926*INDEX('Pliegos Tarifarios (Santiago)'!$B:$B,MATCH($B1926,'Pliegos Tarifarios (Santiago)'!$A:$A,0))</f>
        <v>197206.69107990002</v>
      </c>
      <c r="N1926" s="19">
        <f>I1926*INDEX('Pliegos Tarifarios (Santiago)'!$C:$C,MATCH($B1926,'Pliegos Tarifarios (Santiago)'!$A:$A,0))</f>
        <v>13937.7280632</v>
      </c>
      <c r="O1926" s="19">
        <f>J1926*INDEX('Pliegos Tarifarios (Santiago)'!$D:$D,MATCH($B1926,'Pliegos Tarifarios (Santiago)'!$A:$A,0))</f>
        <v>59277.843652000003</v>
      </c>
      <c r="P1926" s="19">
        <f>H1926*INDEX('Pliegos Tarifarios (Santiago)'!$E:$E,MATCH($B1926,'Pliegos Tarifarios (Santiago)'!$A:$A,0))</f>
        <v>19492.725155199998</v>
      </c>
      <c r="Q1926" s="19" cm="1">
        <f t="array" ref="Q1926">H1926*_xlfn.IFS(H1926&lt;=350,INDEX('Pliegos Tarifarios (Santiago)'!$F:$F,MATCH($B1926,'Pliegos Tarifarios (Santiago)'!$A:$A,0)),H1926&lt;=500,INDEX('Pliegos Tarifarios (Santiago)'!$G:$G,MATCH($B1926,'Pliegos Tarifarios (Santiago)'!$A:$A,0)),H1926&lt;=1000,INDEX('Pliegos Tarifarios (Santiago)'!$H:$H,MATCH($B1926,'Pliegos Tarifarios (Santiago)'!$A:$A,0)),H1926&lt;=5000,INDEX('Pliegos Tarifarios (Santiago)'!$I:$I,MATCH($B1926,'Pliegos Tarifarios (Santiago)'!$A:$A,0)),H1926&gt;5000,INDEX('Pliegos Tarifarios (Santiago)'!$J:$J,MATCH($B1926,'Pliegos Tarifarios (Santiago)'!$A:$A,0)))/1.19</f>
        <v>4491.289612016807</v>
      </c>
      <c r="R1926" s="19">
        <f>INDEX('Pliegos Tarifarios (Santiago)'!$K:$K,MATCH($B1926,'Pliegos Tarifarios (Santiago)'!$A:$A,0))</f>
        <v>723.17600000000004</v>
      </c>
      <c r="S1926" s="21">
        <f t="shared" si="119"/>
        <v>295129.45356231678</v>
      </c>
      <c r="T1926" s="21">
        <f t="shared" si="117"/>
        <v>56074.59617684019</v>
      </c>
      <c r="U1926" s="19">
        <v>0</v>
      </c>
      <c r="V1926" s="21">
        <f t="shared" si="118"/>
        <v>351204.04973915697</v>
      </c>
    </row>
    <row r="1927" spans="1:22" x14ac:dyDescent="0.3">
      <c r="A1927" s="7" t="s">
        <v>139</v>
      </c>
      <c r="B1927" s="7">
        <v>8</v>
      </c>
      <c r="C1927" s="8" t="s">
        <v>178</v>
      </c>
      <c r="D1927" s="7" t="s">
        <v>471</v>
      </c>
      <c r="E1927" s="7" t="s">
        <v>90</v>
      </c>
      <c r="F1927" s="8" t="s">
        <v>472</v>
      </c>
      <c r="G1927" s="7" t="s">
        <v>30</v>
      </c>
      <c r="H1927" s="9">
        <v>373.78870000000001</v>
      </c>
      <c r="I1927" s="9">
        <v>0.99260000000000004</v>
      </c>
      <c r="J1927" s="9">
        <v>0.99260000000000004</v>
      </c>
      <c r="K1927" s="10">
        <v>1</v>
      </c>
      <c r="L1927" s="9">
        <v>12.06</v>
      </c>
      <c r="M1927" s="19">
        <f>H1927*INDEX('Pliegos Tarifarios (Santiago)'!$B:$B,MATCH($B1927,'Pliegos Tarifarios (Santiago)'!$A:$A,0))</f>
        <v>49251.520478099999</v>
      </c>
      <c r="N1927" s="19">
        <f>I1927*INDEX('Pliegos Tarifarios (Santiago)'!$C:$C,MATCH($B1927,'Pliegos Tarifarios (Santiago)'!$A:$A,0))</f>
        <v>3375.6072798000005</v>
      </c>
      <c r="O1927" s="19">
        <f>J1927*INDEX('Pliegos Tarifarios (Santiago)'!$D:$D,MATCH($B1927,'Pliegos Tarifarios (Santiago)'!$A:$A,0))</f>
        <v>14356.623953000002</v>
      </c>
      <c r="P1927" s="19">
        <f>H1927*INDEX('Pliegos Tarifarios (Santiago)'!$E:$E,MATCH($B1927,'Pliegos Tarifarios (Santiago)'!$A:$A,0))</f>
        <v>4868.2240287999994</v>
      </c>
      <c r="Q1927" s="19" cm="1">
        <f t="array" ref="Q1927">H1927*_xlfn.IFS(H1927&lt;=350,INDEX('Pliegos Tarifarios (Santiago)'!$F:$F,MATCH($B1927,'Pliegos Tarifarios (Santiago)'!$A:$A,0)),H1927&lt;=500,INDEX('Pliegos Tarifarios (Santiago)'!$G:$G,MATCH($B1927,'Pliegos Tarifarios (Santiago)'!$A:$A,0)),H1927&lt;=1000,INDEX('Pliegos Tarifarios (Santiago)'!$H:$H,MATCH($B1927,'Pliegos Tarifarios (Santiago)'!$A:$A,0)),H1927&lt;=5000,INDEX('Pliegos Tarifarios (Santiago)'!$I:$I,MATCH($B1927,'Pliegos Tarifarios (Santiago)'!$A:$A,0)),H1927&gt;5000,INDEX('Pliegos Tarifarios (Santiago)'!$J:$J,MATCH($B1927,'Pliegos Tarifarios (Santiago)'!$A:$A,0)))/1.19</f>
        <v>526.44526151260516</v>
      </c>
      <c r="R1927" s="19">
        <f>INDEX('Pliegos Tarifarios (Santiago)'!$K:$K,MATCH($B1927,'Pliegos Tarifarios (Santiago)'!$A:$A,0))</f>
        <v>723.17600000000004</v>
      </c>
      <c r="S1927" s="21">
        <f t="shared" si="119"/>
        <v>73101.59700121262</v>
      </c>
      <c r="T1927" s="21">
        <f t="shared" si="117"/>
        <v>13889.303430230399</v>
      </c>
      <c r="U1927" s="19">
        <v>0</v>
      </c>
      <c r="V1927" s="21">
        <f t="shared" si="118"/>
        <v>86990.90043144302</v>
      </c>
    </row>
    <row r="1928" spans="1:22" x14ac:dyDescent="0.3">
      <c r="A1928" s="7" t="s">
        <v>139</v>
      </c>
      <c r="B1928" s="7">
        <v>8</v>
      </c>
      <c r="C1928" s="8" t="s">
        <v>178</v>
      </c>
      <c r="D1928" s="7" t="s">
        <v>473</v>
      </c>
      <c r="E1928" s="7" t="s">
        <v>90</v>
      </c>
      <c r="F1928" s="8" t="s">
        <v>91</v>
      </c>
      <c r="G1928" s="7" t="s">
        <v>30</v>
      </c>
      <c r="H1928" s="9">
        <v>374.27629999999999</v>
      </c>
      <c r="I1928" s="9">
        <v>1.0190999999999999</v>
      </c>
      <c r="J1928" s="9">
        <v>1.0033000000000001</v>
      </c>
      <c r="K1928" s="10">
        <v>0.98449612403100795</v>
      </c>
      <c r="L1928" s="9">
        <v>12.07</v>
      </c>
      <c r="M1928" s="19">
        <f>H1928*INDEX('Pliegos Tarifarios (Santiago)'!$B:$B,MATCH($B1928,'Pliegos Tarifarios (Santiago)'!$A:$A,0))</f>
        <v>49315.768116899999</v>
      </c>
      <c r="N1928" s="19">
        <f>I1928*INDEX('Pliegos Tarifarios (Santiago)'!$C:$C,MATCH($B1928,'Pliegos Tarifarios (Santiago)'!$A:$A,0))</f>
        <v>3465.7277642999998</v>
      </c>
      <c r="O1928" s="19">
        <f>J1928*INDEX('Pliegos Tarifarios (Santiago)'!$D:$D,MATCH($B1928,'Pliegos Tarifarios (Santiago)'!$A:$A,0))</f>
        <v>14511.385061500001</v>
      </c>
      <c r="P1928" s="19">
        <f>H1928*INDEX('Pliegos Tarifarios (Santiago)'!$E:$E,MATCH($B1928,'Pliegos Tarifarios (Santiago)'!$A:$A,0))</f>
        <v>4874.5745311999999</v>
      </c>
      <c r="Q1928" s="19" cm="1">
        <f t="array" ref="Q1928">H1928*_xlfn.IFS(H1928&lt;=350,INDEX('Pliegos Tarifarios (Santiago)'!$F:$F,MATCH($B1928,'Pliegos Tarifarios (Santiago)'!$A:$A,0)),H1928&lt;=500,INDEX('Pliegos Tarifarios (Santiago)'!$G:$G,MATCH($B1928,'Pliegos Tarifarios (Santiago)'!$A:$A,0)),H1928&lt;=1000,INDEX('Pliegos Tarifarios (Santiago)'!$H:$H,MATCH($B1928,'Pliegos Tarifarios (Santiago)'!$A:$A,0)),H1928&lt;=5000,INDEX('Pliegos Tarifarios (Santiago)'!$I:$I,MATCH($B1928,'Pliegos Tarifarios (Santiago)'!$A:$A,0)),H1928&gt;5000,INDEX('Pliegos Tarifarios (Santiago)'!$J:$J,MATCH($B1928,'Pliegos Tarifarios (Santiago)'!$A:$A,0)))/1.19</f>
        <v>527.13199899159667</v>
      </c>
      <c r="R1928" s="19">
        <f>INDEX('Pliegos Tarifarios (Santiago)'!$K:$K,MATCH($B1928,'Pliegos Tarifarios (Santiago)'!$A:$A,0))</f>
        <v>723.17600000000004</v>
      </c>
      <c r="S1928" s="21">
        <f t="shared" si="119"/>
        <v>73417.763472891587</v>
      </c>
      <c r="T1928" s="21">
        <f t="shared" si="117"/>
        <v>13949.375059849403</v>
      </c>
      <c r="U1928" s="19">
        <v>0</v>
      </c>
      <c r="V1928" s="21">
        <f t="shared" si="118"/>
        <v>87367.138532740995</v>
      </c>
    </row>
    <row r="1929" spans="1:22" x14ac:dyDescent="0.3">
      <c r="A1929" s="7" t="s">
        <v>139</v>
      </c>
      <c r="B1929" s="7">
        <v>8</v>
      </c>
      <c r="C1929" s="8" t="s">
        <v>178</v>
      </c>
      <c r="D1929" s="7" t="s">
        <v>474</v>
      </c>
      <c r="E1929" s="7" t="s">
        <v>70</v>
      </c>
      <c r="F1929" s="8" t="s">
        <v>475</v>
      </c>
      <c r="G1929" s="7" t="s">
        <v>16</v>
      </c>
      <c r="H1929" s="9">
        <v>1246.5187000000001</v>
      </c>
      <c r="I1929" s="9">
        <v>3.3885999999999998</v>
      </c>
      <c r="J1929" s="9">
        <v>3.3885999999999998</v>
      </c>
      <c r="K1929" s="10">
        <v>1</v>
      </c>
      <c r="L1929" s="9">
        <v>40.21</v>
      </c>
      <c r="M1929" s="19">
        <f>H1929*INDEX('Pliegos Tarifarios (Santiago)'!$B:$B,MATCH($B1929,'Pliegos Tarifarios (Santiago)'!$A:$A,0))</f>
        <v>164245.04346810002</v>
      </c>
      <c r="N1929" s="19">
        <f>I1929*INDEX('Pliegos Tarifarios (Santiago)'!$C:$C,MATCH($B1929,'Pliegos Tarifarios (Santiago)'!$A:$A,0))</f>
        <v>11523.859387799999</v>
      </c>
      <c r="O1929" s="19">
        <f>J1929*INDEX('Pliegos Tarifarios (Santiago)'!$D:$D,MATCH($B1929,'Pliegos Tarifarios (Santiago)'!$A:$A,0))</f>
        <v>49011.541333000001</v>
      </c>
      <c r="P1929" s="19">
        <f>H1929*INDEX('Pliegos Tarifarios (Santiago)'!$E:$E,MATCH($B1929,'Pliegos Tarifarios (Santiago)'!$A:$A,0))</f>
        <v>16234.6595488</v>
      </c>
      <c r="Q1929" s="19" cm="1">
        <f t="array" ref="Q1929">H1929*_xlfn.IFS(H1929&lt;=350,INDEX('Pliegos Tarifarios (Santiago)'!$F:$F,MATCH($B1929,'Pliegos Tarifarios (Santiago)'!$A:$A,0)),H1929&lt;=500,INDEX('Pliegos Tarifarios (Santiago)'!$G:$G,MATCH($B1929,'Pliegos Tarifarios (Santiago)'!$A:$A,0)),H1929&lt;=1000,INDEX('Pliegos Tarifarios (Santiago)'!$H:$H,MATCH($B1929,'Pliegos Tarifarios (Santiago)'!$A:$A,0)),H1929&lt;=5000,INDEX('Pliegos Tarifarios (Santiago)'!$I:$I,MATCH($B1929,'Pliegos Tarifarios (Santiago)'!$A:$A,0)),H1929&gt;5000,INDEX('Pliegos Tarifarios (Santiago)'!$J:$J,MATCH($B1929,'Pliegos Tarifarios (Santiago)'!$A:$A,0)))/1.19</f>
        <v>3740.6035947058826</v>
      </c>
      <c r="R1929" s="19">
        <f>INDEX('Pliegos Tarifarios (Santiago)'!$K:$K,MATCH($B1929,'Pliegos Tarifarios (Santiago)'!$A:$A,0))</f>
        <v>723.17600000000004</v>
      </c>
      <c r="S1929" s="21">
        <f t="shared" si="119"/>
        <v>245478.88333240591</v>
      </c>
      <c r="T1929" s="21">
        <f t="shared" si="117"/>
        <v>46640.987833157124</v>
      </c>
      <c r="U1929" s="19">
        <v>0</v>
      </c>
      <c r="V1929" s="21">
        <f t="shared" si="118"/>
        <v>292119.871165563</v>
      </c>
    </row>
    <row r="1930" spans="1:22" x14ac:dyDescent="0.3">
      <c r="A1930" s="7" t="s">
        <v>139</v>
      </c>
      <c r="B1930" s="7">
        <v>8</v>
      </c>
      <c r="C1930" s="8" t="s">
        <v>178</v>
      </c>
      <c r="D1930" s="7" t="s">
        <v>476</v>
      </c>
      <c r="E1930" s="7" t="s">
        <v>70</v>
      </c>
      <c r="F1930" s="8" t="s">
        <v>477</v>
      </c>
      <c r="G1930" s="7" t="s">
        <v>16</v>
      </c>
      <c r="H1930" s="9">
        <v>997.19380000000001</v>
      </c>
      <c r="I1930" s="9">
        <v>2.7299000000000002</v>
      </c>
      <c r="J1930" s="9">
        <v>2.7299000000000002</v>
      </c>
      <c r="K1930" s="10">
        <v>1</v>
      </c>
      <c r="L1930" s="9">
        <v>32.17</v>
      </c>
      <c r="M1930" s="19">
        <f>H1930*INDEX('Pliegos Tarifarios (Santiago)'!$B:$B,MATCH($B1930,'Pliegos Tarifarios (Santiago)'!$A:$A,0))</f>
        <v>131393.24666940002</v>
      </c>
      <c r="N1930" s="19">
        <f>I1930*INDEX('Pliegos Tarifarios (Santiago)'!$C:$C,MATCH($B1930,'Pliegos Tarifarios (Santiago)'!$A:$A,0))</f>
        <v>9283.7702127000011</v>
      </c>
      <c r="O1930" s="19">
        <f>J1930*INDEX('Pliegos Tarifarios (Santiago)'!$D:$D,MATCH($B1930,'Pliegos Tarifarios (Santiago)'!$A:$A,0))</f>
        <v>39484.331784500006</v>
      </c>
      <c r="P1930" s="19">
        <f>H1930*INDEX('Pliegos Tarifarios (Santiago)'!$E:$E,MATCH($B1930,'Pliegos Tarifarios (Santiago)'!$A:$A,0))</f>
        <v>12987.4520512</v>
      </c>
      <c r="Q1930" s="19" cm="1">
        <f t="array" ref="Q1930">H1930*_xlfn.IFS(H1930&lt;=350,INDEX('Pliegos Tarifarios (Santiago)'!$F:$F,MATCH($B1930,'Pliegos Tarifarios (Santiago)'!$A:$A,0)),H1930&lt;=500,INDEX('Pliegos Tarifarios (Santiago)'!$G:$G,MATCH($B1930,'Pliegos Tarifarios (Santiago)'!$A:$A,0)),H1930&lt;=1000,INDEX('Pliegos Tarifarios (Santiago)'!$H:$H,MATCH($B1930,'Pliegos Tarifarios (Santiago)'!$A:$A,0)),H1930&lt;=5000,INDEX('Pliegos Tarifarios (Santiago)'!$I:$I,MATCH($B1930,'Pliegos Tarifarios (Santiago)'!$A:$A,0)),H1930&gt;5000,INDEX('Pliegos Tarifarios (Santiago)'!$J:$J,MATCH($B1930,'Pliegos Tarifarios (Santiago)'!$A:$A,0)))/1.19</f>
        <v>2338.7965510924373</v>
      </c>
      <c r="R1930" s="19">
        <f>INDEX('Pliegos Tarifarios (Santiago)'!$K:$K,MATCH($B1930,'Pliegos Tarifarios (Santiago)'!$A:$A,0))</f>
        <v>723.17600000000004</v>
      </c>
      <c r="S1930" s="21">
        <f t="shared" si="119"/>
        <v>196210.77326889249</v>
      </c>
      <c r="T1930" s="21">
        <f t="shared" ref="T1930:T1993" si="120">S1930*0.19</f>
        <v>37280.046921089575</v>
      </c>
      <c r="U1930" s="19">
        <v>0</v>
      </c>
      <c r="V1930" s="21">
        <f t="shared" ref="V1930:V1993" si="121">SUM(S1930:T1930)</f>
        <v>233490.82018998207</v>
      </c>
    </row>
    <row r="1931" spans="1:22" x14ac:dyDescent="0.3">
      <c r="A1931" s="7" t="s">
        <v>139</v>
      </c>
      <c r="B1931" s="7">
        <v>8</v>
      </c>
      <c r="C1931" s="8" t="s">
        <v>178</v>
      </c>
      <c r="D1931" s="7" t="s">
        <v>478</v>
      </c>
      <c r="E1931" s="7" t="s">
        <v>70</v>
      </c>
      <c r="F1931" s="8" t="s">
        <v>479</v>
      </c>
      <c r="G1931" s="7" t="s">
        <v>16</v>
      </c>
      <c r="H1931" s="9">
        <v>993.82339999999999</v>
      </c>
      <c r="I1931" s="9">
        <v>2.7029000000000001</v>
      </c>
      <c r="J1931" s="9">
        <v>2.7029000000000001</v>
      </c>
      <c r="K1931" s="10">
        <v>1</v>
      </c>
      <c r="L1931" s="9">
        <v>32.06</v>
      </c>
      <c r="M1931" s="19">
        <f>H1931*INDEX('Pliegos Tarifarios (Santiago)'!$B:$B,MATCH($B1931,'Pliegos Tarifarios (Santiago)'!$A:$A,0))</f>
        <v>130949.15265420001</v>
      </c>
      <c r="N1931" s="19">
        <f>I1931*INDEX('Pliegos Tarifarios (Santiago)'!$C:$C,MATCH($B1931,'Pliegos Tarifarios (Santiago)'!$A:$A,0))</f>
        <v>9191.9493417000012</v>
      </c>
      <c r="O1931" s="19">
        <f>J1931*INDEX('Pliegos Tarifarios (Santiago)'!$D:$D,MATCH($B1931,'Pliegos Tarifarios (Santiago)'!$A:$A,0))</f>
        <v>39093.813099500003</v>
      </c>
      <c r="P1931" s="19">
        <f>H1931*INDEX('Pliegos Tarifarios (Santiago)'!$E:$E,MATCH($B1931,'Pliegos Tarifarios (Santiago)'!$A:$A,0))</f>
        <v>12943.555961599999</v>
      </c>
      <c r="Q1931" s="19" cm="1">
        <f t="array" ref="Q1931">H1931*_xlfn.IFS(H1931&lt;=350,INDEX('Pliegos Tarifarios (Santiago)'!$F:$F,MATCH($B1931,'Pliegos Tarifarios (Santiago)'!$A:$A,0)),H1931&lt;=500,INDEX('Pliegos Tarifarios (Santiago)'!$G:$G,MATCH($B1931,'Pliegos Tarifarios (Santiago)'!$A:$A,0)),H1931&lt;=1000,INDEX('Pliegos Tarifarios (Santiago)'!$H:$H,MATCH($B1931,'Pliegos Tarifarios (Santiago)'!$A:$A,0)),H1931&lt;=5000,INDEX('Pliegos Tarifarios (Santiago)'!$I:$I,MATCH($B1931,'Pliegos Tarifarios (Santiago)'!$A:$A,0)),H1931&gt;5000,INDEX('Pliegos Tarifarios (Santiago)'!$J:$J,MATCH($B1931,'Pliegos Tarifarios (Santiago)'!$A:$A,0)))/1.19</f>
        <v>2330.8916885714289</v>
      </c>
      <c r="R1931" s="19">
        <f>INDEX('Pliegos Tarifarios (Santiago)'!$K:$K,MATCH($B1931,'Pliegos Tarifarios (Santiago)'!$A:$A,0))</f>
        <v>723.17600000000004</v>
      </c>
      <c r="S1931" s="21">
        <f t="shared" ref="S1931:S1981" si="122">SUM(M1931:R1931)</f>
        <v>195232.53874557145</v>
      </c>
      <c r="T1931" s="21">
        <f t="shared" si="120"/>
        <v>37094.182361658575</v>
      </c>
      <c r="U1931" s="19">
        <v>0</v>
      </c>
      <c r="V1931" s="21">
        <f t="shared" si="121"/>
        <v>232326.72110723003</v>
      </c>
    </row>
    <row r="1932" spans="1:22" x14ac:dyDescent="0.3">
      <c r="A1932" s="7" t="s">
        <v>139</v>
      </c>
      <c r="B1932" s="7">
        <v>8</v>
      </c>
      <c r="C1932" s="8" t="s">
        <v>178</v>
      </c>
      <c r="D1932" s="7" t="s">
        <v>480</v>
      </c>
      <c r="E1932" s="7" t="s">
        <v>481</v>
      </c>
      <c r="F1932" s="8" t="s">
        <v>482</v>
      </c>
      <c r="G1932" s="7" t="s">
        <v>16</v>
      </c>
      <c r="H1932" s="9">
        <v>2490.1174999999998</v>
      </c>
      <c r="I1932" s="9">
        <v>6.7229999999999999</v>
      </c>
      <c r="J1932" s="9">
        <v>6.6428000000000003</v>
      </c>
      <c r="K1932" s="10">
        <v>0.98807080172542028</v>
      </c>
      <c r="L1932" s="9">
        <v>80.33</v>
      </c>
      <c r="M1932" s="19">
        <f>H1932*INDEX('Pliegos Tarifarios (Santiago)'!$B:$B,MATCH($B1932,'Pliegos Tarifarios (Santiago)'!$A:$A,0))</f>
        <v>328105.35215250001</v>
      </c>
      <c r="N1932" s="19">
        <f>I1932*INDEX('Pliegos Tarifarios (Santiago)'!$C:$C,MATCH($B1932,'Pliegos Tarifarios (Santiago)'!$A:$A,0))</f>
        <v>22863.396879</v>
      </c>
      <c r="O1932" s="19">
        <f>J1932*INDEX('Pliegos Tarifarios (Santiago)'!$D:$D,MATCH($B1932,'Pliegos Tarifarios (Santiago)'!$A:$A,0))</f>
        <v>96079.167434000003</v>
      </c>
      <c r="P1932" s="19">
        <f>H1932*INDEX('Pliegos Tarifarios (Santiago)'!$E:$E,MATCH($B1932,'Pliegos Tarifarios (Santiago)'!$A:$A,0))</f>
        <v>32431.290319999996</v>
      </c>
      <c r="Q1932" s="19" cm="1">
        <f t="array" ref="Q1932">H1932*_xlfn.IFS(H1932&lt;=350,INDEX('Pliegos Tarifarios (Santiago)'!$F:$F,MATCH($B1932,'Pliegos Tarifarios (Santiago)'!$A:$A,0)),H1932&lt;=500,INDEX('Pliegos Tarifarios (Santiago)'!$G:$G,MATCH($B1932,'Pliegos Tarifarios (Santiago)'!$A:$A,0)),H1932&lt;=1000,INDEX('Pliegos Tarifarios (Santiago)'!$H:$H,MATCH($B1932,'Pliegos Tarifarios (Santiago)'!$A:$A,0)),H1932&lt;=5000,INDEX('Pliegos Tarifarios (Santiago)'!$I:$I,MATCH($B1932,'Pliegos Tarifarios (Santiago)'!$A:$A,0)),H1932&gt;5000,INDEX('Pliegos Tarifarios (Santiago)'!$J:$J,MATCH($B1932,'Pliegos Tarifarios (Santiago)'!$A:$A,0)))/1.19</f>
        <v>7472.445035714286</v>
      </c>
      <c r="R1932" s="19">
        <f>INDEX('Pliegos Tarifarios (Santiago)'!$K:$K,MATCH($B1932,'Pliegos Tarifarios (Santiago)'!$A:$A,0))</f>
        <v>723.17600000000004</v>
      </c>
      <c r="S1932" s="21">
        <f t="shared" si="122"/>
        <v>487674.82782121428</v>
      </c>
      <c r="T1932" s="21">
        <f t="shared" si="120"/>
        <v>92658.217286030718</v>
      </c>
      <c r="U1932" s="19">
        <v>0</v>
      </c>
      <c r="V1932" s="21">
        <f t="shared" si="121"/>
        <v>580333.04510724498</v>
      </c>
    </row>
    <row r="1933" spans="1:22" x14ac:dyDescent="0.3">
      <c r="A1933" s="7" t="s">
        <v>139</v>
      </c>
      <c r="B1933" s="7">
        <v>8</v>
      </c>
      <c r="C1933" s="8" t="s">
        <v>178</v>
      </c>
      <c r="D1933" s="7" t="s">
        <v>483</v>
      </c>
      <c r="E1933" s="7" t="s">
        <v>481</v>
      </c>
      <c r="F1933" s="8" t="s">
        <v>484</v>
      </c>
      <c r="G1933" s="7" t="s">
        <v>16</v>
      </c>
      <c r="H1933" s="9">
        <v>1867.7283</v>
      </c>
      <c r="I1933" s="9">
        <v>4.9962</v>
      </c>
      <c r="J1933" s="9">
        <v>4.9800000000000004</v>
      </c>
      <c r="K1933" s="10">
        <v>0.99675753572715275</v>
      </c>
      <c r="L1933" s="9">
        <v>60.25</v>
      </c>
      <c r="M1933" s="19">
        <f>H1933*INDEX('Pliegos Tarifarios (Santiago)'!$B:$B,MATCH($B1933,'Pliegos Tarifarios (Santiago)'!$A:$A,0))</f>
        <v>246097.4839929</v>
      </c>
      <c r="N1933" s="19">
        <f>I1933*INDEX('Pliegos Tarifarios (Santiago)'!$C:$C,MATCH($B1933,'Pliegos Tarifarios (Santiago)'!$A:$A,0))</f>
        <v>16990.942062599999</v>
      </c>
      <c r="O1933" s="19">
        <f>J1933*INDEX('Pliegos Tarifarios (Santiago)'!$D:$D,MATCH($B1933,'Pliegos Tarifarios (Santiago)'!$A:$A,0))</f>
        <v>72029.001900000003</v>
      </c>
      <c r="P1933" s="19">
        <f>H1933*INDEX('Pliegos Tarifarios (Santiago)'!$E:$E,MATCH($B1933,'Pliegos Tarifarios (Santiago)'!$A:$A,0))</f>
        <v>24325.293379199997</v>
      </c>
      <c r="Q1933" s="19" cm="1">
        <f t="array" ref="Q1933">H1933*_xlfn.IFS(H1933&lt;=350,INDEX('Pliegos Tarifarios (Santiago)'!$F:$F,MATCH($B1933,'Pliegos Tarifarios (Santiago)'!$A:$A,0)),H1933&lt;=500,INDEX('Pliegos Tarifarios (Santiago)'!$G:$G,MATCH($B1933,'Pliegos Tarifarios (Santiago)'!$A:$A,0)),H1933&lt;=1000,INDEX('Pliegos Tarifarios (Santiago)'!$H:$H,MATCH($B1933,'Pliegos Tarifarios (Santiago)'!$A:$A,0)),H1933&lt;=5000,INDEX('Pliegos Tarifarios (Santiago)'!$I:$I,MATCH($B1933,'Pliegos Tarifarios (Santiago)'!$A:$A,0)),H1933&gt;5000,INDEX('Pliegos Tarifarios (Santiago)'!$J:$J,MATCH($B1933,'Pliegos Tarifarios (Santiago)'!$A:$A,0)))/1.19</f>
        <v>5604.7544195798318</v>
      </c>
      <c r="R1933" s="19">
        <f>INDEX('Pliegos Tarifarios (Santiago)'!$K:$K,MATCH($B1933,'Pliegos Tarifarios (Santiago)'!$A:$A,0))</f>
        <v>723.17600000000004</v>
      </c>
      <c r="S1933" s="21">
        <f t="shared" si="122"/>
        <v>365770.65175427974</v>
      </c>
      <c r="T1933" s="21">
        <f t="shared" si="120"/>
        <v>69496.423833313151</v>
      </c>
      <c r="U1933" s="19">
        <v>0</v>
      </c>
      <c r="V1933" s="21">
        <f t="shared" si="121"/>
        <v>435267.0755875929</v>
      </c>
    </row>
    <row r="1934" spans="1:22" x14ac:dyDescent="0.3">
      <c r="A1934" s="7" t="s">
        <v>139</v>
      </c>
      <c r="B1934" s="7">
        <v>8</v>
      </c>
      <c r="C1934" s="8" t="s">
        <v>178</v>
      </c>
      <c r="D1934" s="7" t="s">
        <v>485</v>
      </c>
      <c r="E1934" s="7" t="s">
        <v>481</v>
      </c>
      <c r="F1934" s="8" t="s">
        <v>486</v>
      </c>
      <c r="G1934" s="7" t="s">
        <v>16</v>
      </c>
      <c r="H1934" s="9">
        <v>1873.502</v>
      </c>
      <c r="I1934" s="9">
        <v>5.0773999999999999</v>
      </c>
      <c r="J1934" s="9">
        <v>5.0529000000000002</v>
      </c>
      <c r="K1934" s="10">
        <v>0.99517469571040307</v>
      </c>
      <c r="L1934" s="9">
        <v>60.44</v>
      </c>
      <c r="M1934" s="19">
        <f>H1934*INDEX('Pliegos Tarifarios (Santiago)'!$B:$B,MATCH($B1934,'Pliegos Tarifarios (Santiago)'!$A:$A,0))</f>
        <v>246858.244026</v>
      </c>
      <c r="N1934" s="19">
        <f>I1934*INDEX('Pliegos Tarifarios (Santiago)'!$C:$C,MATCH($B1934,'Pliegos Tarifarios (Santiago)'!$A:$A,0))</f>
        <v>17267.084830200001</v>
      </c>
      <c r="O1934" s="19">
        <f>J1934*INDEX('Pliegos Tarifarios (Santiago)'!$D:$D,MATCH($B1934,'Pliegos Tarifarios (Santiago)'!$A:$A,0))</f>
        <v>73083.4023495</v>
      </c>
      <c r="P1934" s="19">
        <f>H1934*INDEX('Pliegos Tarifarios (Santiago)'!$E:$E,MATCH($B1934,'Pliegos Tarifarios (Santiago)'!$A:$A,0))</f>
        <v>24400.490047999996</v>
      </c>
      <c r="Q1934" s="19" cm="1">
        <f t="array" ref="Q1934">H1934*_xlfn.IFS(H1934&lt;=350,INDEX('Pliegos Tarifarios (Santiago)'!$F:$F,MATCH($B1934,'Pliegos Tarifarios (Santiago)'!$A:$A,0)),H1934&lt;=500,INDEX('Pliegos Tarifarios (Santiago)'!$G:$G,MATCH($B1934,'Pliegos Tarifarios (Santiago)'!$A:$A,0)),H1934&lt;=1000,INDEX('Pliegos Tarifarios (Santiago)'!$H:$H,MATCH($B1934,'Pliegos Tarifarios (Santiago)'!$A:$A,0)),H1934&lt;=5000,INDEX('Pliegos Tarifarios (Santiago)'!$I:$I,MATCH($B1934,'Pliegos Tarifarios (Santiago)'!$A:$A,0)),H1934&gt;5000,INDEX('Pliegos Tarifarios (Santiago)'!$J:$J,MATCH($B1934,'Pliegos Tarifarios (Santiago)'!$A:$A,0)))/1.19</f>
        <v>5622.0803714285712</v>
      </c>
      <c r="R1934" s="19">
        <f>INDEX('Pliegos Tarifarios (Santiago)'!$K:$K,MATCH($B1934,'Pliegos Tarifarios (Santiago)'!$A:$A,0))</f>
        <v>723.17600000000004</v>
      </c>
      <c r="S1934" s="21">
        <f t="shared" si="122"/>
        <v>367954.47762512852</v>
      </c>
      <c r="T1934" s="21">
        <f t="shared" si="120"/>
        <v>69911.350748774421</v>
      </c>
      <c r="U1934" s="19">
        <v>0</v>
      </c>
      <c r="V1934" s="21">
        <f t="shared" si="121"/>
        <v>437865.82837390294</v>
      </c>
    </row>
    <row r="1935" spans="1:22" x14ac:dyDescent="0.3">
      <c r="A1935" s="7" t="s">
        <v>139</v>
      </c>
      <c r="B1935" s="7">
        <v>8</v>
      </c>
      <c r="C1935" s="8" t="s">
        <v>178</v>
      </c>
      <c r="D1935" s="7" t="s">
        <v>487</v>
      </c>
      <c r="E1935" s="7" t="s">
        <v>488</v>
      </c>
      <c r="F1935" s="8" t="s">
        <v>489</v>
      </c>
      <c r="G1935" s="7" t="s">
        <v>16</v>
      </c>
      <c r="H1935" s="9">
        <v>700.94590000000005</v>
      </c>
      <c r="I1935" s="9">
        <v>1.8933</v>
      </c>
      <c r="J1935" s="9">
        <v>1.8855999999999999</v>
      </c>
      <c r="K1935" s="10">
        <v>0.99593302698991182</v>
      </c>
      <c r="L1935" s="9">
        <v>22.61</v>
      </c>
      <c r="M1935" s="19">
        <f>H1935*INDEX('Pliegos Tarifarios (Santiago)'!$B:$B,MATCH($B1935,'Pliegos Tarifarios (Santiago)'!$A:$A,0))</f>
        <v>92358.734621700016</v>
      </c>
      <c r="N1935" s="19">
        <f>I1935*INDEX('Pliegos Tarifarios (Santiago)'!$C:$C,MATCH($B1935,'Pliegos Tarifarios (Santiago)'!$A:$A,0))</f>
        <v>6438.6835209000001</v>
      </c>
      <c r="O1935" s="19">
        <f>J1935*INDEX('Pliegos Tarifarios (Santiago)'!$D:$D,MATCH($B1935,'Pliegos Tarifarios (Santiago)'!$A:$A,0))</f>
        <v>27272.667868</v>
      </c>
      <c r="P1935" s="19">
        <f>H1935*INDEX('Pliegos Tarifarios (Santiago)'!$E:$E,MATCH($B1935,'Pliegos Tarifarios (Santiago)'!$A:$A,0))</f>
        <v>9129.1194016000009</v>
      </c>
      <c r="Q1935" s="19" cm="1">
        <f t="array" ref="Q1935">H1935*_xlfn.IFS(H1935&lt;=350,INDEX('Pliegos Tarifarios (Santiago)'!$F:$F,MATCH($B1935,'Pliegos Tarifarios (Santiago)'!$A:$A,0)),H1935&lt;=500,INDEX('Pliegos Tarifarios (Santiago)'!$G:$G,MATCH($B1935,'Pliegos Tarifarios (Santiago)'!$A:$A,0)),H1935&lt;=1000,INDEX('Pliegos Tarifarios (Santiago)'!$H:$H,MATCH($B1935,'Pliegos Tarifarios (Santiago)'!$A:$A,0)),H1935&lt;=5000,INDEX('Pliegos Tarifarios (Santiago)'!$I:$I,MATCH($B1935,'Pliegos Tarifarios (Santiago)'!$A:$A,0)),H1935&gt;5000,INDEX('Pliegos Tarifarios (Santiago)'!$J:$J,MATCH($B1935,'Pliegos Tarifarios (Santiago)'!$A:$A,0)))/1.19</f>
        <v>1643.9831990756306</v>
      </c>
      <c r="R1935" s="19">
        <f>INDEX('Pliegos Tarifarios (Santiago)'!$K:$K,MATCH($B1935,'Pliegos Tarifarios (Santiago)'!$A:$A,0))</f>
        <v>723.17600000000004</v>
      </c>
      <c r="S1935" s="21">
        <f t="shared" si="122"/>
        <v>137566.36461127564</v>
      </c>
      <c r="T1935" s="21">
        <f t="shared" si="120"/>
        <v>26137.609276142372</v>
      </c>
      <c r="U1935" s="19">
        <v>0</v>
      </c>
      <c r="V1935" s="21">
        <f t="shared" si="121"/>
        <v>163703.97388741802</v>
      </c>
    </row>
    <row r="1936" spans="1:22" x14ac:dyDescent="0.3">
      <c r="A1936" s="7" t="s">
        <v>139</v>
      </c>
      <c r="B1936" s="7">
        <v>8</v>
      </c>
      <c r="C1936" s="8" t="s">
        <v>178</v>
      </c>
      <c r="D1936" s="7" t="s">
        <v>490</v>
      </c>
      <c r="E1936" s="7" t="s">
        <v>488</v>
      </c>
      <c r="F1936" s="8" t="s">
        <v>491</v>
      </c>
      <c r="G1936" s="7" t="s">
        <v>16</v>
      </c>
      <c r="H1936" s="9">
        <v>700.60109999999997</v>
      </c>
      <c r="I1936" s="9">
        <v>1.9545999999999999</v>
      </c>
      <c r="J1936" s="9">
        <v>1.8703000000000001</v>
      </c>
      <c r="K1936" s="10">
        <v>0.95687097104266872</v>
      </c>
      <c r="L1936" s="9">
        <v>22.6</v>
      </c>
      <c r="M1936" s="19">
        <f>H1936*INDEX('Pliegos Tarifarios (Santiago)'!$B:$B,MATCH($B1936,'Pliegos Tarifarios (Santiago)'!$A:$A,0))</f>
        <v>92313.302739299994</v>
      </c>
      <c r="N1936" s="19">
        <f>I1936*INDEX('Pliegos Tarifarios (Santiago)'!$C:$C,MATCH($B1936,'Pliegos Tarifarios (Santiago)'!$A:$A,0))</f>
        <v>6647.1509058000001</v>
      </c>
      <c r="O1936" s="19">
        <f>J1936*INDEX('Pliegos Tarifarios (Santiago)'!$D:$D,MATCH($B1936,'Pliegos Tarifarios (Santiago)'!$A:$A,0))</f>
        <v>27051.373946500004</v>
      </c>
      <c r="P1936" s="19">
        <f>H1936*INDEX('Pliegos Tarifarios (Santiago)'!$E:$E,MATCH($B1936,'Pliegos Tarifarios (Santiago)'!$A:$A,0))</f>
        <v>9124.6287263999984</v>
      </c>
      <c r="Q1936" s="19" cm="1">
        <f t="array" ref="Q1936">H1936*_xlfn.IFS(H1936&lt;=350,INDEX('Pliegos Tarifarios (Santiago)'!$F:$F,MATCH($B1936,'Pliegos Tarifarios (Santiago)'!$A:$A,0)),H1936&lt;=500,INDEX('Pliegos Tarifarios (Santiago)'!$G:$G,MATCH($B1936,'Pliegos Tarifarios (Santiago)'!$A:$A,0)),H1936&lt;=1000,INDEX('Pliegos Tarifarios (Santiago)'!$H:$H,MATCH($B1936,'Pliegos Tarifarios (Santiago)'!$A:$A,0)),H1936&lt;=5000,INDEX('Pliegos Tarifarios (Santiago)'!$I:$I,MATCH($B1936,'Pliegos Tarifarios (Santiago)'!$A:$A,0)),H1936&gt;5000,INDEX('Pliegos Tarifarios (Santiago)'!$J:$J,MATCH($B1936,'Pliegos Tarifarios (Santiago)'!$A:$A,0)))/1.19</f>
        <v>1643.1745126890758</v>
      </c>
      <c r="R1936" s="19">
        <f>INDEX('Pliegos Tarifarios (Santiago)'!$K:$K,MATCH($B1936,'Pliegos Tarifarios (Santiago)'!$A:$A,0))</f>
        <v>723.17600000000004</v>
      </c>
      <c r="S1936" s="21">
        <f t="shared" si="122"/>
        <v>137502.80683068908</v>
      </c>
      <c r="T1936" s="21">
        <f t="shared" si="120"/>
        <v>26125.533297830923</v>
      </c>
      <c r="U1936" s="19">
        <v>0</v>
      </c>
      <c r="V1936" s="21">
        <f t="shared" si="121"/>
        <v>163628.34012852001</v>
      </c>
    </row>
    <row r="1937" spans="1:22" x14ac:dyDescent="0.3">
      <c r="A1937" s="7" t="s">
        <v>139</v>
      </c>
      <c r="B1937" s="7">
        <v>8</v>
      </c>
      <c r="C1937" s="8" t="s">
        <v>178</v>
      </c>
      <c r="D1937" s="7" t="s">
        <v>492</v>
      </c>
      <c r="E1937" s="7" t="s">
        <v>488</v>
      </c>
      <c r="F1937" s="8" t="s">
        <v>493</v>
      </c>
      <c r="G1937" s="7" t="s">
        <v>16</v>
      </c>
      <c r="H1937" s="9">
        <v>699.40520000000004</v>
      </c>
      <c r="I1937" s="9">
        <v>1.8927</v>
      </c>
      <c r="J1937" s="9">
        <v>1.8927</v>
      </c>
      <c r="K1937" s="10">
        <v>1</v>
      </c>
      <c r="L1937" s="9">
        <v>22.56</v>
      </c>
      <c r="M1937" s="19">
        <f>H1937*INDEX('Pliegos Tarifarios (Santiago)'!$B:$B,MATCH($B1937,'Pliegos Tarifarios (Santiago)'!$A:$A,0))</f>
        <v>92155.727367600004</v>
      </c>
      <c r="N1937" s="19">
        <f>I1937*INDEX('Pliegos Tarifarios (Santiago)'!$C:$C,MATCH($B1937,'Pliegos Tarifarios (Santiago)'!$A:$A,0))</f>
        <v>6436.6430571000001</v>
      </c>
      <c r="O1937" s="19">
        <f>J1937*INDEX('Pliegos Tarifarios (Santiago)'!$D:$D,MATCH($B1937,'Pliegos Tarifarios (Santiago)'!$A:$A,0))</f>
        <v>27375.359818500001</v>
      </c>
      <c r="P1937" s="19">
        <f>H1937*INDEX('Pliegos Tarifarios (Santiago)'!$E:$E,MATCH($B1937,'Pliegos Tarifarios (Santiago)'!$A:$A,0))</f>
        <v>9109.0533247999992</v>
      </c>
      <c r="Q1937" s="19" cm="1">
        <f t="array" ref="Q1937">H1937*_xlfn.IFS(H1937&lt;=350,INDEX('Pliegos Tarifarios (Santiago)'!$F:$F,MATCH($B1937,'Pliegos Tarifarios (Santiago)'!$A:$A,0)),H1937&lt;=500,INDEX('Pliegos Tarifarios (Santiago)'!$G:$G,MATCH($B1937,'Pliegos Tarifarios (Santiago)'!$A:$A,0)),H1937&lt;=1000,INDEX('Pliegos Tarifarios (Santiago)'!$H:$H,MATCH($B1937,'Pliegos Tarifarios (Santiago)'!$A:$A,0)),H1937&lt;=5000,INDEX('Pliegos Tarifarios (Santiago)'!$I:$I,MATCH($B1937,'Pliegos Tarifarios (Santiago)'!$A:$A,0)),H1937&gt;5000,INDEX('Pliegos Tarifarios (Santiago)'!$J:$J,MATCH($B1937,'Pliegos Tarifarios (Santiago)'!$A:$A,0)))/1.19</f>
        <v>1640.3696749579838</v>
      </c>
      <c r="R1937" s="19">
        <f>INDEX('Pliegos Tarifarios (Santiago)'!$K:$K,MATCH($B1937,'Pliegos Tarifarios (Santiago)'!$A:$A,0))</f>
        <v>723.17600000000004</v>
      </c>
      <c r="S1937" s="21">
        <f t="shared" si="122"/>
        <v>137440.32924295802</v>
      </c>
      <c r="T1937" s="21">
        <f t="shared" si="120"/>
        <v>26113.662556162024</v>
      </c>
      <c r="U1937" s="19">
        <v>0</v>
      </c>
      <c r="V1937" s="21">
        <f t="shared" si="121"/>
        <v>163553.99179912003</v>
      </c>
    </row>
    <row r="1938" spans="1:22" x14ac:dyDescent="0.3">
      <c r="A1938" s="7" t="s">
        <v>139</v>
      </c>
      <c r="B1938" s="7">
        <v>8</v>
      </c>
      <c r="C1938" s="8" t="s">
        <v>178</v>
      </c>
      <c r="D1938" s="7" t="s">
        <v>494</v>
      </c>
      <c r="E1938" s="7" t="s">
        <v>488</v>
      </c>
      <c r="F1938" s="8" t="s">
        <v>495</v>
      </c>
      <c r="G1938" s="7" t="s">
        <v>16</v>
      </c>
      <c r="H1938" s="9">
        <v>701.45979999999997</v>
      </c>
      <c r="I1938" s="9">
        <v>1.9394</v>
      </c>
      <c r="J1938" s="9">
        <v>1.8314999999999999</v>
      </c>
      <c r="K1938" s="10">
        <v>0.94436423636176137</v>
      </c>
      <c r="L1938" s="9">
        <v>22.63</v>
      </c>
      <c r="M1938" s="19">
        <f>H1938*INDEX('Pliegos Tarifarios (Santiago)'!$B:$B,MATCH($B1938,'Pliegos Tarifarios (Santiago)'!$A:$A,0))</f>
        <v>92426.447627400004</v>
      </c>
      <c r="N1938" s="19">
        <f>I1938*INDEX('Pliegos Tarifarios (Santiago)'!$C:$C,MATCH($B1938,'Pliegos Tarifarios (Santiago)'!$A:$A,0))</f>
        <v>6595.4591562000005</v>
      </c>
      <c r="O1938" s="19">
        <f>J1938*INDEX('Pliegos Tarifarios (Santiago)'!$D:$D,MATCH($B1938,'Pliegos Tarifarios (Santiago)'!$A:$A,0))</f>
        <v>26490.184132499999</v>
      </c>
      <c r="P1938" s="19">
        <f>H1938*INDEX('Pliegos Tarifarios (Santiago)'!$E:$E,MATCH($B1938,'Pliegos Tarifarios (Santiago)'!$A:$A,0))</f>
        <v>9135.8124351999995</v>
      </c>
      <c r="Q1938" s="19" cm="1">
        <f t="array" ref="Q1938">H1938*_xlfn.IFS(H1938&lt;=350,INDEX('Pliegos Tarifarios (Santiago)'!$F:$F,MATCH($B1938,'Pliegos Tarifarios (Santiago)'!$A:$A,0)),H1938&lt;=500,INDEX('Pliegos Tarifarios (Santiago)'!$G:$G,MATCH($B1938,'Pliegos Tarifarios (Santiago)'!$A:$A,0)),H1938&lt;=1000,INDEX('Pliegos Tarifarios (Santiago)'!$H:$H,MATCH($B1938,'Pliegos Tarifarios (Santiago)'!$A:$A,0)),H1938&lt;=5000,INDEX('Pliegos Tarifarios (Santiago)'!$I:$I,MATCH($B1938,'Pliegos Tarifarios (Santiago)'!$A:$A,0)),H1938&gt;5000,INDEX('Pliegos Tarifarios (Santiago)'!$J:$J,MATCH($B1938,'Pliegos Tarifarios (Santiago)'!$A:$A,0)))/1.19</f>
        <v>1645.1884889075632</v>
      </c>
      <c r="R1938" s="19">
        <f>INDEX('Pliegos Tarifarios (Santiago)'!$K:$K,MATCH($B1938,'Pliegos Tarifarios (Santiago)'!$A:$A,0))</f>
        <v>723.17600000000004</v>
      </c>
      <c r="S1938" s="21">
        <f t="shared" si="122"/>
        <v>137016.26784020755</v>
      </c>
      <c r="T1938" s="21">
        <f t="shared" si="120"/>
        <v>26033.090889639436</v>
      </c>
      <c r="U1938" s="19">
        <v>0</v>
      </c>
      <c r="V1938" s="21">
        <f t="shared" si="121"/>
        <v>163049.35872984698</v>
      </c>
    </row>
    <row r="1939" spans="1:22" x14ac:dyDescent="0.3">
      <c r="A1939" s="7" t="s">
        <v>139</v>
      </c>
      <c r="B1939" s="7">
        <v>8</v>
      </c>
      <c r="C1939" s="8" t="s">
        <v>178</v>
      </c>
      <c r="D1939" s="7" t="s">
        <v>496</v>
      </c>
      <c r="E1939" s="7" t="s">
        <v>488</v>
      </c>
      <c r="F1939" s="8" t="s">
        <v>497</v>
      </c>
      <c r="G1939" s="7" t="s">
        <v>16</v>
      </c>
      <c r="H1939" s="9">
        <v>702.37360000000001</v>
      </c>
      <c r="I1939" s="9">
        <v>1.8865000000000001</v>
      </c>
      <c r="J1939" s="9">
        <v>1.8865000000000001</v>
      </c>
      <c r="K1939" s="10">
        <v>1</v>
      </c>
      <c r="L1939" s="9">
        <v>22.66</v>
      </c>
      <c r="M1939" s="19">
        <f>H1939*INDEX('Pliegos Tarifarios (Santiago)'!$B:$B,MATCH($B1939,'Pliegos Tarifarios (Santiago)'!$A:$A,0))</f>
        <v>92546.852656800009</v>
      </c>
      <c r="N1939" s="19">
        <f>I1939*INDEX('Pliegos Tarifarios (Santiago)'!$C:$C,MATCH($B1939,'Pliegos Tarifarios (Santiago)'!$A:$A,0))</f>
        <v>6415.5582645000004</v>
      </c>
      <c r="O1939" s="19">
        <f>J1939*INDEX('Pliegos Tarifarios (Santiago)'!$D:$D,MATCH($B1939,'Pliegos Tarifarios (Santiago)'!$A:$A,0))</f>
        <v>27285.685157500004</v>
      </c>
      <c r="P1939" s="19">
        <f>H1939*INDEX('Pliegos Tarifarios (Santiago)'!$E:$E,MATCH($B1939,'Pliegos Tarifarios (Santiago)'!$A:$A,0))</f>
        <v>9147.7137664000002</v>
      </c>
      <c r="Q1939" s="19" cm="1">
        <f t="array" ref="Q1939">H1939*_xlfn.IFS(H1939&lt;=350,INDEX('Pliegos Tarifarios (Santiago)'!$F:$F,MATCH($B1939,'Pliegos Tarifarios (Santiago)'!$A:$A,0)),H1939&lt;=500,INDEX('Pliegos Tarifarios (Santiago)'!$G:$G,MATCH($B1939,'Pliegos Tarifarios (Santiago)'!$A:$A,0)),H1939&lt;=1000,INDEX('Pliegos Tarifarios (Santiago)'!$H:$H,MATCH($B1939,'Pliegos Tarifarios (Santiago)'!$A:$A,0)),H1939&lt;=5000,INDEX('Pliegos Tarifarios (Santiago)'!$I:$I,MATCH($B1939,'Pliegos Tarifarios (Santiago)'!$A:$A,0)),H1939&gt;5000,INDEX('Pliegos Tarifarios (Santiago)'!$J:$J,MATCH($B1939,'Pliegos Tarifarios (Santiago)'!$A:$A,0)))/1.19</f>
        <v>1647.3316954621851</v>
      </c>
      <c r="R1939" s="19">
        <f>INDEX('Pliegos Tarifarios (Santiago)'!$K:$K,MATCH($B1939,'Pliegos Tarifarios (Santiago)'!$A:$A,0))</f>
        <v>723.17600000000004</v>
      </c>
      <c r="S1939" s="21">
        <f t="shared" si="122"/>
        <v>137766.31754066222</v>
      </c>
      <c r="T1939" s="21">
        <f t="shared" si="120"/>
        <v>26175.600332725822</v>
      </c>
      <c r="U1939" s="19">
        <v>0</v>
      </c>
      <c r="V1939" s="21">
        <f t="shared" si="121"/>
        <v>163941.91787338804</v>
      </c>
    </row>
    <row r="1940" spans="1:22" x14ac:dyDescent="0.3">
      <c r="A1940" s="7" t="s">
        <v>139</v>
      </c>
      <c r="B1940" s="7">
        <v>8</v>
      </c>
      <c r="C1940" s="8" t="s">
        <v>178</v>
      </c>
      <c r="D1940" s="7" t="s">
        <v>498</v>
      </c>
      <c r="E1940" s="7" t="s">
        <v>488</v>
      </c>
      <c r="F1940" s="8" t="s">
        <v>499</v>
      </c>
      <c r="G1940" s="7" t="s">
        <v>16</v>
      </c>
      <c r="H1940" s="9">
        <v>701.7251</v>
      </c>
      <c r="I1940" s="9">
        <v>1.9065000000000001</v>
      </c>
      <c r="J1940" s="9">
        <v>1.8888</v>
      </c>
      <c r="K1940" s="10">
        <v>0.9907159716758458</v>
      </c>
      <c r="L1940" s="9">
        <v>22.64</v>
      </c>
      <c r="M1940" s="19">
        <f>H1940*INDEX('Pliegos Tarifarios (Santiago)'!$B:$B,MATCH($B1940,'Pliegos Tarifarios (Santiago)'!$A:$A,0))</f>
        <v>92461.404351300007</v>
      </c>
      <c r="N1940" s="19">
        <f>I1940*INDEX('Pliegos Tarifarios (Santiago)'!$C:$C,MATCH($B1940,'Pliegos Tarifarios (Santiago)'!$A:$A,0))</f>
        <v>6483.5737245000009</v>
      </c>
      <c r="O1940" s="19">
        <f>J1940*INDEX('Pliegos Tarifarios (Santiago)'!$D:$D,MATCH($B1940,'Pliegos Tarifarios (Santiago)'!$A:$A,0))</f>
        <v>27318.951564000003</v>
      </c>
      <c r="P1940" s="19">
        <f>H1940*INDEX('Pliegos Tarifarios (Santiago)'!$E:$E,MATCH($B1940,'Pliegos Tarifarios (Santiago)'!$A:$A,0))</f>
        <v>9139.2677023999986</v>
      </c>
      <c r="Q1940" s="19" cm="1">
        <f t="array" ref="Q1940">H1940*_xlfn.IFS(H1940&lt;=350,INDEX('Pliegos Tarifarios (Santiago)'!$F:$F,MATCH($B1940,'Pliegos Tarifarios (Santiago)'!$A:$A,0)),H1940&lt;=500,INDEX('Pliegos Tarifarios (Santiago)'!$G:$G,MATCH($B1940,'Pliegos Tarifarios (Santiago)'!$A:$A,0)),H1940&lt;=1000,INDEX('Pliegos Tarifarios (Santiago)'!$H:$H,MATCH($B1940,'Pliegos Tarifarios (Santiago)'!$A:$A,0)),H1940&lt;=5000,INDEX('Pliegos Tarifarios (Santiago)'!$I:$I,MATCH($B1940,'Pliegos Tarifarios (Santiago)'!$A:$A,0)),H1940&gt;5000,INDEX('Pliegos Tarifarios (Santiago)'!$J:$J,MATCH($B1940,'Pliegos Tarifarios (Santiago)'!$A:$A,0)))/1.19</f>
        <v>1645.8107177310928</v>
      </c>
      <c r="R1940" s="19">
        <f>INDEX('Pliegos Tarifarios (Santiago)'!$K:$K,MATCH($B1940,'Pliegos Tarifarios (Santiago)'!$A:$A,0))</f>
        <v>723.17600000000004</v>
      </c>
      <c r="S1940" s="21">
        <f t="shared" si="122"/>
        <v>137772.18405993111</v>
      </c>
      <c r="T1940" s="21">
        <f t="shared" si="120"/>
        <v>26176.714971386911</v>
      </c>
      <c r="U1940" s="19">
        <v>0</v>
      </c>
      <c r="V1940" s="21">
        <f t="shared" si="121"/>
        <v>163948.89903131803</v>
      </c>
    </row>
    <row r="1941" spans="1:22" x14ac:dyDescent="0.3">
      <c r="A1941" s="7" t="s">
        <v>139</v>
      </c>
      <c r="B1941" s="7">
        <v>8</v>
      </c>
      <c r="C1941" s="8" t="s">
        <v>178</v>
      </c>
      <c r="D1941" s="7" t="s">
        <v>500</v>
      </c>
      <c r="E1941" s="7" t="s">
        <v>488</v>
      </c>
      <c r="F1941" s="8" t="s">
        <v>501</v>
      </c>
      <c r="G1941" s="7" t="s">
        <v>16</v>
      </c>
      <c r="H1941" s="9">
        <v>703.06539999999995</v>
      </c>
      <c r="I1941" s="9">
        <v>1.8675999999999999</v>
      </c>
      <c r="J1941" s="9">
        <v>1.8372999999999999</v>
      </c>
      <c r="K1941" s="10">
        <v>0.98377596915827803</v>
      </c>
      <c r="L1941" s="9">
        <v>22.68</v>
      </c>
      <c r="M1941" s="19">
        <f>H1941*INDEX('Pliegos Tarifarios (Santiago)'!$B:$B,MATCH($B1941,'Pliegos Tarifarios (Santiago)'!$A:$A,0))</f>
        <v>92638.006300199995</v>
      </c>
      <c r="N1941" s="19">
        <f>I1941*INDEX('Pliegos Tarifarios (Santiago)'!$C:$C,MATCH($B1941,'Pliegos Tarifarios (Santiago)'!$A:$A,0))</f>
        <v>6351.2836547999996</v>
      </c>
      <c r="O1941" s="19">
        <f>J1941*INDEX('Pliegos Tarifarios (Santiago)'!$D:$D,MATCH($B1941,'Pliegos Tarifarios (Santiago)'!$A:$A,0))</f>
        <v>26574.0733315</v>
      </c>
      <c r="P1941" s="19">
        <f>H1941*INDEX('Pliegos Tarifarios (Santiago)'!$E:$E,MATCH($B1941,'Pliegos Tarifarios (Santiago)'!$A:$A,0))</f>
        <v>9156.7237695999993</v>
      </c>
      <c r="Q1941" s="19" cm="1">
        <f t="array" ref="Q1941">H1941*_xlfn.IFS(H1941&lt;=350,INDEX('Pliegos Tarifarios (Santiago)'!$F:$F,MATCH($B1941,'Pliegos Tarifarios (Santiago)'!$A:$A,0)),H1941&lt;=500,INDEX('Pliegos Tarifarios (Santiago)'!$G:$G,MATCH($B1941,'Pliegos Tarifarios (Santiago)'!$A:$A,0)),H1941&lt;=1000,INDEX('Pliegos Tarifarios (Santiago)'!$H:$H,MATCH($B1941,'Pliegos Tarifarios (Santiago)'!$A:$A,0)),H1941&lt;=5000,INDEX('Pliegos Tarifarios (Santiago)'!$I:$I,MATCH($B1941,'Pliegos Tarifarios (Santiago)'!$A:$A,0)),H1941&gt;5000,INDEX('Pliegos Tarifarios (Santiago)'!$J:$J,MATCH($B1941,'Pliegos Tarifarios (Santiago)'!$A:$A,0)))/1.19</f>
        <v>1648.9542280672269</v>
      </c>
      <c r="R1941" s="19">
        <f>INDEX('Pliegos Tarifarios (Santiago)'!$K:$K,MATCH($B1941,'Pliegos Tarifarios (Santiago)'!$A:$A,0))</f>
        <v>723.17600000000004</v>
      </c>
      <c r="S1941" s="21">
        <f t="shared" si="122"/>
        <v>137092.21728416721</v>
      </c>
      <c r="T1941" s="21">
        <f t="shared" si="120"/>
        <v>26047.521283991769</v>
      </c>
      <c r="U1941" s="19">
        <v>0</v>
      </c>
      <c r="V1941" s="21">
        <f t="shared" si="121"/>
        <v>163139.73856815899</v>
      </c>
    </row>
    <row r="1942" spans="1:22" x14ac:dyDescent="0.3">
      <c r="A1942" s="7" t="s">
        <v>139</v>
      </c>
      <c r="B1942" s="7">
        <v>8</v>
      </c>
      <c r="C1942" s="8" t="s">
        <v>178</v>
      </c>
      <c r="D1942" s="7" t="s">
        <v>502</v>
      </c>
      <c r="E1942" s="7" t="s">
        <v>488</v>
      </c>
      <c r="F1942" s="8" t="s">
        <v>503</v>
      </c>
      <c r="G1942" s="7" t="s">
        <v>16</v>
      </c>
      <c r="H1942" s="9">
        <v>703.04049999999995</v>
      </c>
      <c r="I1942" s="9">
        <v>1.8862000000000001</v>
      </c>
      <c r="J1942" s="9">
        <v>1.8653</v>
      </c>
      <c r="K1942" s="10">
        <v>0.98891952072950895</v>
      </c>
      <c r="L1942" s="9">
        <v>22.68</v>
      </c>
      <c r="M1942" s="19">
        <f>H1942*INDEX('Pliegos Tarifarios (Santiago)'!$B:$B,MATCH($B1942,'Pliegos Tarifarios (Santiago)'!$A:$A,0))</f>
        <v>92634.725401499993</v>
      </c>
      <c r="N1942" s="19">
        <f>I1942*INDEX('Pliegos Tarifarios (Santiago)'!$C:$C,MATCH($B1942,'Pliegos Tarifarios (Santiago)'!$A:$A,0))</f>
        <v>6414.5380326000004</v>
      </c>
      <c r="O1942" s="19">
        <f>J1942*INDEX('Pliegos Tarifarios (Santiago)'!$D:$D,MATCH($B1942,'Pliegos Tarifarios (Santiago)'!$A:$A,0))</f>
        <v>26979.055671500002</v>
      </c>
      <c r="P1942" s="19">
        <f>H1942*INDEX('Pliegos Tarifarios (Santiago)'!$E:$E,MATCH($B1942,'Pliegos Tarifarios (Santiago)'!$A:$A,0))</f>
        <v>9156.3994719999992</v>
      </c>
      <c r="Q1942" s="19" cm="1">
        <f t="array" ref="Q1942">H1942*_xlfn.IFS(H1942&lt;=350,INDEX('Pliegos Tarifarios (Santiago)'!$F:$F,MATCH($B1942,'Pliegos Tarifarios (Santiago)'!$A:$A,0)),H1942&lt;=500,INDEX('Pliegos Tarifarios (Santiago)'!$G:$G,MATCH($B1942,'Pliegos Tarifarios (Santiago)'!$A:$A,0)),H1942&lt;=1000,INDEX('Pliegos Tarifarios (Santiago)'!$H:$H,MATCH($B1942,'Pliegos Tarifarios (Santiago)'!$A:$A,0)),H1942&lt;=5000,INDEX('Pliegos Tarifarios (Santiago)'!$I:$I,MATCH($B1942,'Pliegos Tarifarios (Santiago)'!$A:$A,0)),H1942&gt;5000,INDEX('Pliegos Tarifarios (Santiago)'!$J:$J,MATCH($B1942,'Pliegos Tarifarios (Santiago)'!$A:$A,0)))/1.19</f>
        <v>1648.8958281512607</v>
      </c>
      <c r="R1942" s="19">
        <f>INDEX('Pliegos Tarifarios (Santiago)'!$K:$K,MATCH($B1942,'Pliegos Tarifarios (Santiago)'!$A:$A,0))</f>
        <v>723.17600000000004</v>
      </c>
      <c r="S1942" s="21">
        <f t="shared" si="122"/>
        <v>137556.79040575126</v>
      </c>
      <c r="T1942" s="21">
        <f t="shared" si="120"/>
        <v>26135.790177092742</v>
      </c>
      <c r="U1942" s="19">
        <v>0</v>
      </c>
      <c r="V1942" s="21">
        <f t="shared" si="121"/>
        <v>163692.58058284401</v>
      </c>
    </row>
    <row r="1943" spans="1:22" x14ac:dyDescent="0.3">
      <c r="A1943" s="7" t="s">
        <v>139</v>
      </c>
      <c r="B1943" s="7">
        <v>8</v>
      </c>
      <c r="C1943" s="8" t="s">
        <v>178</v>
      </c>
      <c r="D1943" s="7" t="s">
        <v>504</v>
      </c>
      <c r="E1943" s="7" t="s">
        <v>488</v>
      </c>
      <c r="F1943" s="8" t="s">
        <v>505</v>
      </c>
      <c r="G1943" s="7" t="s">
        <v>16</v>
      </c>
      <c r="H1943" s="9">
        <v>702.48299999999995</v>
      </c>
      <c r="I1943" s="9">
        <v>1.8694999999999999</v>
      </c>
      <c r="J1943" s="9">
        <v>1.8302</v>
      </c>
      <c r="K1943" s="10">
        <v>0.97897833645359733</v>
      </c>
      <c r="L1943" s="9">
        <v>22.66</v>
      </c>
      <c r="M1943" s="19">
        <f>H1943*INDEX('Pliegos Tarifarios (Santiago)'!$B:$B,MATCH($B1943,'Pliegos Tarifarios (Santiago)'!$A:$A,0))</f>
        <v>92561.26752899999</v>
      </c>
      <c r="N1943" s="19">
        <f>I1943*INDEX('Pliegos Tarifarios (Santiago)'!$C:$C,MATCH($B1943,'Pliegos Tarifarios (Santiago)'!$A:$A,0))</f>
        <v>6357.7451234999999</v>
      </c>
      <c r="O1943" s="19">
        <f>J1943*INDEX('Pliegos Tarifarios (Santiago)'!$D:$D,MATCH($B1943,'Pliegos Tarifarios (Santiago)'!$A:$A,0))</f>
        <v>26471.381381000003</v>
      </c>
      <c r="P1943" s="19">
        <f>H1943*INDEX('Pliegos Tarifarios (Santiago)'!$E:$E,MATCH($B1943,'Pliegos Tarifarios (Santiago)'!$A:$A,0))</f>
        <v>9149.1385919999993</v>
      </c>
      <c r="Q1943" s="19" cm="1">
        <f t="array" ref="Q1943">H1943*_xlfn.IFS(H1943&lt;=350,INDEX('Pliegos Tarifarios (Santiago)'!$F:$F,MATCH($B1943,'Pliegos Tarifarios (Santiago)'!$A:$A,0)),H1943&lt;=500,INDEX('Pliegos Tarifarios (Santiago)'!$G:$G,MATCH($B1943,'Pliegos Tarifarios (Santiago)'!$A:$A,0)),H1943&lt;=1000,INDEX('Pliegos Tarifarios (Santiago)'!$H:$H,MATCH($B1943,'Pliegos Tarifarios (Santiago)'!$A:$A,0)),H1943&lt;=5000,INDEX('Pliegos Tarifarios (Santiago)'!$I:$I,MATCH($B1943,'Pliegos Tarifarios (Santiago)'!$A:$A,0)),H1943&gt;5000,INDEX('Pliegos Tarifarios (Santiago)'!$J:$J,MATCH($B1943,'Pliegos Tarifarios (Santiago)'!$A:$A,0)))/1.19</f>
        <v>1647.5882798319328</v>
      </c>
      <c r="R1943" s="19">
        <f>INDEX('Pliegos Tarifarios (Santiago)'!$K:$K,MATCH($B1943,'Pliegos Tarifarios (Santiago)'!$A:$A,0))</f>
        <v>723.17600000000004</v>
      </c>
      <c r="S1943" s="21">
        <f t="shared" si="122"/>
        <v>136910.29690533192</v>
      </c>
      <c r="T1943" s="21">
        <f t="shared" si="120"/>
        <v>26012.956412013067</v>
      </c>
      <c r="U1943" s="19">
        <v>0</v>
      </c>
      <c r="V1943" s="21">
        <f t="shared" si="121"/>
        <v>162923.25331734499</v>
      </c>
    </row>
    <row r="1944" spans="1:22" x14ac:dyDescent="0.3">
      <c r="A1944" s="7" t="s">
        <v>139</v>
      </c>
      <c r="B1944" s="7">
        <v>8</v>
      </c>
      <c r="C1944" s="8" t="s">
        <v>178</v>
      </c>
      <c r="D1944" s="7" t="s">
        <v>506</v>
      </c>
      <c r="E1944" s="7" t="s">
        <v>488</v>
      </c>
      <c r="F1944" s="8" t="s">
        <v>507</v>
      </c>
      <c r="G1944" s="7" t="s">
        <v>16</v>
      </c>
      <c r="H1944" s="9">
        <v>701.96270000000004</v>
      </c>
      <c r="I1944" s="9">
        <v>1.9103000000000001</v>
      </c>
      <c r="J1944" s="9">
        <v>1.86</v>
      </c>
      <c r="K1944" s="10">
        <v>0.97366905721614405</v>
      </c>
      <c r="L1944" s="9">
        <v>22.64</v>
      </c>
      <c r="M1944" s="19">
        <f>H1944*INDEX('Pliegos Tarifarios (Santiago)'!$B:$B,MATCH($B1944,'Pliegos Tarifarios (Santiago)'!$A:$A,0))</f>
        <v>92492.711240100005</v>
      </c>
      <c r="N1944" s="19">
        <f>I1944*INDEX('Pliegos Tarifarios (Santiago)'!$C:$C,MATCH($B1944,'Pliegos Tarifarios (Santiago)'!$A:$A,0))</f>
        <v>6496.4966619000006</v>
      </c>
      <c r="O1944" s="19">
        <f>J1944*INDEX('Pliegos Tarifarios (Santiago)'!$D:$D,MATCH($B1944,'Pliegos Tarifarios (Santiago)'!$A:$A,0))</f>
        <v>26902.398300000004</v>
      </c>
      <c r="P1944" s="19">
        <f>H1944*INDEX('Pliegos Tarifarios (Santiago)'!$E:$E,MATCH($B1944,'Pliegos Tarifarios (Santiago)'!$A:$A,0))</f>
        <v>9142.3622047999997</v>
      </c>
      <c r="Q1944" s="19" cm="1">
        <f t="array" ref="Q1944">H1944*_xlfn.IFS(H1944&lt;=350,INDEX('Pliegos Tarifarios (Santiago)'!$F:$F,MATCH($B1944,'Pliegos Tarifarios (Santiago)'!$A:$A,0)),H1944&lt;=500,INDEX('Pliegos Tarifarios (Santiago)'!$G:$G,MATCH($B1944,'Pliegos Tarifarios (Santiago)'!$A:$A,0)),H1944&lt;=1000,INDEX('Pliegos Tarifarios (Santiago)'!$H:$H,MATCH($B1944,'Pliegos Tarifarios (Santiago)'!$A:$A,0)),H1944&lt;=5000,INDEX('Pliegos Tarifarios (Santiago)'!$I:$I,MATCH($B1944,'Pliegos Tarifarios (Santiago)'!$A:$A,0)),H1944&gt;5000,INDEX('Pliegos Tarifarios (Santiago)'!$J:$J,MATCH($B1944,'Pliegos Tarifarios (Santiago)'!$A:$A,0)))/1.19</f>
        <v>1646.3679795798323</v>
      </c>
      <c r="R1944" s="19">
        <f>INDEX('Pliegos Tarifarios (Santiago)'!$K:$K,MATCH($B1944,'Pliegos Tarifarios (Santiago)'!$A:$A,0))</f>
        <v>723.17600000000004</v>
      </c>
      <c r="S1944" s="21">
        <f t="shared" si="122"/>
        <v>137403.51238637985</v>
      </c>
      <c r="T1944" s="21">
        <f t="shared" si="120"/>
        <v>26106.667353412173</v>
      </c>
      <c r="U1944" s="19">
        <v>0</v>
      </c>
      <c r="V1944" s="21">
        <f t="shared" si="121"/>
        <v>163510.17973979202</v>
      </c>
    </row>
    <row r="1945" spans="1:22" x14ac:dyDescent="0.3">
      <c r="A1945" s="7" t="s">
        <v>139</v>
      </c>
      <c r="B1945" s="7">
        <v>8</v>
      </c>
      <c r="C1945" s="8" t="s">
        <v>178</v>
      </c>
      <c r="D1945" s="7" t="s">
        <v>508</v>
      </c>
      <c r="E1945" s="7" t="s">
        <v>488</v>
      </c>
      <c r="F1945" s="8" t="s">
        <v>509</v>
      </c>
      <c r="G1945" s="7" t="s">
        <v>16</v>
      </c>
      <c r="H1945" s="9">
        <v>701.52009999999996</v>
      </c>
      <c r="I1945" s="9">
        <v>1.8808</v>
      </c>
      <c r="J1945" s="9">
        <v>1.8531</v>
      </c>
      <c r="K1945" s="10">
        <v>0.98527222458528285</v>
      </c>
      <c r="L1945" s="9">
        <v>22.63</v>
      </c>
      <c r="M1945" s="19">
        <f>H1945*INDEX('Pliegos Tarifarios (Santiago)'!$B:$B,MATCH($B1945,'Pliegos Tarifarios (Santiago)'!$A:$A,0))</f>
        <v>92434.392936299992</v>
      </c>
      <c r="N1945" s="19">
        <f>I1945*INDEX('Pliegos Tarifarios (Santiago)'!$C:$C,MATCH($B1945,'Pliegos Tarifarios (Santiago)'!$A:$A,0))</f>
        <v>6396.1738584000004</v>
      </c>
      <c r="O1945" s="19">
        <f>J1945*INDEX('Pliegos Tarifarios (Santiago)'!$D:$D,MATCH($B1945,'Pliegos Tarifarios (Santiago)'!$A:$A,0))</f>
        <v>26802.5990805</v>
      </c>
      <c r="P1945" s="19">
        <f>H1945*INDEX('Pliegos Tarifarios (Santiago)'!$E:$E,MATCH($B1945,'Pliegos Tarifarios (Santiago)'!$A:$A,0))</f>
        <v>9136.5977823999983</v>
      </c>
      <c r="Q1945" s="19" cm="1">
        <f t="array" ref="Q1945">H1945*_xlfn.IFS(H1945&lt;=350,INDEX('Pliegos Tarifarios (Santiago)'!$F:$F,MATCH($B1945,'Pliegos Tarifarios (Santiago)'!$A:$A,0)),H1945&lt;=500,INDEX('Pliegos Tarifarios (Santiago)'!$G:$G,MATCH($B1945,'Pliegos Tarifarios (Santiago)'!$A:$A,0)),H1945&lt;=1000,INDEX('Pliegos Tarifarios (Santiago)'!$H:$H,MATCH($B1945,'Pliegos Tarifarios (Santiago)'!$A:$A,0)),H1945&lt;=5000,INDEX('Pliegos Tarifarios (Santiago)'!$I:$I,MATCH($B1945,'Pliegos Tarifarios (Santiago)'!$A:$A,0)),H1945&gt;5000,INDEX('Pliegos Tarifarios (Santiago)'!$J:$J,MATCH($B1945,'Pliegos Tarifarios (Santiago)'!$A:$A,0)))/1.19</f>
        <v>1645.3299152100842</v>
      </c>
      <c r="R1945" s="19">
        <f>INDEX('Pliegos Tarifarios (Santiago)'!$K:$K,MATCH($B1945,'Pliegos Tarifarios (Santiago)'!$A:$A,0))</f>
        <v>723.17600000000004</v>
      </c>
      <c r="S1945" s="21">
        <f t="shared" si="122"/>
        <v>137138.26957281007</v>
      </c>
      <c r="T1945" s="21">
        <f t="shared" si="120"/>
        <v>26056.271218833914</v>
      </c>
      <c r="U1945" s="19">
        <v>0</v>
      </c>
      <c r="V1945" s="21">
        <f t="shared" si="121"/>
        <v>163194.54079164399</v>
      </c>
    </row>
    <row r="1946" spans="1:22" x14ac:dyDescent="0.3">
      <c r="A1946" s="7" t="s">
        <v>139</v>
      </c>
      <c r="B1946" s="7">
        <v>8</v>
      </c>
      <c r="C1946" s="8" t="s">
        <v>178</v>
      </c>
      <c r="D1946" s="7" t="s">
        <v>510</v>
      </c>
      <c r="E1946" s="7" t="s">
        <v>488</v>
      </c>
      <c r="F1946" s="8" t="s">
        <v>511</v>
      </c>
      <c r="G1946" s="7" t="s">
        <v>16</v>
      </c>
      <c r="H1946" s="9">
        <v>702.74170000000004</v>
      </c>
      <c r="I1946" s="9">
        <v>1.8749</v>
      </c>
      <c r="J1946" s="9">
        <v>1.8434999999999999</v>
      </c>
      <c r="K1946" s="10">
        <v>0.98325244013014024</v>
      </c>
      <c r="L1946" s="9">
        <v>22.67</v>
      </c>
      <c r="M1946" s="19">
        <f>H1946*INDEX('Pliegos Tarifarios (Santiago)'!$B:$B,MATCH($B1946,'Pliegos Tarifarios (Santiago)'!$A:$A,0))</f>
        <v>92595.354617100005</v>
      </c>
      <c r="N1946" s="19">
        <f>I1946*INDEX('Pliegos Tarifarios (Santiago)'!$C:$C,MATCH($B1946,'Pliegos Tarifarios (Santiago)'!$A:$A,0))</f>
        <v>6376.1092976999998</v>
      </c>
      <c r="O1946" s="19">
        <f>J1946*INDEX('Pliegos Tarifarios (Santiago)'!$D:$D,MATCH($B1946,'Pliegos Tarifarios (Santiago)'!$A:$A,0))</f>
        <v>26663.747992500001</v>
      </c>
      <c r="P1946" s="19">
        <f>H1946*INDEX('Pliegos Tarifarios (Santiago)'!$E:$E,MATCH($B1946,'Pliegos Tarifarios (Santiago)'!$A:$A,0))</f>
        <v>9152.5079007999993</v>
      </c>
      <c r="Q1946" s="19" cm="1">
        <f t="array" ref="Q1946">H1946*_xlfn.IFS(H1946&lt;=350,INDEX('Pliegos Tarifarios (Santiago)'!$F:$F,MATCH($B1946,'Pliegos Tarifarios (Santiago)'!$A:$A,0)),H1946&lt;=500,INDEX('Pliegos Tarifarios (Santiago)'!$G:$G,MATCH($B1946,'Pliegos Tarifarios (Santiago)'!$A:$A,0)),H1946&lt;=1000,INDEX('Pliegos Tarifarios (Santiago)'!$H:$H,MATCH($B1946,'Pliegos Tarifarios (Santiago)'!$A:$A,0)),H1946&lt;=5000,INDEX('Pliegos Tarifarios (Santiago)'!$I:$I,MATCH($B1946,'Pliegos Tarifarios (Santiago)'!$A:$A,0)),H1946&gt;5000,INDEX('Pliegos Tarifarios (Santiago)'!$J:$J,MATCH($B1946,'Pliegos Tarifarios (Santiago)'!$A:$A,0)))/1.19</f>
        <v>1648.1950291596643</v>
      </c>
      <c r="R1946" s="19">
        <f>INDEX('Pliegos Tarifarios (Santiago)'!$K:$K,MATCH($B1946,'Pliegos Tarifarios (Santiago)'!$A:$A,0))</f>
        <v>723.17600000000004</v>
      </c>
      <c r="S1946" s="21">
        <f t="shared" si="122"/>
        <v>137159.09083725966</v>
      </c>
      <c r="T1946" s="21">
        <f t="shared" si="120"/>
        <v>26060.227259079336</v>
      </c>
      <c r="U1946" s="19">
        <v>0</v>
      </c>
      <c r="V1946" s="21">
        <f t="shared" si="121"/>
        <v>163219.318096339</v>
      </c>
    </row>
    <row r="1947" spans="1:22" x14ac:dyDescent="0.3">
      <c r="A1947" s="7" t="s">
        <v>139</v>
      </c>
      <c r="B1947" s="7">
        <v>8</v>
      </c>
      <c r="C1947" s="8" t="s">
        <v>178</v>
      </c>
      <c r="D1947" s="7" t="s">
        <v>512</v>
      </c>
      <c r="E1947" s="7" t="s">
        <v>488</v>
      </c>
      <c r="F1947" s="8" t="s">
        <v>513</v>
      </c>
      <c r="G1947" s="7" t="s">
        <v>16</v>
      </c>
      <c r="H1947" s="9">
        <v>701.09709999999995</v>
      </c>
      <c r="I1947" s="9">
        <v>1.8722000000000001</v>
      </c>
      <c r="J1947" s="9">
        <v>1.8604000000000001</v>
      </c>
      <c r="K1947" s="10">
        <v>0.99369725456681979</v>
      </c>
      <c r="L1947" s="9">
        <v>22.62</v>
      </c>
      <c r="M1947" s="19">
        <f>H1947*INDEX('Pliegos Tarifarios (Santiago)'!$B:$B,MATCH($B1947,'Pliegos Tarifarios (Santiago)'!$A:$A,0))</f>
        <v>92378.657187299992</v>
      </c>
      <c r="N1947" s="19">
        <f>I1947*INDEX('Pliegos Tarifarios (Santiago)'!$C:$C,MATCH($B1947,'Pliegos Tarifarios (Santiago)'!$A:$A,0))</f>
        <v>6366.9272106000008</v>
      </c>
      <c r="O1947" s="19">
        <f>J1947*INDEX('Pliegos Tarifarios (Santiago)'!$D:$D,MATCH($B1947,'Pliegos Tarifarios (Santiago)'!$A:$A,0))</f>
        <v>26908.183762000001</v>
      </c>
      <c r="P1947" s="19">
        <f>H1947*INDEX('Pliegos Tarifarios (Santiago)'!$E:$E,MATCH($B1947,'Pliegos Tarifarios (Santiago)'!$A:$A,0))</f>
        <v>9131.0886303999996</v>
      </c>
      <c r="Q1947" s="19" cm="1">
        <f t="array" ref="Q1947">H1947*_xlfn.IFS(H1947&lt;=350,INDEX('Pliegos Tarifarios (Santiago)'!$F:$F,MATCH($B1947,'Pliegos Tarifarios (Santiago)'!$A:$A,0)),H1947&lt;=500,INDEX('Pliegos Tarifarios (Santiago)'!$G:$G,MATCH($B1947,'Pliegos Tarifarios (Santiago)'!$A:$A,0)),H1947&lt;=1000,INDEX('Pliegos Tarifarios (Santiago)'!$H:$H,MATCH($B1947,'Pliegos Tarifarios (Santiago)'!$A:$A,0)),H1947&lt;=5000,INDEX('Pliegos Tarifarios (Santiago)'!$I:$I,MATCH($B1947,'Pliegos Tarifarios (Santiago)'!$A:$A,0)),H1947&gt;5000,INDEX('Pliegos Tarifarios (Santiago)'!$J:$J,MATCH($B1947,'Pliegos Tarifarios (Santiago)'!$A:$A,0)))/1.19</f>
        <v>1644.3378202521012</v>
      </c>
      <c r="R1947" s="19">
        <f>INDEX('Pliegos Tarifarios (Santiago)'!$K:$K,MATCH($B1947,'Pliegos Tarifarios (Santiago)'!$A:$A,0))</f>
        <v>723.17600000000004</v>
      </c>
      <c r="S1947" s="21">
        <f t="shared" si="122"/>
        <v>137152.37061055211</v>
      </c>
      <c r="T1947" s="21">
        <f t="shared" si="120"/>
        <v>26058.9504160049</v>
      </c>
      <c r="U1947" s="19">
        <v>0</v>
      </c>
      <c r="V1947" s="21">
        <f t="shared" si="121"/>
        <v>163211.32102655701</v>
      </c>
    </row>
    <row r="1948" spans="1:22" x14ac:dyDescent="0.3">
      <c r="A1948" s="7" t="s">
        <v>139</v>
      </c>
      <c r="B1948" s="7">
        <v>8</v>
      </c>
      <c r="C1948" s="8" t="s">
        <v>178</v>
      </c>
      <c r="D1948" s="7" t="s">
        <v>514</v>
      </c>
      <c r="E1948" s="7" t="s">
        <v>488</v>
      </c>
      <c r="F1948" s="8" t="s">
        <v>515</v>
      </c>
      <c r="G1948" s="7" t="s">
        <v>16</v>
      </c>
      <c r="H1948" s="9">
        <v>701.18079999999998</v>
      </c>
      <c r="I1948" s="9">
        <v>1.8815</v>
      </c>
      <c r="J1948" s="9">
        <v>1.8815</v>
      </c>
      <c r="K1948" s="10">
        <v>1</v>
      </c>
      <c r="L1948" s="9">
        <v>22.62</v>
      </c>
      <c r="M1948" s="19">
        <f>H1948*INDEX('Pliegos Tarifarios (Santiago)'!$B:$B,MATCH($B1948,'Pliegos Tarifarios (Santiago)'!$A:$A,0))</f>
        <v>92389.685750400007</v>
      </c>
      <c r="N1948" s="19">
        <f>I1948*INDEX('Pliegos Tarifarios (Santiago)'!$C:$C,MATCH($B1948,'Pliegos Tarifarios (Santiago)'!$A:$A,0))</f>
        <v>6398.5543994999998</v>
      </c>
      <c r="O1948" s="19">
        <f>J1948*INDEX('Pliegos Tarifarios (Santiago)'!$D:$D,MATCH($B1948,'Pliegos Tarifarios (Santiago)'!$A:$A,0))</f>
        <v>27213.366882500002</v>
      </c>
      <c r="P1948" s="19">
        <f>H1948*INDEX('Pliegos Tarifarios (Santiago)'!$E:$E,MATCH($B1948,'Pliegos Tarifarios (Santiago)'!$A:$A,0))</f>
        <v>9132.1787391999987</v>
      </c>
      <c r="Q1948" s="19" cm="1">
        <f t="array" ref="Q1948">H1948*_xlfn.IFS(H1948&lt;=350,INDEX('Pliegos Tarifarios (Santiago)'!$F:$F,MATCH($B1948,'Pliegos Tarifarios (Santiago)'!$A:$A,0)),H1948&lt;=500,INDEX('Pliegos Tarifarios (Santiago)'!$G:$G,MATCH($B1948,'Pliegos Tarifarios (Santiago)'!$A:$A,0)),H1948&lt;=1000,INDEX('Pliegos Tarifarios (Santiago)'!$H:$H,MATCH($B1948,'Pliegos Tarifarios (Santiago)'!$A:$A,0)),H1948&lt;=5000,INDEX('Pliegos Tarifarios (Santiago)'!$I:$I,MATCH($B1948,'Pliegos Tarifarios (Santiago)'!$A:$A,0)),H1948&gt;5000,INDEX('Pliegos Tarifarios (Santiago)'!$J:$J,MATCH($B1948,'Pliegos Tarifarios (Santiago)'!$A:$A,0)))/1.19</f>
        <v>1644.5341284033616</v>
      </c>
      <c r="R1948" s="19">
        <f>INDEX('Pliegos Tarifarios (Santiago)'!$K:$K,MATCH($B1948,'Pliegos Tarifarios (Santiago)'!$A:$A,0))</f>
        <v>723.17600000000004</v>
      </c>
      <c r="S1948" s="21">
        <f t="shared" si="122"/>
        <v>137501.49590000339</v>
      </c>
      <c r="T1948" s="21">
        <f t="shared" si="120"/>
        <v>26125.284221000642</v>
      </c>
      <c r="U1948" s="19">
        <v>0</v>
      </c>
      <c r="V1948" s="21">
        <f t="shared" si="121"/>
        <v>163626.78012100403</v>
      </c>
    </row>
    <row r="1949" spans="1:22" x14ac:dyDescent="0.3">
      <c r="A1949" s="7" t="s">
        <v>139</v>
      </c>
      <c r="B1949" s="7">
        <v>8</v>
      </c>
      <c r="C1949" s="8" t="s">
        <v>178</v>
      </c>
      <c r="D1949" s="7" t="s">
        <v>516</v>
      </c>
      <c r="E1949" s="7" t="s">
        <v>488</v>
      </c>
      <c r="F1949" s="8" t="s">
        <v>517</v>
      </c>
      <c r="G1949" s="7" t="s">
        <v>16</v>
      </c>
      <c r="H1949" s="9">
        <v>703.43489999999997</v>
      </c>
      <c r="I1949" s="9">
        <v>1.9008</v>
      </c>
      <c r="J1949" s="9">
        <v>1.8381000000000001</v>
      </c>
      <c r="K1949" s="10">
        <v>0.96701388888888895</v>
      </c>
      <c r="L1949" s="9">
        <v>22.69</v>
      </c>
      <c r="M1949" s="19">
        <f>H1949*INDEX('Pliegos Tarifarios (Santiago)'!$B:$B,MATCH($B1949,'Pliegos Tarifarios (Santiago)'!$A:$A,0))</f>
        <v>92686.6927287</v>
      </c>
      <c r="N1949" s="19">
        <f>I1949*INDEX('Pliegos Tarifarios (Santiago)'!$C:$C,MATCH($B1949,'Pliegos Tarifarios (Santiago)'!$A:$A,0))</f>
        <v>6464.1893184</v>
      </c>
      <c r="O1949" s="19">
        <f>J1949*INDEX('Pliegos Tarifarios (Santiago)'!$D:$D,MATCH($B1949,'Pliegos Tarifarios (Santiago)'!$A:$A,0))</f>
        <v>26585.644255500003</v>
      </c>
      <c r="P1949" s="19">
        <f>H1949*INDEX('Pliegos Tarifarios (Santiago)'!$E:$E,MATCH($B1949,'Pliegos Tarifarios (Santiago)'!$A:$A,0))</f>
        <v>9161.5361375999983</v>
      </c>
      <c r="Q1949" s="19" cm="1">
        <f t="array" ref="Q1949">H1949*_xlfn.IFS(H1949&lt;=350,INDEX('Pliegos Tarifarios (Santiago)'!$F:$F,MATCH($B1949,'Pliegos Tarifarios (Santiago)'!$A:$A,0)),H1949&lt;=500,INDEX('Pliegos Tarifarios (Santiago)'!$G:$G,MATCH($B1949,'Pliegos Tarifarios (Santiago)'!$A:$A,0)),H1949&lt;=1000,INDEX('Pliegos Tarifarios (Santiago)'!$H:$H,MATCH($B1949,'Pliegos Tarifarios (Santiago)'!$A:$A,0)),H1949&lt;=5000,INDEX('Pliegos Tarifarios (Santiago)'!$I:$I,MATCH($B1949,'Pliegos Tarifarios (Santiago)'!$A:$A,0)),H1949&gt;5000,INDEX('Pliegos Tarifarios (Santiago)'!$J:$J,MATCH($B1949,'Pliegos Tarifarios (Santiago)'!$A:$A,0)))/1.19</f>
        <v>1649.8208452941178</v>
      </c>
      <c r="R1949" s="19">
        <f>INDEX('Pliegos Tarifarios (Santiago)'!$K:$K,MATCH($B1949,'Pliegos Tarifarios (Santiago)'!$A:$A,0))</f>
        <v>723.17600000000004</v>
      </c>
      <c r="S1949" s="21">
        <f t="shared" si="122"/>
        <v>137271.05928549409</v>
      </c>
      <c r="T1949" s="21">
        <f t="shared" si="120"/>
        <v>26081.501264243878</v>
      </c>
      <c r="U1949" s="19">
        <v>0</v>
      </c>
      <c r="V1949" s="21">
        <f t="shared" si="121"/>
        <v>163352.56054973797</v>
      </c>
    </row>
    <row r="1950" spans="1:22" x14ac:dyDescent="0.3">
      <c r="A1950" s="7" t="s">
        <v>139</v>
      </c>
      <c r="B1950" s="7">
        <v>8</v>
      </c>
      <c r="C1950" s="8" t="s">
        <v>178</v>
      </c>
      <c r="D1950" s="7" t="s">
        <v>518</v>
      </c>
      <c r="E1950" s="7" t="s">
        <v>488</v>
      </c>
      <c r="F1950" s="8" t="s">
        <v>519</v>
      </c>
      <c r="G1950" s="7" t="s">
        <v>16</v>
      </c>
      <c r="H1950" s="9">
        <v>702.74019999999996</v>
      </c>
      <c r="I1950" s="9">
        <v>1.8998999999999999</v>
      </c>
      <c r="J1950" s="9">
        <v>1.8305</v>
      </c>
      <c r="K1950" s="10">
        <v>0.96347176167166693</v>
      </c>
      <c r="L1950" s="9">
        <v>22.67</v>
      </c>
      <c r="M1950" s="19">
        <f>H1950*INDEX('Pliegos Tarifarios (Santiago)'!$B:$B,MATCH($B1950,'Pliegos Tarifarios (Santiago)'!$A:$A,0))</f>
        <v>92595.156972600002</v>
      </c>
      <c r="N1950" s="19">
        <f>I1950*INDEX('Pliegos Tarifarios (Santiago)'!$C:$C,MATCH($B1950,'Pliegos Tarifarios (Santiago)'!$A:$A,0))</f>
        <v>6461.1286227000001</v>
      </c>
      <c r="O1950" s="19">
        <f>J1950*INDEX('Pliegos Tarifarios (Santiago)'!$D:$D,MATCH($B1950,'Pliegos Tarifarios (Santiago)'!$A:$A,0))</f>
        <v>26475.720477500003</v>
      </c>
      <c r="P1950" s="19">
        <f>H1950*INDEX('Pliegos Tarifarios (Santiago)'!$E:$E,MATCH($B1950,'Pliegos Tarifarios (Santiago)'!$A:$A,0))</f>
        <v>9152.4883647999995</v>
      </c>
      <c r="Q1950" s="19" cm="1">
        <f t="array" ref="Q1950">H1950*_xlfn.IFS(H1950&lt;=350,INDEX('Pliegos Tarifarios (Santiago)'!$F:$F,MATCH($B1950,'Pliegos Tarifarios (Santiago)'!$A:$A,0)),H1950&lt;=500,INDEX('Pliegos Tarifarios (Santiago)'!$G:$G,MATCH($B1950,'Pliegos Tarifarios (Santiago)'!$A:$A,0)),H1950&lt;=1000,INDEX('Pliegos Tarifarios (Santiago)'!$H:$H,MATCH($B1950,'Pliegos Tarifarios (Santiago)'!$A:$A,0)),H1950&lt;=5000,INDEX('Pliegos Tarifarios (Santiago)'!$I:$I,MATCH($B1950,'Pliegos Tarifarios (Santiago)'!$A:$A,0)),H1950&gt;5000,INDEX('Pliegos Tarifarios (Santiago)'!$J:$J,MATCH($B1950,'Pliegos Tarifarios (Santiago)'!$A:$A,0)))/1.19</f>
        <v>1648.1915110924372</v>
      </c>
      <c r="R1950" s="19">
        <f>INDEX('Pliegos Tarifarios (Santiago)'!$K:$K,MATCH($B1950,'Pliegos Tarifarios (Santiago)'!$A:$A,0))</f>
        <v>723.17600000000004</v>
      </c>
      <c r="S1950" s="21">
        <f t="shared" si="122"/>
        <v>137055.86194869244</v>
      </c>
      <c r="T1950" s="21">
        <f t="shared" si="120"/>
        <v>26040.613770251566</v>
      </c>
      <c r="U1950" s="19">
        <v>0</v>
      </c>
      <c r="V1950" s="21">
        <f t="shared" si="121"/>
        <v>163096.47571894401</v>
      </c>
    </row>
    <row r="1951" spans="1:22" x14ac:dyDescent="0.3">
      <c r="A1951" s="7" t="s">
        <v>139</v>
      </c>
      <c r="B1951" s="7">
        <v>8</v>
      </c>
      <c r="C1951" s="8" t="s">
        <v>178</v>
      </c>
      <c r="D1951" s="7" t="s">
        <v>520</v>
      </c>
      <c r="E1951" s="7" t="s">
        <v>488</v>
      </c>
      <c r="F1951" s="8" t="s">
        <v>521</v>
      </c>
      <c r="G1951" s="7" t="s">
        <v>16</v>
      </c>
      <c r="H1951" s="9">
        <v>703.89359999999999</v>
      </c>
      <c r="I1951" s="9">
        <v>1.9104000000000001</v>
      </c>
      <c r="J1951" s="9">
        <v>1.9104000000000001</v>
      </c>
      <c r="K1951" s="10">
        <v>1</v>
      </c>
      <c r="L1951" s="9">
        <v>22.71</v>
      </c>
      <c r="M1951" s="19">
        <f>H1951*INDEX('Pliegos Tarifarios (Santiago)'!$B:$B,MATCH($B1951,'Pliegos Tarifarios (Santiago)'!$A:$A,0))</f>
        <v>92747.132416799999</v>
      </c>
      <c r="N1951" s="19">
        <f>I1951*INDEX('Pliegos Tarifarios (Santiago)'!$C:$C,MATCH($B1951,'Pliegos Tarifarios (Santiago)'!$A:$A,0))</f>
        <v>6496.8367392000009</v>
      </c>
      <c r="O1951" s="19">
        <f>J1951*INDEX('Pliegos Tarifarios (Santiago)'!$D:$D,MATCH($B1951,'Pliegos Tarifarios (Santiago)'!$A:$A,0))</f>
        <v>27631.366512000004</v>
      </c>
      <c r="P1951" s="19">
        <f>H1951*INDEX('Pliegos Tarifarios (Santiago)'!$E:$E,MATCH($B1951,'Pliegos Tarifarios (Santiago)'!$A:$A,0))</f>
        <v>9167.5102463999992</v>
      </c>
      <c r="Q1951" s="19" cm="1">
        <f t="array" ref="Q1951">H1951*_xlfn.IFS(H1951&lt;=350,INDEX('Pliegos Tarifarios (Santiago)'!$F:$F,MATCH($B1951,'Pliegos Tarifarios (Santiago)'!$A:$A,0)),H1951&lt;=500,INDEX('Pliegos Tarifarios (Santiago)'!$G:$G,MATCH($B1951,'Pliegos Tarifarios (Santiago)'!$A:$A,0)),H1951&lt;=1000,INDEX('Pliegos Tarifarios (Santiago)'!$H:$H,MATCH($B1951,'Pliegos Tarifarios (Santiago)'!$A:$A,0)),H1951&lt;=5000,INDEX('Pliegos Tarifarios (Santiago)'!$I:$I,MATCH($B1951,'Pliegos Tarifarios (Santiago)'!$A:$A,0)),H1951&gt;5000,INDEX('Pliegos Tarifarios (Santiago)'!$J:$J,MATCH($B1951,'Pliegos Tarifarios (Santiago)'!$A:$A,0)))/1.19</f>
        <v>1650.8966702521011</v>
      </c>
      <c r="R1951" s="19">
        <f>INDEX('Pliegos Tarifarios (Santiago)'!$K:$K,MATCH($B1951,'Pliegos Tarifarios (Santiago)'!$A:$A,0))</f>
        <v>723.17600000000004</v>
      </c>
      <c r="S1951" s="21">
        <f t="shared" si="122"/>
        <v>138416.91858465213</v>
      </c>
      <c r="T1951" s="21">
        <f t="shared" si="120"/>
        <v>26299.214531083904</v>
      </c>
      <c r="U1951" s="19">
        <v>0</v>
      </c>
      <c r="V1951" s="21">
        <f t="shared" si="121"/>
        <v>164716.13311573604</v>
      </c>
    </row>
    <row r="1952" spans="1:22" x14ac:dyDescent="0.3">
      <c r="A1952" s="7" t="s">
        <v>139</v>
      </c>
      <c r="B1952" s="7">
        <v>8</v>
      </c>
      <c r="C1952" s="8" t="s">
        <v>178</v>
      </c>
      <c r="D1952" s="7" t="s">
        <v>522</v>
      </c>
      <c r="E1952" s="7" t="s">
        <v>488</v>
      </c>
      <c r="F1952" s="8" t="s">
        <v>523</v>
      </c>
      <c r="G1952" s="7" t="s">
        <v>16</v>
      </c>
      <c r="H1952" s="9">
        <v>700.93899999999996</v>
      </c>
      <c r="I1952" s="9">
        <v>1.9621999999999999</v>
      </c>
      <c r="J1952" s="9">
        <v>1.8660000000000001</v>
      </c>
      <c r="K1952" s="10">
        <v>0.95097339720721652</v>
      </c>
      <c r="L1952" s="9">
        <v>22.61</v>
      </c>
      <c r="M1952" s="19">
        <f>H1952*INDEX('Pliegos Tarifarios (Santiago)'!$B:$B,MATCH($B1952,'Pliegos Tarifarios (Santiago)'!$A:$A,0))</f>
        <v>92357.825456999999</v>
      </c>
      <c r="N1952" s="19">
        <f>I1952*INDEX('Pliegos Tarifarios (Santiago)'!$C:$C,MATCH($B1952,'Pliegos Tarifarios (Santiago)'!$A:$A,0))</f>
        <v>6672.9967806000004</v>
      </c>
      <c r="O1952" s="19">
        <f>J1952*INDEX('Pliegos Tarifarios (Santiago)'!$D:$D,MATCH($B1952,'Pliegos Tarifarios (Santiago)'!$A:$A,0))</f>
        <v>26989.180230000002</v>
      </c>
      <c r="P1952" s="19">
        <f>H1952*INDEX('Pliegos Tarifarios (Santiago)'!$E:$E,MATCH($B1952,'Pliegos Tarifarios (Santiago)'!$A:$A,0))</f>
        <v>9129.0295359999982</v>
      </c>
      <c r="Q1952" s="19" cm="1">
        <f t="array" ref="Q1952">H1952*_xlfn.IFS(H1952&lt;=350,INDEX('Pliegos Tarifarios (Santiago)'!$F:$F,MATCH($B1952,'Pliegos Tarifarios (Santiago)'!$A:$A,0)),H1952&lt;=500,INDEX('Pliegos Tarifarios (Santiago)'!$G:$G,MATCH($B1952,'Pliegos Tarifarios (Santiago)'!$A:$A,0)),H1952&lt;=1000,INDEX('Pliegos Tarifarios (Santiago)'!$H:$H,MATCH($B1952,'Pliegos Tarifarios (Santiago)'!$A:$A,0)),H1952&lt;=5000,INDEX('Pliegos Tarifarios (Santiago)'!$I:$I,MATCH($B1952,'Pliegos Tarifarios (Santiago)'!$A:$A,0)),H1952&gt;5000,INDEX('Pliegos Tarifarios (Santiago)'!$J:$J,MATCH($B1952,'Pliegos Tarifarios (Santiago)'!$A:$A,0)))/1.19</f>
        <v>1643.9670159663867</v>
      </c>
      <c r="R1952" s="19">
        <f>INDEX('Pliegos Tarifarios (Santiago)'!$K:$K,MATCH($B1952,'Pliegos Tarifarios (Santiago)'!$A:$A,0))</f>
        <v>723.17600000000004</v>
      </c>
      <c r="S1952" s="21">
        <f t="shared" si="122"/>
        <v>137516.17501956641</v>
      </c>
      <c r="T1952" s="21">
        <f t="shared" si="120"/>
        <v>26128.073253717619</v>
      </c>
      <c r="U1952" s="19">
        <v>0</v>
      </c>
      <c r="V1952" s="21">
        <f t="shared" si="121"/>
        <v>163644.24827328403</v>
      </c>
    </row>
    <row r="1953" spans="1:22" x14ac:dyDescent="0.3">
      <c r="A1953" s="7" t="s">
        <v>139</v>
      </c>
      <c r="B1953" s="7">
        <v>8</v>
      </c>
      <c r="C1953" s="8" t="s">
        <v>178</v>
      </c>
      <c r="D1953" s="7" t="s">
        <v>524</v>
      </c>
      <c r="E1953" s="7" t="s">
        <v>488</v>
      </c>
      <c r="F1953" s="8" t="s">
        <v>525</v>
      </c>
      <c r="G1953" s="7" t="s">
        <v>16</v>
      </c>
      <c r="H1953" s="9">
        <v>701.02930000000003</v>
      </c>
      <c r="I1953" s="9">
        <v>1.9011</v>
      </c>
      <c r="J1953" s="9">
        <v>1.8582000000000001</v>
      </c>
      <c r="K1953" s="10">
        <v>0.97743411709010575</v>
      </c>
      <c r="L1953" s="9">
        <v>22.61</v>
      </c>
      <c r="M1953" s="19">
        <f>H1953*INDEX('Pliegos Tarifarios (Santiago)'!$B:$B,MATCH($B1953,'Pliegos Tarifarios (Santiago)'!$A:$A,0))</f>
        <v>92369.723655900001</v>
      </c>
      <c r="N1953" s="19">
        <f>I1953*INDEX('Pliegos Tarifarios (Santiago)'!$C:$C,MATCH($B1953,'Pliegos Tarifarios (Santiago)'!$A:$A,0))</f>
        <v>6465.2095503</v>
      </c>
      <c r="O1953" s="19">
        <f>J1953*INDEX('Pliegos Tarifarios (Santiago)'!$D:$D,MATCH($B1953,'Pliegos Tarifarios (Santiago)'!$A:$A,0))</f>
        <v>26876.363721000002</v>
      </c>
      <c r="P1953" s="19">
        <f>H1953*INDEX('Pliegos Tarifarios (Santiago)'!$E:$E,MATCH($B1953,'Pliegos Tarifarios (Santiago)'!$A:$A,0))</f>
        <v>9130.2056032</v>
      </c>
      <c r="Q1953" s="19" cm="1">
        <f t="array" ref="Q1953">H1953*_xlfn.IFS(H1953&lt;=350,INDEX('Pliegos Tarifarios (Santiago)'!$F:$F,MATCH($B1953,'Pliegos Tarifarios (Santiago)'!$A:$A,0)),H1953&lt;=500,INDEX('Pliegos Tarifarios (Santiago)'!$G:$G,MATCH($B1953,'Pliegos Tarifarios (Santiago)'!$A:$A,0)),H1953&lt;=1000,INDEX('Pliegos Tarifarios (Santiago)'!$H:$H,MATCH($B1953,'Pliegos Tarifarios (Santiago)'!$A:$A,0)),H1953&lt;=5000,INDEX('Pliegos Tarifarios (Santiago)'!$I:$I,MATCH($B1953,'Pliegos Tarifarios (Santiago)'!$A:$A,0)),H1953&gt;5000,INDEX('Pliegos Tarifarios (Santiago)'!$J:$J,MATCH($B1953,'Pliegos Tarifarios (Santiago)'!$A:$A,0)))/1.19</f>
        <v>1644.1788036134458</v>
      </c>
      <c r="R1953" s="19">
        <f>INDEX('Pliegos Tarifarios (Santiago)'!$K:$K,MATCH($B1953,'Pliegos Tarifarios (Santiago)'!$A:$A,0))</f>
        <v>723.17600000000004</v>
      </c>
      <c r="S1953" s="21">
        <f t="shared" si="122"/>
        <v>137208.85733401345</v>
      </c>
      <c r="T1953" s="21">
        <f t="shared" si="120"/>
        <v>26069.682893462556</v>
      </c>
      <c r="U1953" s="19">
        <v>0</v>
      </c>
      <c r="V1953" s="21">
        <f t="shared" si="121"/>
        <v>163278.54022747601</v>
      </c>
    </row>
    <row r="1954" spans="1:22" x14ac:dyDescent="0.3">
      <c r="A1954" s="7" t="s">
        <v>139</v>
      </c>
      <c r="B1954" s="7">
        <v>8</v>
      </c>
      <c r="C1954" s="8" t="s">
        <v>178</v>
      </c>
      <c r="D1954" s="7" t="s">
        <v>526</v>
      </c>
      <c r="E1954" s="7" t="s">
        <v>488</v>
      </c>
      <c r="F1954" s="8" t="s">
        <v>527</v>
      </c>
      <c r="G1954" s="7" t="s">
        <v>16</v>
      </c>
      <c r="H1954" s="9">
        <v>704.11210000000005</v>
      </c>
      <c r="I1954" s="9">
        <v>1.9218</v>
      </c>
      <c r="J1954" s="9">
        <v>1.8597999999999999</v>
      </c>
      <c r="K1954" s="10">
        <v>0.96773857841606825</v>
      </c>
      <c r="L1954" s="9">
        <v>22.71</v>
      </c>
      <c r="M1954" s="19">
        <f>H1954*INDEX('Pliegos Tarifarios (Santiago)'!$B:$B,MATCH($B1954,'Pliegos Tarifarios (Santiago)'!$A:$A,0))</f>
        <v>92775.922632300004</v>
      </c>
      <c r="N1954" s="19">
        <f>I1954*INDEX('Pliegos Tarifarios (Santiago)'!$C:$C,MATCH($B1954,'Pliegos Tarifarios (Santiago)'!$A:$A,0))</f>
        <v>6535.6055514</v>
      </c>
      <c r="O1954" s="19">
        <f>J1954*INDEX('Pliegos Tarifarios (Santiago)'!$D:$D,MATCH($B1954,'Pliegos Tarifarios (Santiago)'!$A:$A,0))</f>
        <v>26899.505569000001</v>
      </c>
      <c r="P1954" s="19">
        <f>H1954*INDEX('Pliegos Tarifarios (Santiago)'!$E:$E,MATCH($B1954,'Pliegos Tarifarios (Santiago)'!$A:$A,0))</f>
        <v>9170.3559903999994</v>
      </c>
      <c r="Q1954" s="19" cm="1">
        <f t="array" ref="Q1954">H1954*_xlfn.IFS(H1954&lt;=350,INDEX('Pliegos Tarifarios (Santiago)'!$F:$F,MATCH($B1954,'Pliegos Tarifarios (Santiago)'!$A:$A,0)),H1954&lt;=500,INDEX('Pliegos Tarifarios (Santiago)'!$G:$G,MATCH($B1954,'Pliegos Tarifarios (Santiago)'!$A:$A,0)),H1954&lt;=1000,INDEX('Pliegos Tarifarios (Santiago)'!$H:$H,MATCH($B1954,'Pliegos Tarifarios (Santiago)'!$A:$A,0)),H1954&lt;=5000,INDEX('Pliegos Tarifarios (Santiago)'!$I:$I,MATCH($B1954,'Pliegos Tarifarios (Santiago)'!$A:$A,0)),H1954&gt;5000,INDEX('Pliegos Tarifarios (Santiago)'!$J:$J,MATCH($B1954,'Pliegos Tarifarios (Santiago)'!$A:$A,0)))/1.19</f>
        <v>1651.4091353781516</v>
      </c>
      <c r="R1954" s="19">
        <f>INDEX('Pliegos Tarifarios (Santiago)'!$K:$K,MATCH($B1954,'Pliegos Tarifarios (Santiago)'!$A:$A,0))</f>
        <v>723.17600000000004</v>
      </c>
      <c r="S1954" s="21">
        <f t="shared" si="122"/>
        <v>137755.97487847816</v>
      </c>
      <c r="T1954" s="21">
        <f t="shared" si="120"/>
        <v>26173.63522691085</v>
      </c>
      <c r="U1954" s="19">
        <v>0</v>
      </c>
      <c r="V1954" s="21">
        <f t="shared" si="121"/>
        <v>163929.610105389</v>
      </c>
    </row>
    <row r="1955" spans="1:22" x14ac:dyDescent="0.3">
      <c r="A1955" s="7" t="s">
        <v>139</v>
      </c>
      <c r="B1955" s="7">
        <v>8</v>
      </c>
      <c r="C1955" s="8" t="s">
        <v>178</v>
      </c>
      <c r="D1955" s="7" t="s">
        <v>528</v>
      </c>
      <c r="E1955" s="7" t="s">
        <v>488</v>
      </c>
      <c r="F1955" s="8" t="s">
        <v>529</v>
      </c>
      <c r="G1955" s="7" t="s">
        <v>16</v>
      </c>
      <c r="H1955" s="9">
        <v>700.54300000000001</v>
      </c>
      <c r="I1955" s="9">
        <v>1.9128000000000001</v>
      </c>
      <c r="J1955" s="9">
        <v>1.8707</v>
      </c>
      <c r="K1955" s="10">
        <v>0.97799038059389376</v>
      </c>
      <c r="L1955" s="9">
        <v>22.6</v>
      </c>
      <c r="M1955" s="19">
        <f>H1955*INDEX('Pliegos Tarifarios (Santiago)'!$B:$B,MATCH($B1955,'Pliegos Tarifarios (Santiago)'!$A:$A,0))</f>
        <v>92305.647309000007</v>
      </c>
      <c r="N1955" s="19">
        <f>I1955*INDEX('Pliegos Tarifarios (Santiago)'!$C:$C,MATCH($B1955,'Pliegos Tarifarios (Santiago)'!$A:$A,0))</f>
        <v>6504.9985944</v>
      </c>
      <c r="O1955" s="19">
        <f>J1955*INDEX('Pliegos Tarifarios (Santiago)'!$D:$D,MATCH($B1955,'Pliegos Tarifarios (Santiago)'!$A:$A,0))</f>
        <v>27057.159408500003</v>
      </c>
      <c r="P1955" s="19">
        <f>H1955*INDEX('Pliegos Tarifarios (Santiago)'!$E:$E,MATCH($B1955,'Pliegos Tarifarios (Santiago)'!$A:$A,0))</f>
        <v>9123.8720319999993</v>
      </c>
      <c r="Q1955" s="19" cm="1">
        <f t="array" ref="Q1955">H1955*_xlfn.IFS(H1955&lt;=350,INDEX('Pliegos Tarifarios (Santiago)'!$F:$F,MATCH($B1955,'Pliegos Tarifarios (Santiago)'!$A:$A,0)),H1955&lt;=500,INDEX('Pliegos Tarifarios (Santiago)'!$G:$G,MATCH($B1955,'Pliegos Tarifarios (Santiago)'!$A:$A,0)),H1955&lt;=1000,INDEX('Pliegos Tarifarios (Santiago)'!$H:$H,MATCH($B1955,'Pliegos Tarifarios (Santiago)'!$A:$A,0)),H1955&lt;=5000,INDEX('Pliegos Tarifarios (Santiago)'!$I:$I,MATCH($B1955,'Pliegos Tarifarios (Santiago)'!$A:$A,0)),H1955&gt;5000,INDEX('Pliegos Tarifarios (Santiago)'!$J:$J,MATCH($B1955,'Pliegos Tarifarios (Santiago)'!$A:$A,0)))/1.19</f>
        <v>1643.0382462184878</v>
      </c>
      <c r="R1955" s="19">
        <f>INDEX('Pliegos Tarifarios (Santiago)'!$K:$K,MATCH($B1955,'Pliegos Tarifarios (Santiago)'!$A:$A,0))</f>
        <v>723.17600000000004</v>
      </c>
      <c r="S1955" s="21">
        <f t="shared" si="122"/>
        <v>137357.89159011852</v>
      </c>
      <c r="T1955" s="21">
        <f t="shared" si="120"/>
        <v>26097.999402122521</v>
      </c>
      <c r="U1955" s="19">
        <v>0</v>
      </c>
      <c r="V1955" s="21">
        <f t="shared" si="121"/>
        <v>163455.89099224104</v>
      </c>
    </row>
    <row r="1956" spans="1:22" x14ac:dyDescent="0.3">
      <c r="A1956" s="7" t="s">
        <v>139</v>
      </c>
      <c r="B1956" s="7">
        <v>8</v>
      </c>
      <c r="C1956" s="8" t="s">
        <v>178</v>
      </c>
      <c r="D1956" s="7" t="s">
        <v>530</v>
      </c>
      <c r="E1956" s="7" t="s">
        <v>488</v>
      </c>
      <c r="F1956" s="8" t="s">
        <v>531</v>
      </c>
      <c r="G1956" s="7" t="s">
        <v>16</v>
      </c>
      <c r="H1956" s="9">
        <v>701.95069999999998</v>
      </c>
      <c r="I1956" s="9">
        <v>1.9178999999999999</v>
      </c>
      <c r="J1956" s="9">
        <v>1.8842000000000001</v>
      </c>
      <c r="K1956" s="10">
        <v>0.98242869805516464</v>
      </c>
      <c r="L1956" s="9">
        <v>22.64</v>
      </c>
      <c r="M1956" s="19">
        <f>H1956*INDEX('Pliegos Tarifarios (Santiago)'!$B:$B,MATCH($B1956,'Pliegos Tarifarios (Santiago)'!$A:$A,0))</f>
        <v>92491.130084100005</v>
      </c>
      <c r="N1956" s="19">
        <f>I1956*INDEX('Pliegos Tarifarios (Santiago)'!$C:$C,MATCH($B1956,'Pliegos Tarifarios (Santiago)'!$A:$A,0))</f>
        <v>6522.3425367</v>
      </c>
      <c r="O1956" s="19">
        <f>J1956*INDEX('Pliegos Tarifarios (Santiago)'!$D:$D,MATCH($B1956,'Pliegos Tarifarios (Santiago)'!$A:$A,0))</f>
        <v>27252.418751000001</v>
      </c>
      <c r="P1956" s="19">
        <f>H1956*INDEX('Pliegos Tarifarios (Santiago)'!$E:$E,MATCH($B1956,'Pliegos Tarifarios (Santiago)'!$A:$A,0))</f>
        <v>9142.2059167999996</v>
      </c>
      <c r="Q1956" s="19" cm="1">
        <f t="array" ref="Q1956">H1956*_xlfn.IFS(H1956&lt;=350,INDEX('Pliegos Tarifarios (Santiago)'!$F:$F,MATCH($B1956,'Pliegos Tarifarios (Santiago)'!$A:$A,0)),H1956&lt;=500,INDEX('Pliegos Tarifarios (Santiago)'!$G:$G,MATCH($B1956,'Pliegos Tarifarios (Santiago)'!$A:$A,0)),H1956&lt;=1000,INDEX('Pliegos Tarifarios (Santiago)'!$H:$H,MATCH($B1956,'Pliegos Tarifarios (Santiago)'!$A:$A,0)),H1956&lt;=5000,INDEX('Pliegos Tarifarios (Santiago)'!$I:$I,MATCH($B1956,'Pliegos Tarifarios (Santiago)'!$A:$A,0)),H1956&gt;5000,INDEX('Pliegos Tarifarios (Santiago)'!$J:$J,MATCH($B1956,'Pliegos Tarifarios (Santiago)'!$A:$A,0)))/1.19</f>
        <v>1646.3398350420171</v>
      </c>
      <c r="R1956" s="19">
        <f>INDEX('Pliegos Tarifarios (Santiago)'!$K:$K,MATCH($B1956,'Pliegos Tarifarios (Santiago)'!$A:$A,0))</f>
        <v>723.17600000000004</v>
      </c>
      <c r="S1956" s="21">
        <f t="shared" si="122"/>
        <v>137777.61312364205</v>
      </c>
      <c r="T1956" s="21">
        <f t="shared" si="120"/>
        <v>26177.746493491988</v>
      </c>
      <c r="U1956" s="19">
        <v>0</v>
      </c>
      <c r="V1956" s="21">
        <f t="shared" si="121"/>
        <v>163955.35961713403</v>
      </c>
    </row>
    <row r="1957" spans="1:22" x14ac:dyDescent="0.3">
      <c r="A1957" s="7" t="s">
        <v>139</v>
      </c>
      <c r="B1957" s="7">
        <v>8</v>
      </c>
      <c r="C1957" s="8" t="s">
        <v>178</v>
      </c>
      <c r="D1957" s="7" t="s">
        <v>532</v>
      </c>
      <c r="E1957" s="7" t="s">
        <v>488</v>
      </c>
      <c r="F1957" s="8" t="s">
        <v>533</v>
      </c>
      <c r="G1957" s="7" t="s">
        <v>16</v>
      </c>
      <c r="H1957" s="9">
        <v>701.02959999999996</v>
      </c>
      <c r="I1957" s="9">
        <v>1.9136</v>
      </c>
      <c r="J1957" s="9">
        <v>1.8666</v>
      </c>
      <c r="K1957" s="10">
        <v>0.97543896321070234</v>
      </c>
      <c r="L1957" s="9">
        <v>22.61</v>
      </c>
      <c r="M1957" s="19">
        <f>H1957*INDEX('Pliegos Tarifarios (Santiago)'!$B:$B,MATCH($B1957,'Pliegos Tarifarios (Santiago)'!$A:$A,0))</f>
        <v>92369.763184800002</v>
      </c>
      <c r="N1957" s="19">
        <f>I1957*INDEX('Pliegos Tarifarios (Santiago)'!$C:$C,MATCH($B1957,'Pliegos Tarifarios (Santiago)'!$A:$A,0))</f>
        <v>6507.7192128000006</v>
      </c>
      <c r="O1957" s="19">
        <f>J1957*INDEX('Pliegos Tarifarios (Santiago)'!$D:$D,MATCH($B1957,'Pliegos Tarifarios (Santiago)'!$A:$A,0))</f>
        <v>26997.858423000001</v>
      </c>
      <c r="P1957" s="19">
        <f>H1957*INDEX('Pliegos Tarifarios (Santiago)'!$E:$E,MATCH($B1957,'Pliegos Tarifarios (Santiago)'!$A:$A,0))</f>
        <v>9130.2095103999982</v>
      </c>
      <c r="Q1957" s="19" cm="1">
        <f t="array" ref="Q1957">H1957*_xlfn.IFS(H1957&lt;=350,INDEX('Pliegos Tarifarios (Santiago)'!$F:$F,MATCH($B1957,'Pliegos Tarifarios (Santiago)'!$A:$A,0)),H1957&lt;=500,INDEX('Pliegos Tarifarios (Santiago)'!$G:$G,MATCH($B1957,'Pliegos Tarifarios (Santiago)'!$A:$A,0)),H1957&lt;=1000,INDEX('Pliegos Tarifarios (Santiago)'!$H:$H,MATCH($B1957,'Pliegos Tarifarios (Santiago)'!$A:$A,0)),H1957&lt;=5000,INDEX('Pliegos Tarifarios (Santiago)'!$I:$I,MATCH($B1957,'Pliegos Tarifarios (Santiago)'!$A:$A,0)),H1957&gt;5000,INDEX('Pliegos Tarifarios (Santiago)'!$J:$J,MATCH($B1957,'Pliegos Tarifarios (Santiago)'!$A:$A,0)))/1.19</f>
        <v>1644.1795072268908</v>
      </c>
      <c r="R1957" s="19">
        <f>INDEX('Pliegos Tarifarios (Santiago)'!$K:$K,MATCH($B1957,'Pliegos Tarifarios (Santiago)'!$A:$A,0))</f>
        <v>723.17600000000004</v>
      </c>
      <c r="S1957" s="21">
        <f t="shared" si="122"/>
        <v>137372.9058382269</v>
      </c>
      <c r="T1957" s="21">
        <f t="shared" si="120"/>
        <v>26100.852109263113</v>
      </c>
      <c r="U1957" s="19">
        <v>0</v>
      </c>
      <c r="V1957" s="21">
        <f t="shared" si="121"/>
        <v>163473.75794749003</v>
      </c>
    </row>
    <row r="1958" spans="1:22" x14ac:dyDescent="0.3">
      <c r="A1958" s="7" t="s">
        <v>139</v>
      </c>
      <c r="B1958" s="7">
        <v>8</v>
      </c>
      <c r="C1958" s="8" t="s">
        <v>178</v>
      </c>
      <c r="D1958" s="7" t="s">
        <v>534</v>
      </c>
      <c r="E1958" s="7" t="s">
        <v>488</v>
      </c>
      <c r="F1958" s="8" t="s">
        <v>535</v>
      </c>
      <c r="G1958" s="7" t="s">
        <v>16</v>
      </c>
      <c r="H1958" s="9">
        <v>701.41340000000002</v>
      </c>
      <c r="I1958" s="9">
        <v>1.8972</v>
      </c>
      <c r="J1958" s="9">
        <v>1.8959999999999999</v>
      </c>
      <c r="K1958" s="10">
        <v>0.9993674889310562</v>
      </c>
      <c r="L1958" s="9">
        <v>22.63</v>
      </c>
      <c r="M1958" s="19">
        <f>H1958*INDEX('Pliegos Tarifarios (Santiago)'!$B:$B,MATCH($B1958,'Pliegos Tarifarios (Santiago)'!$A:$A,0))</f>
        <v>92420.333824200003</v>
      </c>
      <c r="N1958" s="19">
        <f>I1958*INDEX('Pliegos Tarifarios (Santiago)'!$C:$C,MATCH($B1958,'Pliegos Tarifarios (Santiago)'!$A:$A,0))</f>
        <v>6451.9465356000001</v>
      </c>
      <c r="O1958" s="19">
        <f>J1958*INDEX('Pliegos Tarifarios (Santiago)'!$D:$D,MATCH($B1958,'Pliegos Tarifarios (Santiago)'!$A:$A,0))</f>
        <v>27423.08988</v>
      </c>
      <c r="P1958" s="19">
        <f>H1958*INDEX('Pliegos Tarifarios (Santiago)'!$E:$E,MATCH($B1958,'Pliegos Tarifarios (Santiago)'!$A:$A,0))</f>
        <v>9135.2081216000006</v>
      </c>
      <c r="Q1958" s="19" cm="1">
        <f t="array" ref="Q1958">H1958*_xlfn.IFS(H1958&lt;=350,INDEX('Pliegos Tarifarios (Santiago)'!$F:$F,MATCH($B1958,'Pliegos Tarifarios (Santiago)'!$A:$A,0)),H1958&lt;=500,INDEX('Pliegos Tarifarios (Santiago)'!$G:$G,MATCH($B1958,'Pliegos Tarifarios (Santiago)'!$A:$A,0)),H1958&lt;=1000,INDEX('Pliegos Tarifarios (Santiago)'!$H:$H,MATCH($B1958,'Pliegos Tarifarios (Santiago)'!$A:$A,0)),H1958&lt;=5000,INDEX('Pliegos Tarifarios (Santiago)'!$I:$I,MATCH($B1958,'Pliegos Tarifarios (Santiago)'!$A:$A,0)),H1958&gt;5000,INDEX('Pliegos Tarifarios (Santiago)'!$J:$J,MATCH($B1958,'Pliegos Tarifarios (Santiago)'!$A:$A,0)))/1.19</f>
        <v>1645.0796633613447</v>
      </c>
      <c r="R1958" s="19">
        <f>INDEX('Pliegos Tarifarios (Santiago)'!$K:$K,MATCH($B1958,'Pliegos Tarifarios (Santiago)'!$A:$A,0))</f>
        <v>723.17600000000004</v>
      </c>
      <c r="S1958" s="21">
        <f t="shared" si="122"/>
        <v>137798.83402476134</v>
      </c>
      <c r="T1958" s="21">
        <f t="shared" si="120"/>
        <v>26181.778464704654</v>
      </c>
      <c r="U1958" s="19">
        <v>0</v>
      </c>
      <c r="V1958" s="21">
        <f t="shared" si="121"/>
        <v>163980.612489466</v>
      </c>
    </row>
    <row r="1959" spans="1:22" x14ac:dyDescent="0.3">
      <c r="A1959" s="7" t="s">
        <v>139</v>
      </c>
      <c r="B1959" s="7">
        <v>8</v>
      </c>
      <c r="C1959" s="8" t="s">
        <v>178</v>
      </c>
      <c r="D1959" s="7" t="s">
        <v>536</v>
      </c>
      <c r="E1959" s="7" t="s">
        <v>488</v>
      </c>
      <c r="F1959" s="8" t="s">
        <v>537</v>
      </c>
      <c r="G1959" s="7" t="s">
        <v>30</v>
      </c>
      <c r="H1959" s="9">
        <v>702.30679999999995</v>
      </c>
      <c r="I1959" s="9">
        <v>1.8624000000000001</v>
      </c>
      <c r="J1959" s="9">
        <v>1.8403</v>
      </c>
      <c r="K1959" s="10">
        <v>0.98813359106529208</v>
      </c>
      <c r="L1959" s="9">
        <v>22.66</v>
      </c>
      <c r="M1959" s="19">
        <f>H1959*INDEX('Pliegos Tarifarios (Santiago)'!$B:$B,MATCH($B1959,'Pliegos Tarifarios (Santiago)'!$A:$A,0))</f>
        <v>92538.050888400001</v>
      </c>
      <c r="N1959" s="19">
        <f>I1959*INDEX('Pliegos Tarifarios (Santiago)'!$C:$C,MATCH($B1959,'Pliegos Tarifarios (Santiago)'!$A:$A,0))</f>
        <v>6333.5996352000002</v>
      </c>
      <c r="O1959" s="19">
        <f>J1959*INDEX('Pliegos Tarifarios (Santiago)'!$D:$D,MATCH($B1959,'Pliegos Tarifarios (Santiago)'!$A:$A,0))</f>
        <v>26617.464296500002</v>
      </c>
      <c r="P1959" s="19">
        <f>H1959*INDEX('Pliegos Tarifarios (Santiago)'!$E:$E,MATCH($B1959,'Pliegos Tarifarios (Santiago)'!$A:$A,0))</f>
        <v>9146.8437631999986</v>
      </c>
      <c r="Q1959" s="19" cm="1">
        <f t="array" ref="Q1959">H1959*_xlfn.IFS(H1959&lt;=350,INDEX('Pliegos Tarifarios (Santiago)'!$F:$F,MATCH($B1959,'Pliegos Tarifarios (Santiago)'!$A:$A,0)),H1959&lt;=500,INDEX('Pliegos Tarifarios (Santiago)'!$G:$G,MATCH($B1959,'Pliegos Tarifarios (Santiago)'!$A:$A,0)),H1959&lt;=1000,INDEX('Pliegos Tarifarios (Santiago)'!$H:$H,MATCH($B1959,'Pliegos Tarifarios (Santiago)'!$A:$A,0)),H1959&lt;=5000,INDEX('Pliegos Tarifarios (Santiago)'!$I:$I,MATCH($B1959,'Pliegos Tarifarios (Santiago)'!$A:$A,0)),H1959&gt;5000,INDEX('Pliegos Tarifarios (Santiago)'!$J:$J,MATCH($B1959,'Pliegos Tarifarios (Santiago)'!$A:$A,0)))/1.19</f>
        <v>1647.1750242016808</v>
      </c>
      <c r="R1959" s="19">
        <f>INDEX('Pliegos Tarifarios (Santiago)'!$K:$K,MATCH($B1959,'Pliegos Tarifarios (Santiago)'!$A:$A,0))</f>
        <v>723.17600000000004</v>
      </c>
      <c r="S1959" s="21">
        <f t="shared" si="122"/>
        <v>137006.30960750169</v>
      </c>
      <c r="T1959" s="21">
        <f t="shared" si="120"/>
        <v>26031.198825425323</v>
      </c>
      <c r="U1959" s="19">
        <v>0</v>
      </c>
      <c r="V1959" s="21">
        <f t="shared" si="121"/>
        <v>163037.50843292702</v>
      </c>
    </row>
    <row r="1960" spans="1:22" x14ac:dyDescent="0.3">
      <c r="A1960" s="7" t="s">
        <v>139</v>
      </c>
      <c r="B1960" s="7">
        <v>8</v>
      </c>
      <c r="C1960" s="8" t="s">
        <v>178</v>
      </c>
      <c r="D1960" s="7" t="s">
        <v>538</v>
      </c>
      <c r="E1960" s="7" t="s">
        <v>488</v>
      </c>
      <c r="F1960" s="8" t="s">
        <v>539</v>
      </c>
      <c r="G1960" s="7" t="s">
        <v>30</v>
      </c>
      <c r="H1960" s="9">
        <v>701.56010000000003</v>
      </c>
      <c r="I1960" s="9">
        <v>1.8662000000000001</v>
      </c>
      <c r="J1960" s="9">
        <v>1.8662000000000001</v>
      </c>
      <c r="K1960" s="10">
        <v>1</v>
      </c>
      <c r="L1960" s="9">
        <v>22.63</v>
      </c>
      <c r="M1960" s="19">
        <f>H1960*INDEX('Pliegos Tarifarios (Santiago)'!$B:$B,MATCH($B1960,'Pliegos Tarifarios (Santiago)'!$A:$A,0))</f>
        <v>92439.663456300012</v>
      </c>
      <c r="N1960" s="19">
        <f>I1960*INDEX('Pliegos Tarifarios (Santiago)'!$C:$C,MATCH($B1960,'Pliegos Tarifarios (Santiago)'!$A:$A,0))</f>
        <v>6346.5225726000008</v>
      </c>
      <c r="O1960" s="19">
        <f>J1960*INDEX('Pliegos Tarifarios (Santiago)'!$D:$D,MATCH($B1960,'Pliegos Tarifarios (Santiago)'!$A:$A,0))</f>
        <v>26992.072961000002</v>
      </c>
      <c r="P1960" s="19">
        <f>H1960*INDEX('Pliegos Tarifarios (Santiago)'!$E:$E,MATCH($B1960,'Pliegos Tarifarios (Santiago)'!$A:$A,0))</f>
        <v>9137.1187424</v>
      </c>
      <c r="Q1960" s="19" cm="1">
        <f t="array" ref="Q1960">H1960*_xlfn.IFS(H1960&lt;=350,INDEX('Pliegos Tarifarios (Santiago)'!$F:$F,MATCH($B1960,'Pliegos Tarifarios (Santiago)'!$A:$A,0)),H1960&lt;=500,INDEX('Pliegos Tarifarios (Santiago)'!$G:$G,MATCH($B1960,'Pliegos Tarifarios (Santiago)'!$A:$A,0)),H1960&lt;=1000,INDEX('Pliegos Tarifarios (Santiago)'!$H:$H,MATCH($B1960,'Pliegos Tarifarios (Santiago)'!$A:$A,0)),H1960&lt;=5000,INDEX('Pliegos Tarifarios (Santiago)'!$I:$I,MATCH($B1960,'Pliegos Tarifarios (Santiago)'!$A:$A,0)),H1960&gt;5000,INDEX('Pliegos Tarifarios (Santiago)'!$J:$J,MATCH($B1960,'Pliegos Tarifarios (Santiago)'!$A:$A,0)))/1.19</f>
        <v>1645.4237303361349</v>
      </c>
      <c r="R1960" s="19">
        <f>INDEX('Pliegos Tarifarios (Santiago)'!$K:$K,MATCH($B1960,'Pliegos Tarifarios (Santiago)'!$A:$A,0))</f>
        <v>723.17600000000004</v>
      </c>
      <c r="S1960" s="21">
        <f t="shared" si="122"/>
        <v>137283.97746263616</v>
      </c>
      <c r="T1960" s="21">
        <f t="shared" si="120"/>
        <v>26083.95571790087</v>
      </c>
      <c r="U1960" s="19">
        <v>0</v>
      </c>
      <c r="V1960" s="21">
        <f t="shared" si="121"/>
        <v>163367.93318053702</v>
      </c>
    </row>
    <row r="1961" spans="1:22" x14ac:dyDescent="0.3">
      <c r="A1961" s="7" t="s">
        <v>139</v>
      </c>
      <c r="B1961" s="7">
        <v>8</v>
      </c>
      <c r="C1961" s="8" t="s">
        <v>178</v>
      </c>
      <c r="D1961" s="7" t="s">
        <v>540</v>
      </c>
      <c r="E1961" s="7" t="s">
        <v>488</v>
      </c>
      <c r="F1961" s="8" t="s">
        <v>541</v>
      </c>
      <c r="G1961" s="7" t="s">
        <v>30</v>
      </c>
      <c r="H1961" s="9">
        <v>701.68200000000002</v>
      </c>
      <c r="I1961" s="9">
        <v>1.8562000000000001</v>
      </c>
      <c r="J1961" s="9">
        <v>1.8311999999999999</v>
      </c>
      <c r="K1961" s="10">
        <v>0.98653162374744097</v>
      </c>
      <c r="L1961" s="9">
        <v>22.63</v>
      </c>
      <c r="M1961" s="19">
        <f>H1961*INDEX('Pliegos Tarifarios (Santiago)'!$B:$B,MATCH($B1961,'Pliegos Tarifarios (Santiago)'!$A:$A,0))</f>
        <v>92455.725365999999</v>
      </c>
      <c r="N1961" s="19">
        <f>I1961*INDEX('Pliegos Tarifarios (Santiago)'!$C:$C,MATCH($B1961,'Pliegos Tarifarios (Santiago)'!$A:$A,0))</f>
        <v>6312.5148426000005</v>
      </c>
      <c r="O1961" s="19">
        <f>J1961*INDEX('Pliegos Tarifarios (Santiago)'!$D:$D,MATCH($B1961,'Pliegos Tarifarios (Santiago)'!$A:$A,0))</f>
        <v>26485.845035999999</v>
      </c>
      <c r="P1961" s="19">
        <f>H1961*INDEX('Pliegos Tarifarios (Santiago)'!$E:$E,MATCH($B1961,'Pliegos Tarifarios (Santiago)'!$A:$A,0))</f>
        <v>9138.7063679999992</v>
      </c>
      <c r="Q1961" s="19" cm="1">
        <f t="array" ref="Q1961">H1961*_xlfn.IFS(H1961&lt;=350,INDEX('Pliegos Tarifarios (Santiago)'!$F:$F,MATCH($B1961,'Pliegos Tarifarios (Santiago)'!$A:$A,0)),H1961&lt;=500,INDEX('Pliegos Tarifarios (Santiago)'!$G:$G,MATCH($B1961,'Pliegos Tarifarios (Santiago)'!$A:$A,0)),H1961&lt;=1000,INDEX('Pliegos Tarifarios (Santiago)'!$H:$H,MATCH($B1961,'Pliegos Tarifarios (Santiago)'!$A:$A,0)),H1961&lt;=5000,INDEX('Pliegos Tarifarios (Santiago)'!$I:$I,MATCH($B1961,'Pliegos Tarifarios (Santiago)'!$A:$A,0)),H1961&gt;5000,INDEX('Pliegos Tarifarios (Santiago)'!$J:$J,MATCH($B1961,'Pliegos Tarifarios (Santiago)'!$A:$A,0)))/1.19</f>
        <v>1645.7096319327734</v>
      </c>
      <c r="R1961" s="19">
        <f>INDEX('Pliegos Tarifarios (Santiago)'!$K:$K,MATCH($B1961,'Pliegos Tarifarios (Santiago)'!$A:$A,0))</f>
        <v>723.17600000000004</v>
      </c>
      <c r="S1961" s="21">
        <f t="shared" si="122"/>
        <v>136761.67724453277</v>
      </c>
      <c r="T1961" s="21">
        <f t="shared" si="120"/>
        <v>25984.718676461227</v>
      </c>
      <c r="U1961" s="19">
        <v>0</v>
      </c>
      <c r="V1961" s="21">
        <f t="shared" si="121"/>
        <v>162746.39592099399</v>
      </c>
    </row>
    <row r="1962" spans="1:22" x14ac:dyDescent="0.3">
      <c r="A1962" s="7" t="s">
        <v>139</v>
      </c>
      <c r="B1962" s="7">
        <v>8</v>
      </c>
      <c r="C1962" s="8" t="s">
        <v>178</v>
      </c>
      <c r="D1962" s="7" t="s">
        <v>542</v>
      </c>
      <c r="E1962" s="7" t="s">
        <v>488</v>
      </c>
      <c r="F1962" s="8" t="s">
        <v>543</v>
      </c>
      <c r="G1962" s="7" t="s">
        <v>30</v>
      </c>
      <c r="H1962" s="9">
        <v>701.11749999999995</v>
      </c>
      <c r="I1962" s="9">
        <v>1.8737999999999999</v>
      </c>
      <c r="J1962" s="9">
        <v>1.8737999999999999</v>
      </c>
      <c r="K1962" s="10">
        <v>1</v>
      </c>
      <c r="L1962" s="9">
        <v>22.62</v>
      </c>
      <c r="M1962" s="19">
        <f>H1962*INDEX('Pliegos Tarifarios (Santiago)'!$B:$B,MATCH($B1962,'Pliegos Tarifarios (Santiago)'!$A:$A,0))</f>
        <v>92381.345152499998</v>
      </c>
      <c r="N1962" s="19">
        <f>I1962*INDEX('Pliegos Tarifarios (Santiago)'!$C:$C,MATCH($B1962,'Pliegos Tarifarios (Santiago)'!$A:$A,0))</f>
        <v>6372.3684474000002</v>
      </c>
      <c r="O1962" s="19">
        <f>J1962*INDEX('Pliegos Tarifarios (Santiago)'!$D:$D,MATCH($B1962,'Pliegos Tarifarios (Santiago)'!$A:$A,0))</f>
        <v>27101.996738999998</v>
      </c>
      <c r="P1962" s="19">
        <f>H1962*INDEX('Pliegos Tarifarios (Santiago)'!$E:$E,MATCH($B1962,'Pliegos Tarifarios (Santiago)'!$A:$A,0))</f>
        <v>9131.3543199999986</v>
      </c>
      <c r="Q1962" s="19" cm="1">
        <f t="array" ref="Q1962">H1962*_xlfn.IFS(H1962&lt;=350,INDEX('Pliegos Tarifarios (Santiago)'!$F:$F,MATCH($B1962,'Pliegos Tarifarios (Santiago)'!$A:$A,0)),H1962&lt;=500,INDEX('Pliegos Tarifarios (Santiago)'!$G:$G,MATCH($B1962,'Pliegos Tarifarios (Santiago)'!$A:$A,0)),H1962&lt;=1000,INDEX('Pliegos Tarifarios (Santiago)'!$H:$H,MATCH($B1962,'Pliegos Tarifarios (Santiago)'!$A:$A,0)),H1962&lt;=5000,INDEX('Pliegos Tarifarios (Santiago)'!$I:$I,MATCH($B1962,'Pliegos Tarifarios (Santiago)'!$A:$A,0)),H1962&gt;5000,INDEX('Pliegos Tarifarios (Santiago)'!$J:$J,MATCH($B1962,'Pliegos Tarifarios (Santiago)'!$A:$A,0)))/1.19</f>
        <v>1644.3856659663866</v>
      </c>
      <c r="R1962" s="19">
        <f>INDEX('Pliegos Tarifarios (Santiago)'!$K:$K,MATCH($B1962,'Pliegos Tarifarios (Santiago)'!$A:$A,0))</f>
        <v>723.17600000000004</v>
      </c>
      <c r="S1962" s="21">
        <f t="shared" si="122"/>
        <v>137354.62632486637</v>
      </c>
      <c r="T1962" s="21">
        <f t="shared" si="120"/>
        <v>26097.37900172461</v>
      </c>
      <c r="U1962" s="19">
        <v>0</v>
      </c>
      <c r="V1962" s="21">
        <f t="shared" si="121"/>
        <v>163452.005326591</v>
      </c>
    </row>
    <row r="1963" spans="1:22" x14ac:dyDescent="0.3">
      <c r="A1963" s="7" t="s">
        <v>139</v>
      </c>
      <c r="B1963" s="7">
        <v>8</v>
      </c>
      <c r="C1963" s="8" t="s">
        <v>178</v>
      </c>
      <c r="D1963" s="7" t="s">
        <v>544</v>
      </c>
      <c r="E1963" s="7" t="s">
        <v>488</v>
      </c>
      <c r="F1963" s="8" t="s">
        <v>545</v>
      </c>
      <c r="G1963" s="7" t="s">
        <v>30</v>
      </c>
      <c r="H1963" s="9">
        <v>702.97119999999995</v>
      </c>
      <c r="I1963" s="9">
        <v>1.8824000000000001</v>
      </c>
      <c r="J1963" s="9">
        <v>1.8462000000000001</v>
      </c>
      <c r="K1963" s="10">
        <v>0.98076923076923073</v>
      </c>
      <c r="L1963" s="9">
        <v>22.68</v>
      </c>
      <c r="M1963" s="19">
        <f>H1963*INDEX('Pliegos Tarifarios (Santiago)'!$B:$B,MATCH($B1963,'Pliegos Tarifarios (Santiago)'!$A:$A,0))</f>
        <v>92625.594225599998</v>
      </c>
      <c r="N1963" s="19">
        <f>I1963*INDEX('Pliegos Tarifarios (Santiago)'!$C:$C,MATCH($B1963,'Pliegos Tarifarios (Santiago)'!$A:$A,0))</f>
        <v>6401.6150952000007</v>
      </c>
      <c r="O1963" s="19">
        <f>J1963*INDEX('Pliegos Tarifarios (Santiago)'!$D:$D,MATCH($B1963,'Pliegos Tarifarios (Santiago)'!$A:$A,0))</f>
        <v>26702.799861000003</v>
      </c>
      <c r="P1963" s="19">
        <f>H1963*INDEX('Pliegos Tarifarios (Santiago)'!$E:$E,MATCH($B1963,'Pliegos Tarifarios (Santiago)'!$A:$A,0))</f>
        <v>9155.496908799998</v>
      </c>
      <c r="Q1963" s="19" cm="1">
        <f t="array" ref="Q1963">H1963*_xlfn.IFS(H1963&lt;=350,INDEX('Pliegos Tarifarios (Santiago)'!$F:$F,MATCH($B1963,'Pliegos Tarifarios (Santiago)'!$A:$A,0)),H1963&lt;=500,INDEX('Pliegos Tarifarios (Santiago)'!$G:$G,MATCH($B1963,'Pliegos Tarifarios (Santiago)'!$A:$A,0)),H1963&lt;=1000,INDEX('Pliegos Tarifarios (Santiago)'!$H:$H,MATCH($B1963,'Pliegos Tarifarios (Santiago)'!$A:$A,0)),H1963&lt;=5000,INDEX('Pliegos Tarifarios (Santiago)'!$I:$I,MATCH($B1963,'Pliegos Tarifarios (Santiago)'!$A:$A,0)),H1963&gt;5000,INDEX('Pliegos Tarifarios (Santiago)'!$J:$J,MATCH($B1963,'Pliegos Tarifarios (Santiago)'!$A:$A,0)))/1.19</f>
        <v>1648.7332934453782</v>
      </c>
      <c r="R1963" s="19">
        <f>INDEX('Pliegos Tarifarios (Santiago)'!$K:$K,MATCH($B1963,'Pliegos Tarifarios (Santiago)'!$A:$A,0))</f>
        <v>723.17600000000004</v>
      </c>
      <c r="S1963" s="21">
        <f t="shared" si="122"/>
        <v>137257.41538404539</v>
      </c>
      <c r="T1963" s="21">
        <f t="shared" si="120"/>
        <v>26078.908922968625</v>
      </c>
      <c r="U1963" s="19">
        <v>0</v>
      </c>
      <c r="V1963" s="21">
        <f t="shared" si="121"/>
        <v>163336.32430701403</v>
      </c>
    </row>
    <row r="1964" spans="1:22" x14ac:dyDescent="0.3">
      <c r="A1964" s="7" t="s">
        <v>139</v>
      </c>
      <c r="B1964" s="7">
        <v>8</v>
      </c>
      <c r="C1964" s="8" t="s">
        <v>178</v>
      </c>
      <c r="D1964" s="7" t="s">
        <v>546</v>
      </c>
      <c r="E1964" s="7" t="s">
        <v>488</v>
      </c>
      <c r="F1964" s="8" t="s">
        <v>547</v>
      </c>
      <c r="G1964" s="7" t="s">
        <v>30</v>
      </c>
      <c r="H1964" s="9">
        <v>701.55960000000005</v>
      </c>
      <c r="I1964" s="9">
        <v>1.8892</v>
      </c>
      <c r="J1964" s="9">
        <v>1.8334999999999999</v>
      </c>
      <c r="K1964" s="10">
        <v>0.97051662079186951</v>
      </c>
      <c r="L1964" s="9">
        <v>22.63</v>
      </c>
      <c r="M1964" s="19">
        <f>H1964*INDEX('Pliegos Tarifarios (Santiago)'!$B:$B,MATCH($B1964,'Pliegos Tarifarios (Santiago)'!$A:$A,0))</f>
        <v>92439.597574800006</v>
      </c>
      <c r="N1964" s="19">
        <f>I1964*INDEX('Pliegos Tarifarios (Santiago)'!$C:$C,MATCH($B1964,'Pliegos Tarifarios (Santiago)'!$A:$A,0))</f>
        <v>6424.7403516000004</v>
      </c>
      <c r="O1964" s="19">
        <f>J1964*INDEX('Pliegos Tarifarios (Santiago)'!$D:$D,MATCH($B1964,'Pliegos Tarifarios (Santiago)'!$A:$A,0))</f>
        <v>26519.111442500001</v>
      </c>
      <c r="P1964" s="19">
        <f>H1964*INDEX('Pliegos Tarifarios (Santiago)'!$E:$E,MATCH($B1964,'Pliegos Tarifarios (Santiago)'!$A:$A,0))</f>
        <v>9137.1122304</v>
      </c>
      <c r="Q1964" s="19" cm="1">
        <f t="array" ref="Q1964">H1964*_xlfn.IFS(H1964&lt;=350,INDEX('Pliegos Tarifarios (Santiago)'!$F:$F,MATCH($B1964,'Pliegos Tarifarios (Santiago)'!$A:$A,0)),H1964&lt;=500,INDEX('Pliegos Tarifarios (Santiago)'!$G:$G,MATCH($B1964,'Pliegos Tarifarios (Santiago)'!$A:$A,0)),H1964&lt;=1000,INDEX('Pliegos Tarifarios (Santiago)'!$H:$H,MATCH($B1964,'Pliegos Tarifarios (Santiago)'!$A:$A,0)),H1964&lt;=5000,INDEX('Pliegos Tarifarios (Santiago)'!$I:$I,MATCH($B1964,'Pliegos Tarifarios (Santiago)'!$A:$A,0)),H1964&gt;5000,INDEX('Pliegos Tarifarios (Santiago)'!$J:$J,MATCH($B1964,'Pliegos Tarifarios (Santiago)'!$A:$A,0)))/1.19</f>
        <v>1645.4225576470592</v>
      </c>
      <c r="R1964" s="19">
        <f>INDEX('Pliegos Tarifarios (Santiago)'!$K:$K,MATCH($B1964,'Pliegos Tarifarios (Santiago)'!$A:$A,0))</f>
        <v>723.17600000000004</v>
      </c>
      <c r="S1964" s="21">
        <f t="shared" si="122"/>
        <v>136889.16015694707</v>
      </c>
      <c r="T1964" s="21">
        <f t="shared" si="120"/>
        <v>26008.940429819944</v>
      </c>
      <c r="U1964" s="19">
        <v>0</v>
      </c>
      <c r="V1964" s="21">
        <f t="shared" si="121"/>
        <v>162898.10058676702</v>
      </c>
    </row>
    <row r="1965" spans="1:22" x14ac:dyDescent="0.3">
      <c r="A1965" s="7" t="s">
        <v>139</v>
      </c>
      <c r="B1965" s="7">
        <v>8</v>
      </c>
      <c r="C1965" s="8" t="s">
        <v>178</v>
      </c>
      <c r="D1965" s="7" t="s">
        <v>548</v>
      </c>
      <c r="E1965" s="7" t="s">
        <v>488</v>
      </c>
      <c r="F1965" s="8" t="s">
        <v>549</v>
      </c>
      <c r="G1965" s="7" t="s">
        <v>30</v>
      </c>
      <c r="H1965" s="9">
        <v>703.02779999999996</v>
      </c>
      <c r="I1965" s="9">
        <v>1.9139999999999999</v>
      </c>
      <c r="J1965" s="9">
        <v>1.8640000000000001</v>
      </c>
      <c r="K1965" s="10">
        <v>0.97387669801462917</v>
      </c>
      <c r="L1965" s="9">
        <v>22.68</v>
      </c>
      <c r="M1965" s="19">
        <f>H1965*INDEX('Pliegos Tarifarios (Santiago)'!$B:$B,MATCH($B1965,'Pliegos Tarifarios (Santiago)'!$A:$A,0))</f>
        <v>92633.052011399996</v>
      </c>
      <c r="N1965" s="19">
        <f>I1965*INDEX('Pliegos Tarifarios (Santiago)'!$C:$C,MATCH($B1965,'Pliegos Tarifarios (Santiago)'!$A:$A,0))</f>
        <v>6509.079522</v>
      </c>
      <c r="O1965" s="19">
        <f>J1965*INDEX('Pliegos Tarifarios (Santiago)'!$D:$D,MATCH($B1965,'Pliegos Tarifarios (Santiago)'!$A:$A,0))</f>
        <v>26960.252920000003</v>
      </c>
      <c r="P1965" s="19">
        <f>H1965*INDEX('Pliegos Tarifarios (Santiago)'!$E:$E,MATCH($B1965,'Pliegos Tarifarios (Santiago)'!$A:$A,0))</f>
        <v>9156.2340671999991</v>
      </c>
      <c r="Q1965" s="19" cm="1">
        <f t="array" ref="Q1965">H1965*_xlfn.IFS(H1965&lt;=350,INDEX('Pliegos Tarifarios (Santiago)'!$F:$F,MATCH($B1965,'Pliegos Tarifarios (Santiago)'!$A:$A,0)),H1965&lt;=500,INDEX('Pliegos Tarifarios (Santiago)'!$G:$G,MATCH($B1965,'Pliegos Tarifarios (Santiago)'!$A:$A,0)),H1965&lt;=1000,INDEX('Pliegos Tarifarios (Santiago)'!$H:$H,MATCH($B1965,'Pliegos Tarifarios (Santiago)'!$A:$A,0)),H1965&lt;=5000,INDEX('Pliegos Tarifarios (Santiago)'!$I:$I,MATCH($B1965,'Pliegos Tarifarios (Santiago)'!$A:$A,0)),H1965&gt;5000,INDEX('Pliegos Tarifarios (Santiago)'!$J:$J,MATCH($B1965,'Pliegos Tarifarios (Santiago)'!$A:$A,0)))/1.19</f>
        <v>1648.8660418487395</v>
      </c>
      <c r="R1965" s="19">
        <f>INDEX('Pliegos Tarifarios (Santiago)'!$K:$K,MATCH($B1965,'Pliegos Tarifarios (Santiago)'!$A:$A,0))</f>
        <v>723.17600000000004</v>
      </c>
      <c r="S1965" s="21">
        <f t="shared" si="122"/>
        <v>137630.66056244873</v>
      </c>
      <c r="T1965" s="21">
        <f t="shared" si="120"/>
        <v>26149.825506865258</v>
      </c>
      <c r="U1965" s="19">
        <v>0</v>
      </c>
      <c r="V1965" s="21">
        <f t="shared" si="121"/>
        <v>163780.48606931398</v>
      </c>
    </row>
    <row r="1966" spans="1:22" x14ac:dyDescent="0.3">
      <c r="A1966" s="7" t="s">
        <v>139</v>
      </c>
      <c r="B1966" s="7">
        <v>8</v>
      </c>
      <c r="C1966" s="8" t="s">
        <v>178</v>
      </c>
      <c r="D1966" s="7" t="s">
        <v>550</v>
      </c>
      <c r="E1966" s="7" t="s">
        <v>488</v>
      </c>
      <c r="F1966" s="8" t="s">
        <v>551</v>
      </c>
      <c r="G1966" s="7" t="s">
        <v>30</v>
      </c>
      <c r="H1966" s="9">
        <v>701.39779999999996</v>
      </c>
      <c r="I1966" s="9">
        <v>1.8873</v>
      </c>
      <c r="J1966" s="9">
        <v>1.8494999999999999</v>
      </c>
      <c r="K1966" s="10">
        <v>0.97997138769670955</v>
      </c>
      <c r="L1966" s="9">
        <v>22.63</v>
      </c>
      <c r="M1966" s="19">
        <f>H1966*INDEX('Pliegos Tarifarios (Santiago)'!$B:$B,MATCH($B1966,'Pliegos Tarifarios (Santiago)'!$A:$A,0))</f>
        <v>92418.278321399994</v>
      </c>
      <c r="N1966" s="19">
        <f>I1966*INDEX('Pliegos Tarifarios (Santiago)'!$C:$C,MATCH($B1966,'Pliegos Tarifarios (Santiago)'!$A:$A,0))</f>
        <v>6418.2788829000001</v>
      </c>
      <c r="O1966" s="19">
        <f>J1966*INDEX('Pliegos Tarifarios (Santiago)'!$D:$D,MATCH($B1966,'Pliegos Tarifarios (Santiago)'!$A:$A,0))</f>
        <v>26750.529922500002</v>
      </c>
      <c r="P1966" s="19">
        <f>H1966*INDEX('Pliegos Tarifarios (Santiago)'!$E:$E,MATCH($B1966,'Pliegos Tarifarios (Santiago)'!$A:$A,0))</f>
        <v>9135.0049471999992</v>
      </c>
      <c r="Q1966" s="19" cm="1">
        <f t="array" ref="Q1966">H1966*_xlfn.IFS(H1966&lt;=350,INDEX('Pliegos Tarifarios (Santiago)'!$F:$F,MATCH($B1966,'Pliegos Tarifarios (Santiago)'!$A:$A,0)),H1966&lt;=500,INDEX('Pliegos Tarifarios (Santiago)'!$G:$G,MATCH($B1966,'Pliegos Tarifarios (Santiago)'!$A:$A,0)),H1966&lt;=1000,INDEX('Pliegos Tarifarios (Santiago)'!$H:$H,MATCH($B1966,'Pliegos Tarifarios (Santiago)'!$A:$A,0)),H1966&lt;=5000,INDEX('Pliegos Tarifarios (Santiago)'!$I:$I,MATCH($B1966,'Pliegos Tarifarios (Santiago)'!$A:$A,0)),H1966&gt;5000,INDEX('Pliegos Tarifarios (Santiago)'!$J:$J,MATCH($B1966,'Pliegos Tarifarios (Santiago)'!$A:$A,0)))/1.19</f>
        <v>1645.043075462185</v>
      </c>
      <c r="R1966" s="19">
        <f>INDEX('Pliegos Tarifarios (Santiago)'!$K:$K,MATCH($B1966,'Pliegos Tarifarios (Santiago)'!$A:$A,0))</f>
        <v>723.17600000000004</v>
      </c>
      <c r="S1966" s="21">
        <f t="shared" si="122"/>
        <v>137090.31114946221</v>
      </c>
      <c r="T1966" s="21">
        <f t="shared" si="120"/>
        <v>26047.15911839782</v>
      </c>
      <c r="U1966" s="19">
        <v>0</v>
      </c>
      <c r="V1966" s="21">
        <f t="shared" si="121"/>
        <v>163137.47026786004</v>
      </c>
    </row>
    <row r="1967" spans="1:22" x14ac:dyDescent="0.3">
      <c r="A1967" s="7" t="s">
        <v>139</v>
      </c>
      <c r="B1967" s="7">
        <v>8</v>
      </c>
      <c r="C1967" s="8" t="s">
        <v>178</v>
      </c>
      <c r="D1967" s="7" t="s">
        <v>552</v>
      </c>
      <c r="E1967" s="7" t="s">
        <v>488</v>
      </c>
      <c r="F1967" s="8" t="s">
        <v>553</v>
      </c>
      <c r="G1967" s="7" t="s">
        <v>30</v>
      </c>
      <c r="H1967" s="9">
        <v>701.95479999999998</v>
      </c>
      <c r="I1967" s="9">
        <v>1.9061999999999999</v>
      </c>
      <c r="J1967" s="9">
        <v>1.9061999999999999</v>
      </c>
      <c r="K1967" s="10">
        <v>1</v>
      </c>
      <c r="L1967" s="9">
        <v>22.64</v>
      </c>
      <c r="M1967" s="19">
        <f>H1967*INDEX('Pliegos Tarifarios (Santiago)'!$B:$B,MATCH($B1967,'Pliegos Tarifarios (Santiago)'!$A:$A,0))</f>
        <v>92491.670312400005</v>
      </c>
      <c r="N1967" s="19">
        <f>I1967*INDEX('Pliegos Tarifarios (Santiago)'!$C:$C,MATCH($B1967,'Pliegos Tarifarios (Santiago)'!$A:$A,0))</f>
        <v>6482.5534926</v>
      </c>
      <c r="O1967" s="19">
        <f>J1967*INDEX('Pliegos Tarifarios (Santiago)'!$D:$D,MATCH($B1967,'Pliegos Tarifarios (Santiago)'!$A:$A,0))</f>
        <v>27570.619160999999</v>
      </c>
      <c r="P1967" s="19">
        <f>H1967*INDEX('Pliegos Tarifarios (Santiago)'!$E:$E,MATCH($B1967,'Pliegos Tarifarios (Santiago)'!$A:$A,0))</f>
        <v>9142.259315199999</v>
      </c>
      <c r="Q1967" s="19" cm="1">
        <f t="array" ref="Q1967">H1967*_xlfn.IFS(H1967&lt;=350,INDEX('Pliegos Tarifarios (Santiago)'!$F:$F,MATCH($B1967,'Pliegos Tarifarios (Santiago)'!$A:$A,0)),H1967&lt;=500,INDEX('Pliegos Tarifarios (Santiago)'!$G:$G,MATCH($B1967,'Pliegos Tarifarios (Santiago)'!$A:$A,0)),H1967&lt;=1000,INDEX('Pliegos Tarifarios (Santiago)'!$H:$H,MATCH($B1967,'Pliegos Tarifarios (Santiago)'!$A:$A,0)),H1967&lt;=5000,INDEX('Pliegos Tarifarios (Santiago)'!$I:$I,MATCH($B1967,'Pliegos Tarifarios (Santiago)'!$A:$A,0)),H1967&gt;5000,INDEX('Pliegos Tarifarios (Santiago)'!$J:$J,MATCH($B1967,'Pliegos Tarifarios (Santiago)'!$A:$A,0)))/1.19</f>
        <v>1646.3494510924372</v>
      </c>
      <c r="R1967" s="19">
        <f>INDEX('Pliegos Tarifarios (Santiago)'!$K:$K,MATCH($B1967,'Pliegos Tarifarios (Santiago)'!$A:$A,0))</f>
        <v>723.17600000000004</v>
      </c>
      <c r="S1967" s="21">
        <f t="shared" si="122"/>
        <v>138056.62773229246</v>
      </c>
      <c r="T1967" s="21">
        <f t="shared" si="120"/>
        <v>26230.759269135568</v>
      </c>
      <c r="U1967" s="19">
        <v>0</v>
      </c>
      <c r="V1967" s="21">
        <f t="shared" si="121"/>
        <v>164287.38700142803</v>
      </c>
    </row>
    <row r="1968" spans="1:22" x14ac:dyDescent="0.3">
      <c r="A1968" s="7" t="s">
        <v>139</v>
      </c>
      <c r="B1968" s="7">
        <v>8</v>
      </c>
      <c r="C1968" s="8" t="s">
        <v>178</v>
      </c>
      <c r="D1968" s="7" t="s">
        <v>554</v>
      </c>
      <c r="E1968" s="7" t="s">
        <v>488</v>
      </c>
      <c r="F1968" s="8" t="s">
        <v>555</v>
      </c>
      <c r="G1968" s="7" t="s">
        <v>30</v>
      </c>
      <c r="H1968" s="9">
        <v>700.53809999999999</v>
      </c>
      <c r="I1968" s="9">
        <v>1.8861000000000001</v>
      </c>
      <c r="J1968" s="9">
        <v>1.8861000000000001</v>
      </c>
      <c r="K1968" s="10">
        <v>1</v>
      </c>
      <c r="L1968" s="9">
        <v>22.6</v>
      </c>
      <c r="M1968" s="19">
        <f>H1968*INDEX('Pliegos Tarifarios (Santiago)'!$B:$B,MATCH($B1968,'Pliegos Tarifarios (Santiago)'!$A:$A,0))</f>
        <v>92305.0016703</v>
      </c>
      <c r="N1968" s="19">
        <f>I1968*INDEX('Pliegos Tarifarios (Santiago)'!$C:$C,MATCH($B1968,'Pliegos Tarifarios (Santiago)'!$A:$A,0))</f>
        <v>6414.197955300001</v>
      </c>
      <c r="O1968" s="19">
        <f>J1968*INDEX('Pliegos Tarifarios (Santiago)'!$D:$D,MATCH($B1968,'Pliegos Tarifarios (Santiago)'!$A:$A,0))</f>
        <v>27279.899695500004</v>
      </c>
      <c r="P1968" s="19">
        <f>H1968*INDEX('Pliegos Tarifarios (Santiago)'!$E:$E,MATCH($B1968,'Pliegos Tarifarios (Santiago)'!$A:$A,0))</f>
        <v>9123.8082144</v>
      </c>
      <c r="Q1968" s="19" cm="1">
        <f t="array" ref="Q1968">H1968*_xlfn.IFS(H1968&lt;=350,INDEX('Pliegos Tarifarios (Santiago)'!$F:$F,MATCH($B1968,'Pliegos Tarifarios (Santiago)'!$A:$A,0)),H1968&lt;=500,INDEX('Pliegos Tarifarios (Santiago)'!$G:$G,MATCH($B1968,'Pliegos Tarifarios (Santiago)'!$A:$A,0)),H1968&lt;=1000,INDEX('Pliegos Tarifarios (Santiago)'!$H:$H,MATCH($B1968,'Pliegos Tarifarios (Santiago)'!$A:$A,0)),H1968&lt;=5000,INDEX('Pliegos Tarifarios (Santiago)'!$I:$I,MATCH($B1968,'Pliegos Tarifarios (Santiago)'!$A:$A,0)),H1968&gt;5000,INDEX('Pliegos Tarifarios (Santiago)'!$J:$J,MATCH($B1968,'Pliegos Tarifarios (Santiago)'!$A:$A,0)))/1.19</f>
        <v>1643.0267538655464</v>
      </c>
      <c r="R1968" s="19">
        <f>INDEX('Pliegos Tarifarios (Santiago)'!$K:$K,MATCH($B1968,'Pliegos Tarifarios (Santiago)'!$A:$A,0))</f>
        <v>723.17600000000004</v>
      </c>
      <c r="S1968" s="21">
        <f t="shared" si="122"/>
        <v>137489.11028936558</v>
      </c>
      <c r="T1968" s="21">
        <f t="shared" si="120"/>
        <v>26122.93095497946</v>
      </c>
      <c r="U1968" s="19">
        <v>0</v>
      </c>
      <c r="V1968" s="21">
        <f t="shared" si="121"/>
        <v>163612.04124434505</v>
      </c>
    </row>
    <row r="1969" spans="1:22" x14ac:dyDescent="0.3">
      <c r="A1969" s="7" t="s">
        <v>139</v>
      </c>
      <c r="B1969" s="7">
        <v>8</v>
      </c>
      <c r="C1969" s="8" t="s">
        <v>178</v>
      </c>
      <c r="D1969" s="7" t="s">
        <v>556</v>
      </c>
      <c r="E1969" s="7" t="s">
        <v>488</v>
      </c>
      <c r="F1969" s="8" t="s">
        <v>557</v>
      </c>
      <c r="G1969" s="7" t="s">
        <v>30</v>
      </c>
      <c r="H1969" s="9">
        <v>701.82039999999995</v>
      </c>
      <c r="I1969" s="9">
        <v>1.9066000000000001</v>
      </c>
      <c r="J1969" s="9">
        <v>1.8689</v>
      </c>
      <c r="K1969" s="10">
        <v>0.9802265813489982</v>
      </c>
      <c r="L1969" s="9">
        <v>22.64</v>
      </c>
      <c r="M1969" s="19">
        <f>H1969*INDEX('Pliegos Tarifarios (Santiago)'!$B:$B,MATCH($B1969,'Pliegos Tarifarios (Santiago)'!$A:$A,0))</f>
        <v>92473.961365199997</v>
      </c>
      <c r="N1969" s="19">
        <f>I1969*INDEX('Pliegos Tarifarios (Santiago)'!$C:$C,MATCH($B1969,'Pliegos Tarifarios (Santiago)'!$A:$A,0))</f>
        <v>6483.9138018000003</v>
      </c>
      <c r="O1969" s="19">
        <f>J1969*INDEX('Pliegos Tarifarios (Santiago)'!$D:$D,MATCH($B1969,'Pliegos Tarifarios (Santiago)'!$A:$A,0))</f>
        <v>27031.1248295</v>
      </c>
      <c r="P1969" s="19">
        <f>H1969*INDEX('Pliegos Tarifarios (Santiago)'!$E:$E,MATCH($B1969,'Pliegos Tarifarios (Santiago)'!$A:$A,0))</f>
        <v>9140.5088895999979</v>
      </c>
      <c r="Q1969" s="19" cm="1">
        <f t="array" ref="Q1969">H1969*_xlfn.IFS(H1969&lt;=350,INDEX('Pliegos Tarifarios (Santiago)'!$F:$F,MATCH($B1969,'Pliegos Tarifarios (Santiago)'!$A:$A,0)),H1969&lt;=500,INDEX('Pliegos Tarifarios (Santiago)'!$G:$G,MATCH($B1969,'Pliegos Tarifarios (Santiago)'!$A:$A,0)),H1969&lt;=1000,INDEX('Pliegos Tarifarios (Santiago)'!$H:$H,MATCH($B1969,'Pliegos Tarifarios (Santiago)'!$A:$A,0)),H1969&lt;=5000,INDEX('Pliegos Tarifarios (Santiago)'!$I:$I,MATCH($B1969,'Pliegos Tarifarios (Santiago)'!$A:$A,0)),H1969&gt;5000,INDEX('Pliegos Tarifarios (Santiago)'!$J:$J,MATCH($B1969,'Pliegos Tarifarios (Santiago)'!$A:$A,0)))/1.19</f>
        <v>1646.0342322689075</v>
      </c>
      <c r="R1969" s="19">
        <f>INDEX('Pliegos Tarifarios (Santiago)'!$K:$K,MATCH($B1969,'Pliegos Tarifarios (Santiago)'!$A:$A,0))</f>
        <v>723.17600000000004</v>
      </c>
      <c r="S1969" s="21">
        <f t="shared" si="122"/>
        <v>137498.7191183689</v>
      </c>
      <c r="T1969" s="21">
        <f t="shared" si="120"/>
        <v>26124.756632490091</v>
      </c>
      <c r="U1969" s="19">
        <v>0</v>
      </c>
      <c r="V1969" s="21">
        <f t="shared" si="121"/>
        <v>163623.47575085898</v>
      </c>
    </row>
    <row r="1970" spans="1:22" x14ac:dyDescent="0.3">
      <c r="A1970" s="7" t="s">
        <v>139</v>
      </c>
      <c r="B1970" s="7">
        <v>8</v>
      </c>
      <c r="C1970" s="8" t="s">
        <v>178</v>
      </c>
      <c r="D1970" s="7" t="s">
        <v>558</v>
      </c>
      <c r="E1970" s="7" t="s">
        <v>488</v>
      </c>
      <c r="F1970" s="8" t="s">
        <v>559</v>
      </c>
      <c r="G1970" s="7" t="s">
        <v>30</v>
      </c>
      <c r="H1970" s="9">
        <v>701.38720000000001</v>
      </c>
      <c r="I1970" s="9">
        <v>1.9107000000000001</v>
      </c>
      <c r="J1970" s="9">
        <v>1.9107000000000001</v>
      </c>
      <c r="K1970" s="10">
        <v>1</v>
      </c>
      <c r="L1970" s="9">
        <v>22.63</v>
      </c>
      <c r="M1970" s="19">
        <f>H1970*INDEX('Pliegos Tarifarios (Santiago)'!$B:$B,MATCH($B1970,'Pliegos Tarifarios (Santiago)'!$A:$A,0))</f>
        <v>92416.881633600002</v>
      </c>
      <c r="N1970" s="19">
        <f>I1970*INDEX('Pliegos Tarifarios (Santiago)'!$C:$C,MATCH($B1970,'Pliegos Tarifarios (Santiago)'!$A:$A,0))</f>
        <v>6497.8569711000009</v>
      </c>
      <c r="O1970" s="19">
        <f>J1970*INDEX('Pliegos Tarifarios (Santiago)'!$D:$D,MATCH($B1970,'Pliegos Tarifarios (Santiago)'!$A:$A,0))</f>
        <v>27635.7056085</v>
      </c>
      <c r="P1970" s="19">
        <f>H1970*INDEX('Pliegos Tarifarios (Santiago)'!$E:$E,MATCH($B1970,'Pliegos Tarifarios (Santiago)'!$A:$A,0))</f>
        <v>9134.8668927999988</v>
      </c>
      <c r="Q1970" s="19" cm="1">
        <f t="array" ref="Q1970">H1970*_xlfn.IFS(H1970&lt;=350,INDEX('Pliegos Tarifarios (Santiago)'!$F:$F,MATCH($B1970,'Pliegos Tarifarios (Santiago)'!$A:$A,0)),H1970&lt;=500,INDEX('Pliegos Tarifarios (Santiago)'!$G:$G,MATCH($B1970,'Pliegos Tarifarios (Santiago)'!$A:$A,0)),H1970&lt;=1000,INDEX('Pliegos Tarifarios (Santiago)'!$H:$H,MATCH($B1970,'Pliegos Tarifarios (Santiago)'!$A:$A,0)),H1970&lt;=5000,INDEX('Pliegos Tarifarios (Santiago)'!$I:$I,MATCH($B1970,'Pliegos Tarifarios (Santiago)'!$A:$A,0)),H1970&gt;5000,INDEX('Pliegos Tarifarios (Santiago)'!$J:$J,MATCH($B1970,'Pliegos Tarifarios (Santiago)'!$A:$A,0)))/1.19</f>
        <v>1645.0182144537819</v>
      </c>
      <c r="R1970" s="19">
        <f>INDEX('Pliegos Tarifarios (Santiago)'!$K:$K,MATCH($B1970,'Pliegos Tarifarios (Santiago)'!$A:$A,0))</f>
        <v>723.17600000000004</v>
      </c>
      <c r="S1970" s="21">
        <f t="shared" si="122"/>
        <v>138053.50532045378</v>
      </c>
      <c r="T1970" s="21">
        <f t="shared" si="120"/>
        <v>26230.16601088622</v>
      </c>
      <c r="U1970" s="19">
        <v>0</v>
      </c>
      <c r="V1970" s="21">
        <f t="shared" si="121"/>
        <v>164283.67133134001</v>
      </c>
    </row>
    <row r="1971" spans="1:22" x14ac:dyDescent="0.3">
      <c r="A1971" s="7" t="s">
        <v>139</v>
      </c>
      <c r="B1971" s="7">
        <v>8</v>
      </c>
      <c r="C1971" s="8" t="s">
        <v>178</v>
      </c>
      <c r="D1971" s="7" t="s">
        <v>560</v>
      </c>
      <c r="E1971" s="7" t="s">
        <v>488</v>
      </c>
      <c r="F1971" s="8" t="s">
        <v>561</v>
      </c>
      <c r="G1971" s="7" t="s">
        <v>30</v>
      </c>
      <c r="H1971" s="9">
        <v>701.16039999999998</v>
      </c>
      <c r="I1971" s="9">
        <v>1.9000999999999999</v>
      </c>
      <c r="J1971" s="9">
        <v>1.8427</v>
      </c>
      <c r="K1971" s="10">
        <v>0.9697910636282302</v>
      </c>
      <c r="L1971" s="9">
        <v>22.62</v>
      </c>
      <c r="M1971" s="19">
        <f>H1971*INDEX('Pliegos Tarifarios (Santiago)'!$B:$B,MATCH($B1971,'Pliegos Tarifarios (Santiago)'!$A:$A,0))</f>
        <v>92386.997785200001</v>
      </c>
      <c r="N1971" s="19">
        <f>I1971*INDEX('Pliegos Tarifarios (Santiago)'!$C:$C,MATCH($B1971,'Pliegos Tarifarios (Santiago)'!$A:$A,0))</f>
        <v>6461.8087772999997</v>
      </c>
      <c r="O1971" s="19">
        <f>J1971*INDEX('Pliegos Tarifarios (Santiago)'!$D:$D,MATCH($B1971,'Pliegos Tarifarios (Santiago)'!$A:$A,0))</f>
        <v>26652.177068500001</v>
      </c>
      <c r="P1971" s="19">
        <f>H1971*INDEX('Pliegos Tarifarios (Santiago)'!$E:$E,MATCH($B1971,'Pliegos Tarifarios (Santiago)'!$A:$A,0))</f>
        <v>9131.9130495999998</v>
      </c>
      <c r="Q1971" s="19" cm="1">
        <f t="array" ref="Q1971">H1971*_xlfn.IFS(H1971&lt;=350,INDEX('Pliegos Tarifarios (Santiago)'!$F:$F,MATCH($B1971,'Pliegos Tarifarios (Santiago)'!$A:$A,0)),H1971&lt;=500,INDEX('Pliegos Tarifarios (Santiago)'!$G:$G,MATCH($B1971,'Pliegos Tarifarios (Santiago)'!$A:$A,0)),H1971&lt;=1000,INDEX('Pliegos Tarifarios (Santiago)'!$H:$H,MATCH($B1971,'Pliegos Tarifarios (Santiago)'!$A:$A,0)),H1971&lt;=5000,INDEX('Pliegos Tarifarios (Santiago)'!$I:$I,MATCH($B1971,'Pliegos Tarifarios (Santiago)'!$A:$A,0)),H1971&gt;5000,INDEX('Pliegos Tarifarios (Santiago)'!$J:$J,MATCH($B1971,'Pliegos Tarifarios (Santiago)'!$A:$A,0)))/1.19</f>
        <v>1644.486282689076</v>
      </c>
      <c r="R1971" s="19">
        <f>INDEX('Pliegos Tarifarios (Santiago)'!$K:$K,MATCH($B1971,'Pliegos Tarifarios (Santiago)'!$A:$A,0))</f>
        <v>723.17600000000004</v>
      </c>
      <c r="S1971" s="21">
        <f t="shared" si="122"/>
        <v>137000.55896328911</v>
      </c>
      <c r="T1971" s="21">
        <f t="shared" si="120"/>
        <v>26030.10620302493</v>
      </c>
      <c r="U1971" s="19">
        <v>0</v>
      </c>
      <c r="V1971" s="21">
        <f t="shared" si="121"/>
        <v>163030.66516631405</v>
      </c>
    </row>
    <row r="1972" spans="1:22" x14ac:dyDescent="0.3">
      <c r="A1972" s="7" t="s">
        <v>139</v>
      </c>
      <c r="B1972" s="7">
        <v>8</v>
      </c>
      <c r="C1972" s="8" t="s">
        <v>178</v>
      </c>
      <c r="D1972" s="7" t="s">
        <v>562</v>
      </c>
      <c r="E1972" s="7" t="s">
        <v>488</v>
      </c>
      <c r="F1972" s="8" t="s">
        <v>563</v>
      </c>
      <c r="G1972" s="7" t="s">
        <v>30</v>
      </c>
      <c r="H1972" s="9">
        <v>701.00279999999998</v>
      </c>
      <c r="I1972" s="9">
        <v>1.9065000000000001</v>
      </c>
      <c r="J1972" s="9">
        <v>1.8771</v>
      </c>
      <c r="K1972" s="10">
        <v>0.98457907159716751</v>
      </c>
      <c r="L1972" s="9">
        <v>22.61</v>
      </c>
      <c r="M1972" s="19">
        <f>H1972*INDEX('Pliegos Tarifarios (Santiago)'!$B:$B,MATCH($B1972,'Pliegos Tarifarios (Santiago)'!$A:$A,0))</f>
        <v>92366.2319364</v>
      </c>
      <c r="N1972" s="19">
        <f>I1972*INDEX('Pliegos Tarifarios (Santiago)'!$C:$C,MATCH($B1972,'Pliegos Tarifarios (Santiago)'!$A:$A,0))</f>
        <v>6483.5737245000009</v>
      </c>
      <c r="O1972" s="19">
        <f>J1972*INDEX('Pliegos Tarifarios (Santiago)'!$D:$D,MATCH($B1972,'Pliegos Tarifarios (Santiago)'!$A:$A,0))</f>
        <v>27149.726800500001</v>
      </c>
      <c r="P1972" s="19">
        <f>H1972*INDEX('Pliegos Tarifarios (Santiago)'!$E:$E,MATCH($B1972,'Pliegos Tarifarios (Santiago)'!$A:$A,0))</f>
        <v>9129.8604671999983</v>
      </c>
      <c r="Q1972" s="19" cm="1">
        <f t="array" ref="Q1972">H1972*_xlfn.IFS(H1972&lt;=350,INDEX('Pliegos Tarifarios (Santiago)'!$F:$F,MATCH($B1972,'Pliegos Tarifarios (Santiago)'!$A:$A,0)),H1972&lt;=500,INDEX('Pliegos Tarifarios (Santiago)'!$G:$G,MATCH($B1972,'Pliegos Tarifarios (Santiago)'!$A:$A,0)),H1972&lt;=1000,INDEX('Pliegos Tarifarios (Santiago)'!$H:$H,MATCH($B1972,'Pliegos Tarifarios (Santiago)'!$A:$A,0)),H1972&lt;=5000,INDEX('Pliegos Tarifarios (Santiago)'!$I:$I,MATCH($B1972,'Pliegos Tarifarios (Santiago)'!$A:$A,0)),H1972&gt;5000,INDEX('Pliegos Tarifarios (Santiago)'!$J:$J,MATCH($B1972,'Pliegos Tarifarios (Santiago)'!$A:$A,0)))/1.19</f>
        <v>1644.1166510924372</v>
      </c>
      <c r="R1972" s="19">
        <f>INDEX('Pliegos Tarifarios (Santiago)'!$K:$K,MATCH($B1972,'Pliegos Tarifarios (Santiago)'!$A:$A,0))</f>
        <v>723.17600000000004</v>
      </c>
      <c r="S1972" s="21">
        <f t="shared" si="122"/>
        <v>137496.68557969242</v>
      </c>
      <c r="T1972" s="21">
        <f t="shared" si="120"/>
        <v>26124.370260141561</v>
      </c>
      <c r="U1972" s="19">
        <v>0</v>
      </c>
      <c r="V1972" s="21">
        <f t="shared" si="121"/>
        <v>163621.05583983398</v>
      </c>
    </row>
    <row r="1973" spans="1:22" x14ac:dyDescent="0.3">
      <c r="A1973" s="7" t="s">
        <v>139</v>
      </c>
      <c r="B1973" s="7">
        <v>8</v>
      </c>
      <c r="C1973" s="8" t="s">
        <v>178</v>
      </c>
      <c r="D1973" s="7" t="s">
        <v>564</v>
      </c>
      <c r="E1973" s="7" t="s">
        <v>488</v>
      </c>
      <c r="F1973" s="8" t="s">
        <v>565</v>
      </c>
      <c r="G1973" s="7" t="s">
        <v>30</v>
      </c>
      <c r="H1973" s="9">
        <v>701.59820000000002</v>
      </c>
      <c r="I1973" s="9">
        <v>2.0053999999999998</v>
      </c>
      <c r="J1973" s="9">
        <v>1.8661000000000001</v>
      </c>
      <c r="K1973" s="10">
        <v>0.9305375486187295</v>
      </c>
      <c r="L1973" s="9">
        <v>22.63</v>
      </c>
      <c r="M1973" s="19">
        <f>H1973*INDEX('Pliegos Tarifarios (Santiago)'!$B:$B,MATCH($B1973,'Pliegos Tarifarios (Santiago)'!$A:$A,0))</f>
        <v>92444.683626600003</v>
      </c>
      <c r="N1973" s="19">
        <f>I1973*INDEX('Pliegos Tarifarios (Santiago)'!$C:$C,MATCH($B1973,'Pliegos Tarifarios (Santiago)'!$A:$A,0))</f>
        <v>6819.9101741999993</v>
      </c>
      <c r="O1973" s="19">
        <f>J1973*INDEX('Pliegos Tarifarios (Santiago)'!$D:$D,MATCH($B1973,'Pliegos Tarifarios (Santiago)'!$A:$A,0))</f>
        <v>26990.626595500002</v>
      </c>
      <c r="P1973" s="19">
        <f>H1973*INDEX('Pliegos Tarifarios (Santiago)'!$E:$E,MATCH($B1973,'Pliegos Tarifarios (Santiago)'!$A:$A,0))</f>
        <v>9137.6149568000001</v>
      </c>
      <c r="Q1973" s="19" cm="1">
        <f t="array" ref="Q1973">H1973*_xlfn.IFS(H1973&lt;=350,INDEX('Pliegos Tarifarios (Santiago)'!$F:$F,MATCH($B1973,'Pliegos Tarifarios (Santiago)'!$A:$A,0)),H1973&lt;=500,INDEX('Pliegos Tarifarios (Santiago)'!$G:$G,MATCH($B1973,'Pliegos Tarifarios (Santiago)'!$A:$A,0)),H1973&lt;=1000,INDEX('Pliegos Tarifarios (Santiago)'!$H:$H,MATCH($B1973,'Pliegos Tarifarios (Santiago)'!$A:$A,0)),H1973&lt;=5000,INDEX('Pliegos Tarifarios (Santiago)'!$I:$I,MATCH($B1973,'Pliegos Tarifarios (Santiago)'!$A:$A,0)),H1973&gt;5000,INDEX('Pliegos Tarifarios (Santiago)'!$J:$J,MATCH($B1973,'Pliegos Tarifarios (Santiago)'!$A:$A,0)))/1.19</f>
        <v>1645.5130892436978</v>
      </c>
      <c r="R1973" s="19">
        <f>INDEX('Pliegos Tarifarios (Santiago)'!$K:$K,MATCH($B1973,'Pliegos Tarifarios (Santiago)'!$A:$A,0))</f>
        <v>723.17600000000004</v>
      </c>
      <c r="S1973" s="21">
        <f t="shared" si="122"/>
        <v>137761.52444234371</v>
      </c>
      <c r="T1973" s="21">
        <f t="shared" si="120"/>
        <v>26174.689644045306</v>
      </c>
      <c r="U1973" s="19">
        <v>0</v>
      </c>
      <c r="V1973" s="21">
        <f t="shared" si="121"/>
        <v>163936.21408638902</v>
      </c>
    </row>
    <row r="1974" spans="1:22" x14ac:dyDescent="0.3">
      <c r="A1974" s="7" t="s">
        <v>139</v>
      </c>
      <c r="B1974" s="7">
        <v>8</v>
      </c>
      <c r="C1974" s="8" t="s">
        <v>178</v>
      </c>
      <c r="D1974" s="7" t="s">
        <v>566</v>
      </c>
      <c r="E1974" s="7" t="s">
        <v>488</v>
      </c>
      <c r="F1974" s="8" t="s">
        <v>567</v>
      </c>
      <c r="G1974" s="7" t="s">
        <v>30</v>
      </c>
      <c r="H1974" s="9">
        <v>703.4443</v>
      </c>
      <c r="I1974" s="9">
        <v>1.8975</v>
      </c>
      <c r="J1974" s="9">
        <v>1.8526</v>
      </c>
      <c r="K1974" s="10">
        <v>0.97633728590250335</v>
      </c>
      <c r="L1974" s="9">
        <v>22.69</v>
      </c>
      <c r="M1974" s="19">
        <f>H1974*INDEX('Pliegos Tarifarios (Santiago)'!$B:$B,MATCH($B1974,'Pliegos Tarifarios (Santiago)'!$A:$A,0))</f>
        <v>92687.931300900003</v>
      </c>
      <c r="N1974" s="19">
        <f>I1974*INDEX('Pliegos Tarifarios (Santiago)'!$C:$C,MATCH($B1974,'Pliegos Tarifarios (Santiago)'!$A:$A,0))</f>
        <v>6452.9667675000001</v>
      </c>
      <c r="O1974" s="19">
        <f>J1974*INDEX('Pliegos Tarifarios (Santiago)'!$D:$D,MATCH($B1974,'Pliegos Tarifarios (Santiago)'!$A:$A,0))</f>
        <v>26795.367253</v>
      </c>
      <c r="P1974" s="19">
        <f>H1974*INDEX('Pliegos Tarifarios (Santiago)'!$E:$E,MATCH($B1974,'Pliegos Tarifarios (Santiago)'!$A:$A,0))</f>
        <v>9161.6585631999988</v>
      </c>
      <c r="Q1974" s="19" cm="1">
        <f t="array" ref="Q1974">H1974*_xlfn.IFS(H1974&lt;=350,INDEX('Pliegos Tarifarios (Santiago)'!$F:$F,MATCH($B1974,'Pliegos Tarifarios (Santiago)'!$A:$A,0)),H1974&lt;=500,INDEX('Pliegos Tarifarios (Santiago)'!$G:$G,MATCH($B1974,'Pliegos Tarifarios (Santiago)'!$A:$A,0)),H1974&lt;=1000,INDEX('Pliegos Tarifarios (Santiago)'!$H:$H,MATCH($B1974,'Pliegos Tarifarios (Santiago)'!$A:$A,0)),H1974&lt;=5000,INDEX('Pliegos Tarifarios (Santiago)'!$I:$I,MATCH($B1974,'Pliegos Tarifarios (Santiago)'!$A:$A,0)),H1974&gt;5000,INDEX('Pliegos Tarifarios (Santiago)'!$J:$J,MATCH($B1974,'Pliegos Tarifarios (Santiago)'!$A:$A,0)))/1.19</f>
        <v>1649.8428918487398</v>
      </c>
      <c r="R1974" s="19">
        <f>INDEX('Pliegos Tarifarios (Santiago)'!$K:$K,MATCH($B1974,'Pliegos Tarifarios (Santiago)'!$A:$A,0))</f>
        <v>723.17600000000004</v>
      </c>
      <c r="S1974" s="21">
        <f t="shared" si="122"/>
        <v>137470.94277644873</v>
      </c>
      <c r="T1974" s="21">
        <f t="shared" si="120"/>
        <v>26119.479127525261</v>
      </c>
      <c r="U1974" s="19">
        <v>0</v>
      </c>
      <c r="V1974" s="21">
        <f t="shared" si="121"/>
        <v>163590.421903974</v>
      </c>
    </row>
    <row r="1975" spans="1:22" x14ac:dyDescent="0.3">
      <c r="A1975" s="7" t="s">
        <v>139</v>
      </c>
      <c r="B1975" s="7">
        <v>8</v>
      </c>
      <c r="C1975" s="8" t="s">
        <v>178</v>
      </c>
      <c r="D1975" s="7" t="s">
        <v>568</v>
      </c>
      <c r="E1975" s="7" t="s">
        <v>488</v>
      </c>
      <c r="F1975" s="8" t="s">
        <v>569</v>
      </c>
      <c r="G1975" s="7" t="s">
        <v>30</v>
      </c>
      <c r="H1975" s="9">
        <v>701.52279999999996</v>
      </c>
      <c r="I1975" s="9">
        <v>1.9035</v>
      </c>
      <c r="J1975" s="9">
        <v>1.8963000000000001</v>
      </c>
      <c r="K1975" s="10">
        <v>0.99621749408983462</v>
      </c>
      <c r="L1975" s="9">
        <v>22.63</v>
      </c>
      <c r="M1975" s="19">
        <f>H1975*INDEX('Pliegos Tarifarios (Santiago)'!$B:$B,MATCH($B1975,'Pliegos Tarifarios (Santiago)'!$A:$A,0))</f>
        <v>92434.748696399998</v>
      </c>
      <c r="N1975" s="19">
        <f>I1975*INDEX('Pliegos Tarifarios (Santiago)'!$C:$C,MATCH($B1975,'Pliegos Tarifarios (Santiago)'!$A:$A,0))</f>
        <v>6473.3714055</v>
      </c>
      <c r="O1975" s="19">
        <f>J1975*INDEX('Pliegos Tarifarios (Santiago)'!$D:$D,MATCH($B1975,'Pliegos Tarifarios (Santiago)'!$A:$A,0))</f>
        <v>27427.428976500003</v>
      </c>
      <c r="P1975" s="19">
        <f>H1975*INDEX('Pliegos Tarifarios (Santiago)'!$E:$E,MATCH($B1975,'Pliegos Tarifarios (Santiago)'!$A:$A,0))</f>
        <v>9136.6329471999998</v>
      </c>
      <c r="Q1975" s="19" cm="1">
        <f t="array" ref="Q1975">H1975*_xlfn.IFS(H1975&lt;=350,INDEX('Pliegos Tarifarios (Santiago)'!$F:$F,MATCH($B1975,'Pliegos Tarifarios (Santiago)'!$A:$A,0)),H1975&lt;=500,INDEX('Pliegos Tarifarios (Santiago)'!$G:$G,MATCH($B1975,'Pliegos Tarifarios (Santiago)'!$A:$A,0)),H1975&lt;=1000,INDEX('Pliegos Tarifarios (Santiago)'!$H:$H,MATCH($B1975,'Pliegos Tarifarios (Santiago)'!$A:$A,0)),H1975&lt;=5000,INDEX('Pliegos Tarifarios (Santiago)'!$I:$I,MATCH($B1975,'Pliegos Tarifarios (Santiago)'!$A:$A,0)),H1975&gt;5000,INDEX('Pliegos Tarifarios (Santiago)'!$J:$J,MATCH($B1975,'Pliegos Tarifarios (Santiago)'!$A:$A,0)))/1.19</f>
        <v>1645.3362477310925</v>
      </c>
      <c r="R1975" s="19">
        <f>INDEX('Pliegos Tarifarios (Santiago)'!$K:$K,MATCH($B1975,'Pliegos Tarifarios (Santiago)'!$A:$A,0))</f>
        <v>723.17600000000004</v>
      </c>
      <c r="S1975" s="21">
        <f t="shared" si="122"/>
        <v>137840.69427333109</v>
      </c>
      <c r="T1975" s="21">
        <f t="shared" si="120"/>
        <v>26189.731911932908</v>
      </c>
      <c r="U1975" s="19">
        <v>0</v>
      </c>
      <c r="V1975" s="21">
        <f t="shared" si="121"/>
        <v>164030.42618526399</v>
      </c>
    </row>
    <row r="1976" spans="1:22" x14ac:dyDescent="0.3">
      <c r="A1976" s="7" t="s">
        <v>139</v>
      </c>
      <c r="B1976" s="7">
        <v>8</v>
      </c>
      <c r="C1976" s="8" t="s">
        <v>178</v>
      </c>
      <c r="D1976" s="7" t="s">
        <v>570</v>
      </c>
      <c r="E1976" s="7" t="s">
        <v>488</v>
      </c>
      <c r="F1976" s="8" t="s">
        <v>571</v>
      </c>
      <c r="G1976" s="7" t="s">
        <v>30</v>
      </c>
      <c r="H1976" s="9">
        <v>701.98900000000003</v>
      </c>
      <c r="I1976" s="9">
        <v>1.9206000000000001</v>
      </c>
      <c r="J1976" s="9">
        <v>1.9181999999999999</v>
      </c>
      <c r="K1976" s="10">
        <v>0.99875039050296777</v>
      </c>
      <c r="L1976" s="9">
        <v>22.64</v>
      </c>
      <c r="M1976" s="19">
        <f>H1976*INDEX('Pliegos Tarifarios (Santiago)'!$B:$B,MATCH($B1976,'Pliegos Tarifarios (Santiago)'!$A:$A,0))</f>
        <v>92496.176607000001</v>
      </c>
      <c r="N1976" s="19">
        <f>I1976*INDEX('Pliegos Tarifarios (Santiago)'!$C:$C,MATCH($B1976,'Pliegos Tarifarios (Santiago)'!$A:$A,0))</f>
        <v>6531.5246238000009</v>
      </c>
      <c r="O1976" s="19">
        <f>J1976*INDEX('Pliegos Tarifarios (Santiago)'!$D:$D,MATCH($B1976,'Pliegos Tarifarios (Santiago)'!$A:$A,0))</f>
        <v>27744.183021000001</v>
      </c>
      <c r="P1976" s="19">
        <f>H1976*INDEX('Pliegos Tarifarios (Santiago)'!$E:$E,MATCH($B1976,'Pliegos Tarifarios (Santiago)'!$A:$A,0))</f>
        <v>9142.7047359999997</v>
      </c>
      <c r="Q1976" s="19" cm="1">
        <f t="array" ref="Q1976">H1976*_xlfn.IFS(H1976&lt;=350,INDEX('Pliegos Tarifarios (Santiago)'!$F:$F,MATCH($B1976,'Pliegos Tarifarios (Santiago)'!$A:$A,0)),H1976&lt;=500,INDEX('Pliegos Tarifarios (Santiago)'!$G:$G,MATCH($B1976,'Pliegos Tarifarios (Santiago)'!$A:$A,0)),H1976&lt;=1000,INDEX('Pliegos Tarifarios (Santiago)'!$H:$H,MATCH($B1976,'Pliegos Tarifarios (Santiago)'!$A:$A,0)),H1976&lt;=5000,INDEX('Pliegos Tarifarios (Santiago)'!$I:$I,MATCH($B1976,'Pliegos Tarifarios (Santiago)'!$A:$A,0)),H1976&gt;5000,INDEX('Pliegos Tarifarios (Santiago)'!$J:$J,MATCH($B1976,'Pliegos Tarifarios (Santiago)'!$A:$A,0)))/1.19</f>
        <v>1646.4296630252104</v>
      </c>
      <c r="R1976" s="19">
        <f>INDEX('Pliegos Tarifarios (Santiago)'!$K:$K,MATCH($B1976,'Pliegos Tarifarios (Santiago)'!$A:$A,0))</f>
        <v>723.17600000000004</v>
      </c>
      <c r="S1976" s="21">
        <f t="shared" si="122"/>
        <v>138284.19465082523</v>
      </c>
      <c r="T1976" s="21">
        <f t="shared" si="120"/>
        <v>26273.996983656794</v>
      </c>
      <c r="U1976" s="19">
        <v>0</v>
      </c>
      <c r="V1976" s="21">
        <f t="shared" si="121"/>
        <v>164558.19163448203</v>
      </c>
    </row>
    <row r="1977" spans="1:22" x14ac:dyDescent="0.3">
      <c r="A1977" s="7" t="s">
        <v>139</v>
      </c>
      <c r="B1977" s="7">
        <v>8</v>
      </c>
      <c r="C1977" s="8" t="s">
        <v>178</v>
      </c>
      <c r="D1977" s="7" t="s">
        <v>572</v>
      </c>
      <c r="E1977" s="7" t="s">
        <v>488</v>
      </c>
      <c r="F1977" s="8" t="s">
        <v>573</v>
      </c>
      <c r="G1977" s="7" t="s">
        <v>30</v>
      </c>
      <c r="H1977" s="9">
        <v>701.92169999999999</v>
      </c>
      <c r="I1977" s="9">
        <v>1.9046000000000001</v>
      </c>
      <c r="J1977" s="9">
        <v>1.8414999999999999</v>
      </c>
      <c r="K1977" s="10">
        <v>0.96686968392313344</v>
      </c>
      <c r="L1977" s="9">
        <v>22.64</v>
      </c>
      <c r="M1977" s="19">
        <f>H1977*INDEX('Pliegos Tarifarios (Santiago)'!$B:$B,MATCH($B1977,'Pliegos Tarifarios (Santiago)'!$A:$A,0))</f>
        <v>92487.308957100002</v>
      </c>
      <c r="N1977" s="19">
        <f>I1977*INDEX('Pliegos Tarifarios (Santiago)'!$C:$C,MATCH($B1977,'Pliegos Tarifarios (Santiago)'!$A:$A,0))</f>
        <v>6477.1122558000006</v>
      </c>
      <c r="O1977" s="19">
        <f>J1977*INDEX('Pliegos Tarifarios (Santiago)'!$D:$D,MATCH($B1977,'Pliegos Tarifarios (Santiago)'!$A:$A,0))</f>
        <v>26634.820682500002</v>
      </c>
      <c r="P1977" s="19">
        <f>H1977*INDEX('Pliegos Tarifarios (Santiago)'!$E:$E,MATCH($B1977,'Pliegos Tarifarios (Santiago)'!$A:$A,0))</f>
        <v>9141.8282208000001</v>
      </c>
      <c r="Q1977" s="19" cm="1">
        <f t="array" ref="Q1977">H1977*_xlfn.IFS(H1977&lt;=350,INDEX('Pliegos Tarifarios (Santiago)'!$F:$F,MATCH($B1977,'Pliegos Tarifarios (Santiago)'!$A:$A,0)),H1977&lt;=500,INDEX('Pliegos Tarifarios (Santiago)'!$G:$G,MATCH($B1977,'Pliegos Tarifarios (Santiago)'!$A:$A,0)),H1977&lt;=1000,INDEX('Pliegos Tarifarios (Santiago)'!$H:$H,MATCH($B1977,'Pliegos Tarifarios (Santiago)'!$A:$A,0)),H1977&lt;=5000,INDEX('Pliegos Tarifarios (Santiago)'!$I:$I,MATCH($B1977,'Pliegos Tarifarios (Santiago)'!$A:$A,0)),H1977&gt;5000,INDEX('Pliegos Tarifarios (Santiago)'!$J:$J,MATCH($B1977,'Pliegos Tarifarios (Santiago)'!$A:$A,0)))/1.19</f>
        <v>1646.2718190756304</v>
      </c>
      <c r="R1977" s="19">
        <f>INDEX('Pliegos Tarifarios (Santiago)'!$K:$K,MATCH($B1977,'Pliegos Tarifarios (Santiago)'!$A:$A,0))</f>
        <v>723.17600000000004</v>
      </c>
      <c r="S1977" s="21">
        <f t="shared" si="122"/>
        <v>137110.51793527565</v>
      </c>
      <c r="T1977" s="21">
        <f t="shared" si="120"/>
        <v>26050.998407702373</v>
      </c>
      <c r="U1977" s="19">
        <v>0</v>
      </c>
      <c r="V1977" s="21">
        <f t="shared" si="121"/>
        <v>163161.51634297802</v>
      </c>
    </row>
    <row r="1978" spans="1:22" x14ac:dyDescent="0.3">
      <c r="A1978" s="7" t="s">
        <v>139</v>
      </c>
      <c r="B1978" s="7">
        <v>8</v>
      </c>
      <c r="C1978" s="8" t="s">
        <v>178</v>
      </c>
      <c r="D1978" s="7" t="s">
        <v>574</v>
      </c>
      <c r="E1978" s="7" t="s">
        <v>488</v>
      </c>
      <c r="F1978" s="8" t="s">
        <v>575</v>
      </c>
      <c r="G1978" s="7" t="s">
        <v>30</v>
      </c>
      <c r="H1978" s="9">
        <v>701.44910000000004</v>
      </c>
      <c r="I1978" s="9">
        <v>1.8862000000000001</v>
      </c>
      <c r="J1978" s="9">
        <v>1.8445</v>
      </c>
      <c r="K1978" s="10">
        <v>0.97789205810624535</v>
      </c>
      <c r="L1978" s="9">
        <v>22.63</v>
      </c>
      <c r="M1978" s="19">
        <f>H1978*INDEX('Pliegos Tarifarios (Santiago)'!$B:$B,MATCH($B1978,'Pliegos Tarifarios (Santiago)'!$A:$A,0))</f>
        <v>92425.037763300003</v>
      </c>
      <c r="N1978" s="19">
        <f>I1978*INDEX('Pliegos Tarifarios (Santiago)'!$C:$C,MATCH($B1978,'Pliegos Tarifarios (Santiago)'!$A:$A,0))</f>
        <v>6414.5380326000004</v>
      </c>
      <c r="O1978" s="19">
        <f>J1978*INDEX('Pliegos Tarifarios (Santiago)'!$D:$D,MATCH($B1978,'Pliegos Tarifarios (Santiago)'!$A:$A,0))</f>
        <v>26678.2116475</v>
      </c>
      <c r="P1978" s="19">
        <f>H1978*INDEX('Pliegos Tarifarios (Santiago)'!$E:$E,MATCH($B1978,'Pliegos Tarifarios (Santiago)'!$A:$A,0))</f>
        <v>9135.6730783999992</v>
      </c>
      <c r="Q1978" s="19" cm="1">
        <f t="array" ref="Q1978">H1978*_xlfn.IFS(H1978&lt;=350,INDEX('Pliegos Tarifarios (Santiago)'!$F:$F,MATCH($B1978,'Pliegos Tarifarios (Santiago)'!$A:$A,0)),H1978&lt;=500,INDEX('Pliegos Tarifarios (Santiago)'!$G:$G,MATCH($B1978,'Pliegos Tarifarios (Santiago)'!$A:$A,0)),H1978&lt;=1000,INDEX('Pliegos Tarifarios (Santiago)'!$H:$H,MATCH($B1978,'Pliegos Tarifarios (Santiago)'!$A:$A,0)),H1978&lt;=5000,INDEX('Pliegos Tarifarios (Santiago)'!$I:$I,MATCH($B1978,'Pliegos Tarifarios (Santiago)'!$A:$A,0)),H1978&gt;5000,INDEX('Pliegos Tarifarios (Santiago)'!$J:$J,MATCH($B1978,'Pliegos Tarifarios (Santiago)'!$A:$A,0)))/1.19</f>
        <v>1645.163393361345</v>
      </c>
      <c r="R1978" s="19">
        <f>INDEX('Pliegos Tarifarios (Santiago)'!$K:$K,MATCH($B1978,'Pliegos Tarifarios (Santiago)'!$A:$A,0))</f>
        <v>723.17600000000004</v>
      </c>
      <c r="S1978" s="21">
        <f t="shared" si="122"/>
        <v>137021.79991516136</v>
      </c>
      <c r="T1978" s="21">
        <f t="shared" si="120"/>
        <v>26034.141983880658</v>
      </c>
      <c r="U1978" s="19">
        <v>0</v>
      </c>
      <c r="V1978" s="21">
        <f t="shared" si="121"/>
        <v>163055.94189904202</v>
      </c>
    </row>
    <row r="1979" spans="1:22" x14ac:dyDescent="0.3">
      <c r="A1979" s="7" t="s">
        <v>139</v>
      </c>
      <c r="B1979" s="7">
        <v>8</v>
      </c>
      <c r="C1979" s="8" t="s">
        <v>178</v>
      </c>
      <c r="D1979" s="7" t="s">
        <v>576</v>
      </c>
      <c r="E1979" s="7" t="s">
        <v>488</v>
      </c>
      <c r="F1979" s="8" t="s">
        <v>577</v>
      </c>
      <c r="G1979" s="7" t="s">
        <v>30</v>
      </c>
      <c r="H1979" s="9">
        <v>704.44439999999997</v>
      </c>
      <c r="I1979" s="9">
        <v>1.8753</v>
      </c>
      <c r="J1979" s="9">
        <v>1.8643000000000001</v>
      </c>
      <c r="K1979" s="10">
        <v>0.99413427184983738</v>
      </c>
      <c r="L1979" s="9">
        <v>22.72</v>
      </c>
      <c r="M1979" s="19">
        <f>H1979*INDEX('Pliegos Tarifarios (Santiago)'!$B:$B,MATCH($B1979,'Pliegos Tarifarios (Santiago)'!$A:$A,0))</f>
        <v>92819.707477200005</v>
      </c>
      <c r="N1979" s="19">
        <f>I1979*INDEX('Pliegos Tarifarios (Santiago)'!$C:$C,MATCH($B1979,'Pliegos Tarifarios (Santiago)'!$A:$A,0))</f>
        <v>6377.4696069000001</v>
      </c>
      <c r="O1979" s="19">
        <f>J1979*INDEX('Pliegos Tarifarios (Santiago)'!$D:$D,MATCH($B1979,'Pliegos Tarifarios (Santiago)'!$A:$A,0))</f>
        <v>26964.592016500003</v>
      </c>
      <c r="P1979" s="19">
        <f>H1979*INDEX('Pliegos Tarifarios (Santiago)'!$E:$E,MATCH($B1979,'Pliegos Tarifarios (Santiago)'!$A:$A,0))</f>
        <v>9174.6838655999982</v>
      </c>
      <c r="Q1979" s="19" cm="1">
        <f t="array" ref="Q1979">H1979*_xlfn.IFS(H1979&lt;=350,INDEX('Pliegos Tarifarios (Santiago)'!$F:$F,MATCH($B1979,'Pliegos Tarifarios (Santiago)'!$A:$A,0)),H1979&lt;=500,INDEX('Pliegos Tarifarios (Santiago)'!$G:$G,MATCH($B1979,'Pliegos Tarifarios (Santiago)'!$A:$A,0)),H1979&lt;=1000,INDEX('Pliegos Tarifarios (Santiago)'!$H:$H,MATCH($B1979,'Pliegos Tarifarios (Santiago)'!$A:$A,0)),H1979&lt;=5000,INDEX('Pliegos Tarifarios (Santiago)'!$I:$I,MATCH($B1979,'Pliegos Tarifarios (Santiago)'!$A:$A,0)),H1979&gt;5000,INDEX('Pliegos Tarifarios (Santiago)'!$J:$J,MATCH($B1979,'Pliegos Tarifarios (Santiago)'!$A:$A,0)))/1.19</f>
        <v>1652.1885045378153</v>
      </c>
      <c r="R1979" s="19">
        <f>INDEX('Pliegos Tarifarios (Santiago)'!$K:$K,MATCH($B1979,'Pliegos Tarifarios (Santiago)'!$A:$A,0))</f>
        <v>723.17600000000004</v>
      </c>
      <c r="S1979" s="21">
        <f t="shared" si="122"/>
        <v>137711.81747073785</v>
      </c>
      <c r="T1979" s="21">
        <f t="shared" si="120"/>
        <v>26165.245319440193</v>
      </c>
      <c r="U1979" s="19">
        <v>0</v>
      </c>
      <c r="V1979" s="21">
        <f t="shared" si="121"/>
        <v>163877.06279017805</v>
      </c>
    </row>
    <row r="1980" spans="1:22" x14ac:dyDescent="0.3">
      <c r="A1980" s="7" t="s">
        <v>139</v>
      </c>
      <c r="B1980" s="7">
        <v>8</v>
      </c>
      <c r="C1980" s="8" t="s">
        <v>178</v>
      </c>
      <c r="D1980" s="7" t="s">
        <v>578</v>
      </c>
      <c r="E1980" s="7" t="s">
        <v>488</v>
      </c>
      <c r="F1980" s="8" t="s">
        <v>579</v>
      </c>
      <c r="G1980" s="7" t="s">
        <v>30</v>
      </c>
      <c r="H1980" s="9">
        <v>702.33119999999997</v>
      </c>
      <c r="I1980" s="9">
        <v>1.9488000000000001</v>
      </c>
      <c r="J1980" s="9">
        <v>1.8608</v>
      </c>
      <c r="K1980" s="10">
        <v>0.9548440065681445</v>
      </c>
      <c r="L1980" s="9">
        <v>22.66</v>
      </c>
      <c r="M1980" s="19">
        <f>H1980*INDEX('Pliegos Tarifarios (Santiago)'!$B:$B,MATCH($B1980,'Pliegos Tarifarios (Santiago)'!$A:$A,0))</f>
        <v>92541.265905599997</v>
      </c>
      <c r="N1980" s="19">
        <f>I1980*INDEX('Pliegos Tarifarios (Santiago)'!$C:$C,MATCH($B1980,'Pliegos Tarifarios (Santiago)'!$A:$A,0))</f>
        <v>6627.4264224000008</v>
      </c>
      <c r="O1980" s="19">
        <f>J1980*INDEX('Pliegos Tarifarios (Santiago)'!$D:$D,MATCH($B1980,'Pliegos Tarifarios (Santiago)'!$A:$A,0))</f>
        <v>26913.969224</v>
      </c>
      <c r="P1980" s="19">
        <f>H1980*INDEX('Pliegos Tarifarios (Santiago)'!$E:$E,MATCH($B1980,'Pliegos Tarifarios (Santiago)'!$A:$A,0))</f>
        <v>9147.1615487999989</v>
      </c>
      <c r="Q1980" s="19" cm="1">
        <f t="array" ref="Q1980">H1980*_xlfn.IFS(H1980&lt;=350,INDEX('Pliegos Tarifarios (Santiago)'!$F:$F,MATCH($B1980,'Pliegos Tarifarios (Santiago)'!$A:$A,0)),H1980&lt;=500,INDEX('Pliegos Tarifarios (Santiago)'!$G:$G,MATCH($B1980,'Pliegos Tarifarios (Santiago)'!$A:$A,0)),H1980&lt;=1000,INDEX('Pliegos Tarifarios (Santiago)'!$H:$H,MATCH($B1980,'Pliegos Tarifarios (Santiago)'!$A:$A,0)),H1980&lt;=5000,INDEX('Pliegos Tarifarios (Santiago)'!$I:$I,MATCH($B1980,'Pliegos Tarifarios (Santiago)'!$A:$A,0)),H1980&gt;5000,INDEX('Pliegos Tarifarios (Santiago)'!$J:$J,MATCH($B1980,'Pliegos Tarifarios (Santiago)'!$A:$A,0)))/1.19</f>
        <v>1647.2322514285715</v>
      </c>
      <c r="R1980" s="19">
        <f>INDEX('Pliegos Tarifarios (Santiago)'!$K:$K,MATCH($B1980,'Pliegos Tarifarios (Santiago)'!$A:$A,0))</f>
        <v>723.17600000000004</v>
      </c>
      <c r="S1980" s="21">
        <f t="shared" si="122"/>
        <v>137600.23135222858</v>
      </c>
      <c r="T1980" s="21">
        <f t="shared" si="120"/>
        <v>26144.04395692343</v>
      </c>
      <c r="U1980" s="19">
        <v>0</v>
      </c>
      <c r="V1980" s="21">
        <f t="shared" si="121"/>
        <v>163744.27530915203</v>
      </c>
    </row>
    <row r="1981" spans="1:22" x14ac:dyDescent="0.3">
      <c r="A1981" s="7" t="s">
        <v>139</v>
      </c>
      <c r="B1981" s="7">
        <v>8</v>
      </c>
      <c r="C1981" s="8" t="s">
        <v>178</v>
      </c>
      <c r="D1981" s="7" t="s">
        <v>580</v>
      </c>
      <c r="E1981" s="7" t="s">
        <v>488</v>
      </c>
      <c r="F1981" s="8" t="s">
        <v>581</v>
      </c>
      <c r="G1981" s="7" t="s">
        <v>30</v>
      </c>
      <c r="H1981" s="9">
        <v>700.78290000000004</v>
      </c>
      <c r="I1981" s="9">
        <v>1.9048</v>
      </c>
      <c r="J1981" s="9">
        <v>1.9048</v>
      </c>
      <c r="K1981" s="10">
        <v>1</v>
      </c>
      <c r="L1981" s="9">
        <v>22.61</v>
      </c>
      <c r="M1981" s="19">
        <f>H1981*INDEX('Pliegos Tarifarios (Santiago)'!$B:$B,MATCH($B1981,'Pliegos Tarifarios (Santiago)'!$A:$A,0))</f>
        <v>92337.257252700016</v>
      </c>
      <c r="N1981" s="19">
        <f>I1981*INDEX('Pliegos Tarifarios (Santiago)'!$C:$C,MATCH($B1981,'Pliegos Tarifarios (Santiago)'!$A:$A,0))</f>
        <v>6477.7924104000003</v>
      </c>
      <c r="O1981" s="19">
        <f>J1981*INDEX('Pliegos Tarifarios (Santiago)'!$D:$D,MATCH($B1981,'Pliegos Tarifarios (Santiago)'!$A:$A,0))</f>
        <v>27550.370044000003</v>
      </c>
      <c r="P1981" s="19">
        <f>H1981*INDEX('Pliegos Tarifarios (Santiago)'!$E:$E,MATCH($B1981,'Pliegos Tarifarios (Santiago)'!$A:$A,0))</f>
        <v>9126.9964896000001</v>
      </c>
      <c r="Q1981" s="19" cm="1">
        <f t="array" ref="Q1981">H1981*_xlfn.IFS(H1981&lt;=350,INDEX('Pliegos Tarifarios (Santiago)'!$F:$F,MATCH($B1981,'Pliegos Tarifarios (Santiago)'!$A:$A,0)),H1981&lt;=500,INDEX('Pliegos Tarifarios (Santiago)'!$G:$G,MATCH($B1981,'Pliegos Tarifarios (Santiago)'!$A:$A,0)),H1981&lt;=1000,INDEX('Pliegos Tarifarios (Santiago)'!$H:$H,MATCH($B1981,'Pliegos Tarifarios (Santiago)'!$A:$A,0)),H1981&lt;=5000,INDEX('Pliegos Tarifarios (Santiago)'!$I:$I,MATCH($B1981,'Pliegos Tarifarios (Santiago)'!$A:$A,0)),H1981&gt;5000,INDEX('Pliegos Tarifarios (Santiago)'!$J:$J,MATCH($B1981,'Pliegos Tarifarios (Santiago)'!$A:$A,0)))/1.19</f>
        <v>1643.6009024369753</v>
      </c>
      <c r="R1981" s="19">
        <f>INDEX('Pliegos Tarifarios (Santiago)'!$K:$K,MATCH($B1981,'Pliegos Tarifarios (Santiago)'!$A:$A,0))</f>
        <v>723.17600000000004</v>
      </c>
      <c r="S1981" s="21">
        <f t="shared" si="122"/>
        <v>137859.19309913699</v>
      </c>
      <c r="T1981" s="21">
        <f t="shared" si="120"/>
        <v>26193.246688836029</v>
      </c>
      <c r="U1981" s="19">
        <v>0</v>
      </c>
      <c r="V1981" s="21">
        <f t="shared" si="121"/>
        <v>164052.43978797301</v>
      </c>
    </row>
    <row r="1982" spans="1:22" x14ac:dyDescent="0.3">
      <c r="A1982" s="7" t="s">
        <v>139</v>
      </c>
      <c r="B1982" s="7">
        <v>8</v>
      </c>
      <c r="C1982" s="8" t="s">
        <v>178</v>
      </c>
      <c r="D1982" s="7" t="s">
        <v>582</v>
      </c>
      <c r="E1982" s="7" t="s">
        <v>488</v>
      </c>
      <c r="F1982" s="8" t="s">
        <v>583</v>
      </c>
      <c r="G1982" s="7" t="s">
        <v>30</v>
      </c>
      <c r="H1982" s="9">
        <v>702.8261</v>
      </c>
      <c r="I1982" s="9">
        <v>1.8836999999999999</v>
      </c>
      <c r="J1982" s="9">
        <v>1.8519000000000001</v>
      </c>
      <c r="K1982" s="10">
        <v>0.98311833094441803</v>
      </c>
      <c r="L1982" s="9">
        <v>22.67</v>
      </c>
      <c r="M1982" s="19">
        <f>H1982*INDEX('Pliegos Tarifarios (Santiago)'!$B:$B,MATCH($B1982,'Pliegos Tarifarios (Santiago)'!$A:$A,0))</f>
        <v>92606.475414300003</v>
      </c>
      <c r="N1982" s="19">
        <f>I1982*INDEX('Pliegos Tarifarios (Santiago)'!$C:$C,MATCH($B1982,'Pliegos Tarifarios (Santiago)'!$A:$A,0))</f>
        <v>6406.0361001000001</v>
      </c>
      <c r="O1982" s="19">
        <f>J1982*INDEX('Pliegos Tarifarios (Santiago)'!$D:$D,MATCH($B1982,'Pliegos Tarifarios (Santiago)'!$A:$A,0))</f>
        <v>26785.242694500004</v>
      </c>
      <c r="P1982" s="19">
        <f>H1982*INDEX('Pliegos Tarifarios (Santiago)'!$E:$E,MATCH($B1982,'Pliegos Tarifarios (Santiago)'!$A:$A,0))</f>
        <v>9153.6071264000002</v>
      </c>
      <c r="Q1982" s="19" cm="1">
        <f t="array" ref="Q1982">H1982*_xlfn.IFS(H1982&lt;=350,INDEX('Pliegos Tarifarios (Santiago)'!$F:$F,MATCH($B1982,'Pliegos Tarifarios (Santiago)'!$A:$A,0)),H1982&lt;=500,INDEX('Pliegos Tarifarios (Santiago)'!$G:$G,MATCH($B1982,'Pliegos Tarifarios (Santiago)'!$A:$A,0)),H1982&lt;=1000,INDEX('Pliegos Tarifarios (Santiago)'!$H:$H,MATCH($B1982,'Pliegos Tarifarios (Santiago)'!$A:$A,0)),H1982&lt;=5000,INDEX('Pliegos Tarifarios (Santiago)'!$I:$I,MATCH($B1982,'Pliegos Tarifarios (Santiago)'!$A:$A,0)),H1982&gt;5000,INDEX('Pliegos Tarifarios (Santiago)'!$J:$J,MATCH($B1982,'Pliegos Tarifarios (Santiago)'!$A:$A,0)))/1.19</f>
        <v>1648.3929790756304</v>
      </c>
      <c r="R1982" s="19">
        <f>INDEX('Pliegos Tarifarios (Santiago)'!$K:$K,MATCH($B1982,'Pliegos Tarifarios (Santiago)'!$A:$A,0))</f>
        <v>723.17600000000004</v>
      </c>
      <c r="S1982" s="21">
        <f t="shared" ref="S1982" si="123">SUM(M1982:R1982)</f>
        <v>137322.93031437564</v>
      </c>
      <c r="T1982" s="21">
        <f t="shared" si="120"/>
        <v>26091.35675973137</v>
      </c>
      <c r="U1982" s="19">
        <v>0</v>
      </c>
      <c r="V1982" s="21">
        <f t="shared" si="121"/>
        <v>163414.28707410701</v>
      </c>
    </row>
    <row r="1983" spans="1:22" x14ac:dyDescent="0.3">
      <c r="A1983" s="7" t="s">
        <v>139</v>
      </c>
      <c r="B1983" s="7">
        <v>8</v>
      </c>
      <c r="C1983" s="8" t="s">
        <v>178</v>
      </c>
      <c r="D1983" s="7" t="s">
        <v>584</v>
      </c>
      <c r="E1983" s="7" t="s">
        <v>488</v>
      </c>
      <c r="F1983" s="8" t="s">
        <v>585</v>
      </c>
      <c r="G1983" s="7" t="s">
        <v>30</v>
      </c>
      <c r="H1983" s="9">
        <v>702.25390000000004</v>
      </c>
      <c r="I1983" s="9">
        <v>1.9247000000000001</v>
      </c>
      <c r="J1983" s="9">
        <v>1.9247000000000001</v>
      </c>
      <c r="K1983" s="10">
        <v>1</v>
      </c>
      <c r="L1983" s="9">
        <v>22.65</v>
      </c>
      <c r="M1983" s="19">
        <f>H1983*INDEX('Pliegos Tarifarios (Santiago)'!$B:$B,MATCH($B1983,'Pliegos Tarifarios (Santiago)'!$A:$A,0))</f>
        <v>92531.080625700008</v>
      </c>
      <c r="N1983" s="19">
        <f>I1983*INDEX('Pliegos Tarifarios (Santiago)'!$C:$C,MATCH($B1983,'Pliegos Tarifarios (Santiago)'!$A:$A,0))</f>
        <v>6545.4677931000006</v>
      </c>
      <c r="O1983" s="19">
        <f>J1983*INDEX('Pliegos Tarifarios (Santiago)'!$D:$D,MATCH($B1983,'Pliegos Tarifarios (Santiago)'!$A:$A,0))</f>
        <v>27838.196778500002</v>
      </c>
      <c r="P1983" s="19">
        <f>H1983*INDEX('Pliegos Tarifarios (Santiago)'!$E:$E,MATCH($B1983,'Pliegos Tarifarios (Santiago)'!$A:$A,0))</f>
        <v>9146.1547936000006</v>
      </c>
      <c r="Q1983" s="19" cm="1">
        <f t="array" ref="Q1983">H1983*_xlfn.IFS(H1983&lt;=350,INDEX('Pliegos Tarifarios (Santiago)'!$F:$F,MATCH($B1983,'Pliegos Tarifarios (Santiago)'!$A:$A,0)),H1983&lt;=500,INDEX('Pliegos Tarifarios (Santiago)'!$G:$G,MATCH($B1983,'Pliegos Tarifarios (Santiago)'!$A:$A,0)),H1983&lt;=1000,INDEX('Pliegos Tarifarios (Santiago)'!$H:$H,MATCH($B1983,'Pliegos Tarifarios (Santiago)'!$A:$A,0)),H1983&lt;=5000,INDEX('Pliegos Tarifarios (Santiago)'!$I:$I,MATCH($B1983,'Pliegos Tarifarios (Santiago)'!$A:$A,0)),H1983&gt;5000,INDEX('Pliegos Tarifarios (Santiago)'!$J:$J,MATCH($B1983,'Pliegos Tarifarios (Santiago)'!$A:$A,0)))/1.19</f>
        <v>1647.0509536974794</v>
      </c>
      <c r="R1983" s="19">
        <f>INDEX('Pliegos Tarifarios (Santiago)'!$K:$K,MATCH($B1983,'Pliegos Tarifarios (Santiago)'!$A:$A,0))</f>
        <v>723.17600000000004</v>
      </c>
      <c r="S1983" s="21">
        <f t="shared" ref="S1983:S2046" si="124">SUM(M1983:R1983)</f>
        <v>138431.12694459749</v>
      </c>
      <c r="T1983" s="21">
        <f t="shared" si="120"/>
        <v>26301.914119473524</v>
      </c>
      <c r="U1983" s="19">
        <v>0</v>
      </c>
      <c r="V1983" s="21">
        <f t="shared" si="121"/>
        <v>164733.041064071</v>
      </c>
    </row>
    <row r="1984" spans="1:22" x14ac:dyDescent="0.3">
      <c r="A1984" s="7" t="s">
        <v>139</v>
      </c>
      <c r="B1984" s="7">
        <v>8</v>
      </c>
      <c r="C1984" s="8" t="s">
        <v>178</v>
      </c>
      <c r="D1984" s="7" t="s">
        <v>586</v>
      </c>
      <c r="E1984" s="7" t="s">
        <v>488</v>
      </c>
      <c r="F1984" s="8" t="s">
        <v>587</v>
      </c>
      <c r="G1984" s="7" t="s">
        <v>30</v>
      </c>
      <c r="H1984" s="9">
        <v>701.38520000000005</v>
      </c>
      <c r="I1984" s="9">
        <v>1.9104000000000001</v>
      </c>
      <c r="J1984" s="9">
        <v>1.9104000000000001</v>
      </c>
      <c r="K1984" s="10">
        <v>1</v>
      </c>
      <c r="L1984" s="9">
        <v>22.63</v>
      </c>
      <c r="M1984" s="19">
        <f>H1984*INDEX('Pliegos Tarifarios (Santiago)'!$B:$B,MATCH($B1984,'Pliegos Tarifarios (Santiago)'!$A:$A,0))</f>
        <v>92416.618107600007</v>
      </c>
      <c r="N1984" s="19">
        <f>I1984*INDEX('Pliegos Tarifarios (Santiago)'!$C:$C,MATCH($B1984,'Pliegos Tarifarios (Santiago)'!$A:$A,0))</f>
        <v>6496.8367392000009</v>
      </c>
      <c r="O1984" s="19">
        <f>J1984*INDEX('Pliegos Tarifarios (Santiago)'!$D:$D,MATCH($B1984,'Pliegos Tarifarios (Santiago)'!$A:$A,0))</f>
        <v>27631.366512000004</v>
      </c>
      <c r="P1984" s="19">
        <f>H1984*INDEX('Pliegos Tarifarios (Santiago)'!$E:$E,MATCH($B1984,'Pliegos Tarifarios (Santiago)'!$A:$A,0))</f>
        <v>9134.8408448000009</v>
      </c>
      <c r="Q1984" s="19" cm="1">
        <f t="array" ref="Q1984">H1984*_xlfn.IFS(H1984&lt;=350,INDEX('Pliegos Tarifarios (Santiago)'!$F:$F,MATCH($B1984,'Pliegos Tarifarios (Santiago)'!$A:$A,0)),H1984&lt;=500,INDEX('Pliegos Tarifarios (Santiago)'!$G:$G,MATCH($B1984,'Pliegos Tarifarios (Santiago)'!$A:$A,0)),H1984&lt;=1000,INDEX('Pliegos Tarifarios (Santiago)'!$H:$H,MATCH($B1984,'Pliegos Tarifarios (Santiago)'!$A:$A,0)),H1984&lt;=5000,INDEX('Pliegos Tarifarios (Santiago)'!$I:$I,MATCH($B1984,'Pliegos Tarifarios (Santiago)'!$A:$A,0)),H1984&gt;5000,INDEX('Pliegos Tarifarios (Santiago)'!$J:$J,MATCH($B1984,'Pliegos Tarifarios (Santiago)'!$A:$A,0)))/1.19</f>
        <v>1645.0135236974795</v>
      </c>
      <c r="R1984" s="19">
        <f>INDEX('Pliegos Tarifarios (Santiago)'!$K:$K,MATCH($B1984,'Pliegos Tarifarios (Santiago)'!$A:$A,0))</f>
        <v>723.17600000000004</v>
      </c>
      <c r="S1984" s="21">
        <f t="shared" si="124"/>
        <v>138047.8517272975</v>
      </c>
      <c r="T1984" s="21">
        <f t="shared" si="120"/>
        <v>26229.091828186527</v>
      </c>
      <c r="U1984" s="19">
        <v>0</v>
      </c>
      <c r="V1984" s="21">
        <f t="shared" si="121"/>
        <v>164276.94355548403</v>
      </c>
    </row>
    <row r="1985" spans="1:22" x14ac:dyDescent="0.3">
      <c r="A1985" s="7" t="s">
        <v>139</v>
      </c>
      <c r="B1985" s="7">
        <v>8</v>
      </c>
      <c r="C1985" s="8" t="s">
        <v>178</v>
      </c>
      <c r="D1985" s="7" t="s">
        <v>588</v>
      </c>
      <c r="E1985" s="7" t="s">
        <v>488</v>
      </c>
      <c r="F1985" s="8" t="s">
        <v>589</v>
      </c>
      <c r="G1985" s="7" t="s">
        <v>30</v>
      </c>
      <c r="H1985" s="9">
        <v>702.08939999999996</v>
      </c>
      <c r="I1985" s="9">
        <v>1.8856999999999999</v>
      </c>
      <c r="J1985" s="9">
        <v>1.8856999999999999</v>
      </c>
      <c r="K1985" s="10">
        <v>1</v>
      </c>
      <c r="L1985" s="9">
        <v>22.65</v>
      </c>
      <c r="M1985" s="19">
        <f>H1985*INDEX('Pliegos Tarifarios (Santiago)'!$B:$B,MATCH($B1985,'Pliegos Tarifarios (Santiago)'!$A:$A,0))</f>
        <v>92509.405612200004</v>
      </c>
      <c r="N1985" s="19">
        <f>I1985*INDEX('Pliegos Tarifarios (Santiago)'!$C:$C,MATCH($B1985,'Pliegos Tarifarios (Santiago)'!$A:$A,0))</f>
        <v>6412.8376460999998</v>
      </c>
      <c r="O1985" s="19">
        <f>J1985*INDEX('Pliegos Tarifarios (Santiago)'!$D:$D,MATCH($B1985,'Pliegos Tarifarios (Santiago)'!$A:$A,0))</f>
        <v>27274.1142335</v>
      </c>
      <c r="P1985" s="19">
        <f>H1985*INDEX('Pliegos Tarifarios (Santiago)'!$E:$E,MATCH($B1985,'Pliegos Tarifarios (Santiago)'!$A:$A,0))</f>
        <v>9144.0123455999983</v>
      </c>
      <c r="Q1985" s="19" cm="1">
        <f t="array" ref="Q1985">H1985*_xlfn.IFS(H1985&lt;=350,INDEX('Pliegos Tarifarios (Santiago)'!$F:$F,MATCH($B1985,'Pliegos Tarifarios (Santiago)'!$A:$A,0)),H1985&lt;=500,INDEX('Pliegos Tarifarios (Santiago)'!$G:$G,MATCH($B1985,'Pliegos Tarifarios (Santiago)'!$A:$A,0)),H1985&lt;=1000,INDEX('Pliegos Tarifarios (Santiago)'!$H:$H,MATCH($B1985,'Pliegos Tarifarios (Santiago)'!$A:$A,0)),H1985&lt;=5000,INDEX('Pliegos Tarifarios (Santiago)'!$I:$I,MATCH($B1985,'Pliegos Tarifarios (Santiago)'!$A:$A,0)),H1985&gt;5000,INDEX('Pliegos Tarifarios (Santiago)'!$J:$J,MATCH($B1985,'Pliegos Tarifarios (Santiago)'!$A:$A,0)))/1.19</f>
        <v>1646.6651389915969</v>
      </c>
      <c r="R1985" s="19">
        <f>INDEX('Pliegos Tarifarios (Santiago)'!$K:$K,MATCH($B1985,'Pliegos Tarifarios (Santiago)'!$A:$A,0))</f>
        <v>723.17600000000004</v>
      </c>
      <c r="S1985" s="21">
        <f t="shared" si="124"/>
        <v>137710.21097639162</v>
      </c>
      <c r="T1985" s="21">
        <f t="shared" si="120"/>
        <v>26164.940085514409</v>
      </c>
      <c r="U1985" s="19">
        <v>0</v>
      </c>
      <c r="V1985" s="21">
        <f t="shared" si="121"/>
        <v>163875.15106190604</v>
      </c>
    </row>
    <row r="1986" spans="1:22" x14ac:dyDescent="0.3">
      <c r="A1986" s="7" t="s">
        <v>139</v>
      </c>
      <c r="B1986" s="7">
        <v>8</v>
      </c>
      <c r="C1986" s="8" t="s">
        <v>178</v>
      </c>
      <c r="D1986" s="7" t="s">
        <v>590</v>
      </c>
      <c r="E1986" s="7" t="s">
        <v>488</v>
      </c>
      <c r="F1986" s="8" t="s">
        <v>591</v>
      </c>
      <c r="G1986" s="7" t="s">
        <v>30</v>
      </c>
      <c r="H1986" s="9">
        <v>699.93610000000001</v>
      </c>
      <c r="I1986" s="9">
        <v>1.8648</v>
      </c>
      <c r="J1986" s="9">
        <v>1.8512999999999999</v>
      </c>
      <c r="K1986" s="10">
        <v>0.99276061776061775</v>
      </c>
      <c r="L1986" s="9">
        <v>22.58</v>
      </c>
      <c r="M1986" s="19">
        <f>H1986*INDEX('Pliegos Tarifarios (Santiago)'!$B:$B,MATCH($B1986,'Pliegos Tarifarios (Santiago)'!$A:$A,0))</f>
        <v>92225.68034430001</v>
      </c>
      <c r="N1986" s="19">
        <f>I1986*INDEX('Pliegos Tarifarios (Santiago)'!$C:$C,MATCH($B1986,'Pliegos Tarifarios (Santiago)'!$A:$A,0))</f>
        <v>6341.7614904000002</v>
      </c>
      <c r="O1986" s="19">
        <f>J1986*INDEX('Pliegos Tarifarios (Santiago)'!$D:$D,MATCH($B1986,'Pliegos Tarifarios (Santiago)'!$A:$A,0))</f>
        <v>26776.564501500001</v>
      </c>
      <c r="P1986" s="19">
        <f>H1986*INDEX('Pliegos Tarifarios (Santiago)'!$E:$E,MATCH($B1986,'Pliegos Tarifarios (Santiago)'!$A:$A,0))</f>
        <v>9115.9677663999992</v>
      </c>
      <c r="Q1986" s="19" cm="1">
        <f t="array" ref="Q1986">H1986*_xlfn.IFS(H1986&lt;=350,INDEX('Pliegos Tarifarios (Santiago)'!$F:$F,MATCH($B1986,'Pliegos Tarifarios (Santiago)'!$A:$A,0)),H1986&lt;=500,INDEX('Pliegos Tarifarios (Santiago)'!$G:$G,MATCH($B1986,'Pliegos Tarifarios (Santiago)'!$A:$A,0)),H1986&lt;=1000,INDEX('Pliegos Tarifarios (Santiago)'!$H:$H,MATCH($B1986,'Pliegos Tarifarios (Santiago)'!$A:$A,0)),H1986&lt;=5000,INDEX('Pliegos Tarifarios (Santiago)'!$I:$I,MATCH($B1986,'Pliegos Tarifarios (Santiago)'!$A:$A,0)),H1986&gt;5000,INDEX('Pliegos Tarifarios (Santiago)'!$J:$J,MATCH($B1986,'Pliegos Tarifarios (Santiago)'!$A:$A,0)))/1.19</f>
        <v>1641.6148362184877</v>
      </c>
      <c r="R1986" s="19">
        <f>INDEX('Pliegos Tarifarios (Santiago)'!$K:$K,MATCH($B1986,'Pliegos Tarifarios (Santiago)'!$A:$A,0))</f>
        <v>723.17600000000004</v>
      </c>
      <c r="S1986" s="21">
        <f t="shared" si="124"/>
        <v>136824.76493881849</v>
      </c>
      <c r="T1986" s="21">
        <f t="shared" si="120"/>
        <v>25996.705338375516</v>
      </c>
      <c r="U1986" s="19">
        <v>0</v>
      </c>
      <c r="V1986" s="21">
        <f t="shared" si="121"/>
        <v>162821.47027719402</v>
      </c>
    </row>
    <row r="1987" spans="1:22" x14ac:dyDescent="0.3">
      <c r="A1987" s="7" t="s">
        <v>139</v>
      </c>
      <c r="B1987" s="7">
        <v>8</v>
      </c>
      <c r="C1987" s="8" t="s">
        <v>178</v>
      </c>
      <c r="D1987" s="7" t="s">
        <v>592</v>
      </c>
      <c r="E1987" s="7" t="s">
        <v>488</v>
      </c>
      <c r="F1987" s="8" t="s">
        <v>593</v>
      </c>
      <c r="G1987" s="7" t="s">
        <v>30</v>
      </c>
      <c r="H1987" s="9">
        <v>702.39869999999996</v>
      </c>
      <c r="I1987" s="9">
        <v>1.9277</v>
      </c>
      <c r="J1987" s="9">
        <v>1.9277</v>
      </c>
      <c r="K1987" s="10">
        <v>1</v>
      </c>
      <c r="L1987" s="9">
        <v>22.66</v>
      </c>
      <c r="M1987" s="19">
        <f>H1987*INDEX('Pliegos Tarifarios (Santiago)'!$B:$B,MATCH($B1987,'Pliegos Tarifarios (Santiago)'!$A:$A,0))</f>
        <v>92550.159908100002</v>
      </c>
      <c r="N1987" s="19">
        <f>I1987*INDEX('Pliegos Tarifarios (Santiago)'!$C:$C,MATCH($B1987,'Pliegos Tarifarios (Santiago)'!$A:$A,0))</f>
        <v>6555.6701121000006</v>
      </c>
      <c r="O1987" s="19">
        <f>J1987*INDEX('Pliegos Tarifarios (Santiago)'!$D:$D,MATCH($B1987,'Pliegos Tarifarios (Santiago)'!$A:$A,0))</f>
        <v>27881.5877435</v>
      </c>
      <c r="P1987" s="19">
        <f>H1987*INDEX('Pliegos Tarifarios (Santiago)'!$E:$E,MATCH($B1987,'Pliegos Tarifarios (Santiago)'!$A:$A,0))</f>
        <v>9148.0406687999985</v>
      </c>
      <c r="Q1987" s="19" cm="1">
        <f t="array" ref="Q1987">H1987*_xlfn.IFS(H1987&lt;=350,INDEX('Pliegos Tarifarios (Santiago)'!$F:$F,MATCH($B1987,'Pliegos Tarifarios (Santiago)'!$A:$A,0)),H1987&lt;=500,INDEX('Pliegos Tarifarios (Santiago)'!$G:$G,MATCH($B1987,'Pliegos Tarifarios (Santiago)'!$A:$A,0)),H1987&lt;=1000,INDEX('Pliegos Tarifarios (Santiago)'!$H:$H,MATCH($B1987,'Pliegos Tarifarios (Santiago)'!$A:$A,0)),H1987&lt;=5000,INDEX('Pliegos Tarifarios (Santiago)'!$I:$I,MATCH($B1987,'Pliegos Tarifarios (Santiago)'!$A:$A,0)),H1987&gt;5000,INDEX('Pliegos Tarifarios (Santiago)'!$J:$J,MATCH($B1987,'Pliegos Tarifarios (Santiago)'!$A:$A,0)))/1.19</f>
        <v>1647.3905644537817</v>
      </c>
      <c r="R1987" s="19">
        <f>INDEX('Pliegos Tarifarios (Santiago)'!$K:$K,MATCH($B1987,'Pliegos Tarifarios (Santiago)'!$A:$A,0))</f>
        <v>723.17600000000004</v>
      </c>
      <c r="S1987" s="21">
        <f t="shared" si="124"/>
        <v>138506.02499695378</v>
      </c>
      <c r="T1987" s="21">
        <f t="shared" si="120"/>
        <v>26316.144749421219</v>
      </c>
      <c r="U1987" s="19">
        <v>0</v>
      </c>
      <c r="V1987" s="21">
        <f t="shared" si="121"/>
        <v>164822.169746375</v>
      </c>
    </row>
    <row r="1988" spans="1:22" x14ac:dyDescent="0.3">
      <c r="A1988" s="7" t="s">
        <v>139</v>
      </c>
      <c r="B1988" s="7">
        <v>8</v>
      </c>
      <c r="C1988" s="8" t="s">
        <v>178</v>
      </c>
      <c r="D1988" s="7" t="s">
        <v>594</v>
      </c>
      <c r="E1988" s="7" t="s">
        <v>488</v>
      </c>
      <c r="F1988" s="8" t="s">
        <v>595</v>
      </c>
      <c r="G1988" s="7" t="s">
        <v>30</v>
      </c>
      <c r="H1988" s="9">
        <v>702.63149999999996</v>
      </c>
      <c r="I1988" s="9">
        <v>1.9101999999999999</v>
      </c>
      <c r="J1988" s="9">
        <v>1.8949</v>
      </c>
      <c r="K1988" s="10">
        <v>0.99199036750078529</v>
      </c>
      <c r="L1988" s="9">
        <v>22.67</v>
      </c>
      <c r="M1988" s="19">
        <f>H1988*INDEX('Pliegos Tarifarios (Santiago)'!$B:$B,MATCH($B1988,'Pliegos Tarifarios (Santiago)'!$A:$A,0))</f>
        <v>92580.834334500003</v>
      </c>
      <c r="N1988" s="19">
        <f>I1988*INDEX('Pliegos Tarifarios (Santiago)'!$C:$C,MATCH($B1988,'Pliegos Tarifarios (Santiago)'!$A:$A,0))</f>
        <v>6496.1565846000003</v>
      </c>
      <c r="O1988" s="19">
        <f>J1988*INDEX('Pliegos Tarifarios (Santiago)'!$D:$D,MATCH($B1988,'Pliegos Tarifarios (Santiago)'!$A:$A,0))</f>
        <v>27407.1798595</v>
      </c>
      <c r="P1988" s="19">
        <f>H1988*INDEX('Pliegos Tarifarios (Santiago)'!$E:$E,MATCH($B1988,'Pliegos Tarifarios (Santiago)'!$A:$A,0))</f>
        <v>9151.0726559999985</v>
      </c>
      <c r="Q1988" s="19" cm="1">
        <f t="array" ref="Q1988">H1988*_xlfn.IFS(H1988&lt;=350,INDEX('Pliegos Tarifarios (Santiago)'!$F:$F,MATCH($B1988,'Pliegos Tarifarios (Santiago)'!$A:$A,0)),H1988&lt;=500,INDEX('Pliegos Tarifarios (Santiago)'!$G:$G,MATCH($B1988,'Pliegos Tarifarios (Santiago)'!$A:$A,0)),H1988&lt;=1000,INDEX('Pliegos Tarifarios (Santiago)'!$H:$H,MATCH($B1988,'Pliegos Tarifarios (Santiago)'!$A:$A,0)),H1988&lt;=5000,INDEX('Pliegos Tarifarios (Santiago)'!$I:$I,MATCH($B1988,'Pliegos Tarifarios (Santiago)'!$A:$A,0)),H1988&gt;5000,INDEX('Pliegos Tarifarios (Santiago)'!$J:$J,MATCH($B1988,'Pliegos Tarifarios (Santiago)'!$A:$A,0)))/1.19</f>
        <v>1647.9365684873951</v>
      </c>
      <c r="R1988" s="19">
        <f>INDEX('Pliegos Tarifarios (Santiago)'!$K:$K,MATCH($B1988,'Pliegos Tarifarios (Santiago)'!$A:$A,0))</f>
        <v>723.17600000000004</v>
      </c>
      <c r="S1988" s="21">
        <f t="shared" si="124"/>
        <v>138006.35600308742</v>
      </c>
      <c r="T1988" s="21">
        <f t="shared" si="120"/>
        <v>26221.20764058661</v>
      </c>
      <c r="U1988" s="19">
        <v>0</v>
      </c>
      <c r="V1988" s="21">
        <f t="shared" si="121"/>
        <v>164227.56364367402</v>
      </c>
    </row>
    <row r="1989" spans="1:22" x14ac:dyDescent="0.3">
      <c r="A1989" s="7" t="s">
        <v>139</v>
      </c>
      <c r="B1989" s="7">
        <v>8</v>
      </c>
      <c r="C1989" s="8" t="s">
        <v>178</v>
      </c>
      <c r="D1989" s="7" t="s">
        <v>596</v>
      </c>
      <c r="E1989" s="7" t="s">
        <v>488</v>
      </c>
      <c r="F1989" s="8" t="s">
        <v>597</v>
      </c>
      <c r="G1989" s="7" t="s">
        <v>30</v>
      </c>
      <c r="H1989" s="9">
        <v>701.29700000000003</v>
      </c>
      <c r="I1989" s="9">
        <v>1.8813</v>
      </c>
      <c r="J1989" s="9">
        <v>1.8597999999999999</v>
      </c>
      <c r="K1989" s="10">
        <v>0.98857173231276241</v>
      </c>
      <c r="L1989" s="9">
        <v>22.62</v>
      </c>
      <c r="M1989" s="19">
        <f>H1989*INDEX('Pliegos Tarifarios (Santiago)'!$B:$B,MATCH($B1989,'Pliegos Tarifarios (Santiago)'!$A:$A,0))</f>
        <v>92404.99661100001</v>
      </c>
      <c r="N1989" s="19">
        <f>I1989*INDEX('Pliegos Tarifarios (Santiago)'!$C:$C,MATCH($B1989,'Pliegos Tarifarios (Santiago)'!$A:$A,0))</f>
        <v>6397.8742449000001</v>
      </c>
      <c r="O1989" s="19">
        <f>J1989*INDEX('Pliegos Tarifarios (Santiago)'!$D:$D,MATCH($B1989,'Pliegos Tarifarios (Santiago)'!$A:$A,0))</f>
        <v>26899.505569000001</v>
      </c>
      <c r="P1989" s="19">
        <f>H1989*INDEX('Pliegos Tarifarios (Santiago)'!$E:$E,MATCH($B1989,'Pliegos Tarifarios (Santiago)'!$A:$A,0))</f>
        <v>9133.6921280000006</v>
      </c>
      <c r="Q1989" s="19" cm="1">
        <f t="array" ref="Q1989">H1989*_xlfn.IFS(H1989&lt;=350,INDEX('Pliegos Tarifarios (Santiago)'!$F:$F,MATCH($B1989,'Pliegos Tarifarios (Santiago)'!$A:$A,0)),H1989&lt;=500,INDEX('Pliegos Tarifarios (Santiago)'!$G:$G,MATCH($B1989,'Pliegos Tarifarios (Santiago)'!$A:$A,0)),H1989&lt;=1000,INDEX('Pliegos Tarifarios (Santiago)'!$H:$H,MATCH($B1989,'Pliegos Tarifarios (Santiago)'!$A:$A,0)),H1989&lt;=5000,INDEX('Pliegos Tarifarios (Santiago)'!$I:$I,MATCH($B1989,'Pliegos Tarifarios (Santiago)'!$A:$A,0)),H1989&gt;5000,INDEX('Pliegos Tarifarios (Santiago)'!$J:$J,MATCH($B1989,'Pliegos Tarifarios (Santiago)'!$A:$A,0)))/1.19</f>
        <v>1644.806661344538</v>
      </c>
      <c r="R1989" s="19">
        <f>INDEX('Pliegos Tarifarios (Santiago)'!$K:$K,MATCH($B1989,'Pliegos Tarifarios (Santiago)'!$A:$A,0))</f>
        <v>723.17600000000004</v>
      </c>
      <c r="S1989" s="21">
        <f t="shared" si="124"/>
        <v>137204.05121424457</v>
      </c>
      <c r="T1989" s="21">
        <f t="shared" si="120"/>
        <v>26068.769730706466</v>
      </c>
      <c r="U1989" s="19">
        <v>0</v>
      </c>
      <c r="V1989" s="21">
        <f t="shared" si="121"/>
        <v>163272.82094495103</v>
      </c>
    </row>
    <row r="1990" spans="1:22" x14ac:dyDescent="0.3">
      <c r="A1990" s="7" t="s">
        <v>139</v>
      </c>
      <c r="B1990" s="7">
        <v>8</v>
      </c>
      <c r="C1990" s="8" t="s">
        <v>178</v>
      </c>
      <c r="D1990" s="7" t="s">
        <v>598</v>
      </c>
      <c r="E1990" s="7" t="s">
        <v>488</v>
      </c>
      <c r="F1990" s="8" t="s">
        <v>599</v>
      </c>
      <c r="G1990" s="7" t="s">
        <v>30</v>
      </c>
      <c r="H1990" s="9">
        <v>700.59969999999998</v>
      </c>
      <c r="I1990" s="9">
        <v>1.9286000000000001</v>
      </c>
      <c r="J1990" s="9">
        <v>1.9286000000000001</v>
      </c>
      <c r="K1990" s="10">
        <v>1</v>
      </c>
      <c r="L1990" s="9">
        <v>22.6</v>
      </c>
      <c r="M1990" s="19">
        <f>H1990*INDEX('Pliegos Tarifarios (Santiago)'!$B:$B,MATCH($B1990,'Pliegos Tarifarios (Santiago)'!$A:$A,0))</f>
        <v>92313.1182711</v>
      </c>
      <c r="N1990" s="19">
        <f>I1990*INDEX('Pliegos Tarifarios (Santiago)'!$C:$C,MATCH($B1990,'Pliegos Tarifarios (Santiago)'!$A:$A,0))</f>
        <v>6558.7308078000005</v>
      </c>
      <c r="O1990" s="19">
        <f>J1990*INDEX('Pliegos Tarifarios (Santiago)'!$D:$D,MATCH($B1990,'Pliegos Tarifarios (Santiago)'!$A:$A,0))</f>
        <v>27894.605033000003</v>
      </c>
      <c r="P1990" s="19">
        <f>H1990*INDEX('Pliegos Tarifarios (Santiago)'!$E:$E,MATCH($B1990,'Pliegos Tarifarios (Santiago)'!$A:$A,0))</f>
        <v>9124.6104927999986</v>
      </c>
      <c r="Q1990" s="19" cm="1">
        <f t="array" ref="Q1990">H1990*_xlfn.IFS(H1990&lt;=350,INDEX('Pliegos Tarifarios (Santiago)'!$F:$F,MATCH($B1990,'Pliegos Tarifarios (Santiago)'!$A:$A,0)),H1990&lt;=500,INDEX('Pliegos Tarifarios (Santiago)'!$G:$G,MATCH($B1990,'Pliegos Tarifarios (Santiago)'!$A:$A,0)),H1990&lt;=1000,INDEX('Pliegos Tarifarios (Santiago)'!$H:$H,MATCH($B1990,'Pliegos Tarifarios (Santiago)'!$A:$A,0)),H1990&lt;=5000,INDEX('Pliegos Tarifarios (Santiago)'!$I:$I,MATCH($B1990,'Pliegos Tarifarios (Santiago)'!$A:$A,0)),H1990&gt;5000,INDEX('Pliegos Tarifarios (Santiago)'!$J:$J,MATCH($B1990,'Pliegos Tarifarios (Santiago)'!$A:$A,0)))/1.19</f>
        <v>1643.1712291596641</v>
      </c>
      <c r="R1990" s="19">
        <f>INDEX('Pliegos Tarifarios (Santiago)'!$K:$K,MATCH($B1990,'Pliegos Tarifarios (Santiago)'!$A:$A,0))</f>
        <v>723.17600000000004</v>
      </c>
      <c r="S1990" s="21">
        <f t="shared" si="124"/>
        <v>138257.41183385969</v>
      </c>
      <c r="T1990" s="21">
        <f t="shared" si="120"/>
        <v>26268.908248433341</v>
      </c>
      <c r="U1990" s="19">
        <v>0</v>
      </c>
      <c r="V1990" s="21">
        <f t="shared" si="121"/>
        <v>164526.32008229304</v>
      </c>
    </row>
    <row r="1991" spans="1:22" x14ac:dyDescent="0.3">
      <c r="A1991" s="7" t="s">
        <v>139</v>
      </c>
      <c r="B1991" s="7">
        <v>8</v>
      </c>
      <c r="C1991" s="8" t="s">
        <v>178</v>
      </c>
      <c r="D1991" s="7" t="s">
        <v>600</v>
      </c>
      <c r="E1991" s="7" t="s">
        <v>488</v>
      </c>
      <c r="F1991" s="8" t="s">
        <v>601</v>
      </c>
      <c r="G1991" s="7" t="s">
        <v>30</v>
      </c>
      <c r="H1991" s="9">
        <v>699.98680000000002</v>
      </c>
      <c r="I1991" s="9">
        <v>1.9081999999999999</v>
      </c>
      <c r="J1991" s="9">
        <v>1.8655999999999999</v>
      </c>
      <c r="K1991" s="10">
        <v>0.97767529609055659</v>
      </c>
      <c r="L1991" s="9">
        <v>22.58</v>
      </c>
      <c r="M1991" s="19">
        <f>H1991*INDEX('Pliegos Tarifarios (Santiago)'!$B:$B,MATCH($B1991,'Pliegos Tarifarios (Santiago)'!$A:$A,0))</f>
        <v>92232.360728400003</v>
      </c>
      <c r="N1991" s="19">
        <f>I1991*INDEX('Pliegos Tarifarios (Santiago)'!$C:$C,MATCH($B1991,'Pliegos Tarifarios (Santiago)'!$A:$A,0))</f>
        <v>6489.3550385999997</v>
      </c>
      <c r="O1991" s="19">
        <f>J1991*INDEX('Pliegos Tarifarios (Santiago)'!$D:$D,MATCH($B1991,'Pliegos Tarifarios (Santiago)'!$A:$A,0))</f>
        <v>26983.394768000002</v>
      </c>
      <c r="P1991" s="19">
        <f>H1991*INDEX('Pliegos Tarifarios (Santiago)'!$E:$E,MATCH($B1991,'Pliegos Tarifarios (Santiago)'!$A:$A,0))</f>
        <v>9116.6280831999993</v>
      </c>
      <c r="Q1991" s="19" cm="1">
        <f t="array" ref="Q1991">H1991*_xlfn.IFS(H1991&lt;=350,INDEX('Pliegos Tarifarios (Santiago)'!$F:$F,MATCH($B1991,'Pliegos Tarifarios (Santiago)'!$A:$A,0)),H1991&lt;=500,INDEX('Pliegos Tarifarios (Santiago)'!$G:$G,MATCH($B1991,'Pliegos Tarifarios (Santiago)'!$A:$A,0)),H1991&lt;=1000,INDEX('Pliegos Tarifarios (Santiago)'!$H:$H,MATCH($B1991,'Pliegos Tarifarios (Santiago)'!$A:$A,0)),H1991&lt;=5000,INDEX('Pliegos Tarifarios (Santiago)'!$I:$I,MATCH($B1991,'Pliegos Tarifarios (Santiago)'!$A:$A,0)),H1991&gt;5000,INDEX('Pliegos Tarifarios (Santiago)'!$J:$J,MATCH($B1991,'Pliegos Tarifarios (Santiago)'!$A:$A,0)))/1.19</f>
        <v>1641.7337468907565</v>
      </c>
      <c r="R1991" s="19">
        <f>INDEX('Pliegos Tarifarios (Santiago)'!$K:$K,MATCH($B1991,'Pliegos Tarifarios (Santiago)'!$A:$A,0))</f>
        <v>723.17600000000004</v>
      </c>
      <c r="S1991" s="21">
        <f t="shared" si="124"/>
        <v>137186.64836509078</v>
      </c>
      <c r="T1991" s="21">
        <f t="shared" si="120"/>
        <v>26065.463189367249</v>
      </c>
      <c r="U1991" s="19">
        <v>0</v>
      </c>
      <c r="V1991" s="21">
        <f t="shared" si="121"/>
        <v>163252.11155445804</v>
      </c>
    </row>
    <row r="1992" spans="1:22" x14ac:dyDescent="0.3">
      <c r="A1992" s="7" t="s">
        <v>139</v>
      </c>
      <c r="B1992" s="7">
        <v>8</v>
      </c>
      <c r="C1992" s="8" t="s">
        <v>178</v>
      </c>
      <c r="D1992" s="7" t="s">
        <v>602</v>
      </c>
      <c r="E1992" s="7" t="s">
        <v>488</v>
      </c>
      <c r="F1992" s="8" t="s">
        <v>603</v>
      </c>
      <c r="G1992" s="7" t="s">
        <v>30</v>
      </c>
      <c r="H1992" s="9">
        <v>703.48519999999996</v>
      </c>
      <c r="I1992" s="9">
        <v>1.8856999999999999</v>
      </c>
      <c r="J1992" s="9">
        <v>1.871</v>
      </c>
      <c r="K1992" s="10">
        <v>0.99220448639762426</v>
      </c>
      <c r="L1992" s="9">
        <v>22.69</v>
      </c>
      <c r="M1992" s="19">
        <f>H1992*INDEX('Pliegos Tarifarios (Santiago)'!$B:$B,MATCH($B1992,'Pliegos Tarifarios (Santiago)'!$A:$A,0))</f>
        <v>92693.320407599997</v>
      </c>
      <c r="N1992" s="19">
        <f>I1992*INDEX('Pliegos Tarifarios (Santiago)'!$C:$C,MATCH($B1992,'Pliegos Tarifarios (Santiago)'!$A:$A,0))</f>
        <v>6412.8376460999998</v>
      </c>
      <c r="O1992" s="19">
        <f>J1992*INDEX('Pliegos Tarifarios (Santiago)'!$D:$D,MATCH($B1992,'Pliegos Tarifarios (Santiago)'!$A:$A,0))</f>
        <v>27061.498505</v>
      </c>
      <c r="P1992" s="19">
        <f>H1992*INDEX('Pliegos Tarifarios (Santiago)'!$E:$E,MATCH($B1992,'Pliegos Tarifarios (Santiago)'!$A:$A,0))</f>
        <v>9162.1912447999985</v>
      </c>
      <c r="Q1992" s="19" cm="1">
        <f t="array" ref="Q1992">H1992*_xlfn.IFS(H1992&lt;=350,INDEX('Pliegos Tarifarios (Santiago)'!$F:$F,MATCH($B1992,'Pliegos Tarifarios (Santiago)'!$A:$A,0)),H1992&lt;=500,INDEX('Pliegos Tarifarios (Santiago)'!$G:$G,MATCH($B1992,'Pliegos Tarifarios (Santiago)'!$A:$A,0)),H1992&lt;=1000,INDEX('Pliegos Tarifarios (Santiago)'!$H:$H,MATCH($B1992,'Pliegos Tarifarios (Santiago)'!$A:$A,0)),H1992&lt;=5000,INDEX('Pliegos Tarifarios (Santiago)'!$I:$I,MATCH($B1992,'Pliegos Tarifarios (Santiago)'!$A:$A,0)),H1992&gt;5000,INDEX('Pliegos Tarifarios (Santiago)'!$J:$J,MATCH($B1992,'Pliegos Tarifarios (Santiago)'!$A:$A,0)))/1.19</f>
        <v>1649.9388178151262</v>
      </c>
      <c r="R1992" s="19">
        <f>INDEX('Pliegos Tarifarios (Santiago)'!$K:$K,MATCH($B1992,'Pliegos Tarifarios (Santiago)'!$A:$A,0))</f>
        <v>723.17600000000004</v>
      </c>
      <c r="S1992" s="21">
        <f t="shared" si="124"/>
        <v>137702.96262131512</v>
      </c>
      <c r="T1992" s="21">
        <f t="shared" si="120"/>
        <v>26163.562898049873</v>
      </c>
      <c r="U1992" s="19">
        <v>0</v>
      </c>
      <c r="V1992" s="21">
        <f t="shared" si="121"/>
        <v>163866.52551936498</v>
      </c>
    </row>
    <row r="1993" spans="1:22" x14ac:dyDescent="0.3">
      <c r="A1993" s="7" t="s">
        <v>139</v>
      </c>
      <c r="B1993" s="7">
        <v>8</v>
      </c>
      <c r="C1993" s="8" t="s">
        <v>178</v>
      </c>
      <c r="D1993" s="7" t="s">
        <v>604</v>
      </c>
      <c r="E1993" s="7" t="s">
        <v>488</v>
      </c>
      <c r="F1993" s="8" t="s">
        <v>605</v>
      </c>
      <c r="G1993" s="7" t="s">
        <v>30</v>
      </c>
      <c r="H1993" s="9">
        <v>703.57039999999995</v>
      </c>
      <c r="I1993" s="9">
        <v>1.9265000000000001</v>
      </c>
      <c r="J1993" s="9">
        <v>1.9104000000000001</v>
      </c>
      <c r="K1993" s="10">
        <v>0.99164287568128728</v>
      </c>
      <c r="L1993" s="9">
        <v>22.7</v>
      </c>
      <c r="M1993" s="19">
        <f>H1993*INDEX('Pliegos Tarifarios (Santiago)'!$B:$B,MATCH($B1993,'Pliegos Tarifarios (Santiago)'!$A:$A,0))</f>
        <v>92704.546615200001</v>
      </c>
      <c r="N1993" s="19">
        <f>I1993*INDEX('Pliegos Tarifarios (Santiago)'!$C:$C,MATCH($B1993,'Pliegos Tarifarios (Santiago)'!$A:$A,0))</f>
        <v>6551.5891845000006</v>
      </c>
      <c r="O1993" s="19">
        <f>J1993*INDEX('Pliegos Tarifarios (Santiago)'!$D:$D,MATCH($B1993,'Pliegos Tarifarios (Santiago)'!$A:$A,0))</f>
        <v>27631.366512000004</v>
      </c>
      <c r="P1993" s="19">
        <f>H1993*INDEX('Pliegos Tarifarios (Santiago)'!$E:$E,MATCH($B1993,'Pliegos Tarifarios (Santiago)'!$A:$A,0))</f>
        <v>9163.3008895999992</v>
      </c>
      <c r="Q1993" s="19" cm="1">
        <f t="array" ref="Q1993">H1993*_xlfn.IFS(H1993&lt;=350,INDEX('Pliegos Tarifarios (Santiago)'!$F:$F,MATCH($B1993,'Pliegos Tarifarios (Santiago)'!$A:$A,0)),H1993&lt;=500,INDEX('Pliegos Tarifarios (Santiago)'!$G:$G,MATCH($B1993,'Pliegos Tarifarios (Santiago)'!$A:$A,0)),H1993&lt;=1000,INDEX('Pliegos Tarifarios (Santiago)'!$H:$H,MATCH($B1993,'Pliegos Tarifarios (Santiago)'!$A:$A,0)),H1993&lt;=5000,INDEX('Pliegos Tarifarios (Santiago)'!$I:$I,MATCH($B1993,'Pliegos Tarifarios (Santiago)'!$A:$A,0)),H1993&gt;5000,INDEX('Pliegos Tarifarios (Santiago)'!$J:$J,MATCH($B1993,'Pliegos Tarifarios (Santiago)'!$A:$A,0)))/1.19</f>
        <v>1650.1386440336137</v>
      </c>
      <c r="R1993" s="19">
        <f>INDEX('Pliegos Tarifarios (Santiago)'!$K:$K,MATCH($B1993,'Pliegos Tarifarios (Santiago)'!$A:$A,0))</f>
        <v>723.17600000000004</v>
      </c>
      <c r="S1993" s="21">
        <f t="shared" si="124"/>
        <v>138424.11784533362</v>
      </c>
      <c r="T1993" s="21">
        <f t="shared" si="120"/>
        <v>26300.582390613388</v>
      </c>
      <c r="U1993" s="19">
        <v>0</v>
      </c>
      <c r="V1993" s="21">
        <f t="shared" si="121"/>
        <v>164724.70023594701</v>
      </c>
    </row>
    <row r="1994" spans="1:22" x14ac:dyDescent="0.3">
      <c r="A1994" s="7" t="s">
        <v>139</v>
      </c>
      <c r="B1994" s="7">
        <v>8</v>
      </c>
      <c r="C1994" s="8" t="s">
        <v>178</v>
      </c>
      <c r="D1994" s="7" t="s">
        <v>606</v>
      </c>
      <c r="E1994" s="7" t="s">
        <v>488</v>
      </c>
      <c r="F1994" s="8" t="s">
        <v>607</v>
      </c>
      <c r="G1994" s="7" t="s">
        <v>30</v>
      </c>
      <c r="H1994" s="9">
        <v>700.79070000000002</v>
      </c>
      <c r="I1994" s="9">
        <v>1.8671</v>
      </c>
      <c r="J1994" s="9">
        <v>1.8543000000000001</v>
      </c>
      <c r="K1994" s="10">
        <v>0.99314444861014417</v>
      </c>
      <c r="L1994" s="9">
        <v>22.61</v>
      </c>
      <c r="M1994" s="19">
        <f>H1994*INDEX('Pliegos Tarifarios (Santiago)'!$B:$B,MATCH($B1994,'Pliegos Tarifarios (Santiago)'!$A:$A,0))</f>
        <v>92338.285004100006</v>
      </c>
      <c r="N1994" s="19">
        <f>I1994*INDEX('Pliegos Tarifarios (Santiago)'!$C:$C,MATCH($B1994,'Pliegos Tarifarios (Santiago)'!$A:$A,0))</f>
        <v>6349.5832682999999</v>
      </c>
      <c r="O1994" s="19">
        <f>J1994*INDEX('Pliegos Tarifarios (Santiago)'!$D:$D,MATCH($B1994,'Pliegos Tarifarios (Santiago)'!$A:$A,0))</f>
        <v>26819.955466500003</v>
      </c>
      <c r="P1994" s="19">
        <f>H1994*INDEX('Pliegos Tarifarios (Santiago)'!$E:$E,MATCH($B1994,'Pliegos Tarifarios (Santiago)'!$A:$A,0))</f>
        <v>9127.098076799999</v>
      </c>
      <c r="Q1994" s="19" cm="1">
        <f t="array" ref="Q1994">H1994*_xlfn.IFS(H1994&lt;=350,INDEX('Pliegos Tarifarios (Santiago)'!$F:$F,MATCH($B1994,'Pliegos Tarifarios (Santiago)'!$A:$A,0)),H1994&lt;=500,INDEX('Pliegos Tarifarios (Santiago)'!$G:$G,MATCH($B1994,'Pliegos Tarifarios (Santiago)'!$A:$A,0)),H1994&lt;=1000,INDEX('Pliegos Tarifarios (Santiago)'!$H:$H,MATCH($B1994,'Pliegos Tarifarios (Santiago)'!$A:$A,0)),H1994&lt;=5000,INDEX('Pliegos Tarifarios (Santiago)'!$I:$I,MATCH($B1994,'Pliegos Tarifarios (Santiago)'!$A:$A,0)),H1994&gt;5000,INDEX('Pliegos Tarifarios (Santiago)'!$J:$J,MATCH($B1994,'Pliegos Tarifarios (Santiago)'!$A:$A,0)))/1.19</f>
        <v>1643.6191963865549</v>
      </c>
      <c r="R1994" s="19">
        <f>INDEX('Pliegos Tarifarios (Santiago)'!$K:$K,MATCH($B1994,'Pliegos Tarifarios (Santiago)'!$A:$A,0))</f>
        <v>723.17600000000004</v>
      </c>
      <c r="S1994" s="21">
        <f t="shared" si="124"/>
        <v>137001.71701208656</v>
      </c>
      <c r="T1994" s="21">
        <f t="shared" ref="T1994:T2057" si="125">S1994*0.19</f>
        <v>26030.326232296447</v>
      </c>
      <c r="U1994" s="19">
        <v>0</v>
      </c>
      <c r="V1994" s="21">
        <f t="shared" ref="V1994:V2057" si="126">SUM(S1994:T1994)</f>
        <v>163032.04324438301</v>
      </c>
    </row>
    <row r="1995" spans="1:22" x14ac:dyDescent="0.3">
      <c r="A1995" s="7" t="s">
        <v>139</v>
      </c>
      <c r="B1995" s="7">
        <v>8</v>
      </c>
      <c r="C1995" s="8" t="s">
        <v>178</v>
      </c>
      <c r="D1995" s="7" t="s">
        <v>608</v>
      </c>
      <c r="E1995" s="7" t="s">
        <v>488</v>
      </c>
      <c r="F1995" s="8" t="s">
        <v>609</v>
      </c>
      <c r="G1995" s="7" t="s">
        <v>30</v>
      </c>
      <c r="H1995" s="9">
        <v>700.7835</v>
      </c>
      <c r="I1995" s="9">
        <v>1.9084000000000001</v>
      </c>
      <c r="J1995" s="9">
        <v>1.8645</v>
      </c>
      <c r="K1995" s="10">
        <v>0.97699643680570114</v>
      </c>
      <c r="L1995" s="9">
        <v>22.61</v>
      </c>
      <c r="M1995" s="19">
        <f>H1995*INDEX('Pliegos Tarifarios (Santiago)'!$B:$B,MATCH($B1995,'Pliegos Tarifarios (Santiago)'!$A:$A,0))</f>
        <v>92337.336310500003</v>
      </c>
      <c r="N1995" s="19">
        <f>I1995*INDEX('Pliegos Tarifarios (Santiago)'!$C:$C,MATCH($B1995,'Pliegos Tarifarios (Santiago)'!$A:$A,0))</f>
        <v>6490.0351932000003</v>
      </c>
      <c r="O1995" s="19">
        <f>J1995*INDEX('Pliegos Tarifarios (Santiago)'!$D:$D,MATCH($B1995,'Pliegos Tarifarios (Santiago)'!$A:$A,0))</f>
        <v>26967.484747500002</v>
      </c>
      <c r="P1995" s="19">
        <f>H1995*INDEX('Pliegos Tarifarios (Santiago)'!$E:$E,MATCH($B1995,'Pliegos Tarifarios (Santiago)'!$A:$A,0))</f>
        <v>9127.004304</v>
      </c>
      <c r="Q1995" s="19" cm="1">
        <f t="array" ref="Q1995">H1995*_xlfn.IFS(H1995&lt;=350,INDEX('Pliegos Tarifarios (Santiago)'!$F:$F,MATCH($B1995,'Pliegos Tarifarios (Santiago)'!$A:$A,0)),H1995&lt;=500,INDEX('Pliegos Tarifarios (Santiago)'!$G:$G,MATCH($B1995,'Pliegos Tarifarios (Santiago)'!$A:$A,0)),H1995&lt;=1000,INDEX('Pliegos Tarifarios (Santiago)'!$H:$H,MATCH($B1995,'Pliegos Tarifarios (Santiago)'!$A:$A,0)),H1995&lt;=5000,INDEX('Pliegos Tarifarios (Santiago)'!$I:$I,MATCH($B1995,'Pliegos Tarifarios (Santiago)'!$A:$A,0)),H1995&gt;5000,INDEX('Pliegos Tarifarios (Santiago)'!$J:$J,MATCH($B1995,'Pliegos Tarifarios (Santiago)'!$A:$A,0)))/1.19</f>
        <v>1643.602309663866</v>
      </c>
      <c r="R1995" s="19">
        <f>INDEX('Pliegos Tarifarios (Santiago)'!$K:$K,MATCH($B1995,'Pliegos Tarifarios (Santiago)'!$A:$A,0))</f>
        <v>723.17600000000004</v>
      </c>
      <c r="S1995" s="21">
        <f t="shared" si="124"/>
        <v>137288.63886486387</v>
      </c>
      <c r="T1995" s="21">
        <f t="shared" si="125"/>
        <v>26084.841384324136</v>
      </c>
      <c r="U1995" s="19">
        <v>0</v>
      </c>
      <c r="V1995" s="21">
        <f t="shared" si="126"/>
        <v>163373.480249188</v>
      </c>
    </row>
    <row r="1996" spans="1:22" x14ac:dyDescent="0.3">
      <c r="A1996" s="7" t="s">
        <v>139</v>
      </c>
      <c r="B1996" s="7">
        <v>8</v>
      </c>
      <c r="C1996" s="8" t="s">
        <v>178</v>
      </c>
      <c r="D1996" s="7" t="s">
        <v>610</v>
      </c>
      <c r="E1996" s="7" t="s">
        <v>488</v>
      </c>
      <c r="F1996" s="8" t="s">
        <v>611</v>
      </c>
      <c r="G1996" s="7" t="s">
        <v>30</v>
      </c>
      <c r="H1996" s="9">
        <v>702.47280000000001</v>
      </c>
      <c r="I1996" s="9">
        <v>1.8837999999999999</v>
      </c>
      <c r="J1996" s="9">
        <v>1.8584000000000001</v>
      </c>
      <c r="K1996" s="10">
        <v>0.98651661535194823</v>
      </c>
      <c r="L1996" s="9">
        <v>22.66</v>
      </c>
      <c r="M1996" s="19">
        <f>H1996*INDEX('Pliegos Tarifarios (Santiago)'!$B:$B,MATCH($B1996,'Pliegos Tarifarios (Santiago)'!$A:$A,0))</f>
        <v>92559.923546400008</v>
      </c>
      <c r="N1996" s="19">
        <f>I1996*INDEX('Pliegos Tarifarios (Santiago)'!$C:$C,MATCH($B1996,'Pliegos Tarifarios (Santiago)'!$A:$A,0))</f>
        <v>6406.3761774000004</v>
      </c>
      <c r="O1996" s="19">
        <f>J1996*INDEX('Pliegos Tarifarios (Santiago)'!$D:$D,MATCH($B1996,'Pliegos Tarifarios (Santiago)'!$A:$A,0))</f>
        <v>26879.256452000001</v>
      </c>
      <c r="P1996" s="19">
        <f>H1996*INDEX('Pliegos Tarifarios (Santiago)'!$E:$E,MATCH($B1996,'Pliegos Tarifarios (Santiago)'!$A:$A,0))</f>
        <v>9149.005747199999</v>
      </c>
      <c r="Q1996" s="19" cm="1">
        <f t="array" ref="Q1996">H1996*_xlfn.IFS(H1996&lt;=350,INDEX('Pliegos Tarifarios (Santiago)'!$F:$F,MATCH($B1996,'Pliegos Tarifarios (Santiago)'!$A:$A,0)),H1996&lt;=500,INDEX('Pliegos Tarifarios (Santiago)'!$G:$G,MATCH($B1996,'Pliegos Tarifarios (Santiago)'!$A:$A,0)),H1996&lt;=1000,INDEX('Pliegos Tarifarios (Santiago)'!$H:$H,MATCH($B1996,'Pliegos Tarifarios (Santiago)'!$A:$A,0)),H1996&lt;=5000,INDEX('Pliegos Tarifarios (Santiago)'!$I:$I,MATCH($B1996,'Pliegos Tarifarios (Santiago)'!$A:$A,0)),H1996&gt;5000,INDEX('Pliegos Tarifarios (Santiago)'!$J:$J,MATCH($B1996,'Pliegos Tarifarios (Santiago)'!$A:$A,0)))/1.19</f>
        <v>1647.5643569747901</v>
      </c>
      <c r="R1996" s="19">
        <f>INDEX('Pliegos Tarifarios (Santiago)'!$K:$K,MATCH($B1996,'Pliegos Tarifarios (Santiago)'!$A:$A,0))</f>
        <v>723.17600000000004</v>
      </c>
      <c r="S1996" s="21">
        <f t="shared" si="124"/>
        <v>137365.3022799748</v>
      </c>
      <c r="T1996" s="21">
        <f t="shared" si="125"/>
        <v>26099.407433195211</v>
      </c>
      <c r="U1996" s="19">
        <v>0</v>
      </c>
      <c r="V1996" s="21">
        <f t="shared" si="126"/>
        <v>163464.70971317001</v>
      </c>
    </row>
    <row r="1997" spans="1:22" x14ac:dyDescent="0.3">
      <c r="A1997" s="7" t="s">
        <v>139</v>
      </c>
      <c r="B1997" s="7">
        <v>8</v>
      </c>
      <c r="C1997" s="8" t="s">
        <v>178</v>
      </c>
      <c r="D1997" s="7" t="s">
        <v>612</v>
      </c>
      <c r="E1997" s="7" t="s">
        <v>488</v>
      </c>
      <c r="F1997" s="8" t="s">
        <v>613</v>
      </c>
      <c r="G1997" s="7" t="s">
        <v>30</v>
      </c>
      <c r="H1997" s="9">
        <v>703.09349999999995</v>
      </c>
      <c r="I1997" s="9">
        <v>1.9147000000000001</v>
      </c>
      <c r="J1997" s="9">
        <v>1.9147000000000001</v>
      </c>
      <c r="K1997" s="10">
        <v>1</v>
      </c>
      <c r="L1997" s="9">
        <v>22.68</v>
      </c>
      <c r="M1997" s="19">
        <f>H1997*INDEX('Pliegos Tarifarios (Santiago)'!$B:$B,MATCH($B1997,'Pliegos Tarifarios (Santiago)'!$A:$A,0))</f>
        <v>92641.708840499996</v>
      </c>
      <c r="N1997" s="19">
        <f>I1997*INDEX('Pliegos Tarifarios (Santiago)'!$C:$C,MATCH($B1997,'Pliegos Tarifarios (Santiago)'!$A:$A,0))</f>
        <v>6511.4600631000003</v>
      </c>
      <c r="O1997" s="19">
        <f>J1997*INDEX('Pliegos Tarifarios (Santiago)'!$D:$D,MATCH($B1997,'Pliegos Tarifarios (Santiago)'!$A:$A,0))</f>
        <v>27693.560228500002</v>
      </c>
      <c r="P1997" s="19">
        <f>H1997*INDEX('Pliegos Tarifarios (Santiago)'!$E:$E,MATCH($B1997,'Pliegos Tarifarios (Santiago)'!$A:$A,0))</f>
        <v>9157.089743999999</v>
      </c>
      <c r="Q1997" s="19" cm="1">
        <f t="array" ref="Q1997">H1997*_xlfn.IFS(H1997&lt;=350,INDEX('Pliegos Tarifarios (Santiago)'!$F:$F,MATCH($B1997,'Pliegos Tarifarios (Santiago)'!$A:$A,0)),H1997&lt;=500,INDEX('Pliegos Tarifarios (Santiago)'!$G:$G,MATCH($B1997,'Pliegos Tarifarios (Santiago)'!$A:$A,0)),H1997&lt;=1000,INDEX('Pliegos Tarifarios (Santiago)'!$H:$H,MATCH($B1997,'Pliegos Tarifarios (Santiago)'!$A:$A,0)),H1997&lt;=5000,INDEX('Pliegos Tarifarios (Santiago)'!$I:$I,MATCH($B1997,'Pliegos Tarifarios (Santiago)'!$A:$A,0)),H1997&gt;5000,INDEX('Pliegos Tarifarios (Santiago)'!$J:$J,MATCH($B1997,'Pliegos Tarifarios (Santiago)'!$A:$A,0)))/1.19</f>
        <v>1649.0201331932774</v>
      </c>
      <c r="R1997" s="19">
        <f>INDEX('Pliegos Tarifarios (Santiago)'!$K:$K,MATCH($B1997,'Pliegos Tarifarios (Santiago)'!$A:$A,0))</f>
        <v>723.17600000000004</v>
      </c>
      <c r="S1997" s="21">
        <f t="shared" si="124"/>
        <v>138376.0150092933</v>
      </c>
      <c r="T1997" s="21">
        <f t="shared" si="125"/>
        <v>26291.442851765729</v>
      </c>
      <c r="U1997" s="19">
        <v>0</v>
      </c>
      <c r="V1997" s="21">
        <f t="shared" si="126"/>
        <v>164667.45786105903</v>
      </c>
    </row>
    <row r="1998" spans="1:22" x14ac:dyDescent="0.3">
      <c r="A1998" s="7" t="s">
        <v>139</v>
      </c>
      <c r="B1998" s="7">
        <v>8</v>
      </c>
      <c r="C1998" s="8" t="s">
        <v>178</v>
      </c>
      <c r="D1998" s="7" t="s">
        <v>614</v>
      </c>
      <c r="E1998" s="7" t="s">
        <v>488</v>
      </c>
      <c r="F1998" s="8" t="s">
        <v>615</v>
      </c>
      <c r="G1998" s="7" t="s">
        <v>30</v>
      </c>
      <c r="H1998" s="9">
        <v>700.3143</v>
      </c>
      <c r="I1998" s="9">
        <v>1.9024000000000001</v>
      </c>
      <c r="J1998" s="9">
        <v>1.8378000000000001</v>
      </c>
      <c r="K1998" s="10">
        <v>0.96604289318755254</v>
      </c>
      <c r="L1998" s="9">
        <v>22.59</v>
      </c>
      <c r="M1998" s="19">
        <f>H1998*INDEX('Pliegos Tarifarios (Santiago)'!$B:$B,MATCH($B1998,'Pliegos Tarifarios (Santiago)'!$A:$A,0))</f>
        <v>92275.513110900007</v>
      </c>
      <c r="N1998" s="19">
        <f>I1998*INDEX('Pliegos Tarifarios (Santiago)'!$C:$C,MATCH($B1998,'Pliegos Tarifarios (Santiago)'!$A:$A,0))</f>
        <v>6469.6305552000003</v>
      </c>
      <c r="O1998" s="19">
        <f>J1998*INDEX('Pliegos Tarifarios (Santiago)'!$D:$D,MATCH($B1998,'Pliegos Tarifarios (Santiago)'!$A:$A,0))</f>
        <v>26581.305159000003</v>
      </c>
      <c r="P1998" s="19">
        <f>H1998*INDEX('Pliegos Tarifarios (Santiago)'!$E:$E,MATCH($B1998,'Pliegos Tarifarios (Santiago)'!$A:$A,0))</f>
        <v>9120.8934431999987</v>
      </c>
      <c r="Q1998" s="19" cm="1">
        <f t="array" ref="Q1998">H1998*_xlfn.IFS(H1998&lt;=350,INDEX('Pliegos Tarifarios (Santiago)'!$F:$F,MATCH($B1998,'Pliegos Tarifarios (Santiago)'!$A:$A,0)),H1998&lt;=500,INDEX('Pliegos Tarifarios (Santiago)'!$G:$G,MATCH($B1998,'Pliegos Tarifarios (Santiago)'!$A:$A,0)),H1998&lt;=1000,INDEX('Pliegos Tarifarios (Santiago)'!$H:$H,MATCH($B1998,'Pliegos Tarifarios (Santiago)'!$A:$A,0)),H1998&lt;=5000,INDEX('Pliegos Tarifarios (Santiago)'!$I:$I,MATCH($B1998,'Pliegos Tarifarios (Santiago)'!$A:$A,0)),H1998&gt;5000,INDEX('Pliegos Tarifarios (Santiago)'!$J:$J,MATCH($B1998,'Pliegos Tarifarios (Santiago)'!$A:$A,0)))/1.19</f>
        <v>1642.5018582352943</v>
      </c>
      <c r="R1998" s="19">
        <f>INDEX('Pliegos Tarifarios (Santiago)'!$K:$K,MATCH($B1998,'Pliegos Tarifarios (Santiago)'!$A:$A,0))</f>
        <v>723.17600000000004</v>
      </c>
      <c r="S1998" s="21">
        <f t="shared" si="124"/>
        <v>136813.02012653532</v>
      </c>
      <c r="T1998" s="21">
        <f t="shared" si="125"/>
        <v>25994.473824041714</v>
      </c>
      <c r="U1998" s="19">
        <v>0</v>
      </c>
      <c r="V1998" s="21">
        <f t="shared" si="126"/>
        <v>162807.49395057705</v>
      </c>
    </row>
    <row r="1999" spans="1:22" x14ac:dyDescent="0.3">
      <c r="A1999" s="7" t="s">
        <v>139</v>
      </c>
      <c r="B1999" s="7">
        <v>8</v>
      </c>
      <c r="C1999" s="8" t="s">
        <v>178</v>
      </c>
      <c r="D1999" s="7" t="s">
        <v>616</v>
      </c>
      <c r="E1999" s="7" t="s">
        <v>488</v>
      </c>
      <c r="F1999" s="8" t="s">
        <v>617</v>
      </c>
      <c r="G1999" s="7" t="s">
        <v>30</v>
      </c>
      <c r="H1999" s="9">
        <v>702.08090000000004</v>
      </c>
      <c r="I1999" s="9">
        <v>1.9129</v>
      </c>
      <c r="J1999" s="9">
        <v>1.8636999999999999</v>
      </c>
      <c r="K1999" s="10">
        <v>0.97427988917350616</v>
      </c>
      <c r="L1999" s="9">
        <v>22.65</v>
      </c>
      <c r="M1999" s="19">
        <f>H1999*INDEX('Pliegos Tarifarios (Santiago)'!$B:$B,MATCH($B1999,'Pliegos Tarifarios (Santiago)'!$A:$A,0))</f>
        <v>92508.285626700002</v>
      </c>
      <c r="N1999" s="19">
        <f>I1999*INDEX('Pliegos Tarifarios (Santiago)'!$C:$C,MATCH($B1999,'Pliegos Tarifarios (Santiago)'!$A:$A,0))</f>
        <v>6505.3386717000003</v>
      </c>
      <c r="O1999" s="19">
        <f>J1999*INDEX('Pliegos Tarifarios (Santiago)'!$D:$D,MATCH($B1999,'Pliegos Tarifarios (Santiago)'!$A:$A,0))</f>
        <v>26955.913823499999</v>
      </c>
      <c r="P1999" s="19">
        <f>H1999*INDEX('Pliegos Tarifarios (Santiago)'!$E:$E,MATCH($B1999,'Pliegos Tarifarios (Santiago)'!$A:$A,0))</f>
        <v>9143.9016415999995</v>
      </c>
      <c r="Q1999" s="19" cm="1">
        <f t="array" ref="Q1999">H1999*_xlfn.IFS(H1999&lt;=350,INDEX('Pliegos Tarifarios (Santiago)'!$F:$F,MATCH($B1999,'Pliegos Tarifarios (Santiago)'!$A:$A,0)),H1999&lt;=500,INDEX('Pliegos Tarifarios (Santiago)'!$G:$G,MATCH($B1999,'Pliegos Tarifarios (Santiago)'!$A:$A,0)),H1999&lt;=1000,INDEX('Pliegos Tarifarios (Santiago)'!$H:$H,MATCH($B1999,'Pliegos Tarifarios (Santiago)'!$A:$A,0)),H1999&lt;=5000,INDEX('Pliegos Tarifarios (Santiago)'!$I:$I,MATCH($B1999,'Pliegos Tarifarios (Santiago)'!$A:$A,0)),H1999&gt;5000,INDEX('Pliegos Tarifarios (Santiago)'!$J:$J,MATCH($B1999,'Pliegos Tarifarios (Santiago)'!$A:$A,0)))/1.19</f>
        <v>1646.6452032773113</v>
      </c>
      <c r="R1999" s="19">
        <f>INDEX('Pliegos Tarifarios (Santiago)'!$K:$K,MATCH($B1999,'Pliegos Tarifarios (Santiago)'!$A:$A,0))</f>
        <v>723.17600000000004</v>
      </c>
      <c r="S1999" s="21">
        <f t="shared" si="124"/>
        <v>137483.26096677734</v>
      </c>
      <c r="T1999" s="21">
        <f t="shared" si="125"/>
        <v>26121.819583687695</v>
      </c>
      <c r="U1999" s="19">
        <v>0</v>
      </c>
      <c r="V1999" s="21">
        <f t="shared" si="126"/>
        <v>163605.08055046503</v>
      </c>
    </row>
    <row r="2000" spans="1:22" x14ac:dyDescent="0.3">
      <c r="A2000" s="7" t="s">
        <v>139</v>
      </c>
      <c r="B2000" s="7">
        <v>8</v>
      </c>
      <c r="C2000" s="8" t="s">
        <v>178</v>
      </c>
      <c r="D2000" s="7" t="s">
        <v>618</v>
      </c>
      <c r="E2000" s="7" t="s">
        <v>488</v>
      </c>
      <c r="F2000" s="8" t="s">
        <v>619</v>
      </c>
      <c r="G2000" s="7" t="s">
        <v>30</v>
      </c>
      <c r="H2000" s="9">
        <v>700.21079999999995</v>
      </c>
      <c r="I2000" s="9">
        <v>1.8801000000000001</v>
      </c>
      <c r="J2000" s="9">
        <v>1.847</v>
      </c>
      <c r="K2000" s="10">
        <v>0.98239455348119775</v>
      </c>
      <c r="L2000" s="9">
        <v>22.59</v>
      </c>
      <c r="M2000" s="19">
        <f>H2000*INDEX('Pliegos Tarifarios (Santiago)'!$B:$B,MATCH($B2000,'Pliegos Tarifarios (Santiago)'!$A:$A,0))</f>
        <v>92261.875640400001</v>
      </c>
      <c r="N2000" s="19">
        <f>I2000*INDEX('Pliegos Tarifarios (Santiago)'!$C:$C,MATCH($B2000,'Pliegos Tarifarios (Santiago)'!$A:$A,0))</f>
        <v>6393.793317300001</v>
      </c>
      <c r="O2000" s="19">
        <f>J2000*INDEX('Pliegos Tarifarios (Santiago)'!$D:$D,MATCH($B2000,'Pliegos Tarifarios (Santiago)'!$A:$A,0))</f>
        <v>26714.370784999999</v>
      </c>
      <c r="P2000" s="19">
        <f>H2000*INDEX('Pliegos Tarifarios (Santiago)'!$E:$E,MATCH($B2000,'Pliegos Tarifarios (Santiago)'!$A:$A,0))</f>
        <v>9119.5454591999987</v>
      </c>
      <c r="Q2000" s="19" cm="1">
        <f t="array" ref="Q2000">H2000*_xlfn.IFS(H2000&lt;=350,INDEX('Pliegos Tarifarios (Santiago)'!$F:$F,MATCH($B2000,'Pliegos Tarifarios (Santiago)'!$A:$A,0)),H2000&lt;=500,INDEX('Pliegos Tarifarios (Santiago)'!$G:$G,MATCH($B2000,'Pliegos Tarifarios (Santiago)'!$A:$A,0)),H2000&lt;=1000,INDEX('Pliegos Tarifarios (Santiago)'!$H:$H,MATCH($B2000,'Pliegos Tarifarios (Santiago)'!$A:$A,0)),H2000&lt;=5000,INDEX('Pliegos Tarifarios (Santiago)'!$I:$I,MATCH($B2000,'Pliegos Tarifarios (Santiago)'!$A:$A,0)),H2000&gt;5000,INDEX('Pliegos Tarifarios (Santiago)'!$J:$J,MATCH($B2000,'Pliegos Tarifarios (Santiago)'!$A:$A,0)))/1.19</f>
        <v>1642.2591115966388</v>
      </c>
      <c r="R2000" s="19">
        <f>INDEX('Pliegos Tarifarios (Santiago)'!$K:$K,MATCH($B2000,'Pliegos Tarifarios (Santiago)'!$A:$A,0))</f>
        <v>723.17600000000004</v>
      </c>
      <c r="S2000" s="21">
        <f t="shared" si="124"/>
        <v>136855.02031349664</v>
      </c>
      <c r="T2000" s="21">
        <f t="shared" si="125"/>
        <v>26002.453859564361</v>
      </c>
      <c r="U2000" s="19">
        <v>0</v>
      </c>
      <c r="V2000" s="21">
        <f t="shared" si="126"/>
        <v>162857.474173061</v>
      </c>
    </row>
    <row r="2001" spans="1:22" x14ac:dyDescent="0.3">
      <c r="A2001" s="7" t="s">
        <v>139</v>
      </c>
      <c r="B2001" s="7">
        <v>8</v>
      </c>
      <c r="C2001" s="8" t="s">
        <v>178</v>
      </c>
      <c r="D2001" s="7" t="s">
        <v>620</v>
      </c>
      <c r="E2001" s="7" t="s">
        <v>488</v>
      </c>
      <c r="F2001" s="8" t="s">
        <v>621</v>
      </c>
      <c r="G2001" s="7" t="s">
        <v>30</v>
      </c>
      <c r="H2001" s="9">
        <v>700.92309999999998</v>
      </c>
      <c r="I2001" s="9">
        <v>1.9065000000000001</v>
      </c>
      <c r="J2001" s="9">
        <v>1.9065000000000001</v>
      </c>
      <c r="K2001" s="10">
        <v>1</v>
      </c>
      <c r="L2001" s="9">
        <v>22.61</v>
      </c>
      <c r="M2001" s="19">
        <f>H2001*INDEX('Pliegos Tarifarios (Santiago)'!$B:$B,MATCH($B2001,'Pliegos Tarifarios (Santiago)'!$A:$A,0))</f>
        <v>92355.730425300004</v>
      </c>
      <c r="N2001" s="19">
        <f>I2001*INDEX('Pliegos Tarifarios (Santiago)'!$C:$C,MATCH($B2001,'Pliegos Tarifarios (Santiago)'!$A:$A,0))</f>
        <v>6483.5737245000009</v>
      </c>
      <c r="O2001" s="19">
        <f>J2001*INDEX('Pliegos Tarifarios (Santiago)'!$D:$D,MATCH($B2001,'Pliegos Tarifarios (Santiago)'!$A:$A,0))</f>
        <v>27574.958257500002</v>
      </c>
      <c r="P2001" s="19">
        <f>H2001*INDEX('Pliegos Tarifarios (Santiago)'!$E:$E,MATCH($B2001,'Pliegos Tarifarios (Santiago)'!$A:$A,0))</f>
        <v>9128.8224543999986</v>
      </c>
      <c r="Q2001" s="19" cm="1">
        <f t="array" ref="Q2001">H2001*_xlfn.IFS(H2001&lt;=350,INDEX('Pliegos Tarifarios (Santiago)'!$F:$F,MATCH($B2001,'Pliegos Tarifarios (Santiago)'!$A:$A,0)),H2001&lt;=500,INDEX('Pliegos Tarifarios (Santiago)'!$G:$G,MATCH($B2001,'Pliegos Tarifarios (Santiago)'!$A:$A,0)),H2001&lt;=1000,INDEX('Pliegos Tarifarios (Santiago)'!$H:$H,MATCH($B2001,'Pliegos Tarifarios (Santiago)'!$A:$A,0)),H2001&lt;=5000,INDEX('Pliegos Tarifarios (Santiago)'!$I:$I,MATCH($B2001,'Pliegos Tarifarios (Santiago)'!$A:$A,0)),H2001&gt;5000,INDEX('Pliegos Tarifarios (Santiago)'!$J:$J,MATCH($B2001,'Pliegos Tarifarios (Santiago)'!$A:$A,0)))/1.19</f>
        <v>1643.9297244537818</v>
      </c>
      <c r="R2001" s="19">
        <f>INDEX('Pliegos Tarifarios (Santiago)'!$K:$K,MATCH($B2001,'Pliegos Tarifarios (Santiago)'!$A:$A,0))</f>
        <v>723.17600000000004</v>
      </c>
      <c r="S2001" s="21">
        <f t="shared" si="124"/>
        <v>137910.1905861538</v>
      </c>
      <c r="T2001" s="21">
        <f t="shared" si="125"/>
        <v>26202.936211369222</v>
      </c>
      <c r="U2001" s="19">
        <v>0</v>
      </c>
      <c r="V2001" s="21">
        <f t="shared" si="126"/>
        <v>164113.12679752303</v>
      </c>
    </row>
    <row r="2002" spans="1:22" x14ac:dyDescent="0.3">
      <c r="A2002" s="7" t="s">
        <v>139</v>
      </c>
      <c r="B2002" s="7">
        <v>8</v>
      </c>
      <c r="C2002" s="8" t="s">
        <v>178</v>
      </c>
      <c r="D2002" s="7" t="s">
        <v>622</v>
      </c>
      <c r="E2002" s="7" t="s">
        <v>488</v>
      </c>
      <c r="F2002" s="8" t="s">
        <v>623</v>
      </c>
      <c r="G2002" s="7" t="s">
        <v>30</v>
      </c>
      <c r="H2002" s="9">
        <v>699.26649999999995</v>
      </c>
      <c r="I2002" s="9">
        <v>1.881</v>
      </c>
      <c r="J2002" s="9">
        <v>1.881</v>
      </c>
      <c r="K2002" s="10">
        <v>1</v>
      </c>
      <c r="L2002" s="9">
        <v>22.56</v>
      </c>
      <c r="M2002" s="19">
        <f>H2002*INDEX('Pliegos Tarifarios (Santiago)'!$B:$B,MATCH($B2002,'Pliegos Tarifarios (Santiago)'!$A:$A,0))</f>
        <v>92137.45183949999</v>
      </c>
      <c r="N2002" s="19">
        <f>I2002*INDEX('Pliegos Tarifarios (Santiago)'!$C:$C,MATCH($B2002,'Pliegos Tarifarios (Santiago)'!$A:$A,0))</f>
        <v>6396.8540130000001</v>
      </c>
      <c r="O2002" s="19">
        <f>J2002*INDEX('Pliegos Tarifarios (Santiago)'!$D:$D,MATCH($B2002,'Pliegos Tarifarios (Santiago)'!$A:$A,0))</f>
        <v>27206.135055000002</v>
      </c>
      <c r="P2002" s="19">
        <f>H2002*INDEX('Pliegos Tarifarios (Santiago)'!$E:$E,MATCH($B2002,'Pliegos Tarifarios (Santiago)'!$A:$A,0))</f>
        <v>9107.2468959999987</v>
      </c>
      <c r="Q2002" s="19" cm="1">
        <f t="array" ref="Q2002">H2002*_xlfn.IFS(H2002&lt;=350,INDEX('Pliegos Tarifarios (Santiago)'!$F:$F,MATCH($B2002,'Pliegos Tarifarios (Santiago)'!$A:$A,0)),H2002&lt;=500,INDEX('Pliegos Tarifarios (Santiago)'!$G:$G,MATCH($B2002,'Pliegos Tarifarios (Santiago)'!$A:$A,0)),H2002&lt;=1000,INDEX('Pliegos Tarifarios (Santiago)'!$H:$H,MATCH($B2002,'Pliegos Tarifarios (Santiago)'!$A:$A,0)),H2002&lt;=5000,INDEX('Pliegos Tarifarios (Santiago)'!$I:$I,MATCH($B2002,'Pliegos Tarifarios (Santiago)'!$A:$A,0)),H2002&gt;5000,INDEX('Pliegos Tarifarios (Santiago)'!$J:$J,MATCH($B2002,'Pliegos Tarifarios (Santiago)'!$A:$A,0)))/1.19</f>
        <v>1640.0443710084035</v>
      </c>
      <c r="R2002" s="19">
        <f>INDEX('Pliegos Tarifarios (Santiago)'!$K:$K,MATCH($B2002,'Pliegos Tarifarios (Santiago)'!$A:$A,0))</f>
        <v>723.17600000000004</v>
      </c>
      <c r="S2002" s="21">
        <f t="shared" si="124"/>
        <v>137210.90817450843</v>
      </c>
      <c r="T2002" s="21">
        <f t="shared" si="125"/>
        <v>26070.072553156602</v>
      </c>
      <c r="U2002" s="19">
        <v>0</v>
      </c>
      <c r="V2002" s="21">
        <f t="shared" si="126"/>
        <v>163280.98072766504</v>
      </c>
    </row>
    <row r="2003" spans="1:22" x14ac:dyDescent="0.3">
      <c r="A2003" s="7" t="s">
        <v>139</v>
      </c>
      <c r="B2003" s="7">
        <v>8</v>
      </c>
      <c r="C2003" s="8" t="s">
        <v>178</v>
      </c>
      <c r="D2003" s="7" t="s">
        <v>624</v>
      </c>
      <c r="E2003" s="7" t="s">
        <v>488</v>
      </c>
      <c r="F2003" s="8" t="s">
        <v>625</v>
      </c>
      <c r="G2003" s="7" t="s">
        <v>30</v>
      </c>
      <c r="H2003" s="9">
        <v>700.95950000000005</v>
      </c>
      <c r="I2003" s="9">
        <v>1.8995</v>
      </c>
      <c r="J2003" s="9">
        <v>1.8995</v>
      </c>
      <c r="K2003" s="10">
        <v>1</v>
      </c>
      <c r="L2003" s="9">
        <v>22.61</v>
      </c>
      <c r="M2003" s="19">
        <f>H2003*INDEX('Pliegos Tarifarios (Santiago)'!$B:$B,MATCH($B2003,'Pliegos Tarifarios (Santiago)'!$A:$A,0))</f>
        <v>92360.526598500015</v>
      </c>
      <c r="N2003" s="19">
        <f>I2003*INDEX('Pliegos Tarifarios (Santiago)'!$C:$C,MATCH($B2003,'Pliegos Tarifarios (Santiago)'!$A:$A,0))</f>
        <v>6459.7683134999997</v>
      </c>
      <c r="O2003" s="19">
        <f>J2003*INDEX('Pliegos Tarifarios (Santiago)'!$D:$D,MATCH($B2003,'Pliegos Tarifarios (Santiago)'!$A:$A,0))</f>
        <v>27473.712672500002</v>
      </c>
      <c r="P2003" s="19">
        <f>H2003*INDEX('Pliegos Tarifarios (Santiago)'!$E:$E,MATCH($B2003,'Pliegos Tarifarios (Santiago)'!$A:$A,0))</f>
        <v>9129.2965280000008</v>
      </c>
      <c r="Q2003" s="19" cm="1">
        <f t="array" ref="Q2003">H2003*_xlfn.IFS(H2003&lt;=350,INDEX('Pliegos Tarifarios (Santiago)'!$F:$F,MATCH($B2003,'Pliegos Tarifarios (Santiago)'!$A:$A,0)),H2003&lt;=500,INDEX('Pliegos Tarifarios (Santiago)'!$G:$G,MATCH($B2003,'Pliegos Tarifarios (Santiago)'!$A:$A,0)),H2003&lt;=1000,INDEX('Pliegos Tarifarios (Santiago)'!$H:$H,MATCH($B2003,'Pliegos Tarifarios (Santiago)'!$A:$A,0)),H2003&lt;=5000,INDEX('Pliegos Tarifarios (Santiago)'!$I:$I,MATCH($B2003,'Pliegos Tarifarios (Santiago)'!$A:$A,0)),H2003&gt;5000,INDEX('Pliegos Tarifarios (Santiago)'!$J:$J,MATCH($B2003,'Pliegos Tarifarios (Santiago)'!$A:$A,0)))/1.19</f>
        <v>1644.0150962184878</v>
      </c>
      <c r="R2003" s="19">
        <f>INDEX('Pliegos Tarifarios (Santiago)'!$K:$K,MATCH($B2003,'Pliegos Tarifarios (Santiago)'!$A:$A,0))</f>
        <v>723.17600000000004</v>
      </c>
      <c r="S2003" s="21">
        <f t="shared" si="124"/>
        <v>137790.49520871852</v>
      </c>
      <c r="T2003" s="21">
        <f t="shared" si="125"/>
        <v>26180.194089656521</v>
      </c>
      <c r="U2003" s="19">
        <v>0</v>
      </c>
      <c r="V2003" s="21">
        <f t="shared" si="126"/>
        <v>163970.68929837504</v>
      </c>
    </row>
    <row r="2004" spans="1:22" x14ac:dyDescent="0.3">
      <c r="A2004" s="7" t="s">
        <v>139</v>
      </c>
      <c r="B2004" s="7">
        <v>8</v>
      </c>
      <c r="C2004" s="8" t="s">
        <v>178</v>
      </c>
      <c r="D2004" s="7" t="s">
        <v>626</v>
      </c>
      <c r="E2004" s="7" t="s">
        <v>488</v>
      </c>
      <c r="F2004" s="8" t="s">
        <v>627</v>
      </c>
      <c r="G2004" s="7" t="s">
        <v>30</v>
      </c>
      <c r="H2004" s="9">
        <v>704.23620000000005</v>
      </c>
      <c r="I2004" s="9">
        <v>1.8875</v>
      </c>
      <c r="J2004" s="9">
        <v>1.8429</v>
      </c>
      <c r="K2004" s="10">
        <v>0.97637086092715231</v>
      </c>
      <c r="L2004" s="9">
        <v>22.72</v>
      </c>
      <c r="M2004" s="19">
        <f>H2004*INDEX('Pliegos Tarifarios (Santiago)'!$B:$B,MATCH($B2004,'Pliegos Tarifarios (Santiago)'!$A:$A,0))</f>
        <v>92792.274420600006</v>
      </c>
      <c r="N2004" s="19">
        <f>I2004*INDEX('Pliegos Tarifarios (Santiago)'!$C:$C,MATCH($B2004,'Pliegos Tarifarios (Santiago)'!$A:$A,0))</f>
        <v>6418.9590374999998</v>
      </c>
      <c r="O2004" s="19">
        <f>J2004*INDEX('Pliegos Tarifarios (Santiago)'!$D:$D,MATCH($B2004,'Pliegos Tarifarios (Santiago)'!$A:$A,0))</f>
        <v>26655.069799500001</v>
      </c>
      <c r="P2004" s="19">
        <f>H2004*INDEX('Pliegos Tarifarios (Santiago)'!$E:$E,MATCH($B2004,'Pliegos Tarifarios (Santiago)'!$A:$A,0))</f>
        <v>9171.9722688000002</v>
      </c>
      <c r="Q2004" s="19" cm="1">
        <f t="array" ref="Q2004">H2004*_xlfn.IFS(H2004&lt;=350,INDEX('Pliegos Tarifarios (Santiago)'!$F:$F,MATCH($B2004,'Pliegos Tarifarios (Santiago)'!$A:$A,0)),H2004&lt;=500,INDEX('Pliegos Tarifarios (Santiago)'!$G:$G,MATCH($B2004,'Pliegos Tarifarios (Santiago)'!$A:$A,0)),H2004&lt;=1000,INDEX('Pliegos Tarifarios (Santiago)'!$H:$H,MATCH($B2004,'Pliegos Tarifarios (Santiago)'!$A:$A,0)),H2004&lt;=5000,INDEX('Pliegos Tarifarios (Santiago)'!$I:$I,MATCH($B2004,'Pliegos Tarifarios (Santiago)'!$A:$A,0)),H2004&gt;5000,INDEX('Pliegos Tarifarios (Santiago)'!$J:$J,MATCH($B2004,'Pliegos Tarifarios (Santiago)'!$A:$A,0)))/1.19</f>
        <v>1651.7001968067232</v>
      </c>
      <c r="R2004" s="19">
        <f>INDEX('Pliegos Tarifarios (Santiago)'!$K:$K,MATCH($B2004,'Pliegos Tarifarios (Santiago)'!$A:$A,0))</f>
        <v>723.17600000000004</v>
      </c>
      <c r="S2004" s="21">
        <f t="shared" si="124"/>
        <v>137413.15172320671</v>
      </c>
      <c r="T2004" s="21">
        <f t="shared" si="125"/>
        <v>26108.498827409276</v>
      </c>
      <c r="U2004" s="19">
        <v>0</v>
      </c>
      <c r="V2004" s="21">
        <f t="shared" si="126"/>
        <v>163521.65055061597</v>
      </c>
    </row>
    <row r="2005" spans="1:22" x14ac:dyDescent="0.3">
      <c r="A2005" s="7" t="s">
        <v>139</v>
      </c>
      <c r="B2005" s="7">
        <v>8</v>
      </c>
      <c r="C2005" s="8" t="s">
        <v>178</v>
      </c>
      <c r="D2005" s="7" t="s">
        <v>628</v>
      </c>
      <c r="E2005" s="7" t="s">
        <v>488</v>
      </c>
      <c r="F2005" s="8" t="s">
        <v>629</v>
      </c>
      <c r="G2005" s="7" t="s">
        <v>30</v>
      </c>
      <c r="H2005" s="9">
        <v>701.56960000000004</v>
      </c>
      <c r="I2005" s="9">
        <v>1.9583999999999999</v>
      </c>
      <c r="J2005" s="9">
        <v>1.8875</v>
      </c>
      <c r="K2005" s="10">
        <v>0.963796977124183</v>
      </c>
      <c r="L2005" s="9">
        <v>22.63</v>
      </c>
      <c r="M2005" s="19">
        <f>H2005*INDEX('Pliegos Tarifarios (Santiago)'!$B:$B,MATCH($B2005,'Pliegos Tarifarios (Santiago)'!$A:$A,0))</f>
        <v>92440.915204800011</v>
      </c>
      <c r="N2005" s="19">
        <f>I2005*INDEX('Pliegos Tarifarios (Santiago)'!$C:$C,MATCH($B2005,'Pliegos Tarifarios (Santiago)'!$A:$A,0))</f>
        <v>6660.0738431999998</v>
      </c>
      <c r="O2005" s="19">
        <f>J2005*INDEX('Pliegos Tarifarios (Santiago)'!$D:$D,MATCH($B2005,'Pliegos Tarifarios (Santiago)'!$A:$A,0))</f>
        <v>27300.1488125</v>
      </c>
      <c r="P2005" s="19">
        <f>H2005*INDEX('Pliegos Tarifarios (Santiago)'!$E:$E,MATCH($B2005,'Pliegos Tarifarios (Santiago)'!$A:$A,0))</f>
        <v>9137.2424704000005</v>
      </c>
      <c r="Q2005" s="19" cm="1">
        <f t="array" ref="Q2005">H2005*_xlfn.IFS(H2005&lt;=350,INDEX('Pliegos Tarifarios (Santiago)'!$F:$F,MATCH($B2005,'Pliegos Tarifarios (Santiago)'!$A:$A,0)),H2005&lt;=500,INDEX('Pliegos Tarifarios (Santiago)'!$G:$G,MATCH($B2005,'Pliegos Tarifarios (Santiago)'!$A:$A,0)),H2005&lt;=1000,INDEX('Pliegos Tarifarios (Santiago)'!$H:$H,MATCH($B2005,'Pliegos Tarifarios (Santiago)'!$A:$A,0)),H2005&lt;=5000,INDEX('Pliegos Tarifarios (Santiago)'!$I:$I,MATCH($B2005,'Pliegos Tarifarios (Santiago)'!$A:$A,0)),H2005&gt;5000,INDEX('Pliegos Tarifarios (Santiago)'!$J:$J,MATCH($B2005,'Pliegos Tarifarios (Santiago)'!$A:$A,0)))/1.19</f>
        <v>1645.4460114285719</v>
      </c>
      <c r="R2005" s="19">
        <f>INDEX('Pliegos Tarifarios (Santiago)'!$K:$K,MATCH($B2005,'Pliegos Tarifarios (Santiago)'!$A:$A,0))</f>
        <v>723.17600000000004</v>
      </c>
      <c r="S2005" s="21">
        <f t="shared" si="124"/>
        <v>137907.0023423286</v>
      </c>
      <c r="T2005" s="21">
        <f t="shared" si="125"/>
        <v>26202.330445042437</v>
      </c>
      <c r="U2005" s="19">
        <v>0</v>
      </c>
      <c r="V2005" s="21">
        <f t="shared" si="126"/>
        <v>164109.33278737104</v>
      </c>
    </row>
    <row r="2006" spans="1:22" x14ac:dyDescent="0.3">
      <c r="A2006" s="7" t="s">
        <v>139</v>
      </c>
      <c r="B2006" s="7">
        <v>8</v>
      </c>
      <c r="C2006" s="8" t="s">
        <v>178</v>
      </c>
      <c r="D2006" s="7" t="s">
        <v>630</v>
      </c>
      <c r="E2006" s="7" t="s">
        <v>488</v>
      </c>
      <c r="F2006" s="8" t="s">
        <v>631</v>
      </c>
      <c r="G2006" s="7" t="s">
        <v>30</v>
      </c>
      <c r="H2006" s="9">
        <v>702.2441</v>
      </c>
      <c r="I2006" s="9">
        <v>1.9078999999999999</v>
      </c>
      <c r="J2006" s="9">
        <v>1.8628</v>
      </c>
      <c r="K2006" s="10">
        <v>0.97636144452015305</v>
      </c>
      <c r="L2006" s="9">
        <v>22.65</v>
      </c>
      <c r="M2006" s="19">
        <f>H2006*INDEX('Pliegos Tarifarios (Santiago)'!$B:$B,MATCH($B2006,'Pliegos Tarifarios (Santiago)'!$A:$A,0))</f>
        <v>92529.789348300008</v>
      </c>
      <c r="N2006" s="19">
        <f>I2006*INDEX('Pliegos Tarifarios (Santiago)'!$C:$C,MATCH($B2006,'Pliegos Tarifarios (Santiago)'!$A:$A,0))</f>
        <v>6488.3348066999997</v>
      </c>
      <c r="O2006" s="19">
        <f>J2006*INDEX('Pliegos Tarifarios (Santiago)'!$D:$D,MATCH($B2006,'Pliegos Tarifarios (Santiago)'!$A:$A,0))</f>
        <v>26942.896534000003</v>
      </c>
      <c r="P2006" s="19">
        <f>H2006*INDEX('Pliegos Tarifarios (Santiago)'!$E:$E,MATCH($B2006,'Pliegos Tarifarios (Santiago)'!$A:$A,0))</f>
        <v>9146.0271584000002</v>
      </c>
      <c r="Q2006" s="19" cm="1">
        <f t="array" ref="Q2006">H2006*_xlfn.IFS(H2006&lt;=350,INDEX('Pliegos Tarifarios (Santiago)'!$F:$F,MATCH($B2006,'Pliegos Tarifarios (Santiago)'!$A:$A,0)),H2006&lt;=500,INDEX('Pliegos Tarifarios (Santiago)'!$G:$G,MATCH($B2006,'Pliegos Tarifarios (Santiago)'!$A:$A,0)),H2006&lt;=1000,INDEX('Pliegos Tarifarios (Santiago)'!$H:$H,MATCH($B2006,'Pliegos Tarifarios (Santiago)'!$A:$A,0)),H2006&lt;=5000,INDEX('Pliegos Tarifarios (Santiago)'!$I:$I,MATCH($B2006,'Pliegos Tarifarios (Santiago)'!$A:$A,0)),H2006&gt;5000,INDEX('Pliegos Tarifarios (Santiago)'!$J:$J,MATCH($B2006,'Pliegos Tarifarios (Santiago)'!$A:$A,0)))/1.19</f>
        <v>1647.0279689915969</v>
      </c>
      <c r="R2006" s="19">
        <f>INDEX('Pliegos Tarifarios (Santiago)'!$K:$K,MATCH($B2006,'Pliegos Tarifarios (Santiago)'!$A:$A,0))</f>
        <v>723.17600000000004</v>
      </c>
      <c r="S2006" s="21">
        <f t="shared" si="124"/>
        <v>137477.25181639162</v>
      </c>
      <c r="T2006" s="21">
        <f t="shared" si="125"/>
        <v>26120.677845114409</v>
      </c>
      <c r="U2006" s="19">
        <v>0</v>
      </c>
      <c r="V2006" s="21">
        <f t="shared" si="126"/>
        <v>163597.92966150603</v>
      </c>
    </row>
    <row r="2007" spans="1:22" x14ac:dyDescent="0.3">
      <c r="A2007" s="7" t="s">
        <v>139</v>
      </c>
      <c r="B2007" s="7">
        <v>8</v>
      </c>
      <c r="C2007" s="8" t="s">
        <v>178</v>
      </c>
      <c r="D2007" s="7" t="s">
        <v>632</v>
      </c>
      <c r="E2007" s="7" t="s">
        <v>488</v>
      </c>
      <c r="F2007" s="8" t="s">
        <v>633</v>
      </c>
      <c r="G2007" s="7" t="s">
        <v>30</v>
      </c>
      <c r="H2007" s="9">
        <v>701.31449999999995</v>
      </c>
      <c r="I2007" s="9">
        <v>1.91</v>
      </c>
      <c r="J2007" s="9">
        <v>1.8508</v>
      </c>
      <c r="K2007" s="10">
        <v>0.96900523560209428</v>
      </c>
      <c r="L2007" s="9">
        <v>22.62</v>
      </c>
      <c r="M2007" s="19">
        <f>H2007*INDEX('Pliegos Tarifarios (Santiago)'!$B:$B,MATCH($B2007,'Pliegos Tarifarios (Santiago)'!$A:$A,0))</f>
        <v>92407.302463500004</v>
      </c>
      <c r="N2007" s="19">
        <f>I2007*INDEX('Pliegos Tarifarios (Santiago)'!$C:$C,MATCH($B2007,'Pliegos Tarifarios (Santiago)'!$A:$A,0))</f>
        <v>6495.4764299999997</v>
      </c>
      <c r="O2007" s="19">
        <f>J2007*INDEX('Pliegos Tarifarios (Santiago)'!$D:$D,MATCH($B2007,'Pliegos Tarifarios (Santiago)'!$A:$A,0))</f>
        <v>26769.332674000001</v>
      </c>
      <c r="P2007" s="19">
        <f>H2007*INDEX('Pliegos Tarifarios (Santiago)'!$E:$E,MATCH($B2007,'Pliegos Tarifarios (Santiago)'!$A:$A,0))</f>
        <v>9133.9200479999981</v>
      </c>
      <c r="Q2007" s="19" cm="1">
        <f t="array" ref="Q2007">H2007*_xlfn.IFS(H2007&lt;=350,INDEX('Pliegos Tarifarios (Santiago)'!$F:$F,MATCH($B2007,'Pliegos Tarifarios (Santiago)'!$A:$A,0)),H2007&lt;=500,INDEX('Pliegos Tarifarios (Santiago)'!$G:$G,MATCH($B2007,'Pliegos Tarifarios (Santiago)'!$A:$A,0)),H2007&lt;=1000,INDEX('Pliegos Tarifarios (Santiago)'!$H:$H,MATCH($B2007,'Pliegos Tarifarios (Santiago)'!$A:$A,0)),H2007&lt;=5000,INDEX('Pliegos Tarifarios (Santiago)'!$I:$I,MATCH($B2007,'Pliegos Tarifarios (Santiago)'!$A:$A,0)),H2007&gt;5000,INDEX('Pliegos Tarifarios (Santiago)'!$J:$J,MATCH($B2007,'Pliegos Tarifarios (Santiago)'!$A:$A,0)))/1.19</f>
        <v>1644.8477054621851</v>
      </c>
      <c r="R2007" s="19">
        <f>INDEX('Pliegos Tarifarios (Santiago)'!$K:$K,MATCH($B2007,'Pliegos Tarifarios (Santiago)'!$A:$A,0))</f>
        <v>723.17600000000004</v>
      </c>
      <c r="S2007" s="21">
        <f t="shared" si="124"/>
        <v>137174.05532096219</v>
      </c>
      <c r="T2007" s="21">
        <f t="shared" si="125"/>
        <v>26063.070510982816</v>
      </c>
      <c r="U2007" s="19">
        <v>0</v>
      </c>
      <c r="V2007" s="21">
        <f t="shared" si="126"/>
        <v>163237.12583194501</v>
      </c>
    </row>
    <row r="2008" spans="1:22" x14ac:dyDescent="0.3">
      <c r="A2008" s="7" t="s">
        <v>139</v>
      </c>
      <c r="B2008" s="7">
        <v>8</v>
      </c>
      <c r="C2008" s="8" t="s">
        <v>178</v>
      </c>
      <c r="D2008" s="7" t="s">
        <v>634</v>
      </c>
      <c r="E2008" s="7" t="s">
        <v>488</v>
      </c>
      <c r="F2008" s="8" t="s">
        <v>635</v>
      </c>
      <c r="G2008" s="7" t="s">
        <v>30</v>
      </c>
      <c r="H2008" s="9">
        <v>702.04259999999999</v>
      </c>
      <c r="I2008" s="9">
        <v>1.9636</v>
      </c>
      <c r="J2008" s="9">
        <v>1.9086000000000001</v>
      </c>
      <c r="K2008" s="10">
        <v>0.97199022204114893</v>
      </c>
      <c r="L2008" s="9">
        <v>22.65</v>
      </c>
      <c r="M2008" s="19">
        <f>H2008*INDEX('Pliegos Tarifarios (Santiago)'!$B:$B,MATCH($B2008,'Pliegos Tarifarios (Santiago)'!$A:$A,0))</f>
        <v>92503.239103800006</v>
      </c>
      <c r="N2008" s="19">
        <f>I2008*INDEX('Pliegos Tarifarios (Santiago)'!$C:$C,MATCH($B2008,'Pliegos Tarifarios (Santiago)'!$A:$A,0))</f>
        <v>6677.7578628000001</v>
      </c>
      <c r="O2008" s="19">
        <f>J2008*INDEX('Pliegos Tarifarios (Santiago)'!$D:$D,MATCH($B2008,'Pliegos Tarifarios (Santiago)'!$A:$A,0))</f>
        <v>27605.331933000001</v>
      </c>
      <c r="P2008" s="19">
        <f>H2008*INDEX('Pliegos Tarifarios (Santiago)'!$E:$E,MATCH($B2008,'Pliegos Tarifarios (Santiago)'!$A:$A,0))</f>
        <v>9143.4028223999994</v>
      </c>
      <c r="Q2008" s="19" cm="1">
        <f t="array" ref="Q2008">H2008*_xlfn.IFS(H2008&lt;=350,INDEX('Pliegos Tarifarios (Santiago)'!$F:$F,MATCH($B2008,'Pliegos Tarifarios (Santiago)'!$A:$A,0)),H2008&lt;=500,INDEX('Pliegos Tarifarios (Santiago)'!$G:$G,MATCH($B2008,'Pliegos Tarifarios (Santiago)'!$A:$A,0)),H2008&lt;=1000,INDEX('Pliegos Tarifarios (Santiago)'!$H:$H,MATCH($B2008,'Pliegos Tarifarios (Santiago)'!$A:$A,0)),H2008&lt;=5000,INDEX('Pliegos Tarifarios (Santiago)'!$I:$I,MATCH($B2008,'Pliegos Tarifarios (Santiago)'!$A:$A,0)),H2008&gt;5000,INDEX('Pliegos Tarifarios (Santiago)'!$J:$J,MATCH($B2008,'Pliegos Tarifarios (Santiago)'!$A:$A,0)))/1.19</f>
        <v>1646.555375294118</v>
      </c>
      <c r="R2008" s="19">
        <f>INDEX('Pliegos Tarifarios (Santiago)'!$K:$K,MATCH($B2008,'Pliegos Tarifarios (Santiago)'!$A:$A,0))</f>
        <v>723.17600000000004</v>
      </c>
      <c r="S2008" s="21">
        <f t="shared" si="124"/>
        <v>138299.46309729415</v>
      </c>
      <c r="T2008" s="21">
        <f t="shared" si="125"/>
        <v>26276.897988485889</v>
      </c>
      <c r="U2008" s="19">
        <v>0</v>
      </c>
      <c r="V2008" s="21">
        <f t="shared" si="126"/>
        <v>164576.36108578005</v>
      </c>
    </row>
    <row r="2009" spans="1:22" x14ac:dyDescent="0.3">
      <c r="A2009" s="7" t="s">
        <v>139</v>
      </c>
      <c r="B2009" s="7">
        <v>8</v>
      </c>
      <c r="C2009" s="8" t="s">
        <v>178</v>
      </c>
      <c r="D2009" s="7" t="s">
        <v>636</v>
      </c>
      <c r="E2009" s="7" t="s">
        <v>488</v>
      </c>
      <c r="F2009" s="8" t="s">
        <v>637</v>
      </c>
      <c r="G2009" s="7" t="s">
        <v>30</v>
      </c>
      <c r="H2009" s="9">
        <v>701.35969999999998</v>
      </c>
      <c r="I2009" s="9">
        <v>1.8879999999999999</v>
      </c>
      <c r="J2009" s="9">
        <v>1.8879999999999999</v>
      </c>
      <c r="K2009" s="10">
        <v>1</v>
      </c>
      <c r="L2009" s="9">
        <v>22.62</v>
      </c>
      <c r="M2009" s="19">
        <f>H2009*INDEX('Pliegos Tarifarios (Santiago)'!$B:$B,MATCH($B2009,'Pliegos Tarifarios (Santiago)'!$A:$A,0))</f>
        <v>92413.258151100003</v>
      </c>
      <c r="N2009" s="19">
        <f>I2009*INDEX('Pliegos Tarifarios (Santiago)'!$C:$C,MATCH($B2009,'Pliegos Tarifarios (Santiago)'!$A:$A,0))</f>
        <v>6420.6594239999995</v>
      </c>
      <c r="O2009" s="19">
        <f>J2009*INDEX('Pliegos Tarifarios (Santiago)'!$D:$D,MATCH($B2009,'Pliegos Tarifarios (Santiago)'!$A:$A,0))</f>
        <v>27307.380639999999</v>
      </c>
      <c r="P2009" s="19">
        <f>H2009*INDEX('Pliegos Tarifarios (Santiago)'!$E:$E,MATCH($B2009,'Pliegos Tarifarios (Santiago)'!$A:$A,0))</f>
        <v>9134.5087327999991</v>
      </c>
      <c r="Q2009" s="19" cm="1">
        <f t="array" ref="Q2009">H2009*_xlfn.IFS(H2009&lt;=350,INDEX('Pliegos Tarifarios (Santiago)'!$F:$F,MATCH($B2009,'Pliegos Tarifarios (Santiago)'!$A:$A,0)),H2009&lt;=500,INDEX('Pliegos Tarifarios (Santiago)'!$G:$G,MATCH($B2009,'Pliegos Tarifarios (Santiago)'!$A:$A,0)),H2009&lt;=1000,INDEX('Pliegos Tarifarios (Santiago)'!$H:$H,MATCH($B2009,'Pliegos Tarifarios (Santiago)'!$A:$A,0)),H2009&lt;=5000,INDEX('Pliegos Tarifarios (Santiago)'!$I:$I,MATCH($B2009,'Pliegos Tarifarios (Santiago)'!$A:$A,0)),H2009&gt;5000,INDEX('Pliegos Tarifarios (Santiago)'!$J:$J,MATCH($B2009,'Pliegos Tarifarios (Santiago)'!$A:$A,0)))/1.19</f>
        <v>1644.9537165546221</v>
      </c>
      <c r="R2009" s="19">
        <f>INDEX('Pliegos Tarifarios (Santiago)'!$K:$K,MATCH($B2009,'Pliegos Tarifarios (Santiago)'!$A:$A,0))</f>
        <v>723.17600000000004</v>
      </c>
      <c r="S2009" s="21">
        <f t="shared" si="124"/>
        <v>137643.93666445464</v>
      </c>
      <c r="T2009" s="21">
        <f t="shared" si="125"/>
        <v>26152.347966246383</v>
      </c>
      <c r="U2009" s="19">
        <v>0</v>
      </c>
      <c r="V2009" s="21">
        <f t="shared" si="126"/>
        <v>163796.28463070103</v>
      </c>
    </row>
    <row r="2010" spans="1:22" x14ac:dyDescent="0.3">
      <c r="A2010" s="7" t="s">
        <v>139</v>
      </c>
      <c r="B2010" s="7">
        <v>8</v>
      </c>
      <c r="C2010" s="8" t="s">
        <v>178</v>
      </c>
      <c r="D2010" s="7" t="s">
        <v>638</v>
      </c>
      <c r="E2010" s="7" t="s">
        <v>488</v>
      </c>
      <c r="F2010" s="8" t="s">
        <v>639</v>
      </c>
      <c r="G2010" s="7" t="s">
        <v>30</v>
      </c>
      <c r="H2010" s="9">
        <v>702.55380000000002</v>
      </c>
      <c r="I2010" s="9">
        <v>1.8992</v>
      </c>
      <c r="J2010" s="9">
        <v>1.8676999999999999</v>
      </c>
      <c r="K2010" s="10">
        <v>0.98341406908171858</v>
      </c>
      <c r="L2010" s="9">
        <v>22.66</v>
      </c>
      <c r="M2010" s="19">
        <f>H2010*INDEX('Pliegos Tarifarios (Santiago)'!$B:$B,MATCH($B2010,'Pliegos Tarifarios (Santiago)'!$A:$A,0))</f>
        <v>92570.596349400003</v>
      </c>
      <c r="N2010" s="19">
        <f>I2010*INDEX('Pliegos Tarifarios (Santiago)'!$C:$C,MATCH($B2010,'Pliegos Tarifarios (Santiago)'!$A:$A,0))</f>
        <v>6458.7480816000007</v>
      </c>
      <c r="O2010" s="19">
        <f>J2010*INDEX('Pliegos Tarifarios (Santiago)'!$D:$D,MATCH($B2010,'Pliegos Tarifarios (Santiago)'!$A:$A,0))</f>
        <v>27013.768443500001</v>
      </c>
      <c r="P2010" s="19">
        <f>H2010*INDEX('Pliegos Tarifarios (Santiago)'!$E:$E,MATCH($B2010,'Pliegos Tarifarios (Santiago)'!$A:$A,0))</f>
        <v>9150.0606912000003</v>
      </c>
      <c r="Q2010" s="19" cm="1">
        <f t="array" ref="Q2010">H2010*_xlfn.IFS(H2010&lt;=350,INDEX('Pliegos Tarifarios (Santiago)'!$F:$F,MATCH($B2010,'Pliegos Tarifarios (Santiago)'!$A:$A,0)),H2010&lt;=500,INDEX('Pliegos Tarifarios (Santiago)'!$G:$G,MATCH($B2010,'Pliegos Tarifarios (Santiago)'!$A:$A,0)),H2010&lt;=1000,INDEX('Pliegos Tarifarios (Santiago)'!$H:$H,MATCH($B2010,'Pliegos Tarifarios (Santiago)'!$A:$A,0)),H2010&lt;=5000,INDEX('Pliegos Tarifarios (Santiago)'!$I:$I,MATCH($B2010,'Pliegos Tarifarios (Santiago)'!$A:$A,0)),H2010&gt;5000,INDEX('Pliegos Tarifarios (Santiago)'!$J:$J,MATCH($B2010,'Pliegos Tarifarios (Santiago)'!$A:$A,0)))/1.19</f>
        <v>1647.7543326050422</v>
      </c>
      <c r="R2010" s="19">
        <f>INDEX('Pliegos Tarifarios (Santiago)'!$K:$K,MATCH($B2010,'Pliegos Tarifarios (Santiago)'!$A:$A,0))</f>
        <v>723.17600000000004</v>
      </c>
      <c r="S2010" s="21">
        <f t="shared" si="124"/>
        <v>137564.10389830507</v>
      </c>
      <c r="T2010" s="21">
        <f t="shared" si="125"/>
        <v>26137.179740677962</v>
      </c>
      <c r="U2010" s="19">
        <v>0</v>
      </c>
      <c r="V2010" s="21">
        <f t="shared" si="126"/>
        <v>163701.28363898303</v>
      </c>
    </row>
    <row r="2011" spans="1:22" x14ac:dyDescent="0.3">
      <c r="A2011" s="7" t="s">
        <v>139</v>
      </c>
      <c r="B2011" s="7">
        <v>8</v>
      </c>
      <c r="C2011" s="8" t="s">
        <v>178</v>
      </c>
      <c r="D2011" s="7" t="s">
        <v>640</v>
      </c>
      <c r="E2011" s="7" t="s">
        <v>488</v>
      </c>
      <c r="F2011" s="8" t="s">
        <v>641</v>
      </c>
      <c r="G2011" s="7" t="s">
        <v>30</v>
      </c>
      <c r="H2011" s="9">
        <v>701.8836</v>
      </c>
      <c r="I2011" s="9">
        <v>1.8644000000000001</v>
      </c>
      <c r="J2011" s="9">
        <v>1.8554999999999999</v>
      </c>
      <c r="K2011" s="10">
        <v>0.99522634627762274</v>
      </c>
      <c r="L2011" s="9">
        <v>22.64</v>
      </c>
      <c r="M2011" s="19">
        <f>H2011*INDEX('Pliegos Tarifarios (Santiago)'!$B:$B,MATCH($B2011,'Pliegos Tarifarios (Santiago)'!$A:$A,0))</f>
        <v>92482.288786800011</v>
      </c>
      <c r="N2011" s="19">
        <f>I2011*INDEX('Pliegos Tarifarios (Santiago)'!$C:$C,MATCH($B2011,'Pliegos Tarifarios (Santiago)'!$A:$A,0))</f>
        <v>6340.4011812000008</v>
      </c>
      <c r="O2011" s="19">
        <f>J2011*INDEX('Pliegos Tarifarios (Santiago)'!$D:$D,MATCH($B2011,'Pliegos Tarifarios (Santiago)'!$A:$A,0))</f>
        <v>26837.311852499999</v>
      </c>
      <c r="P2011" s="19">
        <f>H2011*INDEX('Pliegos Tarifarios (Santiago)'!$E:$E,MATCH($B2011,'Pliegos Tarifarios (Santiago)'!$A:$A,0))</f>
        <v>9141.3320064</v>
      </c>
      <c r="Q2011" s="19" cm="1">
        <f t="array" ref="Q2011">H2011*_xlfn.IFS(H2011&lt;=350,INDEX('Pliegos Tarifarios (Santiago)'!$F:$F,MATCH($B2011,'Pliegos Tarifarios (Santiago)'!$A:$A,0)),H2011&lt;=500,INDEX('Pliegos Tarifarios (Santiago)'!$G:$G,MATCH($B2011,'Pliegos Tarifarios (Santiago)'!$A:$A,0)),H2011&lt;=1000,INDEX('Pliegos Tarifarios (Santiago)'!$H:$H,MATCH($B2011,'Pliegos Tarifarios (Santiago)'!$A:$A,0)),H2011&lt;=5000,INDEX('Pliegos Tarifarios (Santiago)'!$I:$I,MATCH($B2011,'Pliegos Tarifarios (Santiago)'!$A:$A,0)),H2011&gt;5000,INDEX('Pliegos Tarifarios (Santiago)'!$J:$J,MATCH($B2011,'Pliegos Tarifarios (Santiago)'!$A:$A,0)))/1.19</f>
        <v>1646.1824601680676</v>
      </c>
      <c r="R2011" s="19">
        <f>INDEX('Pliegos Tarifarios (Santiago)'!$K:$K,MATCH($B2011,'Pliegos Tarifarios (Santiago)'!$A:$A,0))</f>
        <v>723.17600000000004</v>
      </c>
      <c r="S2011" s="21">
        <f t="shared" si="124"/>
        <v>137170.69228706806</v>
      </c>
      <c r="T2011" s="21">
        <f t="shared" si="125"/>
        <v>26062.431534542931</v>
      </c>
      <c r="U2011" s="19">
        <v>0</v>
      </c>
      <c r="V2011" s="21">
        <f t="shared" si="126"/>
        <v>163233.12382161099</v>
      </c>
    </row>
    <row r="2012" spans="1:22" x14ac:dyDescent="0.3">
      <c r="A2012" s="7" t="s">
        <v>139</v>
      </c>
      <c r="B2012" s="7">
        <v>8</v>
      </c>
      <c r="C2012" s="8" t="s">
        <v>178</v>
      </c>
      <c r="D2012" s="7" t="s">
        <v>642</v>
      </c>
      <c r="E2012" s="7" t="s">
        <v>488</v>
      </c>
      <c r="F2012" s="8" t="s">
        <v>643</v>
      </c>
      <c r="G2012" s="7" t="s">
        <v>30</v>
      </c>
      <c r="H2012" s="9">
        <v>701.55650000000003</v>
      </c>
      <c r="I2012" s="9">
        <v>1.9188000000000001</v>
      </c>
      <c r="J2012" s="9">
        <v>1.8471</v>
      </c>
      <c r="K2012" s="10">
        <v>0.96263289555972475</v>
      </c>
      <c r="L2012" s="9">
        <v>22.63</v>
      </c>
      <c r="M2012" s="19">
        <f>H2012*INDEX('Pliegos Tarifarios (Santiago)'!$B:$B,MATCH($B2012,'Pliegos Tarifarios (Santiago)'!$A:$A,0))</f>
        <v>92439.189109500003</v>
      </c>
      <c r="N2012" s="19">
        <f>I2012*INDEX('Pliegos Tarifarios (Santiago)'!$C:$C,MATCH($B2012,'Pliegos Tarifarios (Santiago)'!$A:$A,0))</f>
        <v>6525.4032324000009</v>
      </c>
      <c r="O2012" s="19">
        <f>J2012*INDEX('Pliegos Tarifarios (Santiago)'!$D:$D,MATCH($B2012,'Pliegos Tarifarios (Santiago)'!$A:$A,0))</f>
        <v>26715.817150499999</v>
      </c>
      <c r="P2012" s="19">
        <f>H2012*INDEX('Pliegos Tarifarios (Santiago)'!$E:$E,MATCH($B2012,'Pliegos Tarifarios (Santiago)'!$A:$A,0))</f>
        <v>9137.0718560000005</v>
      </c>
      <c r="Q2012" s="19" cm="1">
        <f t="array" ref="Q2012">H2012*_xlfn.IFS(H2012&lt;=350,INDEX('Pliegos Tarifarios (Santiago)'!$F:$F,MATCH($B2012,'Pliegos Tarifarios (Santiago)'!$A:$A,0)),H2012&lt;=500,INDEX('Pliegos Tarifarios (Santiago)'!$G:$G,MATCH($B2012,'Pliegos Tarifarios (Santiago)'!$A:$A,0)),H2012&lt;=1000,INDEX('Pliegos Tarifarios (Santiago)'!$H:$H,MATCH($B2012,'Pliegos Tarifarios (Santiago)'!$A:$A,0)),H2012&lt;=5000,INDEX('Pliegos Tarifarios (Santiago)'!$I:$I,MATCH($B2012,'Pliegos Tarifarios (Santiago)'!$A:$A,0)),H2012&gt;5000,INDEX('Pliegos Tarifarios (Santiago)'!$J:$J,MATCH($B2012,'Pliegos Tarifarios (Santiago)'!$A:$A,0)))/1.19</f>
        <v>1645.4152869747902</v>
      </c>
      <c r="R2012" s="19">
        <f>INDEX('Pliegos Tarifarios (Santiago)'!$K:$K,MATCH($B2012,'Pliegos Tarifarios (Santiago)'!$A:$A,0))</f>
        <v>723.17600000000004</v>
      </c>
      <c r="S2012" s="21">
        <f t="shared" si="124"/>
        <v>137186.07263537479</v>
      </c>
      <c r="T2012" s="21">
        <f t="shared" si="125"/>
        <v>26065.353800721212</v>
      </c>
      <c r="U2012" s="19">
        <v>0</v>
      </c>
      <c r="V2012" s="21">
        <f t="shared" si="126"/>
        <v>163251.42643609599</v>
      </c>
    </row>
    <row r="2013" spans="1:22" x14ac:dyDescent="0.3">
      <c r="A2013" s="7" t="s">
        <v>139</v>
      </c>
      <c r="B2013" s="7">
        <v>8</v>
      </c>
      <c r="C2013" s="8" t="s">
        <v>178</v>
      </c>
      <c r="D2013" s="7" t="s">
        <v>644</v>
      </c>
      <c r="E2013" s="7" t="s">
        <v>488</v>
      </c>
      <c r="F2013" s="8" t="s">
        <v>645</v>
      </c>
      <c r="G2013" s="7" t="s">
        <v>30</v>
      </c>
      <c r="H2013" s="9">
        <v>701.70529999999997</v>
      </c>
      <c r="I2013" s="9">
        <v>1.9117</v>
      </c>
      <c r="J2013" s="9">
        <v>1.8636999999999999</v>
      </c>
      <c r="K2013" s="10">
        <v>0.97489145786472775</v>
      </c>
      <c r="L2013" s="9">
        <v>22.64</v>
      </c>
      <c r="M2013" s="19">
        <f>H2013*INDEX('Pliegos Tarifarios (Santiago)'!$B:$B,MATCH($B2013,'Pliegos Tarifarios (Santiago)'!$A:$A,0))</f>
        <v>92458.795443900002</v>
      </c>
      <c r="N2013" s="19">
        <f>I2013*INDEX('Pliegos Tarifarios (Santiago)'!$C:$C,MATCH($B2013,'Pliegos Tarifarios (Santiago)'!$A:$A,0))</f>
        <v>6501.2577441000003</v>
      </c>
      <c r="O2013" s="19">
        <f>J2013*INDEX('Pliegos Tarifarios (Santiago)'!$D:$D,MATCH($B2013,'Pliegos Tarifarios (Santiago)'!$A:$A,0))</f>
        <v>26955.913823499999</v>
      </c>
      <c r="P2013" s="19">
        <f>H2013*INDEX('Pliegos Tarifarios (Santiago)'!$E:$E,MATCH($B2013,'Pliegos Tarifarios (Santiago)'!$A:$A,0))</f>
        <v>9139.0098271999996</v>
      </c>
      <c r="Q2013" s="19" cm="1">
        <f t="array" ref="Q2013">H2013*_xlfn.IFS(H2013&lt;=350,INDEX('Pliegos Tarifarios (Santiago)'!$F:$F,MATCH($B2013,'Pliegos Tarifarios (Santiago)'!$A:$A,0)),H2013&lt;=500,INDEX('Pliegos Tarifarios (Santiago)'!$G:$G,MATCH($B2013,'Pliegos Tarifarios (Santiago)'!$A:$A,0)),H2013&lt;=1000,INDEX('Pliegos Tarifarios (Santiago)'!$H:$H,MATCH($B2013,'Pliegos Tarifarios (Santiago)'!$A:$A,0)),H2013&lt;=5000,INDEX('Pliegos Tarifarios (Santiago)'!$I:$I,MATCH($B2013,'Pliegos Tarifarios (Santiago)'!$A:$A,0)),H2013&gt;5000,INDEX('Pliegos Tarifarios (Santiago)'!$J:$J,MATCH($B2013,'Pliegos Tarifarios (Santiago)'!$A:$A,0)))/1.19</f>
        <v>1645.7642792436977</v>
      </c>
      <c r="R2013" s="19">
        <f>INDEX('Pliegos Tarifarios (Santiago)'!$K:$K,MATCH($B2013,'Pliegos Tarifarios (Santiago)'!$A:$A,0))</f>
        <v>723.17600000000004</v>
      </c>
      <c r="S2013" s="21">
        <f t="shared" si="124"/>
        <v>137423.91711794373</v>
      </c>
      <c r="T2013" s="21">
        <f t="shared" si="125"/>
        <v>26110.544252409309</v>
      </c>
      <c r="U2013" s="19">
        <v>0</v>
      </c>
      <c r="V2013" s="21">
        <f t="shared" si="126"/>
        <v>163534.46137035303</v>
      </c>
    </row>
    <row r="2014" spans="1:22" x14ac:dyDescent="0.3">
      <c r="A2014" s="7" t="s">
        <v>139</v>
      </c>
      <c r="B2014" s="7">
        <v>8</v>
      </c>
      <c r="C2014" s="8" t="s">
        <v>178</v>
      </c>
      <c r="D2014" s="7" t="s">
        <v>646</v>
      </c>
      <c r="E2014" s="7" t="s">
        <v>488</v>
      </c>
      <c r="F2014" s="8" t="s">
        <v>647</v>
      </c>
      <c r="G2014" s="7" t="s">
        <v>30</v>
      </c>
      <c r="H2014" s="9">
        <v>701.15840000000003</v>
      </c>
      <c r="I2014" s="9">
        <v>1.9151</v>
      </c>
      <c r="J2014" s="9">
        <v>1.8318000000000001</v>
      </c>
      <c r="K2014" s="10">
        <v>0.95650357683671872</v>
      </c>
      <c r="L2014" s="9">
        <v>22.62</v>
      </c>
      <c r="M2014" s="19">
        <f>H2014*INDEX('Pliegos Tarifarios (Santiago)'!$B:$B,MATCH($B2014,'Pliegos Tarifarios (Santiago)'!$A:$A,0))</f>
        <v>92386.734259200006</v>
      </c>
      <c r="N2014" s="19">
        <f>I2014*INDEX('Pliegos Tarifarios (Santiago)'!$C:$C,MATCH($B2014,'Pliegos Tarifarios (Santiago)'!$A:$A,0))</f>
        <v>6512.8203723000006</v>
      </c>
      <c r="O2014" s="19">
        <f>J2014*INDEX('Pliegos Tarifarios (Santiago)'!$D:$D,MATCH($B2014,'Pliegos Tarifarios (Santiago)'!$A:$A,0))</f>
        <v>26494.523229000002</v>
      </c>
      <c r="P2014" s="19">
        <f>H2014*INDEX('Pliegos Tarifarios (Santiago)'!$E:$E,MATCH($B2014,'Pliegos Tarifarios (Santiago)'!$A:$A,0))</f>
        <v>9131.8870016000001</v>
      </c>
      <c r="Q2014" s="19" cm="1">
        <f t="array" ref="Q2014">H2014*_xlfn.IFS(H2014&lt;=350,INDEX('Pliegos Tarifarios (Santiago)'!$F:$F,MATCH($B2014,'Pliegos Tarifarios (Santiago)'!$A:$A,0)),H2014&lt;=500,INDEX('Pliegos Tarifarios (Santiago)'!$G:$G,MATCH($B2014,'Pliegos Tarifarios (Santiago)'!$A:$A,0)),H2014&lt;=1000,INDEX('Pliegos Tarifarios (Santiago)'!$H:$H,MATCH($B2014,'Pliegos Tarifarios (Santiago)'!$A:$A,0)),H2014&lt;=5000,INDEX('Pliegos Tarifarios (Santiago)'!$I:$I,MATCH($B2014,'Pliegos Tarifarios (Santiago)'!$A:$A,0)),H2014&gt;5000,INDEX('Pliegos Tarifarios (Santiago)'!$J:$J,MATCH($B2014,'Pliegos Tarifarios (Santiago)'!$A:$A,0)))/1.19</f>
        <v>1644.4815919327734</v>
      </c>
      <c r="R2014" s="19">
        <f>INDEX('Pliegos Tarifarios (Santiago)'!$K:$K,MATCH($B2014,'Pliegos Tarifarios (Santiago)'!$A:$A,0))</f>
        <v>723.17600000000004</v>
      </c>
      <c r="S2014" s="21">
        <f t="shared" si="124"/>
        <v>136893.6224540328</v>
      </c>
      <c r="T2014" s="21">
        <f t="shared" si="125"/>
        <v>26009.78826626623</v>
      </c>
      <c r="U2014" s="19">
        <v>0</v>
      </c>
      <c r="V2014" s="21">
        <f t="shared" si="126"/>
        <v>162903.41072029903</v>
      </c>
    </row>
    <row r="2015" spans="1:22" x14ac:dyDescent="0.3">
      <c r="A2015" s="7" t="s">
        <v>139</v>
      </c>
      <c r="B2015" s="7">
        <v>8</v>
      </c>
      <c r="C2015" s="8" t="s">
        <v>178</v>
      </c>
      <c r="D2015" s="7" t="s">
        <v>648</v>
      </c>
      <c r="E2015" s="7" t="s">
        <v>488</v>
      </c>
      <c r="F2015" s="8" t="s">
        <v>649</v>
      </c>
      <c r="G2015" s="7" t="s">
        <v>30</v>
      </c>
      <c r="H2015" s="9">
        <v>700.24620000000004</v>
      </c>
      <c r="I2015" s="9">
        <v>1.8869</v>
      </c>
      <c r="J2015" s="9">
        <v>1.8651</v>
      </c>
      <c r="K2015" s="10">
        <v>0.98844665854046321</v>
      </c>
      <c r="L2015" s="9">
        <v>22.59</v>
      </c>
      <c r="M2015" s="19">
        <f>H2015*INDEX('Pliegos Tarifarios (Santiago)'!$B:$B,MATCH($B2015,'Pliegos Tarifarios (Santiago)'!$A:$A,0))</f>
        <v>92266.540050600015</v>
      </c>
      <c r="N2015" s="19">
        <f>I2015*INDEX('Pliegos Tarifarios (Santiago)'!$C:$C,MATCH($B2015,'Pliegos Tarifarios (Santiago)'!$A:$A,0))</f>
        <v>6416.9185737000007</v>
      </c>
      <c r="O2015" s="19">
        <f>J2015*INDEX('Pliegos Tarifarios (Santiago)'!$D:$D,MATCH($B2015,'Pliegos Tarifarios (Santiago)'!$A:$A,0))</f>
        <v>26976.162940500002</v>
      </c>
      <c r="P2015" s="19">
        <f>H2015*INDEX('Pliegos Tarifarios (Santiago)'!$E:$E,MATCH($B2015,'Pliegos Tarifarios (Santiago)'!$A:$A,0))</f>
        <v>9120.0065087999992</v>
      </c>
      <c r="Q2015" s="19" cm="1">
        <f t="array" ref="Q2015">H2015*_xlfn.IFS(H2015&lt;=350,INDEX('Pliegos Tarifarios (Santiago)'!$F:$F,MATCH($B2015,'Pliegos Tarifarios (Santiago)'!$A:$A,0)),H2015&lt;=500,INDEX('Pliegos Tarifarios (Santiago)'!$G:$G,MATCH($B2015,'Pliegos Tarifarios (Santiago)'!$A:$A,0)),H2015&lt;=1000,INDEX('Pliegos Tarifarios (Santiago)'!$H:$H,MATCH($B2015,'Pliegos Tarifarios (Santiago)'!$A:$A,0)),H2015&lt;=5000,INDEX('Pliegos Tarifarios (Santiago)'!$I:$I,MATCH($B2015,'Pliegos Tarifarios (Santiago)'!$A:$A,0)),H2015&gt;5000,INDEX('Pliegos Tarifarios (Santiago)'!$J:$J,MATCH($B2015,'Pliegos Tarifarios (Santiago)'!$A:$A,0)))/1.19</f>
        <v>1642.3421379831937</v>
      </c>
      <c r="R2015" s="19">
        <f>INDEX('Pliegos Tarifarios (Santiago)'!$K:$K,MATCH($B2015,'Pliegos Tarifarios (Santiago)'!$A:$A,0))</f>
        <v>723.17600000000004</v>
      </c>
      <c r="S2015" s="21">
        <f t="shared" si="124"/>
        <v>137145.14621158323</v>
      </c>
      <c r="T2015" s="21">
        <f t="shared" si="125"/>
        <v>26057.577780200812</v>
      </c>
      <c r="U2015" s="19">
        <v>0</v>
      </c>
      <c r="V2015" s="21">
        <f t="shared" si="126"/>
        <v>163202.72399178403</v>
      </c>
    </row>
    <row r="2016" spans="1:22" x14ac:dyDescent="0.3">
      <c r="A2016" s="7" t="s">
        <v>139</v>
      </c>
      <c r="B2016" s="7">
        <v>8</v>
      </c>
      <c r="C2016" s="8" t="s">
        <v>178</v>
      </c>
      <c r="D2016" s="7" t="s">
        <v>650</v>
      </c>
      <c r="E2016" s="7" t="s">
        <v>488</v>
      </c>
      <c r="F2016" s="8" t="s">
        <v>651</v>
      </c>
      <c r="G2016" s="7" t="s">
        <v>30</v>
      </c>
      <c r="H2016" s="9">
        <v>702.46079999999995</v>
      </c>
      <c r="I2016" s="9">
        <v>1.8997999999999999</v>
      </c>
      <c r="J2016" s="9">
        <v>1.8997999999999999</v>
      </c>
      <c r="K2016" s="10">
        <v>1</v>
      </c>
      <c r="L2016" s="9">
        <v>22.66</v>
      </c>
      <c r="M2016" s="19">
        <f>H2016*INDEX('Pliegos Tarifarios (Santiago)'!$B:$B,MATCH($B2016,'Pliegos Tarifarios (Santiago)'!$A:$A,0))</f>
        <v>92558.342390399994</v>
      </c>
      <c r="N2016" s="19">
        <f>I2016*INDEX('Pliegos Tarifarios (Santiago)'!$C:$C,MATCH($B2016,'Pliegos Tarifarios (Santiago)'!$A:$A,0))</f>
        <v>6460.7885453999997</v>
      </c>
      <c r="O2016" s="19">
        <f>J2016*INDEX('Pliegos Tarifarios (Santiago)'!$D:$D,MATCH($B2016,'Pliegos Tarifarios (Santiago)'!$A:$A,0))</f>
        <v>27478.051769000002</v>
      </c>
      <c r="P2016" s="19">
        <f>H2016*INDEX('Pliegos Tarifarios (Santiago)'!$E:$E,MATCH($B2016,'Pliegos Tarifarios (Santiago)'!$A:$A,0))</f>
        <v>9148.8494591999988</v>
      </c>
      <c r="Q2016" s="19" cm="1">
        <f t="array" ref="Q2016">H2016*_xlfn.IFS(H2016&lt;=350,INDEX('Pliegos Tarifarios (Santiago)'!$F:$F,MATCH($B2016,'Pliegos Tarifarios (Santiago)'!$A:$A,0)),H2016&lt;=500,INDEX('Pliegos Tarifarios (Santiago)'!$G:$G,MATCH($B2016,'Pliegos Tarifarios (Santiago)'!$A:$A,0)),H2016&lt;=1000,INDEX('Pliegos Tarifarios (Santiago)'!$H:$H,MATCH($B2016,'Pliegos Tarifarios (Santiago)'!$A:$A,0)),H2016&lt;=5000,INDEX('Pliegos Tarifarios (Santiago)'!$I:$I,MATCH($B2016,'Pliegos Tarifarios (Santiago)'!$A:$A,0)),H2016&gt;5000,INDEX('Pliegos Tarifarios (Santiago)'!$J:$J,MATCH($B2016,'Pliegos Tarifarios (Santiago)'!$A:$A,0)))/1.19</f>
        <v>1647.5362124369749</v>
      </c>
      <c r="R2016" s="19">
        <f>INDEX('Pliegos Tarifarios (Santiago)'!$K:$K,MATCH($B2016,'Pliegos Tarifarios (Santiago)'!$A:$A,0))</f>
        <v>723.17600000000004</v>
      </c>
      <c r="S2016" s="21">
        <f t="shared" si="124"/>
        <v>138016.74437643698</v>
      </c>
      <c r="T2016" s="21">
        <f t="shared" si="125"/>
        <v>26223.181431523026</v>
      </c>
      <c r="U2016" s="19">
        <v>0</v>
      </c>
      <c r="V2016" s="21">
        <f t="shared" si="126"/>
        <v>164239.92580796001</v>
      </c>
    </row>
    <row r="2017" spans="1:22" x14ac:dyDescent="0.3">
      <c r="A2017" s="7" t="s">
        <v>139</v>
      </c>
      <c r="B2017" s="7">
        <v>8</v>
      </c>
      <c r="C2017" s="8" t="s">
        <v>178</v>
      </c>
      <c r="D2017" s="7" t="s">
        <v>652</v>
      </c>
      <c r="E2017" s="7" t="s">
        <v>488</v>
      </c>
      <c r="F2017" s="8" t="s">
        <v>653</v>
      </c>
      <c r="G2017" s="7" t="s">
        <v>30</v>
      </c>
      <c r="H2017" s="9">
        <v>702.20119999999997</v>
      </c>
      <c r="I2017" s="9">
        <v>1.9178999999999999</v>
      </c>
      <c r="J2017" s="9">
        <v>1.9178999999999999</v>
      </c>
      <c r="K2017" s="10">
        <v>1</v>
      </c>
      <c r="L2017" s="9">
        <v>22.65</v>
      </c>
      <c r="M2017" s="19">
        <f>H2017*INDEX('Pliegos Tarifarios (Santiago)'!$B:$B,MATCH($B2017,'Pliegos Tarifarios (Santiago)'!$A:$A,0))</f>
        <v>92524.136715600005</v>
      </c>
      <c r="N2017" s="19">
        <f>I2017*INDEX('Pliegos Tarifarios (Santiago)'!$C:$C,MATCH($B2017,'Pliegos Tarifarios (Santiago)'!$A:$A,0))</f>
        <v>6522.3425367</v>
      </c>
      <c r="O2017" s="19">
        <f>J2017*INDEX('Pliegos Tarifarios (Santiago)'!$D:$D,MATCH($B2017,'Pliegos Tarifarios (Santiago)'!$A:$A,0))</f>
        <v>27739.843924500001</v>
      </c>
      <c r="P2017" s="19">
        <f>H2017*INDEX('Pliegos Tarifarios (Santiago)'!$E:$E,MATCH($B2017,'Pliegos Tarifarios (Santiago)'!$A:$A,0))</f>
        <v>9145.4684287999989</v>
      </c>
      <c r="Q2017" s="19" cm="1">
        <f t="array" ref="Q2017">H2017*_xlfn.IFS(H2017&lt;=350,INDEX('Pliegos Tarifarios (Santiago)'!$F:$F,MATCH($B2017,'Pliegos Tarifarios (Santiago)'!$A:$A,0)),H2017&lt;=500,INDEX('Pliegos Tarifarios (Santiago)'!$G:$G,MATCH($B2017,'Pliegos Tarifarios (Santiago)'!$A:$A,0)),H2017&lt;=1000,INDEX('Pliegos Tarifarios (Santiago)'!$H:$H,MATCH($B2017,'Pliegos Tarifarios (Santiago)'!$A:$A,0)),H2017&lt;=5000,INDEX('Pliegos Tarifarios (Santiago)'!$I:$I,MATCH($B2017,'Pliegos Tarifarios (Santiago)'!$A:$A,0)),H2017&gt;5000,INDEX('Pliegos Tarifarios (Santiago)'!$J:$J,MATCH($B2017,'Pliegos Tarifarios (Santiago)'!$A:$A,0)))/1.19</f>
        <v>1646.9273522689077</v>
      </c>
      <c r="R2017" s="19">
        <f>INDEX('Pliegos Tarifarios (Santiago)'!$K:$K,MATCH($B2017,'Pliegos Tarifarios (Santiago)'!$A:$A,0))</f>
        <v>723.17600000000004</v>
      </c>
      <c r="S2017" s="21">
        <f t="shared" si="124"/>
        <v>138301.89495786894</v>
      </c>
      <c r="T2017" s="21">
        <f t="shared" si="125"/>
        <v>26277.360041995096</v>
      </c>
      <c r="U2017" s="19">
        <v>0</v>
      </c>
      <c r="V2017" s="21">
        <f t="shared" si="126"/>
        <v>164579.25499986403</v>
      </c>
    </row>
    <row r="2018" spans="1:22" x14ac:dyDescent="0.3">
      <c r="A2018" s="7" t="s">
        <v>139</v>
      </c>
      <c r="B2018" s="7">
        <v>8</v>
      </c>
      <c r="C2018" s="8" t="s">
        <v>178</v>
      </c>
      <c r="D2018" s="7" t="s">
        <v>654</v>
      </c>
      <c r="E2018" s="7" t="s">
        <v>488</v>
      </c>
      <c r="F2018" s="8" t="s">
        <v>655</v>
      </c>
      <c r="G2018" s="7" t="s">
        <v>30</v>
      </c>
      <c r="H2018" s="9">
        <v>701.28340000000003</v>
      </c>
      <c r="I2018" s="9">
        <v>1.9116</v>
      </c>
      <c r="J2018" s="9">
        <v>1.8372999999999999</v>
      </c>
      <c r="K2018" s="10">
        <v>0.961132035990793</v>
      </c>
      <c r="L2018" s="9">
        <v>22.62</v>
      </c>
      <c r="M2018" s="19">
        <f>H2018*INDEX('Pliegos Tarifarios (Santiago)'!$B:$B,MATCH($B2018,'Pliegos Tarifarios (Santiago)'!$A:$A,0))</f>
        <v>92403.20463420001</v>
      </c>
      <c r="N2018" s="19">
        <f>I2018*INDEX('Pliegos Tarifarios (Santiago)'!$C:$C,MATCH($B2018,'Pliegos Tarifarios (Santiago)'!$A:$A,0))</f>
        <v>6500.9176668</v>
      </c>
      <c r="O2018" s="19">
        <f>J2018*INDEX('Pliegos Tarifarios (Santiago)'!$D:$D,MATCH($B2018,'Pliegos Tarifarios (Santiago)'!$A:$A,0))</f>
        <v>26574.0733315</v>
      </c>
      <c r="P2018" s="19">
        <f>H2018*INDEX('Pliegos Tarifarios (Santiago)'!$E:$E,MATCH($B2018,'Pliegos Tarifarios (Santiago)'!$A:$A,0))</f>
        <v>9133.5150015999989</v>
      </c>
      <c r="Q2018" s="19" cm="1">
        <f t="array" ref="Q2018">H2018*_xlfn.IFS(H2018&lt;=350,INDEX('Pliegos Tarifarios (Santiago)'!$F:$F,MATCH($B2018,'Pliegos Tarifarios (Santiago)'!$A:$A,0)),H2018&lt;=500,INDEX('Pliegos Tarifarios (Santiago)'!$G:$G,MATCH($B2018,'Pliegos Tarifarios (Santiago)'!$A:$A,0)),H2018&lt;=1000,INDEX('Pliegos Tarifarios (Santiago)'!$H:$H,MATCH($B2018,'Pliegos Tarifarios (Santiago)'!$A:$A,0)),H2018&lt;=5000,INDEX('Pliegos Tarifarios (Santiago)'!$I:$I,MATCH($B2018,'Pliegos Tarifarios (Santiago)'!$A:$A,0)),H2018&gt;5000,INDEX('Pliegos Tarifarios (Santiago)'!$J:$J,MATCH($B2018,'Pliegos Tarifarios (Santiago)'!$A:$A,0)))/1.19</f>
        <v>1644.7747642016811</v>
      </c>
      <c r="R2018" s="19">
        <f>INDEX('Pliegos Tarifarios (Santiago)'!$K:$K,MATCH($B2018,'Pliegos Tarifarios (Santiago)'!$A:$A,0))</f>
        <v>723.17600000000004</v>
      </c>
      <c r="S2018" s="21">
        <f t="shared" si="124"/>
        <v>136979.66139830172</v>
      </c>
      <c r="T2018" s="21">
        <f t="shared" si="125"/>
        <v>26026.135665677328</v>
      </c>
      <c r="U2018" s="19">
        <v>0</v>
      </c>
      <c r="V2018" s="21">
        <f t="shared" si="126"/>
        <v>163005.79706397903</v>
      </c>
    </row>
    <row r="2019" spans="1:22" x14ac:dyDescent="0.3">
      <c r="A2019" s="7" t="s">
        <v>139</v>
      </c>
      <c r="B2019" s="7">
        <v>8</v>
      </c>
      <c r="C2019" s="8" t="s">
        <v>178</v>
      </c>
      <c r="D2019" s="7" t="s">
        <v>656</v>
      </c>
      <c r="E2019" s="7" t="s">
        <v>488</v>
      </c>
      <c r="F2019" s="8" t="s">
        <v>657</v>
      </c>
      <c r="G2019" s="7" t="s">
        <v>30</v>
      </c>
      <c r="H2019" s="9">
        <v>701.76300000000003</v>
      </c>
      <c r="I2019" s="9">
        <v>1.8958999999999999</v>
      </c>
      <c r="J2019" s="9">
        <v>1.8615999999999999</v>
      </c>
      <c r="K2019" s="10">
        <v>0.98190832849833853</v>
      </c>
      <c r="L2019" s="9">
        <v>22.64</v>
      </c>
      <c r="M2019" s="19">
        <f>H2019*INDEX('Pliegos Tarifarios (Santiago)'!$B:$B,MATCH($B2019,'Pliegos Tarifarios (Santiago)'!$A:$A,0))</f>
        <v>92466.398169000007</v>
      </c>
      <c r="N2019" s="19">
        <f>I2019*INDEX('Pliegos Tarifarios (Santiago)'!$C:$C,MATCH($B2019,'Pliegos Tarifarios (Santiago)'!$A:$A,0))</f>
        <v>6447.5255306999998</v>
      </c>
      <c r="O2019" s="19">
        <f>J2019*INDEX('Pliegos Tarifarios (Santiago)'!$D:$D,MATCH($B2019,'Pliegos Tarifarios (Santiago)'!$A:$A,0))</f>
        <v>26925.540148</v>
      </c>
      <c r="P2019" s="19">
        <f>H2019*INDEX('Pliegos Tarifarios (Santiago)'!$E:$E,MATCH($B2019,'Pliegos Tarifarios (Santiago)'!$A:$A,0))</f>
        <v>9139.7613120000005</v>
      </c>
      <c r="Q2019" s="19" cm="1">
        <f t="array" ref="Q2019">H2019*_xlfn.IFS(H2019&lt;=350,INDEX('Pliegos Tarifarios (Santiago)'!$F:$F,MATCH($B2019,'Pliegos Tarifarios (Santiago)'!$A:$A,0)),H2019&lt;=500,INDEX('Pliegos Tarifarios (Santiago)'!$G:$G,MATCH($B2019,'Pliegos Tarifarios (Santiago)'!$A:$A,0)),H2019&lt;=1000,INDEX('Pliegos Tarifarios (Santiago)'!$H:$H,MATCH($B2019,'Pliegos Tarifarios (Santiago)'!$A:$A,0)),H2019&lt;=5000,INDEX('Pliegos Tarifarios (Santiago)'!$I:$I,MATCH($B2019,'Pliegos Tarifarios (Santiago)'!$A:$A,0)),H2019&gt;5000,INDEX('Pliegos Tarifarios (Santiago)'!$J:$J,MATCH($B2019,'Pliegos Tarifarios (Santiago)'!$A:$A,0)))/1.19</f>
        <v>1645.8996075630255</v>
      </c>
      <c r="R2019" s="19">
        <f>INDEX('Pliegos Tarifarios (Santiago)'!$K:$K,MATCH($B2019,'Pliegos Tarifarios (Santiago)'!$A:$A,0))</f>
        <v>723.17600000000004</v>
      </c>
      <c r="S2019" s="21">
        <f t="shared" si="124"/>
        <v>137348.30076726302</v>
      </c>
      <c r="T2019" s="21">
        <f t="shared" si="125"/>
        <v>26096.177145779973</v>
      </c>
      <c r="U2019" s="19">
        <v>0</v>
      </c>
      <c r="V2019" s="21">
        <f t="shared" si="126"/>
        <v>163444.477913043</v>
      </c>
    </row>
    <row r="2020" spans="1:22" x14ac:dyDescent="0.3">
      <c r="A2020" s="7" t="s">
        <v>139</v>
      </c>
      <c r="B2020" s="7">
        <v>8</v>
      </c>
      <c r="C2020" s="8" t="s">
        <v>178</v>
      </c>
      <c r="D2020" s="7" t="s">
        <v>658</v>
      </c>
      <c r="E2020" s="7" t="s">
        <v>488</v>
      </c>
      <c r="F2020" s="8" t="s">
        <v>659</v>
      </c>
      <c r="G2020" s="7" t="s">
        <v>30</v>
      </c>
      <c r="H2020" s="9">
        <v>700.89729999999997</v>
      </c>
      <c r="I2020" s="9">
        <v>1.9067000000000001</v>
      </c>
      <c r="J2020" s="9">
        <v>1.9067000000000001</v>
      </c>
      <c r="K2020" s="10">
        <v>1</v>
      </c>
      <c r="L2020" s="9">
        <v>22.61</v>
      </c>
      <c r="M2020" s="19">
        <f>H2020*INDEX('Pliegos Tarifarios (Santiago)'!$B:$B,MATCH($B2020,'Pliegos Tarifarios (Santiago)'!$A:$A,0))</f>
        <v>92352.330939899999</v>
      </c>
      <c r="N2020" s="19">
        <f>I2020*INDEX('Pliegos Tarifarios (Santiago)'!$C:$C,MATCH($B2020,'Pliegos Tarifarios (Santiago)'!$A:$A,0))</f>
        <v>6484.2538791000006</v>
      </c>
      <c r="O2020" s="19">
        <f>J2020*INDEX('Pliegos Tarifarios (Santiago)'!$D:$D,MATCH($B2020,'Pliegos Tarifarios (Santiago)'!$A:$A,0))</f>
        <v>27577.850988500002</v>
      </c>
      <c r="P2020" s="19">
        <f>H2020*INDEX('Pliegos Tarifarios (Santiago)'!$E:$E,MATCH($B2020,'Pliegos Tarifarios (Santiago)'!$A:$A,0))</f>
        <v>9128.4864351999986</v>
      </c>
      <c r="Q2020" s="19" cm="1">
        <f t="array" ref="Q2020">H2020*_xlfn.IFS(H2020&lt;=350,INDEX('Pliegos Tarifarios (Santiago)'!$F:$F,MATCH($B2020,'Pliegos Tarifarios (Santiago)'!$A:$A,0)),H2020&lt;=500,INDEX('Pliegos Tarifarios (Santiago)'!$G:$G,MATCH($B2020,'Pliegos Tarifarios (Santiago)'!$A:$A,0)),H2020&lt;=1000,INDEX('Pliegos Tarifarios (Santiago)'!$H:$H,MATCH($B2020,'Pliegos Tarifarios (Santiago)'!$A:$A,0)),H2020&lt;=5000,INDEX('Pliegos Tarifarios (Santiago)'!$I:$I,MATCH($B2020,'Pliegos Tarifarios (Santiago)'!$A:$A,0)),H2020&gt;5000,INDEX('Pliegos Tarifarios (Santiago)'!$J:$J,MATCH($B2020,'Pliegos Tarifarios (Santiago)'!$A:$A,0)))/1.19</f>
        <v>1643.8692136974792</v>
      </c>
      <c r="R2020" s="19">
        <f>INDEX('Pliegos Tarifarios (Santiago)'!$K:$K,MATCH($B2020,'Pliegos Tarifarios (Santiago)'!$A:$A,0))</f>
        <v>723.17600000000004</v>
      </c>
      <c r="S2020" s="21">
        <f t="shared" si="124"/>
        <v>137909.96745639748</v>
      </c>
      <c r="T2020" s="21">
        <f t="shared" si="125"/>
        <v>26202.893816715521</v>
      </c>
      <c r="U2020" s="19">
        <v>0</v>
      </c>
      <c r="V2020" s="21">
        <f t="shared" si="126"/>
        <v>164112.861273113</v>
      </c>
    </row>
    <row r="2021" spans="1:22" x14ac:dyDescent="0.3">
      <c r="A2021" s="7" t="s">
        <v>139</v>
      </c>
      <c r="B2021" s="7">
        <v>8</v>
      </c>
      <c r="C2021" s="8" t="s">
        <v>178</v>
      </c>
      <c r="D2021" s="7" t="s">
        <v>660</v>
      </c>
      <c r="E2021" s="7" t="s">
        <v>488</v>
      </c>
      <c r="F2021" s="8" t="s">
        <v>661</v>
      </c>
      <c r="G2021" s="7" t="s">
        <v>30</v>
      </c>
      <c r="H2021" s="9">
        <v>702.34159999999997</v>
      </c>
      <c r="I2021" s="9">
        <v>1.8748</v>
      </c>
      <c r="J2021" s="9">
        <v>1.849</v>
      </c>
      <c r="K2021" s="10">
        <v>0.98623853211009171</v>
      </c>
      <c r="L2021" s="9">
        <v>22.66</v>
      </c>
      <c r="M2021" s="19">
        <f>H2021*INDEX('Pliegos Tarifarios (Santiago)'!$B:$B,MATCH($B2021,'Pliegos Tarifarios (Santiago)'!$A:$A,0))</f>
        <v>92542.636240799999</v>
      </c>
      <c r="N2021" s="19">
        <f>I2021*INDEX('Pliegos Tarifarios (Santiago)'!$C:$C,MATCH($B2021,'Pliegos Tarifarios (Santiago)'!$A:$A,0))</f>
        <v>6375.7692204000004</v>
      </c>
      <c r="O2021" s="19">
        <f>J2021*INDEX('Pliegos Tarifarios (Santiago)'!$D:$D,MATCH($B2021,'Pliegos Tarifarios (Santiago)'!$A:$A,0))</f>
        <v>26743.298095000002</v>
      </c>
      <c r="P2021" s="19">
        <f>H2021*INDEX('Pliegos Tarifarios (Santiago)'!$E:$E,MATCH($B2021,'Pliegos Tarifarios (Santiago)'!$A:$A,0))</f>
        <v>9147.2969983999992</v>
      </c>
      <c r="Q2021" s="19" cm="1">
        <f t="array" ref="Q2021">H2021*_xlfn.IFS(H2021&lt;=350,INDEX('Pliegos Tarifarios (Santiago)'!$F:$F,MATCH($B2021,'Pliegos Tarifarios (Santiago)'!$A:$A,0)),H2021&lt;=500,INDEX('Pliegos Tarifarios (Santiago)'!$G:$G,MATCH($B2021,'Pliegos Tarifarios (Santiago)'!$A:$A,0)),H2021&lt;=1000,INDEX('Pliegos Tarifarios (Santiago)'!$H:$H,MATCH($B2021,'Pliegos Tarifarios (Santiago)'!$A:$A,0)),H2021&lt;=5000,INDEX('Pliegos Tarifarios (Santiago)'!$I:$I,MATCH($B2021,'Pliegos Tarifarios (Santiago)'!$A:$A,0)),H2021&gt;5000,INDEX('Pliegos Tarifarios (Santiago)'!$J:$J,MATCH($B2021,'Pliegos Tarifarios (Santiago)'!$A:$A,0)))/1.19</f>
        <v>1647.2566433613447</v>
      </c>
      <c r="R2021" s="19">
        <f>INDEX('Pliegos Tarifarios (Santiago)'!$K:$K,MATCH($B2021,'Pliegos Tarifarios (Santiago)'!$A:$A,0))</f>
        <v>723.17600000000004</v>
      </c>
      <c r="S2021" s="21">
        <f t="shared" si="124"/>
        <v>137179.43319796136</v>
      </c>
      <c r="T2021" s="21">
        <f t="shared" si="125"/>
        <v>26064.09230761266</v>
      </c>
      <c r="U2021" s="19">
        <v>0</v>
      </c>
      <c r="V2021" s="21">
        <f t="shared" si="126"/>
        <v>163243.52550557401</v>
      </c>
    </row>
    <row r="2022" spans="1:22" x14ac:dyDescent="0.3">
      <c r="A2022" s="7" t="s">
        <v>139</v>
      </c>
      <c r="B2022" s="7">
        <v>8</v>
      </c>
      <c r="C2022" s="8" t="s">
        <v>178</v>
      </c>
      <c r="D2022" s="7" t="s">
        <v>662</v>
      </c>
      <c r="E2022" s="7" t="s">
        <v>488</v>
      </c>
      <c r="F2022" s="8" t="s">
        <v>663</v>
      </c>
      <c r="G2022" s="7" t="s">
        <v>30</v>
      </c>
      <c r="H2022" s="9">
        <v>702.55820000000006</v>
      </c>
      <c r="I2022" s="9">
        <v>1.9189000000000001</v>
      </c>
      <c r="J2022" s="9">
        <v>1.9189000000000001</v>
      </c>
      <c r="K2022" s="10">
        <v>1</v>
      </c>
      <c r="L2022" s="9">
        <v>22.66</v>
      </c>
      <c r="M2022" s="19">
        <f>H2022*INDEX('Pliegos Tarifarios (Santiago)'!$B:$B,MATCH($B2022,'Pliegos Tarifarios (Santiago)'!$A:$A,0))</f>
        <v>92571.176106600018</v>
      </c>
      <c r="N2022" s="19">
        <f>I2022*INDEX('Pliegos Tarifarios (Santiago)'!$C:$C,MATCH($B2022,'Pliegos Tarifarios (Santiago)'!$A:$A,0))</f>
        <v>6525.7433097000003</v>
      </c>
      <c r="O2022" s="19">
        <f>J2022*INDEX('Pliegos Tarifarios (Santiago)'!$D:$D,MATCH($B2022,'Pliegos Tarifarios (Santiago)'!$A:$A,0))</f>
        <v>27754.3075795</v>
      </c>
      <c r="P2022" s="19">
        <f>H2022*INDEX('Pliegos Tarifarios (Santiago)'!$E:$E,MATCH($B2022,'Pliegos Tarifarios (Santiago)'!$A:$A,0))</f>
        <v>9150.1179967999997</v>
      </c>
      <c r="Q2022" s="19" cm="1">
        <f t="array" ref="Q2022">H2022*_xlfn.IFS(H2022&lt;=350,INDEX('Pliegos Tarifarios (Santiago)'!$F:$F,MATCH($B2022,'Pliegos Tarifarios (Santiago)'!$A:$A,0)),H2022&lt;=500,INDEX('Pliegos Tarifarios (Santiago)'!$G:$G,MATCH($B2022,'Pliegos Tarifarios (Santiago)'!$A:$A,0)),H2022&lt;=1000,INDEX('Pliegos Tarifarios (Santiago)'!$H:$H,MATCH($B2022,'Pliegos Tarifarios (Santiago)'!$A:$A,0)),H2022&lt;=5000,INDEX('Pliegos Tarifarios (Santiago)'!$I:$I,MATCH($B2022,'Pliegos Tarifarios (Santiago)'!$A:$A,0)),H2022&gt;5000,INDEX('Pliegos Tarifarios (Santiago)'!$J:$J,MATCH($B2022,'Pliegos Tarifarios (Santiago)'!$A:$A,0)))/1.19</f>
        <v>1647.7646522689081</v>
      </c>
      <c r="R2022" s="19">
        <f>INDEX('Pliegos Tarifarios (Santiago)'!$K:$K,MATCH($B2022,'Pliegos Tarifarios (Santiago)'!$A:$A,0))</f>
        <v>723.17600000000004</v>
      </c>
      <c r="S2022" s="21">
        <f t="shared" si="124"/>
        <v>138372.28564486894</v>
      </c>
      <c r="T2022" s="21">
        <f t="shared" si="125"/>
        <v>26290.7342725251</v>
      </c>
      <c r="U2022" s="19">
        <v>0</v>
      </c>
      <c r="V2022" s="21">
        <f t="shared" si="126"/>
        <v>164663.01991739403</v>
      </c>
    </row>
    <row r="2023" spans="1:22" x14ac:dyDescent="0.3">
      <c r="A2023" s="7" t="s">
        <v>139</v>
      </c>
      <c r="B2023" s="7">
        <v>8</v>
      </c>
      <c r="C2023" s="8" t="s">
        <v>178</v>
      </c>
      <c r="D2023" s="7" t="s">
        <v>664</v>
      </c>
      <c r="E2023" s="7" t="s">
        <v>488</v>
      </c>
      <c r="F2023" s="8" t="s">
        <v>665</v>
      </c>
      <c r="G2023" s="7" t="s">
        <v>30</v>
      </c>
      <c r="H2023" s="9">
        <v>701.32399999999996</v>
      </c>
      <c r="I2023" s="9">
        <v>1.8919999999999999</v>
      </c>
      <c r="J2023" s="9">
        <v>1.8561000000000001</v>
      </c>
      <c r="K2023" s="10">
        <v>0.98102536997885847</v>
      </c>
      <c r="L2023" s="9">
        <v>22.62</v>
      </c>
      <c r="M2023" s="19">
        <f>H2023*INDEX('Pliegos Tarifarios (Santiago)'!$B:$B,MATCH($B2023,'Pliegos Tarifarios (Santiago)'!$A:$A,0))</f>
        <v>92408.554212000003</v>
      </c>
      <c r="N2023" s="19">
        <f>I2023*INDEX('Pliegos Tarifarios (Santiago)'!$C:$C,MATCH($B2023,'Pliegos Tarifarios (Santiago)'!$A:$A,0))</f>
        <v>6434.2625159999998</v>
      </c>
      <c r="O2023" s="19">
        <f>J2023*INDEX('Pliegos Tarifarios (Santiago)'!$D:$D,MATCH($B2023,'Pliegos Tarifarios (Santiago)'!$A:$A,0))</f>
        <v>26845.990045500002</v>
      </c>
      <c r="P2023" s="19">
        <f>H2023*INDEX('Pliegos Tarifarios (Santiago)'!$E:$E,MATCH($B2023,'Pliegos Tarifarios (Santiago)'!$A:$A,0))</f>
        <v>9134.0437759999986</v>
      </c>
      <c r="Q2023" s="19" cm="1">
        <f t="array" ref="Q2023">H2023*_xlfn.IFS(H2023&lt;=350,INDEX('Pliegos Tarifarios (Santiago)'!$F:$F,MATCH($B2023,'Pliegos Tarifarios (Santiago)'!$A:$A,0)),H2023&lt;=500,INDEX('Pliegos Tarifarios (Santiago)'!$G:$G,MATCH($B2023,'Pliegos Tarifarios (Santiago)'!$A:$A,0)),H2023&lt;=1000,INDEX('Pliegos Tarifarios (Santiago)'!$H:$H,MATCH($B2023,'Pliegos Tarifarios (Santiago)'!$A:$A,0)),H2023&lt;=5000,INDEX('Pliegos Tarifarios (Santiago)'!$I:$I,MATCH($B2023,'Pliegos Tarifarios (Santiago)'!$A:$A,0)),H2023&gt;5000,INDEX('Pliegos Tarifarios (Santiago)'!$J:$J,MATCH($B2023,'Pliegos Tarifarios (Santiago)'!$A:$A,0)))/1.19</f>
        <v>1644.8699865546221</v>
      </c>
      <c r="R2023" s="19">
        <f>INDEX('Pliegos Tarifarios (Santiago)'!$K:$K,MATCH($B2023,'Pliegos Tarifarios (Santiago)'!$A:$A,0))</f>
        <v>723.17600000000004</v>
      </c>
      <c r="S2023" s="21">
        <f t="shared" si="124"/>
        <v>137190.89653605461</v>
      </c>
      <c r="T2023" s="21">
        <f t="shared" si="125"/>
        <v>26066.270341850377</v>
      </c>
      <c r="U2023" s="19">
        <v>0</v>
      </c>
      <c r="V2023" s="21">
        <f t="shared" si="126"/>
        <v>163257.16687790499</v>
      </c>
    </row>
    <row r="2024" spans="1:22" x14ac:dyDescent="0.3">
      <c r="A2024" s="7" t="s">
        <v>139</v>
      </c>
      <c r="B2024" s="7">
        <v>8</v>
      </c>
      <c r="C2024" s="8" t="s">
        <v>178</v>
      </c>
      <c r="D2024" s="7" t="s">
        <v>666</v>
      </c>
      <c r="E2024" s="7" t="s">
        <v>488</v>
      </c>
      <c r="F2024" s="8" t="s">
        <v>667</v>
      </c>
      <c r="G2024" s="7" t="s">
        <v>30</v>
      </c>
      <c r="H2024" s="9">
        <v>701.18200000000002</v>
      </c>
      <c r="I2024" s="9">
        <v>1.8969</v>
      </c>
      <c r="J2024" s="9">
        <v>1.8675999999999999</v>
      </c>
      <c r="K2024" s="10">
        <v>0.98455374558490161</v>
      </c>
      <c r="L2024" s="9">
        <v>22.62</v>
      </c>
      <c r="M2024" s="19">
        <f>H2024*INDEX('Pliegos Tarifarios (Santiago)'!$B:$B,MATCH($B2024,'Pliegos Tarifarios (Santiago)'!$A:$A,0))</f>
        <v>92389.84386600001</v>
      </c>
      <c r="N2024" s="19">
        <f>I2024*INDEX('Pliegos Tarifarios (Santiago)'!$C:$C,MATCH($B2024,'Pliegos Tarifarios (Santiago)'!$A:$A,0))</f>
        <v>6450.9263037000001</v>
      </c>
      <c r="O2024" s="19">
        <f>J2024*INDEX('Pliegos Tarifarios (Santiago)'!$D:$D,MATCH($B2024,'Pliegos Tarifarios (Santiago)'!$A:$A,0))</f>
        <v>27012.322078000001</v>
      </c>
      <c r="P2024" s="19">
        <f>H2024*INDEX('Pliegos Tarifarios (Santiago)'!$E:$E,MATCH($B2024,'Pliegos Tarifarios (Santiago)'!$A:$A,0))</f>
        <v>9132.1943680000004</v>
      </c>
      <c r="Q2024" s="19" cm="1">
        <f t="array" ref="Q2024">H2024*_xlfn.IFS(H2024&lt;=350,INDEX('Pliegos Tarifarios (Santiago)'!$F:$F,MATCH($B2024,'Pliegos Tarifarios (Santiago)'!$A:$A,0)),H2024&lt;=500,INDEX('Pliegos Tarifarios (Santiago)'!$G:$G,MATCH($B2024,'Pliegos Tarifarios (Santiago)'!$A:$A,0)),H2024&lt;=1000,INDEX('Pliegos Tarifarios (Santiago)'!$H:$H,MATCH($B2024,'Pliegos Tarifarios (Santiago)'!$A:$A,0)),H2024&lt;=5000,INDEX('Pliegos Tarifarios (Santiago)'!$I:$I,MATCH($B2024,'Pliegos Tarifarios (Santiago)'!$A:$A,0)),H2024&gt;5000,INDEX('Pliegos Tarifarios (Santiago)'!$J:$J,MATCH($B2024,'Pliegos Tarifarios (Santiago)'!$A:$A,0)))/1.19</f>
        <v>1644.5369428571432</v>
      </c>
      <c r="R2024" s="19">
        <f>INDEX('Pliegos Tarifarios (Santiago)'!$K:$K,MATCH($B2024,'Pliegos Tarifarios (Santiago)'!$A:$A,0))</f>
        <v>723.17600000000004</v>
      </c>
      <c r="S2024" s="21">
        <f t="shared" si="124"/>
        <v>137352.99955855717</v>
      </c>
      <c r="T2024" s="21">
        <f t="shared" si="125"/>
        <v>26097.069916125864</v>
      </c>
      <c r="U2024" s="19">
        <v>0</v>
      </c>
      <c r="V2024" s="21">
        <f t="shared" si="126"/>
        <v>163450.06947468303</v>
      </c>
    </row>
    <row r="2025" spans="1:22" x14ac:dyDescent="0.3">
      <c r="A2025" s="7" t="s">
        <v>139</v>
      </c>
      <c r="B2025" s="7">
        <v>8</v>
      </c>
      <c r="C2025" s="8" t="s">
        <v>178</v>
      </c>
      <c r="D2025" s="7" t="s">
        <v>668</v>
      </c>
      <c r="E2025" s="7" t="s">
        <v>488</v>
      </c>
      <c r="F2025" s="8" t="s">
        <v>669</v>
      </c>
      <c r="G2025" s="7" t="s">
        <v>30</v>
      </c>
      <c r="H2025" s="9">
        <v>702.69410000000005</v>
      </c>
      <c r="I2025" s="9">
        <v>1.8803000000000001</v>
      </c>
      <c r="J2025" s="9">
        <v>1.8803000000000001</v>
      </c>
      <c r="K2025" s="10">
        <v>1</v>
      </c>
      <c r="L2025" s="9">
        <v>22.67</v>
      </c>
      <c r="M2025" s="19">
        <f>H2025*INDEX('Pliegos Tarifarios (Santiago)'!$B:$B,MATCH($B2025,'Pliegos Tarifarios (Santiago)'!$A:$A,0))</f>
        <v>92589.082698300015</v>
      </c>
      <c r="N2025" s="19">
        <f>I2025*INDEX('Pliegos Tarifarios (Santiago)'!$C:$C,MATCH($B2025,'Pliegos Tarifarios (Santiago)'!$A:$A,0))</f>
        <v>6394.4734719000007</v>
      </c>
      <c r="O2025" s="19">
        <f>J2025*INDEX('Pliegos Tarifarios (Santiago)'!$D:$D,MATCH($B2025,'Pliegos Tarifarios (Santiago)'!$A:$A,0))</f>
        <v>27196.010496500003</v>
      </c>
      <c r="P2025" s="19">
        <f>H2025*INDEX('Pliegos Tarifarios (Santiago)'!$E:$E,MATCH($B2025,'Pliegos Tarifarios (Santiago)'!$A:$A,0))</f>
        <v>9151.8879584000006</v>
      </c>
      <c r="Q2025" s="19" cm="1">
        <f t="array" ref="Q2025">H2025*_xlfn.IFS(H2025&lt;=350,INDEX('Pliegos Tarifarios (Santiago)'!$F:$F,MATCH($B2025,'Pliegos Tarifarios (Santiago)'!$A:$A,0)),H2025&lt;=500,INDEX('Pliegos Tarifarios (Santiago)'!$G:$G,MATCH($B2025,'Pliegos Tarifarios (Santiago)'!$A:$A,0)),H2025&lt;=1000,INDEX('Pliegos Tarifarios (Santiago)'!$H:$H,MATCH($B2025,'Pliegos Tarifarios (Santiago)'!$A:$A,0)),H2025&lt;=5000,INDEX('Pliegos Tarifarios (Santiago)'!$I:$I,MATCH($B2025,'Pliegos Tarifarios (Santiago)'!$A:$A,0)),H2025&gt;5000,INDEX('Pliegos Tarifarios (Santiago)'!$J:$J,MATCH($B2025,'Pliegos Tarifarios (Santiago)'!$A:$A,0)))/1.19</f>
        <v>1648.0833891596642</v>
      </c>
      <c r="R2025" s="19">
        <f>INDEX('Pliegos Tarifarios (Santiago)'!$K:$K,MATCH($B2025,'Pliegos Tarifarios (Santiago)'!$A:$A,0))</f>
        <v>723.17600000000004</v>
      </c>
      <c r="S2025" s="21">
        <f t="shared" si="124"/>
        <v>137702.71401425969</v>
      </c>
      <c r="T2025" s="21">
        <f t="shared" si="125"/>
        <v>26163.515662709342</v>
      </c>
      <c r="U2025" s="19">
        <v>0</v>
      </c>
      <c r="V2025" s="21">
        <f t="shared" si="126"/>
        <v>163866.22967696903</v>
      </c>
    </row>
    <row r="2026" spans="1:22" x14ac:dyDescent="0.3">
      <c r="A2026" s="7" t="s">
        <v>139</v>
      </c>
      <c r="B2026" s="7">
        <v>8</v>
      </c>
      <c r="C2026" s="8" t="s">
        <v>178</v>
      </c>
      <c r="D2026" s="7" t="s">
        <v>670</v>
      </c>
      <c r="E2026" s="7" t="s">
        <v>488</v>
      </c>
      <c r="F2026" s="8" t="s">
        <v>671</v>
      </c>
      <c r="G2026" s="7" t="s">
        <v>30</v>
      </c>
      <c r="H2026" s="9">
        <v>701.08759999999995</v>
      </c>
      <c r="I2026" s="9">
        <v>1.9605999999999999</v>
      </c>
      <c r="J2026" s="9">
        <v>1.8635999999999999</v>
      </c>
      <c r="K2026" s="10">
        <v>0.95052534938284194</v>
      </c>
      <c r="L2026" s="9">
        <v>22.62</v>
      </c>
      <c r="M2026" s="19">
        <f>H2026*INDEX('Pliegos Tarifarios (Santiago)'!$B:$B,MATCH($B2026,'Pliegos Tarifarios (Santiago)'!$A:$A,0))</f>
        <v>92377.405438799993</v>
      </c>
      <c r="N2026" s="19">
        <f>I2026*INDEX('Pliegos Tarifarios (Santiago)'!$C:$C,MATCH($B2026,'Pliegos Tarifarios (Santiago)'!$A:$A,0))</f>
        <v>6667.5555438000001</v>
      </c>
      <c r="O2026" s="19">
        <f>J2026*INDEX('Pliegos Tarifarios (Santiago)'!$D:$D,MATCH($B2026,'Pliegos Tarifarios (Santiago)'!$A:$A,0))</f>
        <v>26954.467457999999</v>
      </c>
      <c r="P2026" s="19">
        <f>H2026*INDEX('Pliegos Tarifarios (Santiago)'!$E:$E,MATCH($B2026,'Pliegos Tarifarios (Santiago)'!$A:$A,0))</f>
        <v>9130.9649023999991</v>
      </c>
      <c r="Q2026" s="19" cm="1">
        <f t="array" ref="Q2026">H2026*_xlfn.IFS(H2026&lt;=350,INDEX('Pliegos Tarifarios (Santiago)'!$F:$F,MATCH($B2026,'Pliegos Tarifarios (Santiago)'!$A:$A,0)),H2026&lt;=500,INDEX('Pliegos Tarifarios (Santiago)'!$G:$G,MATCH($B2026,'Pliegos Tarifarios (Santiago)'!$A:$A,0)),H2026&lt;=1000,INDEX('Pliegos Tarifarios (Santiago)'!$H:$H,MATCH($B2026,'Pliegos Tarifarios (Santiago)'!$A:$A,0)),H2026&lt;=5000,INDEX('Pliegos Tarifarios (Santiago)'!$I:$I,MATCH($B2026,'Pliegos Tarifarios (Santiago)'!$A:$A,0)),H2026&gt;5000,INDEX('Pliegos Tarifarios (Santiago)'!$J:$J,MATCH($B2026,'Pliegos Tarifarios (Santiago)'!$A:$A,0)))/1.19</f>
        <v>1644.315539159664</v>
      </c>
      <c r="R2026" s="19">
        <f>INDEX('Pliegos Tarifarios (Santiago)'!$K:$K,MATCH($B2026,'Pliegos Tarifarios (Santiago)'!$A:$A,0))</f>
        <v>723.17600000000004</v>
      </c>
      <c r="S2026" s="21">
        <f t="shared" si="124"/>
        <v>137497.88488215968</v>
      </c>
      <c r="T2026" s="21">
        <f t="shared" si="125"/>
        <v>26124.598127610338</v>
      </c>
      <c r="U2026" s="19">
        <v>0</v>
      </c>
      <c r="V2026" s="21">
        <f t="shared" si="126"/>
        <v>163622.48300977002</v>
      </c>
    </row>
    <row r="2027" spans="1:22" x14ac:dyDescent="0.3">
      <c r="A2027" s="7" t="s">
        <v>139</v>
      </c>
      <c r="B2027" s="7">
        <v>8</v>
      </c>
      <c r="C2027" s="8" t="s">
        <v>178</v>
      </c>
      <c r="D2027" s="7" t="s">
        <v>672</v>
      </c>
      <c r="E2027" s="7" t="s">
        <v>488</v>
      </c>
      <c r="F2027" s="8" t="s">
        <v>673</v>
      </c>
      <c r="G2027" s="7" t="s">
        <v>30</v>
      </c>
      <c r="H2027" s="9">
        <v>702.79970000000003</v>
      </c>
      <c r="I2027" s="9">
        <v>1.9371</v>
      </c>
      <c r="J2027" s="9">
        <v>1.9371</v>
      </c>
      <c r="K2027" s="10">
        <v>1</v>
      </c>
      <c r="L2027" s="9">
        <v>22.67</v>
      </c>
      <c r="M2027" s="19">
        <f>H2027*INDEX('Pliegos Tarifarios (Santiago)'!$B:$B,MATCH($B2027,'Pliegos Tarifarios (Santiago)'!$A:$A,0))</f>
        <v>92602.996871100011</v>
      </c>
      <c r="N2027" s="19">
        <f>I2027*INDEX('Pliegos Tarifarios (Santiago)'!$C:$C,MATCH($B2027,'Pliegos Tarifarios (Santiago)'!$A:$A,0))</f>
        <v>6587.6373783000008</v>
      </c>
      <c r="O2027" s="19">
        <f>J2027*INDEX('Pliegos Tarifarios (Santiago)'!$D:$D,MATCH($B2027,'Pliegos Tarifarios (Santiago)'!$A:$A,0))</f>
        <v>28017.546100500003</v>
      </c>
      <c r="P2027" s="19">
        <f>H2027*INDEX('Pliegos Tarifarios (Santiago)'!$E:$E,MATCH($B2027,'Pliegos Tarifarios (Santiago)'!$A:$A,0))</f>
        <v>9153.2632928000003</v>
      </c>
      <c r="Q2027" s="19" cm="1">
        <f t="array" ref="Q2027">H2027*_xlfn.IFS(H2027&lt;=350,INDEX('Pliegos Tarifarios (Santiago)'!$F:$F,MATCH($B2027,'Pliegos Tarifarios (Santiago)'!$A:$A,0)),H2027&lt;=500,INDEX('Pliegos Tarifarios (Santiago)'!$G:$G,MATCH($B2027,'Pliegos Tarifarios (Santiago)'!$A:$A,0)),H2027&lt;=1000,INDEX('Pliegos Tarifarios (Santiago)'!$H:$H,MATCH($B2027,'Pliegos Tarifarios (Santiago)'!$A:$A,0)),H2027&lt;=5000,INDEX('Pliegos Tarifarios (Santiago)'!$I:$I,MATCH($B2027,'Pliegos Tarifarios (Santiago)'!$A:$A,0)),H2027&gt;5000,INDEX('Pliegos Tarifarios (Santiago)'!$J:$J,MATCH($B2027,'Pliegos Tarifarios (Santiago)'!$A:$A,0)))/1.19</f>
        <v>1648.3310610924373</v>
      </c>
      <c r="R2027" s="19">
        <f>INDEX('Pliegos Tarifarios (Santiago)'!$K:$K,MATCH($B2027,'Pliegos Tarifarios (Santiago)'!$A:$A,0))</f>
        <v>723.17600000000004</v>
      </c>
      <c r="S2027" s="21">
        <f t="shared" si="124"/>
        <v>138732.95070379245</v>
      </c>
      <c r="T2027" s="21">
        <f t="shared" si="125"/>
        <v>26359.260633720565</v>
      </c>
      <c r="U2027" s="19">
        <v>0</v>
      </c>
      <c r="V2027" s="21">
        <f t="shared" si="126"/>
        <v>165092.211337513</v>
      </c>
    </row>
    <row r="2028" spans="1:22" x14ac:dyDescent="0.3">
      <c r="A2028" s="7" t="s">
        <v>139</v>
      </c>
      <c r="B2028" s="7">
        <v>8</v>
      </c>
      <c r="C2028" s="8" t="s">
        <v>178</v>
      </c>
      <c r="D2028" s="7" t="s">
        <v>674</v>
      </c>
      <c r="E2028" s="7" t="s">
        <v>488</v>
      </c>
      <c r="F2028" s="8" t="s">
        <v>675</v>
      </c>
      <c r="G2028" s="7" t="s">
        <v>30</v>
      </c>
      <c r="H2028" s="9">
        <v>701.58040000000005</v>
      </c>
      <c r="I2028" s="9">
        <v>1.8648</v>
      </c>
      <c r="J2028" s="9">
        <v>1.8247</v>
      </c>
      <c r="K2028" s="10">
        <v>0.97849635349635344</v>
      </c>
      <c r="L2028" s="9">
        <v>22.63</v>
      </c>
      <c r="M2028" s="19">
        <f>H2028*INDEX('Pliegos Tarifarios (Santiago)'!$B:$B,MATCH($B2028,'Pliegos Tarifarios (Santiago)'!$A:$A,0))</f>
        <v>92442.338245200008</v>
      </c>
      <c r="N2028" s="19">
        <f>I2028*INDEX('Pliegos Tarifarios (Santiago)'!$C:$C,MATCH($B2028,'Pliegos Tarifarios (Santiago)'!$A:$A,0))</f>
        <v>6341.7614904000002</v>
      </c>
      <c r="O2028" s="19">
        <f>J2028*INDEX('Pliegos Tarifarios (Santiago)'!$D:$D,MATCH($B2028,'Pliegos Tarifarios (Santiago)'!$A:$A,0))</f>
        <v>26391.831278500002</v>
      </c>
      <c r="P2028" s="19">
        <f>H2028*INDEX('Pliegos Tarifarios (Santiago)'!$E:$E,MATCH($B2028,'Pliegos Tarifarios (Santiago)'!$A:$A,0))</f>
        <v>9137.3831296000008</v>
      </c>
      <c r="Q2028" s="19" cm="1">
        <f t="array" ref="Q2028">H2028*_xlfn.IFS(H2028&lt;=350,INDEX('Pliegos Tarifarios (Santiago)'!$F:$F,MATCH($B2028,'Pliegos Tarifarios (Santiago)'!$A:$A,0)),H2028&lt;=500,INDEX('Pliegos Tarifarios (Santiago)'!$G:$G,MATCH($B2028,'Pliegos Tarifarios (Santiago)'!$A:$A,0)),H2028&lt;=1000,INDEX('Pliegos Tarifarios (Santiago)'!$H:$H,MATCH($B2028,'Pliegos Tarifarios (Santiago)'!$A:$A,0)),H2028&lt;=5000,INDEX('Pliegos Tarifarios (Santiago)'!$I:$I,MATCH($B2028,'Pliegos Tarifarios (Santiago)'!$A:$A,0)),H2028&gt;5000,INDEX('Pliegos Tarifarios (Santiago)'!$J:$J,MATCH($B2028,'Pliegos Tarifarios (Santiago)'!$A:$A,0)))/1.19</f>
        <v>1645.4713415126055</v>
      </c>
      <c r="R2028" s="19">
        <f>INDEX('Pliegos Tarifarios (Santiago)'!$K:$K,MATCH($B2028,'Pliegos Tarifarios (Santiago)'!$A:$A,0))</f>
        <v>723.17600000000004</v>
      </c>
      <c r="S2028" s="21">
        <f t="shared" si="124"/>
        <v>136681.96148521261</v>
      </c>
      <c r="T2028" s="21">
        <f t="shared" si="125"/>
        <v>25969.572682190395</v>
      </c>
      <c r="U2028" s="19">
        <v>0</v>
      </c>
      <c r="V2028" s="21">
        <f t="shared" si="126"/>
        <v>162651.53416740301</v>
      </c>
    </row>
    <row r="2029" spans="1:22" x14ac:dyDescent="0.3">
      <c r="A2029" s="7" t="s">
        <v>139</v>
      </c>
      <c r="B2029" s="7">
        <v>8</v>
      </c>
      <c r="C2029" s="8" t="s">
        <v>178</v>
      </c>
      <c r="D2029" s="7" t="s">
        <v>676</v>
      </c>
      <c r="E2029" s="7" t="s">
        <v>488</v>
      </c>
      <c r="F2029" s="8" t="s">
        <v>677</v>
      </c>
      <c r="G2029" s="7" t="s">
        <v>30</v>
      </c>
      <c r="H2029" s="9">
        <v>702.18859999999995</v>
      </c>
      <c r="I2029" s="9">
        <v>1.9044000000000001</v>
      </c>
      <c r="J2029" s="9">
        <v>1.8478000000000001</v>
      </c>
      <c r="K2029" s="10">
        <v>0.97027935307708468</v>
      </c>
      <c r="L2029" s="9">
        <v>22.65</v>
      </c>
      <c r="M2029" s="19">
        <f>H2029*INDEX('Pliegos Tarifarios (Santiago)'!$B:$B,MATCH($B2029,'Pliegos Tarifarios (Santiago)'!$A:$A,0))</f>
        <v>92522.476501800003</v>
      </c>
      <c r="N2029" s="19">
        <f>I2029*INDEX('Pliegos Tarifarios (Santiago)'!$C:$C,MATCH($B2029,'Pliegos Tarifarios (Santiago)'!$A:$A,0))</f>
        <v>6476.4321012000009</v>
      </c>
      <c r="O2029" s="19">
        <f>J2029*INDEX('Pliegos Tarifarios (Santiago)'!$D:$D,MATCH($B2029,'Pliegos Tarifarios (Santiago)'!$A:$A,0))</f>
        <v>26725.941709000002</v>
      </c>
      <c r="P2029" s="19">
        <f>H2029*INDEX('Pliegos Tarifarios (Santiago)'!$E:$E,MATCH($B2029,'Pliegos Tarifarios (Santiago)'!$A:$A,0))</f>
        <v>9145.3043263999989</v>
      </c>
      <c r="Q2029" s="19" cm="1">
        <f t="array" ref="Q2029">H2029*_xlfn.IFS(H2029&lt;=350,INDEX('Pliegos Tarifarios (Santiago)'!$F:$F,MATCH($B2029,'Pliegos Tarifarios (Santiago)'!$A:$A,0)),H2029&lt;=500,INDEX('Pliegos Tarifarios (Santiago)'!$G:$G,MATCH($B2029,'Pliegos Tarifarios (Santiago)'!$A:$A,0)),H2029&lt;=1000,INDEX('Pliegos Tarifarios (Santiago)'!$H:$H,MATCH($B2029,'Pliegos Tarifarios (Santiago)'!$A:$A,0)),H2029&lt;=5000,INDEX('Pliegos Tarifarios (Santiago)'!$I:$I,MATCH($B2029,'Pliegos Tarifarios (Santiago)'!$A:$A,0)),H2029&gt;5000,INDEX('Pliegos Tarifarios (Santiago)'!$J:$J,MATCH($B2029,'Pliegos Tarifarios (Santiago)'!$A:$A,0)))/1.19</f>
        <v>1646.897800504202</v>
      </c>
      <c r="R2029" s="19">
        <f>INDEX('Pliegos Tarifarios (Santiago)'!$K:$K,MATCH($B2029,'Pliegos Tarifarios (Santiago)'!$A:$A,0))</f>
        <v>723.17600000000004</v>
      </c>
      <c r="S2029" s="21">
        <f t="shared" si="124"/>
        <v>137240.22843890422</v>
      </c>
      <c r="T2029" s="21">
        <f t="shared" si="125"/>
        <v>26075.643403391801</v>
      </c>
      <c r="U2029" s="19">
        <v>0</v>
      </c>
      <c r="V2029" s="21">
        <f t="shared" si="126"/>
        <v>163315.87184229601</v>
      </c>
    </row>
    <row r="2030" spans="1:22" x14ac:dyDescent="0.3">
      <c r="A2030" s="7" t="s">
        <v>139</v>
      </c>
      <c r="B2030" s="7">
        <v>8</v>
      </c>
      <c r="C2030" s="8" t="s">
        <v>178</v>
      </c>
      <c r="D2030" s="7" t="s">
        <v>678</v>
      </c>
      <c r="E2030" s="7" t="s">
        <v>488</v>
      </c>
      <c r="F2030" s="8" t="s">
        <v>679</v>
      </c>
      <c r="G2030" s="7" t="s">
        <v>30</v>
      </c>
      <c r="H2030" s="9">
        <v>700.72069999999997</v>
      </c>
      <c r="I2030" s="9">
        <v>1.9169</v>
      </c>
      <c r="J2030" s="9">
        <v>1.9015</v>
      </c>
      <c r="K2030" s="10">
        <v>0.991966195419688</v>
      </c>
      <c r="L2030" s="9">
        <v>22.6</v>
      </c>
      <c r="M2030" s="19">
        <f>H2030*INDEX('Pliegos Tarifarios (Santiago)'!$B:$B,MATCH($B2030,'Pliegos Tarifarios (Santiago)'!$A:$A,0))</f>
        <v>92329.0615941</v>
      </c>
      <c r="N2030" s="19">
        <f>I2030*INDEX('Pliegos Tarifarios (Santiago)'!$C:$C,MATCH($B2030,'Pliegos Tarifarios (Santiago)'!$A:$A,0))</f>
        <v>6518.9417637000006</v>
      </c>
      <c r="O2030" s="19">
        <f>J2030*INDEX('Pliegos Tarifarios (Santiago)'!$D:$D,MATCH($B2030,'Pliegos Tarifarios (Santiago)'!$A:$A,0))</f>
        <v>27502.639982500001</v>
      </c>
      <c r="P2030" s="19">
        <f>H2030*INDEX('Pliegos Tarifarios (Santiago)'!$E:$E,MATCH($B2030,'Pliegos Tarifarios (Santiago)'!$A:$A,0))</f>
        <v>9126.1863967999998</v>
      </c>
      <c r="Q2030" s="19" cm="1">
        <f t="array" ref="Q2030">H2030*_xlfn.IFS(H2030&lt;=350,INDEX('Pliegos Tarifarios (Santiago)'!$F:$F,MATCH($B2030,'Pliegos Tarifarios (Santiago)'!$A:$A,0)),H2030&lt;=500,INDEX('Pliegos Tarifarios (Santiago)'!$G:$G,MATCH($B2030,'Pliegos Tarifarios (Santiago)'!$A:$A,0)),H2030&lt;=1000,INDEX('Pliegos Tarifarios (Santiago)'!$H:$H,MATCH($B2030,'Pliegos Tarifarios (Santiago)'!$A:$A,0)),H2030&lt;=5000,INDEX('Pliegos Tarifarios (Santiago)'!$I:$I,MATCH($B2030,'Pliegos Tarifarios (Santiago)'!$A:$A,0)),H2030&gt;5000,INDEX('Pliegos Tarifarios (Santiago)'!$J:$J,MATCH($B2030,'Pliegos Tarifarios (Santiago)'!$A:$A,0)))/1.19</f>
        <v>1643.4550199159667</v>
      </c>
      <c r="R2030" s="19">
        <f>INDEX('Pliegos Tarifarios (Santiago)'!$K:$K,MATCH($B2030,'Pliegos Tarifarios (Santiago)'!$A:$A,0))</f>
        <v>723.17600000000004</v>
      </c>
      <c r="S2030" s="21">
        <f t="shared" si="124"/>
        <v>137843.46075701597</v>
      </c>
      <c r="T2030" s="21">
        <f t="shared" si="125"/>
        <v>26190.257543833035</v>
      </c>
      <c r="U2030" s="19">
        <v>0</v>
      </c>
      <c r="V2030" s="21">
        <f t="shared" si="126"/>
        <v>164033.718300849</v>
      </c>
    </row>
    <row r="2031" spans="1:22" x14ac:dyDescent="0.3">
      <c r="A2031" s="7" t="s">
        <v>139</v>
      </c>
      <c r="B2031" s="7">
        <v>8</v>
      </c>
      <c r="C2031" s="8" t="s">
        <v>178</v>
      </c>
      <c r="D2031" s="7" t="s">
        <v>680</v>
      </c>
      <c r="E2031" s="7" t="s">
        <v>488</v>
      </c>
      <c r="F2031" s="8" t="s">
        <v>681</v>
      </c>
      <c r="G2031" s="7" t="s">
        <v>30</v>
      </c>
      <c r="H2031" s="9">
        <v>702.66890000000001</v>
      </c>
      <c r="I2031" s="9">
        <v>1.9058999999999999</v>
      </c>
      <c r="J2031" s="9">
        <v>1.8672</v>
      </c>
      <c r="K2031" s="10">
        <v>0.97969463245710686</v>
      </c>
      <c r="L2031" s="9">
        <v>22.67</v>
      </c>
      <c r="M2031" s="19">
        <f>H2031*INDEX('Pliegos Tarifarios (Santiago)'!$B:$B,MATCH($B2031,'Pliegos Tarifarios (Santiago)'!$A:$A,0))</f>
        <v>92585.762270700012</v>
      </c>
      <c r="N2031" s="19">
        <f>I2031*INDEX('Pliegos Tarifarios (Santiago)'!$C:$C,MATCH($B2031,'Pliegos Tarifarios (Santiago)'!$A:$A,0))</f>
        <v>6481.5332607</v>
      </c>
      <c r="O2031" s="19">
        <f>J2031*INDEX('Pliegos Tarifarios (Santiago)'!$D:$D,MATCH($B2031,'Pliegos Tarifarios (Santiago)'!$A:$A,0))</f>
        <v>27006.536616000001</v>
      </c>
      <c r="P2031" s="19">
        <f>H2031*INDEX('Pliegos Tarifarios (Santiago)'!$E:$E,MATCH($B2031,'Pliegos Tarifarios (Santiago)'!$A:$A,0))</f>
        <v>9151.5597535999987</v>
      </c>
      <c r="Q2031" s="19" cm="1">
        <f t="array" ref="Q2031">H2031*_xlfn.IFS(H2031&lt;=350,INDEX('Pliegos Tarifarios (Santiago)'!$F:$F,MATCH($B2031,'Pliegos Tarifarios (Santiago)'!$A:$A,0)),H2031&lt;=500,INDEX('Pliegos Tarifarios (Santiago)'!$G:$G,MATCH($B2031,'Pliegos Tarifarios (Santiago)'!$A:$A,0)),H2031&lt;=1000,INDEX('Pliegos Tarifarios (Santiago)'!$H:$H,MATCH($B2031,'Pliegos Tarifarios (Santiago)'!$A:$A,0)),H2031&lt;=5000,INDEX('Pliegos Tarifarios (Santiago)'!$I:$I,MATCH($B2031,'Pliegos Tarifarios (Santiago)'!$A:$A,0)),H2031&gt;5000,INDEX('Pliegos Tarifarios (Santiago)'!$J:$J,MATCH($B2031,'Pliegos Tarifarios (Santiago)'!$A:$A,0)))/1.19</f>
        <v>1648.0242856302525</v>
      </c>
      <c r="R2031" s="19">
        <f>INDEX('Pliegos Tarifarios (Santiago)'!$K:$K,MATCH($B2031,'Pliegos Tarifarios (Santiago)'!$A:$A,0))</f>
        <v>723.17600000000004</v>
      </c>
      <c r="S2031" s="21">
        <f t="shared" si="124"/>
        <v>137596.59218663027</v>
      </c>
      <c r="T2031" s="21">
        <f t="shared" si="125"/>
        <v>26143.352515459752</v>
      </c>
      <c r="U2031" s="19">
        <v>0</v>
      </c>
      <c r="V2031" s="21">
        <f t="shared" si="126"/>
        <v>163739.94470209003</v>
      </c>
    </row>
    <row r="2032" spans="1:22" x14ac:dyDescent="0.3">
      <c r="A2032" s="7" t="s">
        <v>139</v>
      </c>
      <c r="B2032" s="7">
        <v>8</v>
      </c>
      <c r="C2032" s="8" t="s">
        <v>178</v>
      </c>
      <c r="D2032" s="7" t="s">
        <v>682</v>
      </c>
      <c r="E2032" s="7" t="s">
        <v>488</v>
      </c>
      <c r="F2032" s="8" t="s">
        <v>683</v>
      </c>
      <c r="G2032" s="7" t="s">
        <v>30</v>
      </c>
      <c r="H2032" s="9">
        <v>702.08479999999997</v>
      </c>
      <c r="I2032" s="9">
        <v>1.8939999999999999</v>
      </c>
      <c r="J2032" s="9">
        <v>1.8672</v>
      </c>
      <c r="K2032" s="10">
        <v>0.98585005279831051</v>
      </c>
      <c r="L2032" s="9">
        <v>22.65</v>
      </c>
      <c r="M2032" s="19">
        <f>H2032*INDEX('Pliegos Tarifarios (Santiago)'!$B:$B,MATCH($B2032,'Pliegos Tarifarios (Santiago)'!$A:$A,0))</f>
        <v>92508.799502399997</v>
      </c>
      <c r="N2032" s="19">
        <f>I2032*INDEX('Pliegos Tarifarios (Santiago)'!$C:$C,MATCH($B2032,'Pliegos Tarifarios (Santiago)'!$A:$A,0))</f>
        <v>6441.0640620000004</v>
      </c>
      <c r="O2032" s="19">
        <f>J2032*INDEX('Pliegos Tarifarios (Santiago)'!$D:$D,MATCH($B2032,'Pliegos Tarifarios (Santiago)'!$A:$A,0))</f>
        <v>27006.536616000001</v>
      </c>
      <c r="P2032" s="19">
        <f>H2032*INDEX('Pliegos Tarifarios (Santiago)'!$E:$E,MATCH($B2032,'Pliegos Tarifarios (Santiago)'!$A:$A,0))</f>
        <v>9143.9524351999989</v>
      </c>
      <c r="Q2032" s="19" cm="1">
        <f t="array" ref="Q2032">H2032*_xlfn.IFS(H2032&lt;=350,INDEX('Pliegos Tarifarios (Santiago)'!$F:$F,MATCH($B2032,'Pliegos Tarifarios (Santiago)'!$A:$A,0)),H2032&lt;=500,INDEX('Pliegos Tarifarios (Santiago)'!$G:$G,MATCH($B2032,'Pliegos Tarifarios (Santiago)'!$A:$A,0)),H2032&lt;=1000,INDEX('Pliegos Tarifarios (Santiago)'!$H:$H,MATCH($B2032,'Pliegos Tarifarios (Santiago)'!$A:$A,0)),H2032&lt;=5000,INDEX('Pliegos Tarifarios (Santiago)'!$I:$I,MATCH($B2032,'Pliegos Tarifarios (Santiago)'!$A:$A,0)),H2032&gt;5000,INDEX('Pliegos Tarifarios (Santiago)'!$J:$J,MATCH($B2032,'Pliegos Tarifarios (Santiago)'!$A:$A,0)))/1.19</f>
        <v>1646.654350252101</v>
      </c>
      <c r="R2032" s="19">
        <f>INDEX('Pliegos Tarifarios (Santiago)'!$K:$K,MATCH($B2032,'Pliegos Tarifarios (Santiago)'!$A:$A,0))</f>
        <v>723.17600000000004</v>
      </c>
      <c r="S2032" s="21">
        <f t="shared" si="124"/>
        <v>137470.18296585209</v>
      </c>
      <c r="T2032" s="21">
        <f t="shared" si="125"/>
        <v>26119.334763511895</v>
      </c>
      <c r="U2032" s="19">
        <v>0</v>
      </c>
      <c r="V2032" s="21">
        <f t="shared" si="126"/>
        <v>163589.51772936399</v>
      </c>
    </row>
    <row r="2033" spans="1:22" x14ac:dyDescent="0.3">
      <c r="A2033" s="7" t="s">
        <v>139</v>
      </c>
      <c r="B2033" s="7">
        <v>8</v>
      </c>
      <c r="C2033" s="8" t="s">
        <v>178</v>
      </c>
      <c r="D2033" s="7" t="s">
        <v>684</v>
      </c>
      <c r="E2033" s="7" t="s">
        <v>488</v>
      </c>
      <c r="F2033" s="8" t="s">
        <v>685</v>
      </c>
      <c r="G2033" s="7" t="s">
        <v>30</v>
      </c>
      <c r="H2033" s="9">
        <v>700.87170000000003</v>
      </c>
      <c r="I2033" s="9">
        <v>1.9029</v>
      </c>
      <c r="J2033" s="9">
        <v>1.9029</v>
      </c>
      <c r="K2033" s="10">
        <v>1</v>
      </c>
      <c r="L2033" s="9">
        <v>22.61</v>
      </c>
      <c r="M2033" s="19">
        <f>H2033*INDEX('Pliegos Tarifarios (Santiago)'!$B:$B,MATCH($B2033,'Pliegos Tarifarios (Santiago)'!$A:$A,0))</f>
        <v>92348.957807100014</v>
      </c>
      <c r="N2033" s="19">
        <f>I2033*INDEX('Pliegos Tarifarios (Santiago)'!$C:$C,MATCH($B2033,'Pliegos Tarifarios (Santiago)'!$A:$A,0))</f>
        <v>6471.3309417</v>
      </c>
      <c r="O2033" s="19">
        <f>J2033*INDEX('Pliegos Tarifarios (Santiago)'!$D:$D,MATCH($B2033,'Pliegos Tarifarios (Santiago)'!$A:$A,0))</f>
        <v>27522.8890995</v>
      </c>
      <c r="P2033" s="19">
        <f>H2033*INDEX('Pliegos Tarifarios (Santiago)'!$E:$E,MATCH($B2033,'Pliegos Tarifarios (Santiago)'!$A:$A,0))</f>
        <v>9128.1530208000004</v>
      </c>
      <c r="Q2033" s="19" cm="1">
        <f t="array" ref="Q2033">H2033*_xlfn.IFS(H2033&lt;=350,INDEX('Pliegos Tarifarios (Santiago)'!$F:$F,MATCH($B2033,'Pliegos Tarifarios (Santiago)'!$A:$A,0)),H2033&lt;=500,INDEX('Pliegos Tarifarios (Santiago)'!$G:$G,MATCH($B2033,'Pliegos Tarifarios (Santiago)'!$A:$A,0)),H2033&lt;=1000,INDEX('Pliegos Tarifarios (Santiago)'!$H:$H,MATCH($B2033,'Pliegos Tarifarios (Santiago)'!$A:$A,0)),H2033&lt;=5000,INDEX('Pliegos Tarifarios (Santiago)'!$I:$I,MATCH($B2033,'Pliegos Tarifarios (Santiago)'!$A:$A,0)),H2033&gt;5000,INDEX('Pliegos Tarifarios (Santiago)'!$J:$J,MATCH($B2033,'Pliegos Tarifarios (Santiago)'!$A:$A,0)))/1.19</f>
        <v>1643.809172016807</v>
      </c>
      <c r="R2033" s="19">
        <f>INDEX('Pliegos Tarifarios (Santiago)'!$K:$K,MATCH($B2033,'Pliegos Tarifarios (Santiago)'!$A:$A,0))</f>
        <v>723.17600000000004</v>
      </c>
      <c r="S2033" s="21">
        <f t="shared" si="124"/>
        <v>137838.31604111681</v>
      </c>
      <c r="T2033" s="21">
        <f t="shared" si="125"/>
        <v>26189.280047812194</v>
      </c>
      <c r="U2033" s="19">
        <v>0</v>
      </c>
      <c r="V2033" s="21">
        <f t="shared" si="126"/>
        <v>164027.59608892899</v>
      </c>
    </row>
    <row r="2034" spans="1:22" x14ac:dyDescent="0.3">
      <c r="A2034" s="7" t="s">
        <v>139</v>
      </c>
      <c r="B2034" s="7">
        <v>8</v>
      </c>
      <c r="C2034" s="8" t="s">
        <v>178</v>
      </c>
      <c r="D2034" s="7" t="s">
        <v>686</v>
      </c>
      <c r="E2034" s="7" t="s">
        <v>488</v>
      </c>
      <c r="F2034" s="8" t="s">
        <v>687</v>
      </c>
      <c r="G2034" s="7" t="s">
        <v>30</v>
      </c>
      <c r="H2034" s="9">
        <v>700.00080000000003</v>
      </c>
      <c r="I2034" s="9">
        <v>1.9380999999999999</v>
      </c>
      <c r="J2034" s="9">
        <v>1.8444</v>
      </c>
      <c r="K2034" s="10">
        <v>0.95165368144058615</v>
      </c>
      <c r="L2034" s="9">
        <v>22.58</v>
      </c>
      <c r="M2034" s="19">
        <f>H2034*INDEX('Pliegos Tarifarios (Santiago)'!$B:$B,MATCH($B2034,'Pliegos Tarifarios (Santiago)'!$A:$A,0))</f>
        <v>92234.205410400013</v>
      </c>
      <c r="N2034" s="19">
        <f>I2034*INDEX('Pliegos Tarifarios (Santiago)'!$C:$C,MATCH($B2034,'Pliegos Tarifarios (Santiago)'!$A:$A,0))</f>
        <v>6591.0381513000002</v>
      </c>
      <c r="O2034" s="19">
        <f>J2034*INDEX('Pliegos Tarifarios (Santiago)'!$D:$D,MATCH($B2034,'Pliegos Tarifarios (Santiago)'!$A:$A,0))</f>
        <v>26676.765282</v>
      </c>
      <c r="P2034" s="19">
        <f>H2034*INDEX('Pliegos Tarifarios (Santiago)'!$E:$E,MATCH($B2034,'Pliegos Tarifarios (Santiago)'!$A:$A,0))</f>
        <v>9116.8104191999992</v>
      </c>
      <c r="Q2034" s="19" cm="1">
        <f t="array" ref="Q2034">H2034*_xlfn.IFS(H2034&lt;=350,INDEX('Pliegos Tarifarios (Santiago)'!$F:$F,MATCH($B2034,'Pliegos Tarifarios (Santiago)'!$A:$A,0)),H2034&lt;=500,INDEX('Pliegos Tarifarios (Santiago)'!$G:$G,MATCH($B2034,'Pliegos Tarifarios (Santiago)'!$A:$A,0)),H2034&lt;=1000,INDEX('Pliegos Tarifarios (Santiago)'!$H:$H,MATCH($B2034,'Pliegos Tarifarios (Santiago)'!$A:$A,0)),H2034&lt;=5000,INDEX('Pliegos Tarifarios (Santiago)'!$I:$I,MATCH($B2034,'Pliegos Tarifarios (Santiago)'!$A:$A,0)),H2034&gt;5000,INDEX('Pliegos Tarifarios (Santiago)'!$J:$J,MATCH($B2034,'Pliegos Tarifarios (Santiago)'!$A:$A,0)))/1.19</f>
        <v>1641.7665821848743</v>
      </c>
      <c r="R2034" s="19">
        <f>INDEX('Pliegos Tarifarios (Santiago)'!$K:$K,MATCH($B2034,'Pliegos Tarifarios (Santiago)'!$A:$A,0))</f>
        <v>723.17600000000004</v>
      </c>
      <c r="S2034" s="21">
        <f t="shared" si="124"/>
        <v>136983.7618450849</v>
      </c>
      <c r="T2034" s="21">
        <f t="shared" si="125"/>
        <v>26026.914750566131</v>
      </c>
      <c r="U2034" s="19">
        <v>0</v>
      </c>
      <c r="V2034" s="21">
        <f t="shared" si="126"/>
        <v>163010.67659565102</v>
      </c>
    </row>
    <row r="2035" spans="1:22" x14ac:dyDescent="0.3">
      <c r="A2035" s="7" t="s">
        <v>139</v>
      </c>
      <c r="B2035" s="7">
        <v>8</v>
      </c>
      <c r="C2035" s="8" t="s">
        <v>178</v>
      </c>
      <c r="D2035" s="7" t="s">
        <v>688</v>
      </c>
      <c r="E2035" s="7" t="s">
        <v>488</v>
      </c>
      <c r="F2035" s="8" t="s">
        <v>689</v>
      </c>
      <c r="G2035" s="7" t="s">
        <v>30</v>
      </c>
      <c r="H2035" s="9">
        <v>700.37099999999998</v>
      </c>
      <c r="I2035" s="9">
        <v>1.8854</v>
      </c>
      <c r="J2035" s="9">
        <v>1.8403</v>
      </c>
      <c r="K2035" s="10">
        <v>0.97607934655775963</v>
      </c>
      <c r="L2035" s="9">
        <v>22.59</v>
      </c>
      <c r="M2035" s="19">
        <f>H2035*INDEX('Pliegos Tarifarios (Santiago)'!$B:$B,MATCH($B2035,'Pliegos Tarifarios (Santiago)'!$A:$A,0))</f>
        <v>92282.984073</v>
      </c>
      <c r="N2035" s="19">
        <f>I2035*INDEX('Pliegos Tarifarios (Santiago)'!$C:$C,MATCH($B2035,'Pliegos Tarifarios (Santiago)'!$A:$A,0))</f>
        <v>6411.8174141999998</v>
      </c>
      <c r="O2035" s="19">
        <f>J2035*INDEX('Pliegos Tarifarios (Santiago)'!$D:$D,MATCH($B2035,'Pliegos Tarifarios (Santiago)'!$A:$A,0))</f>
        <v>26617.464296500002</v>
      </c>
      <c r="P2035" s="19">
        <f>H2035*INDEX('Pliegos Tarifarios (Santiago)'!$E:$E,MATCH($B2035,'Pliegos Tarifarios (Santiago)'!$A:$A,0))</f>
        <v>9121.6319039999998</v>
      </c>
      <c r="Q2035" s="19" cm="1">
        <f t="array" ref="Q2035">H2035*_xlfn.IFS(H2035&lt;=350,INDEX('Pliegos Tarifarios (Santiago)'!$F:$F,MATCH($B2035,'Pliegos Tarifarios (Santiago)'!$A:$A,0)),H2035&lt;=500,INDEX('Pliegos Tarifarios (Santiago)'!$G:$G,MATCH($B2035,'Pliegos Tarifarios (Santiago)'!$A:$A,0)),H2035&lt;=1000,INDEX('Pliegos Tarifarios (Santiago)'!$H:$H,MATCH($B2035,'Pliegos Tarifarios (Santiago)'!$A:$A,0)),H2035&lt;=5000,INDEX('Pliegos Tarifarios (Santiago)'!$I:$I,MATCH($B2035,'Pliegos Tarifarios (Santiago)'!$A:$A,0)),H2035&gt;5000,INDEX('Pliegos Tarifarios (Santiago)'!$J:$J,MATCH($B2035,'Pliegos Tarifarios (Santiago)'!$A:$A,0)))/1.19</f>
        <v>1642.6348411764709</v>
      </c>
      <c r="R2035" s="19">
        <f>INDEX('Pliegos Tarifarios (Santiago)'!$K:$K,MATCH($B2035,'Pliegos Tarifarios (Santiago)'!$A:$A,0))</f>
        <v>723.17600000000004</v>
      </c>
      <c r="S2035" s="21">
        <f t="shared" si="124"/>
        <v>136799.70852887651</v>
      </c>
      <c r="T2035" s="21">
        <f t="shared" si="125"/>
        <v>25991.944620486538</v>
      </c>
      <c r="U2035" s="19">
        <v>0</v>
      </c>
      <c r="V2035" s="21">
        <f t="shared" si="126"/>
        <v>162791.65314936306</v>
      </c>
    </row>
    <row r="2036" spans="1:22" x14ac:dyDescent="0.3">
      <c r="A2036" s="3" t="s">
        <v>140</v>
      </c>
      <c r="B2036" s="3">
        <v>9</v>
      </c>
      <c r="C2036" s="4" t="s">
        <v>178</v>
      </c>
      <c r="D2036" s="3" t="s">
        <v>179</v>
      </c>
      <c r="E2036" s="3" t="s">
        <v>14</v>
      </c>
      <c r="F2036" s="4" t="s">
        <v>15</v>
      </c>
      <c r="G2036" s="3" t="s">
        <v>16</v>
      </c>
      <c r="H2036" s="5">
        <v>36339.421699999999</v>
      </c>
      <c r="I2036" s="5">
        <v>101.307</v>
      </c>
      <c r="J2036" s="5">
        <v>101.307</v>
      </c>
      <c r="K2036" s="6">
        <v>1</v>
      </c>
      <c r="L2036" s="5">
        <v>1172.24</v>
      </c>
      <c r="M2036" s="19">
        <f>H2036*INDEX('Pliegos Tarifarios (Santiago)'!$B:$B,MATCH($B2036,'Pliegos Tarifarios (Santiago)'!$A:$A,0))</f>
        <v>4788191.2214571005</v>
      </c>
      <c r="N2036" s="19">
        <f>I2036*INDEX('Pliegos Tarifarios (Santiago)'!$C:$C,MATCH($B2036,'Pliegos Tarifarios (Santiago)'!$A:$A,0))</f>
        <v>348731.01093300001</v>
      </c>
      <c r="O2036" s="19">
        <f>J2036*INDEX('Pliegos Tarifarios (Santiago)'!$D:$D,MATCH($B2036,'Pliegos Tarifarios (Santiago)'!$A:$A,0))</f>
        <v>1470180.759138</v>
      </c>
      <c r="P2036" s="19">
        <f>H2036*INDEX('Pliegos Tarifarios (Santiago)'!$E:$E,MATCH($B2036,'Pliegos Tarifarios (Santiago)'!$A:$A,0))</f>
        <v>473284.62822079996</v>
      </c>
      <c r="Q2036" s="19" cm="1">
        <f t="array" ref="Q2036">H2036*_xlfn.IFS(H2036&lt;=350,INDEX('Pliegos Tarifarios (Santiago)'!$F:$F,MATCH($B2036,'Pliegos Tarifarios (Santiago)'!$A:$A,0)),H2036&lt;=500,INDEX('Pliegos Tarifarios (Santiago)'!$G:$G,MATCH($B2036,'Pliegos Tarifarios (Santiago)'!$A:$A,0)),H2036&lt;=1000,INDEX('Pliegos Tarifarios (Santiago)'!$H:$H,MATCH($B2036,'Pliegos Tarifarios (Santiago)'!$A:$A,0)),H2036&lt;=5000,INDEX('Pliegos Tarifarios (Santiago)'!$I:$I,MATCH($B2036,'Pliegos Tarifarios (Santiago)'!$A:$A,0)),H2036&gt;5000,INDEX('Pliegos Tarifarios (Santiago)'!$J:$J,MATCH($B2036,'Pliegos Tarifarios (Santiago)'!$A:$A,0)))/1.19</f>
        <v>119248.2703684874</v>
      </c>
      <c r="R2036" s="19">
        <f>INDEX('Pliegos Tarifarios (Santiago)'!$K:$K,MATCH($B2036,'Pliegos Tarifarios (Santiago)'!$A:$A,0))</f>
        <v>729.50400000000002</v>
      </c>
      <c r="S2036" s="21">
        <f t="shared" si="124"/>
        <v>7200365.3941173879</v>
      </c>
      <c r="T2036" s="21">
        <f t="shared" si="125"/>
        <v>1368069.4248823037</v>
      </c>
      <c r="U2036" s="19">
        <v>0</v>
      </c>
      <c r="V2036" s="21">
        <f t="shared" si="126"/>
        <v>8568434.8189996909</v>
      </c>
    </row>
    <row r="2037" spans="1:22" x14ac:dyDescent="0.3">
      <c r="A2037" s="3" t="s">
        <v>140</v>
      </c>
      <c r="B2037" s="3">
        <v>9</v>
      </c>
      <c r="C2037" s="4" t="s">
        <v>178</v>
      </c>
      <c r="D2037" s="3" t="s">
        <v>180</v>
      </c>
      <c r="E2037" s="3" t="s">
        <v>18</v>
      </c>
      <c r="F2037" s="4" t="s">
        <v>181</v>
      </c>
      <c r="G2037" s="3" t="s">
        <v>16</v>
      </c>
      <c r="H2037" s="5">
        <v>2897.8816999999999</v>
      </c>
      <c r="I2037" s="5">
        <v>8.2207000000000008</v>
      </c>
      <c r="J2037" s="5">
        <v>7.9202000000000004</v>
      </c>
      <c r="K2037" s="6">
        <v>0.96344593526098743</v>
      </c>
      <c r="L2037" s="5">
        <v>93.48</v>
      </c>
      <c r="M2037" s="19">
        <f>H2037*INDEX('Pliegos Tarifarios (Santiago)'!$B:$B,MATCH($B2037,'Pliegos Tarifarios (Santiago)'!$A:$A,0))</f>
        <v>381833.58643710002</v>
      </c>
      <c r="N2037" s="19">
        <f>I2037*INDEX('Pliegos Tarifarios (Santiago)'!$C:$C,MATCH($B2037,'Pliegos Tarifarios (Santiago)'!$A:$A,0))</f>
        <v>28298.271803300002</v>
      </c>
      <c r="O2037" s="19">
        <f>J2037*INDEX('Pliegos Tarifarios (Santiago)'!$D:$D,MATCH($B2037,'Pliegos Tarifarios (Santiago)'!$A:$A,0))</f>
        <v>114939.00370680001</v>
      </c>
      <c r="P2037" s="19">
        <f>H2037*INDEX('Pliegos Tarifarios (Santiago)'!$E:$E,MATCH($B2037,'Pliegos Tarifarios (Santiago)'!$A:$A,0))</f>
        <v>37742.011260799998</v>
      </c>
      <c r="Q2037" s="19" cm="1">
        <f t="array" ref="Q2037">H2037*_xlfn.IFS(H2037&lt;=350,INDEX('Pliegos Tarifarios (Santiago)'!$F:$F,MATCH($B2037,'Pliegos Tarifarios (Santiago)'!$A:$A,0)),H2037&lt;=500,INDEX('Pliegos Tarifarios (Santiago)'!$G:$G,MATCH($B2037,'Pliegos Tarifarios (Santiago)'!$A:$A,0)),H2037&lt;=1000,INDEX('Pliegos Tarifarios (Santiago)'!$H:$H,MATCH($B2037,'Pliegos Tarifarios (Santiago)'!$A:$A,0)),H2037&lt;=5000,INDEX('Pliegos Tarifarios (Santiago)'!$I:$I,MATCH($B2037,'Pliegos Tarifarios (Santiago)'!$A:$A,0)),H2037&gt;5000,INDEX('Pliegos Tarifarios (Santiago)'!$J:$J,MATCH($B2037,'Pliegos Tarifarios (Santiago)'!$A:$A,0)))/1.19</f>
        <v>8696.0802947058819</v>
      </c>
      <c r="R2037" s="19">
        <f>INDEX('Pliegos Tarifarios (Santiago)'!$K:$K,MATCH($B2037,'Pliegos Tarifarios (Santiago)'!$A:$A,0))</f>
        <v>729.50400000000002</v>
      </c>
      <c r="S2037" s="21">
        <f t="shared" si="124"/>
        <v>572238.45750270586</v>
      </c>
      <c r="T2037" s="21">
        <f t="shared" si="125"/>
        <v>108725.30692551412</v>
      </c>
      <c r="U2037" s="19">
        <v>0</v>
      </c>
      <c r="V2037" s="21">
        <f t="shared" si="126"/>
        <v>680963.76442821999</v>
      </c>
    </row>
    <row r="2038" spans="1:22" x14ac:dyDescent="0.3">
      <c r="A2038" s="3" t="s">
        <v>140</v>
      </c>
      <c r="B2038" s="3">
        <v>9</v>
      </c>
      <c r="C2038" s="4" t="s">
        <v>178</v>
      </c>
      <c r="D2038" s="3" t="s">
        <v>182</v>
      </c>
      <c r="E2038" s="3" t="s">
        <v>18</v>
      </c>
      <c r="F2038" s="4" t="s">
        <v>23</v>
      </c>
      <c r="G2038" s="3" t="s">
        <v>16</v>
      </c>
      <c r="H2038" s="5">
        <v>2904.1475999999998</v>
      </c>
      <c r="I2038" s="5">
        <v>8.2143999999999995</v>
      </c>
      <c r="J2038" s="5">
        <v>8.2143999999999995</v>
      </c>
      <c r="K2038" s="6">
        <v>1</v>
      </c>
      <c r="L2038" s="5">
        <v>93.68</v>
      </c>
      <c r="M2038" s="19">
        <f>H2038*INDEX('Pliegos Tarifarios (Santiago)'!$B:$B,MATCH($B2038,'Pliegos Tarifarios (Santiago)'!$A:$A,0))</f>
        <v>382659.20021879999</v>
      </c>
      <c r="N2038" s="19">
        <f>I2038*INDEX('Pliegos Tarifarios (Santiago)'!$C:$C,MATCH($B2038,'Pliegos Tarifarios (Santiago)'!$A:$A,0))</f>
        <v>28276.585193599996</v>
      </c>
      <c r="O2038" s="19">
        <f>J2038*INDEX('Pliegos Tarifarios (Santiago)'!$D:$D,MATCH($B2038,'Pliegos Tarifarios (Santiago)'!$A:$A,0))</f>
        <v>119208.47352959999</v>
      </c>
      <c r="P2038" s="19">
        <f>H2038*INDEX('Pliegos Tarifarios (Santiago)'!$E:$E,MATCH($B2038,'Pliegos Tarifarios (Santiago)'!$A:$A,0))</f>
        <v>37823.618342399997</v>
      </c>
      <c r="Q2038" s="19" cm="1">
        <f t="array" ref="Q2038">H2038*_xlfn.IFS(H2038&lt;=350,INDEX('Pliegos Tarifarios (Santiago)'!$F:$F,MATCH($B2038,'Pliegos Tarifarios (Santiago)'!$A:$A,0)),H2038&lt;=500,INDEX('Pliegos Tarifarios (Santiago)'!$G:$G,MATCH($B2038,'Pliegos Tarifarios (Santiago)'!$A:$A,0)),H2038&lt;=1000,INDEX('Pliegos Tarifarios (Santiago)'!$H:$H,MATCH($B2038,'Pliegos Tarifarios (Santiago)'!$A:$A,0)),H2038&lt;=5000,INDEX('Pliegos Tarifarios (Santiago)'!$I:$I,MATCH($B2038,'Pliegos Tarifarios (Santiago)'!$A:$A,0)),H2038&gt;5000,INDEX('Pliegos Tarifarios (Santiago)'!$J:$J,MATCH($B2038,'Pliegos Tarifarios (Santiago)'!$A:$A,0)))/1.19</f>
        <v>8714.883260168066</v>
      </c>
      <c r="R2038" s="19">
        <f>INDEX('Pliegos Tarifarios (Santiago)'!$K:$K,MATCH($B2038,'Pliegos Tarifarios (Santiago)'!$A:$A,0))</f>
        <v>729.50400000000002</v>
      </c>
      <c r="S2038" s="21">
        <f t="shared" si="124"/>
        <v>577412.26454456791</v>
      </c>
      <c r="T2038" s="21">
        <f t="shared" si="125"/>
        <v>109708.3302634679</v>
      </c>
      <c r="U2038" s="19">
        <v>0</v>
      </c>
      <c r="V2038" s="21">
        <f t="shared" si="126"/>
        <v>687120.59480803576</v>
      </c>
    </row>
    <row r="2039" spans="1:22" x14ac:dyDescent="0.3">
      <c r="A2039" s="3" t="s">
        <v>140</v>
      </c>
      <c r="B2039" s="3">
        <v>9</v>
      </c>
      <c r="C2039" s="4" t="s">
        <v>178</v>
      </c>
      <c r="D2039" s="3" t="s">
        <v>183</v>
      </c>
      <c r="E2039" s="3" t="s">
        <v>18</v>
      </c>
      <c r="F2039" s="4" t="s">
        <v>25</v>
      </c>
      <c r="G2039" s="3" t="s">
        <v>16</v>
      </c>
      <c r="H2039" s="5">
        <v>2312.9324000000001</v>
      </c>
      <c r="I2039" s="5">
        <v>6.5103999999999997</v>
      </c>
      <c r="J2039" s="5">
        <v>6.5103999999999997</v>
      </c>
      <c r="K2039" s="6">
        <v>1</v>
      </c>
      <c r="L2039" s="5">
        <v>74.61</v>
      </c>
      <c r="M2039" s="19">
        <f>H2039*INDEX('Pliegos Tarifarios (Santiago)'!$B:$B,MATCH($B2039,'Pliegos Tarifarios (Santiago)'!$A:$A,0))</f>
        <v>304758.91182120005</v>
      </c>
      <c r="N2039" s="19">
        <f>I2039*INDEX('Pliegos Tarifarios (Santiago)'!$C:$C,MATCH($B2039,'Pliegos Tarifarios (Santiago)'!$A:$A,0))</f>
        <v>22410.873617599998</v>
      </c>
      <c r="O2039" s="19">
        <f>J2039*INDEX('Pliegos Tarifarios (Santiago)'!$D:$D,MATCH($B2039,'Pliegos Tarifarios (Santiago)'!$A:$A,0))</f>
        <v>94479.797193599996</v>
      </c>
      <c r="P2039" s="19">
        <f>H2039*INDEX('Pliegos Tarifarios (Santiago)'!$E:$E,MATCH($B2039,'Pliegos Tarifarios (Santiago)'!$A:$A,0))</f>
        <v>30123.631577600001</v>
      </c>
      <c r="Q2039" s="19" cm="1">
        <f t="array" ref="Q2039">H2039*_xlfn.IFS(H2039&lt;=350,INDEX('Pliegos Tarifarios (Santiago)'!$F:$F,MATCH($B2039,'Pliegos Tarifarios (Santiago)'!$A:$A,0)),H2039&lt;=500,INDEX('Pliegos Tarifarios (Santiago)'!$G:$G,MATCH($B2039,'Pliegos Tarifarios (Santiago)'!$A:$A,0)),H2039&lt;=1000,INDEX('Pliegos Tarifarios (Santiago)'!$H:$H,MATCH($B2039,'Pliegos Tarifarios (Santiago)'!$A:$A,0)),H2039&lt;=5000,INDEX('Pliegos Tarifarios (Santiago)'!$I:$I,MATCH($B2039,'Pliegos Tarifarios (Santiago)'!$A:$A,0)),H2039&gt;5000,INDEX('Pliegos Tarifarios (Santiago)'!$J:$J,MATCH($B2039,'Pliegos Tarifarios (Santiago)'!$A:$A,0)))/1.19</f>
        <v>6940.7408406722698</v>
      </c>
      <c r="R2039" s="19">
        <f>INDEX('Pliegos Tarifarios (Santiago)'!$K:$K,MATCH($B2039,'Pliegos Tarifarios (Santiago)'!$A:$A,0))</f>
        <v>729.50400000000002</v>
      </c>
      <c r="S2039" s="21">
        <f t="shared" si="124"/>
        <v>459443.45905067236</v>
      </c>
      <c r="T2039" s="21">
        <f t="shared" si="125"/>
        <v>87294.257219627747</v>
      </c>
      <c r="U2039" s="19">
        <v>0</v>
      </c>
      <c r="V2039" s="21">
        <f t="shared" si="126"/>
        <v>546737.71627030009</v>
      </c>
    </row>
    <row r="2040" spans="1:22" x14ac:dyDescent="0.3">
      <c r="A2040" s="3" t="s">
        <v>140</v>
      </c>
      <c r="B2040" s="3">
        <v>9</v>
      </c>
      <c r="C2040" s="4" t="s">
        <v>178</v>
      </c>
      <c r="D2040" s="3" t="s">
        <v>184</v>
      </c>
      <c r="E2040" s="3" t="s">
        <v>19</v>
      </c>
      <c r="F2040" s="4" t="s">
        <v>185</v>
      </c>
      <c r="G2040" s="3" t="s">
        <v>16</v>
      </c>
      <c r="H2040" s="5">
        <v>3471.5275999999999</v>
      </c>
      <c r="I2040" s="5">
        <v>9.5963999999999992</v>
      </c>
      <c r="J2040" s="5">
        <v>9.5065000000000008</v>
      </c>
      <c r="K2040" s="6">
        <v>0.99063190363052833</v>
      </c>
      <c r="L2040" s="5">
        <v>111.98</v>
      </c>
      <c r="M2040" s="19">
        <f>H2040*INDEX('Pliegos Tarifarios (Santiago)'!$B:$B,MATCH($B2040,'Pliegos Tarifarios (Santiago)'!$A:$A,0))</f>
        <v>457418.89115879999</v>
      </c>
      <c r="N2040" s="19">
        <f>I2040*INDEX('Pliegos Tarifarios (Santiago)'!$C:$C,MATCH($B2040,'Pliegos Tarifarios (Santiago)'!$A:$A,0))</f>
        <v>33033.870051599995</v>
      </c>
      <c r="O2040" s="19">
        <f>J2040*INDEX('Pliegos Tarifarios (Santiago)'!$D:$D,MATCH($B2040,'Pliegos Tarifarios (Santiago)'!$A:$A,0))</f>
        <v>137959.60187100002</v>
      </c>
      <c r="P2040" s="19">
        <f>H2040*INDEX('Pliegos Tarifarios (Santiago)'!$E:$E,MATCH($B2040,'Pliegos Tarifarios (Santiago)'!$A:$A,0))</f>
        <v>45213.175462399995</v>
      </c>
      <c r="Q2040" s="19" cm="1">
        <f t="array" ref="Q2040">H2040*_xlfn.IFS(H2040&lt;=350,INDEX('Pliegos Tarifarios (Santiago)'!$F:$F,MATCH($B2040,'Pliegos Tarifarios (Santiago)'!$A:$A,0)),H2040&lt;=500,INDEX('Pliegos Tarifarios (Santiago)'!$G:$G,MATCH($B2040,'Pliegos Tarifarios (Santiago)'!$A:$A,0)),H2040&lt;=1000,INDEX('Pliegos Tarifarios (Santiago)'!$H:$H,MATCH($B2040,'Pliegos Tarifarios (Santiago)'!$A:$A,0)),H2040&lt;=5000,INDEX('Pliegos Tarifarios (Santiago)'!$I:$I,MATCH($B2040,'Pliegos Tarifarios (Santiago)'!$A:$A,0)),H2040&gt;5000,INDEX('Pliegos Tarifarios (Santiago)'!$J:$J,MATCH($B2040,'Pliegos Tarifarios (Santiago)'!$A:$A,0)))/1.19</f>
        <v>10417.500050084032</v>
      </c>
      <c r="R2040" s="19">
        <f>INDEX('Pliegos Tarifarios (Santiago)'!$K:$K,MATCH($B2040,'Pliegos Tarifarios (Santiago)'!$A:$A,0))</f>
        <v>729.50400000000002</v>
      </c>
      <c r="S2040" s="21">
        <f t="shared" si="124"/>
        <v>684772.54259388405</v>
      </c>
      <c r="T2040" s="21">
        <f t="shared" si="125"/>
        <v>130106.78309283797</v>
      </c>
      <c r="U2040" s="19">
        <v>0</v>
      </c>
      <c r="V2040" s="21">
        <f t="shared" si="126"/>
        <v>814879.32568672206</v>
      </c>
    </row>
    <row r="2041" spans="1:22" x14ac:dyDescent="0.3">
      <c r="A2041" s="3" t="s">
        <v>140</v>
      </c>
      <c r="B2041" s="3">
        <v>9</v>
      </c>
      <c r="C2041" s="4" t="s">
        <v>178</v>
      </c>
      <c r="D2041" s="3" t="s">
        <v>186</v>
      </c>
      <c r="E2041" s="3" t="s">
        <v>187</v>
      </c>
      <c r="F2041" s="4" t="s">
        <v>188</v>
      </c>
      <c r="G2041" s="3" t="s">
        <v>16</v>
      </c>
      <c r="H2041" s="5">
        <v>2896.2064999999998</v>
      </c>
      <c r="I2041" s="5">
        <v>8.3390000000000004</v>
      </c>
      <c r="J2041" s="5">
        <v>8.3390000000000004</v>
      </c>
      <c r="K2041" s="6">
        <v>1</v>
      </c>
      <c r="L2041" s="5">
        <v>93.43</v>
      </c>
      <c r="M2041" s="19">
        <f>H2041*INDEX('Pliegos Tarifarios (Santiago)'!$B:$B,MATCH($B2041,'Pliegos Tarifarios (Santiago)'!$A:$A,0))</f>
        <v>381612.85705950001</v>
      </c>
      <c r="N2041" s="19">
        <f>I2041*INDEX('Pliegos Tarifarios (Santiago)'!$C:$C,MATCH($B2041,'Pliegos Tarifarios (Santiago)'!$A:$A,0))</f>
        <v>28705.498141</v>
      </c>
      <c r="O2041" s="19">
        <f>J2041*INDEX('Pliegos Tarifarios (Santiago)'!$D:$D,MATCH($B2041,'Pliegos Tarifarios (Santiago)'!$A:$A,0))</f>
        <v>121016.68542600001</v>
      </c>
      <c r="P2041" s="19">
        <f>H2041*INDEX('Pliegos Tarifarios (Santiago)'!$E:$E,MATCH($B2041,'Pliegos Tarifarios (Santiago)'!$A:$A,0))</f>
        <v>37720.193455999994</v>
      </c>
      <c r="Q2041" s="19" cm="1">
        <f t="array" ref="Q2041">H2041*_xlfn.IFS(H2041&lt;=350,INDEX('Pliegos Tarifarios (Santiago)'!$F:$F,MATCH($B2041,'Pliegos Tarifarios (Santiago)'!$A:$A,0)),H2041&lt;=500,INDEX('Pliegos Tarifarios (Santiago)'!$G:$G,MATCH($B2041,'Pliegos Tarifarios (Santiago)'!$A:$A,0)),H2041&lt;=1000,INDEX('Pliegos Tarifarios (Santiago)'!$H:$H,MATCH($B2041,'Pliegos Tarifarios (Santiago)'!$A:$A,0)),H2041&lt;=5000,INDEX('Pliegos Tarifarios (Santiago)'!$I:$I,MATCH($B2041,'Pliegos Tarifarios (Santiago)'!$A:$A,0)),H2041&gt;5000,INDEX('Pliegos Tarifarios (Santiago)'!$J:$J,MATCH($B2041,'Pliegos Tarifarios (Santiago)'!$A:$A,0)))/1.19</f>
        <v>8691.0532869747894</v>
      </c>
      <c r="R2041" s="19">
        <f>INDEX('Pliegos Tarifarios (Santiago)'!$K:$K,MATCH($B2041,'Pliegos Tarifarios (Santiago)'!$A:$A,0))</f>
        <v>729.50400000000002</v>
      </c>
      <c r="S2041" s="21">
        <f t="shared" si="124"/>
        <v>578475.79136947473</v>
      </c>
      <c r="T2041" s="21">
        <f t="shared" si="125"/>
        <v>109910.4003602002</v>
      </c>
      <c r="U2041" s="19">
        <v>0</v>
      </c>
      <c r="V2041" s="21">
        <f t="shared" si="126"/>
        <v>688386.19172967493</v>
      </c>
    </row>
    <row r="2042" spans="1:22" x14ac:dyDescent="0.3">
      <c r="A2042" s="3" t="s">
        <v>140</v>
      </c>
      <c r="B2042" s="3">
        <v>9</v>
      </c>
      <c r="C2042" s="4" t="s">
        <v>178</v>
      </c>
      <c r="D2042" s="3" t="s">
        <v>189</v>
      </c>
      <c r="E2042" s="3" t="s">
        <v>190</v>
      </c>
      <c r="F2042" s="4" t="s">
        <v>191</v>
      </c>
      <c r="G2042" s="3" t="s">
        <v>16</v>
      </c>
      <c r="H2042" s="5">
        <v>2889.7258999999999</v>
      </c>
      <c r="I2042" s="5">
        <v>8.0905000000000005</v>
      </c>
      <c r="J2042" s="5">
        <v>7.9452999999999996</v>
      </c>
      <c r="K2042" s="6">
        <v>0.98205302515295712</v>
      </c>
      <c r="L2042" s="5">
        <v>93.22</v>
      </c>
      <c r="M2042" s="19">
        <f>H2042*INDEX('Pliegos Tarifarios (Santiago)'!$B:$B,MATCH($B2042,'Pliegos Tarifarios (Santiago)'!$A:$A,0))</f>
        <v>380758.95376170002</v>
      </c>
      <c r="N2042" s="19">
        <f>I2042*INDEX('Pliegos Tarifarios (Santiago)'!$C:$C,MATCH($B2042,'Pliegos Tarifarios (Santiago)'!$A:$A,0))</f>
        <v>27850.081869500002</v>
      </c>
      <c r="O2042" s="19">
        <f>J2042*INDEX('Pliegos Tarifarios (Santiago)'!$D:$D,MATCH($B2042,'Pliegos Tarifarios (Santiago)'!$A:$A,0))</f>
        <v>115303.25827019999</v>
      </c>
      <c r="P2042" s="19">
        <f>H2042*INDEX('Pliegos Tarifarios (Santiago)'!$E:$E,MATCH($B2042,'Pliegos Tarifarios (Santiago)'!$A:$A,0))</f>
        <v>37635.790121599995</v>
      </c>
      <c r="Q2042" s="19" cm="1">
        <f t="array" ref="Q2042">H2042*_xlfn.IFS(H2042&lt;=350,INDEX('Pliegos Tarifarios (Santiago)'!$F:$F,MATCH($B2042,'Pliegos Tarifarios (Santiago)'!$A:$A,0)),H2042&lt;=500,INDEX('Pliegos Tarifarios (Santiago)'!$G:$G,MATCH($B2042,'Pliegos Tarifarios (Santiago)'!$A:$A,0)),H2042&lt;=1000,INDEX('Pliegos Tarifarios (Santiago)'!$H:$H,MATCH($B2042,'Pliegos Tarifarios (Santiago)'!$A:$A,0)),H2042&lt;=5000,INDEX('Pliegos Tarifarios (Santiago)'!$I:$I,MATCH($B2042,'Pliegos Tarifarios (Santiago)'!$A:$A,0)),H2042&gt;5000,INDEX('Pliegos Tarifarios (Santiago)'!$J:$J,MATCH($B2042,'Pliegos Tarifarios (Santiago)'!$A:$A,0)))/1.19</f>
        <v>8671.6060410924365</v>
      </c>
      <c r="R2042" s="19">
        <f>INDEX('Pliegos Tarifarios (Santiago)'!$K:$K,MATCH($B2042,'Pliegos Tarifarios (Santiago)'!$A:$A,0))</f>
        <v>729.50400000000002</v>
      </c>
      <c r="S2042" s="21">
        <f t="shared" si="124"/>
        <v>570949.19406409236</v>
      </c>
      <c r="T2042" s="21">
        <f t="shared" si="125"/>
        <v>108480.34687217754</v>
      </c>
      <c r="U2042" s="19">
        <v>0</v>
      </c>
      <c r="V2042" s="21">
        <f t="shared" si="126"/>
        <v>679429.54093626991</v>
      </c>
    </row>
    <row r="2043" spans="1:22" x14ac:dyDescent="0.3">
      <c r="A2043" s="3" t="s">
        <v>140</v>
      </c>
      <c r="B2043" s="3">
        <v>9</v>
      </c>
      <c r="C2043" s="4" t="s">
        <v>178</v>
      </c>
      <c r="D2043" s="3" t="s">
        <v>192</v>
      </c>
      <c r="E2043" s="3" t="s">
        <v>193</v>
      </c>
      <c r="F2043" s="4" t="s">
        <v>194</v>
      </c>
      <c r="G2043" s="3" t="s">
        <v>16</v>
      </c>
      <c r="H2043" s="5">
        <v>1737.24</v>
      </c>
      <c r="I2043" s="5">
        <v>4.9555999999999996</v>
      </c>
      <c r="J2043" s="5">
        <v>4.8</v>
      </c>
      <c r="K2043" s="6">
        <v>0.96860117846476723</v>
      </c>
      <c r="L2043" s="5">
        <v>56.04</v>
      </c>
      <c r="M2043" s="19">
        <f>H2043*INDEX('Pliegos Tarifarios (Santiago)'!$B:$B,MATCH($B2043,'Pliegos Tarifarios (Santiago)'!$A:$A,0))</f>
        <v>228903.95412000001</v>
      </c>
      <c r="N2043" s="19">
        <f>I2043*INDEX('Pliegos Tarifarios (Santiago)'!$C:$C,MATCH($B2043,'Pliegos Tarifarios (Santiago)'!$A:$A,0))</f>
        <v>17058.756036399998</v>
      </c>
      <c r="O2043" s="19">
        <f>J2043*INDEX('Pliegos Tarifarios (Santiago)'!$D:$D,MATCH($B2043,'Pliegos Tarifarios (Santiago)'!$A:$A,0))</f>
        <v>69658.243199999997</v>
      </c>
      <c r="P2043" s="19">
        <f>H2043*INDEX('Pliegos Tarifarios (Santiago)'!$E:$E,MATCH($B2043,'Pliegos Tarifarios (Santiago)'!$A:$A,0))</f>
        <v>22625.813759999997</v>
      </c>
      <c r="Q2043" s="19" cm="1">
        <f t="array" ref="Q2043">H2043*_xlfn.IFS(H2043&lt;=350,INDEX('Pliegos Tarifarios (Santiago)'!$F:$F,MATCH($B2043,'Pliegos Tarifarios (Santiago)'!$A:$A,0)),H2043&lt;=500,INDEX('Pliegos Tarifarios (Santiago)'!$G:$G,MATCH($B2043,'Pliegos Tarifarios (Santiago)'!$A:$A,0)),H2043&lt;=1000,INDEX('Pliegos Tarifarios (Santiago)'!$H:$H,MATCH($B2043,'Pliegos Tarifarios (Santiago)'!$A:$A,0)),H2043&lt;=5000,INDEX('Pliegos Tarifarios (Santiago)'!$I:$I,MATCH($B2043,'Pliegos Tarifarios (Santiago)'!$A:$A,0)),H2043&gt;5000,INDEX('Pliegos Tarifarios (Santiago)'!$J:$J,MATCH($B2043,'Pliegos Tarifarios (Santiago)'!$A:$A,0)))/1.19</f>
        <v>5213.179865546218</v>
      </c>
      <c r="R2043" s="19">
        <f>INDEX('Pliegos Tarifarios (Santiago)'!$K:$K,MATCH($B2043,'Pliegos Tarifarios (Santiago)'!$A:$A,0))</f>
        <v>729.50400000000002</v>
      </c>
      <c r="S2043" s="21">
        <f t="shared" si="124"/>
        <v>344189.45098194625</v>
      </c>
      <c r="T2043" s="21">
        <f t="shared" si="125"/>
        <v>65395.99568656979</v>
      </c>
      <c r="U2043" s="19">
        <v>0</v>
      </c>
      <c r="V2043" s="21">
        <f t="shared" si="126"/>
        <v>409585.44666851603</v>
      </c>
    </row>
    <row r="2044" spans="1:22" x14ac:dyDescent="0.3">
      <c r="A2044" s="3" t="s">
        <v>140</v>
      </c>
      <c r="B2044" s="3">
        <v>9</v>
      </c>
      <c r="C2044" s="4" t="s">
        <v>178</v>
      </c>
      <c r="D2044" s="3" t="s">
        <v>195</v>
      </c>
      <c r="E2044" s="3" t="s">
        <v>196</v>
      </c>
      <c r="F2044" s="4" t="s">
        <v>197</v>
      </c>
      <c r="G2044" s="3" t="s">
        <v>16</v>
      </c>
      <c r="H2044" s="5">
        <v>4049.1734000000001</v>
      </c>
      <c r="I2044" s="5">
        <v>11.447900000000001</v>
      </c>
      <c r="J2044" s="5">
        <v>11.3477</v>
      </c>
      <c r="K2044" s="6">
        <v>0.99124730299880315</v>
      </c>
      <c r="L2044" s="5">
        <v>130.62</v>
      </c>
      <c r="M2044" s="19">
        <f>H2044*INDEX('Pliegos Tarifarios (Santiago)'!$B:$B,MATCH($B2044,'Pliegos Tarifarios (Santiago)'!$A:$A,0))</f>
        <v>533531.23470420006</v>
      </c>
      <c r="N2044" s="19">
        <f>I2044*INDEX('Pliegos Tarifarios (Santiago)'!$C:$C,MATCH($B2044,'Pliegos Tarifarios (Santiago)'!$A:$A,0))</f>
        <v>39407.323680100002</v>
      </c>
      <c r="O2044" s="19">
        <f>J2044*INDEX('Pliegos Tarifarios (Santiago)'!$D:$D,MATCH($B2044,'Pliegos Tarifarios (Santiago)'!$A:$A,0))</f>
        <v>164679.34299179999</v>
      </c>
      <c r="P2044" s="19">
        <f>H2044*INDEX('Pliegos Tarifarios (Santiago)'!$E:$E,MATCH($B2044,'Pliegos Tarifarios (Santiago)'!$A:$A,0))</f>
        <v>52736.434361599997</v>
      </c>
      <c r="Q2044" s="19" cm="1">
        <f t="array" ref="Q2044">H2044*_xlfn.IFS(H2044&lt;=350,INDEX('Pliegos Tarifarios (Santiago)'!$F:$F,MATCH($B2044,'Pliegos Tarifarios (Santiago)'!$A:$A,0)),H2044&lt;=500,INDEX('Pliegos Tarifarios (Santiago)'!$G:$G,MATCH($B2044,'Pliegos Tarifarios (Santiago)'!$A:$A,0)),H2044&lt;=1000,INDEX('Pliegos Tarifarios (Santiago)'!$H:$H,MATCH($B2044,'Pliegos Tarifarios (Santiago)'!$A:$A,0)),H2044&lt;=5000,INDEX('Pliegos Tarifarios (Santiago)'!$I:$I,MATCH($B2044,'Pliegos Tarifarios (Santiago)'!$A:$A,0)),H2044&gt;5000,INDEX('Pliegos Tarifarios (Santiago)'!$J:$J,MATCH($B2044,'Pliegos Tarifarios (Santiago)'!$A:$A,0)))/1.19</f>
        <v>12150.922866722689</v>
      </c>
      <c r="R2044" s="19">
        <f>INDEX('Pliegos Tarifarios (Santiago)'!$K:$K,MATCH($B2044,'Pliegos Tarifarios (Santiago)'!$A:$A,0))</f>
        <v>729.50400000000002</v>
      </c>
      <c r="S2044" s="21">
        <f t="shared" si="124"/>
        <v>803234.76260442263</v>
      </c>
      <c r="T2044" s="21">
        <f t="shared" si="125"/>
        <v>152614.6048948403</v>
      </c>
      <c r="U2044" s="19">
        <v>0</v>
      </c>
      <c r="V2044" s="21">
        <f t="shared" si="126"/>
        <v>955849.36749926291</v>
      </c>
    </row>
    <row r="2045" spans="1:22" x14ac:dyDescent="0.3">
      <c r="A2045" s="3" t="s">
        <v>140</v>
      </c>
      <c r="B2045" s="3">
        <v>9</v>
      </c>
      <c r="C2045" s="4" t="s">
        <v>178</v>
      </c>
      <c r="D2045" s="3" t="s">
        <v>198</v>
      </c>
      <c r="E2045" s="3" t="s">
        <v>199</v>
      </c>
      <c r="F2045" s="4" t="s">
        <v>97</v>
      </c>
      <c r="G2045" s="3" t="s">
        <v>16</v>
      </c>
      <c r="H2045" s="5">
        <v>2321.1039999999998</v>
      </c>
      <c r="I2045" s="5">
        <v>6.65</v>
      </c>
      <c r="J2045" s="5">
        <v>6.65</v>
      </c>
      <c r="K2045" s="6">
        <v>1</v>
      </c>
      <c r="L2045" s="5">
        <v>74.87</v>
      </c>
      <c r="M2045" s="19">
        <f>H2045*INDEX('Pliegos Tarifarios (Santiago)'!$B:$B,MATCH($B2045,'Pliegos Tarifarios (Santiago)'!$A:$A,0))</f>
        <v>305835.62635199999</v>
      </c>
      <c r="N2045" s="19">
        <f>I2045*INDEX('Pliegos Tarifarios (Santiago)'!$C:$C,MATCH($B2045,'Pliegos Tarifarios (Santiago)'!$A:$A,0))</f>
        <v>22891.421350000001</v>
      </c>
      <c r="O2045" s="19">
        <f>J2045*INDEX('Pliegos Tarifarios (Santiago)'!$D:$D,MATCH($B2045,'Pliegos Tarifarios (Santiago)'!$A:$A,0))</f>
        <v>96505.691100000011</v>
      </c>
      <c r="P2045" s="19">
        <f>H2045*INDEX('Pliegos Tarifarios (Santiago)'!$E:$E,MATCH($B2045,'Pliegos Tarifarios (Santiago)'!$A:$A,0))</f>
        <v>30230.058495999994</v>
      </c>
      <c r="Q2045" s="19" cm="1">
        <f t="array" ref="Q2045">H2045*_xlfn.IFS(H2045&lt;=350,INDEX('Pliegos Tarifarios (Santiago)'!$F:$F,MATCH($B2045,'Pliegos Tarifarios (Santiago)'!$A:$A,0)),H2045&lt;=500,INDEX('Pliegos Tarifarios (Santiago)'!$G:$G,MATCH($B2045,'Pliegos Tarifarios (Santiago)'!$A:$A,0)),H2045&lt;=1000,INDEX('Pliegos Tarifarios (Santiago)'!$H:$H,MATCH($B2045,'Pliegos Tarifarios (Santiago)'!$A:$A,0)),H2045&lt;=5000,INDEX('Pliegos Tarifarios (Santiago)'!$I:$I,MATCH($B2045,'Pliegos Tarifarios (Santiago)'!$A:$A,0)),H2045&gt;5000,INDEX('Pliegos Tarifarios (Santiago)'!$J:$J,MATCH($B2045,'Pliegos Tarifarios (Santiago)'!$A:$A,0)))/1.19</f>
        <v>6965.2625075630249</v>
      </c>
      <c r="R2045" s="19">
        <f>INDEX('Pliegos Tarifarios (Santiago)'!$K:$K,MATCH($B2045,'Pliegos Tarifarios (Santiago)'!$A:$A,0))</f>
        <v>729.50400000000002</v>
      </c>
      <c r="S2045" s="21">
        <f t="shared" si="124"/>
        <v>463157.56380556308</v>
      </c>
      <c r="T2045" s="21">
        <f t="shared" si="125"/>
        <v>87999.937123056981</v>
      </c>
      <c r="U2045" s="19">
        <v>0</v>
      </c>
      <c r="V2045" s="21">
        <f t="shared" si="126"/>
        <v>551157.50092862011</v>
      </c>
    </row>
    <row r="2046" spans="1:22" x14ac:dyDescent="0.3">
      <c r="A2046" s="3" t="s">
        <v>140</v>
      </c>
      <c r="B2046" s="3">
        <v>9</v>
      </c>
      <c r="C2046" s="4" t="s">
        <v>178</v>
      </c>
      <c r="D2046" s="3" t="s">
        <v>200</v>
      </c>
      <c r="E2046" s="3" t="s">
        <v>34</v>
      </c>
      <c r="F2046" s="4" t="s">
        <v>201</v>
      </c>
      <c r="G2046" s="3" t="s">
        <v>16</v>
      </c>
      <c r="H2046" s="5">
        <v>1158.8649</v>
      </c>
      <c r="I2046" s="5">
        <v>3.25</v>
      </c>
      <c r="J2046" s="5">
        <v>3.1533000000000002</v>
      </c>
      <c r="K2046" s="6">
        <v>0.97024615384615387</v>
      </c>
      <c r="L2046" s="5">
        <v>37.380000000000003</v>
      </c>
      <c r="M2046" s="19">
        <f>H2046*INDEX('Pliegos Tarifarios (Santiago)'!$B:$B,MATCH($B2046,'Pliegos Tarifarios (Santiago)'!$A:$A,0))</f>
        <v>152695.51581870002</v>
      </c>
      <c r="N2046" s="19">
        <f>I2046*INDEX('Pliegos Tarifarios (Santiago)'!$C:$C,MATCH($B2046,'Pliegos Tarifarios (Santiago)'!$A:$A,0))</f>
        <v>11187.536749999999</v>
      </c>
      <c r="O2046" s="19">
        <f>J2046*INDEX('Pliegos Tarifarios (Santiago)'!$D:$D,MATCH($B2046,'Pliegos Tarifarios (Santiago)'!$A:$A,0))</f>
        <v>45761.1121422</v>
      </c>
      <c r="P2046" s="19">
        <f>H2046*INDEX('Pliegos Tarifarios (Santiago)'!$E:$E,MATCH($B2046,'Pliegos Tarifarios (Santiago)'!$A:$A,0))</f>
        <v>15093.0564576</v>
      </c>
      <c r="Q2046" s="19" cm="1">
        <f t="array" ref="Q2046">H2046*_xlfn.IFS(H2046&lt;=350,INDEX('Pliegos Tarifarios (Santiago)'!$F:$F,MATCH($B2046,'Pliegos Tarifarios (Santiago)'!$A:$A,0)),H2046&lt;=500,INDEX('Pliegos Tarifarios (Santiago)'!$G:$G,MATCH($B2046,'Pliegos Tarifarios (Santiago)'!$A:$A,0)),H2046&lt;=1000,INDEX('Pliegos Tarifarios (Santiago)'!$H:$H,MATCH($B2046,'Pliegos Tarifarios (Santiago)'!$A:$A,0)),H2046&lt;=5000,INDEX('Pliegos Tarifarios (Santiago)'!$I:$I,MATCH($B2046,'Pliegos Tarifarios (Santiago)'!$A:$A,0)),H2046&gt;5000,INDEX('Pliegos Tarifarios (Santiago)'!$J:$J,MATCH($B2046,'Pliegos Tarifarios (Santiago)'!$A:$A,0)))/1.19</f>
        <v>3477.5685360504199</v>
      </c>
      <c r="R2046" s="19">
        <f>INDEX('Pliegos Tarifarios (Santiago)'!$K:$K,MATCH($B2046,'Pliegos Tarifarios (Santiago)'!$A:$A,0))</f>
        <v>729.50400000000002</v>
      </c>
      <c r="S2046" s="21">
        <f t="shared" si="124"/>
        <v>228944.29370455042</v>
      </c>
      <c r="T2046" s="21">
        <f t="shared" si="125"/>
        <v>43499.415803864584</v>
      </c>
      <c r="U2046" s="19">
        <v>0</v>
      </c>
      <c r="V2046" s="21">
        <f t="shared" si="126"/>
        <v>272443.70950841502</v>
      </c>
    </row>
    <row r="2047" spans="1:22" x14ac:dyDescent="0.3">
      <c r="A2047" s="3" t="s">
        <v>140</v>
      </c>
      <c r="B2047" s="3">
        <v>9</v>
      </c>
      <c r="C2047" s="4" t="s">
        <v>178</v>
      </c>
      <c r="D2047" s="3" t="s">
        <v>202</v>
      </c>
      <c r="E2047" s="3" t="s">
        <v>34</v>
      </c>
      <c r="F2047" s="4" t="s">
        <v>35</v>
      </c>
      <c r="G2047" s="3" t="s">
        <v>16</v>
      </c>
      <c r="H2047" s="5">
        <v>1159.7624000000001</v>
      </c>
      <c r="I2047" s="5">
        <v>3.2206999999999999</v>
      </c>
      <c r="J2047" s="5">
        <v>3.1511</v>
      </c>
      <c r="K2047" s="6">
        <v>0.97838979103921508</v>
      </c>
      <c r="L2047" s="5">
        <v>37.409999999999997</v>
      </c>
      <c r="M2047" s="19">
        <f>H2047*INDEX('Pliegos Tarifarios (Santiago)'!$B:$B,MATCH($B2047,'Pliegos Tarifarios (Santiago)'!$A:$A,0))</f>
        <v>152813.77311120002</v>
      </c>
      <c r="N2047" s="19">
        <f>I2047*INDEX('Pliegos Tarifarios (Santiago)'!$C:$C,MATCH($B2047,'Pliegos Tarifarios (Santiago)'!$A:$A,0))</f>
        <v>11086.676803299999</v>
      </c>
      <c r="O2047" s="19">
        <f>J2047*INDEX('Pliegos Tarifarios (Santiago)'!$D:$D,MATCH($B2047,'Pliegos Tarifarios (Santiago)'!$A:$A,0))</f>
        <v>45729.185447399999</v>
      </c>
      <c r="P2047" s="19">
        <f>H2047*INDEX('Pliegos Tarifarios (Santiago)'!$E:$E,MATCH($B2047,'Pliegos Tarifarios (Santiago)'!$A:$A,0))</f>
        <v>15104.745497600001</v>
      </c>
      <c r="Q2047" s="19" cm="1">
        <f t="array" ref="Q2047">H2047*_xlfn.IFS(H2047&lt;=350,INDEX('Pliegos Tarifarios (Santiago)'!$F:$F,MATCH($B2047,'Pliegos Tarifarios (Santiago)'!$A:$A,0)),H2047&lt;=500,INDEX('Pliegos Tarifarios (Santiago)'!$G:$G,MATCH($B2047,'Pliegos Tarifarios (Santiago)'!$A:$A,0)),H2047&lt;=1000,INDEX('Pliegos Tarifarios (Santiago)'!$H:$H,MATCH($B2047,'Pliegos Tarifarios (Santiago)'!$A:$A,0)),H2047&lt;=5000,INDEX('Pliegos Tarifarios (Santiago)'!$I:$I,MATCH($B2047,'Pliegos Tarifarios (Santiago)'!$A:$A,0)),H2047&gt;5000,INDEX('Pliegos Tarifarios (Santiago)'!$J:$J,MATCH($B2047,'Pliegos Tarifarios (Santiago)'!$A:$A,0)))/1.19</f>
        <v>3480.261790252101</v>
      </c>
      <c r="R2047" s="19">
        <f>INDEX('Pliegos Tarifarios (Santiago)'!$K:$K,MATCH($B2047,'Pliegos Tarifarios (Santiago)'!$A:$A,0))</f>
        <v>729.50400000000002</v>
      </c>
      <c r="S2047" s="21">
        <f t="shared" ref="S2047" si="127">SUM(M2047:R2047)</f>
        <v>228944.1466497521</v>
      </c>
      <c r="T2047" s="21">
        <f t="shared" si="125"/>
        <v>43499.387863452903</v>
      </c>
      <c r="U2047" s="19">
        <v>0</v>
      </c>
      <c r="V2047" s="21">
        <f t="shared" si="126"/>
        <v>272443.534513205</v>
      </c>
    </row>
    <row r="2048" spans="1:22" x14ac:dyDescent="0.3">
      <c r="A2048" s="3" t="s">
        <v>140</v>
      </c>
      <c r="B2048" s="3">
        <v>9</v>
      </c>
      <c r="C2048" s="4" t="s">
        <v>178</v>
      </c>
      <c r="D2048" s="3" t="s">
        <v>203</v>
      </c>
      <c r="E2048" s="3" t="s">
        <v>34</v>
      </c>
      <c r="F2048" s="4" t="s">
        <v>204</v>
      </c>
      <c r="G2048" s="3" t="s">
        <v>30</v>
      </c>
      <c r="H2048" s="5">
        <v>577.40520000000004</v>
      </c>
      <c r="I2048" s="5">
        <v>1.5902000000000001</v>
      </c>
      <c r="J2048" s="5">
        <v>1.5764</v>
      </c>
      <c r="K2048" s="6">
        <v>0.9913218463086404</v>
      </c>
      <c r="L2048" s="5">
        <v>18.63</v>
      </c>
      <c r="M2048" s="19">
        <f>H2048*INDEX('Pliegos Tarifarios (Santiago)'!$B:$B,MATCH($B2048,'Pliegos Tarifarios (Santiago)'!$A:$A,0))</f>
        <v>76080.641367600008</v>
      </c>
      <c r="N2048" s="19">
        <f>I2048*INDEX('Pliegos Tarifarios (Santiago)'!$C:$C,MATCH($B2048,'Pliegos Tarifarios (Santiago)'!$A:$A,0))</f>
        <v>5473.9756738000005</v>
      </c>
      <c r="O2048" s="19">
        <f>J2048*INDEX('Pliegos Tarifarios (Santiago)'!$D:$D,MATCH($B2048,'Pliegos Tarifarios (Santiago)'!$A:$A,0))</f>
        <v>22876.928037599999</v>
      </c>
      <c r="P2048" s="19">
        <f>H2048*INDEX('Pliegos Tarifarios (Santiago)'!$E:$E,MATCH($B2048,'Pliegos Tarifarios (Santiago)'!$A:$A,0))</f>
        <v>7520.1253248000003</v>
      </c>
      <c r="Q2048" s="19" cm="1">
        <f t="array" ref="Q2048">H2048*_xlfn.IFS(H2048&lt;=350,INDEX('Pliegos Tarifarios (Santiago)'!$F:$F,MATCH($B2048,'Pliegos Tarifarios (Santiago)'!$A:$A,0)),H2048&lt;=500,INDEX('Pliegos Tarifarios (Santiago)'!$G:$G,MATCH($B2048,'Pliegos Tarifarios (Santiago)'!$A:$A,0)),H2048&lt;=1000,INDEX('Pliegos Tarifarios (Santiago)'!$H:$H,MATCH($B2048,'Pliegos Tarifarios (Santiago)'!$A:$A,0)),H2048&lt;=5000,INDEX('Pliegos Tarifarios (Santiago)'!$I:$I,MATCH($B2048,'Pliegos Tarifarios (Santiago)'!$A:$A,0)),H2048&gt;5000,INDEX('Pliegos Tarifarios (Santiago)'!$J:$J,MATCH($B2048,'Pliegos Tarifarios (Santiago)'!$A:$A,0)))/1.19</f>
        <v>1354.233540504202</v>
      </c>
      <c r="R2048" s="19">
        <f>INDEX('Pliegos Tarifarios (Santiago)'!$K:$K,MATCH($B2048,'Pliegos Tarifarios (Santiago)'!$A:$A,0))</f>
        <v>729.50400000000002</v>
      </c>
      <c r="S2048" s="21">
        <f t="shared" ref="S2048:S2111" si="128">SUM(M2048:R2048)</f>
        <v>114035.4079443042</v>
      </c>
      <c r="T2048" s="21">
        <f t="shared" si="125"/>
        <v>21666.727509417797</v>
      </c>
      <c r="U2048" s="19">
        <v>0</v>
      </c>
      <c r="V2048" s="21">
        <f t="shared" si="126"/>
        <v>135702.135453722</v>
      </c>
    </row>
    <row r="2049" spans="1:22" x14ac:dyDescent="0.3">
      <c r="A2049" s="3" t="s">
        <v>140</v>
      </c>
      <c r="B2049" s="3">
        <v>9</v>
      </c>
      <c r="C2049" s="4" t="s">
        <v>178</v>
      </c>
      <c r="D2049" s="3" t="s">
        <v>205</v>
      </c>
      <c r="E2049" s="3" t="s">
        <v>34</v>
      </c>
      <c r="F2049" s="4" t="s">
        <v>206</v>
      </c>
      <c r="G2049" s="3" t="s">
        <v>30</v>
      </c>
      <c r="H2049" s="5">
        <v>579.33339999999998</v>
      </c>
      <c r="I2049" s="5">
        <v>1.7025999999999999</v>
      </c>
      <c r="J2049" s="5">
        <v>1.6217999999999999</v>
      </c>
      <c r="K2049" s="6">
        <v>0.9525431692705274</v>
      </c>
      <c r="L2049" s="5">
        <v>18.690000000000001</v>
      </c>
      <c r="M2049" s="19">
        <f>H2049*INDEX('Pliegos Tarifarios (Santiago)'!$B:$B,MATCH($B2049,'Pliegos Tarifarios (Santiago)'!$A:$A,0))</f>
        <v>76334.706784199996</v>
      </c>
      <c r="N2049" s="19">
        <f>I2049*INDEX('Pliegos Tarifarios (Santiago)'!$C:$C,MATCH($B2049,'Pliegos Tarifarios (Santiago)'!$A:$A,0))</f>
        <v>5860.8923293999997</v>
      </c>
      <c r="O2049" s="19">
        <f>J2049*INDEX('Pliegos Tarifarios (Santiago)'!$D:$D,MATCH($B2049,'Pliegos Tarifarios (Santiago)'!$A:$A,0))</f>
        <v>23535.778921199999</v>
      </c>
      <c r="P2049" s="19">
        <f>H2049*INDEX('Pliegos Tarifarios (Santiago)'!$E:$E,MATCH($B2049,'Pliegos Tarifarios (Santiago)'!$A:$A,0))</f>
        <v>7545.2382015999992</v>
      </c>
      <c r="Q2049" s="19" cm="1">
        <f t="array" ref="Q2049">H2049*_xlfn.IFS(H2049&lt;=350,INDEX('Pliegos Tarifarios (Santiago)'!$F:$F,MATCH($B2049,'Pliegos Tarifarios (Santiago)'!$A:$A,0)),H2049&lt;=500,INDEX('Pliegos Tarifarios (Santiago)'!$G:$G,MATCH($B2049,'Pliegos Tarifarios (Santiago)'!$A:$A,0)),H2049&lt;=1000,INDEX('Pliegos Tarifarios (Santiago)'!$H:$H,MATCH($B2049,'Pliegos Tarifarios (Santiago)'!$A:$A,0)),H2049&lt;=5000,INDEX('Pliegos Tarifarios (Santiago)'!$I:$I,MATCH($B2049,'Pliegos Tarifarios (Santiago)'!$A:$A,0)),H2049&gt;5000,INDEX('Pliegos Tarifarios (Santiago)'!$J:$J,MATCH($B2049,'Pliegos Tarifarios (Santiago)'!$A:$A,0)))/1.19</f>
        <v>1358.7558986554623</v>
      </c>
      <c r="R2049" s="19">
        <f>INDEX('Pliegos Tarifarios (Santiago)'!$K:$K,MATCH($B2049,'Pliegos Tarifarios (Santiago)'!$A:$A,0))</f>
        <v>729.50400000000002</v>
      </c>
      <c r="S2049" s="21">
        <f t="shared" si="128"/>
        <v>115364.87613505547</v>
      </c>
      <c r="T2049" s="21">
        <f t="shared" si="125"/>
        <v>21919.326465660539</v>
      </c>
      <c r="U2049" s="19">
        <v>0</v>
      </c>
      <c r="V2049" s="21">
        <f t="shared" si="126"/>
        <v>137284.202600716</v>
      </c>
    </row>
    <row r="2050" spans="1:22" x14ac:dyDescent="0.3">
      <c r="A2050" s="3" t="s">
        <v>140</v>
      </c>
      <c r="B2050" s="3">
        <v>9</v>
      </c>
      <c r="C2050" s="4" t="s">
        <v>178</v>
      </c>
      <c r="D2050" s="3" t="s">
        <v>207</v>
      </c>
      <c r="E2050" s="3" t="s">
        <v>34</v>
      </c>
      <c r="F2050" s="4" t="s">
        <v>208</v>
      </c>
      <c r="G2050" s="3" t="s">
        <v>30</v>
      </c>
      <c r="H2050" s="5">
        <v>578.29960000000005</v>
      </c>
      <c r="I2050" s="5">
        <v>1.5915999999999999</v>
      </c>
      <c r="J2050" s="5">
        <v>1.5672999999999999</v>
      </c>
      <c r="K2050" s="6">
        <v>0.98473234481025385</v>
      </c>
      <c r="L2050" s="5">
        <v>18.649999999999999</v>
      </c>
      <c r="M2050" s="19">
        <f>H2050*INDEX('Pliegos Tarifarios (Santiago)'!$B:$B,MATCH($B2050,'Pliegos Tarifarios (Santiago)'!$A:$A,0))</f>
        <v>76198.490194800004</v>
      </c>
      <c r="N2050" s="19">
        <f>I2050*INDEX('Pliegos Tarifarios (Santiago)'!$C:$C,MATCH($B2050,'Pliegos Tarifarios (Santiago)'!$A:$A,0))</f>
        <v>5478.7949203999997</v>
      </c>
      <c r="O2050" s="19">
        <f>J2050*INDEX('Pliegos Tarifarios (Santiago)'!$D:$D,MATCH($B2050,'Pliegos Tarifarios (Santiago)'!$A:$A,0))</f>
        <v>22744.867618199998</v>
      </c>
      <c r="P2050" s="19">
        <f>H2050*INDEX('Pliegos Tarifarios (Santiago)'!$E:$E,MATCH($B2050,'Pliegos Tarifarios (Santiago)'!$A:$A,0))</f>
        <v>7531.7739904</v>
      </c>
      <c r="Q2050" s="19" cm="1">
        <f t="array" ref="Q2050">H2050*_xlfn.IFS(H2050&lt;=350,INDEX('Pliegos Tarifarios (Santiago)'!$F:$F,MATCH($B2050,'Pliegos Tarifarios (Santiago)'!$A:$A,0)),H2050&lt;=500,INDEX('Pliegos Tarifarios (Santiago)'!$G:$G,MATCH($B2050,'Pliegos Tarifarios (Santiago)'!$A:$A,0)),H2050&lt;=1000,INDEX('Pliegos Tarifarios (Santiago)'!$H:$H,MATCH($B2050,'Pliegos Tarifarios (Santiago)'!$A:$A,0)),H2050&lt;=5000,INDEX('Pliegos Tarifarios (Santiago)'!$I:$I,MATCH($B2050,'Pliegos Tarifarios (Santiago)'!$A:$A,0)),H2050&gt;5000,INDEX('Pliegos Tarifarios (Santiago)'!$J:$J,MATCH($B2050,'Pliegos Tarifarios (Santiago)'!$A:$A,0)))/1.19</f>
        <v>1356.3312467226895</v>
      </c>
      <c r="R2050" s="19">
        <f>INDEX('Pliegos Tarifarios (Santiago)'!$K:$K,MATCH($B2050,'Pliegos Tarifarios (Santiago)'!$A:$A,0))</f>
        <v>729.50400000000002</v>
      </c>
      <c r="S2050" s="21">
        <f t="shared" si="128"/>
        <v>114039.7619705227</v>
      </c>
      <c r="T2050" s="21">
        <f t="shared" si="125"/>
        <v>21667.554774399312</v>
      </c>
      <c r="U2050" s="19">
        <v>0</v>
      </c>
      <c r="V2050" s="21">
        <f t="shared" si="126"/>
        <v>135707.31674492202</v>
      </c>
    </row>
    <row r="2051" spans="1:22" x14ac:dyDescent="0.3">
      <c r="A2051" s="3" t="s">
        <v>140</v>
      </c>
      <c r="B2051" s="3">
        <v>9</v>
      </c>
      <c r="C2051" s="4" t="s">
        <v>178</v>
      </c>
      <c r="D2051" s="3" t="s">
        <v>209</v>
      </c>
      <c r="E2051" s="3" t="s">
        <v>34</v>
      </c>
      <c r="F2051" s="4" t="s">
        <v>210</v>
      </c>
      <c r="G2051" s="3" t="s">
        <v>30</v>
      </c>
      <c r="H2051" s="5">
        <v>578.7944</v>
      </c>
      <c r="I2051" s="5">
        <v>1.6646000000000001</v>
      </c>
      <c r="J2051" s="5">
        <v>1.5795999999999999</v>
      </c>
      <c r="K2051" s="6">
        <v>0.94893668148504129</v>
      </c>
      <c r="L2051" s="5">
        <v>18.670000000000002</v>
      </c>
      <c r="M2051" s="19">
        <f>H2051*INDEX('Pliegos Tarifarios (Santiago)'!$B:$B,MATCH($B2051,'Pliegos Tarifarios (Santiago)'!$A:$A,0))</f>
        <v>76263.6865272</v>
      </c>
      <c r="N2051" s="19">
        <f>I2051*INDEX('Pliegos Tarifarios (Santiago)'!$C:$C,MATCH($B2051,'Pliegos Tarifarios (Santiago)'!$A:$A,0))</f>
        <v>5730.0842074000002</v>
      </c>
      <c r="O2051" s="19">
        <f>J2051*INDEX('Pliegos Tarifarios (Santiago)'!$D:$D,MATCH($B2051,'Pliegos Tarifarios (Santiago)'!$A:$A,0))</f>
        <v>22923.3668664</v>
      </c>
      <c r="P2051" s="19">
        <f>H2051*INDEX('Pliegos Tarifarios (Santiago)'!$E:$E,MATCH($B2051,'Pliegos Tarifarios (Santiago)'!$A:$A,0))</f>
        <v>7538.2182655999995</v>
      </c>
      <c r="Q2051" s="19" cm="1">
        <f t="array" ref="Q2051">H2051*_xlfn.IFS(H2051&lt;=350,INDEX('Pliegos Tarifarios (Santiago)'!$F:$F,MATCH($B2051,'Pliegos Tarifarios (Santiago)'!$A:$A,0)),H2051&lt;=500,INDEX('Pliegos Tarifarios (Santiago)'!$G:$G,MATCH($B2051,'Pliegos Tarifarios (Santiago)'!$A:$A,0)),H2051&lt;=1000,INDEX('Pliegos Tarifarios (Santiago)'!$H:$H,MATCH($B2051,'Pliegos Tarifarios (Santiago)'!$A:$A,0)),H2051&lt;=5000,INDEX('Pliegos Tarifarios (Santiago)'!$I:$I,MATCH($B2051,'Pliegos Tarifarios (Santiago)'!$A:$A,0)),H2051&gt;5000,INDEX('Pliegos Tarifarios (Santiago)'!$J:$J,MATCH($B2051,'Pliegos Tarifarios (Santiago)'!$A:$A,0)))/1.19</f>
        <v>1357.491739831933</v>
      </c>
      <c r="R2051" s="19">
        <f>INDEX('Pliegos Tarifarios (Santiago)'!$K:$K,MATCH($B2051,'Pliegos Tarifarios (Santiago)'!$A:$A,0))</f>
        <v>729.50400000000002</v>
      </c>
      <c r="S2051" s="21">
        <f t="shared" si="128"/>
        <v>114542.35160643193</v>
      </c>
      <c r="T2051" s="21">
        <f t="shared" si="125"/>
        <v>21763.046805222068</v>
      </c>
      <c r="U2051" s="19">
        <v>0</v>
      </c>
      <c r="V2051" s="21">
        <f t="shared" si="126"/>
        <v>136305.39841165399</v>
      </c>
    </row>
    <row r="2052" spans="1:22" x14ac:dyDescent="0.3">
      <c r="A2052" s="3" t="s">
        <v>140</v>
      </c>
      <c r="B2052" s="3">
        <v>9</v>
      </c>
      <c r="C2052" s="4" t="s">
        <v>178</v>
      </c>
      <c r="D2052" s="3" t="s">
        <v>211</v>
      </c>
      <c r="E2052" s="3" t="s">
        <v>34</v>
      </c>
      <c r="F2052" s="4" t="s">
        <v>212</v>
      </c>
      <c r="G2052" s="3" t="s">
        <v>16</v>
      </c>
      <c r="H2052" s="5">
        <v>1157.9742000000001</v>
      </c>
      <c r="I2052" s="5">
        <v>3.2890999999999999</v>
      </c>
      <c r="J2052" s="5">
        <v>3.2357999999999998</v>
      </c>
      <c r="K2052" s="6">
        <v>0.98379495910735459</v>
      </c>
      <c r="L2052" s="5">
        <v>37.35</v>
      </c>
      <c r="M2052" s="19">
        <f>H2052*INDEX('Pliegos Tarifarios (Santiago)'!$B:$B,MATCH($B2052,'Pliegos Tarifarios (Santiago)'!$A:$A,0))</f>
        <v>152578.15451460003</v>
      </c>
      <c r="N2052" s="19">
        <f>I2052*INDEX('Pliegos Tarifarios (Santiago)'!$C:$C,MATCH($B2052,'Pliegos Tarifarios (Santiago)'!$A:$A,0))</f>
        <v>11322.1314229</v>
      </c>
      <c r="O2052" s="19">
        <f>J2052*INDEX('Pliegos Tarifarios (Santiago)'!$D:$D,MATCH($B2052,'Pliegos Tarifarios (Santiago)'!$A:$A,0))</f>
        <v>46958.3631972</v>
      </c>
      <c r="P2052" s="19">
        <f>H2052*INDEX('Pliegos Tarifarios (Santiago)'!$E:$E,MATCH($B2052,'Pliegos Tarifarios (Santiago)'!$A:$A,0))</f>
        <v>15081.455980800001</v>
      </c>
      <c r="Q2052" s="19" cm="1">
        <f t="array" ref="Q2052">H2052*_xlfn.IFS(H2052&lt;=350,INDEX('Pliegos Tarifarios (Santiago)'!$F:$F,MATCH($B2052,'Pliegos Tarifarios (Santiago)'!$A:$A,0)),H2052&lt;=500,INDEX('Pliegos Tarifarios (Santiago)'!$G:$G,MATCH($B2052,'Pliegos Tarifarios (Santiago)'!$A:$A,0)),H2052&lt;=1000,INDEX('Pliegos Tarifarios (Santiago)'!$H:$H,MATCH($B2052,'Pliegos Tarifarios (Santiago)'!$A:$A,0)),H2052&lt;=5000,INDEX('Pliegos Tarifarios (Santiago)'!$I:$I,MATCH($B2052,'Pliegos Tarifarios (Santiago)'!$A:$A,0)),H2052&gt;5000,INDEX('Pliegos Tarifarios (Santiago)'!$J:$J,MATCH($B2052,'Pliegos Tarifarios (Santiago)'!$A:$A,0)))/1.19</f>
        <v>3474.8956875630251</v>
      </c>
      <c r="R2052" s="19">
        <f>INDEX('Pliegos Tarifarios (Santiago)'!$K:$K,MATCH($B2052,'Pliegos Tarifarios (Santiago)'!$A:$A,0))</f>
        <v>729.50400000000002</v>
      </c>
      <c r="S2052" s="21">
        <f t="shared" si="128"/>
        <v>230144.50480306306</v>
      </c>
      <c r="T2052" s="21">
        <f t="shared" si="125"/>
        <v>43727.45591258198</v>
      </c>
      <c r="U2052" s="19">
        <v>0</v>
      </c>
      <c r="V2052" s="21">
        <f t="shared" si="126"/>
        <v>273871.96071564505</v>
      </c>
    </row>
    <row r="2053" spans="1:22" x14ac:dyDescent="0.3">
      <c r="A2053" s="3" t="s">
        <v>140</v>
      </c>
      <c r="B2053" s="3">
        <v>9</v>
      </c>
      <c r="C2053" s="4" t="s">
        <v>178</v>
      </c>
      <c r="D2053" s="3" t="s">
        <v>213</v>
      </c>
      <c r="E2053" s="3" t="s">
        <v>34</v>
      </c>
      <c r="F2053" s="4" t="s">
        <v>214</v>
      </c>
      <c r="G2053" s="3" t="s">
        <v>30</v>
      </c>
      <c r="H2053" s="5">
        <v>348.5591</v>
      </c>
      <c r="I2053" s="5">
        <v>0.96579999999999999</v>
      </c>
      <c r="J2053" s="5">
        <v>0.95950000000000002</v>
      </c>
      <c r="K2053" s="6">
        <v>0.99347691033340235</v>
      </c>
      <c r="L2053" s="5">
        <v>11.24</v>
      </c>
      <c r="M2053" s="19">
        <f>H2053*INDEX('Pliegos Tarifarios (Santiago)'!$B:$B,MATCH($B2053,'Pliegos Tarifarios (Santiago)'!$A:$A,0))</f>
        <v>45927.1926933</v>
      </c>
      <c r="N2053" s="19">
        <f>I2053*INDEX('Pliegos Tarifarios (Santiago)'!$C:$C,MATCH($B2053,'Pliegos Tarifarios (Santiago)'!$A:$A,0))</f>
        <v>3324.5916901999999</v>
      </c>
      <c r="O2053" s="19">
        <f>J2053*INDEX('Pliegos Tarifarios (Santiago)'!$D:$D,MATCH($B2053,'Pliegos Tarifarios (Santiago)'!$A:$A,0))</f>
        <v>13924.392573000001</v>
      </c>
      <c r="P2053" s="19">
        <f>H2053*INDEX('Pliegos Tarifarios (Santiago)'!$E:$E,MATCH($B2053,'Pliegos Tarifarios (Santiago)'!$A:$A,0))</f>
        <v>4539.6337183999995</v>
      </c>
      <c r="Q2053" s="19" cm="1">
        <f t="array" ref="Q2053">H2053*_xlfn.IFS(H2053&lt;=350,INDEX('Pliegos Tarifarios (Santiago)'!$F:$F,MATCH($B2053,'Pliegos Tarifarios (Santiago)'!$A:$A,0)),H2053&lt;=500,INDEX('Pliegos Tarifarios (Santiago)'!$G:$G,MATCH($B2053,'Pliegos Tarifarios (Santiago)'!$A:$A,0)),H2053&lt;=1000,INDEX('Pliegos Tarifarios (Santiago)'!$H:$H,MATCH($B2053,'Pliegos Tarifarios (Santiago)'!$A:$A,0)),H2053&lt;=5000,INDEX('Pliegos Tarifarios (Santiago)'!$I:$I,MATCH($B2053,'Pliegos Tarifarios (Santiago)'!$A:$A,0)),H2053&gt;5000,INDEX('Pliegos Tarifarios (Santiago)'!$J:$J,MATCH($B2053,'Pliegos Tarifarios (Santiago)'!$A:$A,0)))/1.19</f>
        <v>229.63893647058828</v>
      </c>
      <c r="R2053" s="19">
        <f>INDEX('Pliegos Tarifarios (Santiago)'!$K:$K,MATCH($B2053,'Pliegos Tarifarios (Santiago)'!$A:$A,0))</f>
        <v>729.50400000000002</v>
      </c>
      <c r="S2053" s="21">
        <f t="shared" si="128"/>
        <v>68674.953611370584</v>
      </c>
      <c r="T2053" s="21">
        <f t="shared" si="125"/>
        <v>13048.241186160411</v>
      </c>
      <c r="U2053" s="19">
        <v>0</v>
      </c>
      <c r="V2053" s="21">
        <f t="shared" si="126"/>
        <v>81723.194797530989</v>
      </c>
    </row>
    <row r="2054" spans="1:22" x14ac:dyDescent="0.3">
      <c r="A2054" s="3" t="s">
        <v>140</v>
      </c>
      <c r="B2054" s="3">
        <v>9</v>
      </c>
      <c r="C2054" s="4" t="s">
        <v>178</v>
      </c>
      <c r="D2054" s="3" t="s">
        <v>215</v>
      </c>
      <c r="E2054" s="3" t="s">
        <v>34</v>
      </c>
      <c r="F2054" s="4" t="s">
        <v>216</v>
      </c>
      <c r="G2054" s="3" t="s">
        <v>30</v>
      </c>
      <c r="H2054" s="5">
        <v>348.3913</v>
      </c>
      <c r="I2054" s="5">
        <v>0.98719999999999997</v>
      </c>
      <c r="J2054" s="5">
        <v>0.95220000000000005</v>
      </c>
      <c r="K2054" s="6">
        <v>0.96454619124797414</v>
      </c>
      <c r="L2054" s="5">
        <v>11.24</v>
      </c>
      <c r="M2054" s="19">
        <f>H2054*INDEX('Pliegos Tarifarios (Santiago)'!$B:$B,MATCH($B2054,'Pliegos Tarifarios (Santiago)'!$A:$A,0))</f>
        <v>45905.082861900002</v>
      </c>
      <c r="N2054" s="19">
        <f>I2054*INDEX('Pliegos Tarifarios (Santiago)'!$C:$C,MATCH($B2054,'Pliegos Tarifarios (Santiago)'!$A:$A,0))</f>
        <v>3398.2573167999999</v>
      </c>
      <c r="O2054" s="19">
        <f>J2054*INDEX('Pliegos Tarifarios (Santiago)'!$D:$D,MATCH($B2054,'Pliegos Tarifarios (Santiago)'!$A:$A,0))</f>
        <v>13818.4539948</v>
      </c>
      <c r="P2054" s="19">
        <f>H2054*INDEX('Pliegos Tarifarios (Santiago)'!$E:$E,MATCH($B2054,'Pliegos Tarifarios (Santiago)'!$A:$A,0))</f>
        <v>4537.4482911999994</v>
      </c>
      <c r="Q2054" s="19" cm="1">
        <f t="array" ref="Q2054">H2054*_xlfn.IFS(H2054&lt;=350,INDEX('Pliegos Tarifarios (Santiago)'!$F:$F,MATCH($B2054,'Pliegos Tarifarios (Santiago)'!$A:$A,0)),H2054&lt;=500,INDEX('Pliegos Tarifarios (Santiago)'!$G:$G,MATCH($B2054,'Pliegos Tarifarios (Santiago)'!$A:$A,0)),H2054&lt;=1000,INDEX('Pliegos Tarifarios (Santiago)'!$H:$H,MATCH($B2054,'Pliegos Tarifarios (Santiago)'!$A:$A,0)),H2054&lt;=5000,INDEX('Pliegos Tarifarios (Santiago)'!$I:$I,MATCH($B2054,'Pliegos Tarifarios (Santiago)'!$A:$A,0)),H2054&gt;5000,INDEX('Pliegos Tarifarios (Santiago)'!$J:$J,MATCH($B2054,'Pliegos Tarifarios (Santiago)'!$A:$A,0)))/1.19</f>
        <v>229.52838588235295</v>
      </c>
      <c r="R2054" s="19">
        <f>INDEX('Pliegos Tarifarios (Santiago)'!$K:$K,MATCH($B2054,'Pliegos Tarifarios (Santiago)'!$A:$A,0))</f>
        <v>729.50400000000002</v>
      </c>
      <c r="S2054" s="21">
        <f t="shared" si="128"/>
        <v>68618.274850582355</v>
      </c>
      <c r="T2054" s="21">
        <f t="shared" si="125"/>
        <v>13037.472221610647</v>
      </c>
      <c r="U2054" s="19">
        <v>0</v>
      </c>
      <c r="V2054" s="21">
        <f t="shared" si="126"/>
        <v>81655.747072193</v>
      </c>
    </row>
    <row r="2055" spans="1:22" x14ac:dyDescent="0.3">
      <c r="A2055" s="3" t="s">
        <v>140</v>
      </c>
      <c r="B2055" s="3">
        <v>9</v>
      </c>
      <c r="C2055" s="4" t="s">
        <v>178</v>
      </c>
      <c r="D2055" s="3" t="s">
        <v>217</v>
      </c>
      <c r="E2055" s="3" t="s">
        <v>34</v>
      </c>
      <c r="F2055" s="4" t="s">
        <v>218</v>
      </c>
      <c r="G2055" s="3" t="s">
        <v>30</v>
      </c>
      <c r="H2055" s="5">
        <v>347.3707</v>
      </c>
      <c r="I2055" s="5">
        <v>0.98129999999999995</v>
      </c>
      <c r="J2055" s="5">
        <v>0.98129999999999995</v>
      </c>
      <c r="K2055" s="6">
        <v>1</v>
      </c>
      <c r="L2055" s="5">
        <v>11.21</v>
      </c>
      <c r="M2055" s="19">
        <f>H2055*INDEX('Pliegos Tarifarios (Santiago)'!$B:$B,MATCH($B2055,'Pliegos Tarifarios (Santiago)'!$A:$A,0))</f>
        <v>45770.605544099999</v>
      </c>
      <c r="N2055" s="19">
        <f>I2055*INDEX('Pliegos Tarifarios (Santiago)'!$C:$C,MATCH($B2055,'Pliegos Tarifarios (Santiago)'!$A:$A,0))</f>
        <v>3377.9476347</v>
      </c>
      <c r="O2055" s="19">
        <f>J2055*INDEX('Pliegos Tarifarios (Santiago)'!$D:$D,MATCH($B2055,'Pliegos Tarifarios (Santiago)'!$A:$A,0))</f>
        <v>14240.757094199998</v>
      </c>
      <c r="P2055" s="19">
        <f>H2055*INDEX('Pliegos Tarifarios (Santiago)'!$E:$E,MATCH($B2055,'Pliegos Tarifarios (Santiago)'!$A:$A,0))</f>
        <v>4524.1559968000001</v>
      </c>
      <c r="Q2055" s="19" cm="1">
        <f t="array" ref="Q2055">H2055*_xlfn.IFS(H2055&lt;=350,INDEX('Pliegos Tarifarios (Santiago)'!$F:$F,MATCH($B2055,'Pliegos Tarifarios (Santiago)'!$A:$A,0)),H2055&lt;=500,INDEX('Pliegos Tarifarios (Santiago)'!$G:$G,MATCH($B2055,'Pliegos Tarifarios (Santiago)'!$A:$A,0)),H2055&lt;=1000,INDEX('Pliegos Tarifarios (Santiago)'!$H:$H,MATCH($B2055,'Pliegos Tarifarios (Santiago)'!$A:$A,0)),H2055&lt;=5000,INDEX('Pliegos Tarifarios (Santiago)'!$I:$I,MATCH($B2055,'Pliegos Tarifarios (Santiago)'!$A:$A,0)),H2055&gt;5000,INDEX('Pliegos Tarifarios (Santiago)'!$J:$J,MATCH($B2055,'Pliegos Tarifarios (Santiago)'!$A:$A,0)))/1.19</f>
        <v>228.85599058823533</v>
      </c>
      <c r="R2055" s="19">
        <f>INDEX('Pliegos Tarifarios (Santiago)'!$K:$K,MATCH($B2055,'Pliegos Tarifarios (Santiago)'!$A:$A,0))</f>
        <v>729.50400000000002</v>
      </c>
      <c r="S2055" s="21">
        <f t="shared" si="128"/>
        <v>68871.826260388232</v>
      </c>
      <c r="T2055" s="21">
        <f t="shared" si="125"/>
        <v>13085.646989473764</v>
      </c>
      <c r="U2055" s="19">
        <v>0</v>
      </c>
      <c r="V2055" s="21">
        <f t="shared" si="126"/>
        <v>81957.473249862</v>
      </c>
    </row>
    <row r="2056" spans="1:22" x14ac:dyDescent="0.3">
      <c r="A2056" s="3" t="s">
        <v>140</v>
      </c>
      <c r="B2056" s="3">
        <v>9</v>
      </c>
      <c r="C2056" s="4" t="s">
        <v>178</v>
      </c>
      <c r="D2056" s="3" t="s">
        <v>219</v>
      </c>
      <c r="E2056" s="3" t="s">
        <v>34</v>
      </c>
      <c r="F2056" s="4" t="s">
        <v>220</v>
      </c>
      <c r="G2056" s="3" t="s">
        <v>30</v>
      </c>
      <c r="H2056" s="5">
        <v>347.7792</v>
      </c>
      <c r="I2056" s="5">
        <v>0.97230000000000005</v>
      </c>
      <c r="J2056" s="5">
        <v>0.96889999999999998</v>
      </c>
      <c r="K2056" s="6">
        <v>0.99650313689190573</v>
      </c>
      <c r="L2056" s="5">
        <v>11.22</v>
      </c>
      <c r="M2056" s="19">
        <f>H2056*INDEX('Pliegos Tarifarios (Santiago)'!$B:$B,MATCH($B2056,'Pliegos Tarifarios (Santiago)'!$A:$A,0))</f>
        <v>45824.430729600004</v>
      </c>
      <c r="N2056" s="19">
        <f>I2056*INDEX('Pliegos Tarifarios (Santiago)'!$C:$C,MATCH($B2056,'Pliegos Tarifarios (Santiago)'!$A:$A,0))</f>
        <v>3346.9667637000002</v>
      </c>
      <c r="O2056" s="19">
        <f>J2056*INDEX('Pliegos Tarifarios (Santiago)'!$D:$D,MATCH($B2056,'Pliegos Tarifarios (Santiago)'!$A:$A,0))</f>
        <v>14060.806632599999</v>
      </c>
      <c r="P2056" s="19">
        <f>H2056*INDEX('Pliegos Tarifarios (Santiago)'!$E:$E,MATCH($B2056,'Pliegos Tarifarios (Santiago)'!$A:$A,0))</f>
        <v>4529.4763008</v>
      </c>
      <c r="Q2056" s="19" cm="1">
        <f t="array" ref="Q2056">H2056*_xlfn.IFS(H2056&lt;=350,INDEX('Pliegos Tarifarios (Santiago)'!$F:$F,MATCH($B2056,'Pliegos Tarifarios (Santiago)'!$A:$A,0)),H2056&lt;=500,INDEX('Pliegos Tarifarios (Santiago)'!$G:$G,MATCH($B2056,'Pliegos Tarifarios (Santiago)'!$A:$A,0)),H2056&lt;=1000,INDEX('Pliegos Tarifarios (Santiago)'!$H:$H,MATCH($B2056,'Pliegos Tarifarios (Santiago)'!$A:$A,0)),H2056&lt;=5000,INDEX('Pliegos Tarifarios (Santiago)'!$I:$I,MATCH($B2056,'Pliegos Tarifarios (Santiago)'!$A:$A,0)),H2056&gt;5000,INDEX('Pliegos Tarifarios (Santiago)'!$J:$J,MATCH($B2056,'Pliegos Tarifarios (Santiago)'!$A:$A,0)))/1.19</f>
        <v>229.12512000000001</v>
      </c>
      <c r="R2056" s="19">
        <f>INDEX('Pliegos Tarifarios (Santiago)'!$K:$K,MATCH($B2056,'Pliegos Tarifarios (Santiago)'!$A:$A,0))</f>
        <v>729.50400000000002</v>
      </c>
      <c r="S2056" s="21">
        <f t="shared" si="128"/>
        <v>68720.309546699995</v>
      </c>
      <c r="T2056" s="21">
        <f t="shared" si="125"/>
        <v>13056.858813872999</v>
      </c>
      <c r="U2056" s="19">
        <v>0</v>
      </c>
      <c r="V2056" s="21">
        <f t="shared" si="126"/>
        <v>81777.168360572992</v>
      </c>
    </row>
    <row r="2057" spans="1:22" x14ac:dyDescent="0.3">
      <c r="A2057" s="3" t="s">
        <v>140</v>
      </c>
      <c r="B2057" s="3">
        <v>9</v>
      </c>
      <c r="C2057" s="4" t="s">
        <v>178</v>
      </c>
      <c r="D2057" s="3" t="s">
        <v>221</v>
      </c>
      <c r="E2057" s="3" t="s">
        <v>34</v>
      </c>
      <c r="F2057" s="4" t="s">
        <v>222</v>
      </c>
      <c r="G2057" s="3" t="s">
        <v>30</v>
      </c>
      <c r="H2057" s="5">
        <v>347.1705</v>
      </c>
      <c r="I2057" s="5">
        <v>0.97899999999999998</v>
      </c>
      <c r="J2057" s="5">
        <v>0.97899999999999998</v>
      </c>
      <c r="K2057" s="6">
        <v>1</v>
      </c>
      <c r="L2057" s="5">
        <v>11.2</v>
      </c>
      <c r="M2057" s="19">
        <f>H2057*INDEX('Pliegos Tarifarios (Santiago)'!$B:$B,MATCH($B2057,'Pliegos Tarifarios (Santiago)'!$A:$A,0))</f>
        <v>45744.226591500003</v>
      </c>
      <c r="N2057" s="19">
        <f>I2057*INDEX('Pliegos Tarifarios (Santiago)'!$C:$C,MATCH($B2057,'Pliegos Tarifarios (Santiago)'!$A:$A,0))</f>
        <v>3370.0303009999998</v>
      </c>
      <c r="O2057" s="19">
        <f>J2057*INDEX('Pliegos Tarifarios (Santiago)'!$D:$D,MATCH($B2057,'Pliegos Tarifarios (Santiago)'!$A:$A,0))</f>
        <v>14207.379186</v>
      </c>
      <c r="P2057" s="19">
        <f>H2057*INDEX('Pliegos Tarifarios (Santiago)'!$E:$E,MATCH($B2057,'Pliegos Tarifarios (Santiago)'!$A:$A,0))</f>
        <v>4521.5485920000001</v>
      </c>
      <c r="Q2057" s="19" cm="1">
        <f t="array" ref="Q2057">H2057*_xlfn.IFS(H2057&lt;=350,INDEX('Pliegos Tarifarios (Santiago)'!$F:$F,MATCH($B2057,'Pliegos Tarifarios (Santiago)'!$A:$A,0)),H2057&lt;=500,INDEX('Pliegos Tarifarios (Santiago)'!$G:$G,MATCH($B2057,'Pliegos Tarifarios (Santiago)'!$A:$A,0)),H2057&lt;=1000,INDEX('Pliegos Tarifarios (Santiago)'!$H:$H,MATCH($B2057,'Pliegos Tarifarios (Santiago)'!$A:$A,0)),H2057&lt;=5000,INDEX('Pliegos Tarifarios (Santiago)'!$I:$I,MATCH($B2057,'Pliegos Tarifarios (Santiago)'!$A:$A,0)),H2057&gt;5000,INDEX('Pliegos Tarifarios (Santiago)'!$J:$J,MATCH($B2057,'Pliegos Tarifarios (Santiago)'!$A:$A,0)))/1.19</f>
        <v>228.72409411764707</v>
      </c>
      <c r="R2057" s="19">
        <f>INDEX('Pliegos Tarifarios (Santiago)'!$K:$K,MATCH($B2057,'Pliegos Tarifarios (Santiago)'!$A:$A,0))</f>
        <v>729.50400000000002</v>
      </c>
      <c r="S2057" s="21">
        <f t="shared" si="128"/>
        <v>68801.412764617649</v>
      </c>
      <c r="T2057" s="21">
        <f t="shared" si="125"/>
        <v>13072.268425277354</v>
      </c>
      <c r="U2057" s="19">
        <v>0</v>
      </c>
      <c r="V2057" s="21">
        <f t="shared" si="126"/>
        <v>81873.681189894996</v>
      </c>
    </row>
    <row r="2058" spans="1:22" x14ac:dyDescent="0.3">
      <c r="A2058" s="3" t="s">
        <v>140</v>
      </c>
      <c r="B2058" s="3">
        <v>9</v>
      </c>
      <c r="C2058" s="4" t="s">
        <v>178</v>
      </c>
      <c r="D2058" s="3" t="s">
        <v>223</v>
      </c>
      <c r="E2058" s="3" t="s">
        <v>34</v>
      </c>
      <c r="F2058" s="4" t="s">
        <v>224</v>
      </c>
      <c r="G2058" s="3" t="s">
        <v>30</v>
      </c>
      <c r="H2058" s="5">
        <v>346.9649</v>
      </c>
      <c r="I2058" s="5">
        <v>0.9627</v>
      </c>
      <c r="J2058" s="5">
        <v>0.9375</v>
      </c>
      <c r="K2058" s="6">
        <v>0.9738236210657526</v>
      </c>
      <c r="L2058" s="5">
        <v>11.19</v>
      </c>
      <c r="M2058" s="19">
        <f>H2058*INDEX('Pliegos Tarifarios (Santiago)'!$B:$B,MATCH($B2058,'Pliegos Tarifarios (Santiago)'!$A:$A,0))</f>
        <v>45717.1361187</v>
      </c>
      <c r="N2058" s="19">
        <f>I2058*INDEX('Pliegos Tarifarios (Santiago)'!$C:$C,MATCH($B2058,'Pliegos Tarifarios (Santiago)'!$A:$A,0))</f>
        <v>3313.9205013000001</v>
      </c>
      <c r="O2058" s="19">
        <f>J2058*INDEX('Pliegos Tarifarios (Santiago)'!$D:$D,MATCH($B2058,'Pliegos Tarifarios (Santiago)'!$A:$A,0))</f>
        <v>13605.125625000001</v>
      </c>
      <c r="P2058" s="19">
        <f>H2058*INDEX('Pliegos Tarifarios (Santiago)'!$E:$E,MATCH($B2058,'Pliegos Tarifarios (Santiago)'!$A:$A,0))</f>
        <v>4518.8708575999999</v>
      </c>
      <c r="Q2058" s="19" cm="1">
        <f t="array" ref="Q2058">H2058*_xlfn.IFS(H2058&lt;=350,INDEX('Pliegos Tarifarios (Santiago)'!$F:$F,MATCH($B2058,'Pliegos Tarifarios (Santiago)'!$A:$A,0)),H2058&lt;=500,INDEX('Pliegos Tarifarios (Santiago)'!$G:$G,MATCH($B2058,'Pliegos Tarifarios (Santiago)'!$A:$A,0)),H2058&lt;=1000,INDEX('Pliegos Tarifarios (Santiago)'!$H:$H,MATCH($B2058,'Pliegos Tarifarios (Santiago)'!$A:$A,0)),H2058&lt;=5000,INDEX('Pliegos Tarifarios (Santiago)'!$I:$I,MATCH($B2058,'Pliegos Tarifarios (Santiago)'!$A:$A,0)),H2058&gt;5000,INDEX('Pliegos Tarifarios (Santiago)'!$J:$J,MATCH($B2058,'Pliegos Tarifarios (Santiago)'!$A:$A,0)))/1.19</f>
        <v>228.58864</v>
      </c>
      <c r="R2058" s="19">
        <f>INDEX('Pliegos Tarifarios (Santiago)'!$K:$K,MATCH($B2058,'Pliegos Tarifarios (Santiago)'!$A:$A,0))</f>
        <v>729.50400000000002</v>
      </c>
      <c r="S2058" s="21">
        <f t="shared" si="128"/>
        <v>68113.145742600012</v>
      </c>
      <c r="T2058" s="21">
        <f t="shared" ref="T2058:T2121" si="129">S2058*0.19</f>
        <v>12941.497691094002</v>
      </c>
      <c r="U2058" s="19">
        <v>0</v>
      </c>
      <c r="V2058" s="21">
        <f t="shared" ref="V2058:V2121" si="130">SUM(S2058:T2058)</f>
        <v>81054.643433694015</v>
      </c>
    </row>
    <row r="2059" spans="1:22" x14ac:dyDescent="0.3">
      <c r="A2059" s="3" t="s">
        <v>140</v>
      </c>
      <c r="B2059" s="3">
        <v>9</v>
      </c>
      <c r="C2059" s="4" t="s">
        <v>178</v>
      </c>
      <c r="D2059" s="3" t="s">
        <v>225</v>
      </c>
      <c r="E2059" s="3" t="s">
        <v>34</v>
      </c>
      <c r="F2059" s="4" t="s">
        <v>226</v>
      </c>
      <c r="G2059" s="3" t="s">
        <v>30</v>
      </c>
      <c r="H2059" s="5">
        <v>346.7955</v>
      </c>
      <c r="I2059" s="5">
        <v>0.97889999999999999</v>
      </c>
      <c r="J2059" s="5">
        <v>0.96179999999999999</v>
      </c>
      <c r="K2059" s="6">
        <v>0.98253141281029732</v>
      </c>
      <c r="L2059" s="5">
        <v>11.19</v>
      </c>
      <c r="M2059" s="19">
        <f>H2059*INDEX('Pliegos Tarifarios (Santiago)'!$B:$B,MATCH($B2059,'Pliegos Tarifarios (Santiago)'!$A:$A,0))</f>
        <v>45694.815466500004</v>
      </c>
      <c r="N2059" s="19">
        <f>I2059*INDEX('Pliegos Tarifarios (Santiago)'!$C:$C,MATCH($B2059,'Pliegos Tarifarios (Santiago)'!$A:$A,0))</f>
        <v>3369.6860690999997</v>
      </c>
      <c r="O2059" s="19">
        <f>J2059*INDEX('Pliegos Tarifarios (Santiago)'!$D:$D,MATCH($B2059,'Pliegos Tarifarios (Santiago)'!$A:$A,0))</f>
        <v>13957.770481199999</v>
      </c>
      <c r="P2059" s="19">
        <f>H2059*INDEX('Pliegos Tarifarios (Santiago)'!$E:$E,MATCH($B2059,'Pliegos Tarifarios (Santiago)'!$A:$A,0))</f>
        <v>4516.6645920000001</v>
      </c>
      <c r="Q2059" s="19" cm="1">
        <f t="array" ref="Q2059">H2059*_xlfn.IFS(H2059&lt;=350,INDEX('Pliegos Tarifarios (Santiago)'!$F:$F,MATCH($B2059,'Pliegos Tarifarios (Santiago)'!$A:$A,0)),H2059&lt;=500,INDEX('Pliegos Tarifarios (Santiago)'!$G:$G,MATCH($B2059,'Pliegos Tarifarios (Santiago)'!$A:$A,0)),H2059&lt;=1000,INDEX('Pliegos Tarifarios (Santiago)'!$H:$H,MATCH($B2059,'Pliegos Tarifarios (Santiago)'!$A:$A,0)),H2059&lt;=5000,INDEX('Pliegos Tarifarios (Santiago)'!$I:$I,MATCH($B2059,'Pliegos Tarifarios (Santiago)'!$A:$A,0)),H2059&gt;5000,INDEX('Pliegos Tarifarios (Santiago)'!$J:$J,MATCH($B2059,'Pliegos Tarifarios (Santiago)'!$A:$A,0)))/1.19</f>
        <v>228.47703529411766</v>
      </c>
      <c r="R2059" s="19">
        <f>INDEX('Pliegos Tarifarios (Santiago)'!$K:$K,MATCH($B2059,'Pliegos Tarifarios (Santiago)'!$A:$A,0))</f>
        <v>729.50400000000002</v>
      </c>
      <c r="S2059" s="21">
        <f t="shared" si="128"/>
        <v>68496.917644094108</v>
      </c>
      <c r="T2059" s="21">
        <f t="shared" si="129"/>
        <v>13014.41435237788</v>
      </c>
      <c r="U2059" s="19">
        <v>0</v>
      </c>
      <c r="V2059" s="21">
        <f t="shared" si="130"/>
        <v>81511.331996471985</v>
      </c>
    </row>
    <row r="2060" spans="1:22" x14ac:dyDescent="0.3">
      <c r="A2060" s="3" t="s">
        <v>140</v>
      </c>
      <c r="B2060" s="3">
        <v>9</v>
      </c>
      <c r="C2060" s="4" t="s">
        <v>178</v>
      </c>
      <c r="D2060" s="3" t="s">
        <v>227</v>
      </c>
      <c r="E2060" s="3" t="s">
        <v>34</v>
      </c>
      <c r="F2060" s="4" t="s">
        <v>228</v>
      </c>
      <c r="G2060" s="3" t="s">
        <v>30</v>
      </c>
      <c r="H2060" s="5">
        <v>347.12700000000001</v>
      </c>
      <c r="I2060" s="5">
        <v>0.96530000000000005</v>
      </c>
      <c r="J2060" s="5">
        <v>0.96030000000000004</v>
      </c>
      <c r="K2060" s="6">
        <v>0.99482026313063299</v>
      </c>
      <c r="L2060" s="5">
        <v>11.2</v>
      </c>
      <c r="M2060" s="19">
        <f>H2060*INDEX('Pliegos Tarifarios (Santiago)'!$B:$B,MATCH($B2060,'Pliegos Tarifarios (Santiago)'!$A:$A,0))</f>
        <v>45738.494901000005</v>
      </c>
      <c r="N2060" s="19">
        <f>I2060*INDEX('Pliegos Tarifarios (Santiago)'!$C:$C,MATCH($B2060,'Pliegos Tarifarios (Santiago)'!$A:$A,0))</f>
        <v>3322.8705307</v>
      </c>
      <c r="O2060" s="19">
        <f>J2060*INDEX('Pliegos Tarifarios (Santiago)'!$D:$D,MATCH($B2060,'Pliegos Tarifarios (Santiago)'!$A:$A,0))</f>
        <v>13936.0022802</v>
      </c>
      <c r="P2060" s="19">
        <f>H2060*INDEX('Pliegos Tarifarios (Santiago)'!$E:$E,MATCH($B2060,'Pliegos Tarifarios (Santiago)'!$A:$A,0))</f>
        <v>4520.9820479999998</v>
      </c>
      <c r="Q2060" s="19" cm="1">
        <f t="array" ref="Q2060">H2060*_xlfn.IFS(H2060&lt;=350,INDEX('Pliegos Tarifarios (Santiago)'!$F:$F,MATCH($B2060,'Pliegos Tarifarios (Santiago)'!$A:$A,0)),H2060&lt;=500,INDEX('Pliegos Tarifarios (Santiago)'!$G:$G,MATCH($B2060,'Pliegos Tarifarios (Santiago)'!$A:$A,0)),H2060&lt;=1000,INDEX('Pliegos Tarifarios (Santiago)'!$H:$H,MATCH($B2060,'Pliegos Tarifarios (Santiago)'!$A:$A,0)),H2060&lt;=5000,INDEX('Pliegos Tarifarios (Santiago)'!$I:$I,MATCH($B2060,'Pliegos Tarifarios (Santiago)'!$A:$A,0)),H2060&gt;5000,INDEX('Pliegos Tarifarios (Santiago)'!$J:$J,MATCH($B2060,'Pliegos Tarifarios (Santiago)'!$A:$A,0)))/1.19</f>
        <v>228.69543529411769</v>
      </c>
      <c r="R2060" s="19">
        <f>INDEX('Pliegos Tarifarios (Santiago)'!$K:$K,MATCH($B2060,'Pliegos Tarifarios (Santiago)'!$A:$A,0))</f>
        <v>729.50400000000002</v>
      </c>
      <c r="S2060" s="21">
        <f t="shared" si="128"/>
        <v>68476.549195194137</v>
      </c>
      <c r="T2060" s="21">
        <f t="shared" si="129"/>
        <v>13010.544347086887</v>
      </c>
      <c r="U2060" s="19">
        <v>0</v>
      </c>
      <c r="V2060" s="21">
        <f t="shared" si="130"/>
        <v>81487.093542281029</v>
      </c>
    </row>
    <row r="2061" spans="1:22" x14ac:dyDescent="0.3">
      <c r="A2061" s="3" t="s">
        <v>140</v>
      </c>
      <c r="B2061" s="3">
        <v>9</v>
      </c>
      <c r="C2061" s="4" t="s">
        <v>178</v>
      </c>
      <c r="D2061" s="3" t="s">
        <v>229</v>
      </c>
      <c r="E2061" s="3" t="s">
        <v>34</v>
      </c>
      <c r="F2061" s="4" t="s">
        <v>230</v>
      </c>
      <c r="G2061" s="3" t="s">
        <v>30</v>
      </c>
      <c r="H2061" s="5">
        <v>347.47699999999998</v>
      </c>
      <c r="I2061" s="5">
        <v>0.9919</v>
      </c>
      <c r="J2061" s="5">
        <v>0.94910000000000005</v>
      </c>
      <c r="K2061" s="6">
        <v>0.95685048896058078</v>
      </c>
      <c r="L2061" s="5">
        <v>11.21</v>
      </c>
      <c r="M2061" s="19">
        <f>H2061*INDEX('Pliegos Tarifarios (Santiago)'!$B:$B,MATCH($B2061,'Pliegos Tarifarios (Santiago)'!$A:$A,0))</f>
        <v>45784.611950999999</v>
      </c>
      <c r="N2061" s="19">
        <f>I2061*INDEX('Pliegos Tarifarios (Santiago)'!$C:$C,MATCH($B2061,'Pliegos Tarifarios (Santiago)'!$A:$A,0))</f>
        <v>3414.4362160999999</v>
      </c>
      <c r="O2061" s="19">
        <f>J2061*INDEX('Pliegos Tarifarios (Santiago)'!$D:$D,MATCH($B2061,'Pliegos Tarifarios (Santiago)'!$A:$A,0))</f>
        <v>13773.466379400001</v>
      </c>
      <c r="P2061" s="19">
        <f>H2061*INDEX('Pliegos Tarifarios (Santiago)'!$E:$E,MATCH($B2061,'Pliegos Tarifarios (Santiago)'!$A:$A,0))</f>
        <v>4525.5404479999997</v>
      </c>
      <c r="Q2061" s="19" cm="1">
        <f t="array" ref="Q2061">H2061*_xlfn.IFS(H2061&lt;=350,INDEX('Pliegos Tarifarios (Santiago)'!$F:$F,MATCH($B2061,'Pliegos Tarifarios (Santiago)'!$A:$A,0)),H2061&lt;=500,INDEX('Pliegos Tarifarios (Santiago)'!$G:$G,MATCH($B2061,'Pliegos Tarifarios (Santiago)'!$A:$A,0)),H2061&lt;=1000,INDEX('Pliegos Tarifarios (Santiago)'!$H:$H,MATCH($B2061,'Pliegos Tarifarios (Santiago)'!$A:$A,0)),H2061&lt;=5000,INDEX('Pliegos Tarifarios (Santiago)'!$I:$I,MATCH($B2061,'Pliegos Tarifarios (Santiago)'!$A:$A,0)),H2061&gt;5000,INDEX('Pliegos Tarifarios (Santiago)'!$J:$J,MATCH($B2061,'Pliegos Tarifarios (Santiago)'!$A:$A,0)))/1.19</f>
        <v>228.92602352941176</v>
      </c>
      <c r="R2061" s="19">
        <f>INDEX('Pliegos Tarifarios (Santiago)'!$K:$K,MATCH($B2061,'Pliegos Tarifarios (Santiago)'!$A:$A,0))</f>
        <v>729.50400000000002</v>
      </c>
      <c r="S2061" s="21">
        <f t="shared" si="128"/>
        <v>68456.485018029416</v>
      </c>
      <c r="T2061" s="21">
        <f t="shared" si="129"/>
        <v>13006.73215342559</v>
      </c>
      <c r="U2061" s="19">
        <v>0</v>
      </c>
      <c r="V2061" s="21">
        <f t="shared" si="130"/>
        <v>81463.217171455006</v>
      </c>
    </row>
    <row r="2062" spans="1:22" x14ac:dyDescent="0.3">
      <c r="A2062" s="3" t="s">
        <v>140</v>
      </c>
      <c r="B2062" s="3">
        <v>9</v>
      </c>
      <c r="C2062" s="4" t="s">
        <v>178</v>
      </c>
      <c r="D2062" s="3" t="s">
        <v>231</v>
      </c>
      <c r="E2062" s="3" t="s">
        <v>34</v>
      </c>
      <c r="F2062" s="4" t="s">
        <v>232</v>
      </c>
      <c r="G2062" s="3" t="s">
        <v>30</v>
      </c>
      <c r="H2062" s="5">
        <v>346.77769999999998</v>
      </c>
      <c r="I2062" s="5">
        <v>0.98150000000000004</v>
      </c>
      <c r="J2062" s="5">
        <v>0.94269999999999998</v>
      </c>
      <c r="K2062" s="6">
        <v>0.96046867040244521</v>
      </c>
      <c r="L2062" s="5">
        <v>11.19</v>
      </c>
      <c r="M2062" s="19">
        <f>H2062*INDEX('Pliegos Tarifarios (Santiago)'!$B:$B,MATCH($B2062,'Pliegos Tarifarios (Santiago)'!$A:$A,0))</f>
        <v>45692.470085100002</v>
      </c>
      <c r="N2062" s="19">
        <f>I2062*INDEX('Pliegos Tarifarios (Santiago)'!$C:$C,MATCH($B2062,'Pliegos Tarifarios (Santiago)'!$A:$A,0))</f>
        <v>3378.6360985000001</v>
      </c>
      <c r="O2062" s="19">
        <f>J2062*INDEX('Pliegos Tarifarios (Santiago)'!$D:$D,MATCH($B2062,'Pliegos Tarifarios (Santiago)'!$A:$A,0))</f>
        <v>13680.588721799999</v>
      </c>
      <c r="P2062" s="19">
        <f>H2062*INDEX('Pliegos Tarifarios (Santiago)'!$E:$E,MATCH($B2062,'Pliegos Tarifarios (Santiago)'!$A:$A,0))</f>
        <v>4516.4327647999999</v>
      </c>
      <c r="Q2062" s="19" cm="1">
        <f t="array" ref="Q2062">H2062*_xlfn.IFS(H2062&lt;=350,INDEX('Pliegos Tarifarios (Santiago)'!$F:$F,MATCH($B2062,'Pliegos Tarifarios (Santiago)'!$A:$A,0)),H2062&lt;=500,INDEX('Pliegos Tarifarios (Santiago)'!$G:$G,MATCH($B2062,'Pliegos Tarifarios (Santiago)'!$A:$A,0)),H2062&lt;=1000,INDEX('Pliegos Tarifarios (Santiago)'!$H:$H,MATCH($B2062,'Pliegos Tarifarios (Santiago)'!$A:$A,0)),H2062&lt;=5000,INDEX('Pliegos Tarifarios (Santiago)'!$I:$I,MATCH($B2062,'Pliegos Tarifarios (Santiago)'!$A:$A,0)),H2062&gt;5000,INDEX('Pliegos Tarifarios (Santiago)'!$J:$J,MATCH($B2062,'Pliegos Tarifarios (Santiago)'!$A:$A,0)))/1.19</f>
        <v>228.46530823529415</v>
      </c>
      <c r="R2062" s="19">
        <f>INDEX('Pliegos Tarifarios (Santiago)'!$K:$K,MATCH($B2062,'Pliegos Tarifarios (Santiago)'!$A:$A,0))</f>
        <v>729.50400000000002</v>
      </c>
      <c r="S2062" s="21">
        <f t="shared" si="128"/>
        <v>68226.096978435293</v>
      </c>
      <c r="T2062" s="21">
        <f t="shared" si="129"/>
        <v>12962.958425902705</v>
      </c>
      <c r="U2062" s="19">
        <v>0</v>
      </c>
      <c r="V2062" s="21">
        <f t="shared" si="130"/>
        <v>81189.055404337996</v>
      </c>
    </row>
    <row r="2063" spans="1:22" x14ac:dyDescent="0.3">
      <c r="A2063" s="3" t="s">
        <v>140</v>
      </c>
      <c r="B2063" s="3">
        <v>9</v>
      </c>
      <c r="C2063" s="4" t="s">
        <v>178</v>
      </c>
      <c r="D2063" s="3" t="s">
        <v>233</v>
      </c>
      <c r="E2063" s="3" t="s">
        <v>34</v>
      </c>
      <c r="F2063" s="4" t="s">
        <v>234</v>
      </c>
      <c r="G2063" s="3" t="s">
        <v>30</v>
      </c>
      <c r="H2063" s="5">
        <v>347.56459999999998</v>
      </c>
      <c r="I2063" s="5">
        <v>0.97360000000000002</v>
      </c>
      <c r="J2063" s="5">
        <v>0.97360000000000002</v>
      </c>
      <c r="K2063" s="6">
        <v>1</v>
      </c>
      <c r="L2063" s="5">
        <v>11.21</v>
      </c>
      <c r="M2063" s="19">
        <f>H2063*INDEX('Pliegos Tarifarios (Santiago)'!$B:$B,MATCH($B2063,'Pliegos Tarifarios (Santiago)'!$A:$A,0))</f>
        <v>45796.154389800002</v>
      </c>
      <c r="N2063" s="19">
        <f>I2063*INDEX('Pliegos Tarifarios (Santiago)'!$C:$C,MATCH($B2063,'Pliegos Tarifarios (Santiago)'!$A:$A,0))</f>
        <v>3351.4417784000002</v>
      </c>
      <c r="O2063" s="19">
        <f>J2063*INDEX('Pliegos Tarifarios (Santiago)'!$D:$D,MATCH($B2063,'Pliegos Tarifarios (Santiago)'!$A:$A,0))</f>
        <v>14129.013662400001</v>
      </c>
      <c r="P2063" s="19">
        <f>H2063*INDEX('Pliegos Tarifarios (Santiago)'!$E:$E,MATCH($B2063,'Pliegos Tarifarios (Santiago)'!$A:$A,0))</f>
        <v>4526.6813503999992</v>
      </c>
      <c r="Q2063" s="19" cm="1">
        <f t="array" ref="Q2063">H2063*_xlfn.IFS(H2063&lt;=350,INDEX('Pliegos Tarifarios (Santiago)'!$F:$F,MATCH($B2063,'Pliegos Tarifarios (Santiago)'!$A:$A,0)),H2063&lt;=500,INDEX('Pliegos Tarifarios (Santiago)'!$G:$G,MATCH($B2063,'Pliegos Tarifarios (Santiago)'!$A:$A,0)),H2063&lt;=1000,INDEX('Pliegos Tarifarios (Santiago)'!$H:$H,MATCH($B2063,'Pliegos Tarifarios (Santiago)'!$A:$A,0)),H2063&lt;=5000,INDEX('Pliegos Tarifarios (Santiago)'!$I:$I,MATCH($B2063,'Pliegos Tarifarios (Santiago)'!$A:$A,0)),H2063&gt;5000,INDEX('Pliegos Tarifarios (Santiago)'!$J:$J,MATCH($B2063,'Pliegos Tarifarios (Santiago)'!$A:$A,0)))/1.19</f>
        <v>228.98373647058824</v>
      </c>
      <c r="R2063" s="19">
        <f>INDEX('Pliegos Tarifarios (Santiago)'!$K:$K,MATCH($B2063,'Pliegos Tarifarios (Santiago)'!$A:$A,0))</f>
        <v>729.50400000000002</v>
      </c>
      <c r="S2063" s="21">
        <f t="shared" si="128"/>
        <v>68761.778917470598</v>
      </c>
      <c r="T2063" s="21">
        <f t="shared" si="129"/>
        <v>13064.737994319414</v>
      </c>
      <c r="U2063" s="19">
        <v>0</v>
      </c>
      <c r="V2063" s="21">
        <f t="shared" si="130"/>
        <v>81826.516911790008</v>
      </c>
    </row>
    <row r="2064" spans="1:22" x14ac:dyDescent="0.3">
      <c r="A2064" s="3" t="s">
        <v>140</v>
      </c>
      <c r="B2064" s="3">
        <v>9</v>
      </c>
      <c r="C2064" s="4" t="s">
        <v>178</v>
      </c>
      <c r="D2064" s="3" t="s">
        <v>235</v>
      </c>
      <c r="E2064" s="3" t="s">
        <v>236</v>
      </c>
      <c r="F2064" s="4" t="s">
        <v>39</v>
      </c>
      <c r="G2064" s="3" t="s">
        <v>30</v>
      </c>
      <c r="H2064" s="5">
        <v>579.85730000000001</v>
      </c>
      <c r="I2064" s="5">
        <v>1.6385000000000001</v>
      </c>
      <c r="J2064" s="5">
        <v>1.6385000000000001</v>
      </c>
      <c r="K2064" s="6">
        <v>1</v>
      </c>
      <c r="L2064" s="5">
        <v>18.71</v>
      </c>
      <c r="M2064" s="19">
        <f>H2064*INDEX('Pliegos Tarifarios (Santiago)'!$B:$B,MATCH($B2064,'Pliegos Tarifarios (Santiago)'!$A:$A,0))</f>
        <v>76403.737419900004</v>
      </c>
      <c r="N2064" s="19">
        <f>I2064*INDEX('Pliegos Tarifarios (Santiago)'!$C:$C,MATCH($B2064,'Pliegos Tarifarios (Santiago)'!$A:$A,0))</f>
        <v>5640.2396815000002</v>
      </c>
      <c r="O2064" s="19">
        <f>J2064*INDEX('Pliegos Tarifarios (Santiago)'!$D:$D,MATCH($B2064,'Pliegos Tarifarios (Santiago)'!$A:$A,0))</f>
        <v>23778.131559000001</v>
      </c>
      <c r="P2064" s="19">
        <f>H2064*INDEX('Pliegos Tarifarios (Santiago)'!$E:$E,MATCH($B2064,'Pliegos Tarifarios (Santiago)'!$A:$A,0))</f>
        <v>7552.0614751999992</v>
      </c>
      <c r="Q2064" s="19" cm="1">
        <f t="array" ref="Q2064">H2064*_xlfn.IFS(H2064&lt;=350,INDEX('Pliegos Tarifarios (Santiago)'!$F:$F,MATCH($B2064,'Pliegos Tarifarios (Santiago)'!$A:$A,0)),H2064&lt;=500,INDEX('Pliegos Tarifarios (Santiago)'!$G:$G,MATCH($B2064,'Pliegos Tarifarios (Santiago)'!$A:$A,0)),H2064&lt;=1000,INDEX('Pliegos Tarifarios (Santiago)'!$H:$H,MATCH($B2064,'Pliegos Tarifarios (Santiago)'!$A:$A,0)),H2064&lt;=5000,INDEX('Pliegos Tarifarios (Santiago)'!$I:$I,MATCH($B2064,'Pliegos Tarifarios (Santiago)'!$A:$A,0)),H2064&gt;5000,INDEX('Pliegos Tarifarios (Santiago)'!$J:$J,MATCH($B2064,'Pliegos Tarifarios (Santiago)'!$A:$A,0)))/1.19</f>
        <v>1359.9846422689079</v>
      </c>
      <c r="R2064" s="19">
        <f>INDEX('Pliegos Tarifarios (Santiago)'!$K:$K,MATCH($B2064,'Pliegos Tarifarios (Santiago)'!$A:$A,0))</f>
        <v>729.50400000000002</v>
      </c>
      <c r="S2064" s="21">
        <f t="shared" si="128"/>
        <v>115463.65877786891</v>
      </c>
      <c r="T2064" s="21">
        <f t="shared" si="129"/>
        <v>21938.095167795094</v>
      </c>
      <c r="U2064" s="19">
        <v>0</v>
      </c>
      <c r="V2064" s="21">
        <f t="shared" si="130"/>
        <v>137401.75394566401</v>
      </c>
    </row>
    <row r="2065" spans="1:22" x14ac:dyDescent="0.3">
      <c r="A2065" s="3" t="s">
        <v>140</v>
      </c>
      <c r="B2065" s="3">
        <v>9</v>
      </c>
      <c r="C2065" s="4" t="s">
        <v>178</v>
      </c>
      <c r="D2065" s="3" t="s">
        <v>237</v>
      </c>
      <c r="E2065" s="3" t="s">
        <v>236</v>
      </c>
      <c r="F2065" s="4" t="s">
        <v>37</v>
      </c>
      <c r="G2065" s="3" t="s">
        <v>30</v>
      </c>
      <c r="H2065" s="5">
        <v>578.94650000000001</v>
      </c>
      <c r="I2065" s="5">
        <v>1.6900999999999999</v>
      </c>
      <c r="J2065" s="5">
        <v>1.6900999999999999</v>
      </c>
      <c r="K2065" s="6">
        <v>1</v>
      </c>
      <c r="L2065" s="5">
        <v>18.68</v>
      </c>
      <c r="M2065" s="19">
        <f>H2065*INDEX('Pliegos Tarifarios (Santiago)'!$B:$B,MATCH($B2065,'Pliegos Tarifarios (Santiago)'!$A:$A,0))</f>
        <v>76283.727679500007</v>
      </c>
      <c r="N2065" s="19">
        <f>I2065*INDEX('Pliegos Tarifarios (Santiago)'!$C:$C,MATCH($B2065,'Pliegos Tarifarios (Santiago)'!$A:$A,0))</f>
        <v>5817.8633418999998</v>
      </c>
      <c r="O2065" s="19">
        <f>J2065*INDEX('Pliegos Tarifarios (Santiago)'!$D:$D,MATCH($B2065,'Pliegos Tarifarios (Santiago)'!$A:$A,0))</f>
        <v>24526.9576734</v>
      </c>
      <c r="P2065" s="19">
        <f>H2065*INDEX('Pliegos Tarifarios (Santiago)'!$E:$E,MATCH($B2065,'Pliegos Tarifarios (Santiago)'!$A:$A,0))</f>
        <v>7540.199216</v>
      </c>
      <c r="Q2065" s="19" cm="1">
        <f t="array" ref="Q2065">H2065*_xlfn.IFS(H2065&lt;=350,INDEX('Pliegos Tarifarios (Santiago)'!$F:$F,MATCH($B2065,'Pliegos Tarifarios (Santiago)'!$A:$A,0)),H2065&lt;=500,INDEX('Pliegos Tarifarios (Santiago)'!$G:$G,MATCH($B2065,'Pliegos Tarifarios (Santiago)'!$A:$A,0)),H2065&lt;=1000,INDEX('Pliegos Tarifarios (Santiago)'!$H:$H,MATCH($B2065,'Pliegos Tarifarios (Santiago)'!$A:$A,0)),H2065&lt;=5000,INDEX('Pliegos Tarifarios (Santiago)'!$I:$I,MATCH($B2065,'Pliegos Tarifarios (Santiago)'!$A:$A,0)),H2065&gt;5000,INDEX('Pliegos Tarifarios (Santiago)'!$J:$J,MATCH($B2065,'Pliegos Tarifarios (Santiago)'!$A:$A,0)))/1.19</f>
        <v>1357.8484718487398</v>
      </c>
      <c r="R2065" s="19">
        <f>INDEX('Pliegos Tarifarios (Santiago)'!$K:$K,MATCH($B2065,'Pliegos Tarifarios (Santiago)'!$A:$A,0))</f>
        <v>729.50400000000002</v>
      </c>
      <c r="S2065" s="21">
        <f t="shared" si="128"/>
        <v>116256.10038264874</v>
      </c>
      <c r="T2065" s="21">
        <f t="shared" si="129"/>
        <v>22088.65907270326</v>
      </c>
      <c r="U2065" s="19">
        <v>0</v>
      </c>
      <c r="V2065" s="21">
        <f t="shared" si="130"/>
        <v>138344.759455352</v>
      </c>
    </row>
    <row r="2066" spans="1:22" x14ac:dyDescent="0.3">
      <c r="A2066" s="3" t="s">
        <v>140</v>
      </c>
      <c r="B2066" s="3">
        <v>9</v>
      </c>
      <c r="C2066" s="4" t="s">
        <v>178</v>
      </c>
      <c r="D2066" s="3" t="s">
        <v>238</v>
      </c>
      <c r="E2066" s="3" t="s">
        <v>236</v>
      </c>
      <c r="F2066" s="4" t="s">
        <v>239</v>
      </c>
      <c r="G2066" s="3" t="s">
        <v>30</v>
      </c>
      <c r="H2066" s="5">
        <v>580.33839999999998</v>
      </c>
      <c r="I2066" s="5">
        <v>1.6291</v>
      </c>
      <c r="J2066" s="5">
        <v>1.5912999999999999</v>
      </c>
      <c r="K2066" s="6">
        <v>0.97679700448100171</v>
      </c>
      <c r="L2066" s="5">
        <v>18.72</v>
      </c>
      <c r="M2066" s="19">
        <f>H2066*INDEX('Pliegos Tarifarios (Santiago)'!$B:$B,MATCH($B2066,'Pliegos Tarifarios (Santiago)'!$A:$A,0))</f>
        <v>76467.128599200005</v>
      </c>
      <c r="N2066" s="19">
        <f>I2066*INDEX('Pliegos Tarifarios (Santiago)'!$C:$C,MATCH($B2066,'Pliegos Tarifarios (Santiago)'!$A:$A,0))</f>
        <v>5607.8818829000002</v>
      </c>
      <c r="O2066" s="19">
        <f>J2066*INDEX('Pliegos Tarifarios (Santiago)'!$D:$D,MATCH($B2066,'Pliegos Tarifarios (Santiago)'!$A:$A,0))</f>
        <v>23093.1588342</v>
      </c>
      <c r="P2066" s="19">
        <f>H2066*INDEX('Pliegos Tarifarios (Santiago)'!$E:$E,MATCH($B2066,'Pliegos Tarifarios (Santiago)'!$A:$A,0))</f>
        <v>7558.3273215999989</v>
      </c>
      <c r="Q2066" s="19" cm="1">
        <f t="array" ref="Q2066">H2066*_xlfn.IFS(H2066&lt;=350,INDEX('Pliegos Tarifarios (Santiago)'!$F:$F,MATCH($B2066,'Pliegos Tarifarios (Santiago)'!$A:$A,0)),H2066&lt;=500,INDEX('Pliegos Tarifarios (Santiago)'!$G:$G,MATCH($B2066,'Pliegos Tarifarios (Santiago)'!$A:$A,0)),H2066&lt;=1000,INDEX('Pliegos Tarifarios (Santiago)'!$H:$H,MATCH($B2066,'Pliegos Tarifarios (Santiago)'!$A:$A,0)),H2066&lt;=5000,INDEX('Pliegos Tarifarios (Santiago)'!$I:$I,MATCH($B2066,'Pliegos Tarifarios (Santiago)'!$A:$A,0)),H2066&gt;5000,INDEX('Pliegos Tarifarios (Santiago)'!$J:$J,MATCH($B2066,'Pliegos Tarifarios (Santiago)'!$A:$A,0)))/1.19</f>
        <v>1361.1130036974791</v>
      </c>
      <c r="R2066" s="19">
        <f>INDEX('Pliegos Tarifarios (Santiago)'!$K:$K,MATCH($B2066,'Pliegos Tarifarios (Santiago)'!$A:$A,0))</f>
        <v>729.50400000000002</v>
      </c>
      <c r="S2066" s="21">
        <f t="shared" si="128"/>
        <v>114817.11364159748</v>
      </c>
      <c r="T2066" s="21">
        <f t="shared" si="129"/>
        <v>21815.251591903521</v>
      </c>
      <c r="U2066" s="19">
        <v>0</v>
      </c>
      <c r="V2066" s="21">
        <f t="shared" si="130"/>
        <v>136632.36523350101</v>
      </c>
    </row>
    <row r="2067" spans="1:22" x14ac:dyDescent="0.3">
      <c r="A2067" s="3" t="s">
        <v>140</v>
      </c>
      <c r="B2067" s="3">
        <v>9</v>
      </c>
      <c r="C2067" s="4" t="s">
        <v>178</v>
      </c>
      <c r="D2067" s="3" t="s">
        <v>240</v>
      </c>
      <c r="E2067" s="3" t="s">
        <v>236</v>
      </c>
      <c r="F2067" s="4" t="s">
        <v>241</v>
      </c>
      <c r="G2067" s="3" t="s">
        <v>30</v>
      </c>
      <c r="H2067" s="5">
        <v>579.39840000000004</v>
      </c>
      <c r="I2067" s="5">
        <v>1.6285000000000001</v>
      </c>
      <c r="J2067" s="5">
        <v>1.5896999999999999</v>
      </c>
      <c r="K2067" s="6">
        <v>0.97617439361375491</v>
      </c>
      <c r="L2067" s="5">
        <v>18.690000000000001</v>
      </c>
      <c r="M2067" s="19">
        <f>H2067*INDEX('Pliegos Tarifarios (Santiago)'!$B:$B,MATCH($B2067,'Pliegos Tarifarios (Santiago)'!$A:$A,0))</f>
        <v>76343.271379200014</v>
      </c>
      <c r="N2067" s="19">
        <f>I2067*INDEX('Pliegos Tarifarios (Santiago)'!$C:$C,MATCH($B2067,'Pliegos Tarifarios (Santiago)'!$A:$A,0))</f>
        <v>5605.8164914999998</v>
      </c>
      <c r="O2067" s="19">
        <f>J2067*INDEX('Pliegos Tarifarios (Santiago)'!$D:$D,MATCH($B2067,'Pliegos Tarifarios (Santiago)'!$A:$A,0))</f>
        <v>23069.939419799997</v>
      </c>
      <c r="P2067" s="19">
        <f>H2067*INDEX('Pliegos Tarifarios (Santiago)'!$E:$E,MATCH($B2067,'Pliegos Tarifarios (Santiago)'!$A:$A,0))</f>
        <v>7546.0847616000001</v>
      </c>
      <c r="Q2067" s="19" cm="1">
        <f t="array" ref="Q2067">H2067*_xlfn.IFS(H2067&lt;=350,INDEX('Pliegos Tarifarios (Santiago)'!$F:$F,MATCH($B2067,'Pliegos Tarifarios (Santiago)'!$A:$A,0)),H2067&lt;=500,INDEX('Pliegos Tarifarios (Santiago)'!$G:$G,MATCH($B2067,'Pliegos Tarifarios (Santiago)'!$A:$A,0)),H2067&lt;=1000,INDEX('Pliegos Tarifarios (Santiago)'!$H:$H,MATCH($B2067,'Pliegos Tarifarios (Santiago)'!$A:$A,0)),H2067&lt;=5000,INDEX('Pliegos Tarifarios (Santiago)'!$I:$I,MATCH($B2067,'Pliegos Tarifarios (Santiago)'!$A:$A,0)),H2067&gt;5000,INDEX('Pliegos Tarifarios (Santiago)'!$J:$J,MATCH($B2067,'Pliegos Tarifarios (Santiago)'!$A:$A,0)))/1.19</f>
        <v>1358.9083482352944</v>
      </c>
      <c r="R2067" s="19">
        <f>INDEX('Pliegos Tarifarios (Santiago)'!$K:$K,MATCH($B2067,'Pliegos Tarifarios (Santiago)'!$A:$A,0))</f>
        <v>729.50400000000002</v>
      </c>
      <c r="S2067" s="21">
        <f t="shared" si="128"/>
        <v>114653.52440033529</v>
      </c>
      <c r="T2067" s="21">
        <f t="shared" si="129"/>
        <v>21784.169636063703</v>
      </c>
      <c r="U2067" s="19">
        <v>0</v>
      </c>
      <c r="V2067" s="21">
        <f t="shared" si="130"/>
        <v>136437.69403639899</v>
      </c>
    </row>
    <row r="2068" spans="1:22" x14ac:dyDescent="0.3">
      <c r="A2068" s="3" t="s">
        <v>140</v>
      </c>
      <c r="B2068" s="3">
        <v>9</v>
      </c>
      <c r="C2068" s="4" t="s">
        <v>178</v>
      </c>
      <c r="D2068" s="3" t="s">
        <v>242</v>
      </c>
      <c r="E2068" s="3" t="s">
        <v>236</v>
      </c>
      <c r="F2068" s="4" t="s">
        <v>243</v>
      </c>
      <c r="G2068" s="3" t="s">
        <v>30</v>
      </c>
      <c r="H2068" s="5">
        <v>580.05809999999997</v>
      </c>
      <c r="I2068" s="5">
        <v>1.6406000000000001</v>
      </c>
      <c r="J2068" s="5">
        <v>1.6049</v>
      </c>
      <c r="K2068" s="6">
        <v>0.97823966841399479</v>
      </c>
      <c r="L2068" s="5">
        <v>18.71</v>
      </c>
      <c r="M2068" s="19">
        <f>H2068*INDEX('Pliegos Tarifarios (Santiago)'!$B:$B,MATCH($B2068,'Pliegos Tarifarios (Santiago)'!$A:$A,0))</f>
        <v>76430.195430299995</v>
      </c>
      <c r="N2068" s="19">
        <f>I2068*INDEX('Pliegos Tarifarios (Santiago)'!$C:$C,MATCH($B2068,'Pliegos Tarifarios (Santiago)'!$A:$A,0))</f>
        <v>5647.4685514000003</v>
      </c>
      <c r="O2068" s="19">
        <f>J2068*INDEX('Pliegos Tarifarios (Santiago)'!$D:$D,MATCH($B2068,'Pliegos Tarifarios (Santiago)'!$A:$A,0))</f>
        <v>23290.523856600001</v>
      </c>
      <c r="P2068" s="19">
        <f>H2068*INDEX('Pliegos Tarifarios (Santiago)'!$E:$E,MATCH($B2068,'Pliegos Tarifarios (Santiago)'!$A:$A,0))</f>
        <v>7554.6766943999992</v>
      </c>
      <c r="Q2068" s="19" cm="1">
        <f t="array" ref="Q2068">H2068*_xlfn.IFS(H2068&lt;=350,INDEX('Pliegos Tarifarios (Santiago)'!$F:$F,MATCH($B2068,'Pliegos Tarifarios (Santiago)'!$A:$A,0)),H2068&lt;=500,INDEX('Pliegos Tarifarios (Santiago)'!$G:$G,MATCH($B2068,'Pliegos Tarifarios (Santiago)'!$A:$A,0)),H2068&lt;=1000,INDEX('Pliegos Tarifarios (Santiago)'!$H:$H,MATCH($B2068,'Pliegos Tarifarios (Santiago)'!$A:$A,0)),H2068&lt;=5000,INDEX('Pliegos Tarifarios (Santiago)'!$I:$I,MATCH($B2068,'Pliegos Tarifarios (Santiago)'!$A:$A,0)),H2068&gt;5000,INDEX('Pliegos Tarifarios (Santiago)'!$J:$J,MATCH($B2068,'Pliegos Tarifarios (Santiago)'!$A:$A,0)))/1.19</f>
        <v>1360.4555942016807</v>
      </c>
      <c r="R2068" s="19">
        <f>INDEX('Pliegos Tarifarios (Santiago)'!$K:$K,MATCH($B2068,'Pliegos Tarifarios (Santiago)'!$A:$A,0))</f>
        <v>729.50400000000002</v>
      </c>
      <c r="S2068" s="21">
        <f t="shared" si="128"/>
        <v>115012.82412690167</v>
      </c>
      <c r="T2068" s="21">
        <f t="shared" si="129"/>
        <v>21852.436584111318</v>
      </c>
      <c r="U2068" s="19">
        <v>0</v>
      </c>
      <c r="V2068" s="21">
        <f t="shared" si="130"/>
        <v>136865.26071101299</v>
      </c>
    </row>
    <row r="2069" spans="1:22" x14ac:dyDescent="0.3">
      <c r="A2069" s="3" t="s">
        <v>140</v>
      </c>
      <c r="B2069" s="3">
        <v>9</v>
      </c>
      <c r="C2069" s="4" t="s">
        <v>178</v>
      </c>
      <c r="D2069" s="3" t="s">
        <v>244</v>
      </c>
      <c r="E2069" s="3" t="s">
        <v>51</v>
      </c>
      <c r="F2069" s="4" t="s">
        <v>245</v>
      </c>
      <c r="G2069" s="3" t="s">
        <v>30</v>
      </c>
      <c r="H2069" s="5">
        <v>577.88549999999998</v>
      </c>
      <c r="I2069" s="5">
        <v>1.5958000000000001</v>
      </c>
      <c r="J2069" s="5">
        <v>1.5958000000000001</v>
      </c>
      <c r="K2069" s="6">
        <v>1</v>
      </c>
      <c r="L2069" s="5">
        <v>18.64</v>
      </c>
      <c r="M2069" s="19">
        <f>H2069*INDEX('Pliegos Tarifarios (Santiago)'!$B:$B,MATCH($B2069,'Pliegos Tarifarios (Santiago)'!$A:$A,0))</f>
        <v>76143.927136500002</v>
      </c>
      <c r="N2069" s="19">
        <f>I2069*INDEX('Pliegos Tarifarios (Santiago)'!$C:$C,MATCH($B2069,'Pliegos Tarifarios (Santiago)'!$A:$A,0))</f>
        <v>5493.2526602000007</v>
      </c>
      <c r="O2069" s="19">
        <f>J2069*INDEX('Pliegos Tarifarios (Santiago)'!$D:$D,MATCH($B2069,'Pliegos Tarifarios (Santiago)'!$A:$A,0))</f>
        <v>23158.4634372</v>
      </c>
      <c r="P2069" s="19">
        <f>H2069*INDEX('Pliegos Tarifarios (Santiago)'!$E:$E,MATCH($B2069,'Pliegos Tarifarios (Santiago)'!$A:$A,0))</f>
        <v>7526.3807519999991</v>
      </c>
      <c r="Q2069" s="19" cm="1">
        <f t="array" ref="Q2069">H2069*_xlfn.IFS(H2069&lt;=350,INDEX('Pliegos Tarifarios (Santiago)'!$F:$F,MATCH($B2069,'Pliegos Tarifarios (Santiago)'!$A:$A,0)),H2069&lt;=500,INDEX('Pliegos Tarifarios (Santiago)'!$G:$G,MATCH($B2069,'Pliegos Tarifarios (Santiago)'!$A:$A,0)),H2069&lt;=1000,INDEX('Pliegos Tarifarios (Santiago)'!$H:$H,MATCH($B2069,'Pliegos Tarifarios (Santiago)'!$A:$A,0)),H2069&lt;=5000,INDEX('Pliegos Tarifarios (Santiago)'!$I:$I,MATCH($B2069,'Pliegos Tarifarios (Santiago)'!$A:$A,0)),H2069&gt;5000,INDEX('Pliegos Tarifarios (Santiago)'!$J:$J,MATCH($B2069,'Pliegos Tarifarios (Santiago)'!$A:$A,0)))/1.19</f>
        <v>1355.3600256302523</v>
      </c>
      <c r="R2069" s="19">
        <f>INDEX('Pliegos Tarifarios (Santiago)'!$K:$K,MATCH($B2069,'Pliegos Tarifarios (Santiago)'!$A:$A,0))</f>
        <v>729.50400000000002</v>
      </c>
      <c r="S2069" s="21">
        <f t="shared" si="128"/>
        <v>114406.88801153025</v>
      </c>
      <c r="T2069" s="21">
        <f t="shared" si="129"/>
        <v>21737.308722190748</v>
      </c>
      <c r="U2069" s="19">
        <v>0</v>
      </c>
      <c r="V2069" s="21">
        <f t="shared" si="130"/>
        <v>136144.19673372101</v>
      </c>
    </row>
    <row r="2070" spans="1:22" x14ac:dyDescent="0.3">
      <c r="A2070" s="3" t="s">
        <v>140</v>
      </c>
      <c r="B2070" s="3">
        <v>9</v>
      </c>
      <c r="C2070" s="4" t="s">
        <v>178</v>
      </c>
      <c r="D2070" s="3" t="s">
        <v>246</v>
      </c>
      <c r="E2070" s="3" t="s">
        <v>247</v>
      </c>
      <c r="F2070" s="4" t="s">
        <v>248</v>
      </c>
      <c r="G2070" s="3" t="s">
        <v>30</v>
      </c>
      <c r="H2070" s="5">
        <v>463.59379999999999</v>
      </c>
      <c r="I2070" s="5">
        <v>1.2799</v>
      </c>
      <c r="J2070" s="5">
        <v>1.2677</v>
      </c>
      <c r="K2070" s="6">
        <v>0.99046800531291512</v>
      </c>
      <c r="L2070" s="5">
        <v>14.95</v>
      </c>
      <c r="M2070" s="19">
        <f>H2070*INDEX('Pliegos Tarifarios (Santiago)'!$B:$B,MATCH($B2070,'Pliegos Tarifarios (Santiago)'!$A:$A,0))</f>
        <v>61084.509869400004</v>
      </c>
      <c r="N2070" s="19">
        <f>I2070*INDEX('Pliegos Tarifarios (Santiago)'!$C:$C,MATCH($B2070,'Pliegos Tarifarios (Santiago)'!$A:$A,0))</f>
        <v>4405.8240881000002</v>
      </c>
      <c r="O2070" s="19">
        <f>J2070*INDEX('Pliegos Tarifarios (Santiago)'!$D:$D,MATCH($B2070,'Pliegos Tarifarios (Santiago)'!$A:$A,0))</f>
        <v>18397.032271800002</v>
      </c>
      <c r="P2070" s="19">
        <f>H2070*INDEX('Pliegos Tarifarios (Santiago)'!$E:$E,MATCH($B2070,'Pliegos Tarifarios (Santiago)'!$A:$A,0))</f>
        <v>6037.8456511999993</v>
      </c>
      <c r="Q2070" s="19" cm="1">
        <f t="array" ref="Q2070">H2070*_xlfn.IFS(H2070&lt;=350,INDEX('Pliegos Tarifarios (Santiago)'!$F:$F,MATCH($B2070,'Pliegos Tarifarios (Santiago)'!$A:$A,0)),H2070&lt;=500,INDEX('Pliegos Tarifarios (Santiago)'!$G:$G,MATCH($B2070,'Pliegos Tarifarios (Santiago)'!$A:$A,0)),H2070&lt;=1000,INDEX('Pliegos Tarifarios (Santiago)'!$H:$H,MATCH($B2070,'Pliegos Tarifarios (Santiago)'!$A:$A,0)),H2070&lt;=5000,INDEX('Pliegos Tarifarios (Santiago)'!$I:$I,MATCH($B2070,'Pliegos Tarifarios (Santiago)'!$A:$A,0)),H2070&gt;5000,INDEX('Pliegos Tarifarios (Santiago)'!$J:$J,MATCH($B2070,'Pliegos Tarifarios (Santiago)'!$A:$A,0)))/1.19</f>
        <v>652.92706621848743</v>
      </c>
      <c r="R2070" s="19">
        <f>INDEX('Pliegos Tarifarios (Santiago)'!$K:$K,MATCH($B2070,'Pliegos Tarifarios (Santiago)'!$A:$A,0))</f>
        <v>729.50400000000002</v>
      </c>
      <c r="S2070" s="21">
        <f t="shared" si="128"/>
        <v>91307.642946718493</v>
      </c>
      <c r="T2070" s="21">
        <f t="shared" si="129"/>
        <v>17348.452159876513</v>
      </c>
      <c r="U2070" s="19">
        <v>0</v>
      </c>
      <c r="V2070" s="21">
        <f t="shared" si="130"/>
        <v>108656.09510659501</v>
      </c>
    </row>
    <row r="2071" spans="1:22" x14ac:dyDescent="0.3">
      <c r="A2071" s="3" t="s">
        <v>140</v>
      </c>
      <c r="B2071" s="3">
        <v>9</v>
      </c>
      <c r="C2071" s="4" t="s">
        <v>178</v>
      </c>
      <c r="D2071" s="3" t="s">
        <v>249</v>
      </c>
      <c r="E2071" s="3" t="s">
        <v>247</v>
      </c>
      <c r="F2071" s="4" t="s">
        <v>250</v>
      </c>
      <c r="G2071" s="3" t="s">
        <v>30</v>
      </c>
      <c r="H2071" s="5">
        <v>463.30970000000002</v>
      </c>
      <c r="I2071" s="5">
        <v>1.2846</v>
      </c>
      <c r="J2071" s="5">
        <v>1.2846</v>
      </c>
      <c r="K2071" s="6">
        <v>1</v>
      </c>
      <c r="L2071" s="5">
        <v>14.95</v>
      </c>
      <c r="M2071" s="19">
        <f>H2071*INDEX('Pliegos Tarifarios (Santiago)'!$B:$B,MATCH($B2071,'Pliegos Tarifarios (Santiago)'!$A:$A,0))</f>
        <v>61047.076001100002</v>
      </c>
      <c r="N2071" s="19">
        <f>I2071*INDEX('Pliegos Tarifarios (Santiago)'!$C:$C,MATCH($B2071,'Pliegos Tarifarios (Santiago)'!$A:$A,0))</f>
        <v>4422.0029874000002</v>
      </c>
      <c r="O2071" s="19">
        <f>J2071*INDEX('Pliegos Tarifarios (Santiago)'!$D:$D,MATCH($B2071,'Pliegos Tarifarios (Santiago)'!$A:$A,0))</f>
        <v>18642.287336400001</v>
      </c>
      <c r="P2071" s="19">
        <f>H2071*INDEX('Pliegos Tarifarios (Santiago)'!$E:$E,MATCH($B2071,'Pliegos Tarifarios (Santiago)'!$A:$A,0))</f>
        <v>6034.1455328000002</v>
      </c>
      <c r="Q2071" s="19" cm="1">
        <f t="array" ref="Q2071">H2071*_xlfn.IFS(H2071&lt;=350,INDEX('Pliegos Tarifarios (Santiago)'!$F:$F,MATCH($B2071,'Pliegos Tarifarios (Santiago)'!$A:$A,0)),H2071&lt;=500,INDEX('Pliegos Tarifarios (Santiago)'!$G:$G,MATCH($B2071,'Pliegos Tarifarios (Santiago)'!$A:$A,0)),H2071&lt;=1000,INDEX('Pliegos Tarifarios (Santiago)'!$H:$H,MATCH($B2071,'Pliegos Tarifarios (Santiago)'!$A:$A,0)),H2071&lt;=5000,INDEX('Pliegos Tarifarios (Santiago)'!$I:$I,MATCH($B2071,'Pliegos Tarifarios (Santiago)'!$A:$A,0)),H2071&gt;5000,INDEX('Pliegos Tarifarios (Santiago)'!$J:$J,MATCH($B2071,'Pliegos Tarifarios (Santiago)'!$A:$A,0)))/1.19</f>
        <v>652.52693882352946</v>
      </c>
      <c r="R2071" s="19">
        <f>INDEX('Pliegos Tarifarios (Santiago)'!$K:$K,MATCH($B2071,'Pliegos Tarifarios (Santiago)'!$A:$A,0))</f>
        <v>729.50400000000002</v>
      </c>
      <c r="S2071" s="21">
        <f t="shared" si="128"/>
        <v>91527.542796523543</v>
      </c>
      <c r="T2071" s="21">
        <f t="shared" si="129"/>
        <v>17390.233131339472</v>
      </c>
      <c r="U2071" s="19">
        <v>0</v>
      </c>
      <c r="V2071" s="21">
        <f t="shared" si="130"/>
        <v>108917.77592786301</v>
      </c>
    </row>
    <row r="2072" spans="1:22" x14ac:dyDescent="0.3">
      <c r="A2072" s="3" t="s">
        <v>140</v>
      </c>
      <c r="B2072" s="3">
        <v>9</v>
      </c>
      <c r="C2072" s="4" t="s">
        <v>178</v>
      </c>
      <c r="D2072" s="3" t="s">
        <v>251</v>
      </c>
      <c r="E2072" s="3" t="s">
        <v>247</v>
      </c>
      <c r="F2072" s="4" t="s">
        <v>252</v>
      </c>
      <c r="G2072" s="3" t="s">
        <v>30</v>
      </c>
      <c r="H2072" s="5">
        <v>463.49779999999998</v>
      </c>
      <c r="I2072" s="5">
        <v>1.3173999999999999</v>
      </c>
      <c r="J2072" s="5">
        <v>1.2768999999999999</v>
      </c>
      <c r="K2072" s="6">
        <v>0.96925762866251708</v>
      </c>
      <c r="L2072" s="5">
        <v>14.95</v>
      </c>
      <c r="M2072" s="19">
        <f>H2072*INDEX('Pliegos Tarifarios (Santiago)'!$B:$B,MATCH($B2072,'Pliegos Tarifarios (Santiago)'!$A:$A,0))</f>
        <v>61071.860621400003</v>
      </c>
      <c r="N2072" s="19">
        <f>I2072*INDEX('Pliegos Tarifarios (Santiago)'!$C:$C,MATCH($B2072,'Pliegos Tarifarios (Santiago)'!$A:$A,0))</f>
        <v>4534.9110505999997</v>
      </c>
      <c r="O2072" s="19">
        <f>J2072*INDEX('Pliegos Tarifarios (Santiago)'!$D:$D,MATCH($B2072,'Pliegos Tarifarios (Santiago)'!$A:$A,0))</f>
        <v>18530.543904599999</v>
      </c>
      <c r="P2072" s="19">
        <f>H2072*INDEX('Pliegos Tarifarios (Santiago)'!$E:$E,MATCH($B2072,'Pliegos Tarifarios (Santiago)'!$A:$A,0))</f>
        <v>6036.5953471999992</v>
      </c>
      <c r="Q2072" s="19" cm="1">
        <f t="array" ref="Q2072">H2072*_xlfn.IFS(H2072&lt;=350,INDEX('Pliegos Tarifarios (Santiago)'!$F:$F,MATCH($B2072,'Pliegos Tarifarios (Santiago)'!$A:$A,0)),H2072&lt;=500,INDEX('Pliegos Tarifarios (Santiago)'!$G:$G,MATCH($B2072,'Pliegos Tarifarios (Santiago)'!$A:$A,0)),H2072&lt;=1000,INDEX('Pliegos Tarifarios (Santiago)'!$H:$H,MATCH($B2072,'Pliegos Tarifarios (Santiago)'!$A:$A,0)),H2072&lt;=5000,INDEX('Pliegos Tarifarios (Santiago)'!$I:$I,MATCH($B2072,'Pliegos Tarifarios (Santiago)'!$A:$A,0)),H2072&gt;5000,INDEX('Pliegos Tarifarios (Santiago)'!$J:$J,MATCH($B2072,'Pliegos Tarifarios (Santiago)'!$A:$A,0)))/1.19</f>
        <v>652.79185949579846</v>
      </c>
      <c r="R2072" s="19">
        <f>INDEX('Pliegos Tarifarios (Santiago)'!$K:$K,MATCH($B2072,'Pliegos Tarifarios (Santiago)'!$A:$A,0))</f>
        <v>729.50400000000002</v>
      </c>
      <c r="S2072" s="21">
        <f t="shared" si="128"/>
        <v>91556.206783295798</v>
      </c>
      <c r="T2072" s="21">
        <f t="shared" si="129"/>
        <v>17395.679288826203</v>
      </c>
      <c r="U2072" s="19">
        <v>0</v>
      </c>
      <c r="V2072" s="21">
        <f t="shared" si="130"/>
        <v>108951.886072122</v>
      </c>
    </row>
    <row r="2073" spans="1:22" x14ac:dyDescent="0.3">
      <c r="A2073" s="3" t="s">
        <v>140</v>
      </c>
      <c r="B2073" s="3">
        <v>9</v>
      </c>
      <c r="C2073" s="4" t="s">
        <v>178</v>
      </c>
      <c r="D2073" s="3" t="s">
        <v>253</v>
      </c>
      <c r="E2073" s="3" t="s">
        <v>247</v>
      </c>
      <c r="F2073" s="4" t="s">
        <v>254</v>
      </c>
      <c r="G2073" s="3" t="s">
        <v>30</v>
      </c>
      <c r="H2073" s="5">
        <v>463.23009999999999</v>
      </c>
      <c r="I2073" s="5">
        <v>1.2767999999999999</v>
      </c>
      <c r="J2073" s="5">
        <v>1.2704</v>
      </c>
      <c r="K2073" s="6">
        <v>0.9949874686716792</v>
      </c>
      <c r="L2073" s="5">
        <v>14.94</v>
      </c>
      <c r="M2073" s="19">
        <f>H2073*INDEX('Pliegos Tarifarios (Santiago)'!$B:$B,MATCH($B2073,'Pliegos Tarifarios (Santiago)'!$A:$A,0))</f>
        <v>61036.587666300002</v>
      </c>
      <c r="N2073" s="19">
        <f>I2073*INDEX('Pliegos Tarifarios (Santiago)'!$C:$C,MATCH($B2073,'Pliegos Tarifarios (Santiago)'!$A:$A,0))</f>
        <v>4395.1528991999994</v>
      </c>
      <c r="O2073" s="19">
        <f>J2073*INDEX('Pliegos Tarifarios (Santiago)'!$D:$D,MATCH($B2073,'Pliegos Tarifarios (Santiago)'!$A:$A,0))</f>
        <v>18436.215033600001</v>
      </c>
      <c r="P2073" s="19">
        <f>H2073*INDEX('Pliegos Tarifarios (Santiago)'!$E:$E,MATCH($B2073,'Pliegos Tarifarios (Santiago)'!$A:$A,0))</f>
        <v>6033.1088223999996</v>
      </c>
      <c r="Q2073" s="19" cm="1">
        <f t="array" ref="Q2073">H2073*_xlfn.IFS(H2073&lt;=350,INDEX('Pliegos Tarifarios (Santiago)'!$F:$F,MATCH($B2073,'Pliegos Tarifarios (Santiago)'!$A:$A,0)),H2073&lt;=500,INDEX('Pliegos Tarifarios (Santiago)'!$G:$G,MATCH($B2073,'Pliegos Tarifarios (Santiago)'!$A:$A,0)),H2073&lt;=1000,INDEX('Pliegos Tarifarios (Santiago)'!$H:$H,MATCH($B2073,'Pliegos Tarifarios (Santiago)'!$A:$A,0)),H2073&lt;=5000,INDEX('Pliegos Tarifarios (Santiago)'!$I:$I,MATCH($B2073,'Pliegos Tarifarios (Santiago)'!$A:$A,0)),H2073&gt;5000,INDEX('Pliegos Tarifarios (Santiago)'!$J:$J,MATCH($B2073,'Pliegos Tarifarios (Santiago)'!$A:$A,0)))/1.19</f>
        <v>652.41482991596649</v>
      </c>
      <c r="R2073" s="19">
        <f>INDEX('Pliegos Tarifarios (Santiago)'!$K:$K,MATCH($B2073,'Pliegos Tarifarios (Santiago)'!$A:$A,0))</f>
        <v>729.50400000000002</v>
      </c>
      <c r="S2073" s="21">
        <f t="shared" si="128"/>
        <v>91282.983251415979</v>
      </c>
      <c r="T2073" s="21">
        <f t="shared" si="129"/>
        <v>17343.766817769036</v>
      </c>
      <c r="U2073" s="19">
        <v>0</v>
      </c>
      <c r="V2073" s="21">
        <f t="shared" si="130"/>
        <v>108626.75006918501</v>
      </c>
    </row>
    <row r="2074" spans="1:22" x14ac:dyDescent="0.3">
      <c r="A2074" s="3" t="s">
        <v>140</v>
      </c>
      <c r="B2074" s="3">
        <v>9</v>
      </c>
      <c r="C2074" s="4" t="s">
        <v>178</v>
      </c>
      <c r="D2074" s="3" t="s">
        <v>255</v>
      </c>
      <c r="E2074" s="3" t="s">
        <v>247</v>
      </c>
      <c r="F2074" s="4" t="s">
        <v>256</v>
      </c>
      <c r="G2074" s="3" t="s">
        <v>30</v>
      </c>
      <c r="H2074" s="5">
        <v>463.08370000000002</v>
      </c>
      <c r="I2074" s="5">
        <v>1.3113999999999999</v>
      </c>
      <c r="J2074" s="5">
        <v>1.2836000000000001</v>
      </c>
      <c r="K2074" s="6">
        <v>0.97880128107366182</v>
      </c>
      <c r="L2074" s="5">
        <v>14.94</v>
      </c>
      <c r="M2074" s="19">
        <f>H2074*INDEX('Pliegos Tarifarios (Santiago)'!$B:$B,MATCH($B2074,'Pliegos Tarifarios (Santiago)'!$A:$A,0))</f>
        <v>61017.297563100008</v>
      </c>
      <c r="N2074" s="19">
        <f>I2074*INDEX('Pliegos Tarifarios (Santiago)'!$C:$C,MATCH($B2074,'Pliegos Tarifarios (Santiago)'!$A:$A,0))</f>
        <v>4514.2571365999993</v>
      </c>
      <c r="O2074" s="19">
        <f>J2074*INDEX('Pliegos Tarifarios (Santiago)'!$D:$D,MATCH($B2074,'Pliegos Tarifarios (Santiago)'!$A:$A,0))</f>
        <v>18627.7752024</v>
      </c>
      <c r="P2074" s="19">
        <f>H2074*INDEX('Pliegos Tarifarios (Santiago)'!$E:$E,MATCH($B2074,'Pliegos Tarifarios (Santiago)'!$A:$A,0))</f>
        <v>6031.2021088000001</v>
      </c>
      <c r="Q2074" s="19" cm="1">
        <f t="array" ref="Q2074">H2074*_xlfn.IFS(H2074&lt;=350,INDEX('Pliegos Tarifarios (Santiago)'!$F:$F,MATCH($B2074,'Pliegos Tarifarios (Santiago)'!$A:$A,0)),H2074&lt;=500,INDEX('Pliegos Tarifarios (Santiago)'!$G:$G,MATCH($B2074,'Pliegos Tarifarios (Santiago)'!$A:$A,0)),H2074&lt;=1000,INDEX('Pliegos Tarifarios (Santiago)'!$H:$H,MATCH($B2074,'Pliegos Tarifarios (Santiago)'!$A:$A,0)),H2074&lt;=5000,INDEX('Pliegos Tarifarios (Santiago)'!$I:$I,MATCH($B2074,'Pliegos Tarifarios (Santiago)'!$A:$A,0)),H2074&gt;5000,INDEX('Pliegos Tarifarios (Santiago)'!$J:$J,MATCH($B2074,'Pliegos Tarifarios (Santiago)'!$A:$A,0)))/1.19</f>
        <v>652.2086396638656</v>
      </c>
      <c r="R2074" s="19">
        <f>INDEX('Pliegos Tarifarios (Santiago)'!$K:$K,MATCH($B2074,'Pliegos Tarifarios (Santiago)'!$A:$A,0))</f>
        <v>729.50400000000002</v>
      </c>
      <c r="S2074" s="21">
        <f t="shared" si="128"/>
        <v>91572.244650563865</v>
      </c>
      <c r="T2074" s="21">
        <f t="shared" si="129"/>
        <v>17398.726483607134</v>
      </c>
      <c r="U2074" s="19">
        <v>0</v>
      </c>
      <c r="V2074" s="21">
        <f t="shared" si="130"/>
        <v>108970.97113417101</v>
      </c>
    </row>
    <row r="2075" spans="1:22" x14ac:dyDescent="0.3">
      <c r="A2075" s="3" t="s">
        <v>140</v>
      </c>
      <c r="B2075" s="3">
        <v>9</v>
      </c>
      <c r="C2075" s="4" t="s">
        <v>178</v>
      </c>
      <c r="D2075" s="3" t="s">
        <v>257</v>
      </c>
      <c r="E2075" s="3" t="s">
        <v>247</v>
      </c>
      <c r="F2075" s="4" t="s">
        <v>258</v>
      </c>
      <c r="G2075" s="3" t="s">
        <v>30</v>
      </c>
      <c r="H2075" s="5">
        <v>462.42349999999999</v>
      </c>
      <c r="I2075" s="5">
        <v>1.2866</v>
      </c>
      <c r="J2075" s="5">
        <v>1.2866</v>
      </c>
      <c r="K2075" s="6">
        <v>1</v>
      </c>
      <c r="L2075" s="5">
        <v>14.92</v>
      </c>
      <c r="M2075" s="19">
        <f>H2075*INDEX('Pliegos Tarifarios (Santiago)'!$B:$B,MATCH($B2075,'Pliegos Tarifarios (Santiago)'!$A:$A,0))</f>
        <v>60930.3076305</v>
      </c>
      <c r="N2075" s="19">
        <f>I2075*INDEX('Pliegos Tarifarios (Santiago)'!$C:$C,MATCH($B2075,'Pliegos Tarifarios (Santiago)'!$A:$A,0))</f>
        <v>4428.8876253999997</v>
      </c>
      <c r="O2075" s="19">
        <f>J2075*INDEX('Pliegos Tarifarios (Santiago)'!$D:$D,MATCH($B2075,'Pliegos Tarifarios (Santiago)'!$A:$A,0))</f>
        <v>18671.311604399998</v>
      </c>
      <c r="P2075" s="19">
        <f>H2075*INDEX('Pliegos Tarifarios (Santiago)'!$E:$E,MATCH($B2075,'Pliegos Tarifarios (Santiago)'!$A:$A,0))</f>
        <v>6022.6036639999993</v>
      </c>
      <c r="Q2075" s="19" cm="1">
        <f t="array" ref="Q2075">H2075*_xlfn.IFS(H2075&lt;=350,INDEX('Pliegos Tarifarios (Santiago)'!$F:$F,MATCH($B2075,'Pliegos Tarifarios (Santiago)'!$A:$A,0)),H2075&lt;=500,INDEX('Pliegos Tarifarios (Santiago)'!$G:$G,MATCH($B2075,'Pliegos Tarifarios (Santiago)'!$A:$A,0)),H2075&lt;=1000,INDEX('Pliegos Tarifarios (Santiago)'!$H:$H,MATCH($B2075,'Pliegos Tarifarios (Santiago)'!$A:$A,0)),H2075&lt;=5000,INDEX('Pliegos Tarifarios (Santiago)'!$I:$I,MATCH($B2075,'Pliegos Tarifarios (Santiago)'!$A:$A,0)),H2075&gt;5000,INDEX('Pliegos Tarifarios (Santiago)'!$J:$J,MATCH($B2075,'Pliegos Tarifarios (Santiago)'!$A:$A,0)))/1.19</f>
        <v>651.27881176470589</v>
      </c>
      <c r="R2075" s="19">
        <f>INDEX('Pliegos Tarifarios (Santiago)'!$K:$K,MATCH($B2075,'Pliegos Tarifarios (Santiago)'!$A:$A,0))</f>
        <v>729.50400000000002</v>
      </c>
      <c r="S2075" s="21">
        <f t="shared" si="128"/>
        <v>91433.893336064692</v>
      </c>
      <c r="T2075" s="21">
        <f t="shared" si="129"/>
        <v>17372.43973385229</v>
      </c>
      <c r="U2075" s="19">
        <v>0</v>
      </c>
      <c r="V2075" s="21">
        <f t="shared" si="130"/>
        <v>108806.33306991699</v>
      </c>
    </row>
    <row r="2076" spans="1:22" x14ac:dyDescent="0.3">
      <c r="A2076" s="3" t="s">
        <v>140</v>
      </c>
      <c r="B2076" s="3">
        <v>9</v>
      </c>
      <c r="C2076" s="4" t="s">
        <v>178</v>
      </c>
      <c r="D2076" s="3" t="s">
        <v>259</v>
      </c>
      <c r="E2076" s="3" t="s">
        <v>247</v>
      </c>
      <c r="F2076" s="4" t="s">
        <v>260</v>
      </c>
      <c r="G2076" s="3" t="s">
        <v>30</v>
      </c>
      <c r="H2076" s="5">
        <v>463.06389999999999</v>
      </c>
      <c r="I2076" s="5">
        <v>1.2863</v>
      </c>
      <c r="J2076" s="5">
        <v>1.2613000000000001</v>
      </c>
      <c r="K2076" s="6">
        <v>0.98056440954676205</v>
      </c>
      <c r="L2076" s="5">
        <v>14.94</v>
      </c>
      <c r="M2076" s="19">
        <f>H2076*INDEX('Pliegos Tarifarios (Santiago)'!$B:$B,MATCH($B2076,'Pliegos Tarifarios (Santiago)'!$A:$A,0))</f>
        <v>61014.688655700003</v>
      </c>
      <c r="N2076" s="19">
        <f>I2076*INDEX('Pliegos Tarifarios (Santiago)'!$C:$C,MATCH($B2076,'Pliegos Tarifarios (Santiago)'!$A:$A,0))</f>
        <v>4427.8549297</v>
      </c>
      <c r="O2076" s="19">
        <f>J2076*INDEX('Pliegos Tarifarios (Santiago)'!$D:$D,MATCH($B2076,'Pliegos Tarifarios (Santiago)'!$A:$A,0))</f>
        <v>18304.154614200001</v>
      </c>
      <c r="P2076" s="19">
        <f>H2076*INDEX('Pliegos Tarifarios (Santiago)'!$E:$E,MATCH($B2076,'Pliegos Tarifarios (Santiago)'!$A:$A,0))</f>
        <v>6030.9442335999993</v>
      </c>
      <c r="Q2076" s="19" cm="1">
        <f t="array" ref="Q2076">H2076*_xlfn.IFS(H2076&lt;=350,INDEX('Pliegos Tarifarios (Santiago)'!$F:$F,MATCH($B2076,'Pliegos Tarifarios (Santiago)'!$A:$A,0)),H2076&lt;=500,INDEX('Pliegos Tarifarios (Santiago)'!$G:$G,MATCH($B2076,'Pliegos Tarifarios (Santiago)'!$A:$A,0)),H2076&lt;=1000,INDEX('Pliegos Tarifarios (Santiago)'!$H:$H,MATCH($B2076,'Pliegos Tarifarios (Santiago)'!$A:$A,0)),H2076&lt;=5000,INDEX('Pliegos Tarifarios (Santiago)'!$I:$I,MATCH($B2076,'Pliegos Tarifarios (Santiago)'!$A:$A,0)),H2076&gt;5000,INDEX('Pliegos Tarifarios (Santiago)'!$J:$J,MATCH($B2076,'Pliegos Tarifarios (Santiago)'!$A:$A,0)))/1.19</f>
        <v>652.18075327731106</v>
      </c>
      <c r="R2076" s="19">
        <f>INDEX('Pliegos Tarifarios (Santiago)'!$K:$K,MATCH($B2076,'Pliegos Tarifarios (Santiago)'!$A:$A,0))</f>
        <v>729.50400000000002</v>
      </c>
      <c r="S2076" s="21">
        <f t="shared" si="128"/>
        <v>91159.327186477312</v>
      </c>
      <c r="T2076" s="21">
        <f t="shared" si="129"/>
        <v>17320.272165430688</v>
      </c>
      <c r="U2076" s="19">
        <v>0</v>
      </c>
      <c r="V2076" s="21">
        <f t="shared" si="130"/>
        <v>108479.59935190799</v>
      </c>
    </row>
    <row r="2077" spans="1:22" x14ac:dyDescent="0.3">
      <c r="A2077" s="3" t="s">
        <v>140</v>
      </c>
      <c r="B2077" s="3">
        <v>9</v>
      </c>
      <c r="C2077" s="4" t="s">
        <v>178</v>
      </c>
      <c r="D2077" s="3" t="s">
        <v>261</v>
      </c>
      <c r="E2077" s="3" t="s">
        <v>247</v>
      </c>
      <c r="F2077" s="4" t="s">
        <v>262</v>
      </c>
      <c r="G2077" s="3" t="s">
        <v>30</v>
      </c>
      <c r="H2077" s="5">
        <v>462.29070000000002</v>
      </c>
      <c r="I2077" s="5">
        <v>1.2937000000000001</v>
      </c>
      <c r="J2077" s="5">
        <v>1.2937000000000001</v>
      </c>
      <c r="K2077" s="6">
        <v>1</v>
      </c>
      <c r="L2077" s="5">
        <v>14.91</v>
      </c>
      <c r="M2077" s="19">
        <f>H2077*INDEX('Pliegos Tarifarios (Santiago)'!$B:$B,MATCH($B2077,'Pliegos Tarifarios (Santiago)'!$A:$A,0))</f>
        <v>60912.809504100005</v>
      </c>
      <c r="N2077" s="19">
        <f>I2077*INDEX('Pliegos Tarifarios (Santiago)'!$C:$C,MATCH($B2077,'Pliegos Tarifarios (Santiago)'!$A:$A,0))</f>
        <v>4453.3280903000004</v>
      </c>
      <c r="O2077" s="19">
        <f>J2077*INDEX('Pliegos Tarifarios (Santiago)'!$D:$D,MATCH($B2077,'Pliegos Tarifarios (Santiago)'!$A:$A,0))</f>
        <v>18774.347755800001</v>
      </c>
      <c r="P2077" s="19">
        <f>H2077*INDEX('Pliegos Tarifarios (Santiago)'!$E:$E,MATCH($B2077,'Pliegos Tarifarios (Santiago)'!$A:$A,0))</f>
        <v>6020.8740767999998</v>
      </c>
      <c r="Q2077" s="19" cm="1">
        <f t="array" ref="Q2077">H2077*_xlfn.IFS(H2077&lt;=350,INDEX('Pliegos Tarifarios (Santiago)'!$F:$F,MATCH($B2077,'Pliegos Tarifarios (Santiago)'!$A:$A,0)),H2077&lt;=500,INDEX('Pliegos Tarifarios (Santiago)'!$G:$G,MATCH($B2077,'Pliegos Tarifarios (Santiago)'!$A:$A,0)),H2077&lt;=1000,INDEX('Pliegos Tarifarios (Santiago)'!$H:$H,MATCH($B2077,'Pliegos Tarifarios (Santiago)'!$A:$A,0)),H2077&lt;=5000,INDEX('Pliegos Tarifarios (Santiago)'!$I:$I,MATCH($B2077,'Pliegos Tarifarios (Santiago)'!$A:$A,0)),H2077&gt;5000,INDEX('Pliegos Tarifarios (Santiago)'!$J:$J,MATCH($B2077,'Pliegos Tarifarios (Santiago)'!$A:$A,0)))/1.19</f>
        <v>651.09177579831942</v>
      </c>
      <c r="R2077" s="19">
        <f>INDEX('Pliegos Tarifarios (Santiago)'!$K:$K,MATCH($B2077,'Pliegos Tarifarios (Santiago)'!$A:$A,0))</f>
        <v>729.50400000000002</v>
      </c>
      <c r="S2077" s="21">
        <f t="shared" si="128"/>
        <v>91541.95520279833</v>
      </c>
      <c r="T2077" s="21">
        <f t="shared" si="129"/>
        <v>17392.971488531683</v>
      </c>
      <c r="U2077" s="19">
        <v>0</v>
      </c>
      <c r="V2077" s="21">
        <f t="shared" si="130"/>
        <v>108934.92669133001</v>
      </c>
    </row>
    <row r="2078" spans="1:22" x14ac:dyDescent="0.3">
      <c r="A2078" s="3" t="s">
        <v>140</v>
      </c>
      <c r="B2078" s="3">
        <v>9</v>
      </c>
      <c r="C2078" s="4" t="s">
        <v>178</v>
      </c>
      <c r="D2078" s="3" t="s">
        <v>263</v>
      </c>
      <c r="E2078" s="3" t="s">
        <v>247</v>
      </c>
      <c r="F2078" s="4" t="s">
        <v>264</v>
      </c>
      <c r="G2078" s="3" t="s">
        <v>30</v>
      </c>
      <c r="H2078" s="5">
        <v>463.17989999999998</v>
      </c>
      <c r="I2078" s="5">
        <v>1.3250999999999999</v>
      </c>
      <c r="J2078" s="5">
        <v>1.31</v>
      </c>
      <c r="K2078" s="6">
        <v>0.98860463361255757</v>
      </c>
      <c r="L2078" s="5">
        <v>14.94</v>
      </c>
      <c r="M2078" s="19">
        <f>H2078*INDEX('Pliegos Tarifarios (Santiago)'!$B:$B,MATCH($B2078,'Pliegos Tarifarios (Santiago)'!$A:$A,0))</f>
        <v>61029.9731637</v>
      </c>
      <c r="N2078" s="19">
        <f>I2078*INDEX('Pliegos Tarifarios (Santiago)'!$C:$C,MATCH($B2078,'Pliegos Tarifarios (Santiago)'!$A:$A,0))</f>
        <v>4561.4169069</v>
      </c>
      <c r="O2078" s="19">
        <f>J2078*INDEX('Pliegos Tarifarios (Santiago)'!$D:$D,MATCH($B2078,'Pliegos Tarifarios (Santiago)'!$A:$A,0))</f>
        <v>19010.895540000001</v>
      </c>
      <c r="P2078" s="19">
        <f>H2078*INDEX('Pliegos Tarifarios (Santiago)'!$E:$E,MATCH($B2078,'Pliegos Tarifarios (Santiago)'!$A:$A,0))</f>
        <v>6032.4550175999993</v>
      </c>
      <c r="Q2078" s="19" cm="1">
        <f t="array" ref="Q2078">H2078*_xlfn.IFS(H2078&lt;=350,INDEX('Pliegos Tarifarios (Santiago)'!$F:$F,MATCH($B2078,'Pliegos Tarifarios (Santiago)'!$A:$A,0)),H2078&lt;=500,INDEX('Pliegos Tarifarios (Santiago)'!$G:$G,MATCH($B2078,'Pliegos Tarifarios (Santiago)'!$A:$A,0)),H2078&lt;=1000,INDEX('Pliegos Tarifarios (Santiago)'!$H:$H,MATCH($B2078,'Pliegos Tarifarios (Santiago)'!$A:$A,0)),H2078&lt;=5000,INDEX('Pliegos Tarifarios (Santiago)'!$I:$I,MATCH($B2078,'Pliegos Tarifarios (Santiago)'!$A:$A,0)),H2078&gt;5000,INDEX('Pliegos Tarifarios (Santiago)'!$J:$J,MATCH($B2078,'Pliegos Tarifarios (Santiago)'!$A:$A,0)))/1.19</f>
        <v>652.34412806722696</v>
      </c>
      <c r="R2078" s="19">
        <f>INDEX('Pliegos Tarifarios (Santiago)'!$K:$K,MATCH($B2078,'Pliegos Tarifarios (Santiago)'!$A:$A,0))</f>
        <v>729.50400000000002</v>
      </c>
      <c r="S2078" s="21">
        <f t="shared" si="128"/>
        <v>92016.588756267229</v>
      </c>
      <c r="T2078" s="21">
        <f t="shared" si="129"/>
        <v>17483.151863690775</v>
      </c>
      <c r="U2078" s="19">
        <v>0</v>
      </c>
      <c r="V2078" s="21">
        <f t="shared" si="130"/>
        <v>109499.740619958</v>
      </c>
    </row>
    <row r="2079" spans="1:22" x14ac:dyDescent="0.3">
      <c r="A2079" s="3" t="s">
        <v>140</v>
      </c>
      <c r="B2079" s="3">
        <v>9</v>
      </c>
      <c r="C2079" s="4" t="s">
        <v>178</v>
      </c>
      <c r="D2079" s="3" t="s">
        <v>265</v>
      </c>
      <c r="E2079" s="3" t="s">
        <v>247</v>
      </c>
      <c r="F2079" s="4" t="s">
        <v>266</v>
      </c>
      <c r="G2079" s="3" t="s">
        <v>30</v>
      </c>
      <c r="H2079" s="5">
        <v>463.38839999999999</v>
      </c>
      <c r="I2079" s="5">
        <v>1.3313999999999999</v>
      </c>
      <c r="J2079" s="5">
        <v>1.3313999999999999</v>
      </c>
      <c r="K2079" s="6">
        <v>1</v>
      </c>
      <c r="L2079" s="5">
        <v>14.95</v>
      </c>
      <c r="M2079" s="19">
        <f>H2079*INDEX('Pliegos Tarifarios (Santiago)'!$B:$B,MATCH($B2079,'Pliegos Tarifarios (Santiago)'!$A:$A,0))</f>
        <v>61057.4457492</v>
      </c>
      <c r="N2079" s="19">
        <f>I2079*INDEX('Pliegos Tarifarios (Santiago)'!$C:$C,MATCH($B2079,'Pliegos Tarifarios (Santiago)'!$A:$A,0))</f>
        <v>4583.1035165999992</v>
      </c>
      <c r="O2079" s="19">
        <f>J2079*INDEX('Pliegos Tarifarios (Santiago)'!$D:$D,MATCH($B2079,'Pliegos Tarifarios (Santiago)'!$A:$A,0))</f>
        <v>19321.4552076</v>
      </c>
      <c r="P2079" s="19">
        <f>H2079*INDEX('Pliegos Tarifarios (Santiago)'!$E:$E,MATCH($B2079,'Pliegos Tarifarios (Santiago)'!$A:$A,0))</f>
        <v>6035.1705215999991</v>
      </c>
      <c r="Q2079" s="19" cm="1">
        <f t="array" ref="Q2079">H2079*_xlfn.IFS(H2079&lt;=350,INDEX('Pliegos Tarifarios (Santiago)'!$F:$F,MATCH($B2079,'Pliegos Tarifarios (Santiago)'!$A:$A,0)),H2079&lt;=500,INDEX('Pliegos Tarifarios (Santiago)'!$G:$G,MATCH($B2079,'Pliegos Tarifarios (Santiago)'!$A:$A,0)),H2079&lt;=1000,INDEX('Pliegos Tarifarios (Santiago)'!$H:$H,MATCH($B2079,'Pliegos Tarifarios (Santiago)'!$A:$A,0)),H2079&lt;=5000,INDEX('Pliegos Tarifarios (Santiago)'!$I:$I,MATCH($B2079,'Pliegos Tarifarios (Santiago)'!$A:$A,0)),H2079&gt;5000,INDEX('Pliegos Tarifarios (Santiago)'!$J:$J,MATCH($B2079,'Pliegos Tarifarios (Santiago)'!$A:$A,0)))/1.19</f>
        <v>652.63778016806737</v>
      </c>
      <c r="R2079" s="19">
        <f>INDEX('Pliegos Tarifarios (Santiago)'!$K:$K,MATCH($B2079,'Pliegos Tarifarios (Santiago)'!$A:$A,0))</f>
        <v>729.50400000000002</v>
      </c>
      <c r="S2079" s="21">
        <f t="shared" si="128"/>
        <v>92379.316775168059</v>
      </c>
      <c r="T2079" s="21">
        <f t="shared" si="129"/>
        <v>17552.07018728193</v>
      </c>
      <c r="U2079" s="19">
        <v>0</v>
      </c>
      <c r="V2079" s="21">
        <f t="shared" si="130"/>
        <v>109931.38696244999</v>
      </c>
    </row>
    <row r="2080" spans="1:22" x14ac:dyDescent="0.3">
      <c r="A2080" s="3" t="s">
        <v>140</v>
      </c>
      <c r="B2080" s="3">
        <v>9</v>
      </c>
      <c r="C2080" s="4" t="s">
        <v>178</v>
      </c>
      <c r="D2080" s="3" t="s">
        <v>267</v>
      </c>
      <c r="E2080" s="3" t="s">
        <v>247</v>
      </c>
      <c r="F2080" s="4" t="s">
        <v>268</v>
      </c>
      <c r="G2080" s="3" t="s">
        <v>30</v>
      </c>
      <c r="H2080" s="5">
        <v>463.29509999999999</v>
      </c>
      <c r="I2080" s="5">
        <v>1.2979000000000001</v>
      </c>
      <c r="J2080" s="5">
        <v>1.2769999999999999</v>
      </c>
      <c r="K2080" s="6">
        <v>0.98389706448878944</v>
      </c>
      <c r="L2080" s="5">
        <v>14.95</v>
      </c>
      <c r="M2080" s="19">
        <f>H2080*INDEX('Pliegos Tarifarios (Santiago)'!$B:$B,MATCH($B2080,'Pliegos Tarifarios (Santiago)'!$A:$A,0))</f>
        <v>61045.152261299998</v>
      </c>
      <c r="N2080" s="19">
        <f>I2080*INDEX('Pliegos Tarifarios (Santiago)'!$C:$C,MATCH($B2080,'Pliegos Tarifarios (Santiago)'!$A:$A,0))</f>
        <v>4467.7858301000006</v>
      </c>
      <c r="O2080" s="19">
        <f>J2080*INDEX('Pliegos Tarifarios (Santiago)'!$D:$D,MATCH($B2080,'Pliegos Tarifarios (Santiago)'!$A:$A,0))</f>
        <v>18531.995117999999</v>
      </c>
      <c r="P2080" s="19">
        <f>H2080*INDEX('Pliegos Tarifarios (Santiago)'!$E:$E,MATCH($B2080,'Pliegos Tarifarios (Santiago)'!$A:$A,0))</f>
        <v>6033.9553823999995</v>
      </c>
      <c r="Q2080" s="19" cm="1">
        <f t="array" ref="Q2080">H2080*_xlfn.IFS(H2080&lt;=350,INDEX('Pliegos Tarifarios (Santiago)'!$F:$F,MATCH($B2080,'Pliegos Tarifarios (Santiago)'!$A:$A,0)),H2080&lt;=500,INDEX('Pliegos Tarifarios (Santiago)'!$G:$G,MATCH($B2080,'Pliegos Tarifarios (Santiago)'!$A:$A,0)),H2080&lt;=1000,INDEX('Pliegos Tarifarios (Santiago)'!$H:$H,MATCH($B2080,'Pliegos Tarifarios (Santiago)'!$A:$A,0)),H2080&lt;=5000,INDEX('Pliegos Tarifarios (Santiago)'!$I:$I,MATCH($B2080,'Pliegos Tarifarios (Santiago)'!$A:$A,0)),H2080&gt;5000,INDEX('Pliegos Tarifarios (Santiago)'!$J:$J,MATCH($B2080,'Pliegos Tarifarios (Santiago)'!$A:$A,0)))/1.19</f>
        <v>652.50637613445394</v>
      </c>
      <c r="R2080" s="19">
        <f>INDEX('Pliegos Tarifarios (Santiago)'!$K:$K,MATCH($B2080,'Pliegos Tarifarios (Santiago)'!$A:$A,0))</f>
        <v>729.50400000000002</v>
      </c>
      <c r="S2080" s="21">
        <f t="shared" si="128"/>
        <v>91460.898967934452</v>
      </c>
      <c r="T2080" s="21">
        <f t="shared" si="129"/>
        <v>17377.570803907547</v>
      </c>
      <c r="U2080" s="19">
        <v>0</v>
      </c>
      <c r="V2080" s="21">
        <f t="shared" si="130"/>
        <v>108838.46977184201</v>
      </c>
    </row>
    <row r="2081" spans="1:22" x14ac:dyDescent="0.3">
      <c r="A2081" s="3" t="s">
        <v>140</v>
      </c>
      <c r="B2081" s="3">
        <v>9</v>
      </c>
      <c r="C2081" s="4" t="s">
        <v>178</v>
      </c>
      <c r="D2081" s="3" t="s">
        <v>269</v>
      </c>
      <c r="E2081" s="3" t="s">
        <v>270</v>
      </c>
      <c r="F2081" s="4" t="s">
        <v>271</v>
      </c>
      <c r="G2081" s="3" t="s">
        <v>30</v>
      </c>
      <c r="H2081" s="5">
        <v>231.23230000000001</v>
      </c>
      <c r="I2081" s="5">
        <v>0.64729999999999999</v>
      </c>
      <c r="J2081" s="5">
        <v>0.64729999999999999</v>
      </c>
      <c r="K2081" s="6">
        <v>1</v>
      </c>
      <c r="L2081" s="5">
        <v>7.46</v>
      </c>
      <c r="M2081" s="19">
        <f>H2081*INDEX('Pliegos Tarifarios (Santiago)'!$B:$B,MATCH($B2081,'Pliegos Tarifarios (Santiago)'!$A:$A,0))</f>
        <v>30467.861544900003</v>
      </c>
      <c r="N2081" s="19">
        <f>I2081*INDEX('Pliegos Tarifarios (Santiago)'!$C:$C,MATCH($B2081,'Pliegos Tarifarios (Santiago)'!$A:$A,0))</f>
        <v>2228.2130886999998</v>
      </c>
      <c r="O2081" s="19">
        <f>J2081*INDEX('Pliegos Tarifarios (Santiago)'!$D:$D,MATCH($B2081,'Pliegos Tarifarios (Santiago)'!$A:$A,0))</f>
        <v>9393.7043381999993</v>
      </c>
      <c r="P2081" s="19">
        <f>H2081*INDEX('Pliegos Tarifarios (Santiago)'!$E:$E,MATCH($B2081,'Pliegos Tarifarios (Santiago)'!$A:$A,0))</f>
        <v>3011.5694751999999</v>
      </c>
      <c r="Q2081" s="19" cm="1">
        <f t="array" ref="Q2081">H2081*_xlfn.IFS(H2081&lt;=350,INDEX('Pliegos Tarifarios (Santiago)'!$F:$F,MATCH($B2081,'Pliegos Tarifarios (Santiago)'!$A:$A,0)),H2081&lt;=500,INDEX('Pliegos Tarifarios (Santiago)'!$G:$G,MATCH($B2081,'Pliegos Tarifarios (Santiago)'!$A:$A,0)),H2081&lt;=1000,INDEX('Pliegos Tarifarios (Santiago)'!$H:$H,MATCH($B2081,'Pliegos Tarifarios (Santiago)'!$A:$A,0)),H2081&lt;=5000,INDEX('Pliegos Tarifarios (Santiago)'!$I:$I,MATCH($B2081,'Pliegos Tarifarios (Santiago)'!$A:$A,0)),H2081&gt;5000,INDEX('Pliegos Tarifarios (Santiago)'!$J:$J,MATCH($B2081,'Pliegos Tarifarios (Santiago)'!$A:$A,0)))/1.19</f>
        <v>152.34128000000001</v>
      </c>
      <c r="R2081" s="19">
        <f>INDEX('Pliegos Tarifarios (Santiago)'!$K:$K,MATCH($B2081,'Pliegos Tarifarios (Santiago)'!$A:$A,0))</f>
        <v>729.50400000000002</v>
      </c>
      <c r="S2081" s="21">
        <f t="shared" si="128"/>
        <v>45983.193726999998</v>
      </c>
      <c r="T2081" s="21">
        <f t="shared" si="129"/>
        <v>8736.8068081299989</v>
      </c>
      <c r="U2081" s="19">
        <v>0</v>
      </c>
      <c r="V2081" s="21">
        <f t="shared" si="130"/>
        <v>54720.000535129999</v>
      </c>
    </row>
    <row r="2082" spans="1:22" x14ac:dyDescent="0.3">
      <c r="A2082" s="3" t="s">
        <v>140</v>
      </c>
      <c r="B2082" s="3">
        <v>9</v>
      </c>
      <c r="C2082" s="4" t="s">
        <v>178</v>
      </c>
      <c r="D2082" s="3" t="s">
        <v>272</v>
      </c>
      <c r="E2082" s="3" t="s">
        <v>270</v>
      </c>
      <c r="F2082" s="4" t="s">
        <v>273</v>
      </c>
      <c r="G2082" s="3" t="s">
        <v>30</v>
      </c>
      <c r="H2082" s="5">
        <v>231.3323</v>
      </c>
      <c r="I2082" s="5">
        <v>0.65590000000000004</v>
      </c>
      <c r="J2082" s="5">
        <v>0.65590000000000004</v>
      </c>
      <c r="K2082" s="6">
        <v>1</v>
      </c>
      <c r="L2082" s="5">
        <v>7.46</v>
      </c>
      <c r="M2082" s="19">
        <f>H2082*INDEX('Pliegos Tarifarios (Santiago)'!$B:$B,MATCH($B2082,'Pliegos Tarifarios (Santiago)'!$A:$A,0))</f>
        <v>30481.037844900002</v>
      </c>
      <c r="N2082" s="19">
        <f>I2082*INDEX('Pliegos Tarifarios (Santiago)'!$C:$C,MATCH($B2082,'Pliegos Tarifarios (Santiago)'!$A:$A,0))</f>
        <v>2257.8170321000002</v>
      </c>
      <c r="O2082" s="19">
        <f>J2082*INDEX('Pliegos Tarifarios (Santiago)'!$D:$D,MATCH($B2082,'Pliegos Tarifarios (Santiago)'!$A:$A,0))</f>
        <v>9518.5086905999997</v>
      </c>
      <c r="P2082" s="19">
        <f>H2082*INDEX('Pliegos Tarifarios (Santiago)'!$E:$E,MATCH($B2082,'Pliegos Tarifarios (Santiago)'!$A:$A,0))</f>
        <v>3012.8718752</v>
      </c>
      <c r="Q2082" s="19" cm="1">
        <f t="array" ref="Q2082">H2082*_xlfn.IFS(H2082&lt;=350,INDEX('Pliegos Tarifarios (Santiago)'!$F:$F,MATCH($B2082,'Pliegos Tarifarios (Santiago)'!$A:$A,0)),H2082&lt;=500,INDEX('Pliegos Tarifarios (Santiago)'!$G:$G,MATCH($B2082,'Pliegos Tarifarios (Santiago)'!$A:$A,0)),H2082&lt;=1000,INDEX('Pliegos Tarifarios (Santiago)'!$H:$H,MATCH($B2082,'Pliegos Tarifarios (Santiago)'!$A:$A,0)),H2082&lt;=5000,INDEX('Pliegos Tarifarios (Santiago)'!$I:$I,MATCH($B2082,'Pliegos Tarifarios (Santiago)'!$A:$A,0)),H2082&gt;5000,INDEX('Pliegos Tarifarios (Santiago)'!$J:$J,MATCH($B2082,'Pliegos Tarifarios (Santiago)'!$A:$A,0)))/1.19</f>
        <v>152.40716235294119</v>
      </c>
      <c r="R2082" s="19">
        <f>INDEX('Pliegos Tarifarios (Santiago)'!$K:$K,MATCH($B2082,'Pliegos Tarifarios (Santiago)'!$A:$A,0))</f>
        <v>729.50400000000002</v>
      </c>
      <c r="S2082" s="21">
        <f t="shared" si="128"/>
        <v>46152.146605152935</v>
      </c>
      <c r="T2082" s="21">
        <f t="shared" si="129"/>
        <v>8768.9078549790574</v>
      </c>
      <c r="U2082" s="19">
        <v>0</v>
      </c>
      <c r="V2082" s="21">
        <f t="shared" si="130"/>
        <v>54921.054460131993</v>
      </c>
    </row>
    <row r="2083" spans="1:22" x14ac:dyDescent="0.3">
      <c r="A2083" s="3" t="s">
        <v>140</v>
      </c>
      <c r="B2083" s="3">
        <v>9</v>
      </c>
      <c r="C2083" s="4" t="s">
        <v>178</v>
      </c>
      <c r="D2083" s="3" t="s">
        <v>274</v>
      </c>
      <c r="E2083" s="3" t="s">
        <v>56</v>
      </c>
      <c r="F2083" s="4" t="s">
        <v>275</v>
      </c>
      <c r="G2083" s="3" t="s">
        <v>30</v>
      </c>
      <c r="H2083" s="5">
        <v>231.50030000000001</v>
      </c>
      <c r="I2083" s="5">
        <v>0.64870000000000005</v>
      </c>
      <c r="J2083" s="5">
        <v>0.64749999999999996</v>
      </c>
      <c r="K2083" s="6">
        <v>0.99815014644673949</v>
      </c>
      <c r="L2083" s="5">
        <v>7.47</v>
      </c>
      <c r="M2083" s="19">
        <f>H2083*INDEX('Pliegos Tarifarios (Santiago)'!$B:$B,MATCH($B2083,'Pliegos Tarifarios (Santiago)'!$A:$A,0))</f>
        <v>30503.174028900001</v>
      </c>
      <c r="N2083" s="19">
        <f>I2083*INDEX('Pliegos Tarifarios (Santiago)'!$C:$C,MATCH($B2083,'Pliegos Tarifarios (Santiago)'!$A:$A,0))</f>
        <v>2233.0323353000003</v>
      </c>
      <c r="O2083" s="19">
        <f>J2083*INDEX('Pliegos Tarifarios (Santiago)'!$D:$D,MATCH($B2083,'Pliegos Tarifarios (Santiago)'!$A:$A,0))</f>
        <v>9396.6067649999986</v>
      </c>
      <c r="P2083" s="19">
        <f>H2083*INDEX('Pliegos Tarifarios (Santiago)'!$E:$E,MATCH($B2083,'Pliegos Tarifarios (Santiago)'!$A:$A,0))</f>
        <v>3015.0599072</v>
      </c>
      <c r="Q2083" s="19" cm="1">
        <f t="array" ref="Q2083">H2083*_xlfn.IFS(H2083&lt;=350,INDEX('Pliegos Tarifarios (Santiago)'!$F:$F,MATCH($B2083,'Pliegos Tarifarios (Santiago)'!$A:$A,0)),H2083&lt;=500,INDEX('Pliegos Tarifarios (Santiago)'!$G:$G,MATCH($B2083,'Pliegos Tarifarios (Santiago)'!$A:$A,0)),H2083&lt;=1000,INDEX('Pliegos Tarifarios (Santiago)'!$H:$H,MATCH($B2083,'Pliegos Tarifarios (Santiago)'!$A:$A,0)),H2083&lt;=5000,INDEX('Pliegos Tarifarios (Santiago)'!$I:$I,MATCH($B2083,'Pliegos Tarifarios (Santiago)'!$A:$A,0)),H2083&gt;5000,INDEX('Pliegos Tarifarios (Santiago)'!$J:$J,MATCH($B2083,'Pliegos Tarifarios (Santiago)'!$A:$A,0)))/1.19</f>
        <v>152.51784470588237</v>
      </c>
      <c r="R2083" s="19">
        <f>INDEX('Pliegos Tarifarios (Santiago)'!$K:$K,MATCH($B2083,'Pliegos Tarifarios (Santiago)'!$A:$A,0))</f>
        <v>729.50400000000002</v>
      </c>
      <c r="S2083" s="21">
        <f t="shared" si="128"/>
        <v>46029.894881105873</v>
      </c>
      <c r="T2083" s="21">
        <f t="shared" si="129"/>
        <v>8745.6800274101151</v>
      </c>
      <c r="U2083" s="19">
        <v>0</v>
      </c>
      <c r="V2083" s="21">
        <f t="shared" si="130"/>
        <v>54775.574908515991</v>
      </c>
    </row>
    <row r="2084" spans="1:22" x14ac:dyDescent="0.3">
      <c r="A2084" s="3" t="s">
        <v>140</v>
      </c>
      <c r="B2084" s="3">
        <v>9</v>
      </c>
      <c r="C2084" s="4" t="s">
        <v>178</v>
      </c>
      <c r="D2084" s="3" t="s">
        <v>276</v>
      </c>
      <c r="E2084" s="3" t="s">
        <v>56</v>
      </c>
      <c r="F2084" s="4" t="s">
        <v>277</v>
      </c>
      <c r="G2084" s="3" t="s">
        <v>30</v>
      </c>
      <c r="H2084" s="5">
        <v>231.2039</v>
      </c>
      <c r="I2084" s="5">
        <v>0.64159999999999995</v>
      </c>
      <c r="J2084" s="5">
        <v>0.6401</v>
      </c>
      <c r="K2084" s="6">
        <v>0.99766209476309231</v>
      </c>
      <c r="L2084" s="5">
        <v>7.46</v>
      </c>
      <c r="M2084" s="19">
        <f>H2084*INDEX('Pliegos Tarifarios (Santiago)'!$B:$B,MATCH($B2084,'Pliegos Tarifarios (Santiago)'!$A:$A,0))</f>
        <v>30464.119475700001</v>
      </c>
      <c r="N2084" s="19">
        <f>I2084*INDEX('Pliegos Tarifarios (Santiago)'!$C:$C,MATCH($B2084,'Pliegos Tarifarios (Santiago)'!$A:$A,0))</f>
        <v>2208.5918703999996</v>
      </c>
      <c r="O2084" s="19">
        <f>J2084*INDEX('Pliegos Tarifarios (Santiago)'!$D:$D,MATCH($B2084,'Pliegos Tarifarios (Santiago)'!$A:$A,0))</f>
        <v>9289.2169733999999</v>
      </c>
      <c r="P2084" s="19">
        <f>H2084*INDEX('Pliegos Tarifarios (Santiago)'!$E:$E,MATCH($B2084,'Pliegos Tarifarios (Santiago)'!$A:$A,0))</f>
        <v>3011.1995935999998</v>
      </c>
      <c r="Q2084" s="19" cm="1">
        <f t="array" ref="Q2084">H2084*_xlfn.IFS(H2084&lt;=350,INDEX('Pliegos Tarifarios (Santiago)'!$F:$F,MATCH($B2084,'Pliegos Tarifarios (Santiago)'!$A:$A,0)),H2084&lt;=500,INDEX('Pliegos Tarifarios (Santiago)'!$G:$G,MATCH($B2084,'Pliegos Tarifarios (Santiago)'!$A:$A,0)),H2084&lt;=1000,INDEX('Pliegos Tarifarios (Santiago)'!$H:$H,MATCH($B2084,'Pliegos Tarifarios (Santiago)'!$A:$A,0)),H2084&lt;=5000,INDEX('Pliegos Tarifarios (Santiago)'!$I:$I,MATCH($B2084,'Pliegos Tarifarios (Santiago)'!$A:$A,0)),H2084&gt;5000,INDEX('Pliegos Tarifarios (Santiago)'!$J:$J,MATCH($B2084,'Pliegos Tarifarios (Santiago)'!$A:$A,0)))/1.19</f>
        <v>152.32256941176473</v>
      </c>
      <c r="R2084" s="19">
        <f>INDEX('Pliegos Tarifarios (Santiago)'!$K:$K,MATCH($B2084,'Pliegos Tarifarios (Santiago)'!$A:$A,0))</f>
        <v>729.50400000000002</v>
      </c>
      <c r="S2084" s="21">
        <f t="shared" si="128"/>
        <v>45854.95448251177</v>
      </c>
      <c r="T2084" s="21">
        <f t="shared" si="129"/>
        <v>8712.4413516772365</v>
      </c>
      <c r="U2084" s="19">
        <v>0</v>
      </c>
      <c r="V2084" s="21">
        <f t="shared" si="130"/>
        <v>54567.39583418901</v>
      </c>
    </row>
    <row r="2085" spans="1:22" x14ac:dyDescent="0.3">
      <c r="A2085" s="3" t="s">
        <v>140</v>
      </c>
      <c r="B2085" s="3">
        <v>9</v>
      </c>
      <c r="C2085" s="4" t="s">
        <v>178</v>
      </c>
      <c r="D2085" s="3" t="s">
        <v>278</v>
      </c>
      <c r="E2085" s="3" t="s">
        <v>279</v>
      </c>
      <c r="F2085" s="4" t="s">
        <v>280</v>
      </c>
      <c r="G2085" s="3" t="s">
        <v>30</v>
      </c>
      <c r="H2085" s="5">
        <v>579.90030000000002</v>
      </c>
      <c r="I2085" s="5">
        <v>1.6246</v>
      </c>
      <c r="J2085" s="5">
        <v>1.5833999999999999</v>
      </c>
      <c r="K2085" s="6">
        <v>0.97463991136279693</v>
      </c>
      <c r="L2085" s="5">
        <v>18.71</v>
      </c>
      <c r="M2085" s="19">
        <f>H2085*INDEX('Pliegos Tarifarios (Santiago)'!$B:$B,MATCH($B2085,'Pliegos Tarifarios (Santiago)'!$A:$A,0))</f>
        <v>76409.403228900002</v>
      </c>
      <c r="N2085" s="19">
        <f>I2085*INDEX('Pliegos Tarifarios (Santiago)'!$C:$C,MATCH($B2085,'Pliegos Tarifarios (Santiago)'!$A:$A,0))</f>
        <v>5592.3914474000003</v>
      </c>
      <c r="O2085" s="19">
        <f>J2085*INDEX('Pliegos Tarifarios (Santiago)'!$D:$D,MATCH($B2085,'Pliegos Tarifarios (Santiago)'!$A:$A,0))</f>
        <v>22978.512975599999</v>
      </c>
      <c r="P2085" s="19">
        <f>H2085*INDEX('Pliegos Tarifarios (Santiago)'!$E:$E,MATCH($B2085,'Pliegos Tarifarios (Santiago)'!$A:$A,0))</f>
        <v>7552.6215071999995</v>
      </c>
      <c r="Q2085" s="19" cm="1">
        <f t="array" ref="Q2085">H2085*_xlfn.IFS(H2085&lt;=350,INDEX('Pliegos Tarifarios (Santiago)'!$F:$F,MATCH($B2085,'Pliegos Tarifarios (Santiago)'!$A:$A,0)),H2085&lt;=500,INDEX('Pliegos Tarifarios (Santiago)'!$G:$G,MATCH($B2085,'Pliegos Tarifarios (Santiago)'!$A:$A,0)),H2085&lt;=1000,INDEX('Pliegos Tarifarios (Santiago)'!$H:$H,MATCH($B2085,'Pliegos Tarifarios (Santiago)'!$A:$A,0)),H2085&lt;=5000,INDEX('Pliegos Tarifarios (Santiago)'!$I:$I,MATCH($B2085,'Pliegos Tarifarios (Santiago)'!$A:$A,0)),H2085&gt;5000,INDEX('Pliegos Tarifarios (Santiago)'!$J:$J,MATCH($B2085,'Pliegos Tarifarios (Santiago)'!$A:$A,0)))/1.19</f>
        <v>1360.0854935294121</v>
      </c>
      <c r="R2085" s="19">
        <f>INDEX('Pliegos Tarifarios (Santiago)'!$K:$K,MATCH($B2085,'Pliegos Tarifarios (Santiago)'!$A:$A,0))</f>
        <v>729.50400000000002</v>
      </c>
      <c r="S2085" s="21">
        <f t="shared" si="128"/>
        <v>114622.51865262943</v>
      </c>
      <c r="T2085" s="21">
        <f t="shared" si="129"/>
        <v>21778.278543999593</v>
      </c>
      <c r="U2085" s="19">
        <v>0</v>
      </c>
      <c r="V2085" s="21">
        <f t="shared" si="130"/>
        <v>136400.79719662902</v>
      </c>
    </row>
    <row r="2086" spans="1:22" x14ac:dyDescent="0.3">
      <c r="A2086" s="3" t="s">
        <v>140</v>
      </c>
      <c r="B2086" s="3">
        <v>9</v>
      </c>
      <c r="C2086" s="4" t="s">
        <v>178</v>
      </c>
      <c r="D2086" s="3" t="s">
        <v>281</v>
      </c>
      <c r="E2086" s="3" t="s">
        <v>279</v>
      </c>
      <c r="F2086" s="4" t="s">
        <v>54</v>
      </c>
      <c r="G2086" s="3" t="s">
        <v>30</v>
      </c>
      <c r="H2086" s="5">
        <v>347.7647</v>
      </c>
      <c r="I2086" s="5">
        <v>0.95509999999999995</v>
      </c>
      <c r="J2086" s="5">
        <v>0.94779999999999998</v>
      </c>
      <c r="K2086" s="6">
        <v>0.99235682127525915</v>
      </c>
      <c r="L2086" s="5">
        <v>11.22</v>
      </c>
      <c r="M2086" s="19">
        <f>H2086*INDEX('Pliegos Tarifarios (Santiago)'!$B:$B,MATCH($B2086,'Pliegos Tarifarios (Santiago)'!$A:$A,0))</f>
        <v>45822.520166100003</v>
      </c>
      <c r="N2086" s="19">
        <f>I2086*INDEX('Pliegos Tarifarios (Santiago)'!$C:$C,MATCH($B2086,'Pliegos Tarifarios (Santiago)'!$A:$A,0))</f>
        <v>3287.7588768999999</v>
      </c>
      <c r="O2086" s="19">
        <f>J2086*INDEX('Pliegos Tarifarios (Santiago)'!$D:$D,MATCH($B2086,'Pliegos Tarifarios (Santiago)'!$A:$A,0))</f>
        <v>13754.600605199999</v>
      </c>
      <c r="P2086" s="19">
        <f>H2086*INDEX('Pliegos Tarifarios (Santiago)'!$E:$E,MATCH($B2086,'Pliegos Tarifarios (Santiago)'!$A:$A,0))</f>
        <v>4529.2874528000002</v>
      </c>
      <c r="Q2086" s="19" cm="1">
        <f t="array" ref="Q2086">H2086*_xlfn.IFS(H2086&lt;=350,INDEX('Pliegos Tarifarios (Santiago)'!$F:$F,MATCH($B2086,'Pliegos Tarifarios (Santiago)'!$A:$A,0)),H2086&lt;=500,INDEX('Pliegos Tarifarios (Santiago)'!$G:$G,MATCH($B2086,'Pliegos Tarifarios (Santiago)'!$A:$A,0)),H2086&lt;=1000,INDEX('Pliegos Tarifarios (Santiago)'!$H:$H,MATCH($B2086,'Pliegos Tarifarios (Santiago)'!$A:$A,0)),H2086&lt;=5000,INDEX('Pliegos Tarifarios (Santiago)'!$I:$I,MATCH($B2086,'Pliegos Tarifarios (Santiago)'!$A:$A,0)),H2086&gt;5000,INDEX('Pliegos Tarifarios (Santiago)'!$J:$J,MATCH($B2086,'Pliegos Tarifarios (Santiago)'!$A:$A,0)))/1.19</f>
        <v>229.11556705882359</v>
      </c>
      <c r="R2086" s="19">
        <f>INDEX('Pliegos Tarifarios (Santiago)'!$K:$K,MATCH($B2086,'Pliegos Tarifarios (Santiago)'!$A:$A,0))</f>
        <v>729.50400000000002</v>
      </c>
      <c r="S2086" s="21">
        <f t="shared" si="128"/>
        <v>68352.786668058819</v>
      </c>
      <c r="T2086" s="21">
        <f t="shared" si="129"/>
        <v>12987.029466931175</v>
      </c>
      <c r="U2086" s="19">
        <v>0</v>
      </c>
      <c r="V2086" s="21">
        <f t="shared" si="130"/>
        <v>81339.816134989989</v>
      </c>
    </row>
    <row r="2087" spans="1:22" x14ac:dyDescent="0.3">
      <c r="A2087" s="3" t="s">
        <v>140</v>
      </c>
      <c r="B2087" s="3">
        <v>9</v>
      </c>
      <c r="C2087" s="4" t="s">
        <v>178</v>
      </c>
      <c r="D2087" s="3" t="s">
        <v>282</v>
      </c>
      <c r="E2087" s="3" t="s">
        <v>283</v>
      </c>
      <c r="F2087" s="4" t="s">
        <v>284</v>
      </c>
      <c r="G2087" s="3" t="s">
        <v>30</v>
      </c>
      <c r="H2087" s="5">
        <v>231.15119999999999</v>
      </c>
      <c r="I2087" s="5">
        <v>0.63570000000000004</v>
      </c>
      <c r="J2087" s="5">
        <v>0.63529999999999998</v>
      </c>
      <c r="K2087" s="6">
        <v>0.99937077237690719</v>
      </c>
      <c r="L2087" s="5">
        <v>7.46</v>
      </c>
      <c r="M2087" s="19">
        <f>H2087*INDEX('Pliegos Tarifarios (Santiago)'!$B:$B,MATCH($B2087,'Pliegos Tarifarios (Santiago)'!$A:$A,0))</f>
        <v>30457.175565599999</v>
      </c>
      <c r="N2087" s="19">
        <f>I2087*INDEX('Pliegos Tarifarios (Santiago)'!$C:$C,MATCH($B2087,'Pliegos Tarifarios (Santiago)'!$A:$A,0))</f>
        <v>2188.2821883000001</v>
      </c>
      <c r="O2087" s="19">
        <f>J2087*INDEX('Pliegos Tarifarios (Santiago)'!$D:$D,MATCH($B2087,'Pliegos Tarifarios (Santiago)'!$A:$A,0))</f>
        <v>9219.5587302000004</v>
      </c>
      <c r="P2087" s="19">
        <f>H2087*INDEX('Pliegos Tarifarios (Santiago)'!$E:$E,MATCH($B2087,'Pliegos Tarifarios (Santiago)'!$A:$A,0))</f>
        <v>3010.5132287999995</v>
      </c>
      <c r="Q2087" s="19" cm="1">
        <f t="array" ref="Q2087">H2087*_xlfn.IFS(H2087&lt;=350,INDEX('Pliegos Tarifarios (Santiago)'!$F:$F,MATCH($B2087,'Pliegos Tarifarios (Santiago)'!$A:$A,0)),H2087&lt;=500,INDEX('Pliegos Tarifarios (Santiago)'!$G:$G,MATCH($B2087,'Pliegos Tarifarios (Santiago)'!$A:$A,0)),H2087&lt;=1000,INDEX('Pliegos Tarifarios (Santiago)'!$H:$H,MATCH($B2087,'Pliegos Tarifarios (Santiago)'!$A:$A,0)),H2087&lt;=5000,INDEX('Pliegos Tarifarios (Santiago)'!$I:$I,MATCH($B2087,'Pliegos Tarifarios (Santiago)'!$A:$A,0)),H2087&gt;5000,INDEX('Pliegos Tarifarios (Santiago)'!$J:$J,MATCH($B2087,'Pliegos Tarifarios (Santiago)'!$A:$A,0)))/1.19</f>
        <v>152.28784941176471</v>
      </c>
      <c r="R2087" s="19">
        <f>INDEX('Pliegos Tarifarios (Santiago)'!$K:$K,MATCH($B2087,'Pliegos Tarifarios (Santiago)'!$A:$A,0))</f>
        <v>729.50400000000002</v>
      </c>
      <c r="S2087" s="21">
        <f t="shared" si="128"/>
        <v>45757.321562311765</v>
      </c>
      <c r="T2087" s="21">
        <f t="shared" si="129"/>
        <v>8693.8910968392356</v>
      </c>
      <c r="U2087" s="19">
        <v>0</v>
      </c>
      <c r="V2087" s="21">
        <f t="shared" si="130"/>
        <v>54451.212659151002</v>
      </c>
    </row>
    <row r="2088" spans="1:22" x14ac:dyDescent="0.3">
      <c r="A2088" s="3" t="s">
        <v>140</v>
      </c>
      <c r="B2088" s="3">
        <v>9</v>
      </c>
      <c r="C2088" s="4" t="s">
        <v>178</v>
      </c>
      <c r="D2088" s="3" t="s">
        <v>285</v>
      </c>
      <c r="E2088" s="3" t="s">
        <v>286</v>
      </c>
      <c r="F2088" s="4" t="s">
        <v>287</v>
      </c>
      <c r="G2088" s="3" t="s">
        <v>30</v>
      </c>
      <c r="H2088" s="5">
        <v>231.67140000000001</v>
      </c>
      <c r="I2088" s="5">
        <v>0.65429999999999999</v>
      </c>
      <c r="J2088" s="5">
        <v>0.63770000000000004</v>
      </c>
      <c r="K2088" s="6">
        <v>0.9746293749044781</v>
      </c>
      <c r="L2088" s="5">
        <v>7.47</v>
      </c>
      <c r="M2088" s="19">
        <f>H2088*INDEX('Pliegos Tarifarios (Santiago)'!$B:$B,MATCH($B2088,'Pliegos Tarifarios (Santiago)'!$A:$A,0))</f>
        <v>30525.718678200003</v>
      </c>
      <c r="N2088" s="19">
        <f>I2088*INDEX('Pliegos Tarifarios (Santiago)'!$C:$C,MATCH($B2088,'Pliegos Tarifarios (Santiago)'!$A:$A,0))</f>
        <v>2252.3093217000001</v>
      </c>
      <c r="O2088" s="19">
        <f>J2088*INDEX('Pliegos Tarifarios (Santiago)'!$D:$D,MATCH($B2088,'Pliegos Tarifarios (Santiago)'!$A:$A,0))</f>
        <v>9254.3878518000001</v>
      </c>
      <c r="P2088" s="19">
        <f>H2088*INDEX('Pliegos Tarifarios (Santiago)'!$E:$E,MATCH($B2088,'Pliegos Tarifarios (Santiago)'!$A:$A,0))</f>
        <v>3017.2883136</v>
      </c>
      <c r="Q2088" s="19" cm="1">
        <f t="array" ref="Q2088">H2088*_xlfn.IFS(H2088&lt;=350,INDEX('Pliegos Tarifarios (Santiago)'!$F:$F,MATCH($B2088,'Pliegos Tarifarios (Santiago)'!$A:$A,0)),H2088&lt;=500,INDEX('Pliegos Tarifarios (Santiago)'!$G:$G,MATCH($B2088,'Pliegos Tarifarios (Santiago)'!$A:$A,0)),H2088&lt;=1000,INDEX('Pliegos Tarifarios (Santiago)'!$H:$H,MATCH($B2088,'Pliegos Tarifarios (Santiago)'!$A:$A,0)),H2088&lt;=5000,INDEX('Pliegos Tarifarios (Santiago)'!$I:$I,MATCH($B2088,'Pliegos Tarifarios (Santiago)'!$A:$A,0)),H2088&gt;5000,INDEX('Pliegos Tarifarios (Santiago)'!$J:$J,MATCH($B2088,'Pliegos Tarifarios (Santiago)'!$A:$A,0)))/1.19</f>
        <v>152.63056941176472</v>
      </c>
      <c r="R2088" s="19">
        <f>INDEX('Pliegos Tarifarios (Santiago)'!$K:$K,MATCH($B2088,'Pliegos Tarifarios (Santiago)'!$A:$A,0))</f>
        <v>729.50400000000002</v>
      </c>
      <c r="S2088" s="21">
        <f t="shared" si="128"/>
        <v>45931.838734711768</v>
      </c>
      <c r="T2088" s="21">
        <f t="shared" si="129"/>
        <v>8727.0493595952357</v>
      </c>
      <c r="U2088" s="19">
        <v>0</v>
      </c>
      <c r="V2088" s="21">
        <f t="shared" si="130"/>
        <v>54658.888094307003</v>
      </c>
    </row>
    <row r="2089" spans="1:22" x14ac:dyDescent="0.3">
      <c r="A2089" s="3" t="s">
        <v>140</v>
      </c>
      <c r="B2089" s="3">
        <v>9</v>
      </c>
      <c r="C2089" s="4" t="s">
        <v>178</v>
      </c>
      <c r="D2089" s="3" t="s">
        <v>288</v>
      </c>
      <c r="E2089" s="3" t="s">
        <v>99</v>
      </c>
      <c r="F2089" s="4" t="s">
        <v>100</v>
      </c>
      <c r="G2089" s="3" t="s">
        <v>30</v>
      </c>
      <c r="H2089" s="5">
        <v>578.56500000000005</v>
      </c>
      <c r="I2089" s="5">
        <v>1.6386000000000001</v>
      </c>
      <c r="J2089" s="5">
        <v>1.5899000000000001</v>
      </c>
      <c r="K2089" s="6">
        <v>0.97027950689613085</v>
      </c>
      <c r="L2089" s="5">
        <v>18.66</v>
      </c>
      <c r="M2089" s="19">
        <f>H2089*INDEX('Pliegos Tarifarios (Santiago)'!$B:$B,MATCH($B2089,'Pliegos Tarifarios (Santiago)'!$A:$A,0))</f>
        <v>76233.460095000017</v>
      </c>
      <c r="N2089" s="19">
        <f>I2089*INDEX('Pliegos Tarifarios (Santiago)'!$C:$C,MATCH($B2089,'Pliegos Tarifarios (Santiago)'!$A:$A,0))</f>
        <v>5640.5839133999998</v>
      </c>
      <c r="O2089" s="19">
        <f>J2089*INDEX('Pliegos Tarifarios (Santiago)'!$D:$D,MATCH($B2089,'Pliegos Tarifarios (Santiago)'!$A:$A,0))</f>
        <v>23072.8418466</v>
      </c>
      <c r="P2089" s="19">
        <f>H2089*INDEX('Pliegos Tarifarios (Santiago)'!$E:$E,MATCH($B2089,'Pliegos Tarifarios (Santiago)'!$A:$A,0))</f>
        <v>7535.23056</v>
      </c>
      <c r="Q2089" s="19" cm="1">
        <f t="array" ref="Q2089">H2089*_xlfn.IFS(H2089&lt;=350,INDEX('Pliegos Tarifarios (Santiago)'!$F:$F,MATCH($B2089,'Pliegos Tarifarios (Santiago)'!$A:$A,0)),H2089&lt;=500,INDEX('Pliegos Tarifarios (Santiago)'!$G:$G,MATCH($B2089,'Pliegos Tarifarios (Santiago)'!$A:$A,0)),H2089&lt;=1000,INDEX('Pliegos Tarifarios (Santiago)'!$H:$H,MATCH($B2089,'Pliegos Tarifarios (Santiago)'!$A:$A,0)),H2089&lt;=5000,INDEX('Pliegos Tarifarios (Santiago)'!$I:$I,MATCH($B2089,'Pliegos Tarifarios (Santiago)'!$A:$A,0)),H2089&gt;5000,INDEX('Pliegos Tarifarios (Santiago)'!$J:$J,MATCH($B2089,'Pliegos Tarifarios (Santiago)'!$A:$A,0)))/1.19</f>
        <v>1356.9537100840341</v>
      </c>
      <c r="R2089" s="19">
        <f>INDEX('Pliegos Tarifarios (Santiago)'!$K:$K,MATCH($B2089,'Pliegos Tarifarios (Santiago)'!$A:$A,0))</f>
        <v>729.50400000000002</v>
      </c>
      <c r="S2089" s="21">
        <f t="shared" si="128"/>
        <v>114568.57412508405</v>
      </c>
      <c r="T2089" s="21">
        <f t="shared" si="129"/>
        <v>21768.02908376597</v>
      </c>
      <c r="U2089" s="19">
        <v>0</v>
      </c>
      <c r="V2089" s="21">
        <f t="shared" si="130"/>
        <v>136336.60320885002</v>
      </c>
    </row>
    <row r="2090" spans="1:22" x14ac:dyDescent="0.3">
      <c r="A2090" s="3" t="s">
        <v>140</v>
      </c>
      <c r="B2090" s="3">
        <v>9</v>
      </c>
      <c r="C2090" s="4" t="s">
        <v>178</v>
      </c>
      <c r="D2090" s="3" t="s">
        <v>289</v>
      </c>
      <c r="E2090" s="3" t="s">
        <v>99</v>
      </c>
      <c r="F2090" s="4" t="s">
        <v>290</v>
      </c>
      <c r="G2090" s="3" t="s">
        <v>30</v>
      </c>
      <c r="H2090" s="5">
        <v>578.57839999999999</v>
      </c>
      <c r="I2090" s="5">
        <v>1.6115999999999999</v>
      </c>
      <c r="J2090" s="5">
        <v>1.5927</v>
      </c>
      <c r="K2090" s="6">
        <v>0.98827252419955325</v>
      </c>
      <c r="L2090" s="5">
        <v>18.66</v>
      </c>
      <c r="M2090" s="19">
        <f>H2090*INDEX('Pliegos Tarifarios (Santiago)'!$B:$B,MATCH($B2090,'Pliegos Tarifarios (Santiago)'!$A:$A,0))</f>
        <v>76235.225719199996</v>
      </c>
      <c r="N2090" s="19">
        <f>I2090*INDEX('Pliegos Tarifarios (Santiago)'!$C:$C,MATCH($B2090,'Pliegos Tarifarios (Santiago)'!$A:$A,0))</f>
        <v>5547.6413003999996</v>
      </c>
      <c r="O2090" s="19">
        <f>J2090*INDEX('Pliegos Tarifarios (Santiago)'!$D:$D,MATCH($B2090,'Pliegos Tarifarios (Santiago)'!$A:$A,0))</f>
        <v>23113.475821799999</v>
      </c>
      <c r="P2090" s="19">
        <f>H2090*INDEX('Pliegos Tarifarios (Santiago)'!$E:$E,MATCH($B2090,'Pliegos Tarifarios (Santiago)'!$A:$A,0))</f>
        <v>7535.405081599999</v>
      </c>
      <c r="Q2090" s="19" cm="1">
        <f t="array" ref="Q2090">H2090*_xlfn.IFS(H2090&lt;=350,INDEX('Pliegos Tarifarios (Santiago)'!$F:$F,MATCH($B2090,'Pliegos Tarifarios (Santiago)'!$A:$A,0)),H2090&lt;=500,INDEX('Pliegos Tarifarios (Santiago)'!$G:$G,MATCH($B2090,'Pliegos Tarifarios (Santiago)'!$A:$A,0)),H2090&lt;=1000,INDEX('Pliegos Tarifarios (Santiago)'!$H:$H,MATCH($B2090,'Pliegos Tarifarios (Santiago)'!$A:$A,0)),H2090&lt;=5000,INDEX('Pliegos Tarifarios (Santiago)'!$I:$I,MATCH($B2090,'Pliegos Tarifarios (Santiago)'!$A:$A,0)),H2090&gt;5000,INDEX('Pliegos Tarifarios (Santiago)'!$J:$J,MATCH($B2090,'Pliegos Tarifarios (Santiago)'!$A:$A,0)))/1.19</f>
        <v>1356.9851381512606</v>
      </c>
      <c r="R2090" s="19">
        <f>INDEX('Pliegos Tarifarios (Santiago)'!$K:$K,MATCH($B2090,'Pliegos Tarifarios (Santiago)'!$A:$A,0))</f>
        <v>729.50400000000002</v>
      </c>
      <c r="S2090" s="21">
        <f t="shared" si="128"/>
        <v>114518.23706115126</v>
      </c>
      <c r="T2090" s="21">
        <f t="shared" si="129"/>
        <v>21758.46504161874</v>
      </c>
      <c r="U2090" s="19">
        <v>0</v>
      </c>
      <c r="V2090" s="21">
        <f t="shared" si="130"/>
        <v>136276.70210277001</v>
      </c>
    </row>
    <row r="2091" spans="1:22" x14ac:dyDescent="0.3">
      <c r="A2091" s="3" t="s">
        <v>140</v>
      </c>
      <c r="B2091" s="3">
        <v>9</v>
      </c>
      <c r="C2091" s="4" t="s">
        <v>178</v>
      </c>
      <c r="D2091" s="3" t="s">
        <v>291</v>
      </c>
      <c r="E2091" s="3" t="s">
        <v>292</v>
      </c>
      <c r="F2091" s="4" t="s">
        <v>293</v>
      </c>
      <c r="G2091" s="3" t="s">
        <v>30</v>
      </c>
      <c r="H2091" s="5">
        <v>346.42320000000001</v>
      </c>
      <c r="I2091" s="5">
        <v>1.0145999999999999</v>
      </c>
      <c r="J2091" s="5">
        <v>0.94020000000000004</v>
      </c>
      <c r="K2091" s="6">
        <v>0.92667060910703736</v>
      </c>
      <c r="L2091" s="5">
        <v>11.17</v>
      </c>
      <c r="M2091" s="19">
        <f>H2091*INDEX('Pliegos Tarifarios (Santiago)'!$B:$B,MATCH($B2091,'Pliegos Tarifarios (Santiago)'!$A:$A,0))</f>
        <v>45645.760101600004</v>
      </c>
      <c r="N2091" s="19">
        <f>I2091*INDEX('Pliegos Tarifarios (Santiago)'!$C:$C,MATCH($B2091,'Pliegos Tarifarios (Santiago)'!$A:$A,0))</f>
        <v>3492.5768573999999</v>
      </c>
      <c r="O2091" s="19">
        <f>J2091*INDEX('Pliegos Tarifarios (Santiago)'!$D:$D,MATCH($B2091,'Pliegos Tarifarios (Santiago)'!$A:$A,0))</f>
        <v>13644.308386800001</v>
      </c>
      <c r="P2091" s="19">
        <f>H2091*INDEX('Pliegos Tarifarios (Santiago)'!$E:$E,MATCH($B2091,'Pliegos Tarifarios (Santiago)'!$A:$A,0))</f>
        <v>4511.8157567999997</v>
      </c>
      <c r="Q2091" s="19" cm="1">
        <f t="array" ref="Q2091">H2091*_xlfn.IFS(H2091&lt;=350,INDEX('Pliegos Tarifarios (Santiago)'!$F:$F,MATCH($B2091,'Pliegos Tarifarios (Santiago)'!$A:$A,0)),H2091&lt;=500,INDEX('Pliegos Tarifarios (Santiago)'!$G:$G,MATCH($B2091,'Pliegos Tarifarios (Santiago)'!$A:$A,0)),H2091&lt;=1000,INDEX('Pliegos Tarifarios (Santiago)'!$H:$H,MATCH($B2091,'Pliegos Tarifarios (Santiago)'!$A:$A,0)),H2091&lt;=5000,INDEX('Pliegos Tarifarios (Santiago)'!$I:$I,MATCH($B2091,'Pliegos Tarifarios (Santiago)'!$A:$A,0)),H2091&gt;5000,INDEX('Pliegos Tarifarios (Santiago)'!$J:$J,MATCH($B2091,'Pliegos Tarifarios (Santiago)'!$A:$A,0)))/1.19</f>
        <v>228.23175529411768</v>
      </c>
      <c r="R2091" s="19">
        <f>INDEX('Pliegos Tarifarios (Santiago)'!$K:$K,MATCH($B2091,'Pliegos Tarifarios (Santiago)'!$A:$A,0))</f>
        <v>729.50400000000002</v>
      </c>
      <c r="S2091" s="21">
        <f t="shared" si="128"/>
        <v>68252.196857894131</v>
      </c>
      <c r="T2091" s="21">
        <f t="shared" si="129"/>
        <v>12967.917402999885</v>
      </c>
      <c r="U2091" s="19">
        <v>0</v>
      </c>
      <c r="V2091" s="21">
        <f t="shared" si="130"/>
        <v>81220.114260894014</v>
      </c>
    </row>
    <row r="2092" spans="1:22" x14ac:dyDescent="0.3">
      <c r="A2092" s="3" t="s">
        <v>140</v>
      </c>
      <c r="B2092" s="3">
        <v>9</v>
      </c>
      <c r="C2092" s="4" t="s">
        <v>178</v>
      </c>
      <c r="D2092" s="3" t="s">
        <v>294</v>
      </c>
      <c r="E2092" s="3" t="s">
        <v>292</v>
      </c>
      <c r="F2092" s="4" t="s">
        <v>295</v>
      </c>
      <c r="G2092" s="3" t="s">
        <v>30</v>
      </c>
      <c r="H2092" s="5">
        <v>347.58580000000001</v>
      </c>
      <c r="I2092" s="5">
        <v>0.96860000000000002</v>
      </c>
      <c r="J2092" s="5">
        <v>0.95089999999999997</v>
      </c>
      <c r="K2092" s="6">
        <v>0.98172620276687994</v>
      </c>
      <c r="L2092" s="5">
        <v>11.21</v>
      </c>
      <c r="M2092" s="19">
        <f>H2092*INDEX('Pliegos Tarifarios (Santiago)'!$B:$B,MATCH($B2092,'Pliegos Tarifarios (Santiago)'!$A:$A,0))</f>
        <v>45798.9477654</v>
      </c>
      <c r="N2092" s="19">
        <f>I2092*INDEX('Pliegos Tarifarios (Santiago)'!$C:$C,MATCH($B2092,'Pliegos Tarifarios (Santiago)'!$A:$A,0))</f>
        <v>3334.2301834</v>
      </c>
      <c r="O2092" s="19">
        <f>J2092*INDEX('Pliegos Tarifarios (Santiago)'!$D:$D,MATCH($B2092,'Pliegos Tarifarios (Santiago)'!$A:$A,0))</f>
        <v>13799.588220599999</v>
      </c>
      <c r="P2092" s="19">
        <f>H2092*INDEX('Pliegos Tarifarios (Santiago)'!$E:$E,MATCH($B2092,'Pliegos Tarifarios (Santiago)'!$A:$A,0))</f>
        <v>4526.9574591999999</v>
      </c>
      <c r="Q2092" s="19" cm="1">
        <f t="array" ref="Q2092">H2092*_xlfn.IFS(H2092&lt;=350,INDEX('Pliegos Tarifarios (Santiago)'!$F:$F,MATCH($B2092,'Pliegos Tarifarios (Santiago)'!$A:$A,0)),H2092&lt;=500,INDEX('Pliegos Tarifarios (Santiago)'!$G:$G,MATCH($B2092,'Pliegos Tarifarios (Santiago)'!$A:$A,0)),H2092&lt;=1000,INDEX('Pliegos Tarifarios (Santiago)'!$H:$H,MATCH($B2092,'Pliegos Tarifarios (Santiago)'!$A:$A,0)),H2092&lt;=5000,INDEX('Pliegos Tarifarios (Santiago)'!$I:$I,MATCH($B2092,'Pliegos Tarifarios (Santiago)'!$A:$A,0)),H2092&gt;5000,INDEX('Pliegos Tarifarios (Santiago)'!$J:$J,MATCH($B2092,'Pliegos Tarifarios (Santiago)'!$A:$A,0)))/1.19</f>
        <v>228.99770352941178</v>
      </c>
      <c r="R2092" s="19">
        <f>INDEX('Pliegos Tarifarios (Santiago)'!$K:$K,MATCH($B2092,'Pliegos Tarifarios (Santiago)'!$A:$A,0))</f>
        <v>729.50400000000002</v>
      </c>
      <c r="S2092" s="21">
        <f t="shared" si="128"/>
        <v>68418.225332129412</v>
      </c>
      <c r="T2092" s="21">
        <f t="shared" si="129"/>
        <v>12999.462813104588</v>
      </c>
      <c r="U2092" s="19">
        <v>0</v>
      </c>
      <c r="V2092" s="21">
        <f t="shared" si="130"/>
        <v>81417.688145234002</v>
      </c>
    </row>
    <row r="2093" spans="1:22" x14ac:dyDescent="0.3">
      <c r="A2093" s="3" t="s">
        <v>140</v>
      </c>
      <c r="B2093" s="3">
        <v>9</v>
      </c>
      <c r="C2093" s="4" t="s">
        <v>178</v>
      </c>
      <c r="D2093" s="3" t="s">
        <v>296</v>
      </c>
      <c r="E2093" s="3" t="s">
        <v>292</v>
      </c>
      <c r="F2093" s="4" t="s">
        <v>297</v>
      </c>
      <c r="G2093" s="3" t="s">
        <v>30</v>
      </c>
      <c r="H2093" s="5">
        <v>347.54329999999999</v>
      </c>
      <c r="I2093" s="5">
        <v>1.0137</v>
      </c>
      <c r="J2093" s="5">
        <v>0.94899999999999995</v>
      </c>
      <c r="K2093" s="6">
        <v>0.93617441057512074</v>
      </c>
      <c r="L2093" s="5">
        <v>11.21</v>
      </c>
      <c r="M2093" s="19">
        <f>H2093*INDEX('Pliegos Tarifarios (Santiago)'!$B:$B,MATCH($B2093,'Pliegos Tarifarios (Santiago)'!$A:$A,0))</f>
        <v>45793.347837900001</v>
      </c>
      <c r="N2093" s="19">
        <f>I2093*INDEX('Pliegos Tarifarios (Santiago)'!$C:$C,MATCH($B2093,'Pliegos Tarifarios (Santiago)'!$A:$A,0))</f>
        <v>3489.4787703000002</v>
      </c>
      <c r="O2093" s="19">
        <f>J2093*INDEX('Pliegos Tarifarios (Santiago)'!$D:$D,MATCH($B2093,'Pliegos Tarifarios (Santiago)'!$A:$A,0))</f>
        <v>13772.015165999999</v>
      </c>
      <c r="P2093" s="19">
        <f>H2093*INDEX('Pliegos Tarifarios (Santiago)'!$E:$E,MATCH($B2093,'Pliegos Tarifarios (Santiago)'!$A:$A,0))</f>
        <v>4526.4039391999995</v>
      </c>
      <c r="Q2093" s="19" cm="1">
        <f t="array" ref="Q2093">H2093*_xlfn.IFS(H2093&lt;=350,INDEX('Pliegos Tarifarios (Santiago)'!$F:$F,MATCH($B2093,'Pliegos Tarifarios (Santiago)'!$A:$A,0)),H2093&lt;=500,INDEX('Pliegos Tarifarios (Santiago)'!$G:$G,MATCH($B2093,'Pliegos Tarifarios (Santiago)'!$A:$A,0)),H2093&lt;=1000,INDEX('Pliegos Tarifarios (Santiago)'!$H:$H,MATCH($B2093,'Pliegos Tarifarios (Santiago)'!$A:$A,0)),H2093&lt;=5000,INDEX('Pliegos Tarifarios (Santiago)'!$I:$I,MATCH($B2093,'Pliegos Tarifarios (Santiago)'!$A:$A,0)),H2093&gt;5000,INDEX('Pliegos Tarifarios (Santiago)'!$J:$J,MATCH($B2093,'Pliegos Tarifarios (Santiago)'!$A:$A,0)))/1.19</f>
        <v>228.96970352941176</v>
      </c>
      <c r="R2093" s="19">
        <f>INDEX('Pliegos Tarifarios (Santiago)'!$K:$K,MATCH($B2093,'Pliegos Tarifarios (Santiago)'!$A:$A,0))</f>
        <v>729.50400000000002</v>
      </c>
      <c r="S2093" s="21">
        <f t="shared" si="128"/>
        <v>68539.719416929409</v>
      </c>
      <c r="T2093" s="21">
        <f t="shared" si="129"/>
        <v>13022.546689216588</v>
      </c>
      <c r="U2093" s="19">
        <v>0</v>
      </c>
      <c r="V2093" s="21">
        <f t="shared" si="130"/>
        <v>81562.266106145995</v>
      </c>
    </row>
    <row r="2094" spans="1:22" x14ac:dyDescent="0.3">
      <c r="A2094" s="3" t="s">
        <v>140</v>
      </c>
      <c r="B2094" s="3">
        <v>9</v>
      </c>
      <c r="C2094" s="4" t="s">
        <v>178</v>
      </c>
      <c r="D2094" s="3" t="s">
        <v>298</v>
      </c>
      <c r="E2094" s="3" t="s">
        <v>292</v>
      </c>
      <c r="F2094" s="4" t="s">
        <v>299</v>
      </c>
      <c r="G2094" s="3" t="s">
        <v>30</v>
      </c>
      <c r="H2094" s="5">
        <v>579.1309</v>
      </c>
      <c r="I2094" s="5">
        <v>1.6137999999999999</v>
      </c>
      <c r="J2094" s="5">
        <v>1.6137999999999999</v>
      </c>
      <c r="K2094" s="6">
        <v>1</v>
      </c>
      <c r="L2094" s="5">
        <v>18.68</v>
      </c>
      <c r="M2094" s="19">
        <f>H2094*INDEX('Pliegos Tarifarios (Santiago)'!$B:$B,MATCH($B2094,'Pliegos Tarifarios (Santiago)'!$A:$A,0))</f>
        <v>76308.024776699996</v>
      </c>
      <c r="N2094" s="19">
        <f>I2094*INDEX('Pliegos Tarifarios (Santiago)'!$C:$C,MATCH($B2094,'Pliegos Tarifarios (Santiago)'!$A:$A,0))</f>
        <v>5555.2144021999993</v>
      </c>
      <c r="O2094" s="19">
        <f>J2094*INDEX('Pliegos Tarifarios (Santiago)'!$D:$D,MATCH($B2094,'Pliegos Tarifarios (Santiago)'!$A:$A,0))</f>
        <v>23419.681849199998</v>
      </c>
      <c r="P2094" s="19">
        <f>H2094*INDEX('Pliegos Tarifarios (Santiago)'!$E:$E,MATCH($B2094,'Pliegos Tarifarios (Santiago)'!$A:$A,0))</f>
        <v>7542.6008415999995</v>
      </c>
      <c r="Q2094" s="19" cm="1">
        <f t="array" ref="Q2094">H2094*_xlfn.IFS(H2094&lt;=350,INDEX('Pliegos Tarifarios (Santiago)'!$F:$F,MATCH($B2094,'Pliegos Tarifarios (Santiago)'!$A:$A,0)),H2094&lt;=500,INDEX('Pliegos Tarifarios (Santiago)'!$G:$G,MATCH($B2094,'Pliegos Tarifarios (Santiago)'!$A:$A,0)),H2094&lt;=1000,INDEX('Pliegos Tarifarios (Santiago)'!$H:$H,MATCH($B2094,'Pliegos Tarifarios (Santiago)'!$A:$A,0)),H2094&lt;=5000,INDEX('Pliegos Tarifarios (Santiago)'!$I:$I,MATCH($B2094,'Pliegos Tarifarios (Santiago)'!$A:$A,0)),H2094&gt;5000,INDEX('Pliegos Tarifarios (Santiago)'!$J:$J,MATCH($B2094,'Pliegos Tarifarios (Santiago)'!$A:$A,0)))/1.19</f>
        <v>1358.2809595798321</v>
      </c>
      <c r="R2094" s="19">
        <f>INDEX('Pliegos Tarifarios (Santiago)'!$K:$K,MATCH($B2094,'Pliegos Tarifarios (Santiago)'!$A:$A,0))</f>
        <v>729.50400000000002</v>
      </c>
      <c r="S2094" s="21">
        <f t="shared" si="128"/>
        <v>114913.30682927983</v>
      </c>
      <c r="T2094" s="21">
        <f t="shared" si="129"/>
        <v>21833.528297563167</v>
      </c>
      <c r="U2094" s="19">
        <v>0</v>
      </c>
      <c r="V2094" s="21">
        <f t="shared" si="130"/>
        <v>136746.83512684298</v>
      </c>
    </row>
    <row r="2095" spans="1:22" x14ac:dyDescent="0.3">
      <c r="A2095" s="3" t="s">
        <v>140</v>
      </c>
      <c r="B2095" s="3">
        <v>9</v>
      </c>
      <c r="C2095" s="4" t="s">
        <v>178</v>
      </c>
      <c r="D2095" s="3" t="s">
        <v>300</v>
      </c>
      <c r="E2095" s="3" t="s">
        <v>292</v>
      </c>
      <c r="F2095" s="4" t="s">
        <v>301</v>
      </c>
      <c r="G2095" s="3" t="s">
        <v>30</v>
      </c>
      <c r="H2095" s="5">
        <v>347.32740000000001</v>
      </c>
      <c r="I2095" s="5">
        <v>0.97819999999999996</v>
      </c>
      <c r="J2095" s="5">
        <v>0.94650000000000001</v>
      </c>
      <c r="K2095" s="6">
        <v>0.9675935391535474</v>
      </c>
      <c r="L2095" s="5">
        <v>11.2</v>
      </c>
      <c r="M2095" s="19">
        <f>H2095*INDEX('Pliegos Tarifarios (Santiago)'!$B:$B,MATCH($B2095,'Pliegos Tarifarios (Santiago)'!$A:$A,0))</f>
        <v>45764.9002062</v>
      </c>
      <c r="N2095" s="19">
        <f>I2095*INDEX('Pliegos Tarifarios (Santiago)'!$C:$C,MATCH($B2095,'Pliegos Tarifarios (Santiago)'!$A:$A,0))</f>
        <v>3367.2764457999997</v>
      </c>
      <c r="O2095" s="19">
        <f>J2095*INDEX('Pliegos Tarifarios (Santiago)'!$D:$D,MATCH($B2095,'Pliegos Tarifarios (Santiago)'!$A:$A,0))</f>
        <v>13735.734831</v>
      </c>
      <c r="P2095" s="19">
        <f>H2095*INDEX('Pliegos Tarifarios (Santiago)'!$E:$E,MATCH($B2095,'Pliegos Tarifarios (Santiago)'!$A:$A,0))</f>
        <v>4523.5920575999999</v>
      </c>
      <c r="Q2095" s="19" cm="1">
        <f t="array" ref="Q2095">H2095*_xlfn.IFS(H2095&lt;=350,INDEX('Pliegos Tarifarios (Santiago)'!$F:$F,MATCH($B2095,'Pliegos Tarifarios (Santiago)'!$A:$A,0)),H2095&lt;=500,INDEX('Pliegos Tarifarios (Santiago)'!$G:$G,MATCH($B2095,'Pliegos Tarifarios (Santiago)'!$A:$A,0)),H2095&lt;=1000,INDEX('Pliegos Tarifarios (Santiago)'!$H:$H,MATCH($B2095,'Pliegos Tarifarios (Santiago)'!$A:$A,0)),H2095&lt;=5000,INDEX('Pliegos Tarifarios (Santiago)'!$I:$I,MATCH($B2095,'Pliegos Tarifarios (Santiago)'!$A:$A,0)),H2095&gt;5000,INDEX('Pliegos Tarifarios (Santiago)'!$J:$J,MATCH($B2095,'Pliegos Tarifarios (Santiago)'!$A:$A,0)))/1.19</f>
        <v>228.8274635294118</v>
      </c>
      <c r="R2095" s="19">
        <f>INDEX('Pliegos Tarifarios (Santiago)'!$K:$K,MATCH($B2095,'Pliegos Tarifarios (Santiago)'!$A:$A,0))</f>
        <v>729.50400000000002</v>
      </c>
      <c r="S2095" s="21">
        <f t="shared" si="128"/>
        <v>68349.835004129418</v>
      </c>
      <c r="T2095" s="21">
        <f t="shared" si="129"/>
        <v>12986.468650784589</v>
      </c>
      <c r="U2095" s="19">
        <v>0</v>
      </c>
      <c r="V2095" s="21">
        <f t="shared" si="130"/>
        <v>81336.303654914009</v>
      </c>
    </row>
    <row r="2096" spans="1:22" x14ac:dyDescent="0.3">
      <c r="A2096" s="3" t="s">
        <v>140</v>
      </c>
      <c r="B2096" s="3">
        <v>9</v>
      </c>
      <c r="C2096" s="4" t="s">
        <v>178</v>
      </c>
      <c r="D2096" s="3" t="s">
        <v>302</v>
      </c>
      <c r="E2096" s="3" t="s">
        <v>292</v>
      </c>
      <c r="F2096" s="4" t="s">
        <v>303</v>
      </c>
      <c r="G2096" s="3" t="s">
        <v>30</v>
      </c>
      <c r="H2096" s="5">
        <v>348.49259999999998</v>
      </c>
      <c r="I2096" s="5">
        <v>0.97729999999999995</v>
      </c>
      <c r="J2096" s="5">
        <v>0.96509999999999996</v>
      </c>
      <c r="K2096" s="6">
        <v>0.9875166274429551</v>
      </c>
      <c r="L2096" s="5">
        <v>11.24</v>
      </c>
      <c r="M2096" s="19">
        <f>H2096*INDEX('Pliegos Tarifarios (Santiago)'!$B:$B,MATCH($B2096,'Pliegos Tarifarios (Santiago)'!$A:$A,0))</f>
        <v>45918.4304538</v>
      </c>
      <c r="N2096" s="19">
        <f>I2096*INDEX('Pliegos Tarifarios (Santiago)'!$C:$C,MATCH($B2096,'Pliegos Tarifarios (Santiago)'!$A:$A,0))</f>
        <v>3364.1783587</v>
      </c>
      <c r="O2096" s="19">
        <f>J2096*INDEX('Pliegos Tarifarios (Santiago)'!$D:$D,MATCH($B2096,'Pliegos Tarifarios (Santiago)'!$A:$A,0))</f>
        <v>14005.6605234</v>
      </c>
      <c r="P2096" s="19">
        <f>H2096*INDEX('Pliegos Tarifarios (Santiago)'!$E:$E,MATCH($B2096,'Pliegos Tarifarios (Santiago)'!$A:$A,0))</f>
        <v>4538.7676223999997</v>
      </c>
      <c r="Q2096" s="19" cm="1">
        <f t="array" ref="Q2096">H2096*_xlfn.IFS(H2096&lt;=350,INDEX('Pliegos Tarifarios (Santiago)'!$F:$F,MATCH($B2096,'Pliegos Tarifarios (Santiago)'!$A:$A,0)),H2096&lt;=500,INDEX('Pliegos Tarifarios (Santiago)'!$G:$G,MATCH($B2096,'Pliegos Tarifarios (Santiago)'!$A:$A,0)),H2096&lt;=1000,INDEX('Pliegos Tarifarios (Santiago)'!$H:$H,MATCH($B2096,'Pliegos Tarifarios (Santiago)'!$A:$A,0)),H2096&lt;=5000,INDEX('Pliegos Tarifarios (Santiago)'!$I:$I,MATCH($B2096,'Pliegos Tarifarios (Santiago)'!$A:$A,0)),H2096&gt;5000,INDEX('Pliegos Tarifarios (Santiago)'!$J:$J,MATCH($B2096,'Pliegos Tarifarios (Santiago)'!$A:$A,0)))/1.19</f>
        <v>229.59512470588237</v>
      </c>
      <c r="R2096" s="19">
        <f>INDEX('Pliegos Tarifarios (Santiago)'!$K:$K,MATCH($B2096,'Pliegos Tarifarios (Santiago)'!$A:$A,0))</f>
        <v>729.50400000000002</v>
      </c>
      <c r="S2096" s="21">
        <f t="shared" si="128"/>
        <v>68786.136083005884</v>
      </c>
      <c r="T2096" s="21">
        <f t="shared" si="129"/>
        <v>13069.365855771119</v>
      </c>
      <c r="U2096" s="19">
        <v>0</v>
      </c>
      <c r="V2096" s="21">
        <f t="shared" si="130"/>
        <v>81855.501938777001</v>
      </c>
    </row>
    <row r="2097" spans="1:22" x14ac:dyDescent="0.3">
      <c r="A2097" s="3" t="s">
        <v>140</v>
      </c>
      <c r="B2097" s="3">
        <v>9</v>
      </c>
      <c r="C2097" s="4" t="s">
        <v>178</v>
      </c>
      <c r="D2097" s="3" t="s">
        <v>304</v>
      </c>
      <c r="E2097" s="3" t="s">
        <v>305</v>
      </c>
      <c r="F2097" s="4" t="s">
        <v>306</v>
      </c>
      <c r="G2097" s="3" t="s">
        <v>30</v>
      </c>
      <c r="H2097" s="5">
        <v>347.37599999999998</v>
      </c>
      <c r="I2097" s="5">
        <v>0.99150000000000005</v>
      </c>
      <c r="J2097" s="5">
        <v>0.94979999999999998</v>
      </c>
      <c r="K2097" s="6">
        <v>0.9579425113464447</v>
      </c>
      <c r="L2097" s="5">
        <v>11.21</v>
      </c>
      <c r="M2097" s="19">
        <f>H2097*INDEX('Pliegos Tarifarios (Santiago)'!$B:$B,MATCH($B2097,'Pliegos Tarifarios (Santiago)'!$A:$A,0))</f>
        <v>45771.303888000002</v>
      </c>
      <c r="N2097" s="19">
        <f>I2097*INDEX('Pliegos Tarifarios (Santiago)'!$C:$C,MATCH($B2097,'Pliegos Tarifarios (Santiago)'!$A:$A,0))</f>
        <v>3413.0592885000001</v>
      </c>
      <c r="O2097" s="19">
        <f>J2097*INDEX('Pliegos Tarifarios (Santiago)'!$D:$D,MATCH($B2097,'Pliegos Tarifarios (Santiago)'!$A:$A,0))</f>
        <v>13783.6248732</v>
      </c>
      <c r="P2097" s="19">
        <f>H2097*INDEX('Pliegos Tarifarios (Santiago)'!$E:$E,MATCH($B2097,'Pliegos Tarifarios (Santiago)'!$A:$A,0))</f>
        <v>4524.2250239999994</v>
      </c>
      <c r="Q2097" s="19" cm="1">
        <f t="array" ref="Q2097">H2097*_xlfn.IFS(H2097&lt;=350,INDEX('Pliegos Tarifarios (Santiago)'!$F:$F,MATCH($B2097,'Pliegos Tarifarios (Santiago)'!$A:$A,0)),H2097&lt;=500,INDEX('Pliegos Tarifarios (Santiago)'!$G:$G,MATCH($B2097,'Pliegos Tarifarios (Santiago)'!$A:$A,0)),H2097&lt;=1000,INDEX('Pliegos Tarifarios (Santiago)'!$H:$H,MATCH($B2097,'Pliegos Tarifarios (Santiago)'!$A:$A,0)),H2097&lt;=5000,INDEX('Pliegos Tarifarios (Santiago)'!$I:$I,MATCH($B2097,'Pliegos Tarifarios (Santiago)'!$A:$A,0)),H2097&gt;5000,INDEX('Pliegos Tarifarios (Santiago)'!$J:$J,MATCH($B2097,'Pliegos Tarifarios (Santiago)'!$A:$A,0)))/1.19</f>
        <v>228.85948235294117</v>
      </c>
      <c r="R2097" s="19">
        <f>INDEX('Pliegos Tarifarios (Santiago)'!$K:$K,MATCH($B2097,'Pliegos Tarifarios (Santiago)'!$A:$A,0))</f>
        <v>729.50400000000002</v>
      </c>
      <c r="S2097" s="21">
        <f t="shared" si="128"/>
        <v>68450.57655605294</v>
      </c>
      <c r="T2097" s="21">
        <f t="shared" si="129"/>
        <v>13005.609545650059</v>
      </c>
      <c r="U2097" s="19">
        <v>0</v>
      </c>
      <c r="V2097" s="21">
        <f t="shared" si="130"/>
        <v>81456.186101703002</v>
      </c>
    </row>
    <row r="2098" spans="1:22" x14ac:dyDescent="0.3">
      <c r="A2098" s="3" t="s">
        <v>140</v>
      </c>
      <c r="B2098" s="3">
        <v>9</v>
      </c>
      <c r="C2098" s="4" t="s">
        <v>178</v>
      </c>
      <c r="D2098" s="3" t="s">
        <v>307</v>
      </c>
      <c r="E2098" s="3" t="s">
        <v>305</v>
      </c>
      <c r="F2098" s="4" t="s">
        <v>308</v>
      </c>
      <c r="G2098" s="3" t="s">
        <v>30</v>
      </c>
      <c r="H2098" s="5">
        <v>347.57400000000001</v>
      </c>
      <c r="I2098" s="5">
        <v>0.97750000000000004</v>
      </c>
      <c r="J2098" s="5">
        <v>0.93659999999999999</v>
      </c>
      <c r="K2098" s="6">
        <v>0.95815856777493602</v>
      </c>
      <c r="L2098" s="5">
        <v>11.21</v>
      </c>
      <c r="M2098" s="19">
        <f>H2098*INDEX('Pliegos Tarifarios (Santiago)'!$B:$B,MATCH($B2098,'Pliegos Tarifarios (Santiago)'!$A:$A,0))</f>
        <v>45797.392962000005</v>
      </c>
      <c r="N2098" s="19">
        <f>I2098*INDEX('Pliegos Tarifarios (Santiago)'!$C:$C,MATCH($B2098,'Pliegos Tarifarios (Santiago)'!$A:$A,0))</f>
        <v>3364.8668225000001</v>
      </c>
      <c r="O2098" s="19">
        <f>J2098*INDEX('Pliegos Tarifarios (Santiago)'!$D:$D,MATCH($B2098,'Pliegos Tarifarios (Santiago)'!$A:$A,0))</f>
        <v>13592.0647044</v>
      </c>
      <c r="P2098" s="19">
        <f>H2098*INDEX('Pliegos Tarifarios (Santiago)'!$E:$E,MATCH($B2098,'Pliegos Tarifarios (Santiago)'!$A:$A,0))</f>
        <v>4526.8037759999997</v>
      </c>
      <c r="Q2098" s="19" cm="1">
        <f t="array" ref="Q2098">H2098*_xlfn.IFS(H2098&lt;=350,INDEX('Pliegos Tarifarios (Santiago)'!$F:$F,MATCH($B2098,'Pliegos Tarifarios (Santiago)'!$A:$A,0)),H2098&lt;=500,INDEX('Pliegos Tarifarios (Santiago)'!$G:$G,MATCH($B2098,'Pliegos Tarifarios (Santiago)'!$A:$A,0)),H2098&lt;=1000,INDEX('Pliegos Tarifarios (Santiago)'!$H:$H,MATCH($B2098,'Pliegos Tarifarios (Santiago)'!$A:$A,0)),H2098&lt;=5000,INDEX('Pliegos Tarifarios (Santiago)'!$I:$I,MATCH($B2098,'Pliegos Tarifarios (Santiago)'!$A:$A,0)),H2098&gt;5000,INDEX('Pliegos Tarifarios (Santiago)'!$J:$J,MATCH($B2098,'Pliegos Tarifarios (Santiago)'!$A:$A,0)))/1.19</f>
        <v>228.98992941176473</v>
      </c>
      <c r="R2098" s="19">
        <f>INDEX('Pliegos Tarifarios (Santiago)'!$K:$K,MATCH($B2098,'Pliegos Tarifarios (Santiago)'!$A:$A,0))</f>
        <v>729.50400000000002</v>
      </c>
      <c r="S2098" s="21">
        <f t="shared" si="128"/>
        <v>68239.622194311771</v>
      </c>
      <c r="T2098" s="21">
        <f t="shared" si="129"/>
        <v>12965.528216919236</v>
      </c>
      <c r="U2098" s="19">
        <v>0</v>
      </c>
      <c r="V2098" s="21">
        <f t="shared" si="130"/>
        <v>81205.150411231007</v>
      </c>
    </row>
    <row r="2099" spans="1:22" x14ac:dyDescent="0.3">
      <c r="A2099" s="3" t="s">
        <v>140</v>
      </c>
      <c r="B2099" s="3">
        <v>9</v>
      </c>
      <c r="C2099" s="4" t="s">
        <v>178</v>
      </c>
      <c r="D2099" s="3" t="s">
        <v>309</v>
      </c>
      <c r="E2099" s="3" t="s">
        <v>70</v>
      </c>
      <c r="F2099" s="4" t="s">
        <v>71</v>
      </c>
      <c r="G2099" s="3" t="s">
        <v>16</v>
      </c>
      <c r="H2099" s="5">
        <v>1389.6614</v>
      </c>
      <c r="I2099" s="5">
        <v>3.8954</v>
      </c>
      <c r="J2099" s="5">
        <v>3.8512</v>
      </c>
      <c r="K2099" s="6">
        <v>0.98865328335986036</v>
      </c>
      <c r="L2099" s="5">
        <v>44.83</v>
      </c>
      <c r="M2099" s="19">
        <f>H2099*INDEX('Pliegos Tarifarios (Santiago)'!$B:$B,MATCH($B2099,'Pliegos Tarifarios (Santiago)'!$A:$A,0))</f>
        <v>183105.9550482</v>
      </c>
      <c r="N2099" s="19">
        <f>I2099*INDEX('Pliegos Tarifarios (Santiago)'!$C:$C,MATCH($B2099,'Pliegos Tarifarios (Santiago)'!$A:$A,0))</f>
        <v>13409.209432600001</v>
      </c>
      <c r="O2099" s="19">
        <f>J2099*INDEX('Pliegos Tarifarios (Santiago)'!$D:$D,MATCH($B2099,'Pliegos Tarifarios (Santiago)'!$A:$A,0))</f>
        <v>55889.130460799999</v>
      </c>
      <c r="P2099" s="19">
        <f>H2099*INDEX('Pliegos Tarifarios (Santiago)'!$E:$E,MATCH($B2099,'Pliegos Tarifarios (Santiago)'!$A:$A,0))</f>
        <v>18098.950073599997</v>
      </c>
      <c r="Q2099" s="19" cm="1">
        <f t="array" ref="Q2099">H2099*_xlfn.IFS(H2099&lt;=350,INDEX('Pliegos Tarifarios (Santiago)'!$F:$F,MATCH($B2099,'Pliegos Tarifarios (Santiago)'!$A:$A,0)),H2099&lt;=500,INDEX('Pliegos Tarifarios (Santiago)'!$G:$G,MATCH($B2099,'Pliegos Tarifarios (Santiago)'!$A:$A,0)),H2099&lt;=1000,INDEX('Pliegos Tarifarios (Santiago)'!$H:$H,MATCH($B2099,'Pliegos Tarifarios (Santiago)'!$A:$A,0)),H2099&lt;=5000,INDEX('Pliegos Tarifarios (Santiago)'!$I:$I,MATCH($B2099,'Pliegos Tarifarios (Santiago)'!$A:$A,0)),H2099&gt;5000,INDEX('Pliegos Tarifarios (Santiago)'!$J:$J,MATCH($B2099,'Pliegos Tarifarios (Santiago)'!$A:$A,0)))/1.19</f>
        <v>4170.1519826890753</v>
      </c>
      <c r="R2099" s="19">
        <f>INDEX('Pliegos Tarifarios (Santiago)'!$K:$K,MATCH($B2099,'Pliegos Tarifarios (Santiago)'!$A:$A,0))</f>
        <v>729.50400000000002</v>
      </c>
      <c r="S2099" s="21">
        <f t="shared" si="128"/>
        <v>275402.90099788911</v>
      </c>
      <c r="T2099" s="21">
        <f t="shared" si="129"/>
        <v>52326.551189598933</v>
      </c>
      <c r="U2099" s="19">
        <v>0</v>
      </c>
      <c r="V2099" s="21">
        <f t="shared" si="130"/>
        <v>327729.45218748803</v>
      </c>
    </row>
    <row r="2100" spans="1:22" x14ac:dyDescent="0.3">
      <c r="A2100" s="3" t="s">
        <v>140</v>
      </c>
      <c r="B2100" s="3">
        <v>9</v>
      </c>
      <c r="C2100" s="4" t="s">
        <v>178</v>
      </c>
      <c r="D2100" s="3" t="s">
        <v>310</v>
      </c>
      <c r="E2100" s="3" t="s">
        <v>70</v>
      </c>
      <c r="F2100" s="4" t="s">
        <v>311</v>
      </c>
      <c r="G2100" s="3" t="s">
        <v>16</v>
      </c>
      <c r="H2100" s="5">
        <v>1160.6704</v>
      </c>
      <c r="I2100" s="5">
        <v>3.2477999999999998</v>
      </c>
      <c r="J2100" s="5">
        <v>3.2437</v>
      </c>
      <c r="K2100" s="6">
        <v>0.99873760699550473</v>
      </c>
      <c r="L2100" s="5">
        <v>37.44</v>
      </c>
      <c r="M2100" s="19">
        <f>H2100*INDEX('Pliegos Tarifarios (Santiago)'!$B:$B,MATCH($B2100,'Pliegos Tarifarios (Santiago)'!$A:$A,0))</f>
        <v>152933.41391520001</v>
      </c>
      <c r="N2100" s="19">
        <f>I2100*INDEX('Pliegos Tarifarios (Santiago)'!$C:$C,MATCH($B2100,'Pliegos Tarifarios (Santiago)'!$A:$A,0))</f>
        <v>11179.963648199999</v>
      </c>
      <c r="O2100" s="19">
        <f>J2100*INDEX('Pliegos Tarifarios (Santiago)'!$D:$D,MATCH($B2100,'Pliegos Tarifarios (Santiago)'!$A:$A,0))</f>
        <v>47073.009055800001</v>
      </c>
      <c r="P2100" s="19">
        <f>H2100*INDEX('Pliegos Tarifarios (Santiago)'!$E:$E,MATCH($B2100,'Pliegos Tarifarios (Santiago)'!$A:$A,0))</f>
        <v>15116.571289599999</v>
      </c>
      <c r="Q2100" s="19" cm="1">
        <f t="array" ref="Q2100">H2100*_xlfn.IFS(H2100&lt;=350,INDEX('Pliegos Tarifarios (Santiago)'!$F:$F,MATCH($B2100,'Pliegos Tarifarios (Santiago)'!$A:$A,0)),H2100&lt;=500,INDEX('Pliegos Tarifarios (Santiago)'!$G:$G,MATCH($B2100,'Pliegos Tarifarios (Santiago)'!$A:$A,0)),H2100&lt;=1000,INDEX('Pliegos Tarifarios (Santiago)'!$H:$H,MATCH($B2100,'Pliegos Tarifarios (Santiago)'!$A:$A,0)),H2100&lt;=5000,INDEX('Pliegos Tarifarios (Santiago)'!$I:$I,MATCH($B2100,'Pliegos Tarifarios (Santiago)'!$A:$A,0)),H2100&gt;5000,INDEX('Pliegos Tarifarios (Santiago)'!$J:$J,MATCH($B2100,'Pliegos Tarifarios (Santiago)'!$A:$A,0)))/1.19</f>
        <v>3482.9865532773106</v>
      </c>
      <c r="R2100" s="19">
        <f>INDEX('Pliegos Tarifarios (Santiago)'!$K:$K,MATCH($B2100,'Pliegos Tarifarios (Santiago)'!$A:$A,0))</f>
        <v>729.50400000000002</v>
      </c>
      <c r="S2100" s="21">
        <f t="shared" si="128"/>
        <v>230515.4484620773</v>
      </c>
      <c r="T2100" s="21">
        <f t="shared" si="129"/>
        <v>43797.93520779469</v>
      </c>
      <c r="U2100" s="19">
        <v>0</v>
      </c>
      <c r="V2100" s="21">
        <f t="shared" si="130"/>
        <v>274313.38366987201</v>
      </c>
    </row>
    <row r="2101" spans="1:22" x14ac:dyDescent="0.3">
      <c r="A2101" s="3" t="s">
        <v>140</v>
      </c>
      <c r="B2101" s="3">
        <v>9</v>
      </c>
      <c r="C2101" s="4" t="s">
        <v>178</v>
      </c>
      <c r="D2101" s="3" t="s">
        <v>312</v>
      </c>
      <c r="E2101" s="3" t="s">
        <v>70</v>
      </c>
      <c r="F2101" s="4" t="s">
        <v>313</v>
      </c>
      <c r="G2101" s="3" t="s">
        <v>16</v>
      </c>
      <c r="H2101" s="5">
        <v>1155.5525</v>
      </c>
      <c r="I2101" s="5">
        <v>3.3140000000000001</v>
      </c>
      <c r="J2101" s="5">
        <v>3.2160000000000002</v>
      </c>
      <c r="K2101" s="6">
        <v>0.97042848521424263</v>
      </c>
      <c r="L2101" s="5">
        <v>37.28</v>
      </c>
      <c r="M2101" s="19">
        <f>H2101*INDEX('Pliegos Tarifarios (Santiago)'!$B:$B,MATCH($B2101,'Pliegos Tarifarios (Santiago)'!$A:$A,0))</f>
        <v>152259.06405750001</v>
      </c>
      <c r="N2101" s="19">
        <f>I2101*INDEX('Pliegos Tarifarios (Santiago)'!$C:$C,MATCH($B2101,'Pliegos Tarifarios (Santiago)'!$A:$A,0))</f>
        <v>11407.845165999999</v>
      </c>
      <c r="O2101" s="19">
        <f>J2101*INDEX('Pliegos Tarifarios (Santiago)'!$D:$D,MATCH($B2101,'Pliegos Tarifarios (Santiago)'!$A:$A,0))</f>
        <v>46671.022944000004</v>
      </c>
      <c r="P2101" s="19">
        <f>H2101*INDEX('Pliegos Tarifarios (Santiago)'!$E:$E,MATCH($B2101,'Pliegos Tarifarios (Santiago)'!$A:$A,0))</f>
        <v>15049.91576</v>
      </c>
      <c r="Q2101" s="19" cm="1">
        <f t="array" ref="Q2101">H2101*_xlfn.IFS(H2101&lt;=350,INDEX('Pliegos Tarifarios (Santiago)'!$F:$F,MATCH($B2101,'Pliegos Tarifarios (Santiago)'!$A:$A,0)),H2101&lt;=500,INDEX('Pliegos Tarifarios (Santiago)'!$G:$G,MATCH($B2101,'Pliegos Tarifarios (Santiago)'!$A:$A,0)),H2101&lt;=1000,INDEX('Pliegos Tarifarios (Santiago)'!$H:$H,MATCH($B2101,'Pliegos Tarifarios (Santiago)'!$A:$A,0)),H2101&lt;=5000,INDEX('Pliegos Tarifarios (Santiago)'!$I:$I,MATCH($B2101,'Pliegos Tarifarios (Santiago)'!$A:$A,0)),H2101&gt;5000,INDEX('Pliegos Tarifarios (Santiago)'!$J:$J,MATCH($B2101,'Pliegos Tarifarios (Santiago)'!$A:$A,0)))/1.19</f>
        <v>3467.6285525210083</v>
      </c>
      <c r="R2101" s="19">
        <f>INDEX('Pliegos Tarifarios (Santiago)'!$K:$K,MATCH($B2101,'Pliegos Tarifarios (Santiago)'!$A:$A,0))</f>
        <v>729.50400000000002</v>
      </c>
      <c r="S2101" s="21">
        <f t="shared" si="128"/>
        <v>229584.98048002098</v>
      </c>
      <c r="T2101" s="21">
        <f t="shared" si="129"/>
        <v>43621.146291203986</v>
      </c>
      <c r="U2101" s="19">
        <v>0</v>
      </c>
      <c r="V2101" s="21">
        <f t="shared" si="130"/>
        <v>273206.12677122495</v>
      </c>
    </row>
    <row r="2102" spans="1:22" x14ac:dyDescent="0.3">
      <c r="A2102" s="3" t="s">
        <v>140</v>
      </c>
      <c r="B2102" s="3">
        <v>9</v>
      </c>
      <c r="C2102" s="4" t="s">
        <v>178</v>
      </c>
      <c r="D2102" s="3" t="s">
        <v>314</v>
      </c>
      <c r="E2102" s="3" t="s">
        <v>70</v>
      </c>
      <c r="F2102" s="4" t="s">
        <v>315</v>
      </c>
      <c r="G2102" s="3" t="s">
        <v>16</v>
      </c>
      <c r="H2102" s="5">
        <v>926.73950000000002</v>
      </c>
      <c r="I2102" s="5">
        <v>2.5670000000000002</v>
      </c>
      <c r="J2102" s="5">
        <v>2.5215000000000001</v>
      </c>
      <c r="K2102" s="6">
        <v>0.98227502921698473</v>
      </c>
      <c r="L2102" s="5">
        <v>29.89</v>
      </c>
      <c r="M2102" s="19">
        <f>H2102*INDEX('Pliegos Tarifarios (Santiago)'!$B:$B,MATCH($B2102,'Pliegos Tarifarios (Santiago)'!$A:$A,0))</f>
        <v>122109.9767385</v>
      </c>
      <c r="N2102" s="19">
        <f>I2102*INDEX('Pliegos Tarifarios (Santiago)'!$C:$C,MATCH($B2102,'Pliegos Tarifarios (Santiago)'!$A:$A,0))</f>
        <v>8836.4328729999997</v>
      </c>
      <c r="O2102" s="19">
        <f>J2102*INDEX('Pliegos Tarifarios (Santiago)'!$D:$D,MATCH($B2102,'Pliegos Tarifarios (Santiago)'!$A:$A,0))</f>
        <v>36592.345881000001</v>
      </c>
      <c r="P2102" s="19">
        <f>H2102*INDEX('Pliegos Tarifarios (Santiago)'!$E:$E,MATCH($B2102,'Pliegos Tarifarios (Santiago)'!$A:$A,0))</f>
        <v>12069.855248</v>
      </c>
      <c r="Q2102" s="19" cm="1">
        <f t="array" ref="Q2102">H2102*_xlfn.IFS(H2102&lt;=350,INDEX('Pliegos Tarifarios (Santiago)'!$F:$F,MATCH($B2102,'Pliegos Tarifarios (Santiago)'!$A:$A,0)),H2102&lt;=500,INDEX('Pliegos Tarifarios (Santiago)'!$G:$G,MATCH($B2102,'Pliegos Tarifarios (Santiago)'!$A:$A,0)),H2102&lt;=1000,INDEX('Pliegos Tarifarios (Santiago)'!$H:$H,MATCH($B2102,'Pliegos Tarifarios (Santiago)'!$A:$A,0)),H2102&lt;=5000,INDEX('Pliegos Tarifarios (Santiago)'!$I:$I,MATCH($B2102,'Pliegos Tarifarios (Santiago)'!$A:$A,0)),H2102&gt;5000,INDEX('Pliegos Tarifarios (Santiago)'!$J:$J,MATCH($B2102,'Pliegos Tarifarios (Santiago)'!$A:$A,0)))/1.19</f>
        <v>2173.5545752100847</v>
      </c>
      <c r="R2102" s="19">
        <f>INDEX('Pliegos Tarifarios (Santiago)'!$K:$K,MATCH($B2102,'Pliegos Tarifarios (Santiago)'!$A:$A,0))</f>
        <v>729.50400000000002</v>
      </c>
      <c r="S2102" s="21">
        <f t="shared" si="128"/>
        <v>182511.66931571008</v>
      </c>
      <c r="T2102" s="21">
        <f t="shared" si="129"/>
        <v>34677.217169984913</v>
      </c>
      <c r="U2102" s="19">
        <v>0</v>
      </c>
      <c r="V2102" s="21">
        <f t="shared" si="130"/>
        <v>217188.88648569499</v>
      </c>
    </row>
    <row r="2103" spans="1:22" x14ac:dyDescent="0.3">
      <c r="A2103" s="3" t="s">
        <v>140</v>
      </c>
      <c r="B2103" s="3">
        <v>9</v>
      </c>
      <c r="C2103" s="4" t="s">
        <v>178</v>
      </c>
      <c r="D2103" s="3" t="s">
        <v>316</v>
      </c>
      <c r="E2103" s="3" t="s">
        <v>90</v>
      </c>
      <c r="F2103" s="4" t="s">
        <v>93</v>
      </c>
      <c r="G2103" s="3" t="s">
        <v>30</v>
      </c>
      <c r="H2103" s="5">
        <v>347.30950000000001</v>
      </c>
      <c r="I2103" s="5">
        <v>0.96299999999999997</v>
      </c>
      <c r="J2103" s="5">
        <v>0.96299999999999997</v>
      </c>
      <c r="K2103" s="6">
        <v>1</v>
      </c>
      <c r="L2103" s="5">
        <v>11.2</v>
      </c>
      <c r="M2103" s="19">
        <f>H2103*INDEX('Pliegos Tarifarios (Santiago)'!$B:$B,MATCH($B2103,'Pliegos Tarifarios (Santiago)'!$A:$A,0))</f>
        <v>45762.541648500002</v>
      </c>
      <c r="N2103" s="19">
        <f>I2103*INDEX('Pliegos Tarifarios (Santiago)'!$C:$C,MATCH($B2103,'Pliegos Tarifarios (Santiago)'!$A:$A,0))</f>
        <v>3314.9531969999998</v>
      </c>
      <c r="O2103" s="19">
        <f>J2103*INDEX('Pliegos Tarifarios (Santiago)'!$D:$D,MATCH($B2103,'Pliegos Tarifarios (Santiago)'!$A:$A,0))</f>
        <v>13975.185041999999</v>
      </c>
      <c r="P2103" s="19">
        <f>H2103*INDEX('Pliegos Tarifarios (Santiago)'!$E:$E,MATCH($B2103,'Pliegos Tarifarios (Santiago)'!$A:$A,0))</f>
        <v>4523.3589279999997</v>
      </c>
      <c r="Q2103" s="19" cm="1">
        <f t="array" ref="Q2103">H2103*_xlfn.IFS(H2103&lt;=350,INDEX('Pliegos Tarifarios (Santiago)'!$F:$F,MATCH($B2103,'Pliegos Tarifarios (Santiago)'!$A:$A,0)),H2103&lt;=500,INDEX('Pliegos Tarifarios (Santiago)'!$G:$G,MATCH($B2103,'Pliegos Tarifarios (Santiago)'!$A:$A,0)),H2103&lt;=1000,INDEX('Pliegos Tarifarios (Santiago)'!$H:$H,MATCH($B2103,'Pliegos Tarifarios (Santiago)'!$A:$A,0)),H2103&lt;=5000,INDEX('Pliegos Tarifarios (Santiago)'!$I:$I,MATCH($B2103,'Pliegos Tarifarios (Santiago)'!$A:$A,0)),H2103&gt;5000,INDEX('Pliegos Tarifarios (Santiago)'!$J:$J,MATCH($B2103,'Pliegos Tarifarios (Santiago)'!$A:$A,0)))/1.19</f>
        <v>228.81567058823532</v>
      </c>
      <c r="R2103" s="19">
        <f>INDEX('Pliegos Tarifarios (Santiago)'!$K:$K,MATCH($B2103,'Pliegos Tarifarios (Santiago)'!$A:$A,0))</f>
        <v>729.50400000000002</v>
      </c>
      <c r="S2103" s="21">
        <f t="shared" si="128"/>
        <v>68534.358486088226</v>
      </c>
      <c r="T2103" s="21">
        <f t="shared" si="129"/>
        <v>13021.528112356764</v>
      </c>
      <c r="U2103" s="19">
        <v>0</v>
      </c>
      <c r="V2103" s="21">
        <f t="shared" si="130"/>
        <v>81555.886598444995</v>
      </c>
    </row>
    <row r="2104" spans="1:22" x14ac:dyDescent="0.3">
      <c r="A2104" s="3" t="s">
        <v>140</v>
      </c>
      <c r="B2104" s="3">
        <v>9</v>
      </c>
      <c r="C2104" s="4" t="s">
        <v>178</v>
      </c>
      <c r="D2104" s="3" t="s">
        <v>317</v>
      </c>
      <c r="E2104" s="3" t="s">
        <v>90</v>
      </c>
      <c r="F2104" s="4" t="s">
        <v>318</v>
      </c>
      <c r="G2104" s="3" t="s">
        <v>30</v>
      </c>
      <c r="H2104" s="5">
        <v>347.46910000000003</v>
      </c>
      <c r="I2104" s="5">
        <v>0.96599999999999997</v>
      </c>
      <c r="J2104" s="5">
        <v>0.95940000000000003</v>
      </c>
      <c r="K2104" s="6">
        <v>0.99316770186335412</v>
      </c>
      <c r="L2104" s="5">
        <v>11.21</v>
      </c>
      <c r="M2104" s="19">
        <f>H2104*INDEX('Pliegos Tarifarios (Santiago)'!$B:$B,MATCH($B2104,'Pliegos Tarifarios (Santiago)'!$A:$A,0))</f>
        <v>45783.571023300006</v>
      </c>
      <c r="N2104" s="19">
        <f>I2104*INDEX('Pliegos Tarifarios (Santiago)'!$C:$C,MATCH($B2104,'Pliegos Tarifarios (Santiago)'!$A:$A,0))</f>
        <v>3325.280154</v>
      </c>
      <c r="O2104" s="19">
        <f>J2104*INDEX('Pliegos Tarifarios (Santiago)'!$D:$D,MATCH($B2104,'Pliegos Tarifarios (Santiago)'!$A:$A,0))</f>
        <v>13922.941359600001</v>
      </c>
      <c r="P2104" s="19">
        <f>H2104*INDEX('Pliegos Tarifarios (Santiago)'!$E:$E,MATCH($B2104,'Pliegos Tarifarios (Santiago)'!$A:$A,0))</f>
        <v>4525.4375583999999</v>
      </c>
      <c r="Q2104" s="19" cm="1">
        <f t="array" ref="Q2104">H2104*_xlfn.IFS(H2104&lt;=350,INDEX('Pliegos Tarifarios (Santiago)'!$F:$F,MATCH($B2104,'Pliegos Tarifarios (Santiago)'!$A:$A,0)),H2104&lt;=500,INDEX('Pliegos Tarifarios (Santiago)'!$G:$G,MATCH($B2104,'Pliegos Tarifarios (Santiago)'!$A:$A,0)),H2104&lt;=1000,INDEX('Pliegos Tarifarios (Santiago)'!$H:$H,MATCH($B2104,'Pliegos Tarifarios (Santiago)'!$A:$A,0)),H2104&lt;=5000,INDEX('Pliegos Tarifarios (Santiago)'!$I:$I,MATCH($B2104,'Pliegos Tarifarios (Santiago)'!$A:$A,0)),H2104&gt;5000,INDEX('Pliegos Tarifarios (Santiago)'!$J:$J,MATCH($B2104,'Pliegos Tarifarios (Santiago)'!$A:$A,0)))/1.19</f>
        <v>228.92081882352946</v>
      </c>
      <c r="R2104" s="19">
        <f>INDEX('Pliegos Tarifarios (Santiago)'!$K:$K,MATCH($B2104,'Pliegos Tarifarios (Santiago)'!$A:$A,0))</f>
        <v>729.50400000000002</v>
      </c>
      <c r="S2104" s="21">
        <f t="shared" si="128"/>
        <v>68515.654914123545</v>
      </c>
      <c r="T2104" s="21">
        <f t="shared" si="129"/>
        <v>13017.974433683474</v>
      </c>
      <c r="U2104" s="19">
        <v>0</v>
      </c>
      <c r="V2104" s="21">
        <f t="shared" si="130"/>
        <v>81533.629347807015</v>
      </c>
    </row>
    <row r="2105" spans="1:22" x14ac:dyDescent="0.3">
      <c r="A2105" s="3" t="s">
        <v>140</v>
      </c>
      <c r="B2105" s="3">
        <v>9</v>
      </c>
      <c r="C2105" s="4" t="s">
        <v>178</v>
      </c>
      <c r="D2105" s="3" t="s">
        <v>319</v>
      </c>
      <c r="E2105" s="3" t="s">
        <v>75</v>
      </c>
      <c r="F2105" s="4" t="s">
        <v>320</v>
      </c>
      <c r="G2105" s="3" t="s">
        <v>16</v>
      </c>
      <c r="H2105" s="5">
        <v>3475.2183</v>
      </c>
      <c r="I2105" s="5">
        <v>9.7726000000000006</v>
      </c>
      <c r="J2105" s="5">
        <v>9.7726000000000006</v>
      </c>
      <c r="K2105" s="6">
        <v>1</v>
      </c>
      <c r="L2105" s="5">
        <v>112.1</v>
      </c>
      <c r="M2105" s="19">
        <f>H2105*INDEX('Pliegos Tarifarios (Santiago)'!$B:$B,MATCH($B2105,'Pliegos Tarifarios (Santiago)'!$A:$A,0))</f>
        <v>457905.18886290002</v>
      </c>
      <c r="N2105" s="19">
        <f>I2105*INDEX('Pliegos Tarifarios (Santiago)'!$C:$C,MATCH($B2105,'Pliegos Tarifarios (Santiago)'!$A:$A,0))</f>
        <v>33640.406659400003</v>
      </c>
      <c r="O2105" s="19">
        <f>J2105*INDEX('Pliegos Tarifarios (Santiago)'!$D:$D,MATCH($B2105,'Pliegos Tarifarios (Santiago)'!$A:$A,0))</f>
        <v>141821.28072840002</v>
      </c>
      <c r="P2105" s="19">
        <f>H2105*INDEX('Pliegos Tarifarios (Santiago)'!$E:$E,MATCH($B2105,'Pliegos Tarifarios (Santiago)'!$A:$A,0))</f>
        <v>45261.2431392</v>
      </c>
      <c r="Q2105" s="19" cm="1">
        <f t="array" ref="Q2105">H2105*_xlfn.IFS(H2105&lt;=350,INDEX('Pliegos Tarifarios (Santiago)'!$F:$F,MATCH($B2105,'Pliegos Tarifarios (Santiago)'!$A:$A,0)),H2105&lt;=500,INDEX('Pliegos Tarifarios (Santiago)'!$G:$G,MATCH($B2105,'Pliegos Tarifarios (Santiago)'!$A:$A,0)),H2105&lt;=1000,INDEX('Pliegos Tarifarios (Santiago)'!$H:$H,MATCH($B2105,'Pliegos Tarifarios (Santiago)'!$A:$A,0)),H2105&lt;=5000,INDEX('Pliegos Tarifarios (Santiago)'!$I:$I,MATCH($B2105,'Pliegos Tarifarios (Santiago)'!$A:$A,0)),H2105&gt;5000,INDEX('Pliegos Tarifarios (Santiago)'!$J:$J,MATCH($B2105,'Pliegos Tarifarios (Santiago)'!$A:$A,0)))/1.19</f>
        <v>10428.575251512606</v>
      </c>
      <c r="R2105" s="19">
        <f>INDEX('Pliegos Tarifarios (Santiago)'!$K:$K,MATCH($B2105,'Pliegos Tarifarios (Santiago)'!$A:$A,0))</f>
        <v>729.50400000000002</v>
      </c>
      <c r="S2105" s="21">
        <f t="shared" si="128"/>
        <v>689786.19864141254</v>
      </c>
      <c r="T2105" s="21">
        <f t="shared" si="129"/>
        <v>131059.37774186839</v>
      </c>
      <c r="U2105" s="19">
        <v>0</v>
      </c>
      <c r="V2105" s="21">
        <f t="shared" si="130"/>
        <v>820845.57638328092</v>
      </c>
    </row>
    <row r="2106" spans="1:22" x14ac:dyDescent="0.3">
      <c r="A2106" s="3" t="s">
        <v>140</v>
      </c>
      <c r="B2106" s="3">
        <v>9</v>
      </c>
      <c r="C2106" s="4" t="s">
        <v>178</v>
      </c>
      <c r="D2106" s="3" t="s">
        <v>321</v>
      </c>
      <c r="E2106" s="3" t="s">
        <v>75</v>
      </c>
      <c r="F2106" s="4" t="s">
        <v>84</v>
      </c>
      <c r="G2106" s="3" t="s">
        <v>16</v>
      </c>
      <c r="H2106" s="5">
        <v>2897.3474000000001</v>
      </c>
      <c r="I2106" s="5">
        <v>8.1477000000000004</v>
      </c>
      <c r="J2106" s="5">
        <v>8.0059000000000005</v>
      </c>
      <c r="K2106" s="6">
        <v>0.98259631552462656</v>
      </c>
      <c r="L2106" s="5">
        <v>93.46</v>
      </c>
      <c r="M2106" s="19">
        <f>H2106*INDEX('Pliegos Tarifarios (Santiago)'!$B:$B,MATCH($B2106,'Pliegos Tarifarios (Santiago)'!$A:$A,0))</f>
        <v>381763.18546620006</v>
      </c>
      <c r="N2106" s="19">
        <f>I2106*INDEX('Pliegos Tarifarios (Santiago)'!$C:$C,MATCH($B2106,'Pliegos Tarifarios (Santiago)'!$A:$A,0))</f>
        <v>28046.982516300002</v>
      </c>
      <c r="O2106" s="19">
        <f>J2106*INDEX('Pliegos Tarifarios (Santiago)'!$D:$D,MATCH($B2106,'Pliegos Tarifarios (Santiago)'!$A:$A,0))</f>
        <v>116182.6935906</v>
      </c>
      <c r="P2106" s="19">
        <f>H2106*INDEX('Pliegos Tarifarios (Santiago)'!$E:$E,MATCH($B2106,'Pliegos Tarifarios (Santiago)'!$A:$A,0))</f>
        <v>37735.052537600001</v>
      </c>
      <c r="Q2106" s="19" cm="1">
        <f t="array" ref="Q2106">H2106*_xlfn.IFS(H2106&lt;=350,INDEX('Pliegos Tarifarios (Santiago)'!$F:$F,MATCH($B2106,'Pliegos Tarifarios (Santiago)'!$A:$A,0)),H2106&lt;=500,INDEX('Pliegos Tarifarios (Santiago)'!$G:$G,MATCH($B2106,'Pliegos Tarifarios (Santiago)'!$A:$A,0)),H2106&lt;=1000,INDEX('Pliegos Tarifarios (Santiago)'!$H:$H,MATCH($B2106,'Pliegos Tarifarios (Santiago)'!$A:$A,0)),H2106&lt;=5000,INDEX('Pliegos Tarifarios (Santiago)'!$I:$I,MATCH($B2106,'Pliegos Tarifarios (Santiago)'!$A:$A,0)),H2106&gt;5000,INDEX('Pliegos Tarifarios (Santiago)'!$J:$J,MATCH($B2106,'Pliegos Tarifarios (Santiago)'!$A:$A,0)))/1.19</f>
        <v>8694.4769457142847</v>
      </c>
      <c r="R2106" s="19">
        <f>INDEX('Pliegos Tarifarios (Santiago)'!$K:$K,MATCH($B2106,'Pliegos Tarifarios (Santiago)'!$A:$A,0))</f>
        <v>729.50400000000002</v>
      </c>
      <c r="S2106" s="21">
        <f t="shared" si="128"/>
        <v>573151.89505641442</v>
      </c>
      <c r="T2106" s="21">
        <f t="shared" si="129"/>
        <v>108898.86006071874</v>
      </c>
      <c r="U2106" s="19">
        <v>0</v>
      </c>
      <c r="V2106" s="21">
        <f t="shared" si="130"/>
        <v>682050.75511713314</v>
      </c>
    </row>
    <row r="2107" spans="1:22" x14ac:dyDescent="0.3">
      <c r="A2107" s="3" t="s">
        <v>140</v>
      </c>
      <c r="B2107" s="3">
        <v>9</v>
      </c>
      <c r="C2107" s="4" t="s">
        <v>178</v>
      </c>
      <c r="D2107" s="3" t="s">
        <v>322</v>
      </c>
      <c r="E2107" s="3" t="s">
        <v>75</v>
      </c>
      <c r="F2107" s="4" t="s">
        <v>323</v>
      </c>
      <c r="G2107" s="3" t="s">
        <v>16</v>
      </c>
      <c r="H2107" s="5">
        <v>2898.9475000000002</v>
      </c>
      <c r="I2107" s="5">
        <v>8.1085999999999991</v>
      </c>
      <c r="J2107" s="5">
        <v>7.9124999999999996</v>
      </c>
      <c r="K2107" s="6">
        <v>0.97581580050810257</v>
      </c>
      <c r="L2107" s="5">
        <v>93.51</v>
      </c>
      <c r="M2107" s="19">
        <f>H2107*INDEX('Pliegos Tarifarios (Santiago)'!$B:$B,MATCH($B2107,'Pliegos Tarifarios (Santiago)'!$A:$A,0))</f>
        <v>381974.01944250002</v>
      </c>
      <c r="N2107" s="19">
        <f>I2107*INDEX('Pliegos Tarifarios (Santiago)'!$C:$C,MATCH($B2107,'Pliegos Tarifarios (Santiago)'!$A:$A,0))</f>
        <v>27912.387843399996</v>
      </c>
      <c r="O2107" s="19">
        <f>J2107*INDEX('Pliegos Tarifarios (Santiago)'!$D:$D,MATCH($B2107,'Pliegos Tarifarios (Santiago)'!$A:$A,0))</f>
        <v>114827.26027499999</v>
      </c>
      <c r="P2107" s="19">
        <f>H2107*INDEX('Pliegos Tarifarios (Santiago)'!$E:$E,MATCH($B2107,'Pliegos Tarifarios (Santiago)'!$A:$A,0))</f>
        <v>37755.892240000001</v>
      </c>
      <c r="Q2107" s="19" cm="1">
        <f t="array" ref="Q2107">H2107*_xlfn.IFS(H2107&lt;=350,INDEX('Pliegos Tarifarios (Santiago)'!$F:$F,MATCH($B2107,'Pliegos Tarifarios (Santiago)'!$A:$A,0)),H2107&lt;=500,INDEX('Pliegos Tarifarios (Santiago)'!$G:$G,MATCH($B2107,'Pliegos Tarifarios (Santiago)'!$A:$A,0)),H2107&lt;=1000,INDEX('Pliegos Tarifarios (Santiago)'!$H:$H,MATCH($B2107,'Pliegos Tarifarios (Santiago)'!$A:$A,0)),H2107&lt;=5000,INDEX('Pliegos Tarifarios (Santiago)'!$I:$I,MATCH($B2107,'Pliegos Tarifarios (Santiago)'!$A:$A,0)),H2107&gt;5000,INDEX('Pliegos Tarifarios (Santiago)'!$J:$J,MATCH($B2107,'Pliegos Tarifarios (Santiago)'!$A:$A,0)))/1.19</f>
        <v>8699.2785903361346</v>
      </c>
      <c r="R2107" s="19">
        <f>INDEX('Pliegos Tarifarios (Santiago)'!$K:$K,MATCH($B2107,'Pliegos Tarifarios (Santiago)'!$A:$A,0))</f>
        <v>729.50400000000002</v>
      </c>
      <c r="S2107" s="21">
        <f t="shared" si="128"/>
        <v>571898.34239123599</v>
      </c>
      <c r="T2107" s="21">
        <f t="shared" si="129"/>
        <v>108660.68505433484</v>
      </c>
      <c r="U2107" s="19">
        <v>0</v>
      </c>
      <c r="V2107" s="21">
        <f t="shared" si="130"/>
        <v>680559.0274455708</v>
      </c>
    </row>
    <row r="2108" spans="1:22" x14ac:dyDescent="0.3">
      <c r="A2108" s="3" t="s">
        <v>140</v>
      </c>
      <c r="B2108" s="3">
        <v>9</v>
      </c>
      <c r="C2108" s="4" t="s">
        <v>178</v>
      </c>
      <c r="D2108" s="3" t="s">
        <v>324</v>
      </c>
      <c r="E2108" s="3" t="s">
        <v>75</v>
      </c>
      <c r="F2108" s="4" t="s">
        <v>325</v>
      </c>
      <c r="G2108" s="3" t="s">
        <v>16</v>
      </c>
      <c r="H2108" s="5">
        <v>1157.3668</v>
      </c>
      <c r="I2108" s="5">
        <v>3.1886000000000001</v>
      </c>
      <c r="J2108" s="5">
        <v>3.1185</v>
      </c>
      <c r="K2108" s="6">
        <v>0.97801542996926549</v>
      </c>
      <c r="L2108" s="5">
        <v>37.33</v>
      </c>
      <c r="M2108" s="19">
        <f>H2108*INDEX('Pliegos Tarifarios (Santiago)'!$B:$B,MATCH($B2108,'Pliegos Tarifarios (Santiago)'!$A:$A,0))</f>
        <v>152498.12166840001</v>
      </c>
      <c r="N2108" s="19">
        <f>I2108*INDEX('Pliegos Tarifarios (Santiago)'!$C:$C,MATCH($B2108,'Pliegos Tarifarios (Santiago)'!$A:$A,0))</f>
        <v>10976.1783634</v>
      </c>
      <c r="O2108" s="19">
        <f>J2108*INDEX('Pliegos Tarifarios (Santiago)'!$D:$D,MATCH($B2108,'Pliegos Tarifarios (Santiago)'!$A:$A,0))</f>
        <v>45256.089878999999</v>
      </c>
      <c r="P2108" s="19">
        <f>H2108*INDEX('Pliegos Tarifarios (Santiago)'!$E:$E,MATCH($B2108,'Pliegos Tarifarios (Santiago)'!$A:$A,0))</f>
        <v>15073.545203199999</v>
      </c>
      <c r="Q2108" s="19" cm="1">
        <f t="array" ref="Q2108">H2108*_xlfn.IFS(H2108&lt;=350,INDEX('Pliegos Tarifarios (Santiago)'!$F:$F,MATCH($B2108,'Pliegos Tarifarios (Santiago)'!$A:$A,0)),H2108&lt;=500,INDEX('Pliegos Tarifarios (Santiago)'!$G:$G,MATCH($B2108,'Pliegos Tarifarios (Santiago)'!$A:$A,0)),H2108&lt;=1000,INDEX('Pliegos Tarifarios (Santiago)'!$H:$H,MATCH($B2108,'Pliegos Tarifarios (Santiago)'!$A:$A,0)),H2108&lt;=5000,INDEX('Pliegos Tarifarios (Santiago)'!$I:$I,MATCH($B2108,'Pliegos Tarifarios (Santiago)'!$A:$A,0)),H2108&gt;5000,INDEX('Pliegos Tarifarios (Santiago)'!$J:$J,MATCH($B2108,'Pliegos Tarifarios (Santiago)'!$A:$A,0)))/1.19</f>
        <v>3473.0729771428569</v>
      </c>
      <c r="R2108" s="19">
        <f>INDEX('Pliegos Tarifarios (Santiago)'!$K:$K,MATCH($B2108,'Pliegos Tarifarios (Santiago)'!$A:$A,0))</f>
        <v>729.50400000000002</v>
      </c>
      <c r="S2108" s="21">
        <f t="shared" si="128"/>
        <v>228006.51209114282</v>
      </c>
      <c r="T2108" s="21">
        <f t="shared" si="129"/>
        <v>43321.237297317137</v>
      </c>
      <c r="U2108" s="19">
        <v>0</v>
      </c>
      <c r="V2108" s="21">
        <f t="shared" si="130"/>
        <v>271327.74938845995</v>
      </c>
    </row>
    <row r="2109" spans="1:22" x14ac:dyDescent="0.3">
      <c r="A2109" s="3" t="s">
        <v>140</v>
      </c>
      <c r="B2109" s="3">
        <v>9</v>
      </c>
      <c r="C2109" s="4" t="s">
        <v>178</v>
      </c>
      <c r="D2109" s="3" t="s">
        <v>326</v>
      </c>
      <c r="E2109" s="3" t="s">
        <v>327</v>
      </c>
      <c r="F2109" s="4" t="s">
        <v>328</v>
      </c>
      <c r="G2109" s="3" t="s">
        <v>16</v>
      </c>
      <c r="H2109" s="5">
        <v>2902.6862000000001</v>
      </c>
      <c r="I2109" s="5">
        <v>8.2048000000000005</v>
      </c>
      <c r="J2109" s="5">
        <v>8.2048000000000005</v>
      </c>
      <c r="K2109" s="6">
        <v>1</v>
      </c>
      <c r="L2109" s="5">
        <v>93.64</v>
      </c>
      <c r="M2109" s="19">
        <f>H2109*INDEX('Pliegos Tarifarios (Santiago)'!$B:$B,MATCH($B2109,'Pliegos Tarifarios (Santiago)'!$A:$A,0))</f>
        <v>382466.64177060005</v>
      </c>
      <c r="N2109" s="19">
        <f>I2109*INDEX('Pliegos Tarifarios (Santiago)'!$C:$C,MATCH($B2109,'Pliegos Tarifarios (Santiago)'!$A:$A,0))</f>
        <v>28243.538931200001</v>
      </c>
      <c r="O2109" s="19">
        <f>J2109*INDEX('Pliegos Tarifarios (Santiago)'!$D:$D,MATCH($B2109,'Pliegos Tarifarios (Santiago)'!$A:$A,0))</f>
        <v>119069.1570432</v>
      </c>
      <c r="P2109" s="19">
        <f>H2109*INDEX('Pliegos Tarifarios (Santiago)'!$E:$E,MATCH($B2109,'Pliegos Tarifarios (Santiago)'!$A:$A,0))</f>
        <v>37804.585068799999</v>
      </c>
      <c r="Q2109" s="19" cm="1">
        <f t="array" ref="Q2109">H2109*_xlfn.IFS(H2109&lt;=350,INDEX('Pliegos Tarifarios (Santiago)'!$F:$F,MATCH($B2109,'Pliegos Tarifarios (Santiago)'!$A:$A,0)),H2109&lt;=500,INDEX('Pliegos Tarifarios (Santiago)'!$G:$G,MATCH($B2109,'Pliegos Tarifarios (Santiago)'!$A:$A,0)),H2109&lt;=1000,INDEX('Pliegos Tarifarios (Santiago)'!$H:$H,MATCH($B2109,'Pliegos Tarifarios (Santiago)'!$A:$A,0)),H2109&lt;=5000,INDEX('Pliegos Tarifarios (Santiago)'!$I:$I,MATCH($B2109,'Pliegos Tarifarios (Santiago)'!$A:$A,0)),H2109&gt;5000,INDEX('Pliegos Tarifarios (Santiago)'!$J:$J,MATCH($B2109,'Pliegos Tarifarios (Santiago)'!$A:$A,0)))/1.19</f>
        <v>8710.4978321008402</v>
      </c>
      <c r="R2109" s="19">
        <f>INDEX('Pliegos Tarifarios (Santiago)'!$K:$K,MATCH($B2109,'Pliegos Tarifarios (Santiago)'!$A:$A,0))</f>
        <v>729.50400000000002</v>
      </c>
      <c r="S2109" s="21">
        <f t="shared" si="128"/>
        <v>577023.92464590084</v>
      </c>
      <c r="T2109" s="21">
        <f t="shared" si="129"/>
        <v>109634.54568272116</v>
      </c>
      <c r="U2109" s="19">
        <v>0</v>
      </c>
      <c r="V2109" s="21">
        <f t="shared" si="130"/>
        <v>686658.47032862203</v>
      </c>
    </row>
    <row r="2110" spans="1:22" x14ac:dyDescent="0.3">
      <c r="A2110" s="3" t="s">
        <v>140</v>
      </c>
      <c r="B2110" s="3">
        <v>9</v>
      </c>
      <c r="C2110" s="4" t="s">
        <v>178</v>
      </c>
      <c r="D2110" s="3" t="s">
        <v>329</v>
      </c>
      <c r="E2110" s="3" t="s">
        <v>327</v>
      </c>
      <c r="F2110" s="4" t="s">
        <v>330</v>
      </c>
      <c r="G2110" s="3" t="s">
        <v>16</v>
      </c>
      <c r="H2110" s="5">
        <v>2322.0437000000002</v>
      </c>
      <c r="I2110" s="5">
        <v>6.5894000000000004</v>
      </c>
      <c r="J2110" s="5">
        <v>6.4246999999999996</v>
      </c>
      <c r="K2110" s="6">
        <v>0.97500531156099179</v>
      </c>
      <c r="L2110" s="5">
        <v>74.900000000000006</v>
      </c>
      <c r="M2110" s="19">
        <f>H2110*INDEX('Pliegos Tarifarios (Santiago)'!$B:$B,MATCH($B2110,'Pliegos Tarifarios (Santiago)'!$A:$A,0))</f>
        <v>305959.44404310005</v>
      </c>
      <c r="N2110" s="19">
        <f>I2110*INDEX('Pliegos Tarifarios (Santiago)'!$C:$C,MATCH($B2110,'Pliegos Tarifarios (Santiago)'!$A:$A,0))</f>
        <v>22682.8168186</v>
      </c>
      <c r="O2110" s="19">
        <f>J2110*INDEX('Pliegos Tarifarios (Santiago)'!$D:$D,MATCH($B2110,'Pliegos Tarifarios (Santiago)'!$A:$A,0))</f>
        <v>93236.107309799991</v>
      </c>
      <c r="P2110" s="19">
        <f>H2110*INDEX('Pliegos Tarifarios (Santiago)'!$E:$E,MATCH($B2110,'Pliegos Tarifarios (Santiago)'!$A:$A,0))</f>
        <v>30242.2971488</v>
      </c>
      <c r="Q2110" s="19" cm="1">
        <f t="array" ref="Q2110">H2110*_xlfn.IFS(H2110&lt;=350,INDEX('Pliegos Tarifarios (Santiago)'!$F:$F,MATCH($B2110,'Pliegos Tarifarios (Santiago)'!$A:$A,0)),H2110&lt;=500,INDEX('Pliegos Tarifarios (Santiago)'!$G:$G,MATCH($B2110,'Pliegos Tarifarios (Santiago)'!$A:$A,0)),H2110&lt;=1000,INDEX('Pliegos Tarifarios (Santiago)'!$H:$H,MATCH($B2110,'Pliegos Tarifarios (Santiago)'!$A:$A,0)),H2110&lt;=5000,INDEX('Pliegos Tarifarios (Santiago)'!$I:$I,MATCH($B2110,'Pliegos Tarifarios (Santiago)'!$A:$A,0)),H2110&gt;5000,INDEX('Pliegos Tarifarios (Santiago)'!$J:$J,MATCH($B2110,'Pliegos Tarifarios (Santiago)'!$A:$A,0)))/1.19</f>
        <v>6968.0823972268909</v>
      </c>
      <c r="R2110" s="19">
        <f>INDEX('Pliegos Tarifarios (Santiago)'!$K:$K,MATCH($B2110,'Pliegos Tarifarios (Santiago)'!$A:$A,0))</f>
        <v>729.50400000000002</v>
      </c>
      <c r="S2110" s="21">
        <f t="shared" si="128"/>
        <v>459818.25171752693</v>
      </c>
      <c r="T2110" s="21">
        <f t="shared" si="129"/>
        <v>87365.467826330118</v>
      </c>
      <c r="U2110" s="19">
        <v>0</v>
      </c>
      <c r="V2110" s="21">
        <f t="shared" si="130"/>
        <v>547183.71954385703</v>
      </c>
    </row>
    <row r="2111" spans="1:22" x14ac:dyDescent="0.3">
      <c r="A2111" s="3" t="s">
        <v>140</v>
      </c>
      <c r="B2111" s="3">
        <v>9</v>
      </c>
      <c r="C2111" s="4" t="s">
        <v>178</v>
      </c>
      <c r="D2111" s="3" t="s">
        <v>331</v>
      </c>
      <c r="E2111" s="3" t="s">
        <v>327</v>
      </c>
      <c r="F2111" s="4" t="s">
        <v>332</v>
      </c>
      <c r="G2111" s="3" t="s">
        <v>16</v>
      </c>
      <c r="H2111" s="5">
        <v>1733.3003000000001</v>
      </c>
      <c r="I2111" s="5">
        <v>4.7927999999999997</v>
      </c>
      <c r="J2111" s="5">
        <v>4.7927999999999997</v>
      </c>
      <c r="K2111" s="6">
        <v>1</v>
      </c>
      <c r="L2111" s="5">
        <v>55.91</v>
      </c>
      <c r="M2111" s="19">
        <f>H2111*INDEX('Pliegos Tarifarios (Santiago)'!$B:$B,MATCH($B2111,'Pliegos Tarifarios (Santiago)'!$A:$A,0))</f>
        <v>228384.84742890002</v>
      </c>
      <c r="N2111" s="19">
        <f>I2111*INDEX('Pliegos Tarifarios (Santiago)'!$C:$C,MATCH($B2111,'Pliegos Tarifarios (Santiago)'!$A:$A,0))</f>
        <v>16498.346503199999</v>
      </c>
      <c r="O2111" s="19">
        <f>J2111*INDEX('Pliegos Tarifarios (Santiago)'!$D:$D,MATCH($B2111,'Pliegos Tarifarios (Santiago)'!$A:$A,0))</f>
        <v>69553.755835199991</v>
      </c>
      <c r="P2111" s="19">
        <f>H2111*INDEX('Pliegos Tarifarios (Santiago)'!$E:$E,MATCH($B2111,'Pliegos Tarifarios (Santiago)'!$A:$A,0))</f>
        <v>22574.503107199998</v>
      </c>
      <c r="Q2111" s="19" cm="1">
        <f t="array" ref="Q2111">H2111*_xlfn.IFS(H2111&lt;=350,INDEX('Pliegos Tarifarios (Santiago)'!$F:$F,MATCH($B2111,'Pliegos Tarifarios (Santiago)'!$A:$A,0)),H2111&lt;=500,INDEX('Pliegos Tarifarios (Santiago)'!$G:$G,MATCH($B2111,'Pliegos Tarifarios (Santiago)'!$A:$A,0)),H2111&lt;=1000,INDEX('Pliegos Tarifarios (Santiago)'!$H:$H,MATCH($B2111,'Pliegos Tarifarios (Santiago)'!$A:$A,0)),H2111&lt;=5000,INDEX('Pliegos Tarifarios (Santiago)'!$I:$I,MATCH($B2111,'Pliegos Tarifarios (Santiago)'!$A:$A,0)),H2111&gt;5000,INDEX('Pliegos Tarifarios (Santiago)'!$J:$J,MATCH($B2111,'Pliegos Tarifarios (Santiago)'!$A:$A,0)))/1.19</f>
        <v>5201.3574548739498</v>
      </c>
      <c r="R2111" s="19">
        <f>INDEX('Pliegos Tarifarios (Santiago)'!$K:$K,MATCH($B2111,'Pliegos Tarifarios (Santiago)'!$A:$A,0))</f>
        <v>729.50400000000002</v>
      </c>
      <c r="S2111" s="21">
        <f t="shared" si="128"/>
        <v>342942.31432937406</v>
      </c>
      <c r="T2111" s="21">
        <f t="shared" si="129"/>
        <v>65159.039722581074</v>
      </c>
      <c r="U2111" s="19">
        <v>0</v>
      </c>
      <c r="V2111" s="21">
        <f t="shared" si="130"/>
        <v>408101.35405195516</v>
      </c>
    </row>
    <row r="2112" spans="1:22" x14ac:dyDescent="0.3">
      <c r="A2112" s="3" t="s">
        <v>140</v>
      </c>
      <c r="B2112" s="3">
        <v>9</v>
      </c>
      <c r="C2112" s="4" t="s">
        <v>178</v>
      </c>
      <c r="D2112" s="3" t="s">
        <v>333</v>
      </c>
      <c r="E2112" s="3" t="s">
        <v>327</v>
      </c>
      <c r="F2112" s="4" t="s">
        <v>334</v>
      </c>
      <c r="G2112" s="3" t="s">
        <v>16</v>
      </c>
      <c r="H2112" s="5">
        <v>2312.4279999999999</v>
      </c>
      <c r="I2112" s="5">
        <v>6.6715</v>
      </c>
      <c r="J2112" s="5">
        <v>6.5743</v>
      </c>
      <c r="K2112" s="6">
        <v>0.98543056284193964</v>
      </c>
      <c r="L2112" s="5">
        <v>74.59</v>
      </c>
      <c r="M2112" s="19">
        <f>H2112*INDEX('Pliegos Tarifarios (Santiago)'!$B:$B,MATCH($B2112,'Pliegos Tarifarios (Santiago)'!$A:$A,0))</f>
        <v>304692.450564</v>
      </c>
      <c r="N2112" s="19">
        <f>I2112*INDEX('Pliegos Tarifarios (Santiago)'!$C:$C,MATCH($B2112,'Pliegos Tarifarios (Santiago)'!$A:$A,0))</f>
        <v>22965.431208499998</v>
      </c>
      <c r="O2112" s="19">
        <f>J2112*INDEX('Pliegos Tarifarios (Santiago)'!$D:$D,MATCH($B2112,'Pliegos Tarifarios (Santiago)'!$A:$A,0))</f>
        <v>95407.122556200004</v>
      </c>
      <c r="P2112" s="19">
        <f>H2112*INDEX('Pliegos Tarifarios (Santiago)'!$E:$E,MATCH($B2112,'Pliegos Tarifarios (Santiago)'!$A:$A,0))</f>
        <v>30117.062271999996</v>
      </c>
      <c r="Q2112" s="19" cm="1">
        <f t="array" ref="Q2112">H2112*_xlfn.IFS(H2112&lt;=350,INDEX('Pliegos Tarifarios (Santiago)'!$F:$F,MATCH($B2112,'Pliegos Tarifarios (Santiago)'!$A:$A,0)),H2112&lt;=500,INDEX('Pliegos Tarifarios (Santiago)'!$G:$G,MATCH($B2112,'Pliegos Tarifarios (Santiago)'!$A:$A,0)),H2112&lt;=1000,INDEX('Pliegos Tarifarios (Santiago)'!$H:$H,MATCH($B2112,'Pliegos Tarifarios (Santiago)'!$A:$A,0)),H2112&lt;=5000,INDEX('Pliegos Tarifarios (Santiago)'!$I:$I,MATCH($B2112,'Pliegos Tarifarios (Santiago)'!$A:$A,0)),H2112&gt;5000,INDEX('Pliegos Tarifarios (Santiago)'!$J:$J,MATCH($B2112,'Pliegos Tarifarios (Santiago)'!$A:$A,0)))/1.19</f>
        <v>6939.227216806722</v>
      </c>
      <c r="R2112" s="19">
        <f>INDEX('Pliegos Tarifarios (Santiago)'!$K:$K,MATCH($B2112,'Pliegos Tarifarios (Santiago)'!$A:$A,0))</f>
        <v>729.50400000000002</v>
      </c>
      <c r="S2112" s="21">
        <f t="shared" ref="S2112" si="131">SUM(M2112:R2112)</f>
        <v>460850.79781750677</v>
      </c>
      <c r="T2112" s="21">
        <f t="shared" si="129"/>
        <v>87561.651585326283</v>
      </c>
      <c r="U2112" s="19">
        <v>0</v>
      </c>
      <c r="V2112" s="21">
        <f t="shared" si="130"/>
        <v>548412.44940283301</v>
      </c>
    </row>
    <row r="2113" spans="1:22" x14ac:dyDescent="0.3">
      <c r="A2113" s="3" t="s">
        <v>140</v>
      </c>
      <c r="B2113" s="3">
        <v>9</v>
      </c>
      <c r="C2113" s="4" t="s">
        <v>178</v>
      </c>
      <c r="D2113" s="3" t="s">
        <v>335</v>
      </c>
      <c r="E2113" s="3" t="s">
        <v>327</v>
      </c>
      <c r="F2113" s="4" t="s">
        <v>336</v>
      </c>
      <c r="G2113" s="3" t="s">
        <v>16</v>
      </c>
      <c r="H2113" s="5">
        <v>2318.8211000000001</v>
      </c>
      <c r="I2113" s="5">
        <v>6.444</v>
      </c>
      <c r="J2113" s="5">
        <v>6.444</v>
      </c>
      <c r="K2113" s="6">
        <v>1</v>
      </c>
      <c r="L2113" s="5">
        <v>74.8</v>
      </c>
      <c r="M2113" s="19">
        <f>H2113*INDEX('Pliegos Tarifarios (Santiago)'!$B:$B,MATCH($B2113,'Pliegos Tarifarios (Santiago)'!$A:$A,0))</f>
        <v>305534.82459930005</v>
      </c>
      <c r="N2113" s="19">
        <f>I2113*INDEX('Pliegos Tarifarios (Santiago)'!$C:$C,MATCH($B2113,'Pliegos Tarifarios (Santiago)'!$A:$A,0))</f>
        <v>22182.303636000001</v>
      </c>
      <c r="O2113" s="19">
        <f>J2113*INDEX('Pliegos Tarifarios (Santiago)'!$D:$D,MATCH($B2113,'Pliegos Tarifarios (Santiago)'!$A:$A,0))</f>
        <v>93516.191495999999</v>
      </c>
      <c r="P2113" s="19">
        <f>H2113*INDEX('Pliegos Tarifarios (Santiago)'!$E:$E,MATCH($B2113,'Pliegos Tarifarios (Santiago)'!$A:$A,0))</f>
        <v>30200.326006399999</v>
      </c>
      <c r="Q2113" s="19" cm="1">
        <f t="array" ref="Q2113">H2113*_xlfn.IFS(H2113&lt;=350,INDEX('Pliegos Tarifarios (Santiago)'!$F:$F,MATCH($B2113,'Pliegos Tarifarios (Santiago)'!$A:$A,0)),H2113&lt;=500,INDEX('Pliegos Tarifarios (Santiago)'!$G:$G,MATCH($B2113,'Pliegos Tarifarios (Santiago)'!$A:$A,0)),H2113&lt;=1000,INDEX('Pliegos Tarifarios (Santiago)'!$H:$H,MATCH($B2113,'Pliegos Tarifarios (Santiago)'!$A:$A,0)),H2113&lt;=5000,INDEX('Pliegos Tarifarios (Santiago)'!$I:$I,MATCH($B2113,'Pliegos Tarifarios (Santiago)'!$A:$A,0)),H2113&gt;5000,INDEX('Pliegos Tarifarios (Santiago)'!$J:$J,MATCH($B2113,'Pliegos Tarifarios (Santiago)'!$A:$A,0)))/1.19</f>
        <v>6958.4118891596645</v>
      </c>
      <c r="R2113" s="19">
        <f>INDEX('Pliegos Tarifarios (Santiago)'!$K:$K,MATCH($B2113,'Pliegos Tarifarios (Santiago)'!$A:$A,0))</f>
        <v>729.50400000000002</v>
      </c>
      <c r="S2113" s="21">
        <f t="shared" ref="S2113:S2176" si="132">SUM(M2113:R2113)</f>
        <v>459121.56162685971</v>
      </c>
      <c r="T2113" s="21">
        <f t="shared" si="129"/>
        <v>87233.096709103353</v>
      </c>
      <c r="U2113" s="19">
        <v>0</v>
      </c>
      <c r="V2113" s="21">
        <f t="shared" si="130"/>
        <v>546354.65833596303</v>
      </c>
    </row>
    <row r="2114" spans="1:22" x14ac:dyDescent="0.3">
      <c r="A2114" s="3" t="s">
        <v>140</v>
      </c>
      <c r="B2114" s="3">
        <v>9</v>
      </c>
      <c r="C2114" s="4" t="s">
        <v>178</v>
      </c>
      <c r="D2114" s="3" t="s">
        <v>337</v>
      </c>
      <c r="E2114" s="3" t="s">
        <v>327</v>
      </c>
      <c r="F2114" s="4" t="s">
        <v>338</v>
      </c>
      <c r="G2114" s="3" t="s">
        <v>16</v>
      </c>
      <c r="H2114" s="5">
        <v>1738.0157999999999</v>
      </c>
      <c r="I2114" s="5">
        <v>4.8270999999999997</v>
      </c>
      <c r="J2114" s="5">
        <v>4.7824</v>
      </c>
      <c r="K2114" s="6">
        <v>0.99073978164943766</v>
      </c>
      <c r="L2114" s="5">
        <v>56.07</v>
      </c>
      <c r="M2114" s="19">
        <f>H2114*INDEX('Pliegos Tarifarios (Santiago)'!$B:$B,MATCH($B2114,'Pliegos Tarifarios (Santiago)'!$A:$A,0))</f>
        <v>229006.17585539998</v>
      </c>
      <c r="N2114" s="19">
        <f>I2114*INDEX('Pliegos Tarifarios (Santiago)'!$C:$C,MATCH($B2114,'Pliegos Tarifarios (Santiago)'!$A:$A,0))</f>
        <v>16616.418044899998</v>
      </c>
      <c r="O2114" s="19">
        <f>J2114*INDEX('Pliegos Tarifarios (Santiago)'!$D:$D,MATCH($B2114,'Pliegos Tarifarios (Santiago)'!$A:$A,0))</f>
        <v>69402.829641599994</v>
      </c>
      <c r="P2114" s="19">
        <f>H2114*INDEX('Pliegos Tarifarios (Santiago)'!$E:$E,MATCH($B2114,'Pliegos Tarifarios (Santiago)'!$A:$A,0))</f>
        <v>22635.917779199997</v>
      </c>
      <c r="Q2114" s="19" cm="1">
        <f t="array" ref="Q2114">H2114*_xlfn.IFS(H2114&lt;=350,INDEX('Pliegos Tarifarios (Santiago)'!$F:$F,MATCH($B2114,'Pliegos Tarifarios (Santiago)'!$A:$A,0)),H2114&lt;=500,INDEX('Pliegos Tarifarios (Santiago)'!$G:$G,MATCH($B2114,'Pliegos Tarifarios (Santiago)'!$A:$A,0)),H2114&lt;=1000,INDEX('Pliegos Tarifarios (Santiago)'!$H:$H,MATCH($B2114,'Pliegos Tarifarios (Santiago)'!$A:$A,0)),H2114&lt;=5000,INDEX('Pliegos Tarifarios (Santiago)'!$I:$I,MATCH($B2114,'Pliegos Tarifarios (Santiago)'!$A:$A,0)),H2114&gt;5000,INDEX('Pliegos Tarifarios (Santiago)'!$J:$J,MATCH($B2114,'Pliegos Tarifarios (Santiago)'!$A:$A,0)))/1.19</f>
        <v>5215.5079174789907</v>
      </c>
      <c r="R2114" s="19">
        <f>INDEX('Pliegos Tarifarios (Santiago)'!$K:$K,MATCH($B2114,'Pliegos Tarifarios (Santiago)'!$A:$A,0))</f>
        <v>729.50400000000002</v>
      </c>
      <c r="S2114" s="21">
        <f t="shared" si="132"/>
        <v>343606.353238579</v>
      </c>
      <c r="T2114" s="21">
        <f t="shared" si="129"/>
        <v>65285.207115330013</v>
      </c>
      <c r="U2114" s="19">
        <v>0</v>
      </c>
      <c r="V2114" s="21">
        <f t="shared" si="130"/>
        <v>408891.56035390904</v>
      </c>
    </row>
    <row r="2115" spans="1:22" x14ac:dyDescent="0.3">
      <c r="A2115" s="3" t="s">
        <v>140</v>
      </c>
      <c r="B2115" s="3">
        <v>9</v>
      </c>
      <c r="C2115" s="4" t="s">
        <v>178</v>
      </c>
      <c r="D2115" s="3" t="s">
        <v>339</v>
      </c>
      <c r="E2115" s="3" t="s">
        <v>327</v>
      </c>
      <c r="F2115" s="4" t="s">
        <v>340</v>
      </c>
      <c r="G2115" s="3" t="s">
        <v>16</v>
      </c>
      <c r="H2115" s="5">
        <v>1734.6415</v>
      </c>
      <c r="I2115" s="5">
        <v>4.8902999999999999</v>
      </c>
      <c r="J2115" s="5">
        <v>4.8902999999999999</v>
      </c>
      <c r="K2115" s="6">
        <v>1</v>
      </c>
      <c r="L2115" s="5">
        <v>55.96</v>
      </c>
      <c r="M2115" s="19">
        <f>H2115*INDEX('Pliegos Tarifarios (Santiago)'!$B:$B,MATCH($B2115,'Pliegos Tarifarios (Santiago)'!$A:$A,0))</f>
        <v>228561.56796449999</v>
      </c>
      <c r="N2115" s="19">
        <f>I2115*INDEX('Pliegos Tarifarios (Santiago)'!$C:$C,MATCH($B2115,'Pliegos Tarifarios (Santiago)'!$A:$A,0))</f>
        <v>16833.972605700001</v>
      </c>
      <c r="O2115" s="19">
        <f>J2115*INDEX('Pliegos Tarifarios (Santiago)'!$D:$D,MATCH($B2115,'Pliegos Tarifarios (Santiago)'!$A:$A,0))</f>
        <v>70968.688900199995</v>
      </c>
      <c r="P2115" s="19">
        <f>H2115*INDEX('Pliegos Tarifarios (Santiago)'!$E:$E,MATCH($B2115,'Pliegos Tarifarios (Santiago)'!$A:$A,0))</f>
        <v>22591.970895999999</v>
      </c>
      <c r="Q2115" s="19" cm="1">
        <f t="array" ref="Q2115">H2115*_xlfn.IFS(H2115&lt;=350,INDEX('Pliegos Tarifarios (Santiago)'!$F:$F,MATCH($B2115,'Pliegos Tarifarios (Santiago)'!$A:$A,0)),H2115&lt;=500,INDEX('Pliegos Tarifarios (Santiago)'!$G:$G,MATCH($B2115,'Pliegos Tarifarios (Santiago)'!$A:$A,0)),H2115&lt;=1000,INDEX('Pliegos Tarifarios (Santiago)'!$H:$H,MATCH($B2115,'Pliegos Tarifarios (Santiago)'!$A:$A,0)),H2115&lt;=5000,INDEX('Pliegos Tarifarios (Santiago)'!$I:$I,MATCH($B2115,'Pliegos Tarifarios (Santiago)'!$A:$A,0)),H2115&gt;5000,INDEX('Pliegos Tarifarios (Santiago)'!$J:$J,MATCH($B2115,'Pliegos Tarifarios (Santiago)'!$A:$A,0)))/1.19</f>
        <v>5205.3821819327723</v>
      </c>
      <c r="R2115" s="19">
        <f>INDEX('Pliegos Tarifarios (Santiago)'!$K:$K,MATCH($B2115,'Pliegos Tarifarios (Santiago)'!$A:$A,0))</f>
        <v>729.50400000000002</v>
      </c>
      <c r="S2115" s="21">
        <f t="shared" si="132"/>
        <v>344891.08654833277</v>
      </c>
      <c r="T2115" s="21">
        <f t="shared" si="129"/>
        <v>65529.306444183225</v>
      </c>
      <c r="U2115" s="19">
        <v>0</v>
      </c>
      <c r="V2115" s="21">
        <f t="shared" si="130"/>
        <v>410420.39299251599</v>
      </c>
    </row>
    <row r="2116" spans="1:22" x14ac:dyDescent="0.3">
      <c r="A2116" s="3" t="s">
        <v>140</v>
      </c>
      <c r="B2116" s="3">
        <v>9</v>
      </c>
      <c r="C2116" s="4" t="s">
        <v>178</v>
      </c>
      <c r="D2116" s="3" t="s">
        <v>341</v>
      </c>
      <c r="E2116" s="3" t="s">
        <v>327</v>
      </c>
      <c r="F2116" s="4" t="s">
        <v>342</v>
      </c>
      <c r="G2116" s="3" t="s">
        <v>16</v>
      </c>
      <c r="H2116" s="5">
        <v>2321.7669999999998</v>
      </c>
      <c r="I2116" s="5">
        <v>6.5465</v>
      </c>
      <c r="J2116" s="5">
        <v>6.5465</v>
      </c>
      <c r="K2116" s="6">
        <v>1</v>
      </c>
      <c r="L2116" s="5">
        <v>74.900000000000006</v>
      </c>
      <c r="M2116" s="19">
        <f>H2116*INDEX('Pliegos Tarifarios (Santiago)'!$B:$B,MATCH($B2116,'Pliegos Tarifarios (Santiago)'!$A:$A,0))</f>
        <v>305922.98522099998</v>
      </c>
      <c r="N2116" s="19">
        <f>I2116*INDEX('Pliegos Tarifarios (Santiago)'!$C:$C,MATCH($B2116,'Pliegos Tarifarios (Santiago)'!$A:$A,0))</f>
        <v>22535.1413335</v>
      </c>
      <c r="O2116" s="19">
        <f>J2116*INDEX('Pliegos Tarifarios (Santiago)'!$D:$D,MATCH($B2116,'Pliegos Tarifarios (Santiago)'!$A:$A,0))</f>
        <v>95003.685230999996</v>
      </c>
      <c r="P2116" s="19">
        <f>H2116*INDEX('Pliegos Tarifarios (Santiago)'!$E:$E,MATCH($B2116,'Pliegos Tarifarios (Santiago)'!$A:$A,0))</f>
        <v>30238.693407999996</v>
      </c>
      <c r="Q2116" s="19" cm="1">
        <f t="array" ref="Q2116">H2116*_xlfn.IFS(H2116&lt;=350,INDEX('Pliegos Tarifarios (Santiago)'!$F:$F,MATCH($B2116,'Pliegos Tarifarios (Santiago)'!$A:$A,0)),H2116&lt;=500,INDEX('Pliegos Tarifarios (Santiago)'!$G:$G,MATCH($B2116,'Pliegos Tarifarios (Santiago)'!$A:$A,0)),H2116&lt;=1000,INDEX('Pliegos Tarifarios (Santiago)'!$H:$H,MATCH($B2116,'Pliegos Tarifarios (Santiago)'!$A:$A,0)),H2116&lt;=5000,INDEX('Pliegos Tarifarios (Santiago)'!$I:$I,MATCH($B2116,'Pliegos Tarifarios (Santiago)'!$A:$A,0)),H2116&gt;5000,INDEX('Pliegos Tarifarios (Santiago)'!$J:$J,MATCH($B2116,'Pliegos Tarifarios (Santiago)'!$A:$A,0)))/1.19</f>
        <v>6967.2520647058818</v>
      </c>
      <c r="R2116" s="19">
        <f>INDEX('Pliegos Tarifarios (Santiago)'!$K:$K,MATCH($B2116,'Pliegos Tarifarios (Santiago)'!$A:$A,0))</f>
        <v>729.50400000000002</v>
      </c>
      <c r="S2116" s="21">
        <f t="shared" si="132"/>
        <v>461397.26125820586</v>
      </c>
      <c r="T2116" s="21">
        <f t="shared" si="129"/>
        <v>87665.479639059122</v>
      </c>
      <c r="U2116" s="19">
        <v>0</v>
      </c>
      <c r="V2116" s="21">
        <f t="shared" si="130"/>
        <v>549062.74089726503</v>
      </c>
    </row>
    <row r="2117" spans="1:22" x14ac:dyDescent="0.3">
      <c r="A2117" s="3" t="s">
        <v>140</v>
      </c>
      <c r="B2117" s="3">
        <v>9</v>
      </c>
      <c r="C2117" s="4" t="s">
        <v>178</v>
      </c>
      <c r="D2117" s="3" t="s">
        <v>343</v>
      </c>
      <c r="E2117" s="3" t="s">
        <v>327</v>
      </c>
      <c r="F2117" s="4" t="s">
        <v>344</v>
      </c>
      <c r="G2117" s="3" t="s">
        <v>16</v>
      </c>
      <c r="H2117" s="5">
        <v>1730.5912000000001</v>
      </c>
      <c r="I2117" s="5">
        <v>4.8613</v>
      </c>
      <c r="J2117" s="5">
        <v>4.8613</v>
      </c>
      <c r="K2117" s="6">
        <v>1</v>
      </c>
      <c r="L2117" s="5">
        <v>55.83</v>
      </c>
      <c r="M2117" s="19">
        <f>H2117*INDEX('Pliegos Tarifarios (Santiago)'!$B:$B,MATCH($B2117,'Pliegos Tarifarios (Santiago)'!$A:$A,0))</f>
        <v>228027.88828560003</v>
      </c>
      <c r="N2117" s="19">
        <f>I2117*INDEX('Pliegos Tarifarios (Santiago)'!$C:$C,MATCH($B2117,'Pliegos Tarifarios (Santiago)'!$A:$A,0))</f>
        <v>16734.145354699998</v>
      </c>
      <c r="O2117" s="19">
        <f>J2117*INDEX('Pliegos Tarifarios (Santiago)'!$D:$D,MATCH($B2117,'Pliegos Tarifarios (Santiago)'!$A:$A,0))</f>
        <v>70547.837014200006</v>
      </c>
      <c r="P2117" s="19">
        <f>H2117*INDEX('Pliegos Tarifarios (Santiago)'!$E:$E,MATCH($B2117,'Pliegos Tarifarios (Santiago)'!$A:$A,0))</f>
        <v>22539.219788800001</v>
      </c>
      <c r="Q2117" s="19" cm="1">
        <f t="array" ref="Q2117">H2117*_xlfn.IFS(H2117&lt;=350,INDEX('Pliegos Tarifarios (Santiago)'!$F:$F,MATCH($B2117,'Pliegos Tarifarios (Santiago)'!$A:$A,0)),H2117&lt;=500,INDEX('Pliegos Tarifarios (Santiago)'!$G:$G,MATCH($B2117,'Pliegos Tarifarios (Santiago)'!$A:$A,0)),H2117&lt;=1000,INDEX('Pliegos Tarifarios (Santiago)'!$H:$H,MATCH($B2117,'Pliegos Tarifarios (Santiago)'!$A:$A,0)),H2117&lt;=5000,INDEX('Pliegos Tarifarios (Santiago)'!$I:$I,MATCH($B2117,'Pliegos Tarifarios (Santiago)'!$A:$A,0)),H2117&gt;5000,INDEX('Pliegos Tarifarios (Santiago)'!$J:$J,MATCH($B2117,'Pliegos Tarifarios (Santiago)'!$A:$A,0)))/1.19</f>
        <v>5193.2278783193278</v>
      </c>
      <c r="R2117" s="19">
        <f>INDEX('Pliegos Tarifarios (Santiago)'!$K:$K,MATCH($B2117,'Pliegos Tarifarios (Santiago)'!$A:$A,0))</f>
        <v>729.50400000000002</v>
      </c>
      <c r="S2117" s="21">
        <f t="shared" si="132"/>
        <v>343771.82232161937</v>
      </c>
      <c r="T2117" s="21">
        <f t="shared" si="129"/>
        <v>65316.646241107679</v>
      </c>
      <c r="U2117" s="19">
        <v>0</v>
      </c>
      <c r="V2117" s="21">
        <f t="shared" si="130"/>
        <v>409088.46856272704</v>
      </c>
    </row>
    <row r="2118" spans="1:22" x14ac:dyDescent="0.3">
      <c r="A2118" s="3" t="s">
        <v>140</v>
      </c>
      <c r="B2118" s="3">
        <v>9</v>
      </c>
      <c r="C2118" s="4" t="s">
        <v>178</v>
      </c>
      <c r="D2118" s="3" t="s">
        <v>345</v>
      </c>
      <c r="E2118" s="3" t="s">
        <v>59</v>
      </c>
      <c r="F2118" s="4" t="s">
        <v>346</v>
      </c>
      <c r="G2118" s="3" t="s">
        <v>30</v>
      </c>
      <c r="H2118" s="5">
        <v>231.2424</v>
      </c>
      <c r="I2118" s="5">
        <v>0.64970000000000006</v>
      </c>
      <c r="J2118" s="5">
        <v>0.62050000000000005</v>
      </c>
      <c r="K2118" s="6">
        <v>0.9550561797752809</v>
      </c>
      <c r="L2118" s="5">
        <v>7.46</v>
      </c>
      <c r="M2118" s="19">
        <f>H2118*INDEX('Pliegos Tarifarios (Santiago)'!$B:$B,MATCH($B2118,'Pliegos Tarifarios (Santiago)'!$A:$A,0))</f>
        <v>30469.192351200003</v>
      </c>
      <c r="N2118" s="19">
        <f>I2118*INDEX('Pliegos Tarifarios (Santiago)'!$C:$C,MATCH($B2118,'Pliegos Tarifarios (Santiago)'!$A:$A,0))</f>
        <v>2236.4746543000001</v>
      </c>
      <c r="O2118" s="19">
        <f>J2118*INDEX('Pliegos Tarifarios (Santiago)'!$D:$D,MATCH($B2118,'Pliegos Tarifarios (Santiago)'!$A:$A,0))</f>
        <v>9004.7791470000011</v>
      </c>
      <c r="P2118" s="19">
        <f>H2118*INDEX('Pliegos Tarifarios (Santiago)'!$E:$E,MATCH($B2118,'Pliegos Tarifarios (Santiago)'!$A:$A,0))</f>
        <v>3011.7010175999999</v>
      </c>
      <c r="Q2118" s="19" cm="1">
        <f t="array" ref="Q2118">H2118*_xlfn.IFS(H2118&lt;=350,INDEX('Pliegos Tarifarios (Santiago)'!$F:$F,MATCH($B2118,'Pliegos Tarifarios (Santiago)'!$A:$A,0)),H2118&lt;=500,INDEX('Pliegos Tarifarios (Santiago)'!$G:$G,MATCH($B2118,'Pliegos Tarifarios (Santiago)'!$A:$A,0)),H2118&lt;=1000,INDEX('Pliegos Tarifarios (Santiago)'!$H:$H,MATCH($B2118,'Pliegos Tarifarios (Santiago)'!$A:$A,0)),H2118&lt;=5000,INDEX('Pliegos Tarifarios (Santiago)'!$I:$I,MATCH($B2118,'Pliegos Tarifarios (Santiago)'!$A:$A,0)),H2118&gt;5000,INDEX('Pliegos Tarifarios (Santiago)'!$J:$J,MATCH($B2118,'Pliegos Tarifarios (Santiago)'!$A:$A,0)))/1.19</f>
        <v>152.34793411764707</v>
      </c>
      <c r="R2118" s="19">
        <f>INDEX('Pliegos Tarifarios (Santiago)'!$K:$K,MATCH($B2118,'Pliegos Tarifarios (Santiago)'!$A:$A,0))</f>
        <v>729.50400000000002</v>
      </c>
      <c r="S2118" s="21">
        <f t="shared" si="132"/>
        <v>45603.999104217655</v>
      </c>
      <c r="T2118" s="21">
        <f t="shared" si="129"/>
        <v>8664.7598298013545</v>
      </c>
      <c r="U2118" s="19">
        <v>0</v>
      </c>
      <c r="V2118" s="21">
        <f t="shared" si="130"/>
        <v>54268.75893401901</v>
      </c>
    </row>
    <row r="2119" spans="1:22" x14ac:dyDescent="0.3">
      <c r="A2119" s="3" t="s">
        <v>140</v>
      </c>
      <c r="B2119" s="3">
        <v>9</v>
      </c>
      <c r="C2119" s="4" t="s">
        <v>178</v>
      </c>
      <c r="D2119" s="3" t="s">
        <v>347</v>
      </c>
      <c r="E2119" s="3" t="s">
        <v>59</v>
      </c>
      <c r="F2119" s="4" t="s">
        <v>348</v>
      </c>
      <c r="G2119" s="3" t="s">
        <v>30</v>
      </c>
      <c r="H2119" s="5">
        <v>231.22450000000001</v>
      </c>
      <c r="I2119" s="5">
        <v>0.65580000000000005</v>
      </c>
      <c r="J2119" s="5">
        <v>0.65580000000000005</v>
      </c>
      <c r="K2119" s="6">
        <v>1</v>
      </c>
      <c r="L2119" s="5">
        <v>7.46</v>
      </c>
      <c r="M2119" s="19">
        <f>H2119*INDEX('Pliegos Tarifarios (Santiago)'!$B:$B,MATCH($B2119,'Pliegos Tarifarios (Santiago)'!$A:$A,0))</f>
        <v>30466.833793500002</v>
      </c>
      <c r="N2119" s="19">
        <f>I2119*INDEX('Pliegos Tarifarios (Santiago)'!$C:$C,MATCH($B2119,'Pliegos Tarifarios (Santiago)'!$A:$A,0))</f>
        <v>2257.4728002000002</v>
      </c>
      <c r="O2119" s="19">
        <f>J2119*INDEX('Pliegos Tarifarios (Santiago)'!$D:$D,MATCH($B2119,'Pliegos Tarifarios (Santiago)'!$A:$A,0))</f>
        <v>9517.0574772</v>
      </c>
      <c r="P2119" s="19">
        <f>H2119*INDEX('Pliegos Tarifarios (Santiago)'!$E:$E,MATCH($B2119,'Pliegos Tarifarios (Santiago)'!$A:$A,0))</f>
        <v>3011.4678879999997</v>
      </c>
      <c r="Q2119" s="19" cm="1">
        <f t="array" ref="Q2119">H2119*_xlfn.IFS(H2119&lt;=350,INDEX('Pliegos Tarifarios (Santiago)'!$F:$F,MATCH($B2119,'Pliegos Tarifarios (Santiago)'!$A:$A,0)),H2119&lt;=500,INDEX('Pliegos Tarifarios (Santiago)'!$G:$G,MATCH($B2119,'Pliegos Tarifarios (Santiago)'!$A:$A,0)),H2119&lt;=1000,INDEX('Pliegos Tarifarios (Santiago)'!$H:$H,MATCH($B2119,'Pliegos Tarifarios (Santiago)'!$A:$A,0)),H2119&lt;=5000,INDEX('Pliegos Tarifarios (Santiago)'!$I:$I,MATCH($B2119,'Pliegos Tarifarios (Santiago)'!$A:$A,0)),H2119&gt;5000,INDEX('Pliegos Tarifarios (Santiago)'!$J:$J,MATCH($B2119,'Pliegos Tarifarios (Santiago)'!$A:$A,0)))/1.19</f>
        <v>152.33614117647059</v>
      </c>
      <c r="R2119" s="19">
        <f>INDEX('Pliegos Tarifarios (Santiago)'!$K:$K,MATCH($B2119,'Pliegos Tarifarios (Santiago)'!$A:$A,0))</f>
        <v>729.50400000000002</v>
      </c>
      <c r="S2119" s="21">
        <f t="shared" si="132"/>
        <v>46134.672100076474</v>
      </c>
      <c r="T2119" s="21">
        <f t="shared" si="129"/>
        <v>8765.5876990145298</v>
      </c>
      <c r="U2119" s="19">
        <v>0</v>
      </c>
      <c r="V2119" s="21">
        <f t="shared" si="130"/>
        <v>54900.259799091</v>
      </c>
    </row>
    <row r="2120" spans="1:22" x14ac:dyDescent="0.3">
      <c r="A2120" s="3" t="s">
        <v>140</v>
      </c>
      <c r="B2120" s="3">
        <v>9</v>
      </c>
      <c r="C2120" s="4" t="s">
        <v>178</v>
      </c>
      <c r="D2120" s="3" t="s">
        <v>349</v>
      </c>
      <c r="E2120" s="3" t="s">
        <v>59</v>
      </c>
      <c r="F2120" s="4" t="s">
        <v>350</v>
      </c>
      <c r="G2120" s="3" t="s">
        <v>30</v>
      </c>
      <c r="H2120" s="5">
        <v>231.54599999999999</v>
      </c>
      <c r="I2120" s="5">
        <v>0.64300000000000002</v>
      </c>
      <c r="J2120" s="5">
        <v>0.63049999999999995</v>
      </c>
      <c r="K2120" s="6">
        <v>0.98055987558320368</v>
      </c>
      <c r="L2120" s="5">
        <v>7.47</v>
      </c>
      <c r="M2120" s="19">
        <f>H2120*INDEX('Pliegos Tarifarios (Santiago)'!$B:$B,MATCH($B2120,'Pliegos Tarifarios (Santiago)'!$A:$A,0))</f>
        <v>30509.195597999998</v>
      </c>
      <c r="N2120" s="19">
        <f>I2120*INDEX('Pliegos Tarifarios (Santiago)'!$C:$C,MATCH($B2120,'Pliegos Tarifarios (Santiago)'!$A:$A,0))</f>
        <v>2213.4111170000001</v>
      </c>
      <c r="O2120" s="19">
        <f>J2120*INDEX('Pliegos Tarifarios (Santiago)'!$D:$D,MATCH($B2120,'Pliegos Tarifarios (Santiago)'!$A:$A,0))</f>
        <v>9149.900486999999</v>
      </c>
      <c r="P2120" s="19">
        <f>H2120*INDEX('Pliegos Tarifarios (Santiago)'!$E:$E,MATCH($B2120,'Pliegos Tarifarios (Santiago)'!$A:$A,0))</f>
        <v>3015.6551039999995</v>
      </c>
      <c r="Q2120" s="19" cm="1">
        <f t="array" ref="Q2120">H2120*_xlfn.IFS(H2120&lt;=350,INDEX('Pliegos Tarifarios (Santiago)'!$F:$F,MATCH($B2120,'Pliegos Tarifarios (Santiago)'!$A:$A,0)),H2120&lt;=500,INDEX('Pliegos Tarifarios (Santiago)'!$G:$G,MATCH($B2120,'Pliegos Tarifarios (Santiago)'!$A:$A,0)),H2120&lt;=1000,INDEX('Pliegos Tarifarios (Santiago)'!$H:$H,MATCH($B2120,'Pliegos Tarifarios (Santiago)'!$A:$A,0)),H2120&lt;=5000,INDEX('Pliegos Tarifarios (Santiago)'!$I:$I,MATCH($B2120,'Pliegos Tarifarios (Santiago)'!$A:$A,0)),H2120&gt;5000,INDEX('Pliegos Tarifarios (Santiago)'!$J:$J,MATCH($B2120,'Pliegos Tarifarios (Santiago)'!$A:$A,0)))/1.19</f>
        <v>152.54795294117648</v>
      </c>
      <c r="R2120" s="19">
        <f>INDEX('Pliegos Tarifarios (Santiago)'!$K:$K,MATCH($B2120,'Pliegos Tarifarios (Santiago)'!$A:$A,0))</f>
        <v>729.50400000000002</v>
      </c>
      <c r="S2120" s="21">
        <f t="shared" si="132"/>
        <v>45770.214258941167</v>
      </c>
      <c r="T2120" s="21">
        <f t="shared" si="129"/>
        <v>8696.3407091988211</v>
      </c>
      <c r="U2120" s="19">
        <v>0</v>
      </c>
      <c r="V2120" s="21">
        <f t="shared" si="130"/>
        <v>54466.554968139986</v>
      </c>
    </row>
    <row r="2121" spans="1:22" x14ac:dyDescent="0.3">
      <c r="A2121" s="3" t="s">
        <v>140</v>
      </c>
      <c r="B2121" s="3">
        <v>9</v>
      </c>
      <c r="C2121" s="4" t="s">
        <v>178</v>
      </c>
      <c r="D2121" s="3" t="s">
        <v>351</v>
      </c>
      <c r="E2121" s="3" t="s">
        <v>104</v>
      </c>
      <c r="F2121" s="4" t="s">
        <v>352</v>
      </c>
      <c r="G2121" s="3" t="s">
        <v>30</v>
      </c>
      <c r="H2121" s="5">
        <v>348.11169999999998</v>
      </c>
      <c r="I2121" s="5">
        <v>0.97389999999999999</v>
      </c>
      <c r="J2121" s="5">
        <v>0.97389999999999999</v>
      </c>
      <c r="K2121" s="6">
        <v>1</v>
      </c>
      <c r="L2121" s="5">
        <v>11.23</v>
      </c>
      <c r="M2121" s="19">
        <f>H2121*INDEX('Pliegos Tarifarios (Santiago)'!$B:$B,MATCH($B2121,'Pliegos Tarifarios (Santiago)'!$A:$A,0))</f>
        <v>45868.241927099996</v>
      </c>
      <c r="N2121" s="19">
        <f>I2121*INDEX('Pliegos Tarifarios (Santiago)'!$C:$C,MATCH($B2121,'Pliegos Tarifarios (Santiago)'!$A:$A,0))</f>
        <v>3352.4744741</v>
      </c>
      <c r="O2121" s="19">
        <f>J2121*INDEX('Pliegos Tarifarios (Santiago)'!$D:$D,MATCH($B2121,'Pliegos Tarifarios (Santiago)'!$A:$A,0))</f>
        <v>14133.3673026</v>
      </c>
      <c r="P2121" s="19">
        <f>H2121*INDEX('Pliegos Tarifarios (Santiago)'!$E:$E,MATCH($B2121,'Pliegos Tarifarios (Santiago)'!$A:$A,0))</f>
        <v>4533.8067807999996</v>
      </c>
      <c r="Q2121" s="19" cm="1">
        <f t="array" ref="Q2121">H2121*_xlfn.IFS(H2121&lt;=350,INDEX('Pliegos Tarifarios (Santiago)'!$F:$F,MATCH($B2121,'Pliegos Tarifarios (Santiago)'!$A:$A,0)),H2121&lt;=500,INDEX('Pliegos Tarifarios (Santiago)'!$G:$G,MATCH($B2121,'Pliegos Tarifarios (Santiago)'!$A:$A,0)),H2121&lt;=1000,INDEX('Pliegos Tarifarios (Santiago)'!$H:$H,MATCH($B2121,'Pliegos Tarifarios (Santiago)'!$A:$A,0)),H2121&lt;=5000,INDEX('Pliegos Tarifarios (Santiago)'!$I:$I,MATCH($B2121,'Pliegos Tarifarios (Santiago)'!$A:$A,0)),H2121&gt;5000,INDEX('Pliegos Tarifarios (Santiago)'!$J:$J,MATCH($B2121,'Pliegos Tarifarios (Santiago)'!$A:$A,0)))/1.19</f>
        <v>229.34417882352943</v>
      </c>
      <c r="R2121" s="19">
        <f>INDEX('Pliegos Tarifarios (Santiago)'!$K:$K,MATCH($B2121,'Pliegos Tarifarios (Santiago)'!$A:$A,0))</f>
        <v>729.50400000000002</v>
      </c>
      <c r="S2121" s="21">
        <f t="shared" si="132"/>
        <v>68846.738663423544</v>
      </c>
      <c r="T2121" s="21">
        <f t="shared" si="129"/>
        <v>13080.880346050473</v>
      </c>
      <c r="U2121" s="19">
        <v>0</v>
      </c>
      <c r="V2121" s="21">
        <f t="shared" si="130"/>
        <v>81927.619009474016</v>
      </c>
    </row>
    <row r="2122" spans="1:22" x14ac:dyDescent="0.3">
      <c r="A2122" s="3" t="s">
        <v>140</v>
      </c>
      <c r="B2122" s="3">
        <v>9</v>
      </c>
      <c r="C2122" s="4" t="s">
        <v>178</v>
      </c>
      <c r="D2122" s="3" t="s">
        <v>353</v>
      </c>
      <c r="E2122" s="3" t="s">
        <v>104</v>
      </c>
      <c r="F2122" s="4" t="s">
        <v>354</v>
      </c>
      <c r="G2122" s="3" t="s">
        <v>30</v>
      </c>
      <c r="H2122" s="5">
        <v>348.07440000000003</v>
      </c>
      <c r="I2122" s="5">
        <v>0.97809999999999997</v>
      </c>
      <c r="J2122" s="5">
        <v>0.97130000000000005</v>
      </c>
      <c r="K2122" s="6">
        <v>0.99304774562928133</v>
      </c>
      <c r="L2122" s="5">
        <v>11.23</v>
      </c>
      <c r="M2122" s="19">
        <f>H2122*INDEX('Pliegos Tarifarios (Santiago)'!$B:$B,MATCH($B2122,'Pliegos Tarifarios (Santiago)'!$A:$A,0))</f>
        <v>45863.327167200005</v>
      </c>
      <c r="N2122" s="19">
        <f>I2122*INDEX('Pliegos Tarifarios (Santiago)'!$C:$C,MATCH($B2122,'Pliegos Tarifarios (Santiago)'!$A:$A,0))</f>
        <v>3366.9322139000001</v>
      </c>
      <c r="O2122" s="19">
        <f>J2122*INDEX('Pliegos Tarifarios (Santiago)'!$D:$D,MATCH($B2122,'Pliegos Tarifarios (Santiago)'!$A:$A,0))</f>
        <v>14095.635754200001</v>
      </c>
      <c r="P2122" s="19">
        <f>H2122*INDEX('Pliegos Tarifarios (Santiago)'!$E:$E,MATCH($B2122,'Pliegos Tarifarios (Santiago)'!$A:$A,0))</f>
        <v>4533.3209856000003</v>
      </c>
      <c r="Q2122" s="19" cm="1">
        <f t="array" ref="Q2122">H2122*_xlfn.IFS(H2122&lt;=350,INDEX('Pliegos Tarifarios (Santiago)'!$F:$F,MATCH($B2122,'Pliegos Tarifarios (Santiago)'!$A:$A,0)),H2122&lt;=500,INDEX('Pliegos Tarifarios (Santiago)'!$G:$G,MATCH($B2122,'Pliegos Tarifarios (Santiago)'!$A:$A,0)),H2122&lt;=1000,INDEX('Pliegos Tarifarios (Santiago)'!$H:$H,MATCH($B2122,'Pliegos Tarifarios (Santiago)'!$A:$A,0)),H2122&lt;=5000,INDEX('Pliegos Tarifarios (Santiago)'!$I:$I,MATCH($B2122,'Pliegos Tarifarios (Santiago)'!$A:$A,0)),H2122&gt;5000,INDEX('Pliegos Tarifarios (Santiago)'!$J:$J,MATCH($B2122,'Pliegos Tarifarios (Santiago)'!$A:$A,0)))/1.19</f>
        <v>229.3196047058824</v>
      </c>
      <c r="R2122" s="19">
        <f>INDEX('Pliegos Tarifarios (Santiago)'!$K:$K,MATCH($B2122,'Pliegos Tarifarios (Santiago)'!$A:$A,0))</f>
        <v>729.50400000000002</v>
      </c>
      <c r="S2122" s="21">
        <f t="shared" si="132"/>
        <v>68818.039725605893</v>
      </c>
      <c r="T2122" s="21">
        <f t="shared" ref="T2122:T2185" si="133">S2122*0.19</f>
        <v>13075.42754786512</v>
      </c>
      <c r="U2122" s="19">
        <v>0</v>
      </c>
      <c r="V2122" s="21">
        <f t="shared" ref="V2122:V2185" si="134">SUM(S2122:T2122)</f>
        <v>81893.467273471018</v>
      </c>
    </row>
    <row r="2123" spans="1:22" x14ac:dyDescent="0.3">
      <c r="A2123" s="3" t="s">
        <v>140</v>
      </c>
      <c r="B2123" s="3">
        <v>9</v>
      </c>
      <c r="C2123" s="4" t="s">
        <v>178</v>
      </c>
      <c r="D2123" s="3" t="s">
        <v>355</v>
      </c>
      <c r="E2123" s="3" t="s">
        <v>356</v>
      </c>
      <c r="F2123" s="4" t="s">
        <v>357</v>
      </c>
      <c r="G2123" s="3" t="s">
        <v>30</v>
      </c>
      <c r="H2123" s="5">
        <v>348.22190000000001</v>
      </c>
      <c r="I2123" s="5">
        <v>1.0049999999999999</v>
      </c>
      <c r="J2123" s="5">
        <v>0.94889999999999997</v>
      </c>
      <c r="K2123" s="6">
        <v>0.944179104477612</v>
      </c>
      <c r="L2123" s="5">
        <v>11.23</v>
      </c>
      <c r="M2123" s="19">
        <f>H2123*INDEX('Pliegos Tarifarios (Santiago)'!$B:$B,MATCH($B2123,'Pliegos Tarifarios (Santiago)'!$A:$A,0))</f>
        <v>45882.762209700006</v>
      </c>
      <c r="N2123" s="19">
        <f>I2123*INDEX('Pliegos Tarifarios (Santiago)'!$C:$C,MATCH($B2123,'Pliegos Tarifarios (Santiago)'!$A:$A,0))</f>
        <v>3459.5305949999997</v>
      </c>
      <c r="O2123" s="19">
        <f>J2123*INDEX('Pliegos Tarifarios (Santiago)'!$D:$D,MATCH($B2123,'Pliegos Tarifarios (Santiago)'!$A:$A,0))</f>
        <v>13770.5639526</v>
      </c>
      <c r="P2123" s="19">
        <f>H2123*INDEX('Pliegos Tarifarios (Santiago)'!$E:$E,MATCH($B2123,'Pliegos Tarifarios (Santiago)'!$A:$A,0))</f>
        <v>4535.2420255999996</v>
      </c>
      <c r="Q2123" s="19" cm="1">
        <f t="array" ref="Q2123">H2123*_xlfn.IFS(H2123&lt;=350,INDEX('Pliegos Tarifarios (Santiago)'!$F:$F,MATCH($B2123,'Pliegos Tarifarios (Santiago)'!$A:$A,0)),H2123&lt;=500,INDEX('Pliegos Tarifarios (Santiago)'!$G:$G,MATCH($B2123,'Pliegos Tarifarios (Santiago)'!$A:$A,0)),H2123&lt;=1000,INDEX('Pliegos Tarifarios (Santiago)'!$H:$H,MATCH($B2123,'Pliegos Tarifarios (Santiago)'!$A:$A,0)),H2123&lt;=5000,INDEX('Pliegos Tarifarios (Santiago)'!$I:$I,MATCH($B2123,'Pliegos Tarifarios (Santiago)'!$A:$A,0)),H2123&gt;5000,INDEX('Pliegos Tarifarios (Santiago)'!$J:$J,MATCH($B2123,'Pliegos Tarifarios (Santiago)'!$A:$A,0)))/1.19</f>
        <v>229.41678117647061</v>
      </c>
      <c r="R2123" s="19">
        <f>INDEX('Pliegos Tarifarios (Santiago)'!$K:$K,MATCH($B2123,'Pliegos Tarifarios (Santiago)'!$A:$A,0))</f>
        <v>729.50400000000002</v>
      </c>
      <c r="S2123" s="21">
        <f t="shared" si="132"/>
        <v>68607.019564076472</v>
      </c>
      <c r="T2123" s="21">
        <f t="shared" si="133"/>
        <v>13035.33371717453</v>
      </c>
      <c r="U2123" s="19">
        <v>0</v>
      </c>
      <c r="V2123" s="21">
        <f t="shared" si="134"/>
        <v>81642.353281251009</v>
      </c>
    </row>
    <row r="2124" spans="1:22" x14ac:dyDescent="0.3">
      <c r="A2124" s="3" t="s">
        <v>140</v>
      </c>
      <c r="B2124" s="3">
        <v>9</v>
      </c>
      <c r="C2124" s="4" t="s">
        <v>178</v>
      </c>
      <c r="D2124" s="3" t="s">
        <v>358</v>
      </c>
      <c r="E2124" s="3" t="s">
        <v>356</v>
      </c>
      <c r="F2124" s="4" t="s">
        <v>359</v>
      </c>
      <c r="G2124" s="3" t="s">
        <v>30</v>
      </c>
      <c r="H2124" s="5">
        <v>347.51150000000001</v>
      </c>
      <c r="I2124" s="5">
        <v>0.97170000000000001</v>
      </c>
      <c r="J2124" s="5">
        <v>0.97009999999999996</v>
      </c>
      <c r="K2124" s="6">
        <v>0.99835340125553151</v>
      </c>
      <c r="L2124" s="5">
        <v>11.21</v>
      </c>
      <c r="M2124" s="19">
        <f>H2124*INDEX('Pliegos Tarifarios (Santiago)'!$B:$B,MATCH($B2124,'Pliegos Tarifarios (Santiago)'!$A:$A,0))</f>
        <v>45789.157774500003</v>
      </c>
      <c r="N2124" s="19">
        <f>I2124*INDEX('Pliegos Tarifarios (Santiago)'!$C:$C,MATCH($B2124,'Pliegos Tarifarios (Santiago)'!$A:$A,0))</f>
        <v>3344.9013722999998</v>
      </c>
      <c r="O2124" s="19">
        <f>J2124*INDEX('Pliegos Tarifarios (Santiago)'!$D:$D,MATCH($B2124,'Pliegos Tarifarios (Santiago)'!$A:$A,0))</f>
        <v>14078.221193399999</v>
      </c>
      <c r="P2124" s="19">
        <f>H2124*INDEX('Pliegos Tarifarios (Santiago)'!$E:$E,MATCH($B2124,'Pliegos Tarifarios (Santiago)'!$A:$A,0))</f>
        <v>4525.9897759999994</v>
      </c>
      <c r="Q2124" s="19" cm="1">
        <f t="array" ref="Q2124">H2124*_xlfn.IFS(H2124&lt;=350,INDEX('Pliegos Tarifarios (Santiago)'!$F:$F,MATCH($B2124,'Pliegos Tarifarios (Santiago)'!$A:$A,0)),H2124&lt;=500,INDEX('Pliegos Tarifarios (Santiago)'!$G:$G,MATCH($B2124,'Pliegos Tarifarios (Santiago)'!$A:$A,0)),H2124&lt;=1000,INDEX('Pliegos Tarifarios (Santiago)'!$H:$H,MATCH($B2124,'Pliegos Tarifarios (Santiago)'!$A:$A,0)),H2124&lt;=5000,INDEX('Pliegos Tarifarios (Santiago)'!$I:$I,MATCH($B2124,'Pliegos Tarifarios (Santiago)'!$A:$A,0)),H2124&gt;5000,INDEX('Pliegos Tarifarios (Santiago)'!$J:$J,MATCH($B2124,'Pliegos Tarifarios (Santiago)'!$A:$A,0)))/1.19</f>
        <v>228.94875294117651</v>
      </c>
      <c r="R2124" s="19">
        <f>INDEX('Pliegos Tarifarios (Santiago)'!$K:$K,MATCH($B2124,'Pliegos Tarifarios (Santiago)'!$A:$A,0))</f>
        <v>729.50400000000002</v>
      </c>
      <c r="S2124" s="21">
        <f t="shared" si="132"/>
        <v>68696.722869141173</v>
      </c>
      <c r="T2124" s="21">
        <f t="shared" si="133"/>
        <v>13052.377345136823</v>
      </c>
      <c r="U2124" s="19">
        <v>0</v>
      </c>
      <c r="V2124" s="21">
        <f t="shared" si="134"/>
        <v>81749.100214277991</v>
      </c>
    </row>
    <row r="2125" spans="1:22" x14ac:dyDescent="0.3">
      <c r="A2125" s="3" t="s">
        <v>140</v>
      </c>
      <c r="B2125" s="3">
        <v>9</v>
      </c>
      <c r="C2125" s="4" t="s">
        <v>178</v>
      </c>
      <c r="D2125" s="3" t="s">
        <v>360</v>
      </c>
      <c r="E2125" s="3" t="s">
        <v>356</v>
      </c>
      <c r="F2125" s="4" t="s">
        <v>361</v>
      </c>
      <c r="G2125" s="3" t="s">
        <v>30</v>
      </c>
      <c r="H2125" s="5">
        <v>347.28500000000003</v>
      </c>
      <c r="I2125" s="5">
        <v>0.97319999999999995</v>
      </c>
      <c r="J2125" s="5">
        <v>0.93359999999999999</v>
      </c>
      <c r="K2125" s="6">
        <v>0.95930949445129476</v>
      </c>
      <c r="L2125" s="5">
        <v>11.2</v>
      </c>
      <c r="M2125" s="19">
        <f>H2125*INDEX('Pliegos Tarifarios (Santiago)'!$B:$B,MATCH($B2125,'Pliegos Tarifarios (Santiago)'!$A:$A,0))</f>
        <v>45759.313455000003</v>
      </c>
      <c r="N2125" s="19">
        <f>I2125*INDEX('Pliegos Tarifarios (Santiago)'!$C:$C,MATCH($B2125,'Pliegos Tarifarios (Santiago)'!$A:$A,0))</f>
        <v>3350.0648507999999</v>
      </c>
      <c r="O2125" s="19">
        <f>J2125*INDEX('Pliegos Tarifarios (Santiago)'!$D:$D,MATCH($B2125,'Pliegos Tarifarios (Santiago)'!$A:$A,0))</f>
        <v>13548.5283024</v>
      </c>
      <c r="P2125" s="19">
        <f>H2125*INDEX('Pliegos Tarifarios (Santiago)'!$E:$E,MATCH($B2125,'Pliegos Tarifarios (Santiago)'!$A:$A,0))</f>
        <v>4523.0398400000004</v>
      </c>
      <c r="Q2125" s="19" cm="1">
        <f t="array" ref="Q2125">H2125*_xlfn.IFS(H2125&lt;=350,INDEX('Pliegos Tarifarios (Santiago)'!$F:$F,MATCH($B2125,'Pliegos Tarifarios (Santiago)'!$A:$A,0)),H2125&lt;=500,INDEX('Pliegos Tarifarios (Santiago)'!$G:$G,MATCH($B2125,'Pliegos Tarifarios (Santiago)'!$A:$A,0)),H2125&lt;=1000,INDEX('Pliegos Tarifarios (Santiago)'!$H:$H,MATCH($B2125,'Pliegos Tarifarios (Santiago)'!$A:$A,0)),H2125&lt;=5000,INDEX('Pliegos Tarifarios (Santiago)'!$I:$I,MATCH($B2125,'Pliegos Tarifarios (Santiago)'!$A:$A,0)),H2125&gt;5000,INDEX('Pliegos Tarifarios (Santiago)'!$J:$J,MATCH($B2125,'Pliegos Tarifarios (Santiago)'!$A:$A,0)))/1.19</f>
        <v>228.79952941176475</v>
      </c>
      <c r="R2125" s="19">
        <f>INDEX('Pliegos Tarifarios (Santiago)'!$K:$K,MATCH($B2125,'Pliegos Tarifarios (Santiago)'!$A:$A,0))</f>
        <v>729.50400000000002</v>
      </c>
      <c r="S2125" s="21">
        <f t="shared" si="132"/>
        <v>68139.249977611777</v>
      </c>
      <c r="T2125" s="21">
        <f t="shared" si="133"/>
        <v>12946.457495746237</v>
      </c>
      <c r="U2125" s="19">
        <v>0</v>
      </c>
      <c r="V2125" s="21">
        <f t="shared" si="134"/>
        <v>81085.707473358008</v>
      </c>
    </row>
    <row r="2126" spans="1:22" x14ac:dyDescent="0.3">
      <c r="A2126" s="3" t="s">
        <v>140</v>
      </c>
      <c r="B2126" s="3">
        <v>9</v>
      </c>
      <c r="C2126" s="4" t="s">
        <v>178</v>
      </c>
      <c r="D2126" s="3" t="s">
        <v>362</v>
      </c>
      <c r="E2126" s="3" t="s">
        <v>356</v>
      </c>
      <c r="F2126" s="4" t="s">
        <v>363</v>
      </c>
      <c r="G2126" s="3" t="s">
        <v>30</v>
      </c>
      <c r="H2126" s="5">
        <v>346.64319999999998</v>
      </c>
      <c r="I2126" s="5">
        <v>1.0083</v>
      </c>
      <c r="J2126" s="5">
        <v>0.94440000000000002</v>
      </c>
      <c r="K2126" s="6">
        <v>0.93662600416542696</v>
      </c>
      <c r="L2126" s="5">
        <v>11.18</v>
      </c>
      <c r="M2126" s="19">
        <f>H2126*INDEX('Pliegos Tarifarios (Santiago)'!$B:$B,MATCH($B2126,'Pliegos Tarifarios (Santiago)'!$A:$A,0))</f>
        <v>45674.747961599998</v>
      </c>
      <c r="N2126" s="19">
        <f>I2126*INDEX('Pliegos Tarifarios (Santiago)'!$C:$C,MATCH($B2126,'Pliegos Tarifarios (Santiago)'!$A:$A,0))</f>
        <v>3470.8902476999997</v>
      </c>
      <c r="O2126" s="19">
        <f>J2126*INDEX('Pliegos Tarifarios (Santiago)'!$D:$D,MATCH($B2126,'Pliegos Tarifarios (Santiago)'!$A:$A,0))</f>
        <v>13705.259349600001</v>
      </c>
      <c r="P2126" s="19">
        <f>H2126*INDEX('Pliegos Tarifarios (Santiago)'!$E:$E,MATCH($B2126,'Pliegos Tarifarios (Santiago)'!$A:$A,0))</f>
        <v>4514.6810367999997</v>
      </c>
      <c r="Q2126" s="19" cm="1">
        <f t="array" ref="Q2126">H2126*_xlfn.IFS(H2126&lt;=350,INDEX('Pliegos Tarifarios (Santiago)'!$F:$F,MATCH($B2126,'Pliegos Tarifarios (Santiago)'!$A:$A,0)),H2126&lt;=500,INDEX('Pliegos Tarifarios (Santiago)'!$G:$G,MATCH($B2126,'Pliegos Tarifarios (Santiago)'!$A:$A,0)),H2126&lt;=1000,INDEX('Pliegos Tarifarios (Santiago)'!$H:$H,MATCH($B2126,'Pliegos Tarifarios (Santiago)'!$A:$A,0)),H2126&lt;=5000,INDEX('Pliegos Tarifarios (Santiago)'!$I:$I,MATCH($B2126,'Pliegos Tarifarios (Santiago)'!$A:$A,0)),H2126&gt;5000,INDEX('Pliegos Tarifarios (Santiago)'!$J:$J,MATCH($B2126,'Pliegos Tarifarios (Santiago)'!$A:$A,0)))/1.19</f>
        <v>228.37669647058823</v>
      </c>
      <c r="R2126" s="19">
        <f>INDEX('Pliegos Tarifarios (Santiago)'!$K:$K,MATCH($B2126,'Pliegos Tarifarios (Santiago)'!$A:$A,0))</f>
        <v>729.50400000000002</v>
      </c>
      <c r="S2126" s="21">
        <f t="shared" si="132"/>
        <v>68323.459292170592</v>
      </c>
      <c r="T2126" s="21">
        <f t="shared" si="133"/>
        <v>12981.457265512412</v>
      </c>
      <c r="U2126" s="19">
        <v>0</v>
      </c>
      <c r="V2126" s="21">
        <f t="shared" si="134"/>
        <v>81304.916557682998</v>
      </c>
    </row>
    <row r="2127" spans="1:22" x14ac:dyDescent="0.3">
      <c r="A2127" s="3" t="s">
        <v>140</v>
      </c>
      <c r="B2127" s="3">
        <v>9</v>
      </c>
      <c r="C2127" s="4" t="s">
        <v>178</v>
      </c>
      <c r="D2127" s="3" t="s">
        <v>364</v>
      </c>
      <c r="E2127" s="3" t="s">
        <v>356</v>
      </c>
      <c r="F2127" s="4" t="s">
        <v>365</v>
      </c>
      <c r="G2127" s="3" t="s">
        <v>30</v>
      </c>
      <c r="H2127" s="5">
        <v>346.19029999999998</v>
      </c>
      <c r="I2127" s="5">
        <v>0.97040000000000004</v>
      </c>
      <c r="J2127" s="5">
        <v>0.94789999999999996</v>
      </c>
      <c r="K2127" s="6">
        <v>0.97681368507831812</v>
      </c>
      <c r="L2127" s="5">
        <v>11.17</v>
      </c>
      <c r="M2127" s="19">
        <f>H2127*INDEX('Pliegos Tarifarios (Santiago)'!$B:$B,MATCH($B2127,'Pliegos Tarifarios (Santiago)'!$A:$A,0))</f>
        <v>45615.072498900001</v>
      </c>
      <c r="N2127" s="19">
        <f>I2127*INDEX('Pliegos Tarifarios (Santiago)'!$C:$C,MATCH($B2127,'Pliegos Tarifarios (Santiago)'!$A:$A,0))</f>
        <v>3340.4263576000003</v>
      </c>
      <c r="O2127" s="19">
        <f>J2127*INDEX('Pliegos Tarifarios (Santiago)'!$D:$D,MATCH($B2127,'Pliegos Tarifarios (Santiago)'!$A:$A,0))</f>
        <v>13756.051818599999</v>
      </c>
      <c r="P2127" s="19">
        <f>H2127*INDEX('Pliegos Tarifarios (Santiago)'!$E:$E,MATCH($B2127,'Pliegos Tarifarios (Santiago)'!$A:$A,0))</f>
        <v>4508.7824671999997</v>
      </c>
      <c r="Q2127" s="19" cm="1">
        <f t="array" ref="Q2127">H2127*_xlfn.IFS(H2127&lt;=350,INDEX('Pliegos Tarifarios (Santiago)'!$F:$F,MATCH($B2127,'Pliegos Tarifarios (Santiago)'!$A:$A,0)),H2127&lt;=500,INDEX('Pliegos Tarifarios (Santiago)'!$G:$G,MATCH($B2127,'Pliegos Tarifarios (Santiago)'!$A:$A,0)),H2127&lt;=1000,INDEX('Pliegos Tarifarios (Santiago)'!$H:$H,MATCH($B2127,'Pliegos Tarifarios (Santiago)'!$A:$A,0)),H2127&lt;=5000,INDEX('Pliegos Tarifarios (Santiago)'!$I:$I,MATCH($B2127,'Pliegos Tarifarios (Santiago)'!$A:$A,0)),H2127&gt;5000,INDEX('Pliegos Tarifarios (Santiago)'!$J:$J,MATCH($B2127,'Pliegos Tarifarios (Santiago)'!$A:$A,0)))/1.19</f>
        <v>228.07831529411769</v>
      </c>
      <c r="R2127" s="19">
        <f>INDEX('Pliegos Tarifarios (Santiago)'!$K:$K,MATCH($B2127,'Pliegos Tarifarios (Santiago)'!$A:$A,0))</f>
        <v>729.50400000000002</v>
      </c>
      <c r="S2127" s="21">
        <f t="shared" si="132"/>
        <v>68177.915457594121</v>
      </c>
      <c r="T2127" s="21">
        <f t="shared" si="133"/>
        <v>12953.803936942883</v>
      </c>
      <c r="U2127" s="19">
        <v>0</v>
      </c>
      <c r="V2127" s="21">
        <f t="shared" si="134"/>
        <v>81131.719394537009</v>
      </c>
    </row>
    <row r="2128" spans="1:22" x14ac:dyDescent="0.3">
      <c r="A2128" s="3" t="s">
        <v>140</v>
      </c>
      <c r="B2128" s="3">
        <v>9</v>
      </c>
      <c r="C2128" s="4" t="s">
        <v>178</v>
      </c>
      <c r="D2128" s="3" t="s">
        <v>366</v>
      </c>
      <c r="E2128" s="3" t="s">
        <v>356</v>
      </c>
      <c r="F2128" s="4" t="s">
        <v>367</v>
      </c>
      <c r="G2128" s="3" t="s">
        <v>30</v>
      </c>
      <c r="H2128" s="5">
        <v>347.66849999999999</v>
      </c>
      <c r="I2128" s="5">
        <v>0.97150000000000003</v>
      </c>
      <c r="J2128" s="5">
        <v>0.94979999999999998</v>
      </c>
      <c r="K2128" s="6">
        <v>0.97766340710241884</v>
      </c>
      <c r="L2128" s="5">
        <v>11.22</v>
      </c>
      <c r="M2128" s="19">
        <f>H2128*INDEX('Pliegos Tarifarios (Santiago)'!$B:$B,MATCH($B2128,'Pliegos Tarifarios (Santiago)'!$A:$A,0))</f>
        <v>45809.844565500003</v>
      </c>
      <c r="N2128" s="19">
        <f>I2128*INDEX('Pliegos Tarifarios (Santiago)'!$C:$C,MATCH($B2128,'Pliegos Tarifarios (Santiago)'!$A:$A,0))</f>
        <v>3344.2129085000001</v>
      </c>
      <c r="O2128" s="19">
        <f>J2128*INDEX('Pliegos Tarifarios (Santiago)'!$D:$D,MATCH($B2128,'Pliegos Tarifarios (Santiago)'!$A:$A,0))</f>
        <v>13783.6248732</v>
      </c>
      <c r="P2128" s="19">
        <f>H2128*INDEX('Pliegos Tarifarios (Santiago)'!$E:$E,MATCH($B2128,'Pliegos Tarifarios (Santiago)'!$A:$A,0))</f>
        <v>4528.0345439999992</v>
      </c>
      <c r="Q2128" s="19" cm="1">
        <f t="array" ref="Q2128">H2128*_xlfn.IFS(H2128&lt;=350,INDEX('Pliegos Tarifarios (Santiago)'!$F:$F,MATCH($B2128,'Pliegos Tarifarios (Santiago)'!$A:$A,0)),H2128&lt;=500,INDEX('Pliegos Tarifarios (Santiago)'!$G:$G,MATCH($B2128,'Pliegos Tarifarios (Santiago)'!$A:$A,0)),H2128&lt;=1000,INDEX('Pliegos Tarifarios (Santiago)'!$H:$H,MATCH($B2128,'Pliegos Tarifarios (Santiago)'!$A:$A,0)),H2128&lt;=5000,INDEX('Pliegos Tarifarios (Santiago)'!$I:$I,MATCH($B2128,'Pliegos Tarifarios (Santiago)'!$A:$A,0)),H2128&gt;5000,INDEX('Pliegos Tarifarios (Santiago)'!$J:$J,MATCH($B2128,'Pliegos Tarifarios (Santiago)'!$A:$A,0)))/1.19</f>
        <v>229.05218823529415</v>
      </c>
      <c r="R2128" s="19">
        <f>INDEX('Pliegos Tarifarios (Santiago)'!$K:$K,MATCH($B2128,'Pliegos Tarifarios (Santiago)'!$A:$A,0))</f>
        <v>729.50400000000002</v>
      </c>
      <c r="S2128" s="21">
        <f t="shared" si="132"/>
        <v>68424.273079435297</v>
      </c>
      <c r="T2128" s="21">
        <f t="shared" si="133"/>
        <v>13000.611885092707</v>
      </c>
      <c r="U2128" s="19">
        <v>0</v>
      </c>
      <c r="V2128" s="21">
        <f t="shared" si="134"/>
        <v>81424.884964527999</v>
      </c>
    </row>
    <row r="2129" spans="1:22" x14ac:dyDescent="0.3">
      <c r="A2129" s="3" t="s">
        <v>140</v>
      </c>
      <c r="B2129" s="3">
        <v>9</v>
      </c>
      <c r="C2129" s="4" t="s">
        <v>178</v>
      </c>
      <c r="D2129" s="3" t="s">
        <v>368</v>
      </c>
      <c r="E2129" s="3" t="s">
        <v>356</v>
      </c>
      <c r="F2129" s="4" t="s">
        <v>49</v>
      </c>
      <c r="G2129" s="3" t="s">
        <v>30</v>
      </c>
      <c r="H2129" s="5">
        <v>347.18099999999998</v>
      </c>
      <c r="I2129" s="5">
        <v>0.98729999999999996</v>
      </c>
      <c r="J2129" s="5">
        <v>0.93869999999999998</v>
      </c>
      <c r="K2129" s="6">
        <v>0.95077484047402006</v>
      </c>
      <c r="L2129" s="5">
        <v>11.2</v>
      </c>
      <c r="M2129" s="19">
        <f>H2129*INDEX('Pliegos Tarifarios (Santiago)'!$B:$B,MATCH($B2129,'Pliegos Tarifarios (Santiago)'!$A:$A,0))</f>
        <v>45745.610102999999</v>
      </c>
      <c r="N2129" s="19">
        <f>I2129*INDEX('Pliegos Tarifarios (Santiago)'!$C:$C,MATCH($B2129,'Pliegos Tarifarios (Santiago)'!$A:$A,0))</f>
        <v>3398.6015487</v>
      </c>
      <c r="O2129" s="19">
        <f>J2129*INDEX('Pliegos Tarifarios (Santiago)'!$D:$D,MATCH($B2129,'Pliegos Tarifarios (Santiago)'!$A:$A,0))</f>
        <v>13622.5401858</v>
      </c>
      <c r="P2129" s="19">
        <f>H2129*INDEX('Pliegos Tarifarios (Santiago)'!$E:$E,MATCH($B2129,'Pliegos Tarifarios (Santiago)'!$A:$A,0))</f>
        <v>4521.6853439999995</v>
      </c>
      <c r="Q2129" s="19" cm="1">
        <f t="array" ref="Q2129">H2129*_xlfn.IFS(H2129&lt;=350,INDEX('Pliegos Tarifarios (Santiago)'!$F:$F,MATCH($B2129,'Pliegos Tarifarios (Santiago)'!$A:$A,0)),H2129&lt;=500,INDEX('Pliegos Tarifarios (Santiago)'!$G:$G,MATCH($B2129,'Pliegos Tarifarios (Santiago)'!$A:$A,0)),H2129&lt;=1000,INDEX('Pliegos Tarifarios (Santiago)'!$H:$H,MATCH($B2129,'Pliegos Tarifarios (Santiago)'!$A:$A,0)),H2129&lt;=5000,INDEX('Pliegos Tarifarios (Santiago)'!$I:$I,MATCH($B2129,'Pliegos Tarifarios (Santiago)'!$A:$A,0)),H2129&gt;5000,INDEX('Pliegos Tarifarios (Santiago)'!$J:$J,MATCH($B2129,'Pliegos Tarifarios (Santiago)'!$A:$A,0)))/1.19</f>
        <v>228.7310117647059</v>
      </c>
      <c r="R2129" s="19">
        <f>INDEX('Pliegos Tarifarios (Santiago)'!$K:$K,MATCH($B2129,'Pliegos Tarifarios (Santiago)'!$A:$A,0))</f>
        <v>729.50400000000002</v>
      </c>
      <c r="S2129" s="21">
        <f t="shared" si="132"/>
        <v>68246.672193264691</v>
      </c>
      <c r="T2129" s="21">
        <f t="shared" si="133"/>
        <v>12966.867716720291</v>
      </c>
      <c r="U2129" s="19">
        <v>0</v>
      </c>
      <c r="V2129" s="21">
        <f t="shared" si="134"/>
        <v>81213.539909984975</v>
      </c>
    </row>
    <row r="2130" spans="1:22" x14ac:dyDescent="0.3">
      <c r="A2130" s="3" t="s">
        <v>140</v>
      </c>
      <c r="B2130" s="3">
        <v>9</v>
      </c>
      <c r="C2130" s="4" t="s">
        <v>178</v>
      </c>
      <c r="D2130" s="3" t="s">
        <v>369</v>
      </c>
      <c r="E2130" s="3" t="s">
        <v>356</v>
      </c>
      <c r="F2130" s="4" t="s">
        <v>370</v>
      </c>
      <c r="G2130" s="3" t="s">
        <v>30</v>
      </c>
      <c r="H2130" s="5">
        <v>347.85469999999998</v>
      </c>
      <c r="I2130" s="5">
        <v>0.9617</v>
      </c>
      <c r="J2130" s="5">
        <v>0.9546</v>
      </c>
      <c r="K2130" s="6">
        <v>0.99261724030362897</v>
      </c>
      <c r="L2130" s="5">
        <v>11.22</v>
      </c>
      <c r="M2130" s="19">
        <f>H2130*INDEX('Pliegos Tarifarios (Santiago)'!$B:$B,MATCH($B2130,'Pliegos Tarifarios (Santiago)'!$A:$A,0))</f>
        <v>45834.378836099997</v>
      </c>
      <c r="N2130" s="19">
        <f>I2130*INDEX('Pliegos Tarifarios (Santiago)'!$C:$C,MATCH($B2130,'Pliegos Tarifarios (Santiago)'!$A:$A,0))</f>
        <v>3310.4781822999998</v>
      </c>
      <c r="O2130" s="19">
        <f>J2130*INDEX('Pliegos Tarifarios (Santiago)'!$D:$D,MATCH($B2130,'Pliegos Tarifarios (Santiago)'!$A:$A,0))</f>
        <v>13853.2831164</v>
      </c>
      <c r="P2130" s="19">
        <f>H2130*INDEX('Pliegos Tarifarios (Santiago)'!$E:$E,MATCH($B2130,'Pliegos Tarifarios (Santiago)'!$A:$A,0))</f>
        <v>4530.4596127999994</v>
      </c>
      <c r="Q2130" s="19" cm="1">
        <f t="array" ref="Q2130">H2130*_xlfn.IFS(H2130&lt;=350,INDEX('Pliegos Tarifarios (Santiago)'!$F:$F,MATCH($B2130,'Pliegos Tarifarios (Santiago)'!$A:$A,0)),H2130&lt;=500,INDEX('Pliegos Tarifarios (Santiago)'!$G:$G,MATCH($B2130,'Pliegos Tarifarios (Santiago)'!$A:$A,0)),H2130&lt;=1000,INDEX('Pliegos Tarifarios (Santiago)'!$H:$H,MATCH($B2130,'Pliegos Tarifarios (Santiago)'!$A:$A,0)),H2130&lt;=5000,INDEX('Pliegos Tarifarios (Santiago)'!$I:$I,MATCH($B2130,'Pliegos Tarifarios (Santiago)'!$A:$A,0)),H2130&gt;5000,INDEX('Pliegos Tarifarios (Santiago)'!$J:$J,MATCH($B2130,'Pliegos Tarifarios (Santiago)'!$A:$A,0)))/1.19</f>
        <v>229.17486117647059</v>
      </c>
      <c r="R2130" s="19">
        <f>INDEX('Pliegos Tarifarios (Santiago)'!$K:$K,MATCH($B2130,'Pliegos Tarifarios (Santiago)'!$A:$A,0))</f>
        <v>729.50400000000002</v>
      </c>
      <c r="S2130" s="21">
        <f t="shared" si="132"/>
        <v>68487.278608776469</v>
      </c>
      <c r="T2130" s="21">
        <f t="shared" si="133"/>
        <v>13012.582935667529</v>
      </c>
      <c r="U2130" s="19">
        <v>0</v>
      </c>
      <c r="V2130" s="21">
        <f t="shared" si="134"/>
        <v>81499.861544443993</v>
      </c>
    </row>
    <row r="2131" spans="1:22" x14ac:dyDescent="0.3">
      <c r="A2131" s="3" t="s">
        <v>140</v>
      </c>
      <c r="B2131" s="3">
        <v>9</v>
      </c>
      <c r="C2131" s="4" t="s">
        <v>178</v>
      </c>
      <c r="D2131" s="3" t="s">
        <v>371</v>
      </c>
      <c r="E2131" s="3" t="s">
        <v>356</v>
      </c>
      <c r="F2131" s="4" t="s">
        <v>372</v>
      </c>
      <c r="G2131" s="3" t="s">
        <v>30</v>
      </c>
      <c r="H2131" s="5">
        <v>348.33120000000002</v>
      </c>
      <c r="I2131" s="5">
        <v>0.97240000000000004</v>
      </c>
      <c r="J2131" s="5">
        <v>0.96060000000000001</v>
      </c>
      <c r="K2131" s="6">
        <v>0.98786507610037022</v>
      </c>
      <c r="L2131" s="5">
        <v>11.24</v>
      </c>
      <c r="M2131" s="19">
        <f>H2131*INDEX('Pliegos Tarifarios (Santiago)'!$B:$B,MATCH($B2131,'Pliegos Tarifarios (Santiago)'!$A:$A,0))</f>
        <v>45897.163905600006</v>
      </c>
      <c r="N2131" s="19">
        <f>I2131*INDEX('Pliegos Tarifarios (Santiago)'!$C:$C,MATCH($B2131,'Pliegos Tarifarios (Santiago)'!$A:$A,0))</f>
        <v>3347.3109956000003</v>
      </c>
      <c r="O2131" s="19">
        <f>J2131*INDEX('Pliegos Tarifarios (Santiago)'!$D:$D,MATCH($B2131,'Pliegos Tarifarios (Santiago)'!$A:$A,0))</f>
        <v>13940.355920399999</v>
      </c>
      <c r="P2131" s="19">
        <f>H2131*INDEX('Pliegos Tarifarios (Santiago)'!$E:$E,MATCH($B2131,'Pliegos Tarifarios (Santiago)'!$A:$A,0))</f>
        <v>4536.6655487999997</v>
      </c>
      <c r="Q2131" s="19" cm="1">
        <f t="array" ref="Q2131">H2131*_xlfn.IFS(H2131&lt;=350,INDEX('Pliegos Tarifarios (Santiago)'!$F:$F,MATCH($B2131,'Pliegos Tarifarios (Santiago)'!$A:$A,0)),H2131&lt;=500,INDEX('Pliegos Tarifarios (Santiago)'!$G:$G,MATCH($B2131,'Pliegos Tarifarios (Santiago)'!$A:$A,0)),H2131&lt;=1000,INDEX('Pliegos Tarifarios (Santiago)'!$H:$H,MATCH($B2131,'Pliegos Tarifarios (Santiago)'!$A:$A,0)),H2131&lt;=5000,INDEX('Pliegos Tarifarios (Santiago)'!$I:$I,MATCH($B2131,'Pliegos Tarifarios (Santiago)'!$A:$A,0)),H2131&gt;5000,INDEX('Pliegos Tarifarios (Santiago)'!$J:$J,MATCH($B2131,'Pliegos Tarifarios (Santiago)'!$A:$A,0)))/1.19</f>
        <v>229.48879058823536</v>
      </c>
      <c r="R2131" s="19">
        <f>INDEX('Pliegos Tarifarios (Santiago)'!$K:$K,MATCH($B2131,'Pliegos Tarifarios (Santiago)'!$A:$A,0))</f>
        <v>729.50400000000002</v>
      </c>
      <c r="S2131" s="21">
        <f t="shared" si="132"/>
        <v>68680.489160988232</v>
      </c>
      <c r="T2131" s="21">
        <f t="shared" si="133"/>
        <v>13049.292940587764</v>
      </c>
      <c r="U2131" s="19">
        <v>0</v>
      </c>
      <c r="V2131" s="21">
        <f t="shared" si="134"/>
        <v>81729.782101575998</v>
      </c>
    </row>
    <row r="2132" spans="1:22" x14ac:dyDescent="0.3">
      <c r="A2132" s="3" t="s">
        <v>140</v>
      </c>
      <c r="B2132" s="3">
        <v>9</v>
      </c>
      <c r="C2132" s="4" t="s">
        <v>178</v>
      </c>
      <c r="D2132" s="3" t="s">
        <v>373</v>
      </c>
      <c r="E2132" s="3" t="s">
        <v>356</v>
      </c>
      <c r="F2132" s="4" t="s">
        <v>374</v>
      </c>
      <c r="G2132" s="3" t="s">
        <v>30</v>
      </c>
      <c r="H2132" s="5">
        <v>346.63900000000001</v>
      </c>
      <c r="I2132" s="5">
        <v>0.96560000000000001</v>
      </c>
      <c r="J2132" s="5">
        <v>0.96560000000000001</v>
      </c>
      <c r="K2132" s="6">
        <v>1</v>
      </c>
      <c r="L2132" s="5">
        <v>11.18</v>
      </c>
      <c r="M2132" s="19">
        <f>H2132*INDEX('Pliegos Tarifarios (Santiago)'!$B:$B,MATCH($B2132,'Pliegos Tarifarios (Santiago)'!$A:$A,0))</f>
        <v>45674.194557000003</v>
      </c>
      <c r="N2132" s="19">
        <f>I2132*INDEX('Pliegos Tarifarios (Santiago)'!$C:$C,MATCH($B2132,'Pliegos Tarifarios (Santiago)'!$A:$A,0))</f>
        <v>3323.9032264000002</v>
      </c>
      <c r="O2132" s="19">
        <f>J2132*INDEX('Pliegos Tarifarios (Santiago)'!$D:$D,MATCH($B2132,'Pliegos Tarifarios (Santiago)'!$A:$A,0))</f>
        <v>14012.9165904</v>
      </c>
      <c r="P2132" s="19">
        <f>H2132*INDEX('Pliegos Tarifarios (Santiago)'!$E:$E,MATCH($B2132,'Pliegos Tarifarios (Santiago)'!$A:$A,0))</f>
        <v>4514.6263360000003</v>
      </c>
      <c r="Q2132" s="19" cm="1">
        <f t="array" ref="Q2132">H2132*_xlfn.IFS(H2132&lt;=350,INDEX('Pliegos Tarifarios (Santiago)'!$F:$F,MATCH($B2132,'Pliegos Tarifarios (Santiago)'!$A:$A,0)),H2132&lt;=500,INDEX('Pliegos Tarifarios (Santiago)'!$G:$G,MATCH($B2132,'Pliegos Tarifarios (Santiago)'!$A:$A,0)),H2132&lt;=1000,INDEX('Pliegos Tarifarios (Santiago)'!$H:$H,MATCH($B2132,'Pliegos Tarifarios (Santiago)'!$A:$A,0)),H2132&lt;=5000,INDEX('Pliegos Tarifarios (Santiago)'!$I:$I,MATCH($B2132,'Pliegos Tarifarios (Santiago)'!$A:$A,0)),H2132&gt;5000,INDEX('Pliegos Tarifarios (Santiago)'!$J:$J,MATCH($B2132,'Pliegos Tarifarios (Santiago)'!$A:$A,0)))/1.19</f>
        <v>228.37392941176472</v>
      </c>
      <c r="R2132" s="19">
        <f>INDEX('Pliegos Tarifarios (Santiago)'!$K:$K,MATCH($B2132,'Pliegos Tarifarios (Santiago)'!$A:$A,0))</f>
        <v>729.50400000000002</v>
      </c>
      <c r="S2132" s="21">
        <f t="shared" si="132"/>
        <v>68483.518639211776</v>
      </c>
      <c r="T2132" s="21">
        <f t="shared" si="133"/>
        <v>13011.868541450238</v>
      </c>
      <c r="U2132" s="19">
        <v>0</v>
      </c>
      <c r="V2132" s="21">
        <f t="shared" si="134"/>
        <v>81495.387180662015</v>
      </c>
    </row>
    <row r="2133" spans="1:22" x14ac:dyDescent="0.3">
      <c r="A2133" s="3" t="s">
        <v>140</v>
      </c>
      <c r="B2133" s="3">
        <v>9</v>
      </c>
      <c r="C2133" s="4" t="s">
        <v>178</v>
      </c>
      <c r="D2133" s="3" t="s">
        <v>375</v>
      </c>
      <c r="E2133" s="3" t="s">
        <v>59</v>
      </c>
      <c r="F2133" s="4" t="s">
        <v>376</v>
      </c>
      <c r="G2133" s="3" t="s">
        <v>30</v>
      </c>
      <c r="H2133" s="5">
        <v>231.7628</v>
      </c>
      <c r="I2133" s="5">
        <v>0.64</v>
      </c>
      <c r="J2133" s="5">
        <v>0.6331</v>
      </c>
      <c r="K2133" s="6">
        <v>0.98921874999999992</v>
      </c>
      <c r="L2133" s="5">
        <v>7.48</v>
      </c>
      <c r="M2133" s="19">
        <f>H2133*INDEX('Pliegos Tarifarios (Santiago)'!$B:$B,MATCH($B2133,'Pliegos Tarifarios (Santiago)'!$A:$A,0))</f>
        <v>30537.761816400001</v>
      </c>
      <c r="N2133" s="19">
        <f>I2133*INDEX('Pliegos Tarifarios (Santiago)'!$C:$C,MATCH($B2133,'Pliegos Tarifarios (Santiago)'!$A:$A,0))</f>
        <v>2203.0841599999999</v>
      </c>
      <c r="O2133" s="19">
        <f>J2133*INDEX('Pliegos Tarifarios (Santiago)'!$D:$D,MATCH($B2133,'Pliegos Tarifarios (Santiago)'!$A:$A,0))</f>
        <v>9187.6320353999999</v>
      </c>
      <c r="P2133" s="19">
        <f>H2133*INDEX('Pliegos Tarifarios (Santiago)'!$E:$E,MATCH($B2133,'Pliegos Tarifarios (Santiago)'!$A:$A,0))</f>
        <v>3018.4787071999999</v>
      </c>
      <c r="Q2133" s="19" cm="1">
        <f t="array" ref="Q2133">H2133*_xlfn.IFS(H2133&lt;=350,INDEX('Pliegos Tarifarios (Santiago)'!$F:$F,MATCH($B2133,'Pliegos Tarifarios (Santiago)'!$A:$A,0)),H2133&lt;=500,INDEX('Pliegos Tarifarios (Santiago)'!$G:$G,MATCH($B2133,'Pliegos Tarifarios (Santiago)'!$A:$A,0)),H2133&lt;=1000,INDEX('Pliegos Tarifarios (Santiago)'!$H:$H,MATCH($B2133,'Pliegos Tarifarios (Santiago)'!$A:$A,0)),H2133&lt;=5000,INDEX('Pliegos Tarifarios (Santiago)'!$I:$I,MATCH($B2133,'Pliegos Tarifarios (Santiago)'!$A:$A,0)),H2133&gt;5000,INDEX('Pliegos Tarifarios (Santiago)'!$J:$J,MATCH($B2133,'Pliegos Tarifarios (Santiago)'!$A:$A,0)))/1.19</f>
        <v>152.69078588235297</v>
      </c>
      <c r="R2133" s="19">
        <f>INDEX('Pliegos Tarifarios (Santiago)'!$K:$K,MATCH($B2133,'Pliegos Tarifarios (Santiago)'!$A:$A,0))</f>
        <v>729.50400000000002</v>
      </c>
      <c r="S2133" s="21">
        <f t="shared" si="132"/>
        <v>45829.151504882349</v>
      </c>
      <c r="T2133" s="21">
        <f t="shared" si="133"/>
        <v>8707.538785927647</v>
      </c>
      <c r="U2133" s="19">
        <v>0</v>
      </c>
      <c r="V2133" s="21">
        <f t="shared" si="134"/>
        <v>54536.690290809995</v>
      </c>
    </row>
    <row r="2134" spans="1:22" x14ac:dyDescent="0.3">
      <c r="A2134" s="3" t="s">
        <v>140</v>
      </c>
      <c r="B2134" s="3">
        <v>9</v>
      </c>
      <c r="C2134" s="4" t="s">
        <v>178</v>
      </c>
      <c r="D2134" s="3" t="s">
        <v>377</v>
      </c>
      <c r="E2134" s="3" t="s">
        <v>59</v>
      </c>
      <c r="F2134" s="4" t="s">
        <v>378</v>
      </c>
      <c r="G2134" s="3" t="s">
        <v>30</v>
      </c>
      <c r="H2134" s="5">
        <v>232.2071</v>
      </c>
      <c r="I2134" s="5">
        <v>0.65129999999999999</v>
      </c>
      <c r="J2134" s="5">
        <v>0.65129999999999999</v>
      </c>
      <c r="K2134" s="6">
        <v>1</v>
      </c>
      <c r="L2134" s="5">
        <v>7.49</v>
      </c>
      <c r="M2134" s="19">
        <f>H2134*INDEX('Pliegos Tarifarios (Santiago)'!$B:$B,MATCH($B2134,'Pliegos Tarifarios (Santiago)'!$A:$A,0))</f>
        <v>30596.304117300002</v>
      </c>
      <c r="N2134" s="19">
        <f>I2134*INDEX('Pliegos Tarifarios (Santiago)'!$C:$C,MATCH($B2134,'Pliegos Tarifarios (Santiago)'!$A:$A,0))</f>
        <v>2241.9823646999998</v>
      </c>
      <c r="O2134" s="19">
        <f>J2134*INDEX('Pliegos Tarifarios (Santiago)'!$D:$D,MATCH($B2134,'Pliegos Tarifarios (Santiago)'!$A:$A,0))</f>
        <v>9451.7528741999995</v>
      </c>
      <c r="P2134" s="19">
        <f>H2134*INDEX('Pliegos Tarifarios (Santiago)'!$E:$E,MATCH($B2134,'Pliegos Tarifarios (Santiago)'!$A:$A,0))</f>
        <v>3024.2652703999997</v>
      </c>
      <c r="Q2134" s="19" cm="1">
        <f t="array" ref="Q2134">H2134*_xlfn.IFS(H2134&lt;=350,INDEX('Pliegos Tarifarios (Santiago)'!$F:$F,MATCH($B2134,'Pliegos Tarifarios (Santiago)'!$A:$A,0)),H2134&lt;=500,INDEX('Pliegos Tarifarios (Santiago)'!$G:$G,MATCH($B2134,'Pliegos Tarifarios (Santiago)'!$A:$A,0)),H2134&lt;=1000,INDEX('Pliegos Tarifarios (Santiago)'!$H:$H,MATCH($B2134,'Pliegos Tarifarios (Santiago)'!$A:$A,0)),H2134&lt;=5000,INDEX('Pliegos Tarifarios (Santiago)'!$I:$I,MATCH($B2134,'Pliegos Tarifarios (Santiago)'!$A:$A,0)),H2134&gt;5000,INDEX('Pliegos Tarifarios (Santiago)'!$J:$J,MATCH($B2134,'Pliegos Tarifarios (Santiago)'!$A:$A,0)))/1.19</f>
        <v>152.98350117647058</v>
      </c>
      <c r="R2134" s="19">
        <f>INDEX('Pliegos Tarifarios (Santiago)'!$K:$K,MATCH($B2134,'Pliegos Tarifarios (Santiago)'!$A:$A,0))</f>
        <v>729.50400000000002</v>
      </c>
      <c r="S2134" s="21">
        <f t="shared" si="132"/>
        <v>46196.792127776476</v>
      </c>
      <c r="T2134" s="21">
        <f t="shared" si="133"/>
        <v>8777.3905042775314</v>
      </c>
      <c r="U2134" s="19">
        <v>0</v>
      </c>
      <c r="V2134" s="21">
        <f t="shared" si="134"/>
        <v>54974.182632054006</v>
      </c>
    </row>
    <row r="2135" spans="1:22" x14ac:dyDescent="0.3">
      <c r="A2135" s="3" t="s">
        <v>140</v>
      </c>
      <c r="B2135" s="3">
        <v>9</v>
      </c>
      <c r="C2135" s="4" t="s">
        <v>178</v>
      </c>
      <c r="D2135" s="3" t="s">
        <v>379</v>
      </c>
      <c r="E2135" s="3" t="s">
        <v>59</v>
      </c>
      <c r="F2135" s="4" t="s">
        <v>380</v>
      </c>
      <c r="G2135" s="3" t="s">
        <v>30</v>
      </c>
      <c r="H2135" s="5">
        <v>232.4785</v>
      </c>
      <c r="I2135" s="5">
        <v>0.67269999999999996</v>
      </c>
      <c r="J2135" s="5">
        <v>0.63109999999999999</v>
      </c>
      <c r="K2135" s="6">
        <v>0.93815965512115362</v>
      </c>
      <c r="L2135" s="5">
        <v>7.5</v>
      </c>
      <c r="M2135" s="19">
        <f>H2135*INDEX('Pliegos Tarifarios (Santiago)'!$B:$B,MATCH($B2135,'Pliegos Tarifarios (Santiago)'!$A:$A,0))</f>
        <v>30632.0645955</v>
      </c>
      <c r="N2135" s="19">
        <f>I2135*INDEX('Pliegos Tarifarios (Santiago)'!$C:$C,MATCH($B2135,'Pliegos Tarifarios (Santiago)'!$A:$A,0))</f>
        <v>2315.6479912999998</v>
      </c>
      <c r="O2135" s="19">
        <f>J2135*INDEX('Pliegos Tarifarios (Santiago)'!$D:$D,MATCH($B2135,'Pliegos Tarifarios (Santiago)'!$A:$A,0))</f>
        <v>9158.6077674000007</v>
      </c>
      <c r="P2135" s="19">
        <f>H2135*INDEX('Pliegos Tarifarios (Santiago)'!$E:$E,MATCH($B2135,'Pliegos Tarifarios (Santiago)'!$A:$A,0))</f>
        <v>3027.7999839999998</v>
      </c>
      <c r="Q2135" s="19" cm="1">
        <f t="array" ref="Q2135">H2135*_xlfn.IFS(H2135&lt;=350,INDEX('Pliegos Tarifarios (Santiago)'!$F:$F,MATCH($B2135,'Pliegos Tarifarios (Santiago)'!$A:$A,0)),H2135&lt;=500,INDEX('Pliegos Tarifarios (Santiago)'!$G:$G,MATCH($B2135,'Pliegos Tarifarios (Santiago)'!$A:$A,0)),H2135&lt;=1000,INDEX('Pliegos Tarifarios (Santiago)'!$H:$H,MATCH($B2135,'Pliegos Tarifarios (Santiago)'!$A:$A,0)),H2135&lt;=5000,INDEX('Pliegos Tarifarios (Santiago)'!$I:$I,MATCH($B2135,'Pliegos Tarifarios (Santiago)'!$A:$A,0)),H2135&gt;5000,INDEX('Pliegos Tarifarios (Santiago)'!$J:$J,MATCH($B2135,'Pliegos Tarifarios (Santiago)'!$A:$A,0)))/1.19</f>
        <v>153.16230588235297</v>
      </c>
      <c r="R2135" s="19">
        <f>INDEX('Pliegos Tarifarios (Santiago)'!$K:$K,MATCH($B2135,'Pliegos Tarifarios (Santiago)'!$A:$A,0))</f>
        <v>729.50400000000002</v>
      </c>
      <c r="S2135" s="21">
        <f t="shared" si="132"/>
        <v>46016.786644082349</v>
      </c>
      <c r="T2135" s="21">
        <f t="shared" si="133"/>
        <v>8743.1894623756471</v>
      </c>
      <c r="U2135" s="19">
        <v>0</v>
      </c>
      <c r="V2135" s="21">
        <f t="shared" si="134"/>
        <v>54759.976106457994</v>
      </c>
    </row>
    <row r="2136" spans="1:22" x14ac:dyDescent="0.3">
      <c r="A2136" s="3" t="s">
        <v>140</v>
      </c>
      <c r="B2136" s="3">
        <v>9</v>
      </c>
      <c r="C2136" s="4" t="s">
        <v>178</v>
      </c>
      <c r="D2136" s="3" t="s">
        <v>381</v>
      </c>
      <c r="E2136" s="3" t="s">
        <v>59</v>
      </c>
      <c r="F2136" s="4" t="s">
        <v>382</v>
      </c>
      <c r="G2136" s="3" t="s">
        <v>30</v>
      </c>
      <c r="H2136" s="5">
        <v>231.22479999999999</v>
      </c>
      <c r="I2136" s="5">
        <v>0.64080000000000004</v>
      </c>
      <c r="J2136" s="5">
        <v>0.64080000000000004</v>
      </c>
      <c r="K2136" s="6">
        <v>1</v>
      </c>
      <c r="L2136" s="5">
        <v>7.46</v>
      </c>
      <c r="M2136" s="19">
        <f>H2136*INDEX('Pliegos Tarifarios (Santiago)'!$B:$B,MATCH($B2136,'Pliegos Tarifarios (Santiago)'!$A:$A,0))</f>
        <v>30466.873322399999</v>
      </c>
      <c r="N2136" s="19">
        <f>I2136*INDEX('Pliegos Tarifarios (Santiago)'!$C:$C,MATCH($B2136,'Pliegos Tarifarios (Santiago)'!$A:$A,0))</f>
        <v>2205.8380152</v>
      </c>
      <c r="O2136" s="19">
        <f>J2136*INDEX('Pliegos Tarifarios (Santiago)'!$D:$D,MATCH($B2136,'Pliegos Tarifarios (Santiago)'!$A:$A,0))</f>
        <v>9299.3754672000014</v>
      </c>
      <c r="P2136" s="19">
        <f>H2136*INDEX('Pliegos Tarifarios (Santiago)'!$E:$E,MATCH($B2136,'Pliegos Tarifarios (Santiago)'!$A:$A,0))</f>
        <v>3011.4717951999996</v>
      </c>
      <c r="Q2136" s="19" cm="1">
        <f t="array" ref="Q2136">H2136*_xlfn.IFS(H2136&lt;=350,INDEX('Pliegos Tarifarios (Santiago)'!$F:$F,MATCH($B2136,'Pliegos Tarifarios (Santiago)'!$A:$A,0)),H2136&lt;=500,INDEX('Pliegos Tarifarios (Santiago)'!$G:$G,MATCH($B2136,'Pliegos Tarifarios (Santiago)'!$A:$A,0)),H2136&lt;=1000,INDEX('Pliegos Tarifarios (Santiago)'!$H:$H,MATCH($B2136,'Pliegos Tarifarios (Santiago)'!$A:$A,0)),H2136&lt;=5000,INDEX('Pliegos Tarifarios (Santiago)'!$I:$I,MATCH($B2136,'Pliegos Tarifarios (Santiago)'!$A:$A,0)),H2136&gt;5000,INDEX('Pliegos Tarifarios (Santiago)'!$J:$J,MATCH($B2136,'Pliegos Tarifarios (Santiago)'!$A:$A,0)))/1.19</f>
        <v>152.33633882352942</v>
      </c>
      <c r="R2136" s="19">
        <f>INDEX('Pliegos Tarifarios (Santiago)'!$K:$K,MATCH($B2136,'Pliegos Tarifarios (Santiago)'!$A:$A,0))</f>
        <v>729.50400000000002</v>
      </c>
      <c r="S2136" s="21">
        <f t="shared" si="132"/>
        <v>45865.398938823528</v>
      </c>
      <c r="T2136" s="21">
        <f t="shared" si="133"/>
        <v>8714.425798376471</v>
      </c>
      <c r="U2136" s="19">
        <v>0</v>
      </c>
      <c r="V2136" s="21">
        <f t="shared" si="134"/>
        <v>54579.824737199997</v>
      </c>
    </row>
    <row r="2137" spans="1:22" x14ac:dyDescent="0.3">
      <c r="A2137" s="3" t="s">
        <v>140</v>
      </c>
      <c r="B2137" s="3">
        <v>9</v>
      </c>
      <c r="C2137" s="4" t="s">
        <v>178</v>
      </c>
      <c r="D2137" s="3" t="s">
        <v>383</v>
      </c>
      <c r="E2137" s="3" t="s">
        <v>59</v>
      </c>
      <c r="F2137" s="4" t="s">
        <v>384</v>
      </c>
      <c r="G2137" s="3" t="s">
        <v>30</v>
      </c>
      <c r="H2137" s="5">
        <v>232.04089999999999</v>
      </c>
      <c r="I2137" s="5">
        <v>0.65549999999999997</v>
      </c>
      <c r="J2137" s="5">
        <v>0.63729999999999998</v>
      </c>
      <c r="K2137" s="6">
        <v>0.97223493516399695</v>
      </c>
      <c r="L2137" s="5">
        <v>7.49</v>
      </c>
      <c r="M2137" s="19">
        <f>H2137*INDEX('Pliegos Tarifarios (Santiago)'!$B:$B,MATCH($B2137,'Pliegos Tarifarios (Santiago)'!$A:$A,0))</f>
        <v>30574.4051067</v>
      </c>
      <c r="N2137" s="19">
        <f>I2137*INDEX('Pliegos Tarifarios (Santiago)'!$C:$C,MATCH($B2137,'Pliegos Tarifarios (Santiago)'!$A:$A,0))</f>
        <v>2256.4401045</v>
      </c>
      <c r="O2137" s="19">
        <f>J2137*INDEX('Pliegos Tarifarios (Santiago)'!$D:$D,MATCH($B2137,'Pliegos Tarifarios (Santiago)'!$A:$A,0))</f>
        <v>9248.5829981999996</v>
      </c>
      <c r="P2137" s="19">
        <f>H2137*INDEX('Pliegos Tarifarios (Santiago)'!$E:$E,MATCH($B2137,'Pliegos Tarifarios (Santiago)'!$A:$A,0))</f>
        <v>3022.1006815999999</v>
      </c>
      <c r="Q2137" s="19" cm="1">
        <f t="array" ref="Q2137">H2137*_xlfn.IFS(H2137&lt;=350,INDEX('Pliegos Tarifarios (Santiago)'!$F:$F,MATCH($B2137,'Pliegos Tarifarios (Santiago)'!$A:$A,0)),H2137&lt;=500,INDEX('Pliegos Tarifarios (Santiago)'!$G:$G,MATCH($B2137,'Pliegos Tarifarios (Santiago)'!$A:$A,0)),H2137&lt;=1000,INDEX('Pliegos Tarifarios (Santiago)'!$H:$H,MATCH($B2137,'Pliegos Tarifarios (Santiago)'!$A:$A,0)),H2137&lt;=5000,INDEX('Pliegos Tarifarios (Santiago)'!$I:$I,MATCH($B2137,'Pliegos Tarifarios (Santiago)'!$A:$A,0)),H2137&gt;5000,INDEX('Pliegos Tarifarios (Santiago)'!$J:$J,MATCH($B2137,'Pliegos Tarifarios (Santiago)'!$A:$A,0)))/1.19</f>
        <v>152.87400470588238</v>
      </c>
      <c r="R2137" s="19">
        <f>INDEX('Pliegos Tarifarios (Santiago)'!$K:$K,MATCH($B2137,'Pliegos Tarifarios (Santiago)'!$A:$A,0))</f>
        <v>729.50400000000002</v>
      </c>
      <c r="S2137" s="21">
        <f t="shared" si="132"/>
        <v>45983.906895705884</v>
      </c>
      <c r="T2137" s="21">
        <f t="shared" si="133"/>
        <v>8736.9423101841185</v>
      </c>
      <c r="U2137" s="19">
        <v>0</v>
      </c>
      <c r="V2137" s="21">
        <f t="shared" si="134"/>
        <v>54720.849205890001</v>
      </c>
    </row>
    <row r="2138" spans="1:22" x14ac:dyDescent="0.3">
      <c r="A2138" s="3" t="s">
        <v>140</v>
      </c>
      <c r="B2138" s="3">
        <v>9</v>
      </c>
      <c r="C2138" s="4" t="s">
        <v>178</v>
      </c>
      <c r="D2138" s="3" t="s">
        <v>385</v>
      </c>
      <c r="E2138" s="3" t="s">
        <v>59</v>
      </c>
      <c r="F2138" s="4" t="s">
        <v>386</v>
      </c>
      <c r="G2138" s="3" t="s">
        <v>30</v>
      </c>
      <c r="H2138" s="5">
        <v>347.02499999999998</v>
      </c>
      <c r="I2138" s="5">
        <v>0.97160000000000002</v>
      </c>
      <c r="J2138" s="5">
        <v>0.95730000000000004</v>
      </c>
      <c r="K2138" s="6">
        <v>0.98528200905722518</v>
      </c>
      <c r="L2138" s="5">
        <v>11.19</v>
      </c>
      <c r="M2138" s="19">
        <f>H2138*INDEX('Pliegos Tarifarios (Santiago)'!$B:$B,MATCH($B2138,'Pliegos Tarifarios (Santiago)'!$A:$A,0))</f>
        <v>45725.055074999997</v>
      </c>
      <c r="N2138" s="19">
        <f>I2138*INDEX('Pliegos Tarifarios (Santiago)'!$C:$C,MATCH($B2138,'Pliegos Tarifarios (Santiago)'!$A:$A,0))</f>
        <v>3344.5571404000002</v>
      </c>
      <c r="O2138" s="19">
        <f>J2138*INDEX('Pliegos Tarifarios (Santiago)'!$D:$D,MATCH($B2138,'Pliegos Tarifarios (Santiago)'!$A:$A,0))</f>
        <v>13892.465878200001</v>
      </c>
      <c r="P2138" s="19">
        <f>H2138*INDEX('Pliegos Tarifarios (Santiago)'!$E:$E,MATCH($B2138,'Pliegos Tarifarios (Santiago)'!$A:$A,0))</f>
        <v>4519.6535999999996</v>
      </c>
      <c r="Q2138" s="19" cm="1">
        <f t="array" ref="Q2138">H2138*_xlfn.IFS(H2138&lt;=350,INDEX('Pliegos Tarifarios (Santiago)'!$F:$F,MATCH($B2138,'Pliegos Tarifarios (Santiago)'!$A:$A,0)),H2138&lt;=500,INDEX('Pliegos Tarifarios (Santiago)'!$G:$G,MATCH($B2138,'Pliegos Tarifarios (Santiago)'!$A:$A,0)),H2138&lt;=1000,INDEX('Pliegos Tarifarios (Santiago)'!$H:$H,MATCH($B2138,'Pliegos Tarifarios (Santiago)'!$A:$A,0)),H2138&lt;=5000,INDEX('Pliegos Tarifarios (Santiago)'!$I:$I,MATCH($B2138,'Pliegos Tarifarios (Santiago)'!$A:$A,0)),H2138&gt;5000,INDEX('Pliegos Tarifarios (Santiago)'!$J:$J,MATCH($B2138,'Pliegos Tarifarios (Santiago)'!$A:$A,0)))/1.19</f>
        <v>228.62823529411764</v>
      </c>
      <c r="R2138" s="19">
        <f>INDEX('Pliegos Tarifarios (Santiago)'!$K:$K,MATCH($B2138,'Pliegos Tarifarios (Santiago)'!$A:$A,0))</f>
        <v>729.50400000000002</v>
      </c>
      <c r="S2138" s="21">
        <f t="shared" si="132"/>
        <v>68439.863928894119</v>
      </c>
      <c r="T2138" s="21">
        <f t="shared" si="133"/>
        <v>13003.574146489882</v>
      </c>
      <c r="U2138" s="19">
        <v>0</v>
      </c>
      <c r="V2138" s="21">
        <f t="shared" si="134"/>
        <v>81443.438075384009</v>
      </c>
    </row>
    <row r="2139" spans="1:22" x14ac:dyDescent="0.3">
      <c r="A2139" s="3" t="s">
        <v>140</v>
      </c>
      <c r="B2139" s="3">
        <v>9</v>
      </c>
      <c r="C2139" s="4" t="s">
        <v>178</v>
      </c>
      <c r="D2139" s="3" t="s">
        <v>387</v>
      </c>
      <c r="E2139" s="3" t="s">
        <v>388</v>
      </c>
      <c r="F2139" s="4" t="s">
        <v>389</v>
      </c>
      <c r="G2139" s="3" t="s">
        <v>30</v>
      </c>
      <c r="H2139" s="5">
        <v>347.7919</v>
      </c>
      <c r="I2139" s="5">
        <v>0.98060000000000003</v>
      </c>
      <c r="J2139" s="5">
        <v>0.96319999999999995</v>
      </c>
      <c r="K2139" s="6">
        <v>0.98225576177850282</v>
      </c>
      <c r="L2139" s="5">
        <v>11.22</v>
      </c>
      <c r="M2139" s="19">
        <f>H2139*INDEX('Pliegos Tarifarios (Santiago)'!$B:$B,MATCH($B2139,'Pliegos Tarifarios (Santiago)'!$A:$A,0))</f>
        <v>45826.104119700001</v>
      </c>
      <c r="N2139" s="19">
        <f>I2139*INDEX('Pliegos Tarifarios (Santiago)'!$C:$C,MATCH($B2139,'Pliegos Tarifarios (Santiago)'!$A:$A,0))</f>
        <v>3375.5380114</v>
      </c>
      <c r="O2139" s="19">
        <f>J2139*INDEX('Pliegos Tarifarios (Santiago)'!$D:$D,MATCH($B2139,'Pliegos Tarifarios (Santiago)'!$A:$A,0))</f>
        <v>13978.087468799999</v>
      </c>
      <c r="P2139" s="19">
        <f>H2139*INDEX('Pliegos Tarifarios (Santiago)'!$E:$E,MATCH($B2139,'Pliegos Tarifarios (Santiago)'!$A:$A,0))</f>
        <v>4529.6417056</v>
      </c>
      <c r="Q2139" s="19" cm="1">
        <f t="array" ref="Q2139">H2139*_xlfn.IFS(H2139&lt;=350,INDEX('Pliegos Tarifarios (Santiago)'!$F:$F,MATCH($B2139,'Pliegos Tarifarios (Santiago)'!$A:$A,0)),H2139&lt;=500,INDEX('Pliegos Tarifarios (Santiago)'!$G:$G,MATCH($B2139,'Pliegos Tarifarios (Santiago)'!$A:$A,0)),H2139&lt;=1000,INDEX('Pliegos Tarifarios (Santiago)'!$H:$H,MATCH($B2139,'Pliegos Tarifarios (Santiago)'!$A:$A,0)),H2139&lt;=5000,INDEX('Pliegos Tarifarios (Santiago)'!$I:$I,MATCH($B2139,'Pliegos Tarifarios (Santiago)'!$A:$A,0)),H2139&gt;5000,INDEX('Pliegos Tarifarios (Santiago)'!$J:$J,MATCH($B2139,'Pliegos Tarifarios (Santiago)'!$A:$A,0)))/1.19</f>
        <v>229.13348705882353</v>
      </c>
      <c r="R2139" s="19">
        <f>INDEX('Pliegos Tarifarios (Santiago)'!$K:$K,MATCH($B2139,'Pliegos Tarifarios (Santiago)'!$A:$A,0))</f>
        <v>729.50400000000002</v>
      </c>
      <c r="S2139" s="21">
        <f t="shared" si="132"/>
        <v>68668.008792558816</v>
      </c>
      <c r="T2139" s="21">
        <f t="shared" si="133"/>
        <v>13046.921670586175</v>
      </c>
      <c r="U2139" s="19">
        <v>0</v>
      </c>
      <c r="V2139" s="21">
        <f t="shared" si="134"/>
        <v>81714.930463144992</v>
      </c>
    </row>
    <row r="2140" spans="1:22" x14ac:dyDescent="0.3">
      <c r="A2140" s="3" t="s">
        <v>140</v>
      </c>
      <c r="B2140" s="3">
        <v>9</v>
      </c>
      <c r="C2140" s="4" t="s">
        <v>178</v>
      </c>
      <c r="D2140" s="3" t="s">
        <v>390</v>
      </c>
      <c r="E2140" s="3" t="s">
        <v>388</v>
      </c>
      <c r="F2140" s="4" t="s">
        <v>391</v>
      </c>
      <c r="G2140" s="3" t="s">
        <v>30</v>
      </c>
      <c r="H2140" s="5">
        <v>347.47890000000001</v>
      </c>
      <c r="I2140" s="5">
        <v>0.96519999999999995</v>
      </c>
      <c r="J2140" s="5">
        <v>0.9496</v>
      </c>
      <c r="K2140" s="6">
        <v>0.9838375466224617</v>
      </c>
      <c r="L2140" s="5">
        <v>11.21</v>
      </c>
      <c r="M2140" s="19">
        <f>H2140*INDEX('Pliegos Tarifarios (Santiago)'!$B:$B,MATCH($B2140,'Pliegos Tarifarios (Santiago)'!$A:$A,0))</f>
        <v>45784.862300700006</v>
      </c>
      <c r="N2140" s="19">
        <f>I2140*INDEX('Pliegos Tarifarios (Santiago)'!$C:$C,MATCH($B2140,'Pliegos Tarifarios (Santiago)'!$A:$A,0))</f>
        <v>3322.5262987999999</v>
      </c>
      <c r="O2140" s="19">
        <f>J2140*INDEX('Pliegos Tarifarios (Santiago)'!$D:$D,MATCH($B2140,'Pliegos Tarifarios (Santiago)'!$A:$A,0))</f>
        <v>13780.722446399999</v>
      </c>
      <c r="P2140" s="19">
        <f>H2140*INDEX('Pliegos Tarifarios (Santiago)'!$E:$E,MATCH($B2140,'Pliegos Tarifarios (Santiago)'!$A:$A,0))</f>
        <v>4525.5651935999995</v>
      </c>
      <c r="Q2140" s="19" cm="1">
        <f t="array" ref="Q2140">H2140*_xlfn.IFS(H2140&lt;=350,INDEX('Pliegos Tarifarios (Santiago)'!$F:$F,MATCH($B2140,'Pliegos Tarifarios (Santiago)'!$A:$A,0)),H2140&lt;=500,INDEX('Pliegos Tarifarios (Santiago)'!$G:$G,MATCH($B2140,'Pliegos Tarifarios (Santiago)'!$A:$A,0)),H2140&lt;=1000,INDEX('Pliegos Tarifarios (Santiago)'!$H:$H,MATCH($B2140,'Pliegos Tarifarios (Santiago)'!$A:$A,0)),H2140&lt;=5000,INDEX('Pliegos Tarifarios (Santiago)'!$I:$I,MATCH($B2140,'Pliegos Tarifarios (Santiago)'!$A:$A,0)),H2140&gt;5000,INDEX('Pliegos Tarifarios (Santiago)'!$J:$J,MATCH($B2140,'Pliegos Tarifarios (Santiago)'!$A:$A,0)))/1.19</f>
        <v>228.92727529411766</v>
      </c>
      <c r="R2140" s="19">
        <f>INDEX('Pliegos Tarifarios (Santiago)'!$K:$K,MATCH($B2140,'Pliegos Tarifarios (Santiago)'!$A:$A,0))</f>
        <v>729.50400000000002</v>
      </c>
      <c r="S2140" s="21">
        <f t="shared" si="132"/>
        <v>68372.107514794116</v>
      </c>
      <c r="T2140" s="21">
        <f t="shared" si="133"/>
        <v>12990.700427810882</v>
      </c>
      <c r="U2140" s="19">
        <v>0</v>
      </c>
      <c r="V2140" s="21">
        <f t="shared" si="134"/>
        <v>81362.807942604995</v>
      </c>
    </row>
    <row r="2141" spans="1:22" x14ac:dyDescent="0.3">
      <c r="A2141" s="3" t="s">
        <v>140</v>
      </c>
      <c r="B2141" s="3">
        <v>9</v>
      </c>
      <c r="C2141" s="4" t="s">
        <v>178</v>
      </c>
      <c r="D2141" s="3" t="s">
        <v>392</v>
      </c>
      <c r="E2141" s="3" t="s">
        <v>388</v>
      </c>
      <c r="F2141" s="4" t="s">
        <v>393</v>
      </c>
      <c r="G2141" s="3" t="s">
        <v>30</v>
      </c>
      <c r="H2141" s="5">
        <v>347.18259999999998</v>
      </c>
      <c r="I2141" s="5">
        <v>0.99750000000000005</v>
      </c>
      <c r="J2141" s="5">
        <v>0.96279999999999999</v>
      </c>
      <c r="K2141" s="6">
        <v>0.96521303258145352</v>
      </c>
      <c r="L2141" s="5">
        <v>11.2</v>
      </c>
      <c r="M2141" s="19">
        <f>H2141*INDEX('Pliegos Tarifarios (Santiago)'!$B:$B,MATCH($B2141,'Pliegos Tarifarios (Santiago)'!$A:$A,0))</f>
        <v>45745.820923799998</v>
      </c>
      <c r="N2141" s="19">
        <f>I2141*INDEX('Pliegos Tarifarios (Santiago)'!$C:$C,MATCH($B2141,'Pliegos Tarifarios (Santiago)'!$A:$A,0))</f>
        <v>3433.7132025000001</v>
      </c>
      <c r="O2141" s="19">
        <f>J2141*INDEX('Pliegos Tarifarios (Santiago)'!$D:$D,MATCH($B2141,'Pliegos Tarifarios (Santiago)'!$A:$A,0))</f>
        <v>13972.2826152</v>
      </c>
      <c r="P2141" s="19">
        <f>H2141*INDEX('Pliegos Tarifarios (Santiago)'!$E:$E,MATCH($B2141,'Pliegos Tarifarios (Santiago)'!$A:$A,0))</f>
        <v>4521.7061823999993</v>
      </c>
      <c r="Q2141" s="19" cm="1">
        <f t="array" ref="Q2141">H2141*_xlfn.IFS(H2141&lt;=350,INDEX('Pliegos Tarifarios (Santiago)'!$F:$F,MATCH($B2141,'Pliegos Tarifarios (Santiago)'!$A:$A,0)),H2141&lt;=500,INDEX('Pliegos Tarifarios (Santiago)'!$G:$G,MATCH($B2141,'Pliegos Tarifarios (Santiago)'!$A:$A,0)),H2141&lt;=1000,INDEX('Pliegos Tarifarios (Santiago)'!$H:$H,MATCH($B2141,'Pliegos Tarifarios (Santiago)'!$A:$A,0)),H2141&lt;=5000,INDEX('Pliegos Tarifarios (Santiago)'!$I:$I,MATCH($B2141,'Pliegos Tarifarios (Santiago)'!$A:$A,0)),H2141&gt;5000,INDEX('Pliegos Tarifarios (Santiago)'!$J:$J,MATCH($B2141,'Pliegos Tarifarios (Santiago)'!$A:$A,0)))/1.19</f>
        <v>228.73206588235297</v>
      </c>
      <c r="R2141" s="19">
        <f>INDEX('Pliegos Tarifarios (Santiago)'!$K:$K,MATCH($B2141,'Pliegos Tarifarios (Santiago)'!$A:$A,0))</f>
        <v>729.50400000000002</v>
      </c>
      <c r="S2141" s="21">
        <f t="shared" si="132"/>
        <v>68631.758989782364</v>
      </c>
      <c r="T2141" s="21">
        <f t="shared" si="133"/>
        <v>13040.034208058649</v>
      </c>
      <c r="U2141" s="19">
        <v>0</v>
      </c>
      <c r="V2141" s="21">
        <f t="shared" si="134"/>
        <v>81671.793197841005</v>
      </c>
    </row>
    <row r="2142" spans="1:22" x14ac:dyDescent="0.3">
      <c r="A2142" s="3" t="s">
        <v>140</v>
      </c>
      <c r="B2142" s="3">
        <v>9</v>
      </c>
      <c r="C2142" s="4" t="s">
        <v>178</v>
      </c>
      <c r="D2142" s="3" t="s">
        <v>394</v>
      </c>
      <c r="E2142" s="3" t="s">
        <v>388</v>
      </c>
      <c r="F2142" s="4" t="s">
        <v>395</v>
      </c>
      <c r="G2142" s="3" t="s">
        <v>30</v>
      </c>
      <c r="H2142" s="5">
        <v>580.16290000000004</v>
      </c>
      <c r="I2142" s="5">
        <v>1.6183000000000001</v>
      </c>
      <c r="J2142" s="5">
        <v>1.59</v>
      </c>
      <c r="K2142" s="6">
        <v>0.98251251313106347</v>
      </c>
      <c r="L2142" s="5">
        <v>18.71</v>
      </c>
      <c r="M2142" s="19">
        <f>H2142*INDEX('Pliegos Tarifarios (Santiago)'!$B:$B,MATCH($B2142,'Pliegos Tarifarios (Santiago)'!$A:$A,0))</f>
        <v>76444.004192700013</v>
      </c>
      <c r="N2142" s="19">
        <f>I2142*INDEX('Pliegos Tarifarios (Santiago)'!$C:$C,MATCH($B2142,'Pliegos Tarifarios (Santiago)'!$A:$A,0))</f>
        <v>5570.7048377000001</v>
      </c>
      <c r="O2142" s="19">
        <f>J2142*INDEX('Pliegos Tarifarios (Santiago)'!$D:$D,MATCH($B2142,'Pliegos Tarifarios (Santiago)'!$A:$A,0))</f>
        <v>23074.29306</v>
      </c>
      <c r="P2142" s="19">
        <f>H2142*INDEX('Pliegos Tarifarios (Santiago)'!$E:$E,MATCH($B2142,'Pliegos Tarifarios (Santiago)'!$A:$A,0))</f>
        <v>7556.0416095999999</v>
      </c>
      <c r="Q2142" s="19" cm="1">
        <f t="array" ref="Q2142">H2142*_xlfn.IFS(H2142&lt;=350,INDEX('Pliegos Tarifarios (Santiago)'!$F:$F,MATCH($B2142,'Pliegos Tarifarios (Santiago)'!$A:$A,0)),H2142&lt;=500,INDEX('Pliegos Tarifarios (Santiago)'!$G:$G,MATCH($B2142,'Pliegos Tarifarios (Santiago)'!$A:$A,0)),H2142&lt;=1000,INDEX('Pliegos Tarifarios (Santiago)'!$H:$H,MATCH($B2142,'Pliegos Tarifarios (Santiago)'!$A:$A,0)),H2142&lt;=5000,INDEX('Pliegos Tarifarios (Santiago)'!$I:$I,MATCH($B2142,'Pliegos Tarifarios (Santiago)'!$A:$A,0)),H2142&gt;5000,INDEX('Pliegos Tarifarios (Santiago)'!$J:$J,MATCH($B2142,'Pliegos Tarifarios (Santiago)'!$A:$A,0)))/1.19</f>
        <v>1360.7013898319331</v>
      </c>
      <c r="R2142" s="19">
        <f>INDEX('Pliegos Tarifarios (Santiago)'!$K:$K,MATCH($B2142,'Pliegos Tarifarios (Santiago)'!$A:$A,0))</f>
        <v>729.50400000000002</v>
      </c>
      <c r="S2142" s="21">
        <f t="shared" si="132"/>
        <v>114735.24908983194</v>
      </c>
      <c r="T2142" s="21">
        <f t="shared" si="133"/>
        <v>21799.697327068068</v>
      </c>
      <c r="U2142" s="19">
        <v>0</v>
      </c>
      <c r="V2142" s="21">
        <f t="shared" si="134"/>
        <v>136534.9464169</v>
      </c>
    </row>
    <row r="2143" spans="1:22" x14ac:dyDescent="0.3">
      <c r="A2143" s="3" t="s">
        <v>140</v>
      </c>
      <c r="B2143" s="3">
        <v>9</v>
      </c>
      <c r="C2143" s="4" t="s">
        <v>178</v>
      </c>
      <c r="D2143" s="3" t="s">
        <v>396</v>
      </c>
      <c r="E2143" s="3" t="s">
        <v>388</v>
      </c>
      <c r="F2143" s="4" t="s">
        <v>397</v>
      </c>
      <c r="G2143" s="3" t="s">
        <v>16</v>
      </c>
      <c r="H2143" s="5">
        <v>1156.4628</v>
      </c>
      <c r="I2143" s="5">
        <v>3.2271999999999998</v>
      </c>
      <c r="J2143" s="5">
        <v>3.2271999999999998</v>
      </c>
      <c r="K2143" s="6">
        <v>1</v>
      </c>
      <c r="L2143" s="5">
        <v>37.31</v>
      </c>
      <c r="M2143" s="19">
        <f>H2143*INDEX('Pliegos Tarifarios (Santiago)'!$B:$B,MATCH($B2143,'Pliegos Tarifarios (Santiago)'!$A:$A,0))</f>
        <v>152379.00791640001</v>
      </c>
      <c r="N2143" s="19">
        <f>I2143*INDEX('Pliegos Tarifarios (Santiago)'!$C:$C,MATCH($B2143,'Pliegos Tarifarios (Santiago)'!$A:$A,0))</f>
        <v>11109.0518768</v>
      </c>
      <c r="O2143" s="19">
        <f>J2143*INDEX('Pliegos Tarifarios (Santiago)'!$D:$D,MATCH($B2143,'Pliegos Tarifarios (Santiago)'!$A:$A,0))</f>
        <v>46833.558844799998</v>
      </c>
      <c r="P2143" s="19">
        <f>H2143*INDEX('Pliegos Tarifarios (Santiago)'!$E:$E,MATCH($B2143,'Pliegos Tarifarios (Santiago)'!$A:$A,0))</f>
        <v>15061.771507199999</v>
      </c>
      <c r="Q2143" s="19" cm="1">
        <f t="array" ref="Q2143">H2143*_xlfn.IFS(H2143&lt;=350,INDEX('Pliegos Tarifarios (Santiago)'!$F:$F,MATCH($B2143,'Pliegos Tarifarios (Santiago)'!$A:$A,0)),H2143&lt;=500,INDEX('Pliegos Tarifarios (Santiago)'!$G:$G,MATCH($B2143,'Pliegos Tarifarios (Santiago)'!$A:$A,0)),H2143&lt;=1000,INDEX('Pliegos Tarifarios (Santiago)'!$H:$H,MATCH($B2143,'Pliegos Tarifarios (Santiago)'!$A:$A,0)),H2143&lt;=5000,INDEX('Pliegos Tarifarios (Santiago)'!$I:$I,MATCH($B2143,'Pliegos Tarifarios (Santiago)'!$A:$A,0)),H2143&gt;5000,INDEX('Pliegos Tarifarios (Santiago)'!$J:$J,MATCH($B2143,'Pliegos Tarifarios (Santiago)'!$A:$A,0)))/1.19</f>
        <v>3470.3602174789917</v>
      </c>
      <c r="R2143" s="19">
        <f>INDEX('Pliegos Tarifarios (Santiago)'!$K:$K,MATCH($B2143,'Pliegos Tarifarios (Santiago)'!$A:$A,0))</f>
        <v>729.50400000000002</v>
      </c>
      <c r="S2143" s="21">
        <f t="shared" si="132"/>
        <v>229583.25436267897</v>
      </c>
      <c r="T2143" s="21">
        <f t="shared" si="133"/>
        <v>43620.818328909008</v>
      </c>
      <c r="U2143" s="19">
        <v>0</v>
      </c>
      <c r="V2143" s="21">
        <f t="shared" si="134"/>
        <v>273204.07269158796</v>
      </c>
    </row>
    <row r="2144" spans="1:22" x14ac:dyDescent="0.3">
      <c r="A2144" s="3" t="s">
        <v>140</v>
      </c>
      <c r="B2144" s="3">
        <v>9</v>
      </c>
      <c r="C2144" s="4" t="s">
        <v>178</v>
      </c>
      <c r="D2144" s="3" t="s">
        <v>398</v>
      </c>
      <c r="E2144" s="3" t="s">
        <v>107</v>
      </c>
      <c r="F2144" s="4" t="s">
        <v>399</v>
      </c>
      <c r="G2144" s="3" t="s">
        <v>30</v>
      </c>
      <c r="H2144" s="5">
        <v>347.51139999999998</v>
      </c>
      <c r="I2144" s="5">
        <v>0.96730000000000005</v>
      </c>
      <c r="J2144" s="5">
        <v>0.94159999999999999</v>
      </c>
      <c r="K2144" s="6">
        <v>0.97343120024811325</v>
      </c>
      <c r="L2144" s="5">
        <v>11.21</v>
      </c>
      <c r="M2144" s="19">
        <f>H2144*INDEX('Pliegos Tarifarios (Santiago)'!$B:$B,MATCH($B2144,'Pliegos Tarifarios (Santiago)'!$A:$A,0))</f>
        <v>45789.1445982</v>
      </c>
      <c r="N2144" s="19">
        <f>I2144*INDEX('Pliegos Tarifarios (Santiago)'!$C:$C,MATCH($B2144,'Pliegos Tarifarios (Santiago)'!$A:$A,0))</f>
        <v>3329.7551687</v>
      </c>
      <c r="O2144" s="19">
        <f>J2144*INDEX('Pliegos Tarifarios (Santiago)'!$D:$D,MATCH($B2144,'Pliegos Tarifarios (Santiago)'!$A:$A,0))</f>
        <v>13664.625374400001</v>
      </c>
      <c r="P2144" s="19">
        <f>H2144*INDEX('Pliegos Tarifarios (Santiago)'!$E:$E,MATCH($B2144,'Pliegos Tarifarios (Santiago)'!$A:$A,0))</f>
        <v>4525.9884735999995</v>
      </c>
      <c r="Q2144" s="19" cm="1">
        <f t="array" ref="Q2144">H2144*_xlfn.IFS(H2144&lt;=350,INDEX('Pliegos Tarifarios (Santiago)'!$F:$F,MATCH($B2144,'Pliegos Tarifarios (Santiago)'!$A:$A,0)),H2144&lt;=500,INDEX('Pliegos Tarifarios (Santiago)'!$G:$G,MATCH($B2144,'Pliegos Tarifarios (Santiago)'!$A:$A,0)),H2144&lt;=1000,INDEX('Pliegos Tarifarios (Santiago)'!$H:$H,MATCH($B2144,'Pliegos Tarifarios (Santiago)'!$A:$A,0)),H2144&lt;=5000,INDEX('Pliegos Tarifarios (Santiago)'!$I:$I,MATCH($B2144,'Pliegos Tarifarios (Santiago)'!$A:$A,0)),H2144&gt;5000,INDEX('Pliegos Tarifarios (Santiago)'!$J:$J,MATCH($B2144,'Pliegos Tarifarios (Santiago)'!$A:$A,0)))/1.19</f>
        <v>228.94868705882357</v>
      </c>
      <c r="R2144" s="19">
        <f>INDEX('Pliegos Tarifarios (Santiago)'!$K:$K,MATCH($B2144,'Pliegos Tarifarios (Santiago)'!$A:$A,0))</f>
        <v>729.50400000000002</v>
      </c>
      <c r="S2144" s="21">
        <f t="shared" si="132"/>
        <v>68267.966301958833</v>
      </c>
      <c r="T2144" s="21">
        <f t="shared" si="133"/>
        <v>12970.913597372179</v>
      </c>
      <c r="U2144" s="19">
        <v>0</v>
      </c>
      <c r="V2144" s="21">
        <f t="shared" si="134"/>
        <v>81238.879899331019</v>
      </c>
    </row>
    <row r="2145" spans="1:22" x14ac:dyDescent="0.3">
      <c r="A2145" s="3" t="s">
        <v>140</v>
      </c>
      <c r="B2145" s="3">
        <v>9</v>
      </c>
      <c r="C2145" s="4" t="s">
        <v>178</v>
      </c>
      <c r="D2145" s="3" t="s">
        <v>400</v>
      </c>
      <c r="E2145" s="3" t="s">
        <v>107</v>
      </c>
      <c r="F2145" s="4" t="s">
        <v>108</v>
      </c>
      <c r="G2145" s="3" t="s">
        <v>30</v>
      </c>
      <c r="H2145" s="5">
        <v>348.03410000000002</v>
      </c>
      <c r="I2145" s="5">
        <v>0.98150000000000004</v>
      </c>
      <c r="J2145" s="5">
        <v>0.98050000000000004</v>
      </c>
      <c r="K2145" s="6">
        <v>0.99898115129903209</v>
      </c>
      <c r="L2145" s="5">
        <v>11.23</v>
      </c>
      <c r="M2145" s="19">
        <f>H2145*INDEX('Pliegos Tarifarios (Santiago)'!$B:$B,MATCH($B2145,'Pliegos Tarifarios (Santiago)'!$A:$A,0))</f>
        <v>45858.017118300006</v>
      </c>
      <c r="N2145" s="19">
        <f>I2145*INDEX('Pliegos Tarifarios (Santiago)'!$C:$C,MATCH($B2145,'Pliegos Tarifarios (Santiago)'!$A:$A,0))</f>
        <v>3378.6360985000001</v>
      </c>
      <c r="O2145" s="19">
        <f>J2145*INDEX('Pliegos Tarifarios (Santiago)'!$D:$D,MATCH($B2145,'Pliegos Tarifarios (Santiago)'!$A:$A,0))</f>
        <v>14229.147387000001</v>
      </c>
      <c r="P2145" s="19">
        <f>H2145*INDEX('Pliegos Tarifarios (Santiago)'!$E:$E,MATCH($B2145,'Pliegos Tarifarios (Santiago)'!$A:$A,0))</f>
        <v>4532.7961183999996</v>
      </c>
      <c r="Q2145" s="19" cm="1">
        <f t="array" ref="Q2145">H2145*_xlfn.IFS(H2145&lt;=350,INDEX('Pliegos Tarifarios (Santiago)'!$F:$F,MATCH($B2145,'Pliegos Tarifarios (Santiago)'!$A:$A,0)),H2145&lt;=500,INDEX('Pliegos Tarifarios (Santiago)'!$G:$G,MATCH($B2145,'Pliegos Tarifarios (Santiago)'!$A:$A,0)),H2145&lt;=1000,INDEX('Pliegos Tarifarios (Santiago)'!$H:$H,MATCH($B2145,'Pliegos Tarifarios (Santiago)'!$A:$A,0)),H2145&lt;=5000,INDEX('Pliegos Tarifarios (Santiago)'!$I:$I,MATCH($B2145,'Pliegos Tarifarios (Santiago)'!$A:$A,0)),H2145&gt;5000,INDEX('Pliegos Tarifarios (Santiago)'!$J:$J,MATCH($B2145,'Pliegos Tarifarios (Santiago)'!$A:$A,0)))/1.19</f>
        <v>229.29305411764707</v>
      </c>
      <c r="R2145" s="19">
        <f>INDEX('Pliegos Tarifarios (Santiago)'!$K:$K,MATCH($B2145,'Pliegos Tarifarios (Santiago)'!$A:$A,0))</f>
        <v>729.50400000000002</v>
      </c>
      <c r="S2145" s="21">
        <f t="shared" si="132"/>
        <v>68957.393776317651</v>
      </c>
      <c r="T2145" s="21">
        <f t="shared" si="133"/>
        <v>13101.904817500354</v>
      </c>
      <c r="U2145" s="19">
        <v>0</v>
      </c>
      <c r="V2145" s="21">
        <f t="shared" si="134"/>
        <v>82059.298593818006</v>
      </c>
    </row>
    <row r="2146" spans="1:22" x14ac:dyDescent="0.3">
      <c r="A2146" s="3" t="s">
        <v>140</v>
      </c>
      <c r="B2146" s="3">
        <v>9</v>
      </c>
      <c r="C2146" s="4" t="s">
        <v>178</v>
      </c>
      <c r="D2146" s="3" t="s">
        <v>401</v>
      </c>
      <c r="E2146" s="3" t="s">
        <v>292</v>
      </c>
      <c r="F2146" s="4" t="s">
        <v>402</v>
      </c>
      <c r="G2146" s="3" t="s">
        <v>30</v>
      </c>
      <c r="H2146" s="5">
        <v>579.09400000000005</v>
      </c>
      <c r="I2146" s="5">
        <v>1.6023000000000001</v>
      </c>
      <c r="J2146" s="5">
        <v>1.5992</v>
      </c>
      <c r="K2146" s="6">
        <v>0.99806528115833482</v>
      </c>
      <c r="L2146" s="5">
        <v>18.68</v>
      </c>
      <c r="M2146" s="19">
        <f>H2146*INDEX('Pliegos Tarifarios (Santiago)'!$B:$B,MATCH($B2146,'Pliegos Tarifarios (Santiago)'!$A:$A,0))</f>
        <v>76303.162722000008</v>
      </c>
      <c r="N2146" s="19">
        <f>I2146*INDEX('Pliegos Tarifarios (Santiago)'!$C:$C,MATCH($B2146,'Pliegos Tarifarios (Santiago)'!$A:$A,0))</f>
        <v>5515.6277337000001</v>
      </c>
      <c r="O2146" s="19">
        <f>J2146*INDEX('Pliegos Tarifarios (Santiago)'!$D:$D,MATCH($B2146,'Pliegos Tarifarios (Santiago)'!$A:$A,0))</f>
        <v>23207.8046928</v>
      </c>
      <c r="P2146" s="19">
        <f>H2146*INDEX('Pliegos Tarifarios (Santiago)'!$E:$E,MATCH($B2146,'Pliegos Tarifarios (Santiago)'!$A:$A,0))</f>
        <v>7542.1202560000002</v>
      </c>
      <c r="Q2146" s="19" cm="1">
        <f t="array" ref="Q2146">H2146*_xlfn.IFS(H2146&lt;=350,INDEX('Pliegos Tarifarios (Santiago)'!$F:$F,MATCH($B2146,'Pliegos Tarifarios (Santiago)'!$A:$A,0)),H2146&lt;=500,INDEX('Pliegos Tarifarios (Santiago)'!$G:$G,MATCH($B2146,'Pliegos Tarifarios (Santiago)'!$A:$A,0)),H2146&lt;=1000,INDEX('Pliegos Tarifarios (Santiago)'!$H:$H,MATCH($B2146,'Pliegos Tarifarios (Santiago)'!$A:$A,0)),H2146&lt;=5000,INDEX('Pliegos Tarifarios (Santiago)'!$I:$I,MATCH($B2146,'Pliegos Tarifarios (Santiago)'!$A:$A,0)),H2146&gt;5000,INDEX('Pliegos Tarifarios (Santiago)'!$J:$J,MATCH($B2146,'Pliegos Tarifarios (Santiago)'!$A:$A,0)))/1.19</f>
        <v>1358.1944151260509</v>
      </c>
      <c r="R2146" s="19">
        <f>INDEX('Pliegos Tarifarios (Santiago)'!$K:$K,MATCH($B2146,'Pliegos Tarifarios (Santiago)'!$A:$A,0))</f>
        <v>729.50400000000002</v>
      </c>
      <c r="S2146" s="21">
        <f t="shared" si="132"/>
        <v>114656.41381962606</v>
      </c>
      <c r="T2146" s="21">
        <f t="shared" si="133"/>
        <v>21784.71862572895</v>
      </c>
      <c r="U2146" s="19">
        <v>0</v>
      </c>
      <c r="V2146" s="21">
        <f t="shared" si="134"/>
        <v>136441.132445355</v>
      </c>
    </row>
    <row r="2147" spans="1:22" x14ac:dyDescent="0.3">
      <c r="A2147" s="3" t="s">
        <v>140</v>
      </c>
      <c r="B2147" s="3">
        <v>9</v>
      </c>
      <c r="C2147" s="4" t="s">
        <v>178</v>
      </c>
      <c r="D2147" s="3" t="s">
        <v>403</v>
      </c>
      <c r="E2147" s="3" t="s">
        <v>292</v>
      </c>
      <c r="F2147" s="4" t="s">
        <v>404</v>
      </c>
      <c r="G2147" s="3" t="s">
        <v>30</v>
      </c>
      <c r="H2147" s="5">
        <v>347.59679999999997</v>
      </c>
      <c r="I2147" s="5">
        <v>0.95789999999999997</v>
      </c>
      <c r="J2147" s="5">
        <v>0.95789999999999997</v>
      </c>
      <c r="K2147" s="6">
        <v>1</v>
      </c>
      <c r="L2147" s="5">
        <v>11.21</v>
      </c>
      <c r="M2147" s="19">
        <f>H2147*INDEX('Pliegos Tarifarios (Santiago)'!$B:$B,MATCH($B2147,'Pliegos Tarifarios (Santiago)'!$A:$A,0))</f>
        <v>45800.397158399996</v>
      </c>
      <c r="N2147" s="19">
        <f>I2147*INDEX('Pliegos Tarifarios (Santiago)'!$C:$C,MATCH($B2147,'Pliegos Tarifarios (Santiago)'!$A:$A,0))</f>
        <v>3297.3973701</v>
      </c>
      <c r="O2147" s="19">
        <f>J2147*INDEX('Pliegos Tarifarios (Santiago)'!$D:$D,MATCH($B2147,'Pliegos Tarifarios (Santiago)'!$A:$A,0))</f>
        <v>13901.173158600001</v>
      </c>
      <c r="P2147" s="19">
        <f>H2147*INDEX('Pliegos Tarifarios (Santiago)'!$E:$E,MATCH($B2147,'Pliegos Tarifarios (Santiago)'!$A:$A,0))</f>
        <v>4527.1007231999993</v>
      </c>
      <c r="Q2147" s="19" cm="1">
        <f t="array" ref="Q2147">H2147*_xlfn.IFS(H2147&lt;=350,INDEX('Pliegos Tarifarios (Santiago)'!$F:$F,MATCH($B2147,'Pliegos Tarifarios (Santiago)'!$A:$A,0)),H2147&lt;=500,INDEX('Pliegos Tarifarios (Santiago)'!$G:$G,MATCH($B2147,'Pliegos Tarifarios (Santiago)'!$A:$A,0)),H2147&lt;=1000,INDEX('Pliegos Tarifarios (Santiago)'!$H:$H,MATCH($B2147,'Pliegos Tarifarios (Santiago)'!$A:$A,0)),H2147&lt;=5000,INDEX('Pliegos Tarifarios (Santiago)'!$I:$I,MATCH($B2147,'Pliegos Tarifarios (Santiago)'!$A:$A,0)),H2147&gt;5000,INDEX('Pliegos Tarifarios (Santiago)'!$J:$J,MATCH($B2147,'Pliegos Tarifarios (Santiago)'!$A:$A,0)))/1.19</f>
        <v>229.00495058823532</v>
      </c>
      <c r="R2147" s="19">
        <f>INDEX('Pliegos Tarifarios (Santiago)'!$K:$K,MATCH($B2147,'Pliegos Tarifarios (Santiago)'!$A:$A,0))</f>
        <v>729.50400000000002</v>
      </c>
      <c r="S2147" s="21">
        <f t="shared" si="132"/>
        <v>68484.57736088823</v>
      </c>
      <c r="T2147" s="21">
        <f t="shared" si="133"/>
        <v>13012.069698568765</v>
      </c>
      <c r="U2147" s="19">
        <v>0</v>
      </c>
      <c r="V2147" s="21">
        <f t="shared" si="134"/>
        <v>81496.647059456998</v>
      </c>
    </row>
    <row r="2148" spans="1:22" x14ac:dyDescent="0.3">
      <c r="A2148" s="3" t="s">
        <v>140</v>
      </c>
      <c r="B2148" s="3">
        <v>9</v>
      </c>
      <c r="C2148" s="4" t="s">
        <v>178</v>
      </c>
      <c r="D2148" s="3" t="s">
        <v>405</v>
      </c>
      <c r="E2148" s="3" t="s">
        <v>292</v>
      </c>
      <c r="F2148" s="4" t="s">
        <v>406</v>
      </c>
      <c r="G2148" s="3" t="s">
        <v>30</v>
      </c>
      <c r="H2148" s="5">
        <v>347.80079999999998</v>
      </c>
      <c r="I2148" s="5">
        <v>1.0022</v>
      </c>
      <c r="J2148" s="5">
        <v>1.0022</v>
      </c>
      <c r="K2148" s="6">
        <v>1</v>
      </c>
      <c r="L2148" s="5">
        <v>11.22</v>
      </c>
      <c r="M2148" s="19">
        <f>H2148*INDEX('Pliegos Tarifarios (Santiago)'!$B:$B,MATCH($B2148,'Pliegos Tarifarios (Santiago)'!$A:$A,0))</f>
        <v>45827.276810399999</v>
      </c>
      <c r="N2148" s="19">
        <f>I2148*INDEX('Pliegos Tarifarios (Santiago)'!$C:$C,MATCH($B2148,'Pliegos Tarifarios (Santiago)'!$A:$A,0))</f>
        <v>3449.8921018000001</v>
      </c>
      <c r="O2148" s="19">
        <f>J2148*INDEX('Pliegos Tarifarios (Santiago)'!$D:$D,MATCH($B2148,'Pliegos Tarifarios (Santiago)'!$A:$A,0))</f>
        <v>14544.0606948</v>
      </c>
      <c r="P2148" s="19">
        <f>H2148*INDEX('Pliegos Tarifarios (Santiago)'!$E:$E,MATCH($B2148,'Pliegos Tarifarios (Santiago)'!$A:$A,0))</f>
        <v>4529.7576191999997</v>
      </c>
      <c r="Q2148" s="19" cm="1">
        <f t="array" ref="Q2148">H2148*_xlfn.IFS(H2148&lt;=350,INDEX('Pliegos Tarifarios (Santiago)'!$F:$F,MATCH($B2148,'Pliegos Tarifarios (Santiago)'!$A:$A,0)),H2148&lt;=500,INDEX('Pliegos Tarifarios (Santiago)'!$G:$G,MATCH($B2148,'Pliegos Tarifarios (Santiago)'!$A:$A,0)),H2148&lt;=1000,INDEX('Pliegos Tarifarios (Santiago)'!$H:$H,MATCH($B2148,'Pliegos Tarifarios (Santiago)'!$A:$A,0)),H2148&lt;=5000,INDEX('Pliegos Tarifarios (Santiago)'!$I:$I,MATCH($B2148,'Pliegos Tarifarios (Santiago)'!$A:$A,0)),H2148&gt;5000,INDEX('Pliegos Tarifarios (Santiago)'!$J:$J,MATCH($B2148,'Pliegos Tarifarios (Santiago)'!$A:$A,0)))/1.19</f>
        <v>229.13935058823532</v>
      </c>
      <c r="R2148" s="19">
        <f>INDEX('Pliegos Tarifarios (Santiago)'!$K:$K,MATCH($B2148,'Pliegos Tarifarios (Santiago)'!$A:$A,0))</f>
        <v>729.50400000000002</v>
      </c>
      <c r="S2148" s="21">
        <f t="shared" si="132"/>
        <v>69309.63057678823</v>
      </c>
      <c r="T2148" s="21">
        <f t="shared" si="133"/>
        <v>13168.829809589764</v>
      </c>
      <c r="U2148" s="19">
        <v>0</v>
      </c>
      <c r="V2148" s="21">
        <f t="shared" si="134"/>
        <v>82478.460386377992</v>
      </c>
    </row>
    <row r="2149" spans="1:22" x14ac:dyDescent="0.3">
      <c r="A2149" s="3" t="s">
        <v>140</v>
      </c>
      <c r="B2149" s="3">
        <v>9</v>
      </c>
      <c r="C2149" s="4" t="s">
        <v>178</v>
      </c>
      <c r="D2149" s="3" t="s">
        <v>407</v>
      </c>
      <c r="E2149" s="3" t="s">
        <v>408</v>
      </c>
      <c r="F2149" s="4" t="s">
        <v>409</v>
      </c>
      <c r="G2149" s="3" t="s">
        <v>30</v>
      </c>
      <c r="H2149" s="5">
        <v>347.37569999999999</v>
      </c>
      <c r="I2149" s="5">
        <v>0.96870000000000001</v>
      </c>
      <c r="J2149" s="5">
        <v>0.94440000000000002</v>
      </c>
      <c r="K2149" s="6">
        <v>0.97491483431402914</v>
      </c>
      <c r="L2149" s="5">
        <v>11.21</v>
      </c>
      <c r="M2149" s="19">
        <f>H2149*INDEX('Pliegos Tarifarios (Santiago)'!$B:$B,MATCH($B2149,'Pliegos Tarifarios (Santiago)'!$A:$A,0))</f>
        <v>45771.264359100001</v>
      </c>
      <c r="N2149" s="19">
        <f>I2149*INDEX('Pliegos Tarifarios (Santiago)'!$C:$C,MATCH($B2149,'Pliegos Tarifarios (Santiago)'!$A:$A,0))</f>
        <v>3334.5744153000001</v>
      </c>
      <c r="O2149" s="19">
        <f>J2149*INDEX('Pliegos Tarifarios (Santiago)'!$D:$D,MATCH($B2149,'Pliegos Tarifarios (Santiago)'!$A:$A,0))</f>
        <v>13705.259349600001</v>
      </c>
      <c r="P2149" s="19">
        <f>H2149*INDEX('Pliegos Tarifarios (Santiago)'!$E:$E,MATCH($B2149,'Pliegos Tarifarios (Santiago)'!$A:$A,0))</f>
        <v>4524.2211167999994</v>
      </c>
      <c r="Q2149" s="19" cm="1">
        <f t="array" ref="Q2149">H2149*_xlfn.IFS(H2149&lt;=350,INDEX('Pliegos Tarifarios (Santiago)'!$F:$F,MATCH($B2149,'Pliegos Tarifarios (Santiago)'!$A:$A,0)),H2149&lt;=500,INDEX('Pliegos Tarifarios (Santiago)'!$G:$G,MATCH($B2149,'Pliegos Tarifarios (Santiago)'!$A:$A,0)),H2149&lt;=1000,INDEX('Pliegos Tarifarios (Santiago)'!$H:$H,MATCH($B2149,'Pliegos Tarifarios (Santiago)'!$A:$A,0)),H2149&lt;=5000,INDEX('Pliegos Tarifarios (Santiago)'!$I:$I,MATCH($B2149,'Pliegos Tarifarios (Santiago)'!$A:$A,0)),H2149&gt;5000,INDEX('Pliegos Tarifarios (Santiago)'!$J:$J,MATCH($B2149,'Pliegos Tarifarios (Santiago)'!$A:$A,0)))/1.19</f>
        <v>228.8592847058824</v>
      </c>
      <c r="R2149" s="19">
        <f>INDEX('Pliegos Tarifarios (Santiago)'!$K:$K,MATCH($B2149,'Pliegos Tarifarios (Santiago)'!$A:$A,0))</f>
        <v>729.50400000000002</v>
      </c>
      <c r="S2149" s="21">
        <f t="shared" si="132"/>
        <v>68293.682525505865</v>
      </c>
      <c r="T2149" s="21">
        <f t="shared" si="133"/>
        <v>12975.799679846114</v>
      </c>
      <c r="U2149" s="19">
        <v>0</v>
      </c>
      <c r="V2149" s="21">
        <f t="shared" si="134"/>
        <v>81269.482205351975</v>
      </c>
    </row>
    <row r="2150" spans="1:22" x14ac:dyDescent="0.3">
      <c r="A2150" s="3" t="s">
        <v>140</v>
      </c>
      <c r="B2150" s="3">
        <v>9</v>
      </c>
      <c r="C2150" s="4" t="s">
        <v>178</v>
      </c>
      <c r="D2150" s="3" t="s">
        <v>410</v>
      </c>
      <c r="E2150" s="3" t="s">
        <v>408</v>
      </c>
      <c r="F2150" s="4" t="s">
        <v>411</v>
      </c>
      <c r="G2150" s="3" t="s">
        <v>30</v>
      </c>
      <c r="H2150" s="5">
        <v>346.69869999999997</v>
      </c>
      <c r="I2150" s="5">
        <v>1.0015000000000001</v>
      </c>
      <c r="J2150" s="5">
        <v>1.0015000000000001</v>
      </c>
      <c r="K2150" s="6">
        <v>1</v>
      </c>
      <c r="L2150" s="5">
        <v>11.18</v>
      </c>
      <c r="M2150" s="19">
        <f>H2150*INDEX('Pliegos Tarifarios (Santiago)'!$B:$B,MATCH($B2150,'Pliegos Tarifarios (Santiago)'!$A:$A,0))</f>
        <v>45682.060808099995</v>
      </c>
      <c r="N2150" s="19">
        <f>I2150*INDEX('Pliegos Tarifarios (Santiago)'!$C:$C,MATCH($B2150,'Pliegos Tarifarios (Santiago)'!$A:$A,0))</f>
        <v>3447.4824785000001</v>
      </c>
      <c r="O2150" s="19">
        <f>J2150*INDEX('Pliegos Tarifarios (Santiago)'!$D:$D,MATCH($B2150,'Pliegos Tarifarios (Santiago)'!$A:$A,0))</f>
        <v>14533.902201000001</v>
      </c>
      <c r="P2150" s="19">
        <f>H2150*INDEX('Pliegos Tarifarios (Santiago)'!$E:$E,MATCH($B2150,'Pliegos Tarifarios (Santiago)'!$A:$A,0))</f>
        <v>4515.4038687999991</v>
      </c>
      <c r="Q2150" s="19" cm="1">
        <f t="array" ref="Q2150">H2150*_xlfn.IFS(H2150&lt;=350,INDEX('Pliegos Tarifarios (Santiago)'!$F:$F,MATCH($B2150,'Pliegos Tarifarios (Santiago)'!$A:$A,0)),H2150&lt;=500,INDEX('Pliegos Tarifarios (Santiago)'!$G:$G,MATCH($B2150,'Pliegos Tarifarios (Santiago)'!$A:$A,0)),H2150&lt;=1000,INDEX('Pliegos Tarifarios (Santiago)'!$H:$H,MATCH($B2150,'Pliegos Tarifarios (Santiago)'!$A:$A,0)),H2150&lt;=5000,INDEX('Pliegos Tarifarios (Santiago)'!$I:$I,MATCH($B2150,'Pliegos Tarifarios (Santiago)'!$A:$A,0)),H2150&gt;5000,INDEX('Pliegos Tarifarios (Santiago)'!$J:$J,MATCH($B2150,'Pliegos Tarifarios (Santiago)'!$A:$A,0)))/1.19</f>
        <v>228.4132611764706</v>
      </c>
      <c r="R2150" s="19">
        <f>INDEX('Pliegos Tarifarios (Santiago)'!$K:$K,MATCH($B2150,'Pliegos Tarifarios (Santiago)'!$A:$A,0))</f>
        <v>729.50400000000002</v>
      </c>
      <c r="S2150" s="21">
        <f t="shared" si="132"/>
        <v>69136.766617576461</v>
      </c>
      <c r="T2150" s="21">
        <f t="shared" si="133"/>
        <v>13135.985657339528</v>
      </c>
      <c r="U2150" s="19">
        <v>0</v>
      </c>
      <c r="V2150" s="21">
        <f t="shared" si="134"/>
        <v>82272.752274915983</v>
      </c>
    </row>
    <row r="2151" spans="1:22" x14ac:dyDescent="0.3">
      <c r="A2151" s="3" t="s">
        <v>140</v>
      </c>
      <c r="B2151" s="3">
        <v>9</v>
      </c>
      <c r="C2151" s="4" t="s">
        <v>178</v>
      </c>
      <c r="D2151" s="3" t="s">
        <v>412</v>
      </c>
      <c r="E2151" s="3" t="s">
        <v>104</v>
      </c>
      <c r="F2151" s="4" t="s">
        <v>413</v>
      </c>
      <c r="G2151" s="3" t="s">
        <v>30</v>
      </c>
      <c r="H2151" s="5">
        <v>347.51389999999998</v>
      </c>
      <c r="I2151" s="5">
        <v>0.98029999999999995</v>
      </c>
      <c r="J2151" s="5">
        <v>0.98029999999999995</v>
      </c>
      <c r="K2151" s="6">
        <v>1</v>
      </c>
      <c r="L2151" s="5">
        <v>11.21</v>
      </c>
      <c r="M2151" s="19">
        <f>H2151*INDEX('Pliegos Tarifarios (Santiago)'!$B:$B,MATCH($B2151,'Pliegos Tarifarios (Santiago)'!$A:$A,0))</f>
        <v>45789.474005700002</v>
      </c>
      <c r="N2151" s="19">
        <f>I2151*INDEX('Pliegos Tarifarios (Santiago)'!$C:$C,MATCH($B2151,'Pliegos Tarifarios (Santiago)'!$A:$A,0))</f>
        <v>3374.5053156999998</v>
      </c>
      <c r="O2151" s="19">
        <f>J2151*INDEX('Pliegos Tarifarios (Santiago)'!$D:$D,MATCH($B2151,'Pliegos Tarifarios (Santiago)'!$A:$A,0))</f>
        <v>14226.2449602</v>
      </c>
      <c r="P2151" s="19">
        <f>H2151*INDEX('Pliegos Tarifarios (Santiago)'!$E:$E,MATCH($B2151,'Pliegos Tarifarios (Santiago)'!$A:$A,0))</f>
        <v>4526.0210335999991</v>
      </c>
      <c r="Q2151" s="19" cm="1">
        <f t="array" ref="Q2151">H2151*_xlfn.IFS(H2151&lt;=350,INDEX('Pliegos Tarifarios (Santiago)'!$F:$F,MATCH($B2151,'Pliegos Tarifarios (Santiago)'!$A:$A,0)),H2151&lt;=500,INDEX('Pliegos Tarifarios (Santiago)'!$G:$G,MATCH($B2151,'Pliegos Tarifarios (Santiago)'!$A:$A,0)),H2151&lt;=1000,INDEX('Pliegos Tarifarios (Santiago)'!$H:$H,MATCH($B2151,'Pliegos Tarifarios (Santiago)'!$A:$A,0)),H2151&lt;=5000,INDEX('Pliegos Tarifarios (Santiago)'!$I:$I,MATCH($B2151,'Pliegos Tarifarios (Santiago)'!$A:$A,0)),H2151&gt;5000,INDEX('Pliegos Tarifarios (Santiago)'!$J:$J,MATCH($B2151,'Pliegos Tarifarios (Santiago)'!$A:$A,0)))/1.19</f>
        <v>228.95033411764709</v>
      </c>
      <c r="R2151" s="19">
        <f>INDEX('Pliegos Tarifarios (Santiago)'!$K:$K,MATCH($B2151,'Pliegos Tarifarios (Santiago)'!$A:$A,0))</f>
        <v>729.50400000000002</v>
      </c>
      <c r="S2151" s="21">
        <f t="shared" si="132"/>
        <v>68874.699649317641</v>
      </c>
      <c r="T2151" s="21">
        <f t="shared" si="133"/>
        <v>13086.192933370352</v>
      </c>
      <c r="U2151" s="19">
        <v>0</v>
      </c>
      <c r="V2151" s="21">
        <f t="shared" si="134"/>
        <v>81960.892582687986</v>
      </c>
    </row>
    <row r="2152" spans="1:22" x14ac:dyDescent="0.3">
      <c r="A2152" s="3" t="s">
        <v>140</v>
      </c>
      <c r="B2152" s="3">
        <v>9</v>
      </c>
      <c r="C2152" s="4" t="s">
        <v>178</v>
      </c>
      <c r="D2152" s="3" t="s">
        <v>414</v>
      </c>
      <c r="E2152" s="3" t="s">
        <v>104</v>
      </c>
      <c r="F2152" s="4" t="s">
        <v>415</v>
      </c>
      <c r="G2152" s="3" t="s">
        <v>30</v>
      </c>
      <c r="H2152" s="5">
        <v>347.59890000000001</v>
      </c>
      <c r="I2152" s="5">
        <v>0.97419999999999995</v>
      </c>
      <c r="J2152" s="5">
        <v>0.97419999999999995</v>
      </c>
      <c r="K2152" s="6">
        <v>1</v>
      </c>
      <c r="L2152" s="5">
        <v>11.21</v>
      </c>
      <c r="M2152" s="19">
        <f>H2152*INDEX('Pliegos Tarifarios (Santiago)'!$B:$B,MATCH($B2152,'Pliegos Tarifarios (Santiago)'!$A:$A,0))</f>
        <v>45800.673860700001</v>
      </c>
      <c r="N2152" s="19">
        <f>I2152*INDEX('Pliegos Tarifarios (Santiago)'!$C:$C,MATCH($B2152,'Pliegos Tarifarios (Santiago)'!$A:$A,0))</f>
        <v>3353.5071697999997</v>
      </c>
      <c r="O2152" s="19">
        <f>J2152*INDEX('Pliegos Tarifarios (Santiago)'!$D:$D,MATCH($B2152,'Pliegos Tarifarios (Santiago)'!$A:$A,0))</f>
        <v>14137.720942799999</v>
      </c>
      <c r="P2152" s="19">
        <f>H2152*INDEX('Pliegos Tarifarios (Santiago)'!$E:$E,MATCH($B2152,'Pliegos Tarifarios (Santiago)'!$A:$A,0))</f>
        <v>4527.1280735999999</v>
      </c>
      <c r="Q2152" s="19" cm="1">
        <f t="array" ref="Q2152">H2152*_xlfn.IFS(H2152&lt;=350,INDEX('Pliegos Tarifarios (Santiago)'!$F:$F,MATCH($B2152,'Pliegos Tarifarios (Santiago)'!$A:$A,0)),H2152&lt;=500,INDEX('Pliegos Tarifarios (Santiago)'!$G:$G,MATCH($B2152,'Pliegos Tarifarios (Santiago)'!$A:$A,0)),H2152&lt;=1000,INDEX('Pliegos Tarifarios (Santiago)'!$H:$H,MATCH($B2152,'Pliegos Tarifarios (Santiago)'!$A:$A,0)),H2152&lt;=5000,INDEX('Pliegos Tarifarios (Santiago)'!$I:$I,MATCH($B2152,'Pliegos Tarifarios (Santiago)'!$A:$A,0)),H2152&gt;5000,INDEX('Pliegos Tarifarios (Santiago)'!$J:$J,MATCH($B2152,'Pliegos Tarifarios (Santiago)'!$A:$A,0)))/1.19</f>
        <v>229.0063341176471</v>
      </c>
      <c r="R2152" s="19">
        <f>INDEX('Pliegos Tarifarios (Santiago)'!$K:$K,MATCH($B2152,'Pliegos Tarifarios (Santiago)'!$A:$A,0))</f>
        <v>729.50400000000002</v>
      </c>
      <c r="S2152" s="21">
        <f t="shared" si="132"/>
        <v>68777.54038101765</v>
      </c>
      <c r="T2152" s="21">
        <f t="shared" si="133"/>
        <v>13067.732672393353</v>
      </c>
      <c r="U2152" s="19">
        <v>0</v>
      </c>
      <c r="V2152" s="21">
        <f t="shared" si="134"/>
        <v>81845.273053411001</v>
      </c>
    </row>
    <row r="2153" spans="1:22" x14ac:dyDescent="0.3">
      <c r="A2153" s="3" t="s">
        <v>140</v>
      </c>
      <c r="B2153" s="3">
        <v>9</v>
      </c>
      <c r="C2153" s="4" t="s">
        <v>178</v>
      </c>
      <c r="D2153" s="3" t="s">
        <v>416</v>
      </c>
      <c r="E2153" s="3" t="s">
        <v>104</v>
      </c>
      <c r="F2153" s="4" t="s">
        <v>417</v>
      </c>
      <c r="G2153" s="3" t="s">
        <v>30</v>
      </c>
      <c r="H2153" s="5">
        <v>347.5702</v>
      </c>
      <c r="I2153" s="5">
        <v>0.97440000000000004</v>
      </c>
      <c r="J2153" s="5">
        <v>0.95689999999999997</v>
      </c>
      <c r="K2153" s="6">
        <v>0.98204022988505735</v>
      </c>
      <c r="L2153" s="5">
        <v>11.21</v>
      </c>
      <c r="M2153" s="19">
        <f>H2153*INDEX('Pliegos Tarifarios (Santiago)'!$B:$B,MATCH($B2153,'Pliegos Tarifarios (Santiago)'!$A:$A,0))</f>
        <v>45796.892262599999</v>
      </c>
      <c r="N2153" s="19">
        <f>I2153*INDEX('Pliegos Tarifarios (Santiago)'!$C:$C,MATCH($B2153,'Pliegos Tarifarios (Santiago)'!$A:$A,0))</f>
        <v>3354.1956336000003</v>
      </c>
      <c r="O2153" s="19">
        <f>J2153*INDEX('Pliegos Tarifarios (Santiago)'!$D:$D,MATCH($B2153,'Pliegos Tarifarios (Santiago)'!$A:$A,0))</f>
        <v>13886.6610246</v>
      </c>
      <c r="P2153" s="19">
        <f>H2153*INDEX('Pliegos Tarifarios (Santiago)'!$E:$E,MATCH($B2153,'Pliegos Tarifarios (Santiago)'!$A:$A,0))</f>
        <v>4526.7542847999994</v>
      </c>
      <c r="Q2153" s="19" cm="1">
        <f t="array" ref="Q2153">H2153*_xlfn.IFS(H2153&lt;=350,INDEX('Pliegos Tarifarios (Santiago)'!$F:$F,MATCH($B2153,'Pliegos Tarifarios (Santiago)'!$A:$A,0)),H2153&lt;=500,INDEX('Pliegos Tarifarios (Santiago)'!$G:$G,MATCH($B2153,'Pliegos Tarifarios (Santiago)'!$A:$A,0)),H2153&lt;=1000,INDEX('Pliegos Tarifarios (Santiago)'!$H:$H,MATCH($B2153,'Pliegos Tarifarios (Santiago)'!$A:$A,0)),H2153&lt;=5000,INDEX('Pliegos Tarifarios (Santiago)'!$I:$I,MATCH($B2153,'Pliegos Tarifarios (Santiago)'!$A:$A,0)),H2153&gt;5000,INDEX('Pliegos Tarifarios (Santiago)'!$J:$J,MATCH($B2153,'Pliegos Tarifarios (Santiago)'!$A:$A,0)))/1.19</f>
        <v>228.98742588235299</v>
      </c>
      <c r="R2153" s="19">
        <f>INDEX('Pliegos Tarifarios (Santiago)'!$K:$K,MATCH($B2153,'Pliegos Tarifarios (Santiago)'!$A:$A,0))</f>
        <v>729.50400000000002</v>
      </c>
      <c r="S2153" s="21">
        <f t="shared" si="132"/>
        <v>68522.994631482346</v>
      </c>
      <c r="T2153" s="21">
        <f t="shared" si="133"/>
        <v>13019.368979981646</v>
      </c>
      <c r="U2153" s="19">
        <v>0</v>
      </c>
      <c r="V2153" s="21">
        <f t="shared" si="134"/>
        <v>81542.363611463996</v>
      </c>
    </row>
    <row r="2154" spans="1:22" x14ac:dyDescent="0.3">
      <c r="A2154" s="3" t="s">
        <v>140</v>
      </c>
      <c r="B2154" s="3">
        <v>9</v>
      </c>
      <c r="C2154" s="4" t="s">
        <v>178</v>
      </c>
      <c r="D2154" s="3" t="s">
        <v>418</v>
      </c>
      <c r="E2154" s="3" t="s">
        <v>56</v>
      </c>
      <c r="F2154" s="4" t="s">
        <v>419</v>
      </c>
      <c r="G2154" s="3" t="s">
        <v>30</v>
      </c>
      <c r="H2154" s="5">
        <v>232.0094</v>
      </c>
      <c r="I2154" s="5">
        <v>0.63229999999999997</v>
      </c>
      <c r="J2154" s="5">
        <v>0.63119999999999998</v>
      </c>
      <c r="K2154" s="6">
        <v>0.99826031946860672</v>
      </c>
      <c r="L2154" s="5">
        <v>7.48</v>
      </c>
      <c r="M2154" s="19">
        <f>H2154*INDEX('Pliegos Tarifarios (Santiago)'!$B:$B,MATCH($B2154,'Pliegos Tarifarios (Santiago)'!$A:$A,0))</f>
        <v>30570.2545722</v>
      </c>
      <c r="N2154" s="19">
        <f>I2154*INDEX('Pliegos Tarifarios (Santiago)'!$C:$C,MATCH($B2154,'Pliegos Tarifarios (Santiago)'!$A:$A,0))</f>
        <v>2176.5783037000001</v>
      </c>
      <c r="O2154" s="19">
        <f>J2154*INDEX('Pliegos Tarifarios (Santiago)'!$D:$D,MATCH($B2154,'Pliegos Tarifarios (Santiago)'!$A:$A,0))</f>
        <v>9160.0589808000004</v>
      </c>
      <c r="P2154" s="19">
        <f>H2154*INDEX('Pliegos Tarifarios (Santiago)'!$E:$E,MATCH($B2154,'Pliegos Tarifarios (Santiago)'!$A:$A,0))</f>
        <v>3021.6904255999998</v>
      </c>
      <c r="Q2154" s="19" cm="1">
        <f t="array" ref="Q2154">H2154*_xlfn.IFS(H2154&lt;=350,INDEX('Pliegos Tarifarios (Santiago)'!$F:$F,MATCH($B2154,'Pliegos Tarifarios (Santiago)'!$A:$A,0)),H2154&lt;=500,INDEX('Pliegos Tarifarios (Santiago)'!$G:$G,MATCH($B2154,'Pliegos Tarifarios (Santiago)'!$A:$A,0)),H2154&lt;=1000,INDEX('Pliegos Tarifarios (Santiago)'!$H:$H,MATCH($B2154,'Pliegos Tarifarios (Santiago)'!$A:$A,0)),H2154&lt;=5000,INDEX('Pliegos Tarifarios (Santiago)'!$I:$I,MATCH($B2154,'Pliegos Tarifarios (Santiago)'!$A:$A,0)),H2154&gt;5000,INDEX('Pliegos Tarifarios (Santiago)'!$J:$J,MATCH($B2154,'Pliegos Tarifarios (Santiago)'!$A:$A,0)))/1.19</f>
        <v>152.8532517647059</v>
      </c>
      <c r="R2154" s="19">
        <f>INDEX('Pliegos Tarifarios (Santiago)'!$K:$K,MATCH($B2154,'Pliegos Tarifarios (Santiago)'!$A:$A,0))</f>
        <v>729.50400000000002</v>
      </c>
      <c r="S2154" s="21">
        <f t="shared" si="132"/>
        <v>45810.939534064702</v>
      </c>
      <c r="T2154" s="21">
        <f t="shared" si="133"/>
        <v>8704.078511472293</v>
      </c>
      <c r="U2154" s="19">
        <v>0</v>
      </c>
      <c r="V2154" s="21">
        <f t="shared" si="134"/>
        <v>54515.018045536999</v>
      </c>
    </row>
    <row r="2155" spans="1:22" x14ac:dyDescent="0.3">
      <c r="A2155" s="3" t="s">
        <v>140</v>
      </c>
      <c r="B2155" s="3">
        <v>9</v>
      </c>
      <c r="C2155" s="4" t="s">
        <v>178</v>
      </c>
      <c r="D2155" s="3" t="s">
        <v>420</v>
      </c>
      <c r="E2155" s="3" t="s">
        <v>56</v>
      </c>
      <c r="F2155" s="4" t="s">
        <v>421</v>
      </c>
      <c r="G2155" s="3" t="s">
        <v>30</v>
      </c>
      <c r="H2155" s="5">
        <v>232.0934</v>
      </c>
      <c r="I2155" s="5">
        <v>0.65990000000000004</v>
      </c>
      <c r="J2155" s="5">
        <v>0.63</v>
      </c>
      <c r="K2155" s="6">
        <v>0.9546901045612971</v>
      </c>
      <c r="L2155" s="5">
        <v>7.49</v>
      </c>
      <c r="M2155" s="19">
        <f>H2155*INDEX('Pliegos Tarifarios (Santiago)'!$B:$B,MATCH($B2155,'Pliegos Tarifarios (Santiago)'!$A:$A,0))</f>
        <v>30581.322664200001</v>
      </c>
      <c r="N2155" s="19">
        <f>I2155*INDEX('Pliegos Tarifarios (Santiago)'!$C:$C,MATCH($B2155,'Pliegos Tarifarios (Santiago)'!$A:$A,0))</f>
        <v>2271.5863081000002</v>
      </c>
      <c r="O2155" s="19">
        <f>J2155*INDEX('Pliegos Tarifarios (Santiago)'!$D:$D,MATCH($B2155,'Pliegos Tarifarios (Santiago)'!$A:$A,0))</f>
        <v>9142.6444200000005</v>
      </c>
      <c r="P2155" s="19">
        <f>H2155*INDEX('Pliegos Tarifarios (Santiago)'!$E:$E,MATCH($B2155,'Pliegos Tarifarios (Santiago)'!$A:$A,0))</f>
        <v>3022.7844415999998</v>
      </c>
      <c r="Q2155" s="19" cm="1">
        <f t="array" ref="Q2155">H2155*_xlfn.IFS(H2155&lt;=350,INDEX('Pliegos Tarifarios (Santiago)'!$F:$F,MATCH($B2155,'Pliegos Tarifarios (Santiago)'!$A:$A,0)),H2155&lt;=500,INDEX('Pliegos Tarifarios (Santiago)'!$G:$G,MATCH($B2155,'Pliegos Tarifarios (Santiago)'!$A:$A,0)),H2155&lt;=1000,INDEX('Pliegos Tarifarios (Santiago)'!$H:$H,MATCH($B2155,'Pliegos Tarifarios (Santiago)'!$A:$A,0)),H2155&lt;=5000,INDEX('Pliegos Tarifarios (Santiago)'!$I:$I,MATCH($B2155,'Pliegos Tarifarios (Santiago)'!$A:$A,0)),H2155&gt;5000,INDEX('Pliegos Tarifarios (Santiago)'!$J:$J,MATCH($B2155,'Pliegos Tarifarios (Santiago)'!$A:$A,0)))/1.19</f>
        <v>152.90859294117649</v>
      </c>
      <c r="R2155" s="19">
        <f>INDEX('Pliegos Tarifarios (Santiago)'!$K:$K,MATCH($B2155,'Pliegos Tarifarios (Santiago)'!$A:$A,0))</f>
        <v>729.50400000000002</v>
      </c>
      <c r="S2155" s="21">
        <f t="shared" si="132"/>
        <v>45900.750426841179</v>
      </c>
      <c r="T2155" s="21">
        <f t="shared" si="133"/>
        <v>8721.1425810998244</v>
      </c>
      <c r="U2155" s="19">
        <v>0</v>
      </c>
      <c r="V2155" s="21">
        <f t="shared" si="134"/>
        <v>54621.893007941006</v>
      </c>
    </row>
    <row r="2156" spans="1:22" x14ac:dyDescent="0.3">
      <c r="A2156" s="3" t="s">
        <v>140</v>
      </c>
      <c r="B2156" s="3">
        <v>9</v>
      </c>
      <c r="C2156" s="4" t="s">
        <v>178</v>
      </c>
      <c r="D2156" s="3" t="s">
        <v>422</v>
      </c>
      <c r="E2156" s="3" t="s">
        <v>56</v>
      </c>
      <c r="F2156" s="4" t="s">
        <v>423</v>
      </c>
      <c r="G2156" s="3" t="s">
        <v>30</v>
      </c>
      <c r="H2156" s="5">
        <v>231.6951</v>
      </c>
      <c r="I2156" s="5">
        <v>0.64570000000000005</v>
      </c>
      <c r="J2156" s="5">
        <v>0.63729999999999998</v>
      </c>
      <c r="K2156" s="6">
        <v>0.98699086262970404</v>
      </c>
      <c r="L2156" s="5">
        <v>7.47</v>
      </c>
      <c r="M2156" s="19">
        <f>H2156*INDEX('Pliegos Tarifarios (Santiago)'!$B:$B,MATCH($B2156,'Pliegos Tarifarios (Santiago)'!$A:$A,0))</f>
        <v>30528.841461300002</v>
      </c>
      <c r="N2156" s="19">
        <f>I2156*INDEX('Pliegos Tarifarios (Santiago)'!$C:$C,MATCH($B2156,'Pliegos Tarifarios (Santiago)'!$A:$A,0))</f>
        <v>2222.7053783000001</v>
      </c>
      <c r="O2156" s="19">
        <f>J2156*INDEX('Pliegos Tarifarios (Santiago)'!$D:$D,MATCH($B2156,'Pliegos Tarifarios (Santiago)'!$A:$A,0))</f>
        <v>9248.5829981999996</v>
      </c>
      <c r="P2156" s="19">
        <f>H2156*INDEX('Pliegos Tarifarios (Santiago)'!$E:$E,MATCH($B2156,'Pliegos Tarifarios (Santiago)'!$A:$A,0))</f>
        <v>3017.5969823999999</v>
      </c>
      <c r="Q2156" s="19" cm="1">
        <f t="array" ref="Q2156">H2156*_xlfn.IFS(H2156&lt;=350,INDEX('Pliegos Tarifarios (Santiago)'!$F:$F,MATCH($B2156,'Pliegos Tarifarios (Santiago)'!$A:$A,0)),H2156&lt;=500,INDEX('Pliegos Tarifarios (Santiago)'!$G:$G,MATCH($B2156,'Pliegos Tarifarios (Santiago)'!$A:$A,0)),H2156&lt;=1000,INDEX('Pliegos Tarifarios (Santiago)'!$H:$H,MATCH($B2156,'Pliegos Tarifarios (Santiago)'!$A:$A,0)),H2156&lt;=5000,INDEX('Pliegos Tarifarios (Santiago)'!$I:$I,MATCH($B2156,'Pliegos Tarifarios (Santiago)'!$A:$A,0)),H2156&gt;5000,INDEX('Pliegos Tarifarios (Santiago)'!$J:$J,MATCH($B2156,'Pliegos Tarifarios (Santiago)'!$A:$A,0)))/1.19</f>
        <v>152.64618352941176</v>
      </c>
      <c r="R2156" s="19">
        <f>INDEX('Pliegos Tarifarios (Santiago)'!$K:$K,MATCH($B2156,'Pliegos Tarifarios (Santiago)'!$A:$A,0))</f>
        <v>729.50400000000002</v>
      </c>
      <c r="S2156" s="21">
        <f t="shared" si="132"/>
        <v>45899.877003729416</v>
      </c>
      <c r="T2156" s="21">
        <f t="shared" si="133"/>
        <v>8720.9766307085883</v>
      </c>
      <c r="U2156" s="19">
        <v>0</v>
      </c>
      <c r="V2156" s="21">
        <f t="shared" si="134"/>
        <v>54620.853634438005</v>
      </c>
    </row>
    <row r="2157" spans="1:22" x14ac:dyDescent="0.3">
      <c r="A2157" s="3" t="s">
        <v>140</v>
      </c>
      <c r="B2157" s="3">
        <v>9</v>
      </c>
      <c r="C2157" s="4" t="s">
        <v>178</v>
      </c>
      <c r="D2157" s="3" t="s">
        <v>424</v>
      </c>
      <c r="E2157" s="3" t="s">
        <v>56</v>
      </c>
      <c r="F2157" s="4" t="s">
        <v>425</v>
      </c>
      <c r="G2157" s="3" t="s">
        <v>30</v>
      </c>
      <c r="H2157" s="5">
        <v>231.50399999999999</v>
      </c>
      <c r="I2157" s="5">
        <v>0.65490000000000004</v>
      </c>
      <c r="J2157" s="5">
        <v>0.65490000000000004</v>
      </c>
      <c r="K2157" s="6">
        <v>1</v>
      </c>
      <c r="L2157" s="5">
        <v>7.47</v>
      </c>
      <c r="M2157" s="19">
        <f>H2157*INDEX('Pliegos Tarifarios (Santiago)'!$B:$B,MATCH($B2157,'Pliegos Tarifarios (Santiago)'!$A:$A,0))</f>
        <v>30503.661552000001</v>
      </c>
      <c r="N2157" s="19">
        <f>I2157*INDEX('Pliegos Tarifarios (Santiago)'!$C:$C,MATCH($B2157,'Pliegos Tarifarios (Santiago)'!$A:$A,0))</f>
        <v>2254.3747131</v>
      </c>
      <c r="O2157" s="19">
        <f>J2157*INDEX('Pliegos Tarifarios (Santiago)'!$D:$D,MATCH($B2157,'Pliegos Tarifarios (Santiago)'!$A:$A,0))</f>
        <v>9503.996556600001</v>
      </c>
      <c r="P2157" s="19">
        <f>H2157*INDEX('Pliegos Tarifarios (Santiago)'!$E:$E,MATCH($B2157,'Pliegos Tarifarios (Santiago)'!$A:$A,0))</f>
        <v>3015.1080959999995</v>
      </c>
      <c r="Q2157" s="19" cm="1">
        <f t="array" ref="Q2157">H2157*_xlfn.IFS(H2157&lt;=350,INDEX('Pliegos Tarifarios (Santiago)'!$F:$F,MATCH($B2157,'Pliegos Tarifarios (Santiago)'!$A:$A,0)),H2157&lt;=500,INDEX('Pliegos Tarifarios (Santiago)'!$G:$G,MATCH($B2157,'Pliegos Tarifarios (Santiago)'!$A:$A,0)),H2157&lt;=1000,INDEX('Pliegos Tarifarios (Santiago)'!$H:$H,MATCH($B2157,'Pliegos Tarifarios (Santiago)'!$A:$A,0)),H2157&lt;=5000,INDEX('Pliegos Tarifarios (Santiago)'!$I:$I,MATCH($B2157,'Pliegos Tarifarios (Santiago)'!$A:$A,0)),H2157&gt;5000,INDEX('Pliegos Tarifarios (Santiago)'!$J:$J,MATCH($B2157,'Pliegos Tarifarios (Santiago)'!$A:$A,0)))/1.19</f>
        <v>152.52028235294117</v>
      </c>
      <c r="R2157" s="19">
        <f>INDEX('Pliegos Tarifarios (Santiago)'!$K:$K,MATCH($B2157,'Pliegos Tarifarios (Santiago)'!$A:$A,0))</f>
        <v>729.50400000000002</v>
      </c>
      <c r="S2157" s="21">
        <f t="shared" si="132"/>
        <v>46159.165200052943</v>
      </c>
      <c r="T2157" s="21">
        <f t="shared" si="133"/>
        <v>8770.2413880100594</v>
      </c>
      <c r="U2157" s="19">
        <v>0</v>
      </c>
      <c r="V2157" s="21">
        <f t="shared" si="134"/>
        <v>54929.406588063001</v>
      </c>
    </row>
    <row r="2158" spans="1:22" x14ac:dyDescent="0.3">
      <c r="A2158" s="3" t="s">
        <v>140</v>
      </c>
      <c r="B2158" s="3">
        <v>9</v>
      </c>
      <c r="C2158" s="4" t="s">
        <v>178</v>
      </c>
      <c r="D2158" s="3" t="s">
        <v>426</v>
      </c>
      <c r="E2158" s="3" t="s">
        <v>279</v>
      </c>
      <c r="F2158" s="4" t="s">
        <v>427</v>
      </c>
      <c r="G2158" s="3" t="s">
        <v>30</v>
      </c>
      <c r="H2158" s="5">
        <v>346.9212</v>
      </c>
      <c r="I2158" s="5">
        <v>0.97250000000000003</v>
      </c>
      <c r="J2158" s="5">
        <v>0.97250000000000003</v>
      </c>
      <c r="K2158" s="6">
        <v>1</v>
      </c>
      <c r="L2158" s="5">
        <v>11.19</v>
      </c>
      <c r="M2158" s="19">
        <f>H2158*INDEX('Pliegos Tarifarios (Santiago)'!$B:$B,MATCH($B2158,'Pliegos Tarifarios (Santiago)'!$A:$A,0))</f>
        <v>45711.378075600005</v>
      </c>
      <c r="N2158" s="19">
        <f>I2158*INDEX('Pliegos Tarifarios (Santiago)'!$C:$C,MATCH($B2158,'Pliegos Tarifarios (Santiago)'!$A:$A,0))</f>
        <v>3347.6552274999999</v>
      </c>
      <c r="O2158" s="19">
        <f>J2158*INDEX('Pliegos Tarifarios (Santiago)'!$D:$D,MATCH($B2158,'Pliegos Tarifarios (Santiago)'!$A:$A,0))</f>
        <v>14113.050315</v>
      </c>
      <c r="P2158" s="19">
        <f>H2158*INDEX('Pliegos Tarifarios (Santiago)'!$E:$E,MATCH($B2158,'Pliegos Tarifarios (Santiago)'!$A:$A,0))</f>
        <v>4518.3017087999997</v>
      </c>
      <c r="Q2158" s="19" cm="1">
        <f t="array" ref="Q2158">H2158*_xlfn.IFS(H2158&lt;=350,INDEX('Pliegos Tarifarios (Santiago)'!$F:$F,MATCH($B2158,'Pliegos Tarifarios (Santiago)'!$A:$A,0)),H2158&lt;=500,INDEX('Pliegos Tarifarios (Santiago)'!$G:$G,MATCH($B2158,'Pliegos Tarifarios (Santiago)'!$A:$A,0)),H2158&lt;=1000,INDEX('Pliegos Tarifarios (Santiago)'!$H:$H,MATCH($B2158,'Pliegos Tarifarios (Santiago)'!$A:$A,0)),H2158&lt;=5000,INDEX('Pliegos Tarifarios (Santiago)'!$I:$I,MATCH($B2158,'Pliegos Tarifarios (Santiago)'!$A:$A,0)),H2158&gt;5000,INDEX('Pliegos Tarifarios (Santiago)'!$J:$J,MATCH($B2158,'Pliegos Tarifarios (Santiago)'!$A:$A,0)))/1.19</f>
        <v>228.55984941176473</v>
      </c>
      <c r="R2158" s="19">
        <f>INDEX('Pliegos Tarifarios (Santiago)'!$K:$K,MATCH($B2158,'Pliegos Tarifarios (Santiago)'!$A:$A,0))</f>
        <v>729.50400000000002</v>
      </c>
      <c r="S2158" s="21">
        <f t="shared" si="132"/>
        <v>68648.449176311769</v>
      </c>
      <c r="T2158" s="21">
        <f t="shared" si="133"/>
        <v>13043.205343499236</v>
      </c>
      <c r="U2158" s="19">
        <v>0</v>
      </c>
      <c r="V2158" s="21">
        <f t="shared" si="134"/>
        <v>81691.654519811011</v>
      </c>
    </row>
    <row r="2159" spans="1:22" x14ac:dyDescent="0.3">
      <c r="A2159" s="3" t="s">
        <v>140</v>
      </c>
      <c r="B2159" s="3">
        <v>9</v>
      </c>
      <c r="C2159" s="4" t="s">
        <v>178</v>
      </c>
      <c r="D2159" s="3" t="s">
        <v>428</v>
      </c>
      <c r="E2159" s="3" t="s">
        <v>279</v>
      </c>
      <c r="F2159" s="4" t="s">
        <v>429</v>
      </c>
      <c r="G2159" s="3" t="s">
        <v>30</v>
      </c>
      <c r="H2159" s="5">
        <v>347.48059999999998</v>
      </c>
      <c r="I2159" s="5">
        <v>0.97560000000000002</v>
      </c>
      <c r="J2159" s="5">
        <v>0.95679999999999998</v>
      </c>
      <c r="K2159" s="6">
        <v>0.98072980729807291</v>
      </c>
      <c r="L2159" s="5">
        <v>11.21</v>
      </c>
      <c r="M2159" s="19">
        <f>H2159*INDEX('Pliegos Tarifarios (Santiago)'!$B:$B,MATCH($B2159,'Pliegos Tarifarios (Santiago)'!$A:$A,0))</f>
        <v>45785.0862978</v>
      </c>
      <c r="N2159" s="19">
        <f>I2159*INDEX('Pliegos Tarifarios (Santiago)'!$C:$C,MATCH($B2159,'Pliegos Tarifarios (Santiago)'!$A:$A,0))</f>
        <v>3358.3264164000002</v>
      </c>
      <c r="O2159" s="19">
        <f>J2159*INDEX('Pliegos Tarifarios (Santiago)'!$D:$D,MATCH($B2159,'Pliegos Tarifarios (Santiago)'!$A:$A,0))</f>
        <v>13885.2098112</v>
      </c>
      <c r="P2159" s="19">
        <f>H2159*INDEX('Pliegos Tarifarios (Santiago)'!$E:$E,MATCH($B2159,'Pliegos Tarifarios (Santiago)'!$A:$A,0))</f>
        <v>4525.5873343999992</v>
      </c>
      <c r="Q2159" s="19" cm="1">
        <f t="array" ref="Q2159">H2159*_xlfn.IFS(H2159&lt;=350,INDEX('Pliegos Tarifarios (Santiago)'!$F:$F,MATCH($B2159,'Pliegos Tarifarios (Santiago)'!$A:$A,0)),H2159&lt;=500,INDEX('Pliegos Tarifarios (Santiago)'!$G:$G,MATCH($B2159,'Pliegos Tarifarios (Santiago)'!$A:$A,0)),H2159&lt;=1000,INDEX('Pliegos Tarifarios (Santiago)'!$H:$H,MATCH($B2159,'Pliegos Tarifarios (Santiago)'!$A:$A,0)),H2159&lt;=5000,INDEX('Pliegos Tarifarios (Santiago)'!$I:$I,MATCH($B2159,'Pliegos Tarifarios (Santiago)'!$A:$A,0)),H2159&gt;5000,INDEX('Pliegos Tarifarios (Santiago)'!$J:$J,MATCH($B2159,'Pliegos Tarifarios (Santiago)'!$A:$A,0)))/1.19</f>
        <v>228.92839529411765</v>
      </c>
      <c r="R2159" s="19">
        <f>INDEX('Pliegos Tarifarios (Santiago)'!$K:$K,MATCH($B2159,'Pliegos Tarifarios (Santiago)'!$A:$A,0))</f>
        <v>729.50400000000002</v>
      </c>
      <c r="S2159" s="21">
        <f t="shared" si="132"/>
        <v>68512.642255094121</v>
      </c>
      <c r="T2159" s="21">
        <f t="shared" si="133"/>
        <v>13017.402028467883</v>
      </c>
      <c r="U2159" s="19">
        <v>0</v>
      </c>
      <c r="V2159" s="21">
        <f t="shared" si="134"/>
        <v>81530.044283562005</v>
      </c>
    </row>
    <row r="2160" spans="1:22" x14ac:dyDescent="0.3">
      <c r="A2160" s="3" t="s">
        <v>140</v>
      </c>
      <c r="B2160" s="3">
        <v>9</v>
      </c>
      <c r="C2160" s="4" t="s">
        <v>178</v>
      </c>
      <c r="D2160" s="3" t="s">
        <v>430</v>
      </c>
      <c r="E2160" s="3" t="s">
        <v>279</v>
      </c>
      <c r="F2160" s="4" t="s">
        <v>431</v>
      </c>
      <c r="G2160" s="3" t="s">
        <v>30</v>
      </c>
      <c r="H2160" s="5">
        <v>346.63940000000002</v>
      </c>
      <c r="I2160" s="5">
        <v>0.96499999999999997</v>
      </c>
      <c r="J2160" s="5">
        <v>0.96499999999999997</v>
      </c>
      <c r="K2160" s="6">
        <v>1</v>
      </c>
      <c r="L2160" s="5">
        <v>11.18</v>
      </c>
      <c r="M2160" s="19">
        <f>H2160*INDEX('Pliegos Tarifarios (Santiago)'!$B:$B,MATCH($B2160,'Pliegos Tarifarios (Santiago)'!$A:$A,0))</f>
        <v>45674.247262200006</v>
      </c>
      <c r="N2160" s="19">
        <f>I2160*INDEX('Pliegos Tarifarios (Santiago)'!$C:$C,MATCH($B2160,'Pliegos Tarifarios (Santiago)'!$A:$A,0))</f>
        <v>3321.8378349999998</v>
      </c>
      <c r="O2160" s="19">
        <f>J2160*INDEX('Pliegos Tarifarios (Santiago)'!$D:$D,MATCH($B2160,'Pliegos Tarifarios (Santiago)'!$A:$A,0))</f>
        <v>14004.20931</v>
      </c>
      <c r="P2160" s="19">
        <f>H2160*INDEX('Pliegos Tarifarios (Santiago)'!$E:$E,MATCH($B2160,'Pliegos Tarifarios (Santiago)'!$A:$A,0))</f>
        <v>4514.6315456000002</v>
      </c>
      <c r="Q2160" s="19" cm="1">
        <f t="array" ref="Q2160">H2160*_xlfn.IFS(H2160&lt;=350,INDEX('Pliegos Tarifarios (Santiago)'!$F:$F,MATCH($B2160,'Pliegos Tarifarios (Santiago)'!$A:$A,0)),H2160&lt;=500,INDEX('Pliegos Tarifarios (Santiago)'!$G:$G,MATCH($B2160,'Pliegos Tarifarios (Santiago)'!$A:$A,0)),H2160&lt;=1000,INDEX('Pliegos Tarifarios (Santiago)'!$H:$H,MATCH($B2160,'Pliegos Tarifarios (Santiago)'!$A:$A,0)),H2160&lt;=5000,INDEX('Pliegos Tarifarios (Santiago)'!$I:$I,MATCH($B2160,'Pliegos Tarifarios (Santiago)'!$A:$A,0)),H2160&gt;5000,INDEX('Pliegos Tarifarios (Santiago)'!$J:$J,MATCH($B2160,'Pliegos Tarifarios (Santiago)'!$A:$A,0)))/1.19</f>
        <v>228.37419294117649</v>
      </c>
      <c r="R2160" s="19">
        <f>INDEX('Pliegos Tarifarios (Santiago)'!$K:$K,MATCH($B2160,'Pliegos Tarifarios (Santiago)'!$A:$A,0))</f>
        <v>729.50400000000002</v>
      </c>
      <c r="S2160" s="21">
        <f t="shared" si="132"/>
        <v>68472.804145741175</v>
      </c>
      <c r="T2160" s="21">
        <f t="shared" si="133"/>
        <v>13009.832787690822</v>
      </c>
      <c r="U2160" s="19">
        <v>0</v>
      </c>
      <c r="V2160" s="21">
        <f t="shared" si="134"/>
        <v>81482.63693343199</v>
      </c>
    </row>
    <row r="2161" spans="1:22" x14ac:dyDescent="0.3">
      <c r="A2161" s="3" t="s">
        <v>140</v>
      </c>
      <c r="B2161" s="3">
        <v>9</v>
      </c>
      <c r="C2161" s="4" t="s">
        <v>178</v>
      </c>
      <c r="D2161" s="3" t="s">
        <v>432</v>
      </c>
      <c r="E2161" s="3" t="s">
        <v>279</v>
      </c>
      <c r="F2161" s="4" t="s">
        <v>433</v>
      </c>
      <c r="G2161" s="3" t="s">
        <v>30</v>
      </c>
      <c r="H2161" s="5">
        <v>347.13810000000001</v>
      </c>
      <c r="I2161" s="5">
        <v>0.99</v>
      </c>
      <c r="J2161" s="5">
        <v>0.99</v>
      </c>
      <c r="K2161" s="6">
        <v>1</v>
      </c>
      <c r="L2161" s="5">
        <v>11.2</v>
      </c>
      <c r="M2161" s="19">
        <f>H2161*INDEX('Pliegos Tarifarios (Santiago)'!$B:$B,MATCH($B2161,'Pliegos Tarifarios (Santiago)'!$A:$A,0))</f>
        <v>45739.957470300003</v>
      </c>
      <c r="N2161" s="19">
        <f>I2161*INDEX('Pliegos Tarifarios (Santiago)'!$C:$C,MATCH($B2161,'Pliegos Tarifarios (Santiago)'!$A:$A,0))</f>
        <v>3407.89581</v>
      </c>
      <c r="O2161" s="19">
        <f>J2161*INDEX('Pliegos Tarifarios (Santiago)'!$D:$D,MATCH($B2161,'Pliegos Tarifarios (Santiago)'!$A:$A,0))</f>
        <v>14367.01266</v>
      </c>
      <c r="P2161" s="19">
        <f>H2161*INDEX('Pliegos Tarifarios (Santiago)'!$E:$E,MATCH($B2161,'Pliegos Tarifarios (Santiago)'!$A:$A,0))</f>
        <v>4521.1266144000001</v>
      </c>
      <c r="Q2161" s="19" cm="1">
        <f t="array" ref="Q2161">H2161*_xlfn.IFS(H2161&lt;=350,INDEX('Pliegos Tarifarios (Santiago)'!$F:$F,MATCH($B2161,'Pliegos Tarifarios (Santiago)'!$A:$A,0)),H2161&lt;=500,INDEX('Pliegos Tarifarios (Santiago)'!$G:$G,MATCH($B2161,'Pliegos Tarifarios (Santiago)'!$A:$A,0)),H2161&lt;=1000,INDEX('Pliegos Tarifarios (Santiago)'!$H:$H,MATCH($B2161,'Pliegos Tarifarios (Santiago)'!$A:$A,0)),H2161&lt;=5000,INDEX('Pliegos Tarifarios (Santiago)'!$I:$I,MATCH($B2161,'Pliegos Tarifarios (Santiago)'!$A:$A,0)),H2161&gt;5000,INDEX('Pliegos Tarifarios (Santiago)'!$J:$J,MATCH($B2161,'Pliegos Tarifarios (Santiago)'!$A:$A,0)))/1.19</f>
        <v>228.70274823529417</v>
      </c>
      <c r="R2161" s="19">
        <f>INDEX('Pliegos Tarifarios (Santiago)'!$K:$K,MATCH($B2161,'Pliegos Tarifarios (Santiago)'!$A:$A,0))</f>
        <v>729.50400000000002</v>
      </c>
      <c r="S2161" s="21">
        <f t="shared" si="132"/>
        <v>68994.199302935303</v>
      </c>
      <c r="T2161" s="21">
        <f t="shared" si="133"/>
        <v>13108.897867557707</v>
      </c>
      <c r="U2161" s="19">
        <v>0</v>
      </c>
      <c r="V2161" s="21">
        <f t="shared" si="134"/>
        <v>82103.097170493013</v>
      </c>
    </row>
    <row r="2162" spans="1:22" x14ac:dyDescent="0.3">
      <c r="A2162" s="3" t="s">
        <v>140</v>
      </c>
      <c r="B2162" s="3">
        <v>9</v>
      </c>
      <c r="C2162" s="4" t="s">
        <v>178</v>
      </c>
      <c r="D2162" s="3" t="s">
        <v>434</v>
      </c>
      <c r="E2162" s="3" t="s">
        <v>279</v>
      </c>
      <c r="F2162" s="4" t="s">
        <v>435</v>
      </c>
      <c r="G2162" s="3" t="s">
        <v>30</v>
      </c>
      <c r="H2162" s="5">
        <v>347.51429999999999</v>
      </c>
      <c r="I2162" s="5">
        <v>0.97199999999999998</v>
      </c>
      <c r="J2162" s="5">
        <v>0.97199999999999998</v>
      </c>
      <c r="K2162" s="6">
        <v>1</v>
      </c>
      <c r="L2162" s="5">
        <v>11.21</v>
      </c>
      <c r="M2162" s="19">
        <f>H2162*INDEX('Pliegos Tarifarios (Santiago)'!$B:$B,MATCH($B2162,'Pliegos Tarifarios (Santiago)'!$A:$A,0))</f>
        <v>45789.526710899998</v>
      </c>
      <c r="N2162" s="19">
        <f>I2162*INDEX('Pliegos Tarifarios (Santiago)'!$C:$C,MATCH($B2162,'Pliegos Tarifarios (Santiago)'!$A:$A,0))</f>
        <v>3345.934068</v>
      </c>
      <c r="O2162" s="19">
        <f>J2162*INDEX('Pliegos Tarifarios (Santiago)'!$D:$D,MATCH($B2162,'Pliegos Tarifarios (Santiago)'!$A:$A,0))</f>
        <v>14105.794248</v>
      </c>
      <c r="P2162" s="19">
        <f>H2162*INDEX('Pliegos Tarifarios (Santiago)'!$E:$E,MATCH($B2162,'Pliegos Tarifarios (Santiago)'!$A:$A,0))</f>
        <v>4526.0262432</v>
      </c>
      <c r="Q2162" s="19" cm="1">
        <f t="array" ref="Q2162">H2162*_xlfn.IFS(H2162&lt;=350,INDEX('Pliegos Tarifarios (Santiago)'!$F:$F,MATCH($B2162,'Pliegos Tarifarios (Santiago)'!$A:$A,0)),H2162&lt;=500,INDEX('Pliegos Tarifarios (Santiago)'!$G:$G,MATCH($B2162,'Pliegos Tarifarios (Santiago)'!$A:$A,0)),H2162&lt;=1000,INDEX('Pliegos Tarifarios (Santiago)'!$H:$H,MATCH($B2162,'Pliegos Tarifarios (Santiago)'!$A:$A,0)),H2162&lt;=5000,INDEX('Pliegos Tarifarios (Santiago)'!$I:$I,MATCH($B2162,'Pliegos Tarifarios (Santiago)'!$A:$A,0)),H2162&gt;5000,INDEX('Pliegos Tarifarios (Santiago)'!$J:$J,MATCH($B2162,'Pliegos Tarifarios (Santiago)'!$A:$A,0)))/1.19</f>
        <v>228.95059764705883</v>
      </c>
      <c r="R2162" s="19">
        <f>INDEX('Pliegos Tarifarios (Santiago)'!$K:$K,MATCH($B2162,'Pliegos Tarifarios (Santiago)'!$A:$A,0))</f>
        <v>729.50400000000002</v>
      </c>
      <c r="S2162" s="21">
        <f t="shared" si="132"/>
        <v>68725.735867747047</v>
      </c>
      <c r="T2162" s="21">
        <f t="shared" si="133"/>
        <v>13057.88981487194</v>
      </c>
      <c r="U2162" s="19">
        <v>0</v>
      </c>
      <c r="V2162" s="21">
        <f t="shared" si="134"/>
        <v>81783.625682618993</v>
      </c>
    </row>
    <row r="2163" spans="1:22" x14ac:dyDescent="0.3">
      <c r="A2163" s="3" t="s">
        <v>140</v>
      </c>
      <c r="B2163" s="3">
        <v>9</v>
      </c>
      <c r="C2163" s="4" t="s">
        <v>178</v>
      </c>
      <c r="D2163" s="3" t="s">
        <v>436</v>
      </c>
      <c r="E2163" s="3" t="s">
        <v>437</v>
      </c>
      <c r="F2163" s="4" t="s">
        <v>438</v>
      </c>
      <c r="G2163" s="3" t="s">
        <v>16</v>
      </c>
      <c r="H2163" s="5">
        <v>925.51660000000004</v>
      </c>
      <c r="I2163" s="5">
        <v>2.5979000000000001</v>
      </c>
      <c r="J2163" s="5">
        <v>2.5720999999999998</v>
      </c>
      <c r="K2163" s="6">
        <v>0.99006890180530416</v>
      </c>
      <c r="L2163" s="5">
        <v>29.86</v>
      </c>
      <c r="M2163" s="19">
        <f>H2163*INDEX('Pliegos Tarifarios (Santiago)'!$B:$B,MATCH($B2163,'Pliegos Tarifarios (Santiago)'!$A:$A,0))</f>
        <v>121948.8437658</v>
      </c>
      <c r="N2163" s="19">
        <f>I2163*INDEX('Pliegos Tarifarios (Santiago)'!$C:$C,MATCH($B2163,'Pliegos Tarifarios (Santiago)'!$A:$A,0))</f>
        <v>8942.8005300999994</v>
      </c>
      <c r="O2163" s="19">
        <f>J2163*INDEX('Pliegos Tarifarios (Santiago)'!$D:$D,MATCH($B2163,'Pliegos Tarifarios (Santiago)'!$A:$A,0))</f>
        <v>37326.659861399996</v>
      </c>
      <c r="P2163" s="19">
        <f>H2163*INDEX('Pliegos Tarifarios (Santiago)'!$E:$E,MATCH($B2163,'Pliegos Tarifarios (Santiago)'!$A:$A,0))</f>
        <v>12053.928198399999</v>
      </c>
      <c r="Q2163" s="19" cm="1">
        <f t="array" ref="Q2163">H2163*_xlfn.IFS(H2163&lt;=350,INDEX('Pliegos Tarifarios (Santiago)'!$F:$F,MATCH($B2163,'Pliegos Tarifarios (Santiago)'!$A:$A,0)),H2163&lt;=500,INDEX('Pliegos Tarifarios (Santiago)'!$G:$G,MATCH($B2163,'Pliegos Tarifarios (Santiago)'!$A:$A,0)),H2163&lt;=1000,INDEX('Pliegos Tarifarios (Santiago)'!$H:$H,MATCH($B2163,'Pliegos Tarifarios (Santiago)'!$A:$A,0)),H2163&lt;=5000,INDEX('Pliegos Tarifarios (Santiago)'!$I:$I,MATCH($B2163,'Pliegos Tarifarios (Santiago)'!$A:$A,0)),H2163&gt;5000,INDEX('Pliegos Tarifarios (Santiago)'!$J:$J,MATCH($B2163,'Pliegos Tarifarios (Santiago)'!$A:$A,0)))/1.19</f>
        <v>2170.686412268908</v>
      </c>
      <c r="R2163" s="19">
        <f>INDEX('Pliegos Tarifarios (Santiago)'!$K:$K,MATCH($B2163,'Pliegos Tarifarios (Santiago)'!$A:$A,0))</f>
        <v>729.50400000000002</v>
      </c>
      <c r="S2163" s="21">
        <f t="shared" si="132"/>
        <v>183172.42276796888</v>
      </c>
      <c r="T2163" s="21">
        <f t="shared" si="133"/>
        <v>34802.760325914089</v>
      </c>
      <c r="U2163" s="19">
        <v>0</v>
      </c>
      <c r="V2163" s="21">
        <f t="shared" si="134"/>
        <v>217975.18309388298</v>
      </c>
    </row>
    <row r="2164" spans="1:22" x14ac:dyDescent="0.3">
      <c r="A2164" s="3" t="s">
        <v>140</v>
      </c>
      <c r="B2164" s="3">
        <v>9</v>
      </c>
      <c r="C2164" s="4" t="s">
        <v>178</v>
      </c>
      <c r="D2164" s="3" t="s">
        <v>439</v>
      </c>
      <c r="E2164" s="3" t="s">
        <v>437</v>
      </c>
      <c r="F2164" s="4" t="s">
        <v>440</v>
      </c>
      <c r="G2164" s="3" t="s">
        <v>16</v>
      </c>
      <c r="H2164" s="5">
        <v>924.35389999999995</v>
      </c>
      <c r="I2164" s="5">
        <v>2.5798999999999999</v>
      </c>
      <c r="J2164" s="5">
        <v>2.5430000000000001</v>
      </c>
      <c r="K2164" s="6">
        <v>0.9856971200434127</v>
      </c>
      <c r="L2164" s="5">
        <v>29.82</v>
      </c>
      <c r="M2164" s="19">
        <f>H2164*INDEX('Pliegos Tarifarios (Santiago)'!$B:$B,MATCH($B2164,'Pliegos Tarifarios (Santiago)'!$A:$A,0))</f>
        <v>121795.6429257</v>
      </c>
      <c r="N2164" s="19">
        <f>I2164*INDEX('Pliegos Tarifarios (Santiago)'!$C:$C,MATCH($B2164,'Pliegos Tarifarios (Santiago)'!$A:$A,0))</f>
        <v>8880.8387880999999</v>
      </c>
      <c r="O2164" s="19">
        <f>J2164*INDEX('Pliegos Tarifarios (Santiago)'!$D:$D,MATCH($B2164,'Pliegos Tarifarios (Santiago)'!$A:$A,0))</f>
        <v>36904.356762000003</v>
      </c>
      <c r="P2164" s="19">
        <f>H2164*INDEX('Pliegos Tarifarios (Santiago)'!$E:$E,MATCH($B2164,'Pliegos Tarifarios (Santiago)'!$A:$A,0))</f>
        <v>12038.785193599999</v>
      </c>
      <c r="Q2164" s="19" cm="1">
        <f t="array" ref="Q2164">H2164*_xlfn.IFS(H2164&lt;=350,INDEX('Pliegos Tarifarios (Santiago)'!$F:$F,MATCH($B2164,'Pliegos Tarifarios (Santiago)'!$A:$A,0)),H2164&lt;=500,INDEX('Pliegos Tarifarios (Santiago)'!$G:$G,MATCH($B2164,'Pliegos Tarifarios (Santiago)'!$A:$A,0)),H2164&lt;=1000,INDEX('Pliegos Tarifarios (Santiago)'!$H:$H,MATCH($B2164,'Pliegos Tarifarios (Santiago)'!$A:$A,0)),H2164&lt;=5000,INDEX('Pliegos Tarifarios (Santiago)'!$I:$I,MATCH($B2164,'Pliegos Tarifarios (Santiago)'!$A:$A,0)),H2164&gt;5000,INDEX('Pliegos Tarifarios (Santiago)'!$J:$J,MATCH($B2164,'Pliegos Tarifarios (Santiago)'!$A:$A,0)))/1.19</f>
        <v>2167.9594410924374</v>
      </c>
      <c r="R2164" s="19">
        <f>INDEX('Pliegos Tarifarios (Santiago)'!$K:$K,MATCH($B2164,'Pliegos Tarifarios (Santiago)'!$A:$A,0))</f>
        <v>729.50400000000002</v>
      </c>
      <c r="S2164" s="21">
        <f t="shared" si="132"/>
        <v>182517.08711049243</v>
      </c>
      <c r="T2164" s="21">
        <f t="shared" si="133"/>
        <v>34678.246550993565</v>
      </c>
      <c r="U2164" s="19">
        <v>0</v>
      </c>
      <c r="V2164" s="21">
        <f t="shared" si="134"/>
        <v>217195.33366148599</v>
      </c>
    </row>
    <row r="2165" spans="1:22" x14ac:dyDescent="0.3">
      <c r="A2165" s="3" t="s">
        <v>140</v>
      </c>
      <c r="B2165" s="3">
        <v>9</v>
      </c>
      <c r="C2165" s="4" t="s">
        <v>178</v>
      </c>
      <c r="D2165" s="3" t="s">
        <v>441</v>
      </c>
      <c r="E2165" s="3" t="s">
        <v>437</v>
      </c>
      <c r="F2165" s="4" t="s">
        <v>442</v>
      </c>
      <c r="G2165" s="3" t="s">
        <v>30</v>
      </c>
      <c r="H2165" s="5">
        <v>347.36040000000003</v>
      </c>
      <c r="I2165" s="5">
        <v>0.97689999999999999</v>
      </c>
      <c r="J2165" s="5">
        <v>0.97689999999999999</v>
      </c>
      <c r="K2165" s="6">
        <v>1</v>
      </c>
      <c r="L2165" s="5">
        <v>11.21</v>
      </c>
      <c r="M2165" s="19">
        <f>H2165*INDEX('Pliegos Tarifarios (Santiago)'!$B:$B,MATCH($B2165,'Pliegos Tarifarios (Santiago)'!$A:$A,0))</f>
        <v>45769.248385200008</v>
      </c>
      <c r="N2165" s="19">
        <f>I2165*INDEX('Pliegos Tarifarios (Santiago)'!$C:$C,MATCH($B2165,'Pliegos Tarifarios (Santiago)'!$A:$A,0))</f>
        <v>3362.8014310999997</v>
      </c>
      <c r="O2165" s="19">
        <f>J2165*INDEX('Pliegos Tarifarios (Santiago)'!$D:$D,MATCH($B2165,'Pliegos Tarifarios (Santiago)'!$A:$A,0))</f>
        <v>14176.903704599999</v>
      </c>
      <c r="P2165" s="19">
        <f>H2165*INDEX('Pliegos Tarifarios (Santiago)'!$E:$E,MATCH($B2165,'Pliegos Tarifarios (Santiago)'!$A:$A,0))</f>
        <v>4524.0218495999998</v>
      </c>
      <c r="Q2165" s="19" cm="1">
        <f t="array" ref="Q2165">H2165*_xlfn.IFS(H2165&lt;=350,INDEX('Pliegos Tarifarios (Santiago)'!$F:$F,MATCH($B2165,'Pliegos Tarifarios (Santiago)'!$A:$A,0)),H2165&lt;=500,INDEX('Pliegos Tarifarios (Santiago)'!$G:$G,MATCH($B2165,'Pliegos Tarifarios (Santiago)'!$A:$A,0)),H2165&lt;=1000,INDEX('Pliegos Tarifarios (Santiago)'!$H:$H,MATCH($B2165,'Pliegos Tarifarios (Santiago)'!$A:$A,0)),H2165&lt;=5000,INDEX('Pliegos Tarifarios (Santiago)'!$I:$I,MATCH($B2165,'Pliegos Tarifarios (Santiago)'!$A:$A,0)),H2165&gt;5000,INDEX('Pliegos Tarifarios (Santiago)'!$J:$J,MATCH($B2165,'Pliegos Tarifarios (Santiago)'!$A:$A,0)))/1.19</f>
        <v>228.84920470588239</v>
      </c>
      <c r="R2165" s="19">
        <f>INDEX('Pliegos Tarifarios (Santiago)'!$K:$K,MATCH($B2165,'Pliegos Tarifarios (Santiago)'!$A:$A,0))</f>
        <v>729.50400000000002</v>
      </c>
      <c r="S2165" s="21">
        <f t="shared" si="132"/>
        <v>68791.328575205887</v>
      </c>
      <c r="T2165" s="21">
        <f t="shared" si="133"/>
        <v>13070.352429289118</v>
      </c>
      <c r="U2165" s="19">
        <v>0</v>
      </c>
      <c r="V2165" s="21">
        <f t="shared" si="134"/>
        <v>81861.681004495011</v>
      </c>
    </row>
    <row r="2166" spans="1:22" x14ac:dyDescent="0.3">
      <c r="A2166" s="3" t="s">
        <v>140</v>
      </c>
      <c r="B2166" s="3">
        <v>9</v>
      </c>
      <c r="C2166" s="4" t="s">
        <v>178</v>
      </c>
      <c r="D2166" s="3" t="s">
        <v>443</v>
      </c>
      <c r="E2166" s="3" t="s">
        <v>444</v>
      </c>
      <c r="F2166" s="4" t="s">
        <v>445</v>
      </c>
      <c r="G2166" s="3" t="s">
        <v>16</v>
      </c>
      <c r="H2166" s="5">
        <v>1739.4268</v>
      </c>
      <c r="I2166" s="5">
        <v>4.8718000000000004</v>
      </c>
      <c r="J2166" s="5">
        <v>4.8718000000000004</v>
      </c>
      <c r="K2166" s="6">
        <v>1</v>
      </c>
      <c r="L2166" s="5">
        <v>56.11</v>
      </c>
      <c r="M2166" s="19">
        <f>H2166*INDEX('Pliegos Tarifarios (Santiago)'!$B:$B,MATCH($B2166,'Pliegos Tarifarios (Santiago)'!$A:$A,0))</f>
        <v>229192.0934484</v>
      </c>
      <c r="N2166" s="19">
        <f>I2166*INDEX('Pliegos Tarifarios (Santiago)'!$C:$C,MATCH($B2166,'Pliegos Tarifarios (Santiago)'!$A:$A,0))</f>
        <v>16770.2897042</v>
      </c>
      <c r="O2166" s="19">
        <f>J2166*INDEX('Pliegos Tarifarios (Santiago)'!$D:$D,MATCH($B2166,'Pliegos Tarifarios (Santiago)'!$A:$A,0))</f>
        <v>70700.214421199998</v>
      </c>
      <c r="P2166" s="19">
        <f>H2166*INDEX('Pliegos Tarifarios (Santiago)'!$E:$E,MATCH($B2166,'Pliegos Tarifarios (Santiago)'!$A:$A,0))</f>
        <v>22654.294643199999</v>
      </c>
      <c r="Q2166" s="19" cm="1">
        <f t="array" ref="Q2166">H2166*_xlfn.IFS(H2166&lt;=350,INDEX('Pliegos Tarifarios (Santiago)'!$F:$F,MATCH($B2166,'Pliegos Tarifarios (Santiago)'!$A:$A,0)),H2166&lt;=500,INDEX('Pliegos Tarifarios (Santiago)'!$G:$G,MATCH($B2166,'Pliegos Tarifarios (Santiago)'!$A:$A,0)),H2166&lt;=1000,INDEX('Pliegos Tarifarios (Santiago)'!$H:$H,MATCH($B2166,'Pliegos Tarifarios (Santiago)'!$A:$A,0)),H2166&lt;=5000,INDEX('Pliegos Tarifarios (Santiago)'!$I:$I,MATCH($B2166,'Pliegos Tarifarios (Santiago)'!$A:$A,0)),H2166&gt;5000,INDEX('Pliegos Tarifarios (Santiago)'!$J:$J,MATCH($B2166,'Pliegos Tarifarios (Santiago)'!$A:$A,0)))/1.19</f>
        <v>5219.7421031932772</v>
      </c>
      <c r="R2166" s="19">
        <f>INDEX('Pliegos Tarifarios (Santiago)'!$K:$K,MATCH($B2166,'Pliegos Tarifarios (Santiago)'!$A:$A,0))</f>
        <v>729.50400000000002</v>
      </c>
      <c r="S2166" s="21">
        <f t="shared" si="132"/>
        <v>345266.13832019333</v>
      </c>
      <c r="T2166" s="21">
        <f t="shared" si="133"/>
        <v>65600.566280836734</v>
      </c>
      <c r="U2166" s="19">
        <v>0</v>
      </c>
      <c r="V2166" s="21">
        <f t="shared" si="134"/>
        <v>410866.7046010301</v>
      </c>
    </row>
    <row r="2167" spans="1:22" x14ac:dyDescent="0.3">
      <c r="A2167" s="3" t="s">
        <v>140</v>
      </c>
      <c r="B2167" s="3">
        <v>9</v>
      </c>
      <c r="C2167" s="4" t="s">
        <v>178</v>
      </c>
      <c r="D2167" s="3" t="s">
        <v>446</v>
      </c>
      <c r="E2167" s="3" t="s">
        <v>444</v>
      </c>
      <c r="F2167" s="4" t="s">
        <v>447</v>
      </c>
      <c r="G2167" s="3" t="s">
        <v>16</v>
      </c>
      <c r="H2167" s="5">
        <v>1390.4588000000001</v>
      </c>
      <c r="I2167" s="5">
        <v>3.9523000000000001</v>
      </c>
      <c r="J2167" s="5">
        <v>3.7585999999999999</v>
      </c>
      <c r="K2167" s="6">
        <v>0.95099056245730329</v>
      </c>
      <c r="L2167" s="5">
        <v>44.85</v>
      </c>
      <c r="M2167" s="19">
        <f>H2167*INDEX('Pliegos Tarifarios (Santiago)'!$B:$B,MATCH($B2167,'Pliegos Tarifarios (Santiago)'!$A:$A,0))</f>
        <v>183211.02286440003</v>
      </c>
      <c r="N2167" s="19">
        <f>I2167*INDEX('Pliegos Tarifarios (Santiago)'!$C:$C,MATCH($B2167,'Pliegos Tarifarios (Santiago)'!$A:$A,0))</f>
        <v>13605.0773837</v>
      </c>
      <c r="O2167" s="19">
        <f>J2167*INDEX('Pliegos Tarifarios (Santiago)'!$D:$D,MATCH($B2167,'Pliegos Tarifarios (Santiago)'!$A:$A,0))</f>
        <v>54545.306852399997</v>
      </c>
      <c r="P2167" s="19">
        <f>H2167*INDEX('Pliegos Tarifarios (Santiago)'!$E:$E,MATCH($B2167,'Pliegos Tarifarios (Santiago)'!$A:$A,0))</f>
        <v>18109.335411200002</v>
      </c>
      <c r="Q2167" s="19" cm="1">
        <f t="array" ref="Q2167">H2167*_xlfn.IFS(H2167&lt;=350,INDEX('Pliegos Tarifarios (Santiago)'!$F:$F,MATCH($B2167,'Pliegos Tarifarios (Santiago)'!$A:$A,0)),H2167&lt;=500,INDEX('Pliegos Tarifarios (Santiago)'!$G:$G,MATCH($B2167,'Pliegos Tarifarios (Santiago)'!$A:$A,0)),H2167&lt;=1000,INDEX('Pliegos Tarifarios (Santiago)'!$H:$H,MATCH($B2167,'Pliegos Tarifarios (Santiago)'!$A:$A,0)),H2167&lt;=5000,INDEX('Pliegos Tarifarios (Santiago)'!$I:$I,MATCH($B2167,'Pliegos Tarifarios (Santiago)'!$A:$A,0)),H2167&gt;5000,INDEX('Pliegos Tarifarios (Santiago)'!$J:$J,MATCH($B2167,'Pliegos Tarifarios (Santiago)'!$A:$A,0)))/1.19</f>
        <v>4172.5448527731096</v>
      </c>
      <c r="R2167" s="19">
        <f>INDEX('Pliegos Tarifarios (Santiago)'!$K:$K,MATCH($B2167,'Pliegos Tarifarios (Santiago)'!$A:$A,0))</f>
        <v>729.50400000000002</v>
      </c>
      <c r="S2167" s="21">
        <f t="shared" si="132"/>
        <v>274372.79136447317</v>
      </c>
      <c r="T2167" s="21">
        <f t="shared" si="133"/>
        <v>52130.830359249907</v>
      </c>
      <c r="U2167" s="19">
        <v>0</v>
      </c>
      <c r="V2167" s="21">
        <f t="shared" si="134"/>
        <v>326503.62172372307</v>
      </c>
    </row>
    <row r="2168" spans="1:22" x14ac:dyDescent="0.3">
      <c r="A2168" s="3" t="s">
        <v>140</v>
      </c>
      <c r="B2168" s="3">
        <v>9</v>
      </c>
      <c r="C2168" s="4" t="s">
        <v>178</v>
      </c>
      <c r="D2168" s="3" t="s">
        <v>448</v>
      </c>
      <c r="E2168" s="3" t="s">
        <v>327</v>
      </c>
      <c r="F2168" s="4" t="s">
        <v>449</v>
      </c>
      <c r="G2168" s="3" t="s">
        <v>16</v>
      </c>
      <c r="H2168" s="5">
        <v>2896.8784999999998</v>
      </c>
      <c r="I2168" s="5">
        <v>8.2407000000000004</v>
      </c>
      <c r="J2168" s="5">
        <v>7.9535999999999998</v>
      </c>
      <c r="K2168" s="6">
        <v>0.96516072663730013</v>
      </c>
      <c r="L2168" s="5">
        <v>93.45</v>
      </c>
      <c r="M2168" s="19">
        <f>H2168*INDEX('Pliegos Tarifarios (Santiago)'!$B:$B,MATCH($B2168,'Pliegos Tarifarios (Santiago)'!$A:$A,0))</f>
        <v>381701.40179550002</v>
      </c>
      <c r="N2168" s="19">
        <f>I2168*INDEX('Pliegos Tarifarios (Santiago)'!$C:$C,MATCH($B2168,'Pliegos Tarifarios (Santiago)'!$A:$A,0))</f>
        <v>28367.118183300001</v>
      </c>
      <c r="O2168" s="19">
        <f>J2168*INDEX('Pliegos Tarifarios (Santiago)'!$D:$D,MATCH($B2168,'Pliegos Tarifarios (Santiago)'!$A:$A,0))</f>
        <v>115423.7089824</v>
      </c>
      <c r="P2168" s="19">
        <f>H2168*INDEX('Pliegos Tarifarios (Santiago)'!$E:$E,MATCH($B2168,'Pliegos Tarifarios (Santiago)'!$A:$A,0))</f>
        <v>37728.945583999994</v>
      </c>
      <c r="Q2168" s="19" cm="1">
        <f t="array" ref="Q2168">H2168*_xlfn.IFS(H2168&lt;=350,INDEX('Pliegos Tarifarios (Santiago)'!$F:$F,MATCH($B2168,'Pliegos Tarifarios (Santiago)'!$A:$A,0)),H2168&lt;=500,INDEX('Pliegos Tarifarios (Santiago)'!$G:$G,MATCH($B2168,'Pliegos Tarifarios (Santiago)'!$A:$A,0)),H2168&lt;=1000,INDEX('Pliegos Tarifarios (Santiago)'!$H:$H,MATCH($B2168,'Pliegos Tarifarios (Santiago)'!$A:$A,0)),H2168&lt;=5000,INDEX('Pliegos Tarifarios (Santiago)'!$I:$I,MATCH($B2168,'Pliegos Tarifarios (Santiago)'!$A:$A,0)),H2168&gt;5000,INDEX('Pliegos Tarifarios (Santiago)'!$J:$J,MATCH($B2168,'Pliegos Tarifarios (Santiago)'!$A:$A,0)))/1.19</f>
        <v>8693.0698516806715</v>
      </c>
      <c r="R2168" s="19">
        <f>INDEX('Pliegos Tarifarios (Santiago)'!$K:$K,MATCH($B2168,'Pliegos Tarifarios (Santiago)'!$A:$A,0))</f>
        <v>729.50400000000002</v>
      </c>
      <c r="S2168" s="21">
        <f t="shared" si="132"/>
        <v>572643.74839688058</v>
      </c>
      <c r="T2168" s="21">
        <f t="shared" si="133"/>
        <v>108802.31219540731</v>
      </c>
      <c r="U2168" s="19">
        <v>0</v>
      </c>
      <c r="V2168" s="21">
        <f t="shared" si="134"/>
        <v>681446.06059228792</v>
      </c>
    </row>
    <row r="2169" spans="1:22" x14ac:dyDescent="0.3">
      <c r="A2169" s="3" t="s">
        <v>140</v>
      </c>
      <c r="B2169" s="3">
        <v>9</v>
      </c>
      <c r="C2169" s="4" t="s">
        <v>178</v>
      </c>
      <c r="D2169" s="3" t="s">
        <v>450</v>
      </c>
      <c r="E2169" s="3" t="s">
        <v>327</v>
      </c>
      <c r="F2169" s="4" t="s">
        <v>451</v>
      </c>
      <c r="G2169" s="3" t="s">
        <v>16</v>
      </c>
      <c r="H2169" s="5">
        <v>2314.0558000000001</v>
      </c>
      <c r="I2169" s="5">
        <v>6.431</v>
      </c>
      <c r="J2169" s="5">
        <v>6.3708</v>
      </c>
      <c r="K2169" s="6">
        <v>0.9906390918986161</v>
      </c>
      <c r="L2169" s="5">
        <v>74.650000000000006</v>
      </c>
      <c r="M2169" s="19">
        <f>H2169*INDEX('Pliegos Tarifarios (Santiago)'!$B:$B,MATCH($B2169,'Pliegos Tarifarios (Santiago)'!$A:$A,0))</f>
        <v>304906.93437540001</v>
      </c>
      <c r="N2169" s="19">
        <f>I2169*INDEX('Pliegos Tarifarios (Santiago)'!$C:$C,MATCH($B2169,'Pliegos Tarifarios (Santiago)'!$A:$A,0))</f>
        <v>22137.553489000002</v>
      </c>
      <c r="O2169" s="19">
        <f>J2169*INDEX('Pliegos Tarifarios (Santiago)'!$D:$D,MATCH($B2169,'Pliegos Tarifarios (Santiago)'!$A:$A,0))</f>
        <v>92453.903287199995</v>
      </c>
      <c r="P2169" s="19">
        <f>H2169*INDEX('Pliegos Tarifarios (Santiago)'!$E:$E,MATCH($B2169,'Pliegos Tarifarios (Santiago)'!$A:$A,0))</f>
        <v>30138.262739199999</v>
      </c>
      <c r="Q2169" s="19" cm="1">
        <f t="array" ref="Q2169">H2169*_xlfn.IFS(H2169&lt;=350,INDEX('Pliegos Tarifarios (Santiago)'!$F:$F,MATCH($B2169,'Pliegos Tarifarios (Santiago)'!$A:$A,0)),H2169&lt;=500,INDEX('Pliegos Tarifarios (Santiago)'!$G:$G,MATCH($B2169,'Pliegos Tarifarios (Santiago)'!$A:$A,0)),H2169&lt;=1000,INDEX('Pliegos Tarifarios (Santiago)'!$H:$H,MATCH($B2169,'Pliegos Tarifarios (Santiago)'!$A:$A,0)),H2169&lt;=5000,INDEX('Pliegos Tarifarios (Santiago)'!$I:$I,MATCH($B2169,'Pliegos Tarifarios (Santiago)'!$A:$A,0)),H2169&gt;5000,INDEX('Pliegos Tarifarios (Santiago)'!$J:$J,MATCH($B2169,'Pliegos Tarifarios (Santiago)'!$A:$A,0)))/1.19</f>
        <v>6944.1119847058826</v>
      </c>
      <c r="R2169" s="19">
        <f>INDEX('Pliegos Tarifarios (Santiago)'!$K:$K,MATCH($B2169,'Pliegos Tarifarios (Santiago)'!$A:$A,0))</f>
        <v>729.50400000000002</v>
      </c>
      <c r="S2169" s="21">
        <f t="shared" si="132"/>
        <v>457310.269875506</v>
      </c>
      <c r="T2169" s="21">
        <f t="shared" si="133"/>
        <v>86888.951276346139</v>
      </c>
      <c r="U2169" s="19">
        <v>0</v>
      </c>
      <c r="V2169" s="21">
        <f t="shared" si="134"/>
        <v>544199.22115185217</v>
      </c>
    </row>
    <row r="2170" spans="1:22" x14ac:dyDescent="0.3">
      <c r="A2170" s="3" t="s">
        <v>140</v>
      </c>
      <c r="B2170" s="3">
        <v>9</v>
      </c>
      <c r="C2170" s="4" t="s">
        <v>178</v>
      </c>
      <c r="D2170" s="3" t="s">
        <v>452</v>
      </c>
      <c r="E2170" s="3" t="s">
        <v>327</v>
      </c>
      <c r="F2170" s="4" t="s">
        <v>453</v>
      </c>
      <c r="G2170" s="3" t="s">
        <v>16</v>
      </c>
      <c r="H2170" s="5">
        <v>1738.4781</v>
      </c>
      <c r="I2170" s="5">
        <v>4.7729999999999997</v>
      </c>
      <c r="J2170" s="5">
        <v>4.7121000000000004</v>
      </c>
      <c r="K2170" s="6">
        <v>0.98724072910119431</v>
      </c>
      <c r="L2170" s="5">
        <v>56.08</v>
      </c>
      <c r="M2170" s="19">
        <f>H2170*INDEX('Pliegos Tarifarios (Santiago)'!$B:$B,MATCH($B2170,'Pliegos Tarifarios (Santiago)'!$A:$A,0))</f>
        <v>229067.08989030001</v>
      </c>
      <c r="N2170" s="19">
        <f>I2170*INDEX('Pliegos Tarifarios (Santiago)'!$C:$C,MATCH($B2170,'Pliegos Tarifarios (Santiago)'!$A:$A,0))</f>
        <v>16430.188586999997</v>
      </c>
      <c r="O2170" s="19">
        <f>J2170*INDEX('Pliegos Tarifarios (Santiago)'!$D:$D,MATCH($B2170,'Pliegos Tarifarios (Santiago)'!$A:$A,0))</f>
        <v>68382.626621400006</v>
      </c>
      <c r="P2170" s="19">
        <f>H2170*INDEX('Pliegos Tarifarios (Santiago)'!$E:$E,MATCH($B2170,'Pliegos Tarifarios (Santiago)'!$A:$A,0))</f>
        <v>22641.938774399998</v>
      </c>
      <c r="Q2170" s="19" cm="1">
        <f t="array" ref="Q2170">H2170*_xlfn.IFS(H2170&lt;=350,INDEX('Pliegos Tarifarios (Santiago)'!$F:$F,MATCH($B2170,'Pliegos Tarifarios (Santiago)'!$A:$A,0)),H2170&lt;=500,INDEX('Pliegos Tarifarios (Santiago)'!$G:$G,MATCH($B2170,'Pliegos Tarifarios (Santiago)'!$A:$A,0)),H2170&lt;=1000,INDEX('Pliegos Tarifarios (Santiago)'!$H:$H,MATCH($B2170,'Pliegos Tarifarios (Santiago)'!$A:$A,0)),H2170&lt;=5000,INDEX('Pliegos Tarifarios (Santiago)'!$I:$I,MATCH($B2170,'Pliegos Tarifarios (Santiago)'!$A:$A,0)),H2170&gt;5000,INDEX('Pliegos Tarifarios (Santiago)'!$J:$J,MATCH($B2170,'Pliegos Tarifarios (Santiago)'!$A:$A,0)))/1.19</f>
        <v>5216.8952059663861</v>
      </c>
      <c r="R2170" s="19">
        <f>INDEX('Pliegos Tarifarios (Santiago)'!$K:$K,MATCH($B2170,'Pliegos Tarifarios (Santiago)'!$A:$A,0))</f>
        <v>729.50400000000002</v>
      </c>
      <c r="S2170" s="21">
        <f t="shared" si="132"/>
        <v>342468.24307906639</v>
      </c>
      <c r="T2170" s="21">
        <f t="shared" si="133"/>
        <v>65068.966185022618</v>
      </c>
      <c r="U2170" s="19">
        <v>0</v>
      </c>
      <c r="V2170" s="21">
        <f t="shared" si="134"/>
        <v>407537.209264089</v>
      </c>
    </row>
    <row r="2171" spans="1:22" x14ac:dyDescent="0.3">
      <c r="A2171" s="3" t="s">
        <v>140</v>
      </c>
      <c r="B2171" s="3">
        <v>9</v>
      </c>
      <c r="C2171" s="4" t="s">
        <v>178</v>
      </c>
      <c r="D2171" s="3" t="s">
        <v>454</v>
      </c>
      <c r="E2171" s="3" t="s">
        <v>327</v>
      </c>
      <c r="F2171" s="4" t="s">
        <v>455</v>
      </c>
      <c r="G2171" s="3" t="s">
        <v>16</v>
      </c>
      <c r="H2171" s="5">
        <v>1740.9572000000001</v>
      </c>
      <c r="I2171" s="5">
        <v>4.7895000000000003</v>
      </c>
      <c r="J2171" s="5">
        <v>4.7895000000000003</v>
      </c>
      <c r="K2171" s="6">
        <v>1</v>
      </c>
      <c r="L2171" s="5">
        <v>56.16</v>
      </c>
      <c r="M2171" s="19">
        <f>H2171*INDEX('Pliegos Tarifarios (Santiago)'!$B:$B,MATCH($B2171,'Pliegos Tarifarios (Santiago)'!$A:$A,0))</f>
        <v>229393.74354360002</v>
      </c>
      <c r="N2171" s="19">
        <f>I2171*INDEX('Pliegos Tarifarios (Santiago)'!$C:$C,MATCH($B2171,'Pliegos Tarifarios (Santiago)'!$A:$A,0))</f>
        <v>16486.986850500001</v>
      </c>
      <c r="O2171" s="19">
        <f>J2171*INDEX('Pliegos Tarifarios (Santiago)'!$D:$D,MATCH($B2171,'Pliegos Tarifarios (Santiago)'!$A:$A,0))</f>
        <v>69505.865793000004</v>
      </c>
      <c r="P2171" s="19">
        <f>H2171*INDEX('Pliegos Tarifarios (Santiago)'!$E:$E,MATCH($B2171,'Pliegos Tarifarios (Santiago)'!$A:$A,0))</f>
        <v>22674.226572799998</v>
      </c>
      <c r="Q2171" s="19" cm="1">
        <f t="array" ref="Q2171">H2171*_xlfn.IFS(H2171&lt;=350,INDEX('Pliegos Tarifarios (Santiago)'!$F:$F,MATCH($B2171,'Pliegos Tarifarios (Santiago)'!$A:$A,0)),H2171&lt;=500,INDEX('Pliegos Tarifarios (Santiago)'!$G:$G,MATCH($B2171,'Pliegos Tarifarios (Santiago)'!$A:$A,0)),H2171&lt;=1000,INDEX('Pliegos Tarifarios (Santiago)'!$H:$H,MATCH($B2171,'Pliegos Tarifarios (Santiago)'!$A:$A,0)),H2171&lt;=5000,INDEX('Pliegos Tarifarios (Santiago)'!$I:$I,MATCH($B2171,'Pliegos Tarifarios (Santiago)'!$A:$A,0)),H2171&gt;5000,INDEX('Pliegos Tarifarios (Santiago)'!$J:$J,MATCH($B2171,'Pliegos Tarifarios (Santiago)'!$A:$A,0)))/1.19</f>
        <v>5224.3345892436982</v>
      </c>
      <c r="R2171" s="19">
        <f>INDEX('Pliegos Tarifarios (Santiago)'!$K:$K,MATCH($B2171,'Pliegos Tarifarios (Santiago)'!$A:$A,0))</f>
        <v>729.50400000000002</v>
      </c>
      <c r="S2171" s="21">
        <f t="shared" si="132"/>
        <v>344014.66134914377</v>
      </c>
      <c r="T2171" s="21">
        <f t="shared" si="133"/>
        <v>65362.785656337321</v>
      </c>
      <c r="U2171" s="19">
        <v>0</v>
      </c>
      <c r="V2171" s="21">
        <f t="shared" si="134"/>
        <v>409377.44700548111</v>
      </c>
    </row>
    <row r="2172" spans="1:22" x14ac:dyDescent="0.3">
      <c r="A2172" s="3" t="s">
        <v>140</v>
      </c>
      <c r="B2172" s="3">
        <v>9</v>
      </c>
      <c r="C2172" s="4" t="s">
        <v>178</v>
      </c>
      <c r="D2172" s="3" t="s">
        <v>456</v>
      </c>
      <c r="E2172" s="3" t="s">
        <v>327</v>
      </c>
      <c r="F2172" s="4" t="s">
        <v>457</v>
      </c>
      <c r="G2172" s="3" t="s">
        <v>16</v>
      </c>
      <c r="H2172" s="5">
        <v>1736.9474</v>
      </c>
      <c r="I2172" s="5">
        <v>4.9340000000000002</v>
      </c>
      <c r="J2172" s="5">
        <v>4.8155000000000001</v>
      </c>
      <c r="K2172" s="6">
        <v>0.97598297527361166</v>
      </c>
      <c r="L2172" s="5">
        <v>56.03</v>
      </c>
      <c r="M2172" s="19">
        <f>H2172*INDEX('Pliegos Tarifarios (Santiago)'!$B:$B,MATCH($B2172,'Pliegos Tarifarios (Santiago)'!$A:$A,0))</f>
        <v>228865.40026620001</v>
      </c>
      <c r="N2172" s="19">
        <f>I2172*INDEX('Pliegos Tarifarios (Santiago)'!$C:$C,MATCH($B2172,'Pliegos Tarifarios (Santiago)'!$A:$A,0))</f>
        <v>16984.401946000002</v>
      </c>
      <c r="O2172" s="19">
        <f>J2172*INDEX('Pliegos Tarifarios (Santiago)'!$D:$D,MATCH($B2172,'Pliegos Tarifarios (Santiago)'!$A:$A,0))</f>
        <v>69883.181276999996</v>
      </c>
      <c r="P2172" s="19">
        <f>H2172*INDEX('Pliegos Tarifarios (Santiago)'!$E:$E,MATCH($B2172,'Pliegos Tarifarios (Santiago)'!$A:$A,0))</f>
        <v>22622.002937599998</v>
      </c>
      <c r="Q2172" s="19" cm="1">
        <f t="array" ref="Q2172">H2172*_xlfn.IFS(H2172&lt;=350,INDEX('Pliegos Tarifarios (Santiago)'!$F:$F,MATCH($B2172,'Pliegos Tarifarios (Santiago)'!$A:$A,0)),H2172&lt;=500,INDEX('Pliegos Tarifarios (Santiago)'!$G:$G,MATCH($B2172,'Pliegos Tarifarios (Santiago)'!$A:$A,0)),H2172&lt;=1000,INDEX('Pliegos Tarifarios (Santiago)'!$H:$H,MATCH($B2172,'Pliegos Tarifarios (Santiago)'!$A:$A,0)),H2172&lt;=5000,INDEX('Pliegos Tarifarios (Santiago)'!$I:$I,MATCH($B2172,'Pliegos Tarifarios (Santiago)'!$A:$A,0)),H2172&gt;5000,INDEX('Pliegos Tarifarios (Santiago)'!$J:$J,MATCH($B2172,'Pliegos Tarifarios (Santiago)'!$A:$A,0)))/1.19</f>
        <v>5212.3018196638659</v>
      </c>
      <c r="R2172" s="19">
        <f>INDEX('Pliegos Tarifarios (Santiago)'!$K:$K,MATCH($B2172,'Pliegos Tarifarios (Santiago)'!$A:$A,0))</f>
        <v>729.50400000000002</v>
      </c>
      <c r="S2172" s="21">
        <f t="shared" si="132"/>
        <v>344296.79224646388</v>
      </c>
      <c r="T2172" s="21">
        <f t="shared" si="133"/>
        <v>65416.390526828138</v>
      </c>
      <c r="U2172" s="19">
        <v>0</v>
      </c>
      <c r="V2172" s="21">
        <f t="shared" si="134"/>
        <v>409713.18277329201</v>
      </c>
    </row>
    <row r="2173" spans="1:22" x14ac:dyDescent="0.3">
      <c r="A2173" s="3" t="s">
        <v>140</v>
      </c>
      <c r="B2173" s="3">
        <v>9</v>
      </c>
      <c r="C2173" s="4" t="s">
        <v>178</v>
      </c>
      <c r="D2173" s="3" t="s">
        <v>458</v>
      </c>
      <c r="E2173" s="3" t="s">
        <v>327</v>
      </c>
      <c r="F2173" s="4" t="s">
        <v>459</v>
      </c>
      <c r="G2173" s="3" t="s">
        <v>16</v>
      </c>
      <c r="H2173" s="5">
        <v>1734.866</v>
      </c>
      <c r="I2173" s="5">
        <v>4.7915000000000001</v>
      </c>
      <c r="J2173" s="5">
        <v>4.6969000000000003</v>
      </c>
      <c r="K2173" s="6">
        <v>0.98025670458102898</v>
      </c>
      <c r="L2173" s="5">
        <v>55.96</v>
      </c>
      <c r="M2173" s="19">
        <f>H2173*INDEX('Pliegos Tarifarios (Santiago)'!$B:$B,MATCH($B2173,'Pliegos Tarifarios (Santiago)'!$A:$A,0))</f>
        <v>228591.148758</v>
      </c>
      <c r="N2173" s="19">
        <f>I2173*INDEX('Pliegos Tarifarios (Santiago)'!$C:$C,MATCH($B2173,'Pliegos Tarifarios (Santiago)'!$A:$A,0))</f>
        <v>16493.871488500001</v>
      </c>
      <c r="O2173" s="19">
        <f>J2173*INDEX('Pliegos Tarifarios (Santiago)'!$D:$D,MATCH($B2173,'Pliegos Tarifarios (Santiago)'!$A:$A,0))</f>
        <v>68162.04218460001</v>
      </c>
      <c r="P2173" s="19">
        <f>H2173*INDEX('Pliegos Tarifarios (Santiago)'!$E:$E,MATCH($B2173,'Pliegos Tarifarios (Santiago)'!$A:$A,0))</f>
        <v>22594.894784</v>
      </c>
      <c r="Q2173" s="19" cm="1">
        <f t="array" ref="Q2173">H2173*_xlfn.IFS(H2173&lt;=350,INDEX('Pliegos Tarifarios (Santiago)'!$F:$F,MATCH($B2173,'Pliegos Tarifarios (Santiago)'!$A:$A,0)),H2173&lt;=500,INDEX('Pliegos Tarifarios (Santiago)'!$G:$G,MATCH($B2173,'Pliegos Tarifarios (Santiago)'!$A:$A,0)),H2173&lt;=1000,INDEX('Pliegos Tarifarios (Santiago)'!$H:$H,MATCH($B2173,'Pliegos Tarifarios (Santiago)'!$A:$A,0)),H2173&lt;=5000,INDEX('Pliegos Tarifarios (Santiago)'!$I:$I,MATCH($B2173,'Pliegos Tarifarios (Santiago)'!$A:$A,0)),H2173&gt;5000,INDEX('Pliegos Tarifarios (Santiago)'!$J:$J,MATCH($B2173,'Pliegos Tarifarios (Santiago)'!$A:$A,0)))/1.19</f>
        <v>5206.0558705882349</v>
      </c>
      <c r="R2173" s="19">
        <f>INDEX('Pliegos Tarifarios (Santiago)'!$K:$K,MATCH($B2173,'Pliegos Tarifarios (Santiago)'!$A:$A,0))</f>
        <v>729.50400000000002</v>
      </c>
      <c r="S2173" s="21">
        <f t="shared" si="132"/>
        <v>341777.51708568825</v>
      </c>
      <c r="T2173" s="21">
        <f t="shared" si="133"/>
        <v>64937.728246280771</v>
      </c>
      <c r="U2173" s="19">
        <v>0</v>
      </c>
      <c r="V2173" s="21">
        <f t="shared" si="134"/>
        <v>406715.245331969</v>
      </c>
    </row>
    <row r="2174" spans="1:22" x14ac:dyDescent="0.3">
      <c r="A2174" s="3" t="s">
        <v>140</v>
      </c>
      <c r="B2174" s="3">
        <v>9</v>
      </c>
      <c r="C2174" s="4" t="s">
        <v>178</v>
      </c>
      <c r="D2174" s="3" t="s">
        <v>460</v>
      </c>
      <c r="E2174" s="3" t="s">
        <v>327</v>
      </c>
      <c r="F2174" s="4" t="s">
        <v>461</v>
      </c>
      <c r="G2174" s="3" t="s">
        <v>16</v>
      </c>
      <c r="H2174" s="5">
        <v>1734.5314000000001</v>
      </c>
      <c r="I2174" s="5">
        <v>4.8912000000000004</v>
      </c>
      <c r="J2174" s="5">
        <v>4.7835000000000001</v>
      </c>
      <c r="K2174" s="6">
        <v>0.97798086359175651</v>
      </c>
      <c r="L2174" s="5">
        <v>55.95</v>
      </c>
      <c r="M2174" s="19">
        <f>H2174*INDEX('Pliegos Tarifarios (Santiago)'!$B:$B,MATCH($B2174,'Pliegos Tarifarios (Santiago)'!$A:$A,0))</f>
        <v>228547.06085820001</v>
      </c>
      <c r="N2174" s="19">
        <f>I2174*INDEX('Pliegos Tarifarios (Santiago)'!$C:$C,MATCH($B2174,'Pliegos Tarifarios (Santiago)'!$A:$A,0))</f>
        <v>16837.0706928</v>
      </c>
      <c r="O2174" s="19">
        <f>J2174*INDEX('Pliegos Tarifarios (Santiago)'!$D:$D,MATCH($B2174,'Pliegos Tarifarios (Santiago)'!$A:$A,0))</f>
        <v>69418.792988999994</v>
      </c>
      <c r="P2174" s="19">
        <f>H2174*INDEX('Pliegos Tarifarios (Santiago)'!$E:$E,MATCH($B2174,'Pliegos Tarifarios (Santiago)'!$A:$A,0))</f>
        <v>22590.5369536</v>
      </c>
      <c r="Q2174" s="19" cm="1">
        <f t="array" ref="Q2174">H2174*_xlfn.IFS(H2174&lt;=350,INDEX('Pliegos Tarifarios (Santiago)'!$F:$F,MATCH($B2174,'Pliegos Tarifarios (Santiago)'!$A:$A,0)),H2174&lt;=500,INDEX('Pliegos Tarifarios (Santiago)'!$G:$G,MATCH($B2174,'Pliegos Tarifarios (Santiago)'!$A:$A,0)),H2174&lt;=1000,INDEX('Pliegos Tarifarios (Santiago)'!$H:$H,MATCH($B2174,'Pliegos Tarifarios (Santiago)'!$A:$A,0)),H2174&lt;=5000,INDEX('Pliegos Tarifarios (Santiago)'!$I:$I,MATCH($B2174,'Pliegos Tarifarios (Santiago)'!$A:$A,0)),H2174&gt;5000,INDEX('Pliegos Tarifarios (Santiago)'!$J:$J,MATCH($B2174,'Pliegos Tarifarios (Santiago)'!$A:$A,0)))/1.19</f>
        <v>5205.0517894117647</v>
      </c>
      <c r="R2174" s="19">
        <f>INDEX('Pliegos Tarifarios (Santiago)'!$K:$K,MATCH($B2174,'Pliegos Tarifarios (Santiago)'!$A:$A,0))</f>
        <v>729.50400000000002</v>
      </c>
      <c r="S2174" s="21">
        <f t="shared" si="132"/>
        <v>343328.01728301175</v>
      </c>
      <c r="T2174" s="21">
        <f t="shared" si="133"/>
        <v>65232.323283772232</v>
      </c>
      <c r="U2174" s="19">
        <v>0</v>
      </c>
      <c r="V2174" s="21">
        <f t="shared" si="134"/>
        <v>408560.34056678397</v>
      </c>
    </row>
    <row r="2175" spans="1:22" x14ac:dyDescent="0.3">
      <c r="A2175" s="3" t="s">
        <v>140</v>
      </c>
      <c r="B2175" s="3">
        <v>9</v>
      </c>
      <c r="C2175" s="4" t="s">
        <v>178</v>
      </c>
      <c r="D2175" s="3" t="s">
        <v>462</v>
      </c>
      <c r="E2175" s="3" t="s">
        <v>327</v>
      </c>
      <c r="F2175" s="4" t="s">
        <v>76</v>
      </c>
      <c r="G2175" s="3" t="s">
        <v>16</v>
      </c>
      <c r="H2175" s="5">
        <v>2312.4151000000002</v>
      </c>
      <c r="I2175" s="5">
        <v>6.4847000000000001</v>
      </c>
      <c r="J2175" s="5">
        <v>6.3418000000000001</v>
      </c>
      <c r="K2175" s="6">
        <v>0.97796351411784666</v>
      </c>
      <c r="L2175" s="5">
        <v>74.59</v>
      </c>
      <c r="M2175" s="19">
        <f>H2175*INDEX('Pliegos Tarifarios (Santiago)'!$B:$B,MATCH($B2175,'Pliegos Tarifarios (Santiago)'!$A:$A,0))</f>
        <v>304690.75082130003</v>
      </c>
      <c r="N2175" s="19">
        <f>I2175*INDEX('Pliegos Tarifarios (Santiago)'!$C:$C,MATCH($B2175,'Pliegos Tarifarios (Santiago)'!$A:$A,0))</f>
        <v>22322.4060193</v>
      </c>
      <c r="O2175" s="19">
        <f>J2175*INDEX('Pliegos Tarifarios (Santiago)'!$D:$D,MATCH($B2175,'Pliegos Tarifarios (Santiago)'!$A:$A,0))</f>
        <v>92033.051401200006</v>
      </c>
      <c r="P2175" s="19">
        <f>H2175*INDEX('Pliegos Tarifarios (Santiago)'!$E:$E,MATCH($B2175,'Pliegos Tarifarios (Santiago)'!$A:$A,0))</f>
        <v>30116.894262400001</v>
      </c>
      <c r="Q2175" s="19" cm="1">
        <f t="array" ref="Q2175">H2175*_xlfn.IFS(H2175&lt;=350,INDEX('Pliegos Tarifarios (Santiago)'!$F:$F,MATCH($B2175,'Pliegos Tarifarios (Santiago)'!$A:$A,0)),H2175&lt;=500,INDEX('Pliegos Tarifarios (Santiago)'!$G:$G,MATCH($B2175,'Pliegos Tarifarios (Santiago)'!$A:$A,0)),H2175&lt;=1000,INDEX('Pliegos Tarifarios (Santiago)'!$H:$H,MATCH($B2175,'Pliegos Tarifarios (Santiago)'!$A:$A,0)),H2175&lt;=5000,INDEX('Pliegos Tarifarios (Santiago)'!$I:$I,MATCH($B2175,'Pliegos Tarifarios (Santiago)'!$A:$A,0)),H2175&gt;5000,INDEX('Pliegos Tarifarios (Santiago)'!$J:$J,MATCH($B2175,'Pliegos Tarifarios (Santiago)'!$A:$A,0)))/1.19</f>
        <v>6939.1885059663873</v>
      </c>
      <c r="R2175" s="19">
        <f>INDEX('Pliegos Tarifarios (Santiago)'!$K:$K,MATCH($B2175,'Pliegos Tarifarios (Santiago)'!$A:$A,0))</f>
        <v>729.50400000000002</v>
      </c>
      <c r="S2175" s="21">
        <f t="shared" si="132"/>
        <v>456831.79501016642</v>
      </c>
      <c r="T2175" s="21">
        <f t="shared" si="133"/>
        <v>86798.041051931621</v>
      </c>
      <c r="U2175" s="19">
        <v>0</v>
      </c>
      <c r="V2175" s="21">
        <f t="shared" si="134"/>
        <v>543629.83606209804</v>
      </c>
    </row>
    <row r="2176" spans="1:22" x14ac:dyDescent="0.3">
      <c r="A2176" s="3" t="s">
        <v>140</v>
      </c>
      <c r="B2176" s="3">
        <v>9</v>
      </c>
      <c r="C2176" s="4" t="s">
        <v>178</v>
      </c>
      <c r="D2176" s="3" t="s">
        <v>463</v>
      </c>
      <c r="E2176" s="3" t="s">
        <v>327</v>
      </c>
      <c r="F2176" s="4" t="s">
        <v>464</v>
      </c>
      <c r="G2176" s="3" t="s">
        <v>16</v>
      </c>
      <c r="H2176" s="5">
        <v>2315.9996000000001</v>
      </c>
      <c r="I2176" s="5">
        <v>6.4832000000000001</v>
      </c>
      <c r="J2176" s="5">
        <v>6.4070999999999998</v>
      </c>
      <c r="K2176" s="6">
        <v>0.98826196939782818</v>
      </c>
      <c r="L2176" s="5">
        <v>74.709999999999994</v>
      </c>
      <c r="M2176" s="19">
        <f>H2176*INDEX('Pliegos Tarifarios (Santiago)'!$B:$B,MATCH($B2176,'Pliegos Tarifarios (Santiago)'!$A:$A,0))</f>
        <v>305163.05529480003</v>
      </c>
      <c r="N2176" s="19">
        <f>I2176*INDEX('Pliegos Tarifarios (Santiago)'!$C:$C,MATCH($B2176,'Pliegos Tarifarios (Santiago)'!$A:$A,0))</f>
        <v>22317.242540800002</v>
      </c>
      <c r="O2176" s="19">
        <f>J2176*INDEX('Pliegos Tarifarios (Santiago)'!$D:$D,MATCH($B2176,'Pliegos Tarifarios (Santiago)'!$A:$A,0))</f>
        <v>92980.693751400002</v>
      </c>
      <c r="P2176" s="19">
        <f>H2176*INDEX('Pliegos Tarifarios (Santiago)'!$E:$E,MATCH($B2176,'Pliegos Tarifarios (Santiago)'!$A:$A,0))</f>
        <v>30163.578790399999</v>
      </c>
      <c r="Q2176" s="19" cm="1">
        <f t="array" ref="Q2176">H2176*_xlfn.IFS(H2176&lt;=350,INDEX('Pliegos Tarifarios (Santiago)'!$F:$F,MATCH($B2176,'Pliegos Tarifarios (Santiago)'!$A:$A,0)),H2176&lt;=500,INDEX('Pliegos Tarifarios (Santiago)'!$G:$G,MATCH($B2176,'Pliegos Tarifarios (Santiago)'!$A:$A,0)),H2176&lt;=1000,INDEX('Pliegos Tarifarios (Santiago)'!$H:$H,MATCH($B2176,'Pliegos Tarifarios (Santiago)'!$A:$A,0)),H2176&lt;=5000,INDEX('Pliegos Tarifarios (Santiago)'!$I:$I,MATCH($B2176,'Pliegos Tarifarios (Santiago)'!$A:$A,0)),H2176&gt;5000,INDEX('Pliegos Tarifarios (Santiago)'!$J:$J,MATCH($B2176,'Pliegos Tarifarios (Santiago)'!$A:$A,0)))/1.19</f>
        <v>6949.9450181512602</v>
      </c>
      <c r="R2176" s="19">
        <f>INDEX('Pliegos Tarifarios (Santiago)'!$K:$K,MATCH($B2176,'Pliegos Tarifarios (Santiago)'!$A:$A,0))</f>
        <v>729.50400000000002</v>
      </c>
      <c r="S2176" s="21">
        <f t="shared" si="132"/>
        <v>458304.0193955513</v>
      </c>
      <c r="T2176" s="21">
        <f t="shared" si="133"/>
        <v>87077.763685154743</v>
      </c>
      <c r="U2176" s="19">
        <v>0</v>
      </c>
      <c r="V2176" s="21">
        <f t="shared" si="134"/>
        <v>545381.78308070602</v>
      </c>
    </row>
    <row r="2177" spans="1:22" x14ac:dyDescent="0.3">
      <c r="A2177" s="3" t="s">
        <v>140</v>
      </c>
      <c r="B2177" s="3">
        <v>9</v>
      </c>
      <c r="C2177" s="4" t="s">
        <v>178</v>
      </c>
      <c r="D2177" s="3" t="s">
        <v>465</v>
      </c>
      <c r="E2177" s="3" t="s">
        <v>75</v>
      </c>
      <c r="F2177" s="4" t="s">
        <v>82</v>
      </c>
      <c r="G2177" s="3" t="s">
        <v>16</v>
      </c>
      <c r="H2177" s="5">
        <v>1734.2206000000001</v>
      </c>
      <c r="I2177" s="5">
        <v>5.0526999999999997</v>
      </c>
      <c r="J2177" s="5">
        <v>4.7862</v>
      </c>
      <c r="K2177" s="6">
        <v>0.94725592257604851</v>
      </c>
      <c r="L2177" s="5">
        <v>55.94</v>
      </c>
      <c r="M2177" s="19">
        <f>H2177*INDEX('Pliegos Tarifarios (Santiago)'!$B:$B,MATCH($B2177,'Pliegos Tarifarios (Santiago)'!$A:$A,0))</f>
        <v>228506.10891780001</v>
      </c>
      <c r="N2177" s="19">
        <f>I2177*INDEX('Pliegos Tarifarios (Santiago)'!$C:$C,MATCH($B2177,'Pliegos Tarifarios (Santiago)'!$A:$A,0))</f>
        <v>17393.005211299998</v>
      </c>
      <c r="O2177" s="19">
        <f>J2177*INDEX('Pliegos Tarifarios (Santiago)'!$D:$D,MATCH($B2177,'Pliegos Tarifarios (Santiago)'!$A:$A,0))</f>
        <v>69457.975750800004</v>
      </c>
      <c r="P2177" s="19">
        <f>H2177*INDEX('Pliegos Tarifarios (Santiago)'!$E:$E,MATCH($B2177,'Pliegos Tarifarios (Santiago)'!$A:$A,0))</f>
        <v>22586.4890944</v>
      </c>
      <c r="Q2177" s="19" cm="1">
        <f t="array" ref="Q2177">H2177*_xlfn.IFS(H2177&lt;=350,INDEX('Pliegos Tarifarios (Santiago)'!$F:$F,MATCH($B2177,'Pliegos Tarifarios (Santiago)'!$A:$A,0)),H2177&lt;=500,INDEX('Pliegos Tarifarios (Santiago)'!$G:$G,MATCH($B2177,'Pliegos Tarifarios (Santiago)'!$A:$A,0)),H2177&lt;=1000,INDEX('Pliegos Tarifarios (Santiago)'!$H:$H,MATCH($B2177,'Pliegos Tarifarios (Santiago)'!$A:$A,0)),H2177&lt;=5000,INDEX('Pliegos Tarifarios (Santiago)'!$I:$I,MATCH($B2177,'Pliegos Tarifarios (Santiago)'!$A:$A,0)),H2177&gt;5000,INDEX('Pliegos Tarifarios (Santiago)'!$J:$J,MATCH($B2177,'Pliegos Tarifarios (Santiago)'!$A:$A,0)))/1.19</f>
        <v>5204.1191282352938</v>
      </c>
      <c r="R2177" s="19">
        <f>INDEX('Pliegos Tarifarios (Santiago)'!$K:$K,MATCH($B2177,'Pliegos Tarifarios (Santiago)'!$A:$A,0))</f>
        <v>729.50400000000002</v>
      </c>
      <c r="S2177" s="21">
        <f t="shared" ref="S2177" si="135">SUM(M2177:R2177)</f>
        <v>343877.20210253529</v>
      </c>
      <c r="T2177" s="21">
        <f t="shared" si="133"/>
        <v>65336.668399481707</v>
      </c>
      <c r="U2177" s="19">
        <v>0</v>
      </c>
      <c r="V2177" s="21">
        <f t="shared" si="134"/>
        <v>409213.87050201697</v>
      </c>
    </row>
    <row r="2178" spans="1:22" x14ac:dyDescent="0.3">
      <c r="A2178" s="3" t="s">
        <v>140</v>
      </c>
      <c r="B2178" s="3">
        <v>9</v>
      </c>
      <c r="C2178" s="4" t="s">
        <v>178</v>
      </c>
      <c r="D2178" s="3" t="s">
        <v>466</v>
      </c>
      <c r="E2178" s="3" t="s">
        <v>75</v>
      </c>
      <c r="F2178" s="4" t="s">
        <v>88</v>
      </c>
      <c r="G2178" s="3" t="s">
        <v>16</v>
      </c>
      <c r="H2178" s="5">
        <v>1386.2606000000001</v>
      </c>
      <c r="I2178" s="5">
        <v>3.9098999999999999</v>
      </c>
      <c r="J2178" s="5">
        <v>3.9098999999999999</v>
      </c>
      <c r="K2178" s="6">
        <v>1</v>
      </c>
      <c r="L2178" s="5">
        <v>44.72</v>
      </c>
      <c r="M2178" s="19">
        <f>H2178*INDEX('Pliegos Tarifarios (Santiago)'!$B:$B,MATCH($B2178,'Pliegos Tarifarios (Santiago)'!$A:$A,0))</f>
        <v>182657.85543780003</v>
      </c>
      <c r="N2178" s="19">
        <f>I2178*INDEX('Pliegos Tarifarios (Santiago)'!$C:$C,MATCH($B2178,'Pliegos Tarifarios (Santiago)'!$A:$A,0))</f>
        <v>13459.1230581</v>
      </c>
      <c r="O2178" s="19">
        <f>J2178*INDEX('Pliegos Tarifarios (Santiago)'!$D:$D,MATCH($B2178,'Pliegos Tarifarios (Santiago)'!$A:$A,0))</f>
        <v>56740.992726600001</v>
      </c>
      <c r="P2178" s="19">
        <f>H2178*INDEX('Pliegos Tarifarios (Santiago)'!$E:$E,MATCH($B2178,'Pliegos Tarifarios (Santiago)'!$A:$A,0))</f>
        <v>18054.658054399999</v>
      </c>
      <c r="Q2178" s="19" cm="1">
        <f t="array" ref="Q2178">H2178*_xlfn.IFS(H2178&lt;=350,INDEX('Pliegos Tarifarios (Santiago)'!$F:$F,MATCH($B2178,'Pliegos Tarifarios (Santiago)'!$A:$A,0)),H2178&lt;=500,INDEX('Pliegos Tarifarios (Santiago)'!$G:$G,MATCH($B2178,'Pliegos Tarifarios (Santiago)'!$A:$A,0)),H2178&lt;=1000,INDEX('Pliegos Tarifarios (Santiago)'!$H:$H,MATCH($B2178,'Pliegos Tarifarios (Santiago)'!$A:$A,0)),H2178&lt;=5000,INDEX('Pliegos Tarifarios (Santiago)'!$I:$I,MATCH($B2178,'Pliegos Tarifarios (Santiago)'!$A:$A,0)),H2178&gt;5000,INDEX('Pliegos Tarifarios (Santiago)'!$J:$J,MATCH($B2178,'Pliegos Tarifarios (Santiago)'!$A:$A,0)))/1.19</f>
        <v>4159.9467248739493</v>
      </c>
      <c r="R2178" s="19">
        <f>INDEX('Pliegos Tarifarios (Santiago)'!$K:$K,MATCH($B2178,'Pliegos Tarifarios (Santiago)'!$A:$A,0))</f>
        <v>729.50400000000002</v>
      </c>
      <c r="S2178" s="21">
        <f t="shared" ref="S2178:S2241" si="136">SUM(M2178:R2178)</f>
        <v>275802.08000177401</v>
      </c>
      <c r="T2178" s="21">
        <f t="shared" si="133"/>
        <v>52402.395200337065</v>
      </c>
      <c r="U2178" s="19">
        <v>0</v>
      </c>
      <c r="V2178" s="21">
        <f t="shared" si="134"/>
        <v>328204.47520211106</v>
      </c>
    </row>
    <row r="2179" spans="1:22" x14ac:dyDescent="0.3">
      <c r="A2179" s="3" t="s">
        <v>140</v>
      </c>
      <c r="B2179" s="3">
        <v>9</v>
      </c>
      <c r="C2179" s="4" t="s">
        <v>178</v>
      </c>
      <c r="D2179" s="3" t="s">
        <v>467</v>
      </c>
      <c r="E2179" s="3" t="s">
        <v>75</v>
      </c>
      <c r="F2179" s="4" t="s">
        <v>468</v>
      </c>
      <c r="G2179" s="3" t="s">
        <v>16</v>
      </c>
      <c r="H2179" s="5">
        <v>1391.5047</v>
      </c>
      <c r="I2179" s="5">
        <v>3.9498000000000002</v>
      </c>
      <c r="J2179" s="5">
        <v>3.7898999999999998</v>
      </c>
      <c r="K2179" s="6">
        <v>0.95951693756645895</v>
      </c>
      <c r="L2179" s="5">
        <v>44.89</v>
      </c>
      <c r="M2179" s="19">
        <f>H2179*INDEX('Pliegos Tarifarios (Santiago)'!$B:$B,MATCH($B2179,'Pliegos Tarifarios (Santiago)'!$A:$A,0))</f>
        <v>183348.8337861</v>
      </c>
      <c r="N2179" s="19">
        <f>I2179*INDEX('Pliegos Tarifarios (Santiago)'!$C:$C,MATCH($B2179,'Pliegos Tarifarios (Santiago)'!$A:$A,0))</f>
        <v>13596.471586200001</v>
      </c>
      <c r="O2179" s="19">
        <f>J2179*INDEX('Pliegos Tarifarios (Santiago)'!$D:$D,MATCH($B2179,'Pliegos Tarifarios (Santiago)'!$A:$A,0))</f>
        <v>54999.536646599998</v>
      </c>
      <c r="P2179" s="19">
        <f>H2179*INDEX('Pliegos Tarifarios (Santiago)'!$E:$E,MATCH($B2179,'Pliegos Tarifarios (Santiago)'!$A:$A,0))</f>
        <v>18122.9572128</v>
      </c>
      <c r="Q2179" s="19" cm="1">
        <f t="array" ref="Q2179">H2179*_xlfn.IFS(H2179&lt;=350,INDEX('Pliegos Tarifarios (Santiago)'!$F:$F,MATCH($B2179,'Pliegos Tarifarios (Santiago)'!$A:$A,0)),H2179&lt;=500,INDEX('Pliegos Tarifarios (Santiago)'!$G:$G,MATCH($B2179,'Pliegos Tarifarios (Santiago)'!$A:$A,0)),H2179&lt;=1000,INDEX('Pliegos Tarifarios (Santiago)'!$H:$H,MATCH($B2179,'Pliegos Tarifarios (Santiago)'!$A:$A,0)),H2179&lt;=5000,INDEX('Pliegos Tarifarios (Santiago)'!$I:$I,MATCH($B2179,'Pliegos Tarifarios (Santiago)'!$A:$A,0)),H2179&gt;5000,INDEX('Pliegos Tarifarios (Santiago)'!$J:$J,MATCH($B2179,'Pliegos Tarifarios (Santiago)'!$A:$A,0)))/1.19</f>
        <v>4175.6834316806717</v>
      </c>
      <c r="R2179" s="19">
        <f>INDEX('Pliegos Tarifarios (Santiago)'!$K:$K,MATCH($B2179,'Pliegos Tarifarios (Santiago)'!$A:$A,0))</f>
        <v>729.50400000000002</v>
      </c>
      <c r="S2179" s="21">
        <f t="shared" si="136"/>
        <v>274972.9866633807</v>
      </c>
      <c r="T2179" s="21">
        <f t="shared" si="133"/>
        <v>52244.867466042335</v>
      </c>
      <c r="U2179" s="19">
        <v>0</v>
      </c>
      <c r="V2179" s="21">
        <f t="shared" si="134"/>
        <v>327217.85412942304</v>
      </c>
    </row>
    <row r="2180" spans="1:22" x14ac:dyDescent="0.3">
      <c r="A2180" s="3" t="s">
        <v>140</v>
      </c>
      <c r="B2180" s="3">
        <v>9</v>
      </c>
      <c r="C2180" s="4" t="s">
        <v>178</v>
      </c>
      <c r="D2180" s="3" t="s">
        <v>469</v>
      </c>
      <c r="E2180" s="3" t="s">
        <v>75</v>
      </c>
      <c r="F2180" s="4" t="s">
        <v>470</v>
      </c>
      <c r="G2180" s="3" t="s">
        <v>16</v>
      </c>
      <c r="H2180" s="5">
        <v>1390.5361</v>
      </c>
      <c r="I2180" s="5">
        <v>3.9049</v>
      </c>
      <c r="J2180" s="5">
        <v>3.7850000000000001</v>
      </c>
      <c r="K2180" s="6">
        <v>0.96929498834797312</v>
      </c>
      <c r="L2180" s="5">
        <v>44.86</v>
      </c>
      <c r="M2180" s="19">
        <f>H2180*INDEX('Pliegos Tarifarios (Santiago)'!$B:$B,MATCH($B2180,'Pliegos Tarifarios (Santiago)'!$A:$A,0))</f>
        <v>183221.20814430001</v>
      </c>
      <c r="N2180" s="19">
        <f>I2180*INDEX('Pliegos Tarifarios (Santiago)'!$C:$C,MATCH($B2180,'Pliegos Tarifarios (Santiago)'!$A:$A,0))</f>
        <v>13441.911463099999</v>
      </c>
      <c r="O2180" s="19">
        <f>J2180*INDEX('Pliegos Tarifarios (Santiago)'!$D:$D,MATCH($B2180,'Pliegos Tarifarios (Santiago)'!$A:$A,0))</f>
        <v>54928.427190000002</v>
      </c>
      <c r="P2180" s="19">
        <f>H2180*INDEX('Pliegos Tarifarios (Santiago)'!$E:$E,MATCH($B2180,'Pliegos Tarifarios (Santiago)'!$A:$A,0))</f>
        <v>18110.342166399998</v>
      </c>
      <c r="Q2180" s="19" cm="1">
        <f t="array" ref="Q2180">H2180*_xlfn.IFS(H2180&lt;=350,INDEX('Pliegos Tarifarios (Santiago)'!$F:$F,MATCH($B2180,'Pliegos Tarifarios (Santiago)'!$A:$A,0)),H2180&lt;=500,INDEX('Pliegos Tarifarios (Santiago)'!$G:$G,MATCH($B2180,'Pliegos Tarifarios (Santiago)'!$A:$A,0)),H2180&lt;=1000,INDEX('Pliegos Tarifarios (Santiago)'!$H:$H,MATCH($B2180,'Pliegos Tarifarios (Santiago)'!$A:$A,0)),H2180&lt;=5000,INDEX('Pliegos Tarifarios (Santiago)'!$I:$I,MATCH($B2180,'Pliegos Tarifarios (Santiago)'!$A:$A,0)),H2180&gt;5000,INDEX('Pliegos Tarifarios (Santiago)'!$J:$J,MATCH($B2180,'Pliegos Tarifarios (Santiago)'!$A:$A,0)))/1.19</f>
        <v>4172.7768177310927</v>
      </c>
      <c r="R2180" s="19">
        <f>INDEX('Pliegos Tarifarios (Santiago)'!$K:$K,MATCH($B2180,'Pliegos Tarifarios (Santiago)'!$A:$A,0))</f>
        <v>729.50400000000002</v>
      </c>
      <c r="S2180" s="21">
        <f t="shared" si="136"/>
        <v>274604.16978153109</v>
      </c>
      <c r="T2180" s="21">
        <f t="shared" si="133"/>
        <v>52174.79225849091</v>
      </c>
      <c r="U2180" s="19">
        <v>0</v>
      </c>
      <c r="V2180" s="21">
        <f t="shared" si="134"/>
        <v>326778.96204002202</v>
      </c>
    </row>
    <row r="2181" spans="1:22" x14ac:dyDescent="0.3">
      <c r="A2181" s="3" t="s">
        <v>140</v>
      </c>
      <c r="B2181" s="3">
        <v>9</v>
      </c>
      <c r="C2181" s="4" t="s">
        <v>178</v>
      </c>
      <c r="D2181" s="3" t="s">
        <v>471</v>
      </c>
      <c r="E2181" s="3" t="s">
        <v>90</v>
      </c>
      <c r="F2181" s="4" t="s">
        <v>472</v>
      </c>
      <c r="G2181" s="3" t="s">
        <v>30</v>
      </c>
      <c r="H2181" s="5">
        <v>346.96039999999999</v>
      </c>
      <c r="I2181" s="5">
        <v>0.95989999999999998</v>
      </c>
      <c r="J2181" s="5">
        <v>0.95689999999999997</v>
      </c>
      <c r="K2181" s="6">
        <v>0.99687467444525468</v>
      </c>
      <c r="L2181" s="5">
        <v>11.19</v>
      </c>
      <c r="M2181" s="19">
        <f>H2181*INDEX('Pliegos Tarifarios (Santiago)'!$B:$B,MATCH($B2181,'Pliegos Tarifarios (Santiago)'!$A:$A,0))</f>
        <v>45716.543185200004</v>
      </c>
      <c r="N2181" s="19">
        <f>I2181*INDEX('Pliegos Tarifarios (Santiago)'!$C:$C,MATCH($B2181,'Pliegos Tarifarios (Santiago)'!$A:$A,0))</f>
        <v>3304.2820081</v>
      </c>
      <c r="O2181" s="19">
        <f>J2181*INDEX('Pliegos Tarifarios (Santiago)'!$D:$D,MATCH($B2181,'Pliegos Tarifarios (Santiago)'!$A:$A,0))</f>
        <v>13886.6610246</v>
      </c>
      <c r="P2181" s="19">
        <f>H2181*INDEX('Pliegos Tarifarios (Santiago)'!$E:$E,MATCH($B2181,'Pliegos Tarifarios (Santiago)'!$A:$A,0))</f>
        <v>4518.8122495999996</v>
      </c>
      <c r="Q2181" s="19" cm="1">
        <f t="array" ref="Q2181">H2181*_xlfn.IFS(H2181&lt;=350,INDEX('Pliegos Tarifarios (Santiago)'!$F:$F,MATCH($B2181,'Pliegos Tarifarios (Santiago)'!$A:$A,0)),H2181&lt;=500,INDEX('Pliegos Tarifarios (Santiago)'!$G:$G,MATCH($B2181,'Pliegos Tarifarios (Santiago)'!$A:$A,0)),H2181&lt;=1000,INDEX('Pliegos Tarifarios (Santiago)'!$H:$H,MATCH($B2181,'Pliegos Tarifarios (Santiago)'!$A:$A,0)),H2181&lt;=5000,INDEX('Pliegos Tarifarios (Santiago)'!$I:$I,MATCH($B2181,'Pliegos Tarifarios (Santiago)'!$A:$A,0)),H2181&gt;5000,INDEX('Pliegos Tarifarios (Santiago)'!$J:$J,MATCH($B2181,'Pliegos Tarifarios (Santiago)'!$A:$A,0)))/1.19</f>
        <v>228.58567529411766</v>
      </c>
      <c r="R2181" s="19">
        <f>INDEX('Pliegos Tarifarios (Santiago)'!$K:$K,MATCH($B2181,'Pliegos Tarifarios (Santiago)'!$A:$A,0))</f>
        <v>729.50400000000002</v>
      </c>
      <c r="S2181" s="21">
        <f t="shared" si="136"/>
        <v>68384.388142794123</v>
      </c>
      <c r="T2181" s="21">
        <f t="shared" si="133"/>
        <v>12993.033747130883</v>
      </c>
      <c r="U2181" s="19">
        <v>0</v>
      </c>
      <c r="V2181" s="21">
        <f t="shared" si="134"/>
        <v>81377.421889925012</v>
      </c>
    </row>
    <row r="2182" spans="1:22" x14ac:dyDescent="0.3">
      <c r="A2182" s="3" t="s">
        <v>140</v>
      </c>
      <c r="B2182" s="3">
        <v>9</v>
      </c>
      <c r="C2182" s="4" t="s">
        <v>178</v>
      </c>
      <c r="D2182" s="3" t="s">
        <v>473</v>
      </c>
      <c r="E2182" s="3" t="s">
        <v>90</v>
      </c>
      <c r="F2182" s="4" t="s">
        <v>91</v>
      </c>
      <c r="G2182" s="3" t="s">
        <v>30</v>
      </c>
      <c r="H2182" s="5">
        <v>347.5215</v>
      </c>
      <c r="I2182" s="5">
        <v>0.96819999999999995</v>
      </c>
      <c r="J2182" s="5">
        <v>0.96819999999999995</v>
      </c>
      <c r="K2182" s="6">
        <v>1</v>
      </c>
      <c r="L2182" s="5">
        <v>11.21</v>
      </c>
      <c r="M2182" s="19">
        <f>H2182*INDEX('Pliegos Tarifarios (Santiago)'!$B:$B,MATCH($B2182,'Pliegos Tarifarios (Santiago)'!$A:$A,0))</f>
        <v>45790.475404500001</v>
      </c>
      <c r="N2182" s="19">
        <f>I2182*INDEX('Pliegos Tarifarios (Santiago)'!$C:$C,MATCH($B2182,'Pliegos Tarifarios (Santiago)'!$A:$A,0))</f>
        <v>3332.8532557999997</v>
      </c>
      <c r="O2182" s="19">
        <f>J2182*INDEX('Pliegos Tarifarios (Santiago)'!$D:$D,MATCH($B2182,'Pliegos Tarifarios (Santiago)'!$A:$A,0))</f>
        <v>14050.648138799999</v>
      </c>
      <c r="P2182" s="19">
        <f>H2182*INDEX('Pliegos Tarifarios (Santiago)'!$E:$E,MATCH($B2182,'Pliegos Tarifarios (Santiago)'!$A:$A,0))</f>
        <v>4526.1200159999999</v>
      </c>
      <c r="Q2182" s="19" cm="1">
        <f t="array" ref="Q2182">H2182*_xlfn.IFS(H2182&lt;=350,INDEX('Pliegos Tarifarios (Santiago)'!$F:$F,MATCH($B2182,'Pliegos Tarifarios (Santiago)'!$A:$A,0)),H2182&lt;=500,INDEX('Pliegos Tarifarios (Santiago)'!$G:$G,MATCH($B2182,'Pliegos Tarifarios (Santiago)'!$A:$A,0)),H2182&lt;=1000,INDEX('Pliegos Tarifarios (Santiago)'!$H:$H,MATCH($B2182,'Pliegos Tarifarios (Santiago)'!$A:$A,0)),H2182&lt;=5000,INDEX('Pliegos Tarifarios (Santiago)'!$I:$I,MATCH($B2182,'Pliegos Tarifarios (Santiago)'!$A:$A,0)),H2182&gt;5000,INDEX('Pliegos Tarifarios (Santiago)'!$J:$J,MATCH($B2182,'Pliegos Tarifarios (Santiago)'!$A:$A,0)))/1.19</f>
        <v>228.95534117647063</v>
      </c>
      <c r="R2182" s="19">
        <f>INDEX('Pliegos Tarifarios (Santiago)'!$K:$K,MATCH($B2182,'Pliegos Tarifarios (Santiago)'!$A:$A,0))</f>
        <v>729.50400000000002</v>
      </c>
      <c r="S2182" s="21">
        <f t="shared" si="136"/>
        <v>68658.556156276463</v>
      </c>
      <c r="T2182" s="21">
        <f t="shared" si="133"/>
        <v>13045.125669692528</v>
      </c>
      <c r="U2182" s="19">
        <v>0</v>
      </c>
      <c r="V2182" s="21">
        <f t="shared" si="134"/>
        <v>81703.68182596899</v>
      </c>
    </row>
    <row r="2183" spans="1:22" x14ac:dyDescent="0.3">
      <c r="A2183" s="3" t="s">
        <v>140</v>
      </c>
      <c r="B2183" s="3">
        <v>9</v>
      </c>
      <c r="C2183" s="4" t="s">
        <v>178</v>
      </c>
      <c r="D2183" s="3" t="s">
        <v>474</v>
      </c>
      <c r="E2183" s="3" t="s">
        <v>70</v>
      </c>
      <c r="F2183" s="4" t="s">
        <v>475</v>
      </c>
      <c r="G2183" s="3" t="s">
        <v>16</v>
      </c>
      <c r="H2183" s="5">
        <v>1158.0368000000001</v>
      </c>
      <c r="I2183" s="5">
        <v>3.1819999999999999</v>
      </c>
      <c r="J2183" s="5">
        <v>3.1173999999999999</v>
      </c>
      <c r="K2183" s="6">
        <v>0.97969830295411686</v>
      </c>
      <c r="L2183" s="5">
        <v>37.36</v>
      </c>
      <c r="M2183" s="19">
        <f>H2183*INDEX('Pliegos Tarifarios (Santiago)'!$B:$B,MATCH($B2183,'Pliegos Tarifarios (Santiago)'!$A:$A,0))</f>
        <v>152586.40287840003</v>
      </c>
      <c r="N2183" s="19">
        <f>I2183*INDEX('Pliegos Tarifarios (Santiago)'!$C:$C,MATCH($B2183,'Pliegos Tarifarios (Santiago)'!$A:$A,0))</f>
        <v>10953.459058</v>
      </c>
      <c r="O2183" s="19">
        <f>J2183*INDEX('Pliegos Tarifarios (Santiago)'!$D:$D,MATCH($B2183,'Pliegos Tarifarios (Santiago)'!$A:$A,0))</f>
        <v>45240.126531599999</v>
      </c>
      <c r="P2183" s="19">
        <f>H2183*INDEX('Pliegos Tarifarios (Santiago)'!$E:$E,MATCH($B2183,'Pliegos Tarifarios (Santiago)'!$A:$A,0))</f>
        <v>15082.2712832</v>
      </c>
      <c r="Q2183" s="19" cm="1">
        <f t="array" ref="Q2183">H2183*_xlfn.IFS(H2183&lt;=350,INDEX('Pliegos Tarifarios (Santiago)'!$F:$F,MATCH($B2183,'Pliegos Tarifarios (Santiago)'!$A:$A,0)),H2183&lt;=500,INDEX('Pliegos Tarifarios (Santiago)'!$G:$G,MATCH($B2183,'Pliegos Tarifarios (Santiago)'!$A:$A,0)),H2183&lt;=1000,INDEX('Pliegos Tarifarios (Santiago)'!$H:$H,MATCH($B2183,'Pliegos Tarifarios (Santiago)'!$A:$A,0)),H2183&lt;=5000,INDEX('Pliegos Tarifarios (Santiago)'!$I:$I,MATCH($B2183,'Pliegos Tarifarios (Santiago)'!$A:$A,0)),H2183&gt;5000,INDEX('Pliegos Tarifarios (Santiago)'!$J:$J,MATCH($B2183,'Pliegos Tarifarios (Santiago)'!$A:$A,0)))/1.19</f>
        <v>3475.0835401680674</v>
      </c>
      <c r="R2183" s="19">
        <f>INDEX('Pliegos Tarifarios (Santiago)'!$K:$K,MATCH($B2183,'Pliegos Tarifarios (Santiago)'!$A:$A,0))</f>
        <v>729.50400000000002</v>
      </c>
      <c r="S2183" s="21">
        <f t="shared" si="136"/>
        <v>228066.84729136809</v>
      </c>
      <c r="T2183" s="21">
        <f t="shared" si="133"/>
        <v>43332.700985359937</v>
      </c>
      <c r="U2183" s="19">
        <v>0</v>
      </c>
      <c r="V2183" s="21">
        <f t="shared" si="134"/>
        <v>271399.54827672802</v>
      </c>
    </row>
    <row r="2184" spans="1:22" x14ac:dyDescent="0.3">
      <c r="A2184" s="3" t="s">
        <v>140</v>
      </c>
      <c r="B2184" s="3">
        <v>9</v>
      </c>
      <c r="C2184" s="4" t="s">
        <v>178</v>
      </c>
      <c r="D2184" s="3" t="s">
        <v>476</v>
      </c>
      <c r="E2184" s="3" t="s">
        <v>70</v>
      </c>
      <c r="F2184" s="4" t="s">
        <v>477</v>
      </c>
      <c r="G2184" s="3" t="s">
        <v>16</v>
      </c>
      <c r="H2184" s="5">
        <v>926.05520000000001</v>
      </c>
      <c r="I2184" s="5">
        <v>2.6747000000000001</v>
      </c>
      <c r="J2184" s="5">
        <v>2.5143</v>
      </c>
      <c r="K2184" s="6">
        <v>0.94003065764384786</v>
      </c>
      <c r="L2184" s="5">
        <v>29.87</v>
      </c>
      <c r="M2184" s="19">
        <f>H2184*INDEX('Pliegos Tarifarios (Santiago)'!$B:$B,MATCH($B2184,'Pliegos Tarifarios (Santiago)'!$A:$A,0))</f>
        <v>122019.8113176</v>
      </c>
      <c r="N2184" s="19">
        <f>I2184*INDEX('Pliegos Tarifarios (Santiago)'!$C:$C,MATCH($B2184,'Pliegos Tarifarios (Santiago)'!$A:$A,0))</f>
        <v>9207.1706293000007</v>
      </c>
      <c r="O2184" s="19">
        <f>J2184*INDEX('Pliegos Tarifarios (Santiago)'!$D:$D,MATCH($B2184,'Pliegos Tarifarios (Santiago)'!$A:$A,0))</f>
        <v>36487.858516200002</v>
      </c>
      <c r="P2184" s="19">
        <f>H2184*INDEX('Pliegos Tarifarios (Santiago)'!$E:$E,MATCH($B2184,'Pliegos Tarifarios (Santiago)'!$A:$A,0))</f>
        <v>12060.9429248</v>
      </c>
      <c r="Q2184" s="19" cm="1">
        <f t="array" ref="Q2184">H2184*_xlfn.IFS(H2184&lt;=350,INDEX('Pliegos Tarifarios (Santiago)'!$F:$F,MATCH($B2184,'Pliegos Tarifarios (Santiago)'!$A:$A,0)),H2184&lt;=500,INDEX('Pliegos Tarifarios (Santiago)'!$G:$G,MATCH($B2184,'Pliegos Tarifarios (Santiago)'!$A:$A,0)),H2184&lt;=1000,INDEX('Pliegos Tarifarios (Santiago)'!$H:$H,MATCH($B2184,'Pliegos Tarifarios (Santiago)'!$A:$A,0)),H2184&lt;=5000,INDEX('Pliegos Tarifarios (Santiago)'!$I:$I,MATCH($B2184,'Pliegos Tarifarios (Santiago)'!$A:$A,0)),H2184&gt;5000,INDEX('Pliegos Tarifarios (Santiago)'!$J:$J,MATCH($B2184,'Pliegos Tarifarios (Santiago)'!$A:$A,0)))/1.19</f>
        <v>2171.9496329411768</v>
      </c>
      <c r="R2184" s="19">
        <f>INDEX('Pliegos Tarifarios (Santiago)'!$K:$K,MATCH($B2184,'Pliegos Tarifarios (Santiago)'!$A:$A,0))</f>
        <v>729.50400000000002</v>
      </c>
      <c r="S2184" s="21">
        <f t="shared" si="136"/>
        <v>182677.23702084116</v>
      </c>
      <c r="T2184" s="21">
        <f t="shared" si="133"/>
        <v>34708.675033959822</v>
      </c>
      <c r="U2184" s="19">
        <v>0</v>
      </c>
      <c r="V2184" s="21">
        <f t="shared" si="134"/>
        <v>217385.91205480098</v>
      </c>
    </row>
    <row r="2185" spans="1:22" x14ac:dyDescent="0.3">
      <c r="A2185" s="3" t="s">
        <v>140</v>
      </c>
      <c r="B2185" s="3">
        <v>9</v>
      </c>
      <c r="C2185" s="4" t="s">
        <v>178</v>
      </c>
      <c r="D2185" s="3" t="s">
        <v>478</v>
      </c>
      <c r="E2185" s="3" t="s">
        <v>70</v>
      </c>
      <c r="F2185" s="4" t="s">
        <v>479</v>
      </c>
      <c r="G2185" s="3" t="s">
        <v>16</v>
      </c>
      <c r="H2185" s="5">
        <v>927.11689999999999</v>
      </c>
      <c r="I2185" s="5">
        <v>2.5933999999999999</v>
      </c>
      <c r="J2185" s="5">
        <v>2.5933999999999999</v>
      </c>
      <c r="K2185" s="6">
        <v>1</v>
      </c>
      <c r="L2185" s="5">
        <v>29.91</v>
      </c>
      <c r="M2185" s="19">
        <f>H2185*INDEX('Pliegos Tarifarios (Santiago)'!$B:$B,MATCH($B2185,'Pliegos Tarifarios (Santiago)'!$A:$A,0))</f>
        <v>122159.70409470001</v>
      </c>
      <c r="N2185" s="19">
        <f>I2185*INDEX('Pliegos Tarifarios (Santiago)'!$C:$C,MATCH($B2185,'Pliegos Tarifarios (Santiago)'!$A:$A,0))</f>
        <v>8927.3100945999995</v>
      </c>
      <c r="O2185" s="19">
        <f>J2185*INDEX('Pliegos Tarifarios (Santiago)'!$D:$D,MATCH($B2185,'Pliegos Tarifarios (Santiago)'!$A:$A,0))</f>
        <v>37635.768315599998</v>
      </c>
      <c r="P2185" s="19">
        <f>H2185*INDEX('Pliegos Tarifarios (Santiago)'!$E:$E,MATCH($B2185,'Pliegos Tarifarios (Santiago)'!$A:$A,0))</f>
        <v>12074.7705056</v>
      </c>
      <c r="Q2185" s="19" cm="1">
        <f t="array" ref="Q2185">H2185*_xlfn.IFS(H2185&lt;=350,INDEX('Pliegos Tarifarios (Santiago)'!$F:$F,MATCH($B2185,'Pliegos Tarifarios (Santiago)'!$A:$A,0)),H2185&lt;=500,INDEX('Pliegos Tarifarios (Santiago)'!$G:$G,MATCH($B2185,'Pliegos Tarifarios (Santiago)'!$A:$A,0)),H2185&lt;=1000,INDEX('Pliegos Tarifarios (Santiago)'!$H:$H,MATCH($B2185,'Pliegos Tarifarios (Santiago)'!$A:$A,0)),H2185&lt;=5000,INDEX('Pliegos Tarifarios (Santiago)'!$I:$I,MATCH($B2185,'Pliegos Tarifarios (Santiago)'!$A:$A,0)),H2185&gt;5000,INDEX('Pliegos Tarifarios (Santiago)'!$J:$J,MATCH($B2185,'Pliegos Tarifarios (Santiago)'!$A:$A,0)))/1.19</f>
        <v>2174.4397209243702</v>
      </c>
      <c r="R2185" s="19">
        <f>INDEX('Pliegos Tarifarios (Santiago)'!$K:$K,MATCH($B2185,'Pliegos Tarifarios (Santiago)'!$A:$A,0))</f>
        <v>729.50400000000002</v>
      </c>
      <c r="S2185" s="21">
        <f t="shared" si="136"/>
        <v>183701.49673142435</v>
      </c>
      <c r="T2185" s="21">
        <f t="shared" si="133"/>
        <v>34903.284378970631</v>
      </c>
      <c r="U2185" s="19">
        <v>0</v>
      </c>
      <c r="V2185" s="21">
        <f t="shared" si="134"/>
        <v>218604.78111039498</v>
      </c>
    </row>
    <row r="2186" spans="1:22" x14ac:dyDescent="0.3">
      <c r="A2186" s="3" t="s">
        <v>140</v>
      </c>
      <c r="B2186" s="3">
        <v>9</v>
      </c>
      <c r="C2186" s="4" t="s">
        <v>178</v>
      </c>
      <c r="D2186" s="3" t="s">
        <v>480</v>
      </c>
      <c r="E2186" s="3" t="s">
        <v>481</v>
      </c>
      <c r="F2186" s="4" t="s">
        <v>482</v>
      </c>
      <c r="G2186" s="3" t="s">
        <v>16</v>
      </c>
      <c r="H2186" s="5">
        <v>2311.8256999999999</v>
      </c>
      <c r="I2186" s="5">
        <v>6.5168999999999997</v>
      </c>
      <c r="J2186" s="5">
        <v>6.3471000000000002</v>
      </c>
      <c r="K2186" s="6">
        <v>0.97394466694287174</v>
      </c>
      <c r="L2186" s="5">
        <v>74.58</v>
      </c>
      <c r="M2186" s="19">
        <f>H2186*INDEX('Pliegos Tarifarios (Santiago)'!$B:$B,MATCH($B2186,'Pliegos Tarifarios (Santiago)'!$A:$A,0))</f>
        <v>304613.08970910002</v>
      </c>
      <c r="N2186" s="19">
        <f>I2186*INDEX('Pliegos Tarifarios (Santiago)'!$C:$C,MATCH($B2186,'Pliegos Tarifarios (Santiago)'!$A:$A,0))</f>
        <v>22433.248691099998</v>
      </c>
      <c r="O2186" s="19">
        <f>J2186*INDEX('Pliegos Tarifarios (Santiago)'!$D:$D,MATCH($B2186,'Pliegos Tarifarios (Santiago)'!$A:$A,0))</f>
        <v>92109.9657114</v>
      </c>
      <c r="P2186" s="19">
        <f>H2186*INDEX('Pliegos Tarifarios (Santiago)'!$E:$E,MATCH($B2186,'Pliegos Tarifarios (Santiago)'!$A:$A,0))</f>
        <v>30109.217916799997</v>
      </c>
      <c r="Q2186" s="19" cm="1">
        <f t="array" ref="Q2186">H2186*_xlfn.IFS(H2186&lt;=350,INDEX('Pliegos Tarifarios (Santiago)'!$F:$F,MATCH($B2186,'Pliegos Tarifarios (Santiago)'!$A:$A,0)),H2186&lt;=500,INDEX('Pliegos Tarifarios (Santiago)'!$G:$G,MATCH($B2186,'Pliegos Tarifarios (Santiago)'!$A:$A,0)),H2186&lt;=1000,INDEX('Pliegos Tarifarios (Santiago)'!$H:$H,MATCH($B2186,'Pliegos Tarifarios (Santiago)'!$A:$A,0)),H2186&lt;=5000,INDEX('Pliegos Tarifarios (Santiago)'!$I:$I,MATCH($B2186,'Pliegos Tarifarios (Santiago)'!$A:$A,0)),H2186&gt;5000,INDEX('Pliegos Tarifarios (Santiago)'!$J:$J,MATCH($B2186,'Pliegos Tarifarios (Santiago)'!$A:$A,0)))/1.19</f>
        <v>6937.4198106722679</v>
      </c>
      <c r="R2186" s="19">
        <f>INDEX('Pliegos Tarifarios (Santiago)'!$K:$K,MATCH($B2186,'Pliegos Tarifarios (Santiago)'!$A:$A,0))</f>
        <v>729.50400000000002</v>
      </c>
      <c r="S2186" s="21">
        <f t="shared" si="136"/>
        <v>456932.44583907234</v>
      </c>
      <c r="T2186" s="21">
        <f t="shared" ref="T2186:T2249" si="137">S2186*0.19</f>
        <v>86817.164709423741</v>
      </c>
      <c r="U2186" s="19">
        <v>0</v>
      </c>
      <c r="V2186" s="21">
        <f t="shared" ref="V2186:V2249" si="138">SUM(S2186:T2186)</f>
        <v>543749.61054849613</v>
      </c>
    </row>
    <row r="2187" spans="1:22" x14ac:dyDescent="0.3">
      <c r="A2187" s="3" t="s">
        <v>140</v>
      </c>
      <c r="B2187" s="3">
        <v>9</v>
      </c>
      <c r="C2187" s="4" t="s">
        <v>178</v>
      </c>
      <c r="D2187" s="3" t="s">
        <v>483</v>
      </c>
      <c r="E2187" s="3" t="s">
        <v>481</v>
      </c>
      <c r="F2187" s="4" t="s">
        <v>484</v>
      </c>
      <c r="G2187" s="3" t="s">
        <v>16</v>
      </c>
      <c r="H2187" s="5">
        <v>1735.7538999999999</v>
      </c>
      <c r="I2187" s="5">
        <v>4.9573999999999998</v>
      </c>
      <c r="J2187" s="5">
        <v>4.8296000000000001</v>
      </c>
      <c r="K2187" s="6">
        <v>0.97422035744543511</v>
      </c>
      <c r="L2187" s="5">
        <v>55.99</v>
      </c>
      <c r="M2187" s="19">
        <f>H2187*INDEX('Pliegos Tarifarios (Santiago)'!$B:$B,MATCH($B2187,'Pliegos Tarifarios (Santiago)'!$A:$A,0))</f>
        <v>228708.1411257</v>
      </c>
      <c r="N2187" s="19">
        <f>I2187*INDEX('Pliegos Tarifarios (Santiago)'!$C:$C,MATCH($B2187,'Pliegos Tarifarios (Santiago)'!$A:$A,0))</f>
        <v>17064.9522106</v>
      </c>
      <c r="O2187" s="19">
        <f>J2187*INDEX('Pliegos Tarifarios (Santiago)'!$D:$D,MATCH($B2187,'Pliegos Tarifarios (Santiago)'!$A:$A,0))</f>
        <v>70087.802366400007</v>
      </c>
      <c r="P2187" s="19">
        <f>H2187*INDEX('Pliegos Tarifarios (Santiago)'!$E:$E,MATCH($B2187,'Pliegos Tarifarios (Santiago)'!$A:$A,0))</f>
        <v>22606.458793599999</v>
      </c>
      <c r="Q2187" s="19" cm="1">
        <f t="array" ref="Q2187">H2187*_xlfn.IFS(H2187&lt;=350,INDEX('Pliegos Tarifarios (Santiago)'!$F:$F,MATCH($B2187,'Pliegos Tarifarios (Santiago)'!$A:$A,0)),H2187&lt;=500,INDEX('Pliegos Tarifarios (Santiago)'!$G:$G,MATCH($B2187,'Pliegos Tarifarios (Santiago)'!$A:$A,0)),H2187&lt;=1000,INDEX('Pliegos Tarifarios (Santiago)'!$H:$H,MATCH($B2187,'Pliegos Tarifarios (Santiago)'!$A:$A,0)),H2187&lt;=5000,INDEX('Pliegos Tarifarios (Santiago)'!$I:$I,MATCH($B2187,'Pliegos Tarifarios (Santiago)'!$A:$A,0)),H2187&gt;5000,INDEX('Pliegos Tarifarios (Santiago)'!$J:$J,MATCH($B2187,'Pliegos Tarifarios (Santiago)'!$A:$A,0)))/1.19</f>
        <v>5208.7203167226889</v>
      </c>
      <c r="R2187" s="19">
        <f>INDEX('Pliegos Tarifarios (Santiago)'!$K:$K,MATCH($B2187,'Pliegos Tarifarios (Santiago)'!$A:$A,0))</f>
        <v>729.50400000000002</v>
      </c>
      <c r="S2187" s="21">
        <f t="shared" si="136"/>
        <v>344405.5788130227</v>
      </c>
      <c r="T2187" s="21">
        <f t="shared" si="137"/>
        <v>65437.059974474316</v>
      </c>
      <c r="U2187" s="19">
        <v>0</v>
      </c>
      <c r="V2187" s="21">
        <f t="shared" si="138"/>
        <v>409842.63878749701</v>
      </c>
    </row>
    <row r="2188" spans="1:22" x14ac:dyDescent="0.3">
      <c r="A2188" s="3" t="s">
        <v>140</v>
      </c>
      <c r="B2188" s="3">
        <v>9</v>
      </c>
      <c r="C2188" s="4" t="s">
        <v>178</v>
      </c>
      <c r="D2188" s="3" t="s">
        <v>485</v>
      </c>
      <c r="E2188" s="3" t="s">
        <v>481</v>
      </c>
      <c r="F2188" s="4" t="s">
        <v>486</v>
      </c>
      <c r="G2188" s="3" t="s">
        <v>16</v>
      </c>
      <c r="H2188" s="5">
        <v>1736.9586999999999</v>
      </c>
      <c r="I2188" s="5">
        <v>4.8083</v>
      </c>
      <c r="J2188" s="5">
        <v>4.8083</v>
      </c>
      <c r="K2188" s="6">
        <v>1</v>
      </c>
      <c r="L2188" s="5">
        <v>56.03</v>
      </c>
      <c r="M2188" s="19">
        <f>H2188*INDEX('Pliegos Tarifarios (Santiago)'!$B:$B,MATCH($B2188,'Pliegos Tarifarios (Santiago)'!$A:$A,0))</f>
        <v>228866.8891881</v>
      </c>
      <c r="N2188" s="19">
        <f>I2188*INDEX('Pliegos Tarifarios (Santiago)'!$C:$C,MATCH($B2188,'Pliegos Tarifarios (Santiago)'!$A:$A,0))</f>
        <v>16551.702447700001</v>
      </c>
      <c r="O2188" s="19">
        <f>J2188*INDEX('Pliegos Tarifarios (Santiago)'!$D:$D,MATCH($B2188,'Pliegos Tarifarios (Santiago)'!$A:$A,0))</f>
        <v>69778.693912200004</v>
      </c>
      <c r="P2188" s="19">
        <f>H2188*INDEX('Pliegos Tarifarios (Santiago)'!$E:$E,MATCH($B2188,'Pliegos Tarifarios (Santiago)'!$A:$A,0))</f>
        <v>22622.150108799997</v>
      </c>
      <c r="Q2188" s="19" cm="1">
        <f t="array" ref="Q2188">H2188*_xlfn.IFS(H2188&lt;=350,INDEX('Pliegos Tarifarios (Santiago)'!$F:$F,MATCH($B2188,'Pliegos Tarifarios (Santiago)'!$A:$A,0)),H2188&lt;=500,INDEX('Pliegos Tarifarios (Santiago)'!$G:$G,MATCH($B2188,'Pliegos Tarifarios (Santiago)'!$A:$A,0)),H2188&lt;=1000,INDEX('Pliegos Tarifarios (Santiago)'!$H:$H,MATCH($B2188,'Pliegos Tarifarios (Santiago)'!$A:$A,0)),H2188&lt;=5000,INDEX('Pliegos Tarifarios (Santiago)'!$I:$I,MATCH($B2188,'Pliegos Tarifarios (Santiago)'!$A:$A,0)),H2188&gt;5000,INDEX('Pliegos Tarifarios (Santiago)'!$J:$J,MATCH($B2188,'Pliegos Tarifarios (Santiago)'!$A:$A,0)))/1.19</f>
        <v>5212.335729159664</v>
      </c>
      <c r="R2188" s="19">
        <f>INDEX('Pliegos Tarifarios (Santiago)'!$K:$K,MATCH($B2188,'Pliegos Tarifarios (Santiago)'!$A:$A,0))</f>
        <v>729.50400000000002</v>
      </c>
      <c r="S2188" s="21">
        <f t="shared" si="136"/>
        <v>343761.27538595966</v>
      </c>
      <c r="T2188" s="21">
        <f t="shared" si="137"/>
        <v>65314.642323332337</v>
      </c>
      <c r="U2188" s="19">
        <v>0</v>
      </c>
      <c r="V2188" s="21">
        <f t="shared" si="138"/>
        <v>409075.91770929197</v>
      </c>
    </row>
    <row r="2189" spans="1:22" x14ac:dyDescent="0.3">
      <c r="A2189" s="3" t="s">
        <v>140</v>
      </c>
      <c r="B2189" s="3">
        <v>9</v>
      </c>
      <c r="C2189" s="4" t="s">
        <v>178</v>
      </c>
      <c r="D2189" s="3" t="s">
        <v>487</v>
      </c>
      <c r="E2189" s="3" t="s">
        <v>488</v>
      </c>
      <c r="F2189" s="4" t="s">
        <v>489</v>
      </c>
      <c r="G2189" s="3" t="s">
        <v>16</v>
      </c>
      <c r="H2189" s="5">
        <v>651.90970000000004</v>
      </c>
      <c r="I2189" s="5">
        <v>1.8382000000000001</v>
      </c>
      <c r="J2189" s="5">
        <v>1.774</v>
      </c>
      <c r="K2189" s="6">
        <v>0.96507452943096506</v>
      </c>
      <c r="L2189" s="5">
        <v>21.03</v>
      </c>
      <c r="M2189" s="19">
        <f>H2189*INDEX('Pliegos Tarifarios (Santiago)'!$B:$B,MATCH($B2189,'Pliegos Tarifarios (Santiago)'!$A:$A,0))</f>
        <v>85897.577801100007</v>
      </c>
      <c r="N2189" s="19">
        <f>I2189*INDEX('Pliegos Tarifarios (Santiago)'!$C:$C,MATCH($B2189,'Pliegos Tarifarios (Santiago)'!$A:$A,0))</f>
        <v>6327.6707858</v>
      </c>
      <c r="O2189" s="19">
        <f>J2189*INDEX('Pliegos Tarifarios (Santiago)'!$D:$D,MATCH($B2189,'Pliegos Tarifarios (Santiago)'!$A:$A,0))</f>
        <v>25744.525716</v>
      </c>
      <c r="P2189" s="19">
        <f>H2189*INDEX('Pliegos Tarifarios (Santiago)'!$E:$E,MATCH($B2189,'Pliegos Tarifarios (Santiago)'!$A:$A,0))</f>
        <v>8490.4719327999992</v>
      </c>
      <c r="Q2189" s="19" cm="1">
        <f t="array" ref="Q2189">H2189*_xlfn.IFS(H2189&lt;=350,INDEX('Pliegos Tarifarios (Santiago)'!$F:$F,MATCH($B2189,'Pliegos Tarifarios (Santiago)'!$A:$A,0)),H2189&lt;=500,INDEX('Pliegos Tarifarios (Santiago)'!$G:$G,MATCH($B2189,'Pliegos Tarifarios (Santiago)'!$A:$A,0)),H2189&lt;=1000,INDEX('Pliegos Tarifarios (Santiago)'!$H:$H,MATCH($B2189,'Pliegos Tarifarios (Santiago)'!$A:$A,0)),H2189&lt;=5000,INDEX('Pliegos Tarifarios (Santiago)'!$I:$I,MATCH($B2189,'Pliegos Tarifarios (Santiago)'!$A:$A,0)),H2189&gt;5000,INDEX('Pliegos Tarifarios (Santiago)'!$J:$J,MATCH($B2189,'Pliegos Tarifarios (Santiago)'!$A:$A,0)))/1.19</f>
        <v>1528.9747669747903</v>
      </c>
      <c r="R2189" s="19">
        <f>INDEX('Pliegos Tarifarios (Santiago)'!$K:$K,MATCH($B2189,'Pliegos Tarifarios (Santiago)'!$A:$A,0))</f>
        <v>729.50400000000002</v>
      </c>
      <c r="S2189" s="21">
        <f t="shared" si="136"/>
        <v>128718.72500267479</v>
      </c>
      <c r="T2189" s="21">
        <f t="shared" si="137"/>
        <v>24456.557750508211</v>
      </c>
      <c r="U2189" s="19">
        <v>0</v>
      </c>
      <c r="V2189" s="21">
        <f t="shared" si="138"/>
        <v>153175.28275318301</v>
      </c>
    </row>
    <row r="2190" spans="1:22" x14ac:dyDescent="0.3">
      <c r="A2190" s="3" t="s">
        <v>140</v>
      </c>
      <c r="B2190" s="3">
        <v>9</v>
      </c>
      <c r="C2190" s="4" t="s">
        <v>178</v>
      </c>
      <c r="D2190" s="3" t="s">
        <v>490</v>
      </c>
      <c r="E2190" s="3" t="s">
        <v>488</v>
      </c>
      <c r="F2190" s="4" t="s">
        <v>491</v>
      </c>
      <c r="G2190" s="3" t="s">
        <v>16</v>
      </c>
      <c r="H2190" s="5">
        <v>652.07719999999995</v>
      </c>
      <c r="I2190" s="5">
        <v>1.875</v>
      </c>
      <c r="J2190" s="5">
        <v>1.8083</v>
      </c>
      <c r="K2190" s="6">
        <v>0.96442666666666665</v>
      </c>
      <c r="L2190" s="5">
        <v>21.03</v>
      </c>
      <c r="M2190" s="19">
        <f>H2190*INDEX('Pliegos Tarifarios (Santiago)'!$B:$B,MATCH($B2190,'Pliegos Tarifarios (Santiago)'!$A:$A,0))</f>
        <v>85919.64810359999</v>
      </c>
      <c r="N2190" s="19">
        <f>I2190*INDEX('Pliegos Tarifarios (Santiago)'!$C:$C,MATCH($B2190,'Pliegos Tarifarios (Santiago)'!$A:$A,0))</f>
        <v>6454.3481249999995</v>
      </c>
      <c r="O2190" s="19">
        <f>J2190*INDEX('Pliegos Tarifarios (Santiago)'!$D:$D,MATCH($B2190,'Pliegos Tarifarios (Santiago)'!$A:$A,0))</f>
        <v>26242.291912199998</v>
      </c>
      <c r="P2190" s="19">
        <f>H2190*INDEX('Pliegos Tarifarios (Santiago)'!$E:$E,MATCH($B2190,'Pliegos Tarifarios (Santiago)'!$A:$A,0))</f>
        <v>8492.6534527999993</v>
      </c>
      <c r="Q2190" s="19" cm="1">
        <f t="array" ref="Q2190">H2190*_xlfn.IFS(H2190&lt;=350,INDEX('Pliegos Tarifarios (Santiago)'!$F:$F,MATCH($B2190,'Pliegos Tarifarios (Santiago)'!$A:$A,0)),H2190&lt;=500,INDEX('Pliegos Tarifarios (Santiago)'!$G:$G,MATCH($B2190,'Pliegos Tarifarios (Santiago)'!$A:$A,0)),H2190&lt;=1000,INDEX('Pliegos Tarifarios (Santiago)'!$H:$H,MATCH($B2190,'Pliegos Tarifarios (Santiago)'!$A:$A,0)),H2190&lt;=5000,INDEX('Pliegos Tarifarios (Santiago)'!$I:$I,MATCH($B2190,'Pliegos Tarifarios (Santiago)'!$A:$A,0)),H2190&gt;5000,INDEX('Pliegos Tarifarios (Santiago)'!$J:$J,MATCH($B2190,'Pliegos Tarifarios (Santiago)'!$A:$A,0)))/1.19</f>
        <v>1529.3676178151263</v>
      </c>
      <c r="R2190" s="19">
        <f>INDEX('Pliegos Tarifarios (Santiago)'!$K:$K,MATCH($B2190,'Pliegos Tarifarios (Santiago)'!$A:$A,0))</f>
        <v>729.50400000000002</v>
      </c>
      <c r="S2190" s="21">
        <f t="shared" si="136"/>
        <v>129367.81321141512</v>
      </c>
      <c r="T2190" s="21">
        <f t="shared" si="137"/>
        <v>24579.884510168875</v>
      </c>
      <c r="U2190" s="19">
        <v>0</v>
      </c>
      <c r="V2190" s="21">
        <f t="shared" si="138"/>
        <v>153947.697721584</v>
      </c>
    </row>
    <row r="2191" spans="1:22" x14ac:dyDescent="0.3">
      <c r="A2191" s="3" t="s">
        <v>140</v>
      </c>
      <c r="B2191" s="3">
        <v>9</v>
      </c>
      <c r="C2191" s="4" t="s">
        <v>178</v>
      </c>
      <c r="D2191" s="3" t="s">
        <v>492</v>
      </c>
      <c r="E2191" s="3" t="s">
        <v>488</v>
      </c>
      <c r="F2191" s="4" t="s">
        <v>493</v>
      </c>
      <c r="G2191" s="3" t="s">
        <v>16</v>
      </c>
      <c r="H2191" s="5">
        <v>650.64739999999995</v>
      </c>
      <c r="I2191" s="5">
        <v>1.8306</v>
      </c>
      <c r="J2191" s="5">
        <v>1.7870999999999999</v>
      </c>
      <c r="K2191" s="6">
        <v>0.97623729924614877</v>
      </c>
      <c r="L2191" s="5">
        <v>20.99</v>
      </c>
      <c r="M2191" s="19">
        <f>H2191*INDEX('Pliegos Tarifarios (Santiago)'!$B:$B,MATCH($B2191,'Pliegos Tarifarios (Santiago)'!$A:$A,0))</f>
        <v>85731.253366199991</v>
      </c>
      <c r="N2191" s="19">
        <f>I2191*INDEX('Pliegos Tarifarios (Santiago)'!$C:$C,MATCH($B2191,'Pliegos Tarifarios (Santiago)'!$A:$A,0))</f>
        <v>6301.5091614000003</v>
      </c>
      <c r="O2191" s="19">
        <f>J2191*INDEX('Pliegos Tarifarios (Santiago)'!$D:$D,MATCH($B2191,'Pliegos Tarifarios (Santiago)'!$A:$A,0))</f>
        <v>25934.634671399999</v>
      </c>
      <c r="P2191" s="19">
        <f>H2191*INDEX('Pliegos Tarifarios (Santiago)'!$E:$E,MATCH($B2191,'Pliegos Tarifarios (Santiago)'!$A:$A,0))</f>
        <v>8474.0317375999985</v>
      </c>
      <c r="Q2191" s="19" cm="1">
        <f t="array" ref="Q2191">H2191*_xlfn.IFS(H2191&lt;=350,INDEX('Pliegos Tarifarios (Santiago)'!$F:$F,MATCH($B2191,'Pliegos Tarifarios (Santiago)'!$A:$A,0)),H2191&lt;=500,INDEX('Pliegos Tarifarios (Santiago)'!$G:$G,MATCH($B2191,'Pliegos Tarifarios (Santiago)'!$A:$A,0)),H2191&lt;=1000,INDEX('Pliegos Tarifarios (Santiago)'!$H:$H,MATCH($B2191,'Pliegos Tarifarios (Santiago)'!$A:$A,0)),H2191&lt;=5000,INDEX('Pliegos Tarifarios (Santiago)'!$I:$I,MATCH($B2191,'Pliegos Tarifarios (Santiago)'!$A:$A,0)),H2191&gt;5000,INDEX('Pliegos Tarifarios (Santiago)'!$J:$J,MATCH($B2191,'Pliegos Tarifarios (Santiago)'!$A:$A,0)))/1.19</f>
        <v>1526.0141961344539</v>
      </c>
      <c r="R2191" s="19">
        <f>INDEX('Pliegos Tarifarios (Santiago)'!$K:$K,MATCH($B2191,'Pliegos Tarifarios (Santiago)'!$A:$A,0))</f>
        <v>729.50400000000002</v>
      </c>
      <c r="S2191" s="21">
        <f t="shared" si="136"/>
        <v>128696.94713273444</v>
      </c>
      <c r="T2191" s="21">
        <f t="shared" si="137"/>
        <v>24452.419955219542</v>
      </c>
      <c r="U2191" s="19">
        <v>0</v>
      </c>
      <c r="V2191" s="21">
        <f t="shared" si="138"/>
        <v>153149.36708795399</v>
      </c>
    </row>
    <row r="2192" spans="1:22" x14ac:dyDescent="0.3">
      <c r="A2192" s="3" t="s">
        <v>140</v>
      </c>
      <c r="B2192" s="3">
        <v>9</v>
      </c>
      <c r="C2192" s="4" t="s">
        <v>178</v>
      </c>
      <c r="D2192" s="3" t="s">
        <v>494</v>
      </c>
      <c r="E2192" s="3" t="s">
        <v>488</v>
      </c>
      <c r="F2192" s="4" t="s">
        <v>495</v>
      </c>
      <c r="G2192" s="3" t="s">
        <v>16</v>
      </c>
      <c r="H2192" s="5">
        <v>652.01840000000004</v>
      </c>
      <c r="I2192" s="5">
        <v>1.8348</v>
      </c>
      <c r="J2192" s="5">
        <v>1.7986</v>
      </c>
      <c r="K2192" s="6">
        <v>0.9802703291911925</v>
      </c>
      <c r="L2192" s="5">
        <v>21.03</v>
      </c>
      <c r="M2192" s="19">
        <f>H2192*INDEX('Pliegos Tarifarios (Santiago)'!$B:$B,MATCH($B2192,'Pliegos Tarifarios (Santiago)'!$A:$A,0))</f>
        <v>85911.900439200006</v>
      </c>
      <c r="N2192" s="19">
        <f>I2192*INDEX('Pliegos Tarifarios (Santiago)'!$C:$C,MATCH($B2192,'Pliegos Tarifarios (Santiago)'!$A:$A,0))</f>
        <v>6315.9669011999995</v>
      </c>
      <c r="O2192" s="19">
        <f>J2192*INDEX('Pliegos Tarifarios (Santiago)'!$D:$D,MATCH($B2192,'Pliegos Tarifarios (Santiago)'!$A:$A,0))</f>
        <v>26101.5242124</v>
      </c>
      <c r="P2192" s="19">
        <f>H2192*INDEX('Pliegos Tarifarios (Santiago)'!$E:$E,MATCH($B2192,'Pliegos Tarifarios (Santiago)'!$A:$A,0))</f>
        <v>8491.8876416000003</v>
      </c>
      <c r="Q2192" s="19" cm="1">
        <f t="array" ref="Q2192">H2192*_xlfn.IFS(H2192&lt;=350,INDEX('Pliegos Tarifarios (Santiago)'!$F:$F,MATCH($B2192,'Pliegos Tarifarios (Santiago)'!$A:$A,0)),H2192&lt;=500,INDEX('Pliegos Tarifarios (Santiago)'!$G:$G,MATCH($B2192,'Pliegos Tarifarios (Santiago)'!$A:$A,0)),H2192&lt;=1000,INDEX('Pliegos Tarifarios (Santiago)'!$H:$H,MATCH($B2192,'Pliegos Tarifarios (Santiago)'!$A:$A,0)),H2192&lt;=5000,INDEX('Pliegos Tarifarios (Santiago)'!$I:$I,MATCH($B2192,'Pliegos Tarifarios (Santiago)'!$A:$A,0)),H2192&gt;5000,INDEX('Pliegos Tarifarios (Santiago)'!$J:$J,MATCH($B2192,'Pliegos Tarifarios (Santiago)'!$A:$A,0)))/1.19</f>
        <v>1529.2297095798324</v>
      </c>
      <c r="R2192" s="19">
        <f>INDEX('Pliegos Tarifarios (Santiago)'!$K:$K,MATCH($B2192,'Pliegos Tarifarios (Santiago)'!$A:$A,0))</f>
        <v>729.50400000000002</v>
      </c>
      <c r="S2192" s="21">
        <f t="shared" si="136"/>
        <v>129080.01290397982</v>
      </c>
      <c r="T2192" s="21">
        <f t="shared" si="137"/>
        <v>24525.202451756166</v>
      </c>
      <c r="U2192" s="19">
        <v>0</v>
      </c>
      <c r="V2192" s="21">
        <f t="shared" si="138"/>
        <v>153605.21535573597</v>
      </c>
    </row>
    <row r="2193" spans="1:22" x14ac:dyDescent="0.3">
      <c r="A2193" s="3" t="s">
        <v>140</v>
      </c>
      <c r="B2193" s="3">
        <v>9</v>
      </c>
      <c r="C2193" s="4" t="s">
        <v>178</v>
      </c>
      <c r="D2193" s="3" t="s">
        <v>496</v>
      </c>
      <c r="E2193" s="3" t="s">
        <v>488</v>
      </c>
      <c r="F2193" s="4" t="s">
        <v>497</v>
      </c>
      <c r="G2193" s="3" t="s">
        <v>16</v>
      </c>
      <c r="H2193" s="5">
        <v>652.16780000000006</v>
      </c>
      <c r="I2193" s="5">
        <v>1.8169999999999999</v>
      </c>
      <c r="J2193" s="5">
        <v>1.7965</v>
      </c>
      <c r="K2193" s="6">
        <v>0.98871766648321413</v>
      </c>
      <c r="L2193" s="5">
        <v>21.04</v>
      </c>
      <c r="M2193" s="19">
        <f>H2193*INDEX('Pliegos Tarifarios (Santiago)'!$B:$B,MATCH($B2193,'Pliegos Tarifarios (Santiago)'!$A:$A,0))</f>
        <v>85931.585831400007</v>
      </c>
      <c r="N2193" s="19">
        <f>I2193*INDEX('Pliegos Tarifarios (Santiago)'!$C:$C,MATCH($B2193,'Pliegos Tarifarios (Santiago)'!$A:$A,0))</f>
        <v>6254.6936230000001</v>
      </c>
      <c r="O2193" s="19">
        <f>J2193*INDEX('Pliegos Tarifarios (Santiago)'!$D:$D,MATCH($B2193,'Pliegos Tarifarios (Santiago)'!$A:$A,0))</f>
        <v>26071.048730999999</v>
      </c>
      <c r="P2193" s="19">
        <f>H2193*INDEX('Pliegos Tarifarios (Santiago)'!$E:$E,MATCH($B2193,'Pliegos Tarifarios (Santiago)'!$A:$A,0))</f>
        <v>8493.8334271999993</v>
      </c>
      <c r="Q2193" s="19" cm="1">
        <f t="array" ref="Q2193">H2193*_xlfn.IFS(H2193&lt;=350,INDEX('Pliegos Tarifarios (Santiago)'!$F:$F,MATCH($B2193,'Pliegos Tarifarios (Santiago)'!$A:$A,0)),H2193&lt;=500,INDEX('Pliegos Tarifarios (Santiago)'!$G:$G,MATCH($B2193,'Pliegos Tarifarios (Santiago)'!$A:$A,0)),H2193&lt;=1000,INDEX('Pliegos Tarifarios (Santiago)'!$H:$H,MATCH($B2193,'Pliegos Tarifarios (Santiago)'!$A:$A,0)),H2193&lt;=5000,INDEX('Pliegos Tarifarios (Santiago)'!$I:$I,MATCH($B2193,'Pliegos Tarifarios (Santiago)'!$A:$A,0)),H2193&gt;5000,INDEX('Pliegos Tarifarios (Santiago)'!$J:$J,MATCH($B2193,'Pliegos Tarifarios (Santiago)'!$A:$A,0)))/1.19</f>
        <v>1529.5801090756306</v>
      </c>
      <c r="R2193" s="19">
        <f>INDEX('Pliegos Tarifarios (Santiago)'!$K:$K,MATCH($B2193,'Pliegos Tarifarios (Santiago)'!$A:$A,0))</f>
        <v>729.50400000000002</v>
      </c>
      <c r="S2193" s="21">
        <f t="shared" si="136"/>
        <v>129010.24572167563</v>
      </c>
      <c r="T2193" s="21">
        <f t="shared" si="137"/>
        <v>24511.946687118369</v>
      </c>
      <c r="U2193" s="19">
        <v>0</v>
      </c>
      <c r="V2193" s="21">
        <f t="shared" si="138"/>
        <v>153522.19240879401</v>
      </c>
    </row>
    <row r="2194" spans="1:22" x14ac:dyDescent="0.3">
      <c r="A2194" s="3" t="s">
        <v>140</v>
      </c>
      <c r="B2194" s="3">
        <v>9</v>
      </c>
      <c r="C2194" s="4" t="s">
        <v>178</v>
      </c>
      <c r="D2194" s="3" t="s">
        <v>498</v>
      </c>
      <c r="E2194" s="3" t="s">
        <v>488</v>
      </c>
      <c r="F2194" s="4" t="s">
        <v>499</v>
      </c>
      <c r="G2194" s="3" t="s">
        <v>16</v>
      </c>
      <c r="H2194" s="5">
        <v>652.72450000000003</v>
      </c>
      <c r="I2194" s="5">
        <v>1.8334999999999999</v>
      </c>
      <c r="J2194" s="5">
        <v>1.7850999999999999</v>
      </c>
      <c r="K2194" s="6">
        <v>0.97360239978183805</v>
      </c>
      <c r="L2194" s="5">
        <v>21.06</v>
      </c>
      <c r="M2194" s="19">
        <f>H2194*INDEX('Pliegos Tarifarios (Santiago)'!$B:$B,MATCH($B2194,'Pliegos Tarifarios (Santiago)'!$A:$A,0))</f>
        <v>86004.938293500003</v>
      </c>
      <c r="N2194" s="19">
        <f>I2194*INDEX('Pliegos Tarifarios (Santiago)'!$C:$C,MATCH($B2194,'Pliegos Tarifarios (Santiago)'!$A:$A,0))</f>
        <v>6311.4918865</v>
      </c>
      <c r="O2194" s="19">
        <f>J2194*INDEX('Pliegos Tarifarios (Santiago)'!$D:$D,MATCH($B2194,'Pliegos Tarifarios (Santiago)'!$A:$A,0))</f>
        <v>25905.610403399998</v>
      </c>
      <c r="P2194" s="19">
        <f>H2194*INDEX('Pliegos Tarifarios (Santiago)'!$E:$E,MATCH($B2194,'Pliegos Tarifarios (Santiago)'!$A:$A,0))</f>
        <v>8501.0838879999992</v>
      </c>
      <c r="Q2194" s="19" cm="1">
        <f t="array" ref="Q2194">H2194*_xlfn.IFS(H2194&lt;=350,INDEX('Pliegos Tarifarios (Santiago)'!$F:$F,MATCH($B2194,'Pliegos Tarifarios (Santiago)'!$A:$A,0)),H2194&lt;=500,INDEX('Pliegos Tarifarios (Santiago)'!$G:$G,MATCH($B2194,'Pliegos Tarifarios (Santiago)'!$A:$A,0)),H2194&lt;=1000,INDEX('Pliegos Tarifarios (Santiago)'!$H:$H,MATCH($B2194,'Pliegos Tarifarios (Santiago)'!$A:$A,0)),H2194&lt;=5000,INDEX('Pliegos Tarifarios (Santiago)'!$I:$I,MATCH($B2194,'Pliegos Tarifarios (Santiago)'!$A:$A,0)),H2194&gt;5000,INDEX('Pliegos Tarifarios (Santiago)'!$J:$J,MATCH($B2194,'Pliegos Tarifarios (Santiago)'!$A:$A,0)))/1.19</f>
        <v>1530.8857810924374</v>
      </c>
      <c r="R2194" s="19">
        <f>INDEX('Pliegos Tarifarios (Santiago)'!$K:$K,MATCH($B2194,'Pliegos Tarifarios (Santiago)'!$A:$A,0))</f>
        <v>729.50400000000002</v>
      </c>
      <c r="S2194" s="21">
        <f t="shared" si="136"/>
        <v>128983.51425249243</v>
      </c>
      <c r="T2194" s="21">
        <f t="shared" si="137"/>
        <v>24506.867707973561</v>
      </c>
      <c r="U2194" s="19">
        <v>0</v>
      </c>
      <c r="V2194" s="21">
        <f t="shared" si="138"/>
        <v>153490.38196046598</v>
      </c>
    </row>
    <row r="2195" spans="1:22" x14ac:dyDescent="0.3">
      <c r="A2195" s="3" t="s">
        <v>140</v>
      </c>
      <c r="B2195" s="3">
        <v>9</v>
      </c>
      <c r="C2195" s="4" t="s">
        <v>178</v>
      </c>
      <c r="D2195" s="3" t="s">
        <v>500</v>
      </c>
      <c r="E2195" s="3" t="s">
        <v>488</v>
      </c>
      <c r="F2195" s="4" t="s">
        <v>501</v>
      </c>
      <c r="G2195" s="3" t="s">
        <v>16</v>
      </c>
      <c r="H2195" s="5">
        <v>653.38490000000002</v>
      </c>
      <c r="I2195" s="5">
        <v>1.8118000000000001</v>
      </c>
      <c r="J2195" s="5">
        <v>1.8077000000000001</v>
      </c>
      <c r="K2195" s="6">
        <v>0.99773705707031679</v>
      </c>
      <c r="L2195" s="5">
        <v>21.08</v>
      </c>
      <c r="M2195" s="19">
        <f>H2195*INDEX('Pliegos Tarifarios (Santiago)'!$B:$B,MATCH($B2195,'Pliegos Tarifarios (Santiago)'!$A:$A,0))</f>
        <v>86091.95457870001</v>
      </c>
      <c r="N2195" s="19">
        <f>I2195*INDEX('Pliegos Tarifarios (Santiago)'!$C:$C,MATCH($B2195,'Pliegos Tarifarios (Santiago)'!$A:$A,0))</f>
        <v>6236.7935642000002</v>
      </c>
      <c r="O2195" s="19">
        <f>J2195*INDEX('Pliegos Tarifarios (Santiago)'!$D:$D,MATCH($B2195,'Pliegos Tarifarios (Santiago)'!$A:$A,0))</f>
        <v>26233.5846318</v>
      </c>
      <c r="P2195" s="19">
        <f>H2195*INDEX('Pliegos Tarifarios (Santiago)'!$E:$E,MATCH($B2195,'Pliegos Tarifarios (Santiago)'!$A:$A,0))</f>
        <v>8509.6849375999991</v>
      </c>
      <c r="Q2195" s="19" cm="1">
        <f t="array" ref="Q2195">H2195*_xlfn.IFS(H2195&lt;=350,INDEX('Pliegos Tarifarios (Santiago)'!$F:$F,MATCH($B2195,'Pliegos Tarifarios (Santiago)'!$A:$A,0)),H2195&lt;=500,INDEX('Pliegos Tarifarios (Santiago)'!$G:$G,MATCH($B2195,'Pliegos Tarifarios (Santiago)'!$A:$A,0)),H2195&lt;=1000,INDEX('Pliegos Tarifarios (Santiago)'!$H:$H,MATCH($B2195,'Pliegos Tarifarios (Santiago)'!$A:$A,0)),H2195&lt;=5000,INDEX('Pliegos Tarifarios (Santiago)'!$I:$I,MATCH($B2195,'Pliegos Tarifarios (Santiago)'!$A:$A,0)),H2195&gt;5000,INDEX('Pliegos Tarifarios (Santiago)'!$J:$J,MATCH($B2195,'Pliegos Tarifarios (Santiago)'!$A:$A,0)))/1.19</f>
        <v>1532.4346688235298</v>
      </c>
      <c r="R2195" s="19">
        <f>INDEX('Pliegos Tarifarios (Santiago)'!$K:$K,MATCH($B2195,'Pliegos Tarifarios (Santiago)'!$A:$A,0))</f>
        <v>729.50400000000002</v>
      </c>
      <c r="S2195" s="21">
        <f t="shared" si="136"/>
        <v>129333.95638112353</v>
      </c>
      <c r="T2195" s="21">
        <f t="shared" si="137"/>
        <v>24573.451712413469</v>
      </c>
      <c r="U2195" s="19">
        <v>0</v>
      </c>
      <c r="V2195" s="21">
        <f t="shared" si="138"/>
        <v>153907.408093537</v>
      </c>
    </row>
    <row r="2196" spans="1:22" x14ac:dyDescent="0.3">
      <c r="A2196" s="3" t="s">
        <v>140</v>
      </c>
      <c r="B2196" s="3">
        <v>9</v>
      </c>
      <c r="C2196" s="4" t="s">
        <v>178</v>
      </c>
      <c r="D2196" s="3" t="s">
        <v>502</v>
      </c>
      <c r="E2196" s="3" t="s">
        <v>488</v>
      </c>
      <c r="F2196" s="4" t="s">
        <v>503</v>
      </c>
      <c r="G2196" s="3" t="s">
        <v>16</v>
      </c>
      <c r="H2196" s="5">
        <v>652.98540000000003</v>
      </c>
      <c r="I2196" s="5">
        <v>1.8211999999999999</v>
      </c>
      <c r="J2196" s="5">
        <v>1.8082</v>
      </c>
      <c r="K2196" s="6">
        <v>0.99286184933011212</v>
      </c>
      <c r="L2196" s="5">
        <v>21.06</v>
      </c>
      <c r="M2196" s="19">
        <f>H2196*INDEX('Pliegos Tarifarios (Santiago)'!$B:$B,MATCH($B2196,'Pliegos Tarifarios (Santiago)'!$A:$A,0))</f>
        <v>86039.315260200005</v>
      </c>
      <c r="N2196" s="19">
        <f>I2196*INDEX('Pliegos Tarifarios (Santiago)'!$C:$C,MATCH($B2196,'Pliegos Tarifarios (Santiago)'!$A:$A,0))</f>
        <v>6269.1513627999993</v>
      </c>
      <c r="O2196" s="19">
        <f>J2196*INDEX('Pliegos Tarifarios (Santiago)'!$D:$D,MATCH($B2196,'Pliegos Tarifarios (Santiago)'!$A:$A,0))</f>
        <v>26240.840698799999</v>
      </c>
      <c r="P2196" s="19">
        <f>H2196*INDEX('Pliegos Tarifarios (Santiago)'!$E:$E,MATCH($B2196,'Pliegos Tarifarios (Santiago)'!$A:$A,0))</f>
        <v>8504.4818495999989</v>
      </c>
      <c r="Q2196" s="19" cm="1">
        <f t="array" ref="Q2196">H2196*_xlfn.IFS(H2196&lt;=350,INDEX('Pliegos Tarifarios (Santiago)'!$F:$F,MATCH($B2196,'Pliegos Tarifarios (Santiago)'!$A:$A,0)),H2196&lt;=500,INDEX('Pliegos Tarifarios (Santiago)'!$G:$G,MATCH($B2196,'Pliegos Tarifarios (Santiago)'!$A:$A,0)),H2196&lt;=1000,INDEX('Pliegos Tarifarios (Santiago)'!$H:$H,MATCH($B2196,'Pliegos Tarifarios (Santiago)'!$A:$A,0)),H2196&lt;=5000,INDEX('Pliegos Tarifarios (Santiago)'!$I:$I,MATCH($B2196,'Pliegos Tarifarios (Santiago)'!$A:$A,0)),H2196&gt;5000,INDEX('Pliegos Tarifarios (Santiago)'!$J:$J,MATCH($B2196,'Pliegos Tarifarios (Santiago)'!$A:$A,0)))/1.19</f>
        <v>1531.4976902521012</v>
      </c>
      <c r="R2196" s="19">
        <f>INDEX('Pliegos Tarifarios (Santiago)'!$K:$K,MATCH($B2196,'Pliegos Tarifarios (Santiago)'!$A:$A,0))</f>
        <v>729.50400000000002</v>
      </c>
      <c r="S2196" s="21">
        <f t="shared" si="136"/>
        <v>129314.7908616521</v>
      </c>
      <c r="T2196" s="21">
        <f t="shared" si="137"/>
        <v>24569.810263713898</v>
      </c>
      <c r="U2196" s="19">
        <v>0</v>
      </c>
      <c r="V2196" s="21">
        <f t="shared" si="138"/>
        <v>153884.601125366</v>
      </c>
    </row>
    <row r="2197" spans="1:22" x14ac:dyDescent="0.3">
      <c r="A2197" s="3" t="s">
        <v>140</v>
      </c>
      <c r="B2197" s="3">
        <v>9</v>
      </c>
      <c r="C2197" s="4" t="s">
        <v>178</v>
      </c>
      <c r="D2197" s="3" t="s">
        <v>504</v>
      </c>
      <c r="E2197" s="3" t="s">
        <v>488</v>
      </c>
      <c r="F2197" s="4" t="s">
        <v>505</v>
      </c>
      <c r="G2197" s="3" t="s">
        <v>16</v>
      </c>
      <c r="H2197" s="5">
        <v>653.00959999999998</v>
      </c>
      <c r="I2197" s="5">
        <v>1.8546</v>
      </c>
      <c r="J2197" s="5">
        <v>1.7619</v>
      </c>
      <c r="K2197" s="6">
        <v>0.95001617599482369</v>
      </c>
      <c r="L2197" s="5">
        <v>21.06</v>
      </c>
      <c r="M2197" s="19">
        <f>H2197*INDEX('Pliegos Tarifarios (Santiago)'!$B:$B,MATCH($B2197,'Pliegos Tarifarios (Santiago)'!$A:$A,0))</f>
        <v>86042.503924799996</v>
      </c>
      <c r="N2197" s="19">
        <f>I2197*INDEX('Pliegos Tarifarios (Santiago)'!$C:$C,MATCH($B2197,'Pliegos Tarifarios (Santiago)'!$A:$A,0))</f>
        <v>6384.1248174000002</v>
      </c>
      <c r="O2197" s="19">
        <f>J2197*INDEX('Pliegos Tarifarios (Santiago)'!$D:$D,MATCH($B2197,'Pliegos Tarifarios (Santiago)'!$A:$A,0))</f>
        <v>25568.928894600002</v>
      </c>
      <c r="P2197" s="19">
        <f>H2197*INDEX('Pliegos Tarifarios (Santiago)'!$E:$E,MATCH($B2197,'Pliegos Tarifarios (Santiago)'!$A:$A,0))</f>
        <v>8504.7970303999991</v>
      </c>
      <c r="Q2197" s="19" cm="1">
        <f t="array" ref="Q2197">H2197*_xlfn.IFS(H2197&lt;=350,INDEX('Pliegos Tarifarios (Santiago)'!$F:$F,MATCH($B2197,'Pliegos Tarifarios (Santiago)'!$A:$A,0)),H2197&lt;=500,INDEX('Pliegos Tarifarios (Santiago)'!$G:$G,MATCH($B2197,'Pliegos Tarifarios (Santiago)'!$A:$A,0)),H2197&lt;=1000,INDEX('Pliegos Tarifarios (Santiago)'!$H:$H,MATCH($B2197,'Pliegos Tarifarios (Santiago)'!$A:$A,0)),H2197&lt;=5000,INDEX('Pliegos Tarifarios (Santiago)'!$I:$I,MATCH($B2197,'Pliegos Tarifarios (Santiago)'!$A:$A,0)),H2197&gt;5000,INDEX('Pliegos Tarifarios (Santiago)'!$J:$J,MATCH($B2197,'Pliegos Tarifarios (Santiago)'!$A:$A,0)))/1.19</f>
        <v>1531.5544484033614</v>
      </c>
      <c r="R2197" s="19">
        <f>INDEX('Pliegos Tarifarios (Santiago)'!$K:$K,MATCH($B2197,'Pliegos Tarifarios (Santiago)'!$A:$A,0))</f>
        <v>729.50400000000002</v>
      </c>
      <c r="S2197" s="21">
        <f t="shared" si="136"/>
        <v>128761.41311560337</v>
      </c>
      <c r="T2197" s="21">
        <f t="shared" si="137"/>
        <v>24464.66849196464</v>
      </c>
      <c r="U2197" s="19">
        <v>0</v>
      </c>
      <c r="V2197" s="21">
        <f t="shared" si="138"/>
        <v>153226.08160756802</v>
      </c>
    </row>
    <row r="2198" spans="1:22" x14ac:dyDescent="0.3">
      <c r="A2198" s="3" t="s">
        <v>140</v>
      </c>
      <c r="B2198" s="3">
        <v>9</v>
      </c>
      <c r="C2198" s="4" t="s">
        <v>178</v>
      </c>
      <c r="D2198" s="3" t="s">
        <v>506</v>
      </c>
      <c r="E2198" s="3" t="s">
        <v>488</v>
      </c>
      <c r="F2198" s="4" t="s">
        <v>507</v>
      </c>
      <c r="G2198" s="3" t="s">
        <v>16</v>
      </c>
      <c r="H2198" s="5">
        <v>651.75850000000003</v>
      </c>
      <c r="I2198" s="5">
        <v>1.8617999999999999</v>
      </c>
      <c r="J2198" s="5">
        <v>1.8575999999999999</v>
      </c>
      <c r="K2198" s="6">
        <v>0.99774411859490819</v>
      </c>
      <c r="L2198" s="5">
        <v>21.02</v>
      </c>
      <c r="M2198" s="19">
        <f>H2198*INDEX('Pliegos Tarifarios (Santiago)'!$B:$B,MATCH($B2198,'Pliegos Tarifarios (Santiago)'!$A:$A,0))</f>
        <v>85877.655235500002</v>
      </c>
      <c r="N2198" s="19">
        <f>I2198*INDEX('Pliegos Tarifarios (Santiago)'!$C:$C,MATCH($B2198,'Pliegos Tarifarios (Santiago)'!$A:$A,0))</f>
        <v>6408.9095141999996</v>
      </c>
      <c r="O2198" s="19">
        <f>J2198*INDEX('Pliegos Tarifarios (Santiago)'!$D:$D,MATCH($B2198,'Pliegos Tarifarios (Santiago)'!$A:$A,0))</f>
        <v>26957.740118399997</v>
      </c>
      <c r="P2198" s="19">
        <f>H2198*INDEX('Pliegos Tarifarios (Santiago)'!$E:$E,MATCH($B2198,'Pliegos Tarifarios (Santiago)'!$A:$A,0))</f>
        <v>8488.5027040000004</v>
      </c>
      <c r="Q2198" s="19" cm="1">
        <f t="array" ref="Q2198">H2198*_xlfn.IFS(H2198&lt;=350,INDEX('Pliegos Tarifarios (Santiago)'!$F:$F,MATCH($B2198,'Pliegos Tarifarios (Santiago)'!$A:$A,0)),H2198&lt;=500,INDEX('Pliegos Tarifarios (Santiago)'!$G:$G,MATCH($B2198,'Pliegos Tarifarios (Santiago)'!$A:$A,0)),H2198&lt;=1000,INDEX('Pliegos Tarifarios (Santiago)'!$H:$H,MATCH($B2198,'Pliegos Tarifarios (Santiago)'!$A:$A,0)),H2198&lt;=5000,INDEX('Pliegos Tarifarios (Santiago)'!$I:$I,MATCH($B2198,'Pliegos Tarifarios (Santiago)'!$A:$A,0)),H2198&gt;5000,INDEX('Pliegos Tarifarios (Santiago)'!$J:$J,MATCH($B2198,'Pliegos Tarifarios (Santiago)'!$A:$A,0)))/1.19</f>
        <v>1528.6201457983198</v>
      </c>
      <c r="R2198" s="19">
        <f>INDEX('Pliegos Tarifarios (Santiago)'!$K:$K,MATCH($B2198,'Pliegos Tarifarios (Santiago)'!$A:$A,0))</f>
        <v>729.50400000000002</v>
      </c>
      <c r="S2198" s="21">
        <f t="shared" si="136"/>
        <v>129990.93171789833</v>
      </c>
      <c r="T2198" s="21">
        <f t="shared" si="137"/>
        <v>24698.277026400683</v>
      </c>
      <c r="U2198" s="19">
        <v>0</v>
      </c>
      <c r="V2198" s="21">
        <f t="shared" si="138"/>
        <v>154689.20874429902</v>
      </c>
    </row>
    <row r="2199" spans="1:22" x14ac:dyDescent="0.3">
      <c r="A2199" s="3" t="s">
        <v>140</v>
      </c>
      <c r="B2199" s="3">
        <v>9</v>
      </c>
      <c r="C2199" s="4" t="s">
        <v>178</v>
      </c>
      <c r="D2199" s="3" t="s">
        <v>508</v>
      </c>
      <c r="E2199" s="3" t="s">
        <v>488</v>
      </c>
      <c r="F2199" s="4" t="s">
        <v>509</v>
      </c>
      <c r="G2199" s="3" t="s">
        <v>16</v>
      </c>
      <c r="H2199" s="5">
        <v>651.65260000000001</v>
      </c>
      <c r="I2199" s="5">
        <v>1.8003</v>
      </c>
      <c r="J2199" s="5">
        <v>1.8003</v>
      </c>
      <c r="K2199" s="6">
        <v>1</v>
      </c>
      <c r="L2199" s="5">
        <v>21.02</v>
      </c>
      <c r="M2199" s="19">
        <f>H2199*INDEX('Pliegos Tarifarios (Santiago)'!$B:$B,MATCH($B2199,'Pliegos Tarifarios (Santiago)'!$A:$A,0))</f>
        <v>85863.701533800006</v>
      </c>
      <c r="N2199" s="19">
        <f>I2199*INDEX('Pliegos Tarifarios (Santiago)'!$C:$C,MATCH($B2199,'Pliegos Tarifarios (Santiago)'!$A:$A,0))</f>
        <v>6197.2068957000001</v>
      </c>
      <c r="O2199" s="19">
        <f>J2199*INDEX('Pliegos Tarifarios (Santiago)'!$D:$D,MATCH($B2199,'Pliegos Tarifarios (Santiago)'!$A:$A,0))</f>
        <v>26126.194840200002</v>
      </c>
      <c r="P2199" s="19">
        <f>H2199*INDEX('Pliegos Tarifarios (Santiago)'!$E:$E,MATCH($B2199,'Pliegos Tarifarios (Santiago)'!$A:$A,0))</f>
        <v>8487.123462399999</v>
      </c>
      <c r="Q2199" s="19" cm="1">
        <f t="array" ref="Q2199">H2199*_xlfn.IFS(H2199&lt;=350,INDEX('Pliegos Tarifarios (Santiago)'!$F:$F,MATCH($B2199,'Pliegos Tarifarios (Santiago)'!$A:$A,0)),H2199&lt;=500,INDEX('Pliegos Tarifarios (Santiago)'!$G:$G,MATCH($B2199,'Pliegos Tarifarios (Santiago)'!$A:$A,0)),H2199&lt;=1000,INDEX('Pliegos Tarifarios (Santiago)'!$H:$H,MATCH($B2199,'Pliegos Tarifarios (Santiago)'!$A:$A,0)),H2199&lt;=5000,INDEX('Pliegos Tarifarios (Santiago)'!$I:$I,MATCH($B2199,'Pliegos Tarifarios (Santiago)'!$A:$A,0)),H2199&gt;5000,INDEX('Pliegos Tarifarios (Santiago)'!$J:$J,MATCH($B2199,'Pliegos Tarifarios (Santiago)'!$A:$A,0)))/1.19</f>
        <v>1528.3717702521012</v>
      </c>
      <c r="R2199" s="19">
        <f>INDEX('Pliegos Tarifarios (Santiago)'!$K:$K,MATCH($B2199,'Pliegos Tarifarios (Santiago)'!$A:$A,0))</f>
        <v>729.50400000000002</v>
      </c>
      <c r="S2199" s="21">
        <f t="shared" si="136"/>
        <v>128932.10250235211</v>
      </c>
      <c r="T2199" s="21">
        <f t="shared" si="137"/>
        <v>24497.099475446899</v>
      </c>
      <c r="U2199" s="19">
        <v>0</v>
      </c>
      <c r="V2199" s="21">
        <f t="shared" si="138"/>
        <v>153429.20197779901</v>
      </c>
    </row>
    <row r="2200" spans="1:22" x14ac:dyDescent="0.3">
      <c r="A2200" s="3" t="s">
        <v>140</v>
      </c>
      <c r="B2200" s="3">
        <v>9</v>
      </c>
      <c r="C2200" s="4" t="s">
        <v>178</v>
      </c>
      <c r="D2200" s="3" t="s">
        <v>510</v>
      </c>
      <c r="E2200" s="3" t="s">
        <v>488</v>
      </c>
      <c r="F2200" s="4" t="s">
        <v>511</v>
      </c>
      <c r="G2200" s="3" t="s">
        <v>16</v>
      </c>
      <c r="H2200" s="5">
        <v>652.28679999999997</v>
      </c>
      <c r="I2200" s="5">
        <v>1.8512</v>
      </c>
      <c r="J2200" s="5">
        <v>1.7471000000000001</v>
      </c>
      <c r="K2200" s="6">
        <v>0.94376620570440806</v>
      </c>
      <c r="L2200" s="5">
        <v>21.04</v>
      </c>
      <c r="M2200" s="19">
        <f>H2200*INDEX('Pliegos Tarifarios (Santiago)'!$B:$B,MATCH($B2200,'Pliegos Tarifarios (Santiago)'!$A:$A,0))</f>
        <v>85947.265628399997</v>
      </c>
      <c r="N2200" s="19">
        <f>I2200*INDEX('Pliegos Tarifarios (Santiago)'!$C:$C,MATCH($B2200,'Pliegos Tarifarios (Santiago)'!$A:$A,0))</f>
        <v>6372.4209327999997</v>
      </c>
      <c r="O2200" s="19">
        <f>J2200*INDEX('Pliegos Tarifarios (Santiago)'!$D:$D,MATCH($B2200,'Pliegos Tarifarios (Santiago)'!$A:$A,0))</f>
        <v>25354.1493114</v>
      </c>
      <c r="P2200" s="19">
        <f>H2200*INDEX('Pliegos Tarifarios (Santiago)'!$E:$E,MATCH($B2200,'Pliegos Tarifarios (Santiago)'!$A:$A,0))</f>
        <v>8495.3832831999989</v>
      </c>
      <c r="Q2200" s="19" cm="1">
        <f t="array" ref="Q2200">H2200*_xlfn.IFS(H2200&lt;=350,INDEX('Pliegos Tarifarios (Santiago)'!$F:$F,MATCH($B2200,'Pliegos Tarifarios (Santiago)'!$A:$A,0)),H2200&lt;=500,INDEX('Pliegos Tarifarios (Santiago)'!$G:$G,MATCH($B2200,'Pliegos Tarifarios (Santiago)'!$A:$A,0)),H2200&lt;=1000,INDEX('Pliegos Tarifarios (Santiago)'!$H:$H,MATCH($B2200,'Pliegos Tarifarios (Santiago)'!$A:$A,0)),H2200&lt;=5000,INDEX('Pliegos Tarifarios (Santiago)'!$I:$I,MATCH($B2200,'Pliegos Tarifarios (Santiago)'!$A:$A,0)),H2200&gt;5000,INDEX('Pliegos Tarifarios (Santiago)'!$J:$J,MATCH($B2200,'Pliegos Tarifarios (Santiago)'!$A:$A,0)))/1.19</f>
        <v>1529.8592090756304</v>
      </c>
      <c r="R2200" s="19">
        <f>INDEX('Pliegos Tarifarios (Santiago)'!$K:$K,MATCH($B2200,'Pliegos Tarifarios (Santiago)'!$A:$A,0))</f>
        <v>729.50400000000002</v>
      </c>
      <c r="S2200" s="21">
        <f t="shared" si="136"/>
        <v>128428.58236487563</v>
      </c>
      <c r="T2200" s="21">
        <f t="shared" si="137"/>
        <v>24401.430649326372</v>
      </c>
      <c r="U2200" s="19">
        <v>0</v>
      </c>
      <c r="V2200" s="21">
        <f t="shared" si="138"/>
        <v>152830.01301420201</v>
      </c>
    </row>
    <row r="2201" spans="1:22" x14ac:dyDescent="0.3">
      <c r="A2201" s="3" t="s">
        <v>140</v>
      </c>
      <c r="B2201" s="3">
        <v>9</v>
      </c>
      <c r="C2201" s="4" t="s">
        <v>178</v>
      </c>
      <c r="D2201" s="3" t="s">
        <v>512</v>
      </c>
      <c r="E2201" s="3" t="s">
        <v>488</v>
      </c>
      <c r="F2201" s="4" t="s">
        <v>513</v>
      </c>
      <c r="G2201" s="3" t="s">
        <v>16</v>
      </c>
      <c r="H2201" s="5">
        <v>652.41700000000003</v>
      </c>
      <c r="I2201" s="5">
        <v>1.8159000000000001</v>
      </c>
      <c r="J2201" s="5">
        <v>1.8159000000000001</v>
      </c>
      <c r="K2201" s="6">
        <v>1</v>
      </c>
      <c r="L2201" s="5">
        <v>21.05</v>
      </c>
      <c r="M2201" s="19">
        <f>H2201*INDEX('Pliegos Tarifarios (Santiago)'!$B:$B,MATCH($B2201,'Pliegos Tarifarios (Santiago)'!$A:$A,0))</f>
        <v>85964.421171000009</v>
      </c>
      <c r="N2201" s="19">
        <f>I2201*INDEX('Pliegos Tarifarios (Santiago)'!$C:$C,MATCH($B2201,'Pliegos Tarifarios (Santiago)'!$A:$A,0))</f>
        <v>6250.9070720999998</v>
      </c>
      <c r="O2201" s="19">
        <f>J2201*INDEX('Pliegos Tarifarios (Santiago)'!$D:$D,MATCH($B2201,'Pliegos Tarifarios (Santiago)'!$A:$A,0))</f>
        <v>26352.5841306</v>
      </c>
      <c r="P2201" s="19">
        <f>H2201*INDEX('Pliegos Tarifarios (Santiago)'!$E:$E,MATCH($B2201,'Pliegos Tarifarios (Santiago)'!$A:$A,0))</f>
        <v>8497.0790080000006</v>
      </c>
      <c r="Q2201" s="19" cm="1">
        <f t="array" ref="Q2201">H2201*_xlfn.IFS(H2201&lt;=350,INDEX('Pliegos Tarifarios (Santiago)'!$F:$F,MATCH($B2201,'Pliegos Tarifarios (Santiago)'!$A:$A,0)),H2201&lt;=500,INDEX('Pliegos Tarifarios (Santiago)'!$G:$G,MATCH($B2201,'Pliegos Tarifarios (Santiago)'!$A:$A,0)),H2201&lt;=1000,INDEX('Pliegos Tarifarios (Santiago)'!$H:$H,MATCH($B2201,'Pliegos Tarifarios (Santiago)'!$A:$A,0)),H2201&lt;=5000,INDEX('Pliegos Tarifarios (Santiago)'!$I:$I,MATCH($B2201,'Pliegos Tarifarios (Santiago)'!$A:$A,0)),H2201&gt;5000,INDEX('Pliegos Tarifarios (Santiago)'!$J:$J,MATCH($B2201,'Pliegos Tarifarios (Santiago)'!$A:$A,0)))/1.19</f>
        <v>1530.1645773109246</v>
      </c>
      <c r="R2201" s="19">
        <f>INDEX('Pliegos Tarifarios (Santiago)'!$K:$K,MATCH($B2201,'Pliegos Tarifarios (Santiago)'!$A:$A,0))</f>
        <v>729.50400000000002</v>
      </c>
      <c r="S2201" s="21">
        <f t="shared" si="136"/>
        <v>129324.65995901093</v>
      </c>
      <c r="T2201" s="21">
        <f t="shared" si="137"/>
        <v>24571.685392212075</v>
      </c>
      <c r="U2201" s="19">
        <v>0</v>
      </c>
      <c r="V2201" s="21">
        <f t="shared" si="138"/>
        <v>153896.34535122299</v>
      </c>
    </row>
    <row r="2202" spans="1:22" x14ac:dyDescent="0.3">
      <c r="A2202" s="3" t="s">
        <v>140</v>
      </c>
      <c r="B2202" s="3">
        <v>9</v>
      </c>
      <c r="C2202" s="4" t="s">
        <v>178</v>
      </c>
      <c r="D2202" s="3" t="s">
        <v>514</v>
      </c>
      <c r="E2202" s="3" t="s">
        <v>488</v>
      </c>
      <c r="F2202" s="4" t="s">
        <v>515</v>
      </c>
      <c r="G2202" s="3" t="s">
        <v>16</v>
      </c>
      <c r="H2202" s="5">
        <v>651.10360000000003</v>
      </c>
      <c r="I2202" s="5">
        <v>1.8241000000000001</v>
      </c>
      <c r="J2202" s="5">
        <v>1.7732000000000001</v>
      </c>
      <c r="K2202" s="6">
        <v>0.97209582807960093</v>
      </c>
      <c r="L2202" s="5">
        <v>21</v>
      </c>
      <c r="M2202" s="19">
        <f>H2202*INDEX('Pliegos Tarifarios (Santiago)'!$B:$B,MATCH($B2202,'Pliegos Tarifarios (Santiago)'!$A:$A,0))</f>
        <v>85791.363646800004</v>
      </c>
      <c r="N2202" s="19">
        <f>I2202*INDEX('Pliegos Tarifarios (Santiago)'!$C:$C,MATCH($B2202,'Pliegos Tarifarios (Santiago)'!$A:$A,0))</f>
        <v>6279.1340878999999</v>
      </c>
      <c r="O2202" s="19">
        <f>J2202*INDEX('Pliegos Tarifarios (Santiago)'!$D:$D,MATCH($B2202,'Pliegos Tarifarios (Santiago)'!$A:$A,0))</f>
        <v>25732.916008800003</v>
      </c>
      <c r="P2202" s="19">
        <f>H2202*INDEX('Pliegos Tarifarios (Santiago)'!$E:$E,MATCH($B2202,'Pliegos Tarifarios (Santiago)'!$A:$A,0))</f>
        <v>8479.9732863999998</v>
      </c>
      <c r="Q2202" s="19" cm="1">
        <f t="array" ref="Q2202">H2202*_xlfn.IFS(H2202&lt;=350,INDEX('Pliegos Tarifarios (Santiago)'!$F:$F,MATCH($B2202,'Pliegos Tarifarios (Santiago)'!$A:$A,0)),H2202&lt;=500,INDEX('Pliegos Tarifarios (Santiago)'!$G:$G,MATCH($B2202,'Pliegos Tarifarios (Santiago)'!$A:$A,0)),H2202&lt;=1000,INDEX('Pliegos Tarifarios (Santiago)'!$H:$H,MATCH($B2202,'Pliegos Tarifarios (Santiago)'!$A:$A,0)),H2202&lt;=5000,INDEX('Pliegos Tarifarios (Santiago)'!$I:$I,MATCH($B2202,'Pliegos Tarifarios (Santiago)'!$A:$A,0)),H2202&gt;5000,INDEX('Pliegos Tarifarios (Santiago)'!$J:$J,MATCH($B2202,'Pliegos Tarifarios (Santiago)'!$A:$A,0)))/1.19</f>
        <v>1527.0841576470591</v>
      </c>
      <c r="R2202" s="19">
        <f>INDEX('Pliegos Tarifarios (Santiago)'!$K:$K,MATCH($B2202,'Pliegos Tarifarios (Santiago)'!$A:$A,0))</f>
        <v>729.50400000000002</v>
      </c>
      <c r="S2202" s="21">
        <f t="shared" si="136"/>
        <v>128539.97518754707</v>
      </c>
      <c r="T2202" s="21">
        <f t="shared" si="137"/>
        <v>24422.595285633943</v>
      </c>
      <c r="U2202" s="19">
        <v>0</v>
      </c>
      <c r="V2202" s="21">
        <f t="shared" si="138"/>
        <v>152962.57047318103</v>
      </c>
    </row>
    <row r="2203" spans="1:22" x14ac:dyDescent="0.3">
      <c r="A2203" s="3" t="s">
        <v>140</v>
      </c>
      <c r="B2203" s="3">
        <v>9</v>
      </c>
      <c r="C2203" s="4" t="s">
        <v>178</v>
      </c>
      <c r="D2203" s="3" t="s">
        <v>516</v>
      </c>
      <c r="E2203" s="3" t="s">
        <v>488</v>
      </c>
      <c r="F2203" s="4" t="s">
        <v>517</v>
      </c>
      <c r="G2203" s="3" t="s">
        <v>16</v>
      </c>
      <c r="H2203" s="5">
        <v>652.76329999999996</v>
      </c>
      <c r="I2203" s="5">
        <v>1.7998000000000001</v>
      </c>
      <c r="J2203" s="5">
        <v>1.7926</v>
      </c>
      <c r="K2203" s="6">
        <v>0.99599955550616726</v>
      </c>
      <c r="L2203" s="5">
        <v>21.06</v>
      </c>
      <c r="M2203" s="19">
        <f>H2203*INDEX('Pliegos Tarifarios (Santiago)'!$B:$B,MATCH($B2203,'Pliegos Tarifarios (Santiago)'!$A:$A,0))</f>
        <v>86010.050697899991</v>
      </c>
      <c r="N2203" s="19">
        <f>I2203*INDEX('Pliegos Tarifarios (Santiago)'!$C:$C,MATCH($B2203,'Pliegos Tarifarios (Santiago)'!$A:$A,0))</f>
        <v>6195.4857362000002</v>
      </c>
      <c r="O2203" s="19">
        <f>J2203*INDEX('Pliegos Tarifarios (Santiago)'!$D:$D,MATCH($B2203,'Pliegos Tarifarios (Santiago)'!$A:$A,0))</f>
        <v>26014.4514084</v>
      </c>
      <c r="P2203" s="19">
        <f>H2203*INDEX('Pliegos Tarifarios (Santiago)'!$E:$E,MATCH($B2203,'Pliegos Tarifarios (Santiago)'!$A:$A,0))</f>
        <v>8501.5892191999992</v>
      </c>
      <c r="Q2203" s="19" cm="1">
        <f t="array" ref="Q2203">H2203*_xlfn.IFS(H2203&lt;=350,INDEX('Pliegos Tarifarios (Santiago)'!$F:$F,MATCH($B2203,'Pliegos Tarifarios (Santiago)'!$A:$A,0)),H2203&lt;=500,INDEX('Pliegos Tarifarios (Santiago)'!$G:$G,MATCH($B2203,'Pliegos Tarifarios (Santiago)'!$A:$A,0)),H2203&lt;=1000,INDEX('Pliegos Tarifarios (Santiago)'!$H:$H,MATCH($B2203,'Pliegos Tarifarios (Santiago)'!$A:$A,0)),H2203&lt;=5000,INDEX('Pliegos Tarifarios (Santiago)'!$I:$I,MATCH($B2203,'Pliegos Tarifarios (Santiago)'!$A:$A,0)),H2203&gt;5000,INDEX('Pliegos Tarifarios (Santiago)'!$J:$J,MATCH($B2203,'Pliegos Tarifarios (Santiago)'!$A:$A,0)))/1.19</f>
        <v>1530.9767817647059</v>
      </c>
      <c r="R2203" s="19">
        <f>INDEX('Pliegos Tarifarios (Santiago)'!$K:$K,MATCH($B2203,'Pliegos Tarifarios (Santiago)'!$A:$A,0))</f>
        <v>729.50400000000002</v>
      </c>
      <c r="S2203" s="21">
        <f t="shared" si="136"/>
        <v>128982.0578434647</v>
      </c>
      <c r="T2203" s="21">
        <f t="shared" si="137"/>
        <v>24506.590990258293</v>
      </c>
      <c r="U2203" s="19">
        <v>0</v>
      </c>
      <c r="V2203" s="21">
        <f t="shared" si="138"/>
        <v>153488.64883372298</v>
      </c>
    </row>
    <row r="2204" spans="1:22" x14ac:dyDescent="0.3">
      <c r="A2204" s="3" t="s">
        <v>140</v>
      </c>
      <c r="B2204" s="3">
        <v>9</v>
      </c>
      <c r="C2204" s="4" t="s">
        <v>178</v>
      </c>
      <c r="D2204" s="3" t="s">
        <v>518</v>
      </c>
      <c r="E2204" s="3" t="s">
        <v>488</v>
      </c>
      <c r="F2204" s="4" t="s">
        <v>519</v>
      </c>
      <c r="G2204" s="3" t="s">
        <v>16</v>
      </c>
      <c r="H2204" s="5">
        <v>651.11500000000001</v>
      </c>
      <c r="I2204" s="5">
        <v>1.8309</v>
      </c>
      <c r="J2204" s="5">
        <v>1.8309</v>
      </c>
      <c r="K2204" s="6">
        <v>1</v>
      </c>
      <c r="L2204" s="5">
        <v>21</v>
      </c>
      <c r="M2204" s="19">
        <f>H2204*INDEX('Pliegos Tarifarios (Santiago)'!$B:$B,MATCH($B2204,'Pliegos Tarifarios (Santiago)'!$A:$A,0))</f>
        <v>85792.865745000003</v>
      </c>
      <c r="N2204" s="19">
        <f>I2204*INDEX('Pliegos Tarifarios (Santiago)'!$C:$C,MATCH($B2204,'Pliegos Tarifarios (Santiago)'!$A:$A,0))</f>
        <v>6302.5418571</v>
      </c>
      <c r="O2204" s="19">
        <f>J2204*INDEX('Pliegos Tarifarios (Santiago)'!$D:$D,MATCH($B2204,'Pliegos Tarifarios (Santiago)'!$A:$A,0))</f>
        <v>26570.266140600001</v>
      </c>
      <c r="P2204" s="19">
        <f>H2204*INDEX('Pliegos Tarifarios (Santiago)'!$E:$E,MATCH($B2204,'Pliegos Tarifarios (Santiago)'!$A:$A,0))</f>
        <v>8480.12176</v>
      </c>
      <c r="Q2204" s="19" cm="1">
        <f t="array" ref="Q2204">H2204*_xlfn.IFS(H2204&lt;=350,INDEX('Pliegos Tarifarios (Santiago)'!$F:$F,MATCH($B2204,'Pliegos Tarifarios (Santiago)'!$A:$A,0)),H2204&lt;=500,INDEX('Pliegos Tarifarios (Santiago)'!$G:$G,MATCH($B2204,'Pliegos Tarifarios (Santiago)'!$A:$A,0)),H2204&lt;=1000,INDEX('Pliegos Tarifarios (Santiago)'!$H:$H,MATCH($B2204,'Pliegos Tarifarios (Santiago)'!$A:$A,0)),H2204&lt;=5000,INDEX('Pliegos Tarifarios (Santiago)'!$I:$I,MATCH($B2204,'Pliegos Tarifarios (Santiago)'!$A:$A,0)),H2204&gt;5000,INDEX('Pliegos Tarifarios (Santiago)'!$J:$J,MATCH($B2204,'Pliegos Tarifarios (Santiago)'!$A:$A,0)))/1.19</f>
        <v>1527.1108949579836</v>
      </c>
      <c r="R2204" s="19">
        <f>INDEX('Pliegos Tarifarios (Santiago)'!$K:$K,MATCH($B2204,'Pliegos Tarifarios (Santiago)'!$A:$A,0))</f>
        <v>729.50400000000002</v>
      </c>
      <c r="S2204" s="21">
        <f t="shared" si="136"/>
        <v>129402.41039765798</v>
      </c>
      <c r="T2204" s="21">
        <f t="shared" si="137"/>
        <v>24586.457975555015</v>
      </c>
      <c r="U2204" s="19">
        <v>0</v>
      </c>
      <c r="V2204" s="21">
        <f t="shared" si="138"/>
        <v>153988.86837321299</v>
      </c>
    </row>
    <row r="2205" spans="1:22" x14ac:dyDescent="0.3">
      <c r="A2205" s="3" t="s">
        <v>140</v>
      </c>
      <c r="B2205" s="3">
        <v>9</v>
      </c>
      <c r="C2205" s="4" t="s">
        <v>178</v>
      </c>
      <c r="D2205" s="3" t="s">
        <v>520</v>
      </c>
      <c r="E2205" s="3" t="s">
        <v>488</v>
      </c>
      <c r="F2205" s="4" t="s">
        <v>521</v>
      </c>
      <c r="G2205" s="3" t="s">
        <v>16</v>
      </c>
      <c r="H2205" s="5">
        <v>652.49279999999999</v>
      </c>
      <c r="I2205" s="5">
        <v>1.8343</v>
      </c>
      <c r="J2205" s="5">
        <v>1.7912999999999999</v>
      </c>
      <c r="K2205" s="6">
        <v>0.97655781497028826</v>
      </c>
      <c r="L2205" s="5">
        <v>21.05</v>
      </c>
      <c r="M2205" s="19">
        <f>H2205*INDEX('Pliegos Tarifarios (Santiago)'!$B:$B,MATCH($B2205,'Pliegos Tarifarios (Santiago)'!$A:$A,0))</f>
        <v>85974.408806399995</v>
      </c>
      <c r="N2205" s="19">
        <f>I2205*INDEX('Pliegos Tarifarios (Santiago)'!$C:$C,MATCH($B2205,'Pliegos Tarifarios (Santiago)'!$A:$A,0))</f>
        <v>6314.2457417000005</v>
      </c>
      <c r="O2205" s="19">
        <f>J2205*INDEX('Pliegos Tarifarios (Santiago)'!$D:$D,MATCH($B2205,'Pliegos Tarifarios (Santiago)'!$A:$A,0))</f>
        <v>25995.585634199997</v>
      </c>
      <c r="P2205" s="19">
        <f>H2205*INDEX('Pliegos Tarifarios (Santiago)'!$E:$E,MATCH($B2205,'Pliegos Tarifarios (Santiago)'!$A:$A,0))</f>
        <v>8498.066227199999</v>
      </c>
      <c r="Q2205" s="19" cm="1">
        <f t="array" ref="Q2205">H2205*_xlfn.IFS(H2205&lt;=350,INDEX('Pliegos Tarifarios (Santiago)'!$F:$F,MATCH($B2205,'Pliegos Tarifarios (Santiago)'!$A:$A,0)),H2205&lt;=500,INDEX('Pliegos Tarifarios (Santiago)'!$G:$G,MATCH($B2205,'Pliegos Tarifarios (Santiago)'!$A:$A,0)),H2205&lt;=1000,INDEX('Pliegos Tarifarios (Santiago)'!$H:$H,MATCH($B2205,'Pliegos Tarifarios (Santiago)'!$A:$A,0)),H2205&lt;=5000,INDEX('Pliegos Tarifarios (Santiago)'!$I:$I,MATCH($B2205,'Pliegos Tarifarios (Santiago)'!$A:$A,0)),H2205&gt;5000,INDEX('Pliegos Tarifarios (Santiago)'!$J:$J,MATCH($B2205,'Pliegos Tarifarios (Santiago)'!$A:$A,0)))/1.19</f>
        <v>1530.3423569747902</v>
      </c>
      <c r="R2205" s="19">
        <f>INDEX('Pliegos Tarifarios (Santiago)'!$K:$K,MATCH($B2205,'Pliegos Tarifarios (Santiago)'!$A:$A,0))</f>
        <v>729.50400000000002</v>
      </c>
      <c r="S2205" s="21">
        <f t="shared" si="136"/>
        <v>129042.15276647477</v>
      </c>
      <c r="T2205" s="21">
        <f t="shared" si="137"/>
        <v>24518.009025630206</v>
      </c>
      <c r="U2205" s="19">
        <v>0</v>
      </c>
      <c r="V2205" s="21">
        <f t="shared" si="138"/>
        <v>153560.16179210498</v>
      </c>
    </row>
    <row r="2206" spans="1:22" x14ac:dyDescent="0.3">
      <c r="A2206" s="3" t="s">
        <v>140</v>
      </c>
      <c r="B2206" s="3">
        <v>9</v>
      </c>
      <c r="C2206" s="4" t="s">
        <v>178</v>
      </c>
      <c r="D2206" s="3" t="s">
        <v>522</v>
      </c>
      <c r="E2206" s="3" t="s">
        <v>488</v>
      </c>
      <c r="F2206" s="4" t="s">
        <v>523</v>
      </c>
      <c r="G2206" s="3" t="s">
        <v>16</v>
      </c>
      <c r="H2206" s="5">
        <v>651.84299999999996</v>
      </c>
      <c r="I2206" s="5">
        <v>1.8219000000000001</v>
      </c>
      <c r="J2206" s="5">
        <v>1.8219000000000001</v>
      </c>
      <c r="K2206" s="6">
        <v>1</v>
      </c>
      <c r="L2206" s="5">
        <v>21.03</v>
      </c>
      <c r="M2206" s="19">
        <f>H2206*INDEX('Pliegos Tarifarios (Santiago)'!$B:$B,MATCH($B2206,'Pliegos Tarifarios (Santiago)'!$A:$A,0))</f>
        <v>85888.789208999995</v>
      </c>
      <c r="N2206" s="19">
        <f>I2206*INDEX('Pliegos Tarifarios (Santiago)'!$C:$C,MATCH($B2206,'Pliegos Tarifarios (Santiago)'!$A:$A,0))</f>
        <v>6271.5609861000003</v>
      </c>
      <c r="O2206" s="19">
        <f>J2206*INDEX('Pliegos Tarifarios (Santiago)'!$D:$D,MATCH($B2206,'Pliegos Tarifarios (Santiago)'!$A:$A,0))</f>
        <v>26439.6569346</v>
      </c>
      <c r="P2206" s="19">
        <f>H2206*INDEX('Pliegos Tarifarios (Santiago)'!$E:$E,MATCH($B2206,'Pliegos Tarifarios (Santiago)'!$A:$A,0))</f>
        <v>8489.6032319999995</v>
      </c>
      <c r="Q2206" s="19" cm="1">
        <f t="array" ref="Q2206">H2206*_xlfn.IFS(H2206&lt;=350,INDEX('Pliegos Tarifarios (Santiago)'!$F:$F,MATCH($B2206,'Pliegos Tarifarios (Santiago)'!$A:$A,0)),H2206&lt;=500,INDEX('Pliegos Tarifarios (Santiago)'!$G:$G,MATCH($B2206,'Pliegos Tarifarios (Santiago)'!$A:$A,0)),H2206&lt;=1000,INDEX('Pliegos Tarifarios (Santiago)'!$H:$H,MATCH($B2206,'Pliegos Tarifarios (Santiago)'!$A:$A,0)),H2206&lt;=5000,INDEX('Pliegos Tarifarios (Santiago)'!$I:$I,MATCH($B2206,'Pliegos Tarifarios (Santiago)'!$A:$A,0)),H2206&gt;5000,INDEX('Pliegos Tarifarios (Santiago)'!$J:$J,MATCH($B2206,'Pliegos Tarifarios (Santiago)'!$A:$A,0)))/1.19</f>
        <v>1528.8183302521011</v>
      </c>
      <c r="R2206" s="19">
        <f>INDEX('Pliegos Tarifarios (Santiago)'!$K:$K,MATCH($B2206,'Pliegos Tarifarios (Santiago)'!$A:$A,0))</f>
        <v>729.50400000000002</v>
      </c>
      <c r="S2206" s="21">
        <f t="shared" si="136"/>
        <v>129347.9326919521</v>
      </c>
      <c r="T2206" s="21">
        <f t="shared" si="137"/>
        <v>24576.107211470899</v>
      </c>
      <c r="U2206" s="19">
        <v>0</v>
      </c>
      <c r="V2206" s="21">
        <f t="shared" si="138"/>
        <v>153924.03990342299</v>
      </c>
    </row>
    <row r="2207" spans="1:22" x14ac:dyDescent="0.3">
      <c r="A2207" s="3" t="s">
        <v>140</v>
      </c>
      <c r="B2207" s="3">
        <v>9</v>
      </c>
      <c r="C2207" s="4" t="s">
        <v>178</v>
      </c>
      <c r="D2207" s="3" t="s">
        <v>524</v>
      </c>
      <c r="E2207" s="3" t="s">
        <v>488</v>
      </c>
      <c r="F2207" s="4" t="s">
        <v>525</v>
      </c>
      <c r="G2207" s="3" t="s">
        <v>16</v>
      </c>
      <c r="H2207" s="5">
        <v>650.07039999999995</v>
      </c>
      <c r="I2207" s="5">
        <v>1.8133999999999999</v>
      </c>
      <c r="J2207" s="5">
        <v>1.7968</v>
      </c>
      <c r="K2207" s="6">
        <v>0.99084592478217715</v>
      </c>
      <c r="L2207" s="5">
        <v>20.97</v>
      </c>
      <c r="M2207" s="19">
        <f>H2207*INDEX('Pliegos Tarifarios (Santiago)'!$B:$B,MATCH($B2207,'Pliegos Tarifarios (Santiago)'!$A:$A,0))</f>
        <v>85655.226115199999</v>
      </c>
      <c r="N2207" s="19">
        <f>I2207*INDEX('Pliegos Tarifarios (Santiago)'!$C:$C,MATCH($B2207,'Pliegos Tarifarios (Santiago)'!$A:$A,0))</f>
        <v>6242.3012745999995</v>
      </c>
      <c r="O2207" s="19">
        <f>J2207*INDEX('Pliegos Tarifarios (Santiago)'!$D:$D,MATCH($B2207,'Pliegos Tarifarios (Santiago)'!$A:$A,0))</f>
        <v>26075.402371199998</v>
      </c>
      <c r="P2207" s="19">
        <f>H2207*INDEX('Pliegos Tarifarios (Santiago)'!$E:$E,MATCH($B2207,'Pliegos Tarifarios (Santiago)'!$A:$A,0))</f>
        <v>8466.5168895999996</v>
      </c>
      <c r="Q2207" s="19" cm="1">
        <f t="array" ref="Q2207">H2207*_xlfn.IFS(H2207&lt;=350,INDEX('Pliegos Tarifarios (Santiago)'!$F:$F,MATCH($B2207,'Pliegos Tarifarios (Santiago)'!$A:$A,0)),H2207&lt;=500,INDEX('Pliegos Tarifarios (Santiago)'!$G:$G,MATCH($B2207,'Pliegos Tarifarios (Santiago)'!$A:$A,0)),H2207&lt;=1000,INDEX('Pliegos Tarifarios (Santiago)'!$H:$H,MATCH($B2207,'Pliegos Tarifarios (Santiago)'!$A:$A,0)),H2207&lt;=5000,INDEX('Pliegos Tarifarios (Santiago)'!$I:$I,MATCH($B2207,'Pliegos Tarifarios (Santiago)'!$A:$A,0)),H2207&gt;5000,INDEX('Pliegos Tarifarios (Santiago)'!$J:$J,MATCH($B2207,'Pliegos Tarifarios (Santiago)'!$A:$A,0)))/1.19</f>
        <v>1524.6609129411765</v>
      </c>
      <c r="R2207" s="19">
        <f>INDEX('Pliegos Tarifarios (Santiago)'!$K:$K,MATCH($B2207,'Pliegos Tarifarios (Santiago)'!$A:$A,0))</f>
        <v>729.50400000000002</v>
      </c>
      <c r="S2207" s="21">
        <f t="shared" si="136"/>
        <v>128693.61156354118</v>
      </c>
      <c r="T2207" s="21">
        <f t="shared" si="137"/>
        <v>24451.786197072826</v>
      </c>
      <c r="U2207" s="19">
        <v>0</v>
      </c>
      <c r="V2207" s="21">
        <f t="shared" si="138"/>
        <v>153145.397760614</v>
      </c>
    </row>
    <row r="2208" spans="1:22" x14ac:dyDescent="0.3">
      <c r="A2208" s="3" t="s">
        <v>140</v>
      </c>
      <c r="B2208" s="3">
        <v>9</v>
      </c>
      <c r="C2208" s="4" t="s">
        <v>178</v>
      </c>
      <c r="D2208" s="3" t="s">
        <v>526</v>
      </c>
      <c r="E2208" s="3" t="s">
        <v>488</v>
      </c>
      <c r="F2208" s="4" t="s">
        <v>527</v>
      </c>
      <c r="G2208" s="3" t="s">
        <v>16</v>
      </c>
      <c r="H2208" s="5">
        <v>652.48580000000004</v>
      </c>
      <c r="I2208" s="5">
        <v>1.8284</v>
      </c>
      <c r="J2208" s="5">
        <v>1.8284</v>
      </c>
      <c r="K2208" s="6">
        <v>1</v>
      </c>
      <c r="L2208" s="5">
        <v>21.05</v>
      </c>
      <c r="M2208" s="19">
        <f>H2208*INDEX('Pliegos Tarifarios (Santiago)'!$B:$B,MATCH($B2208,'Pliegos Tarifarios (Santiago)'!$A:$A,0))</f>
        <v>85973.486465400012</v>
      </c>
      <c r="N2208" s="19">
        <f>I2208*INDEX('Pliegos Tarifarios (Santiago)'!$C:$C,MATCH($B2208,'Pliegos Tarifarios (Santiago)'!$A:$A,0))</f>
        <v>6293.9360595999997</v>
      </c>
      <c r="O2208" s="19">
        <f>J2208*INDEX('Pliegos Tarifarios (Santiago)'!$D:$D,MATCH($B2208,'Pliegos Tarifarios (Santiago)'!$A:$A,0))</f>
        <v>26533.985805600001</v>
      </c>
      <c r="P2208" s="19">
        <f>H2208*INDEX('Pliegos Tarifarios (Santiago)'!$E:$E,MATCH($B2208,'Pliegos Tarifarios (Santiago)'!$A:$A,0))</f>
        <v>8497.9750592</v>
      </c>
      <c r="Q2208" s="19" cm="1">
        <f t="array" ref="Q2208">H2208*_xlfn.IFS(H2208&lt;=350,INDEX('Pliegos Tarifarios (Santiago)'!$F:$F,MATCH($B2208,'Pliegos Tarifarios (Santiago)'!$A:$A,0)),H2208&lt;=500,INDEX('Pliegos Tarifarios (Santiago)'!$G:$G,MATCH($B2208,'Pliegos Tarifarios (Santiago)'!$A:$A,0)),H2208&lt;=1000,INDEX('Pliegos Tarifarios (Santiago)'!$H:$H,MATCH($B2208,'Pliegos Tarifarios (Santiago)'!$A:$A,0)),H2208&lt;=5000,INDEX('Pliegos Tarifarios (Santiago)'!$I:$I,MATCH($B2208,'Pliegos Tarifarios (Santiago)'!$A:$A,0)),H2208&gt;5000,INDEX('Pliegos Tarifarios (Santiago)'!$J:$J,MATCH($B2208,'Pliegos Tarifarios (Santiago)'!$A:$A,0)))/1.19</f>
        <v>1530.3259393277315</v>
      </c>
      <c r="R2208" s="19">
        <f>INDEX('Pliegos Tarifarios (Santiago)'!$K:$K,MATCH($B2208,'Pliegos Tarifarios (Santiago)'!$A:$A,0))</f>
        <v>729.50400000000002</v>
      </c>
      <c r="S2208" s="21">
        <f t="shared" si="136"/>
        <v>129559.21332912774</v>
      </c>
      <c r="T2208" s="21">
        <f t="shared" si="137"/>
        <v>24616.250532534272</v>
      </c>
      <c r="U2208" s="19">
        <v>0</v>
      </c>
      <c r="V2208" s="21">
        <f t="shared" si="138"/>
        <v>154175.46386166202</v>
      </c>
    </row>
    <row r="2209" spans="1:22" x14ac:dyDescent="0.3">
      <c r="A2209" s="3" t="s">
        <v>140</v>
      </c>
      <c r="B2209" s="3">
        <v>9</v>
      </c>
      <c r="C2209" s="4" t="s">
        <v>178</v>
      </c>
      <c r="D2209" s="3" t="s">
        <v>528</v>
      </c>
      <c r="E2209" s="3" t="s">
        <v>488</v>
      </c>
      <c r="F2209" s="4" t="s">
        <v>529</v>
      </c>
      <c r="G2209" s="3" t="s">
        <v>16</v>
      </c>
      <c r="H2209" s="5">
        <v>653.60829999999999</v>
      </c>
      <c r="I2209" s="5">
        <v>1.8875999999999999</v>
      </c>
      <c r="J2209" s="5">
        <v>1.7923</v>
      </c>
      <c r="K2209" s="6">
        <v>0.94951260860351772</v>
      </c>
      <c r="L2209" s="5">
        <v>21.08</v>
      </c>
      <c r="M2209" s="19">
        <f>H2209*INDEX('Pliegos Tarifarios (Santiago)'!$B:$B,MATCH($B2209,'Pliegos Tarifarios (Santiago)'!$A:$A,0))</f>
        <v>86121.390432900007</v>
      </c>
      <c r="N2209" s="19">
        <f>I2209*INDEX('Pliegos Tarifarios (Santiago)'!$C:$C,MATCH($B2209,'Pliegos Tarifarios (Santiago)'!$A:$A,0))</f>
        <v>6497.7213443999999</v>
      </c>
      <c r="O2209" s="19">
        <f>J2209*INDEX('Pliegos Tarifarios (Santiago)'!$D:$D,MATCH($B2209,'Pliegos Tarifarios (Santiago)'!$A:$A,0))</f>
        <v>26010.097768200001</v>
      </c>
      <c r="P2209" s="19">
        <f>H2209*INDEX('Pliegos Tarifarios (Santiago)'!$E:$E,MATCH($B2209,'Pliegos Tarifarios (Santiago)'!$A:$A,0))</f>
        <v>8512.5944991999986</v>
      </c>
      <c r="Q2209" s="19" cm="1">
        <f t="array" ref="Q2209">H2209*_xlfn.IFS(H2209&lt;=350,INDEX('Pliegos Tarifarios (Santiago)'!$F:$F,MATCH($B2209,'Pliegos Tarifarios (Santiago)'!$A:$A,0)),H2209&lt;=500,INDEX('Pliegos Tarifarios (Santiago)'!$G:$G,MATCH($B2209,'Pliegos Tarifarios (Santiago)'!$A:$A,0)),H2209&lt;=1000,INDEX('Pliegos Tarifarios (Santiago)'!$H:$H,MATCH($B2209,'Pliegos Tarifarios (Santiago)'!$A:$A,0)),H2209&lt;=5000,INDEX('Pliegos Tarifarios (Santiago)'!$I:$I,MATCH($B2209,'Pliegos Tarifarios (Santiago)'!$A:$A,0)),H2209&gt;5000,INDEX('Pliegos Tarifarios (Santiago)'!$J:$J,MATCH($B2209,'Pliegos Tarifarios (Santiago)'!$A:$A,0)))/1.19</f>
        <v>1532.9586263025212</v>
      </c>
      <c r="R2209" s="19">
        <f>INDEX('Pliegos Tarifarios (Santiago)'!$K:$K,MATCH($B2209,'Pliegos Tarifarios (Santiago)'!$A:$A,0))</f>
        <v>729.50400000000002</v>
      </c>
      <c r="S2209" s="21">
        <f t="shared" si="136"/>
        <v>129404.26667100252</v>
      </c>
      <c r="T2209" s="21">
        <f t="shared" si="137"/>
        <v>24586.810667490481</v>
      </c>
      <c r="U2209" s="19">
        <v>0</v>
      </c>
      <c r="V2209" s="21">
        <f t="shared" si="138"/>
        <v>153991.07733849299</v>
      </c>
    </row>
    <row r="2210" spans="1:22" x14ac:dyDescent="0.3">
      <c r="A2210" s="3" t="s">
        <v>140</v>
      </c>
      <c r="B2210" s="3">
        <v>9</v>
      </c>
      <c r="C2210" s="4" t="s">
        <v>178</v>
      </c>
      <c r="D2210" s="3" t="s">
        <v>530</v>
      </c>
      <c r="E2210" s="3" t="s">
        <v>488</v>
      </c>
      <c r="F2210" s="4" t="s">
        <v>531</v>
      </c>
      <c r="G2210" s="3" t="s">
        <v>16</v>
      </c>
      <c r="H2210" s="5">
        <v>651.69110000000001</v>
      </c>
      <c r="I2210" s="5">
        <v>1.8424</v>
      </c>
      <c r="J2210" s="5">
        <v>1.8424</v>
      </c>
      <c r="K2210" s="6">
        <v>1</v>
      </c>
      <c r="L2210" s="5">
        <v>21.02</v>
      </c>
      <c r="M2210" s="19">
        <f>H2210*INDEX('Pliegos Tarifarios (Santiago)'!$B:$B,MATCH($B2210,'Pliegos Tarifarios (Santiago)'!$A:$A,0))</f>
        <v>85868.774409300007</v>
      </c>
      <c r="N2210" s="19">
        <f>I2210*INDEX('Pliegos Tarifarios (Santiago)'!$C:$C,MATCH($B2210,'Pliegos Tarifarios (Santiago)'!$A:$A,0))</f>
        <v>6342.1285256000001</v>
      </c>
      <c r="O2210" s="19">
        <f>J2210*INDEX('Pliegos Tarifarios (Santiago)'!$D:$D,MATCH($B2210,'Pliegos Tarifarios (Santiago)'!$A:$A,0))</f>
        <v>26737.155681600001</v>
      </c>
      <c r="P2210" s="19">
        <f>H2210*INDEX('Pliegos Tarifarios (Santiago)'!$E:$E,MATCH($B2210,'Pliegos Tarifarios (Santiago)'!$A:$A,0))</f>
        <v>8487.624886399999</v>
      </c>
      <c r="Q2210" s="19" cm="1">
        <f t="array" ref="Q2210">H2210*_xlfn.IFS(H2210&lt;=350,INDEX('Pliegos Tarifarios (Santiago)'!$F:$F,MATCH($B2210,'Pliegos Tarifarios (Santiago)'!$A:$A,0)),H2210&lt;=500,INDEX('Pliegos Tarifarios (Santiago)'!$G:$G,MATCH($B2210,'Pliegos Tarifarios (Santiago)'!$A:$A,0)),H2210&lt;=1000,INDEX('Pliegos Tarifarios (Santiago)'!$H:$H,MATCH($B2210,'Pliegos Tarifarios (Santiago)'!$A:$A,0)),H2210&lt;=5000,INDEX('Pliegos Tarifarios (Santiago)'!$I:$I,MATCH($B2210,'Pliegos Tarifarios (Santiago)'!$A:$A,0)),H2210&gt;5000,INDEX('Pliegos Tarifarios (Santiago)'!$J:$J,MATCH($B2210,'Pliegos Tarifarios (Santiago)'!$A:$A,0)))/1.19</f>
        <v>1528.4620673109248</v>
      </c>
      <c r="R2210" s="19">
        <f>INDEX('Pliegos Tarifarios (Santiago)'!$K:$K,MATCH($B2210,'Pliegos Tarifarios (Santiago)'!$A:$A,0))</f>
        <v>729.50400000000002</v>
      </c>
      <c r="S2210" s="21">
        <f t="shared" si="136"/>
        <v>129693.64957021092</v>
      </c>
      <c r="T2210" s="21">
        <f t="shared" si="137"/>
        <v>24641.793418340076</v>
      </c>
      <c r="U2210" s="19">
        <v>0</v>
      </c>
      <c r="V2210" s="21">
        <f t="shared" si="138"/>
        <v>154335.44298855099</v>
      </c>
    </row>
    <row r="2211" spans="1:22" x14ac:dyDescent="0.3">
      <c r="A2211" s="3" t="s">
        <v>140</v>
      </c>
      <c r="B2211" s="3">
        <v>9</v>
      </c>
      <c r="C2211" s="4" t="s">
        <v>178</v>
      </c>
      <c r="D2211" s="3" t="s">
        <v>532</v>
      </c>
      <c r="E2211" s="3" t="s">
        <v>488</v>
      </c>
      <c r="F2211" s="4" t="s">
        <v>533</v>
      </c>
      <c r="G2211" s="3" t="s">
        <v>16</v>
      </c>
      <c r="H2211" s="5">
        <v>651.0942</v>
      </c>
      <c r="I2211" s="5">
        <v>1.7947</v>
      </c>
      <c r="J2211" s="5">
        <v>1.7943</v>
      </c>
      <c r="K2211" s="6">
        <v>0.99977712152448883</v>
      </c>
      <c r="L2211" s="5">
        <v>21</v>
      </c>
      <c r="M2211" s="19">
        <f>H2211*INDEX('Pliegos Tarifarios (Santiago)'!$B:$B,MATCH($B2211,'Pliegos Tarifarios (Santiago)'!$A:$A,0))</f>
        <v>85790.125074600001</v>
      </c>
      <c r="N2211" s="19">
        <f>I2211*INDEX('Pliegos Tarifarios (Santiago)'!$C:$C,MATCH($B2211,'Pliegos Tarifarios (Santiago)'!$A:$A,0))</f>
        <v>6177.9299093</v>
      </c>
      <c r="O2211" s="19">
        <f>J2211*INDEX('Pliegos Tarifarios (Santiago)'!$D:$D,MATCH($B2211,'Pliegos Tarifarios (Santiago)'!$A:$A,0))</f>
        <v>26039.122036199999</v>
      </c>
      <c r="P2211" s="19">
        <f>H2211*INDEX('Pliegos Tarifarios (Santiago)'!$E:$E,MATCH($B2211,'Pliegos Tarifarios (Santiago)'!$A:$A,0))</f>
        <v>8479.8508607999993</v>
      </c>
      <c r="Q2211" s="19" cm="1">
        <f t="array" ref="Q2211">H2211*_xlfn.IFS(H2211&lt;=350,INDEX('Pliegos Tarifarios (Santiago)'!$F:$F,MATCH($B2211,'Pliegos Tarifarios (Santiago)'!$A:$A,0)),H2211&lt;=500,INDEX('Pliegos Tarifarios (Santiago)'!$G:$G,MATCH($B2211,'Pliegos Tarifarios (Santiago)'!$A:$A,0)),H2211&lt;=1000,INDEX('Pliegos Tarifarios (Santiago)'!$H:$H,MATCH($B2211,'Pliegos Tarifarios (Santiago)'!$A:$A,0)),H2211&lt;=5000,INDEX('Pliegos Tarifarios (Santiago)'!$I:$I,MATCH($B2211,'Pliegos Tarifarios (Santiago)'!$A:$A,0)),H2211&gt;5000,INDEX('Pliegos Tarifarios (Santiago)'!$J:$J,MATCH($B2211,'Pliegos Tarifarios (Santiago)'!$A:$A,0)))/1.19</f>
        <v>1527.0621110924374</v>
      </c>
      <c r="R2211" s="19">
        <f>INDEX('Pliegos Tarifarios (Santiago)'!$K:$K,MATCH($B2211,'Pliegos Tarifarios (Santiago)'!$A:$A,0))</f>
        <v>729.50400000000002</v>
      </c>
      <c r="S2211" s="21">
        <f t="shared" si="136"/>
        <v>128743.59399199244</v>
      </c>
      <c r="T2211" s="21">
        <f t="shared" si="137"/>
        <v>24461.282858478564</v>
      </c>
      <c r="U2211" s="19">
        <v>0</v>
      </c>
      <c r="V2211" s="21">
        <f t="shared" si="138"/>
        <v>153204.87685047102</v>
      </c>
    </row>
    <row r="2212" spans="1:22" x14ac:dyDescent="0.3">
      <c r="A2212" s="3" t="s">
        <v>140</v>
      </c>
      <c r="B2212" s="3">
        <v>9</v>
      </c>
      <c r="C2212" s="4" t="s">
        <v>178</v>
      </c>
      <c r="D2212" s="3" t="s">
        <v>534</v>
      </c>
      <c r="E2212" s="3" t="s">
        <v>488</v>
      </c>
      <c r="F2212" s="4" t="s">
        <v>535</v>
      </c>
      <c r="G2212" s="3" t="s">
        <v>16</v>
      </c>
      <c r="H2212" s="5">
        <v>651.86500000000001</v>
      </c>
      <c r="I2212" s="5">
        <v>1.819</v>
      </c>
      <c r="J2212" s="5">
        <v>1.819</v>
      </c>
      <c r="K2212" s="6">
        <v>1</v>
      </c>
      <c r="L2212" s="5">
        <v>21.03</v>
      </c>
      <c r="M2212" s="19">
        <f>H2212*INDEX('Pliegos Tarifarios (Santiago)'!$B:$B,MATCH($B2212,'Pliegos Tarifarios (Santiago)'!$A:$A,0))</f>
        <v>85891.687995</v>
      </c>
      <c r="N2212" s="19">
        <f>I2212*INDEX('Pliegos Tarifarios (Santiago)'!$C:$C,MATCH($B2212,'Pliegos Tarifarios (Santiago)'!$A:$A,0))</f>
        <v>6261.5782609999997</v>
      </c>
      <c r="O2212" s="19">
        <f>J2212*INDEX('Pliegos Tarifarios (Santiago)'!$D:$D,MATCH($B2212,'Pliegos Tarifarios (Santiago)'!$A:$A,0))</f>
        <v>26397.571745999998</v>
      </c>
      <c r="P2212" s="19">
        <f>H2212*INDEX('Pliegos Tarifarios (Santiago)'!$E:$E,MATCH($B2212,'Pliegos Tarifarios (Santiago)'!$A:$A,0))</f>
        <v>8489.88976</v>
      </c>
      <c r="Q2212" s="19" cm="1">
        <f t="array" ref="Q2212">H2212*_xlfn.IFS(H2212&lt;=350,INDEX('Pliegos Tarifarios (Santiago)'!$F:$F,MATCH($B2212,'Pliegos Tarifarios (Santiago)'!$A:$A,0)),H2212&lt;=500,INDEX('Pliegos Tarifarios (Santiago)'!$G:$G,MATCH($B2212,'Pliegos Tarifarios (Santiago)'!$A:$A,0)),H2212&lt;=1000,INDEX('Pliegos Tarifarios (Santiago)'!$H:$H,MATCH($B2212,'Pliegos Tarifarios (Santiago)'!$A:$A,0)),H2212&lt;=5000,INDEX('Pliegos Tarifarios (Santiago)'!$I:$I,MATCH($B2212,'Pliegos Tarifarios (Santiago)'!$A:$A,0)),H2212&gt;5000,INDEX('Pliegos Tarifarios (Santiago)'!$J:$J,MATCH($B2212,'Pliegos Tarifarios (Santiago)'!$A:$A,0)))/1.19</f>
        <v>1528.8699285714288</v>
      </c>
      <c r="R2212" s="19">
        <f>INDEX('Pliegos Tarifarios (Santiago)'!$K:$K,MATCH($B2212,'Pliegos Tarifarios (Santiago)'!$A:$A,0))</f>
        <v>729.50400000000002</v>
      </c>
      <c r="S2212" s="21">
        <f t="shared" si="136"/>
        <v>129299.10169057144</v>
      </c>
      <c r="T2212" s="21">
        <f t="shared" si="137"/>
        <v>24566.829321208574</v>
      </c>
      <c r="U2212" s="19">
        <v>0</v>
      </c>
      <c r="V2212" s="21">
        <f t="shared" si="138"/>
        <v>153865.93101178002</v>
      </c>
    </row>
    <row r="2213" spans="1:22" x14ac:dyDescent="0.3">
      <c r="A2213" s="3" t="s">
        <v>140</v>
      </c>
      <c r="B2213" s="3">
        <v>9</v>
      </c>
      <c r="C2213" s="4" t="s">
        <v>178</v>
      </c>
      <c r="D2213" s="3" t="s">
        <v>536</v>
      </c>
      <c r="E2213" s="3" t="s">
        <v>488</v>
      </c>
      <c r="F2213" s="4" t="s">
        <v>537</v>
      </c>
      <c r="G2213" s="3" t="s">
        <v>30</v>
      </c>
      <c r="H2213" s="5">
        <v>651.00720000000001</v>
      </c>
      <c r="I2213" s="5">
        <v>1.7726</v>
      </c>
      <c r="J2213" s="5">
        <v>1.7585999999999999</v>
      </c>
      <c r="K2213" s="6">
        <v>0.99210199706645608</v>
      </c>
      <c r="L2213" s="5">
        <v>21</v>
      </c>
      <c r="M2213" s="19">
        <f>H2213*INDEX('Pliegos Tarifarios (Santiago)'!$B:$B,MATCH($B2213,'Pliegos Tarifarios (Santiago)'!$A:$A,0))</f>
        <v>85778.661693600006</v>
      </c>
      <c r="N2213" s="19">
        <f>I2213*INDEX('Pliegos Tarifarios (Santiago)'!$C:$C,MATCH($B2213,'Pliegos Tarifarios (Santiago)'!$A:$A,0))</f>
        <v>6101.8546593999999</v>
      </c>
      <c r="O2213" s="19">
        <f>J2213*INDEX('Pliegos Tarifarios (Santiago)'!$D:$D,MATCH($B2213,'Pliegos Tarifarios (Santiago)'!$A:$A,0))</f>
        <v>25521.038852400001</v>
      </c>
      <c r="P2213" s="19">
        <f>H2213*INDEX('Pliegos Tarifarios (Santiago)'!$E:$E,MATCH($B2213,'Pliegos Tarifarios (Santiago)'!$A:$A,0))</f>
        <v>8478.7177727999988</v>
      </c>
      <c r="Q2213" s="19" cm="1">
        <f t="array" ref="Q2213">H2213*_xlfn.IFS(H2213&lt;=350,INDEX('Pliegos Tarifarios (Santiago)'!$F:$F,MATCH($B2213,'Pliegos Tarifarios (Santiago)'!$A:$A,0)),H2213&lt;=500,INDEX('Pliegos Tarifarios (Santiago)'!$G:$G,MATCH($B2213,'Pliegos Tarifarios (Santiago)'!$A:$A,0)),H2213&lt;=1000,INDEX('Pliegos Tarifarios (Santiago)'!$H:$H,MATCH($B2213,'Pliegos Tarifarios (Santiago)'!$A:$A,0)),H2213&lt;=5000,INDEX('Pliegos Tarifarios (Santiago)'!$I:$I,MATCH($B2213,'Pliegos Tarifarios (Santiago)'!$A:$A,0)),H2213&gt;5000,INDEX('Pliegos Tarifarios (Santiago)'!$J:$J,MATCH($B2213,'Pliegos Tarifarios (Santiago)'!$A:$A,0)))/1.19</f>
        <v>1526.8580631932775</v>
      </c>
      <c r="R2213" s="19">
        <f>INDEX('Pliegos Tarifarios (Santiago)'!$K:$K,MATCH($B2213,'Pliegos Tarifarios (Santiago)'!$A:$A,0))</f>
        <v>729.50400000000002</v>
      </c>
      <c r="S2213" s="21">
        <f t="shared" si="136"/>
        <v>128136.63504139328</v>
      </c>
      <c r="T2213" s="21">
        <f t="shared" si="137"/>
        <v>24345.960657864725</v>
      </c>
      <c r="U2213" s="19">
        <v>0</v>
      </c>
      <c r="V2213" s="21">
        <f t="shared" si="138"/>
        <v>152482.595699258</v>
      </c>
    </row>
    <row r="2214" spans="1:22" x14ac:dyDescent="0.3">
      <c r="A2214" s="3" t="s">
        <v>140</v>
      </c>
      <c r="B2214" s="3">
        <v>9</v>
      </c>
      <c r="C2214" s="4" t="s">
        <v>178</v>
      </c>
      <c r="D2214" s="3" t="s">
        <v>538</v>
      </c>
      <c r="E2214" s="3" t="s">
        <v>488</v>
      </c>
      <c r="F2214" s="4" t="s">
        <v>539</v>
      </c>
      <c r="G2214" s="3" t="s">
        <v>30</v>
      </c>
      <c r="H2214" s="5">
        <v>653.93430000000001</v>
      </c>
      <c r="I2214" s="5">
        <v>1.8411</v>
      </c>
      <c r="J2214" s="5">
        <v>1.8171999999999999</v>
      </c>
      <c r="K2214" s="6">
        <v>0.98701863016674807</v>
      </c>
      <c r="L2214" s="5">
        <v>21.09</v>
      </c>
      <c r="M2214" s="19">
        <f>H2214*INDEX('Pliegos Tarifarios (Santiago)'!$B:$B,MATCH($B2214,'Pliegos Tarifarios (Santiago)'!$A:$A,0))</f>
        <v>86164.345170900007</v>
      </c>
      <c r="N2214" s="19">
        <f>I2214*INDEX('Pliegos Tarifarios (Santiago)'!$C:$C,MATCH($B2214,'Pliegos Tarifarios (Santiago)'!$A:$A,0))</f>
        <v>6337.6535108999997</v>
      </c>
      <c r="O2214" s="19">
        <f>J2214*INDEX('Pliegos Tarifarios (Santiago)'!$D:$D,MATCH($B2214,'Pliegos Tarifarios (Santiago)'!$A:$A,0))</f>
        <v>26371.4499048</v>
      </c>
      <c r="P2214" s="19">
        <f>H2214*INDEX('Pliegos Tarifarios (Santiago)'!$E:$E,MATCH($B2214,'Pliegos Tarifarios (Santiago)'!$A:$A,0))</f>
        <v>8516.8403232000001</v>
      </c>
      <c r="Q2214" s="19" cm="1">
        <f t="array" ref="Q2214">H2214*_xlfn.IFS(H2214&lt;=350,INDEX('Pliegos Tarifarios (Santiago)'!$F:$F,MATCH($B2214,'Pliegos Tarifarios (Santiago)'!$A:$A,0)),H2214&lt;=500,INDEX('Pliegos Tarifarios (Santiago)'!$G:$G,MATCH($B2214,'Pliegos Tarifarios (Santiago)'!$A:$A,0)),H2214&lt;=1000,INDEX('Pliegos Tarifarios (Santiago)'!$H:$H,MATCH($B2214,'Pliegos Tarifarios (Santiago)'!$A:$A,0)),H2214&lt;=5000,INDEX('Pliegos Tarifarios (Santiago)'!$I:$I,MATCH($B2214,'Pliegos Tarifarios (Santiago)'!$A:$A,0)),H2214&gt;5000,INDEX('Pliegos Tarifarios (Santiago)'!$J:$J,MATCH($B2214,'Pliegos Tarifarios (Santiago)'!$A:$A,0)))/1.19</f>
        <v>1533.7232195798322</v>
      </c>
      <c r="R2214" s="19">
        <f>INDEX('Pliegos Tarifarios (Santiago)'!$K:$K,MATCH($B2214,'Pliegos Tarifarios (Santiago)'!$A:$A,0))</f>
        <v>729.50400000000002</v>
      </c>
      <c r="S2214" s="21">
        <f t="shared" si="136"/>
        <v>129653.51612937983</v>
      </c>
      <c r="T2214" s="21">
        <f t="shared" si="137"/>
        <v>24634.168064582169</v>
      </c>
      <c r="U2214" s="19">
        <v>0</v>
      </c>
      <c r="V2214" s="21">
        <f t="shared" si="138"/>
        <v>154287.68419396199</v>
      </c>
    </row>
    <row r="2215" spans="1:22" x14ac:dyDescent="0.3">
      <c r="A2215" s="3" t="s">
        <v>140</v>
      </c>
      <c r="B2215" s="3">
        <v>9</v>
      </c>
      <c r="C2215" s="4" t="s">
        <v>178</v>
      </c>
      <c r="D2215" s="3" t="s">
        <v>540</v>
      </c>
      <c r="E2215" s="3" t="s">
        <v>488</v>
      </c>
      <c r="F2215" s="4" t="s">
        <v>541</v>
      </c>
      <c r="G2215" s="3" t="s">
        <v>30</v>
      </c>
      <c r="H2215" s="5">
        <v>653.73130000000003</v>
      </c>
      <c r="I2215" s="5">
        <v>1.8174999999999999</v>
      </c>
      <c r="J2215" s="5">
        <v>1.8174999999999999</v>
      </c>
      <c r="K2215" s="6">
        <v>1</v>
      </c>
      <c r="L2215" s="5">
        <v>21.09</v>
      </c>
      <c r="M2215" s="19">
        <f>H2215*INDEX('Pliegos Tarifarios (Santiago)'!$B:$B,MATCH($B2215,'Pliegos Tarifarios (Santiago)'!$A:$A,0))</f>
        <v>86137.597281900002</v>
      </c>
      <c r="N2215" s="19">
        <f>I2215*INDEX('Pliegos Tarifarios (Santiago)'!$C:$C,MATCH($B2215,'Pliegos Tarifarios (Santiago)'!$A:$A,0))</f>
        <v>6256.4147825</v>
      </c>
      <c r="O2215" s="19">
        <f>J2215*INDEX('Pliegos Tarifarios (Santiago)'!$D:$D,MATCH($B2215,'Pliegos Tarifarios (Santiago)'!$A:$A,0))</f>
        <v>26375.803544999999</v>
      </c>
      <c r="P2215" s="19">
        <f>H2215*INDEX('Pliegos Tarifarios (Santiago)'!$E:$E,MATCH($B2215,'Pliegos Tarifarios (Santiago)'!$A:$A,0))</f>
        <v>8514.1964511999995</v>
      </c>
      <c r="Q2215" s="19" cm="1">
        <f t="array" ref="Q2215">H2215*_xlfn.IFS(H2215&lt;=350,INDEX('Pliegos Tarifarios (Santiago)'!$F:$F,MATCH($B2215,'Pliegos Tarifarios (Santiago)'!$A:$A,0)),H2215&lt;=500,INDEX('Pliegos Tarifarios (Santiago)'!$G:$G,MATCH($B2215,'Pliegos Tarifarios (Santiago)'!$A:$A,0)),H2215&lt;=1000,INDEX('Pliegos Tarifarios (Santiago)'!$H:$H,MATCH($B2215,'Pliegos Tarifarios (Santiago)'!$A:$A,0)),H2215&lt;=5000,INDEX('Pliegos Tarifarios (Santiago)'!$I:$I,MATCH($B2215,'Pliegos Tarifarios (Santiago)'!$A:$A,0)),H2215&gt;5000,INDEX('Pliegos Tarifarios (Santiago)'!$J:$J,MATCH($B2215,'Pliegos Tarifarios (Santiago)'!$A:$A,0)))/1.19</f>
        <v>1533.2471078151264</v>
      </c>
      <c r="R2215" s="19">
        <f>INDEX('Pliegos Tarifarios (Santiago)'!$K:$K,MATCH($B2215,'Pliegos Tarifarios (Santiago)'!$A:$A,0))</f>
        <v>729.50400000000002</v>
      </c>
      <c r="S2215" s="21">
        <f t="shared" si="136"/>
        <v>129546.76316841513</v>
      </c>
      <c r="T2215" s="21">
        <f t="shared" si="137"/>
        <v>24613.885001998875</v>
      </c>
      <c r="U2215" s="19">
        <v>0</v>
      </c>
      <c r="V2215" s="21">
        <f t="shared" si="138"/>
        <v>154160.648170414</v>
      </c>
    </row>
    <row r="2216" spans="1:22" x14ac:dyDescent="0.3">
      <c r="A2216" s="3" t="s">
        <v>140</v>
      </c>
      <c r="B2216" s="3">
        <v>9</v>
      </c>
      <c r="C2216" s="4" t="s">
        <v>178</v>
      </c>
      <c r="D2216" s="3" t="s">
        <v>542</v>
      </c>
      <c r="E2216" s="3" t="s">
        <v>488</v>
      </c>
      <c r="F2216" s="4" t="s">
        <v>543</v>
      </c>
      <c r="G2216" s="3" t="s">
        <v>30</v>
      </c>
      <c r="H2216" s="5">
        <v>651.61389999999994</v>
      </c>
      <c r="I2216" s="5">
        <v>1.8108</v>
      </c>
      <c r="J2216" s="5">
        <v>1.7918000000000001</v>
      </c>
      <c r="K2216" s="6">
        <v>0.98950740004417947</v>
      </c>
      <c r="L2216" s="5">
        <v>21.02</v>
      </c>
      <c r="M2216" s="19">
        <f>H2216*INDEX('Pliegos Tarifarios (Santiago)'!$B:$B,MATCH($B2216,'Pliegos Tarifarios (Santiago)'!$A:$A,0))</f>
        <v>85858.602305699998</v>
      </c>
      <c r="N2216" s="19">
        <f>I2216*INDEX('Pliegos Tarifarios (Santiago)'!$C:$C,MATCH($B2216,'Pliegos Tarifarios (Santiago)'!$A:$A,0))</f>
        <v>6233.3512451999995</v>
      </c>
      <c r="O2216" s="19">
        <f>J2216*INDEX('Pliegos Tarifarios (Santiago)'!$D:$D,MATCH($B2216,'Pliegos Tarifarios (Santiago)'!$A:$A,0))</f>
        <v>26002.841701199999</v>
      </c>
      <c r="P2216" s="19">
        <f>H2216*INDEX('Pliegos Tarifarios (Santiago)'!$E:$E,MATCH($B2216,'Pliegos Tarifarios (Santiago)'!$A:$A,0))</f>
        <v>8486.619433599999</v>
      </c>
      <c r="Q2216" s="19" cm="1">
        <f t="array" ref="Q2216">H2216*_xlfn.IFS(H2216&lt;=350,INDEX('Pliegos Tarifarios (Santiago)'!$F:$F,MATCH($B2216,'Pliegos Tarifarios (Santiago)'!$A:$A,0)),H2216&lt;=500,INDEX('Pliegos Tarifarios (Santiago)'!$G:$G,MATCH($B2216,'Pliegos Tarifarios (Santiago)'!$A:$A,0)),H2216&lt;=1000,INDEX('Pliegos Tarifarios (Santiago)'!$H:$H,MATCH($B2216,'Pliegos Tarifarios (Santiago)'!$A:$A,0)),H2216&lt;=5000,INDEX('Pliegos Tarifarios (Santiago)'!$I:$I,MATCH($B2216,'Pliegos Tarifarios (Santiago)'!$A:$A,0)),H2216&gt;5000,INDEX('Pliegos Tarifarios (Santiago)'!$J:$J,MATCH($B2216,'Pliegos Tarifarios (Santiago)'!$A:$A,0)))/1.19</f>
        <v>1528.2810041176472</v>
      </c>
      <c r="R2216" s="19">
        <f>INDEX('Pliegos Tarifarios (Santiago)'!$K:$K,MATCH($B2216,'Pliegos Tarifarios (Santiago)'!$A:$A,0))</f>
        <v>729.50400000000002</v>
      </c>
      <c r="S2216" s="21">
        <f t="shared" si="136"/>
        <v>128839.19968981764</v>
      </c>
      <c r="T2216" s="21">
        <f t="shared" si="137"/>
        <v>24479.447941065351</v>
      </c>
      <c r="U2216" s="19">
        <v>0</v>
      </c>
      <c r="V2216" s="21">
        <f t="shared" si="138"/>
        <v>153318.647630883</v>
      </c>
    </row>
    <row r="2217" spans="1:22" x14ac:dyDescent="0.3">
      <c r="A2217" s="3" t="s">
        <v>140</v>
      </c>
      <c r="B2217" s="3">
        <v>9</v>
      </c>
      <c r="C2217" s="4" t="s">
        <v>178</v>
      </c>
      <c r="D2217" s="3" t="s">
        <v>544</v>
      </c>
      <c r="E2217" s="3" t="s">
        <v>488</v>
      </c>
      <c r="F2217" s="4" t="s">
        <v>545</v>
      </c>
      <c r="G2217" s="3" t="s">
        <v>30</v>
      </c>
      <c r="H2217" s="5">
        <v>652.12450000000001</v>
      </c>
      <c r="I2217" s="5">
        <v>1.8015000000000001</v>
      </c>
      <c r="J2217" s="5">
        <v>1.7989999999999999</v>
      </c>
      <c r="K2217" s="6">
        <v>0.99861226755481536</v>
      </c>
      <c r="L2217" s="5">
        <v>21.04</v>
      </c>
      <c r="M2217" s="19">
        <f>H2217*INDEX('Pliegos Tarifarios (Santiago)'!$B:$B,MATCH($B2217,'Pliegos Tarifarios (Santiago)'!$A:$A,0))</f>
        <v>85925.880493500008</v>
      </c>
      <c r="N2217" s="19">
        <f>I2217*INDEX('Pliegos Tarifarios (Santiago)'!$C:$C,MATCH($B2217,'Pliegos Tarifarios (Santiago)'!$A:$A,0))</f>
        <v>6201.3376785</v>
      </c>
      <c r="O2217" s="19">
        <f>J2217*INDEX('Pliegos Tarifarios (Santiago)'!$D:$D,MATCH($B2217,'Pliegos Tarifarios (Santiago)'!$A:$A,0))</f>
        <v>26107.329065999998</v>
      </c>
      <c r="P2217" s="19">
        <f>H2217*INDEX('Pliegos Tarifarios (Santiago)'!$E:$E,MATCH($B2217,'Pliegos Tarifarios (Santiago)'!$A:$A,0))</f>
        <v>8493.2694879999999</v>
      </c>
      <c r="Q2217" s="19" cm="1">
        <f t="array" ref="Q2217">H2217*_xlfn.IFS(H2217&lt;=350,INDEX('Pliegos Tarifarios (Santiago)'!$F:$F,MATCH($B2217,'Pliegos Tarifarios (Santiago)'!$A:$A,0)),H2217&lt;=500,INDEX('Pliegos Tarifarios (Santiago)'!$G:$G,MATCH($B2217,'Pliegos Tarifarios (Santiago)'!$A:$A,0)),H2217&lt;=1000,INDEX('Pliegos Tarifarios (Santiago)'!$H:$H,MATCH($B2217,'Pliegos Tarifarios (Santiago)'!$A:$A,0)),H2217&lt;=5000,INDEX('Pliegos Tarifarios (Santiago)'!$I:$I,MATCH($B2217,'Pliegos Tarifarios (Santiago)'!$A:$A,0)),H2217&gt;5000,INDEX('Pliegos Tarifarios (Santiago)'!$J:$J,MATCH($B2217,'Pliegos Tarifarios (Santiago)'!$A:$A,0)))/1.19</f>
        <v>1529.4785542016809</v>
      </c>
      <c r="R2217" s="19">
        <f>INDEX('Pliegos Tarifarios (Santiago)'!$K:$K,MATCH($B2217,'Pliegos Tarifarios (Santiago)'!$A:$A,0))</f>
        <v>729.50400000000002</v>
      </c>
      <c r="S2217" s="21">
        <f t="shared" si="136"/>
        <v>128986.79928020168</v>
      </c>
      <c r="T2217" s="21">
        <f t="shared" si="137"/>
        <v>24507.49186323832</v>
      </c>
      <c r="U2217" s="19">
        <v>0</v>
      </c>
      <c r="V2217" s="21">
        <f t="shared" si="138"/>
        <v>153494.29114344</v>
      </c>
    </row>
    <row r="2218" spans="1:22" x14ac:dyDescent="0.3">
      <c r="A2218" s="3" t="s">
        <v>140</v>
      </c>
      <c r="B2218" s="3">
        <v>9</v>
      </c>
      <c r="C2218" s="4" t="s">
        <v>178</v>
      </c>
      <c r="D2218" s="3" t="s">
        <v>546</v>
      </c>
      <c r="E2218" s="3" t="s">
        <v>488</v>
      </c>
      <c r="F2218" s="4" t="s">
        <v>547</v>
      </c>
      <c r="G2218" s="3" t="s">
        <v>30</v>
      </c>
      <c r="H2218" s="5">
        <v>651.88369999999998</v>
      </c>
      <c r="I2218" s="5">
        <v>1.8572</v>
      </c>
      <c r="J2218" s="5">
        <v>1.7968</v>
      </c>
      <c r="K2218" s="6">
        <v>0.96747792375619213</v>
      </c>
      <c r="L2218" s="5">
        <v>21.03</v>
      </c>
      <c r="M2218" s="19">
        <f>H2218*INDEX('Pliegos Tarifarios (Santiago)'!$B:$B,MATCH($B2218,'Pliegos Tarifarios (Santiago)'!$A:$A,0))</f>
        <v>85894.151963099997</v>
      </c>
      <c r="N2218" s="19">
        <f>I2218*INDEX('Pliegos Tarifarios (Santiago)'!$C:$C,MATCH($B2218,'Pliegos Tarifarios (Santiago)'!$A:$A,0))</f>
        <v>6393.0748468000002</v>
      </c>
      <c r="O2218" s="19">
        <f>J2218*INDEX('Pliegos Tarifarios (Santiago)'!$D:$D,MATCH($B2218,'Pliegos Tarifarios (Santiago)'!$A:$A,0))</f>
        <v>26075.402371199998</v>
      </c>
      <c r="P2218" s="19">
        <f>H2218*INDEX('Pliegos Tarifarios (Santiago)'!$E:$E,MATCH($B2218,'Pliegos Tarifarios (Santiago)'!$A:$A,0))</f>
        <v>8490.1333087999992</v>
      </c>
      <c r="Q2218" s="19" cm="1">
        <f t="array" ref="Q2218">H2218*_xlfn.IFS(H2218&lt;=350,INDEX('Pliegos Tarifarios (Santiago)'!$F:$F,MATCH($B2218,'Pliegos Tarifarios (Santiago)'!$A:$A,0)),H2218&lt;=500,INDEX('Pliegos Tarifarios (Santiago)'!$G:$G,MATCH($B2218,'Pliegos Tarifarios (Santiago)'!$A:$A,0)),H2218&lt;=1000,INDEX('Pliegos Tarifarios (Santiago)'!$H:$H,MATCH($B2218,'Pliegos Tarifarios (Santiago)'!$A:$A,0)),H2218&lt;=5000,INDEX('Pliegos Tarifarios (Santiago)'!$I:$I,MATCH($B2218,'Pliegos Tarifarios (Santiago)'!$A:$A,0)),H2218&gt;5000,INDEX('Pliegos Tarifarios (Santiago)'!$J:$J,MATCH($B2218,'Pliegos Tarifarios (Santiago)'!$A:$A,0)))/1.19</f>
        <v>1528.9137871428572</v>
      </c>
      <c r="R2218" s="19">
        <f>INDEX('Pliegos Tarifarios (Santiago)'!$K:$K,MATCH($B2218,'Pliegos Tarifarios (Santiago)'!$A:$A,0))</f>
        <v>729.50400000000002</v>
      </c>
      <c r="S2218" s="21">
        <f t="shared" si="136"/>
        <v>129111.18027704285</v>
      </c>
      <c r="T2218" s="21">
        <f t="shared" si="137"/>
        <v>24531.124252638143</v>
      </c>
      <c r="U2218" s="19">
        <v>0</v>
      </c>
      <c r="V2218" s="21">
        <f t="shared" si="138"/>
        <v>153642.30452968099</v>
      </c>
    </row>
    <row r="2219" spans="1:22" x14ac:dyDescent="0.3">
      <c r="A2219" s="3" t="s">
        <v>140</v>
      </c>
      <c r="B2219" s="3">
        <v>9</v>
      </c>
      <c r="C2219" s="4" t="s">
        <v>178</v>
      </c>
      <c r="D2219" s="3" t="s">
        <v>548</v>
      </c>
      <c r="E2219" s="3" t="s">
        <v>488</v>
      </c>
      <c r="F2219" s="4" t="s">
        <v>549</v>
      </c>
      <c r="G2219" s="3" t="s">
        <v>30</v>
      </c>
      <c r="H2219" s="5">
        <v>650.81690000000003</v>
      </c>
      <c r="I2219" s="5">
        <v>1.8207</v>
      </c>
      <c r="J2219" s="5">
        <v>1.7678</v>
      </c>
      <c r="K2219" s="6">
        <v>0.97094524084143463</v>
      </c>
      <c r="L2219" s="5">
        <v>20.99</v>
      </c>
      <c r="M2219" s="19">
        <f>H2219*INDEX('Pliegos Tarifarios (Santiago)'!$B:$B,MATCH($B2219,'Pliegos Tarifarios (Santiago)'!$A:$A,0))</f>
        <v>85753.587194700012</v>
      </c>
      <c r="N2219" s="19">
        <f>I2219*INDEX('Pliegos Tarifarios (Santiago)'!$C:$C,MATCH($B2219,'Pliegos Tarifarios (Santiago)'!$A:$A,0))</f>
        <v>6267.4302032999994</v>
      </c>
      <c r="O2219" s="19">
        <f>J2219*INDEX('Pliegos Tarifarios (Santiago)'!$D:$D,MATCH($B2219,'Pliegos Tarifarios (Santiago)'!$A:$A,0))</f>
        <v>25654.550485200001</v>
      </c>
      <c r="P2219" s="19">
        <f>H2219*INDEX('Pliegos Tarifarios (Santiago)'!$E:$E,MATCH($B2219,'Pliegos Tarifarios (Santiago)'!$A:$A,0))</f>
        <v>8476.2393056000001</v>
      </c>
      <c r="Q2219" s="19" cm="1">
        <f t="array" ref="Q2219">H2219*_xlfn.IFS(H2219&lt;=350,INDEX('Pliegos Tarifarios (Santiago)'!$F:$F,MATCH($B2219,'Pliegos Tarifarios (Santiago)'!$A:$A,0)),H2219&lt;=500,INDEX('Pliegos Tarifarios (Santiago)'!$G:$G,MATCH($B2219,'Pliegos Tarifarios (Santiago)'!$A:$A,0)),H2219&lt;=1000,INDEX('Pliegos Tarifarios (Santiago)'!$H:$H,MATCH($B2219,'Pliegos Tarifarios (Santiago)'!$A:$A,0)),H2219&lt;=5000,INDEX('Pliegos Tarifarios (Santiago)'!$I:$I,MATCH($B2219,'Pliegos Tarifarios (Santiago)'!$A:$A,0)),H2219&gt;5000,INDEX('Pliegos Tarifarios (Santiago)'!$J:$J,MATCH($B2219,'Pliegos Tarifarios (Santiago)'!$A:$A,0)))/1.19</f>
        <v>1526.4117377310927</v>
      </c>
      <c r="R2219" s="19">
        <f>INDEX('Pliegos Tarifarios (Santiago)'!$K:$K,MATCH($B2219,'Pliegos Tarifarios (Santiago)'!$A:$A,0))</f>
        <v>729.50400000000002</v>
      </c>
      <c r="S2219" s="21">
        <f t="shared" si="136"/>
        <v>128407.7229265311</v>
      </c>
      <c r="T2219" s="21">
        <f t="shared" si="137"/>
        <v>24397.46735604091</v>
      </c>
      <c r="U2219" s="19">
        <v>0</v>
      </c>
      <c r="V2219" s="21">
        <f t="shared" si="138"/>
        <v>152805.190282572</v>
      </c>
    </row>
    <row r="2220" spans="1:22" x14ac:dyDescent="0.3">
      <c r="A2220" s="3" t="s">
        <v>140</v>
      </c>
      <c r="B2220" s="3">
        <v>9</v>
      </c>
      <c r="C2220" s="4" t="s">
        <v>178</v>
      </c>
      <c r="D2220" s="3" t="s">
        <v>550</v>
      </c>
      <c r="E2220" s="3" t="s">
        <v>488</v>
      </c>
      <c r="F2220" s="4" t="s">
        <v>551</v>
      </c>
      <c r="G2220" s="3" t="s">
        <v>30</v>
      </c>
      <c r="H2220" s="5">
        <v>652.48590000000002</v>
      </c>
      <c r="I2220" s="5">
        <v>1.8159000000000001</v>
      </c>
      <c r="J2220" s="5">
        <v>1.7859</v>
      </c>
      <c r="K2220" s="6">
        <v>0.98347926647943162</v>
      </c>
      <c r="L2220" s="5">
        <v>21.05</v>
      </c>
      <c r="M2220" s="19">
        <f>H2220*INDEX('Pliegos Tarifarios (Santiago)'!$B:$B,MATCH($B2220,'Pliegos Tarifarios (Santiago)'!$A:$A,0))</f>
        <v>85973.499641700007</v>
      </c>
      <c r="N2220" s="19">
        <f>I2220*INDEX('Pliegos Tarifarios (Santiago)'!$C:$C,MATCH($B2220,'Pliegos Tarifarios (Santiago)'!$A:$A,0))</f>
        <v>6250.9070720999998</v>
      </c>
      <c r="O2220" s="19">
        <f>J2220*INDEX('Pliegos Tarifarios (Santiago)'!$D:$D,MATCH($B2220,'Pliegos Tarifarios (Santiago)'!$A:$A,0))</f>
        <v>25917.220110599999</v>
      </c>
      <c r="P2220" s="19">
        <f>H2220*INDEX('Pliegos Tarifarios (Santiago)'!$E:$E,MATCH($B2220,'Pliegos Tarifarios (Santiago)'!$A:$A,0))</f>
        <v>8497.9763616</v>
      </c>
      <c r="Q2220" s="19" cm="1">
        <f t="array" ref="Q2220">H2220*_xlfn.IFS(H2220&lt;=350,INDEX('Pliegos Tarifarios (Santiago)'!$F:$F,MATCH($B2220,'Pliegos Tarifarios (Santiago)'!$A:$A,0)),H2220&lt;=500,INDEX('Pliegos Tarifarios (Santiago)'!$G:$G,MATCH($B2220,'Pliegos Tarifarios (Santiago)'!$A:$A,0)),H2220&lt;=1000,INDEX('Pliegos Tarifarios (Santiago)'!$H:$H,MATCH($B2220,'Pliegos Tarifarios (Santiago)'!$A:$A,0)),H2220&lt;=5000,INDEX('Pliegos Tarifarios (Santiago)'!$I:$I,MATCH($B2220,'Pliegos Tarifarios (Santiago)'!$A:$A,0)),H2220&gt;5000,INDEX('Pliegos Tarifarios (Santiago)'!$J:$J,MATCH($B2220,'Pliegos Tarifarios (Santiago)'!$A:$A,0)))/1.19</f>
        <v>1530.3261738655465</v>
      </c>
      <c r="R2220" s="19">
        <f>INDEX('Pliegos Tarifarios (Santiago)'!$K:$K,MATCH($B2220,'Pliegos Tarifarios (Santiago)'!$A:$A,0))</f>
        <v>729.50400000000002</v>
      </c>
      <c r="S2220" s="21">
        <f t="shared" si="136"/>
        <v>128899.43335986555</v>
      </c>
      <c r="T2220" s="21">
        <f t="shared" si="137"/>
        <v>24490.892338374455</v>
      </c>
      <c r="U2220" s="19">
        <v>0</v>
      </c>
      <c r="V2220" s="21">
        <f t="shared" si="138"/>
        <v>153390.32569824002</v>
      </c>
    </row>
    <row r="2221" spans="1:22" x14ac:dyDescent="0.3">
      <c r="A2221" s="3" t="s">
        <v>140</v>
      </c>
      <c r="B2221" s="3">
        <v>9</v>
      </c>
      <c r="C2221" s="4" t="s">
        <v>178</v>
      </c>
      <c r="D2221" s="3" t="s">
        <v>552</v>
      </c>
      <c r="E2221" s="3" t="s">
        <v>488</v>
      </c>
      <c r="F2221" s="4" t="s">
        <v>553</v>
      </c>
      <c r="G2221" s="3" t="s">
        <v>30</v>
      </c>
      <c r="H2221" s="5">
        <v>652.13160000000005</v>
      </c>
      <c r="I2221" s="5">
        <v>1.8775999999999999</v>
      </c>
      <c r="J2221" s="5">
        <v>1.8092999999999999</v>
      </c>
      <c r="K2221" s="6">
        <v>0.96362377503195562</v>
      </c>
      <c r="L2221" s="5">
        <v>21.04</v>
      </c>
      <c r="M2221" s="19">
        <f>H2221*INDEX('Pliegos Tarifarios (Santiago)'!$B:$B,MATCH($B2221,'Pliegos Tarifarios (Santiago)'!$A:$A,0))</f>
        <v>85926.816010800016</v>
      </c>
      <c r="N2221" s="19">
        <f>I2221*INDEX('Pliegos Tarifarios (Santiago)'!$C:$C,MATCH($B2221,'Pliegos Tarifarios (Santiago)'!$A:$A,0))</f>
        <v>6463.2981543999995</v>
      </c>
      <c r="O2221" s="19">
        <f>J2221*INDEX('Pliegos Tarifarios (Santiago)'!$D:$D,MATCH($B2221,'Pliegos Tarifarios (Santiago)'!$A:$A,0))</f>
        <v>26256.804046199999</v>
      </c>
      <c r="P2221" s="19">
        <f>H2221*INDEX('Pliegos Tarifarios (Santiago)'!$E:$E,MATCH($B2221,'Pliegos Tarifarios (Santiago)'!$A:$A,0))</f>
        <v>8493.3619584000007</v>
      </c>
      <c r="Q2221" s="19" cm="1">
        <f t="array" ref="Q2221">H2221*_xlfn.IFS(H2221&lt;=350,INDEX('Pliegos Tarifarios (Santiago)'!$F:$F,MATCH($B2221,'Pliegos Tarifarios (Santiago)'!$A:$A,0)),H2221&lt;=500,INDEX('Pliegos Tarifarios (Santiago)'!$G:$G,MATCH($B2221,'Pliegos Tarifarios (Santiago)'!$A:$A,0)),H2221&lt;=1000,INDEX('Pliegos Tarifarios (Santiago)'!$H:$H,MATCH($B2221,'Pliegos Tarifarios (Santiago)'!$A:$A,0)),H2221&lt;=5000,INDEX('Pliegos Tarifarios (Santiago)'!$I:$I,MATCH($B2221,'Pliegos Tarifarios (Santiago)'!$A:$A,0)),H2221&gt;5000,INDEX('Pliegos Tarifarios (Santiago)'!$J:$J,MATCH($B2221,'Pliegos Tarifarios (Santiago)'!$A:$A,0)))/1.19</f>
        <v>1529.4952063865551</v>
      </c>
      <c r="R2221" s="19">
        <f>INDEX('Pliegos Tarifarios (Santiago)'!$K:$K,MATCH($B2221,'Pliegos Tarifarios (Santiago)'!$A:$A,0))</f>
        <v>729.50400000000002</v>
      </c>
      <c r="S2221" s="21">
        <f t="shared" si="136"/>
        <v>129399.27937618656</v>
      </c>
      <c r="T2221" s="21">
        <f t="shared" si="137"/>
        <v>24585.863081475447</v>
      </c>
      <c r="U2221" s="19">
        <v>0</v>
      </c>
      <c r="V2221" s="21">
        <f t="shared" si="138"/>
        <v>153985.142457662</v>
      </c>
    </row>
    <row r="2222" spans="1:22" x14ac:dyDescent="0.3">
      <c r="A2222" s="3" t="s">
        <v>140</v>
      </c>
      <c r="B2222" s="3">
        <v>9</v>
      </c>
      <c r="C2222" s="4" t="s">
        <v>178</v>
      </c>
      <c r="D2222" s="3" t="s">
        <v>554</v>
      </c>
      <c r="E2222" s="3" t="s">
        <v>488</v>
      </c>
      <c r="F2222" s="4" t="s">
        <v>555</v>
      </c>
      <c r="G2222" s="3" t="s">
        <v>30</v>
      </c>
      <c r="H2222" s="5">
        <v>652.38329999999996</v>
      </c>
      <c r="I2222" s="5">
        <v>1.8414999999999999</v>
      </c>
      <c r="J2222" s="5">
        <v>1.8010999999999999</v>
      </c>
      <c r="K2222" s="6">
        <v>0.97806136301927782</v>
      </c>
      <c r="L2222" s="5">
        <v>21.04</v>
      </c>
      <c r="M2222" s="19">
        <f>H2222*INDEX('Pliegos Tarifarios (Santiago)'!$B:$B,MATCH($B2222,'Pliegos Tarifarios (Santiago)'!$A:$A,0))</f>
        <v>85959.980757900004</v>
      </c>
      <c r="N2222" s="19">
        <f>I2222*INDEX('Pliegos Tarifarios (Santiago)'!$C:$C,MATCH($B2222,'Pliegos Tarifarios (Santiago)'!$A:$A,0))</f>
        <v>6339.0304384999999</v>
      </c>
      <c r="O2222" s="19">
        <f>J2222*INDEX('Pliegos Tarifarios (Santiago)'!$D:$D,MATCH($B2222,'Pliegos Tarifarios (Santiago)'!$A:$A,0))</f>
        <v>26137.804547399999</v>
      </c>
      <c r="P2222" s="19">
        <f>H2222*INDEX('Pliegos Tarifarios (Santiago)'!$E:$E,MATCH($B2222,'Pliegos Tarifarios (Santiago)'!$A:$A,0))</f>
        <v>8496.6400991999981</v>
      </c>
      <c r="Q2222" s="19" cm="1">
        <f t="array" ref="Q2222">H2222*_xlfn.IFS(H2222&lt;=350,INDEX('Pliegos Tarifarios (Santiago)'!$F:$F,MATCH($B2222,'Pliegos Tarifarios (Santiago)'!$A:$A,0)),H2222&lt;=500,INDEX('Pliegos Tarifarios (Santiago)'!$G:$G,MATCH($B2222,'Pliegos Tarifarios (Santiago)'!$A:$A,0)),H2222&lt;=1000,INDEX('Pliegos Tarifarios (Santiago)'!$H:$H,MATCH($B2222,'Pliegos Tarifarios (Santiago)'!$A:$A,0)),H2222&lt;=5000,INDEX('Pliegos Tarifarios (Santiago)'!$I:$I,MATCH($B2222,'Pliegos Tarifarios (Santiago)'!$A:$A,0)),H2222&gt;5000,INDEX('Pliegos Tarifarios (Santiago)'!$J:$J,MATCH($B2222,'Pliegos Tarifarios (Santiago)'!$A:$A,0)))/1.19</f>
        <v>1530.0855380672272</v>
      </c>
      <c r="R2222" s="19">
        <f>INDEX('Pliegos Tarifarios (Santiago)'!$K:$K,MATCH($B2222,'Pliegos Tarifarios (Santiago)'!$A:$A,0))</f>
        <v>729.50400000000002</v>
      </c>
      <c r="S2222" s="21">
        <f t="shared" si="136"/>
        <v>129193.04538106723</v>
      </c>
      <c r="T2222" s="21">
        <f t="shared" si="137"/>
        <v>24546.678622402775</v>
      </c>
      <c r="U2222" s="19">
        <v>0</v>
      </c>
      <c r="V2222" s="21">
        <f t="shared" si="138"/>
        <v>153739.72400347001</v>
      </c>
    </row>
    <row r="2223" spans="1:22" x14ac:dyDescent="0.3">
      <c r="A2223" s="3" t="s">
        <v>140</v>
      </c>
      <c r="B2223" s="3">
        <v>9</v>
      </c>
      <c r="C2223" s="4" t="s">
        <v>178</v>
      </c>
      <c r="D2223" s="3" t="s">
        <v>556</v>
      </c>
      <c r="E2223" s="3" t="s">
        <v>488</v>
      </c>
      <c r="F2223" s="4" t="s">
        <v>557</v>
      </c>
      <c r="G2223" s="3" t="s">
        <v>30</v>
      </c>
      <c r="H2223" s="5">
        <v>652.64139999999998</v>
      </c>
      <c r="I2223" s="5">
        <v>1.8532999999999999</v>
      </c>
      <c r="J2223" s="5">
        <v>1.8532999999999999</v>
      </c>
      <c r="K2223" s="6">
        <v>1</v>
      </c>
      <c r="L2223" s="5">
        <v>21.05</v>
      </c>
      <c r="M2223" s="19">
        <f>H2223*INDEX('Pliegos Tarifarios (Santiago)'!$B:$B,MATCH($B2223,'Pliegos Tarifarios (Santiago)'!$A:$A,0))</f>
        <v>85993.988788200004</v>
      </c>
      <c r="N2223" s="19">
        <f>I2223*INDEX('Pliegos Tarifarios (Santiago)'!$C:$C,MATCH($B2223,'Pliegos Tarifarios (Santiago)'!$A:$A,0))</f>
        <v>6379.6498026999998</v>
      </c>
      <c r="O2223" s="19">
        <f>J2223*INDEX('Pliegos Tarifarios (Santiago)'!$D:$D,MATCH($B2223,'Pliegos Tarifarios (Santiago)'!$A:$A,0))</f>
        <v>26895.3379422</v>
      </c>
      <c r="P2223" s="19">
        <f>H2223*INDEX('Pliegos Tarifarios (Santiago)'!$E:$E,MATCH($B2223,'Pliegos Tarifarios (Santiago)'!$A:$A,0))</f>
        <v>8500.0015936</v>
      </c>
      <c r="Q2223" s="19" cm="1">
        <f t="array" ref="Q2223">H2223*_xlfn.IFS(H2223&lt;=350,INDEX('Pliegos Tarifarios (Santiago)'!$F:$F,MATCH($B2223,'Pliegos Tarifarios (Santiago)'!$A:$A,0)),H2223&lt;=500,INDEX('Pliegos Tarifarios (Santiago)'!$G:$G,MATCH($B2223,'Pliegos Tarifarios (Santiago)'!$A:$A,0)),H2223&lt;=1000,INDEX('Pliegos Tarifarios (Santiago)'!$H:$H,MATCH($B2223,'Pliegos Tarifarios (Santiago)'!$A:$A,0)),H2223&lt;=5000,INDEX('Pliegos Tarifarios (Santiago)'!$I:$I,MATCH($B2223,'Pliegos Tarifarios (Santiago)'!$A:$A,0)),H2223&gt;5000,INDEX('Pliegos Tarifarios (Santiago)'!$J:$J,MATCH($B2223,'Pliegos Tarifarios (Santiago)'!$A:$A,0)))/1.19</f>
        <v>1530.6908801680675</v>
      </c>
      <c r="R2223" s="19">
        <f>INDEX('Pliegos Tarifarios (Santiago)'!$K:$K,MATCH($B2223,'Pliegos Tarifarios (Santiago)'!$A:$A,0))</f>
        <v>729.50400000000002</v>
      </c>
      <c r="S2223" s="21">
        <f t="shared" si="136"/>
        <v>130029.17300686808</v>
      </c>
      <c r="T2223" s="21">
        <f t="shared" si="137"/>
        <v>24705.542871304933</v>
      </c>
      <c r="U2223" s="19">
        <v>0</v>
      </c>
      <c r="V2223" s="21">
        <f t="shared" si="138"/>
        <v>154734.71587817301</v>
      </c>
    </row>
    <row r="2224" spans="1:22" x14ac:dyDescent="0.3">
      <c r="A2224" s="3" t="s">
        <v>140</v>
      </c>
      <c r="B2224" s="3">
        <v>9</v>
      </c>
      <c r="C2224" s="4" t="s">
        <v>178</v>
      </c>
      <c r="D2224" s="3" t="s">
        <v>558</v>
      </c>
      <c r="E2224" s="3" t="s">
        <v>488</v>
      </c>
      <c r="F2224" s="4" t="s">
        <v>559</v>
      </c>
      <c r="G2224" s="3" t="s">
        <v>30</v>
      </c>
      <c r="H2224" s="5">
        <v>651.00599999999997</v>
      </c>
      <c r="I2224" s="5">
        <v>1.8707</v>
      </c>
      <c r="J2224" s="5">
        <v>1.8707</v>
      </c>
      <c r="K2224" s="6">
        <v>1</v>
      </c>
      <c r="L2224" s="5">
        <v>21</v>
      </c>
      <c r="M2224" s="19">
        <f>H2224*INDEX('Pliegos Tarifarios (Santiago)'!$B:$B,MATCH($B2224,'Pliegos Tarifarios (Santiago)'!$A:$A,0))</f>
        <v>85778.503578000003</v>
      </c>
      <c r="N2224" s="19">
        <f>I2224*INDEX('Pliegos Tarifarios (Santiago)'!$C:$C,MATCH($B2224,'Pliegos Tarifarios (Santiago)'!$A:$A,0))</f>
        <v>6439.5461532999998</v>
      </c>
      <c r="O2224" s="19">
        <f>J2224*INDEX('Pliegos Tarifarios (Santiago)'!$D:$D,MATCH($B2224,'Pliegos Tarifarios (Santiago)'!$A:$A,0))</f>
        <v>27147.8490738</v>
      </c>
      <c r="P2224" s="19">
        <f>H2224*INDEX('Pliegos Tarifarios (Santiago)'!$E:$E,MATCH($B2224,'Pliegos Tarifarios (Santiago)'!$A:$A,0))</f>
        <v>8478.702143999999</v>
      </c>
      <c r="Q2224" s="19" cm="1">
        <f t="array" ref="Q2224">H2224*_xlfn.IFS(H2224&lt;=350,INDEX('Pliegos Tarifarios (Santiago)'!$F:$F,MATCH($B2224,'Pliegos Tarifarios (Santiago)'!$A:$A,0)),H2224&lt;=500,INDEX('Pliegos Tarifarios (Santiago)'!$G:$G,MATCH($B2224,'Pliegos Tarifarios (Santiago)'!$A:$A,0)),H2224&lt;=1000,INDEX('Pliegos Tarifarios (Santiago)'!$H:$H,MATCH($B2224,'Pliegos Tarifarios (Santiago)'!$A:$A,0)),H2224&lt;=5000,INDEX('Pliegos Tarifarios (Santiago)'!$I:$I,MATCH($B2224,'Pliegos Tarifarios (Santiago)'!$A:$A,0)),H2224&gt;5000,INDEX('Pliegos Tarifarios (Santiago)'!$J:$J,MATCH($B2224,'Pliegos Tarifarios (Santiago)'!$A:$A,0)))/1.19</f>
        <v>1526.8552487394961</v>
      </c>
      <c r="R2224" s="19">
        <f>INDEX('Pliegos Tarifarios (Santiago)'!$K:$K,MATCH($B2224,'Pliegos Tarifarios (Santiago)'!$A:$A,0))</f>
        <v>729.50400000000002</v>
      </c>
      <c r="S2224" s="21">
        <f t="shared" si="136"/>
        <v>130100.96019783949</v>
      </c>
      <c r="T2224" s="21">
        <f t="shared" si="137"/>
        <v>24719.182437589505</v>
      </c>
      <c r="U2224" s="19">
        <v>0</v>
      </c>
      <c r="V2224" s="21">
        <f t="shared" si="138"/>
        <v>154820.14263542899</v>
      </c>
    </row>
    <row r="2225" spans="1:22" x14ac:dyDescent="0.3">
      <c r="A2225" s="3" t="s">
        <v>140</v>
      </c>
      <c r="B2225" s="3">
        <v>9</v>
      </c>
      <c r="C2225" s="4" t="s">
        <v>178</v>
      </c>
      <c r="D2225" s="3" t="s">
        <v>560</v>
      </c>
      <c r="E2225" s="3" t="s">
        <v>488</v>
      </c>
      <c r="F2225" s="4" t="s">
        <v>561</v>
      </c>
      <c r="G2225" s="3" t="s">
        <v>30</v>
      </c>
      <c r="H2225" s="5">
        <v>652.745</v>
      </c>
      <c r="I2225" s="5">
        <v>1.8414999999999999</v>
      </c>
      <c r="J2225" s="5">
        <v>1.7971999999999999</v>
      </c>
      <c r="K2225" s="6">
        <v>0.97594352430084175</v>
      </c>
      <c r="L2225" s="5">
        <v>21.06</v>
      </c>
      <c r="M2225" s="19">
        <f>H2225*INDEX('Pliegos Tarifarios (Santiago)'!$B:$B,MATCH($B2225,'Pliegos Tarifarios (Santiago)'!$A:$A,0))</f>
        <v>86007.639435000005</v>
      </c>
      <c r="N2225" s="19">
        <f>I2225*INDEX('Pliegos Tarifarios (Santiago)'!$C:$C,MATCH($B2225,'Pliegos Tarifarios (Santiago)'!$A:$A,0))</f>
        <v>6339.0304384999999</v>
      </c>
      <c r="O2225" s="19">
        <f>J2225*INDEX('Pliegos Tarifarios (Santiago)'!$D:$D,MATCH($B2225,'Pliegos Tarifarios (Santiago)'!$A:$A,0))</f>
        <v>26081.2072248</v>
      </c>
      <c r="P2225" s="19">
        <f>H2225*INDEX('Pliegos Tarifarios (Santiago)'!$E:$E,MATCH($B2225,'Pliegos Tarifarios (Santiago)'!$A:$A,0))</f>
        <v>8501.35088</v>
      </c>
      <c r="Q2225" s="19" cm="1">
        <f t="array" ref="Q2225">H2225*_xlfn.IFS(H2225&lt;=350,INDEX('Pliegos Tarifarios (Santiago)'!$F:$F,MATCH($B2225,'Pliegos Tarifarios (Santiago)'!$A:$A,0)),H2225&lt;=500,INDEX('Pliegos Tarifarios (Santiago)'!$G:$G,MATCH($B2225,'Pliegos Tarifarios (Santiago)'!$A:$A,0)),H2225&lt;=1000,INDEX('Pliegos Tarifarios (Santiago)'!$H:$H,MATCH($B2225,'Pliegos Tarifarios (Santiago)'!$A:$A,0)),H2225&lt;=5000,INDEX('Pliegos Tarifarios (Santiago)'!$I:$I,MATCH($B2225,'Pliegos Tarifarios (Santiago)'!$A:$A,0)),H2225&gt;5000,INDEX('Pliegos Tarifarios (Santiago)'!$J:$J,MATCH($B2225,'Pliegos Tarifarios (Santiago)'!$A:$A,0)))/1.19</f>
        <v>1530.9338613445379</v>
      </c>
      <c r="R2225" s="19">
        <f>INDEX('Pliegos Tarifarios (Santiago)'!$K:$K,MATCH($B2225,'Pliegos Tarifarios (Santiago)'!$A:$A,0))</f>
        <v>729.50400000000002</v>
      </c>
      <c r="S2225" s="21">
        <f t="shared" si="136"/>
        <v>129189.66583964456</v>
      </c>
      <c r="T2225" s="21">
        <f t="shared" si="137"/>
        <v>24546.036509532467</v>
      </c>
      <c r="U2225" s="19">
        <v>0</v>
      </c>
      <c r="V2225" s="21">
        <f t="shared" si="138"/>
        <v>153735.70234917704</v>
      </c>
    </row>
    <row r="2226" spans="1:22" x14ac:dyDescent="0.3">
      <c r="A2226" s="3" t="s">
        <v>140</v>
      </c>
      <c r="B2226" s="3">
        <v>9</v>
      </c>
      <c r="C2226" s="4" t="s">
        <v>178</v>
      </c>
      <c r="D2226" s="3" t="s">
        <v>562</v>
      </c>
      <c r="E2226" s="3" t="s">
        <v>488</v>
      </c>
      <c r="F2226" s="4" t="s">
        <v>563</v>
      </c>
      <c r="G2226" s="3" t="s">
        <v>30</v>
      </c>
      <c r="H2226" s="5">
        <v>650.92169999999999</v>
      </c>
      <c r="I2226" s="5">
        <v>1.821</v>
      </c>
      <c r="J2226" s="5">
        <v>1.7588999999999999</v>
      </c>
      <c r="K2226" s="6">
        <v>0.96589785831960462</v>
      </c>
      <c r="L2226" s="5">
        <v>21</v>
      </c>
      <c r="M2226" s="19">
        <f>H2226*INDEX('Pliegos Tarifarios (Santiago)'!$B:$B,MATCH($B2226,'Pliegos Tarifarios (Santiago)'!$A:$A,0))</f>
        <v>85767.395957100001</v>
      </c>
      <c r="N2226" s="19">
        <f>I2226*INDEX('Pliegos Tarifarios (Santiago)'!$C:$C,MATCH($B2226,'Pliegos Tarifarios (Santiago)'!$A:$A,0))</f>
        <v>6268.4628990000001</v>
      </c>
      <c r="O2226" s="19">
        <f>J2226*INDEX('Pliegos Tarifarios (Santiago)'!$D:$D,MATCH($B2226,'Pliegos Tarifarios (Santiago)'!$A:$A,0))</f>
        <v>25525.3924926</v>
      </c>
      <c r="P2226" s="19">
        <f>H2226*INDEX('Pliegos Tarifarios (Santiago)'!$E:$E,MATCH($B2226,'Pliegos Tarifarios (Santiago)'!$A:$A,0))</f>
        <v>8477.6042207999999</v>
      </c>
      <c r="Q2226" s="19" cm="1">
        <f t="array" ref="Q2226">H2226*_xlfn.IFS(H2226&lt;=350,INDEX('Pliegos Tarifarios (Santiago)'!$F:$F,MATCH($B2226,'Pliegos Tarifarios (Santiago)'!$A:$A,0)),H2226&lt;=500,INDEX('Pliegos Tarifarios (Santiago)'!$G:$G,MATCH($B2226,'Pliegos Tarifarios (Santiago)'!$A:$A,0)),H2226&lt;=1000,INDEX('Pliegos Tarifarios (Santiago)'!$H:$H,MATCH($B2226,'Pliegos Tarifarios (Santiago)'!$A:$A,0)),H2226&lt;=5000,INDEX('Pliegos Tarifarios (Santiago)'!$I:$I,MATCH($B2226,'Pliegos Tarifarios (Santiago)'!$A:$A,0)),H2226&gt;5000,INDEX('Pliegos Tarifarios (Santiago)'!$J:$J,MATCH($B2226,'Pliegos Tarifarios (Santiago)'!$A:$A,0)))/1.19</f>
        <v>1526.6575333613448</v>
      </c>
      <c r="R2226" s="19">
        <f>INDEX('Pliegos Tarifarios (Santiago)'!$K:$K,MATCH($B2226,'Pliegos Tarifarios (Santiago)'!$A:$A,0))</f>
        <v>729.50400000000002</v>
      </c>
      <c r="S2226" s="21">
        <f t="shared" si="136"/>
        <v>128295.01710286135</v>
      </c>
      <c r="T2226" s="21">
        <f t="shared" si="137"/>
        <v>24376.053249543656</v>
      </c>
      <c r="U2226" s="19">
        <v>0</v>
      </c>
      <c r="V2226" s="21">
        <f t="shared" si="138"/>
        <v>152671.07035240502</v>
      </c>
    </row>
    <row r="2227" spans="1:22" x14ac:dyDescent="0.3">
      <c r="A2227" s="3" t="s">
        <v>140</v>
      </c>
      <c r="B2227" s="3">
        <v>9</v>
      </c>
      <c r="C2227" s="4" t="s">
        <v>178</v>
      </c>
      <c r="D2227" s="3" t="s">
        <v>564</v>
      </c>
      <c r="E2227" s="3" t="s">
        <v>488</v>
      </c>
      <c r="F2227" s="4" t="s">
        <v>565</v>
      </c>
      <c r="G2227" s="3" t="s">
        <v>30</v>
      </c>
      <c r="H2227" s="5">
        <v>651.9348</v>
      </c>
      <c r="I2227" s="5">
        <v>1.8571</v>
      </c>
      <c r="J2227" s="5">
        <v>1.8571</v>
      </c>
      <c r="K2227" s="6">
        <v>1</v>
      </c>
      <c r="L2227" s="5">
        <v>21.03</v>
      </c>
      <c r="M2227" s="19">
        <f>H2227*INDEX('Pliegos Tarifarios (Santiago)'!$B:$B,MATCH($B2227,'Pliegos Tarifarios (Santiago)'!$A:$A,0))</f>
        <v>85900.885052400001</v>
      </c>
      <c r="N2227" s="19">
        <f>I2227*INDEX('Pliegos Tarifarios (Santiago)'!$C:$C,MATCH($B2227,'Pliegos Tarifarios (Santiago)'!$A:$A,0))</f>
        <v>6392.7306148999996</v>
      </c>
      <c r="O2227" s="19">
        <f>J2227*INDEX('Pliegos Tarifarios (Santiago)'!$D:$D,MATCH($B2227,'Pliegos Tarifarios (Santiago)'!$A:$A,0))</f>
        <v>26950.484051399999</v>
      </c>
      <c r="P2227" s="19">
        <f>H2227*INDEX('Pliegos Tarifarios (Santiago)'!$E:$E,MATCH($B2227,'Pliegos Tarifarios (Santiago)'!$A:$A,0))</f>
        <v>8490.7988351999993</v>
      </c>
      <c r="Q2227" s="19" cm="1">
        <f t="array" ref="Q2227">H2227*_xlfn.IFS(H2227&lt;=350,INDEX('Pliegos Tarifarios (Santiago)'!$F:$F,MATCH($B2227,'Pliegos Tarifarios (Santiago)'!$A:$A,0)),H2227&lt;=500,INDEX('Pliegos Tarifarios (Santiago)'!$G:$G,MATCH($B2227,'Pliegos Tarifarios (Santiago)'!$A:$A,0)),H2227&lt;=1000,INDEX('Pliegos Tarifarios (Santiago)'!$H:$H,MATCH($B2227,'Pliegos Tarifarios (Santiago)'!$A:$A,0)),H2227&lt;=5000,INDEX('Pliegos Tarifarios (Santiago)'!$I:$I,MATCH($B2227,'Pliegos Tarifarios (Santiago)'!$A:$A,0)),H2227&gt;5000,INDEX('Pliegos Tarifarios (Santiago)'!$J:$J,MATCH($B2227,'Pliegos Tarifarios (Santiago)'!$A:$A,0)))/1.19</f>
        <v>1529.0336359663868</v>
      </c>
      <c r="R2227" s="19">
        <f>INDEX('Pliegos Tarifarios (Santiago)'!$K:$K,MATCH($B2227,'Pliegos Tarifarios (Santiago)'!$A:$A,0))</f>
        <v>729.50400000000002</v>
      </c>
      <c r="S2227" s="21">
        <f t="shared" si="136"/>
        <v>129993.43618986639</v>
      </c>
      <c r="T2227" s="21">
        <f t="shared" si="137"/>
        <v>24698.752876074614</v>
      </c>
      <c r="U2227" s="19">
        <v>0</v>
      </c>
      <c r="V2227" s="21">
        <f t="shared" si="138"/>
        <v>154692.189065941</v>
      </c>
    </row>
    <row r="2228" spans="1:22" x14ac:dyDescent="0.3">
      <c r="A2228" s="3" t="s">
        <v>140</v>
      </c>
      <c r="B2228" s="3">
        <v>9</v>
      </c>
      <c r="C2228" s="4" t="s">
        <v>178</v>
      </c>
      <c r="D2228" s="3" t="s">
        <v>566</v>
      </c>
      <c r="E2228" s="3" t="s">
        <v>488</v>
      </c>
      <c r="F2228" s="4" t="s">
        <v>567</v>
      </c>
      <c r="G2228" s="3" t="s">
        <v>30</v>
      </c>
      <c r="H2228" s="5">
        <v>652.51099999999997</v>
      </c>
      <c r="I2228" s="5">
        <v>1.8265</v>
      </c>
      <c r="J2228" s="5">
        <v>1.8265</v>
      </c>
      <c r="K2228" s="6">
        <v>1</v>
      </c>
      <c r="L2228" s="5">
        <v>21.05</v>
      </c>
      <c r="M2228" s="19">
        <f>H2228*INDEX('Pliegos Tarifarios (Santiago)'!$B:$B,MATCH($B2228,'Pliegos Tarifarios (Santiago)'!$A:$A,0))</f>
        <v>85976.806893000001</v>
      </c>
      <c r="N2228" s="19">
        <f>I2228*INDEX('Pliegos Tarifarios (Santiago)'!$C:$C,MATCH($B2228,'Pliegos Tarifarios (Santiago)'!$A:$A,0))</f>
        <v>6287.3956534999998</v>
      </c>
      <c r="O2228" s="19">
        <f>J2228*INDEX('Pliegos Tarifarios (Santiago)'!$D:$D,MATCH($B2228,'Pliegos Tarifarios (Santiago)'!$A:$A,0))</f>
        <v>26506.412751</v>
      </c>
      <c r="P2228" s="19">
        <f>H2228*INDEX('Pliegos Tarifarios (Santiago)'!$E:$E,MATCH($B2228,'Pliegos Tarifarios (Santiago)'!$A:$A,0))</f>
        <v>8498.3032639999983</v>
      </c>
      <c r="Q2228" s="19" cm="1">
        <f t="array" ref="Q2228">H2228*_xlfn.IFS(H2228&lt;=350,INDEX('Pliegos Tarifarios (Santiago)'!$F:$F,MATCH($B2228,'Pliegos Tarifarios (Santiago)'!$A:$A,0)),H2228&lt;=500,INDEX('Pliegos Tarifarios (Santiago)'!$G:$G,MATCH($B2228,'Pliegos Tarifarios (Santiago)'!$A:$A,0)),H2228&lt;=1000,INDEX('Pliegos Tarifarios (Santiago)'!$H:$H,MATCH($B2228,'Pliegos Tarifarios (Santiago)'!$A:$A,0)),H2228&lt;=5000,INDEX('Pliegos Tarifarios (Santiago)'!$I:$I,MATCH($B2228,'Pliegos Tarifarios (Santiago)'!$A:$A,0)),H2228&gt;5000,INDEX('Pliegos Tarifarios (Santiago)'!$J:$J,MATCH($B2228,'Pliegos Tarifarios (Santiago)'!$A:$A,0)))/1.19</f>
        <v>1530.3850428571432</v>
      </c>
      <c r="R2228" s="19">
        <f>INDEX('Pliegos Tarifarios (Santiago)'!$K:$K,MATCH($B2228,'Pliegos Tarifarios (Santiago)'!$A:$A,0))</f>
        <v>729.50400000000002</v>
      </c>
      <c r="S2228" s="21">
        <f t="shared" si="136"/>
        <v>129528.80760435715</v>
      </c>
      <c r="T2228" s="21">
        <f t="shared" si="137"/>
        <v>24610.473444827858</v>
      </c>
      <c r="U2228" s="19">
        <v>0</v>
      </c>
      <c r="V2228" s="21">
        <f t="shared" si="138"/>
        <v>154139.281049185</v>
      </c>
    </row>
    <row r="2229" spans="1:22" x14ac:dyDescent="0.3">
      <c r="A2229" s="3" t="s">
        <v>140</v>
      </c>
      <c r="B2229" s="3">
        <v>9</v>
      </c>
      <c r="C2229" s="4" t="s">
        <v>178</v>
      </c>
      <c r="D2229" s="3" t="s">
        <v>568</v>
      </c>
      <c r="E2229" s="3" t="s">
        <v>488</v>
      </c>
      <c r="F2229" s="4" t="s">
        <v>569</v>
      </c>
      <c r="G2229" s="3" t="s">
        <v>30</v>
      </c>
      <c r="H2229" s="5">
        <v>650.59749999999997</v>
      </c>
      <c r="I2229" s="5">
        <v>1.8425</v>
      </c>
      <c r="J2229" s="5">
        <v>1.7706999999999999</v>
      </c>
      <c r="K2229" s="6">
        <v>0.96103120759837168</v>
      </c>
      <c r="L2229" s="5">
        <v>20.99</v>
      </c>
      <c r="M2229" s="19">
        <f>H2229*INDEX('Pliegos Tarifarios (Santiago)'!$B:$B,MATCH($B2229,'Pliegos Tarifarios (Santiago)'!$A:$A,0))</f>
        <v>85724.678392500005</v>
      </c>
      <c r="N2229" s="19">
        <f>I2229*INDEX('Pliegos Tarifarios (Santiago)'!$C:$C,MATCH($B2229,'Pliegos Tarifarios (Santiago)'!$A:$A,0))</f>
        <v>6342.4727574999997</v>
      </c>
      <c r="O2229" s="19">
        <f>J2229*INDEX('Pliegos Tarifarios (Santiago)'!$D:$D,MATCH($B2229,'Pliegos Tarifarios (Santiago)'!$A:$A,0))</f>
        <v>25696.635673799999</v>
      </c>
      <c r="P2229" s="19">
        <f>H2229*INDEX('Pliegos Tarifarios (Santiago)'!$E:$E,MATCH($B2229,'Pliegos Tarifarios (Santiago)'!$A:$A,0))</f>
        <v>8473.3818399999982</v>
      </c>
      <c r="Q2229" s="19" cm="1">
        <f t="array" ref="Q2229">H2229*_xlfn.IFS(H2229&lt;=350,INDEX('Pliegos Tarifarios (Santiago)'!$F:$F,MATCH($B2229,'Pliegos Tarifarios (Santiago)'!$A:$A,0)),H2229&lt;=500,INDEX('Pliegos Tarifarios (Santiago)'!$G:$G,MATCH($B2229,'Pliegos Tarifarios (Santiago)'!$A:$A,0)),H2229&lt;=1000,INDEX('Pliegos Tarifarios (Santiago)'!$H:$H,MATCH($B2229,'Pliegos Tarifarios (Santiago)'!$A:$A,0)),H2229&lt;=5000,INDEX('Pliegos Tarifarios (Santiago)'!$I:$I,MATCH($B2229,'Pliegos Tarifarios (Santiago)'!$A:$A,0)),H2229&gt;5000,INDEX('Pliegos Tarifarios (Santiago)'!$J:$J,MATCH($B2229,'Pliegos Tarifarios (Santiago)'!$A:$A,0)))/1.19</f>
        <v>1525.8971617647062</v>
      </c>
      <c r="R2229" s="19">
        <f>INDEX('Pliegos Tarifarios (Santiago)'!$K:$K,MATCH($B2229,'Pliegos Tarifarios (Santiago)'!$A:$A,0))</f>
        <v>729.50400000000002</v>
      </c>
      <c r="S2229" s="21">
        <f t="shared" si="136"/>
        <v>128492.56982556471</v>
      </c>
      <c r="T2229" s="21">
        <f t="shared" si="137"/>
        <v>24413.588266857296</v>
      </c>
      <c r="U2229" s="19">
        <v>0</v>
      </c>
      <c r="V2229" s="21">
        <f t="shared" si="138"/>
        <v>152906.158092422</v>
      </c>
    </row>
    <row r="2230" spans="1:22" x14ac:dyDescent="0.3">
      <c r="A2230" s="3" t="s">
        <v>140</v>
      </c>
      <c r="B2230" s="3">
        <v>9</v>
      </c>
      <c r="C2230" s="4" t="s">
        <v>178</v>
      </c>
      <c r="D2230" s="3" t="s">
        <v>570</v>
      </c>
      <c r="E2230" s="3" t="s">
        <v>488</v>
      </c>
      <c r="F2230" s="4" t="s">
        <v>571</v>
      </c>
      <c r="G2230" s="3" t="s">
        <v>30</v>
      </c>
      <c r="H2230" s="5">
        <v>652.6662</v>
      </c>
      <c r="I2230" s="5">
        <v>1.8309</v>
      </c>
      <c r="J2230" s="5">
        <v>1.7726</v>
      </c>
      <c r="K2230" s="6">
        <v>0.96815773663225735</v>
      </c>
      <c r="L2230" s="5">
        <v>21.05</v>
      </c>
      <c r="M2230" s="19">
        <f>H2230*INDEX('Pliegos Tarifarios (Santiago)'!$B:$B,MATCH($B2230,'Pliegos Tarifarios (Santiago)'!$A:$A,0))</f>
        <v>85997.256510600011</v>
      </c>
      <c r="N2230" s="19">
        <f>I2230*INDEX('Pliegos Tarifarios (Santiago)'!$C:$C,MATCH($B2230,'Pliegos Tarifarios (Santiago)'!$A:$A,0))</f>
        <v>6302.5418571</v>
      </c>
      <c r="O2230" s="19">
        <f>J2230*INDEX('Pliegos Tarifarios (Santiago)'!$D:$D,MATCH($B2230,'Pliegos Tarifarios (Santiago)'!$A:$A,0))</f>
        <v>25724.208728400001</v>
      </c>
      <c r="P2230" s="19">
        <f>H2230*INDEX('Pliegos Tarifarios (Santiago)'!$E:$E,MATCH($B2230,'Pliegos Tarifarios (Santiago)'!$A:$A,0))</f>
        <v>8500.3245888000001</v>
      </c>
      <c r="Q2230" s="19" cm="1">
        <f t="array" ref="Q2230">H2230*_xlfn.IFS(H2230&lt;=350,INDEX('Pliegos Tarifarios (Santiago)'!$F:$F,MATCH($B2230,'Pliegos Tarifarios (Santiago)'!$A:$A,0)),H2230&lt;=500,INDEX('Pliegos Tarifarios (Santiago)'!$G:$G,MATCH($B2230,'Pliegos Tarifarios (Santiago)'!$A:$A,0)),H2230&lt;=1000,INDEX('Pliegos Tarifarios (Santiago)'!$H:$H,MATCH($B2230,'Pliegos Tarifarios (Santiago)'!$A:$A,0)),H2230&lt;=5000,INDEX('Pliegos Tarifarios (Santiago)'!$I:$I,MATCH($B2230,'Pliegos Tarifarios (Santiago)'!$A:$A,0)),H2230&gt;5000,INDEX('Pliegos Tarifarios (Santiago)'!$J:$J,MATCH($B2230,'Pliegos Tarifarios (Santiago)'!$A:$A,0)))/1.19</f>
        <v>1530.7490455462189</v>
      </c>
      <c r="R2230" s="19">
        <f>INDEX('Pliegos Tarifarios (Santiago)'!$K:$K,MATCH($B2230,'Pliegos Tarifarios (Santiago)'!$A:$A,0))</f>
        <v>729.50400000000002</v>
      </c>
      <c r="S2230" s="21">
        <f t="shared" si="136"/>
        <v>128784.58473044624</v>
      </c>
      <c r="T2230" s="21">
        <f t="shared" si="137"/>
        <v>24469.071098784785</v>
      </c>
      <c r="U2230" s="19">
        <v>0</v>
      </c>
      <c r="V2230" s="21">
        <f t="shared" si="138"/>
        <v>153253.65582923102</v>
      </c>
    </row>
    <row r="2231" spans="1:22" x14ac:dyDescent="0.3">
      <c r="A2231" s="3" t="s">
        <v>140</v>
      </c>
      <c r="B2231" s="3">
        <v>9</v>
      </c>
      <c r="C2231" s="4" t="s">
        <v>178</v>
      </c>
      <c r="D2231" s="3" t="s">
        <v>572</v>
      </c>
      <c r="E2231" s="3" t="s">
        <v>488</v>
      </c>
      <c r="F2231" s="4" t="s">
        <v>573</v>
      </c>
      <c r="G2231" s="3" t="s">
        <v>30</v>
      </c>
      <c r="H2231" s="5">
        <v>652.48889999999994</v>
      </c>
      <c r="I2231" s="5">
        <v>1.8152999999999999</v>
      </c>
      <c r="J2231" s="5">
        <v>1.7439</v>
      </c>
      <c r="K2231" s="6">
        <v>0.9606676582383078</v>
      </c>
      <c r="L2231" s="5">
        <v>21.05</v>
      </c>
      <c r="M2231" s="19">
        <f>H2231*INDEX('Pliegos Tarifarios (Santiago)'!$B:$B,MATCH($B2231,'Pliegos Tarifarios (Santiago)'!$A:$A,0))</f>
        <v>85973.8949307</v>
      </c>
      <c r="N2231" s="19">
        <f>I2231*INDEX('Pliegos Tarifarios (Santiago)'!$C:$C,MATCH($B2231,'Pliegos Tarifarios (Santiago)'!$A:$A,0))</f>
        <v>6248.8416806999994</v>
      </c>
      <c r="O2231" s="19">
        <f>J2231*INDEX('Pliegos Tarifarios (Santiago)'!$D:$D,MATCH($B2231,'Pliegos Tarifarios (Santiago)'!$A:$A,0))</f>
        <v>25307.7104826</v>
      </c>
      <c r="P2231" s="19">
        <f>H2231*INDEX('Pliegos Tarifarios (Santiago)'!$E:$E,MATCH($B2231,'Pliegos Tarifarios (Santiago)'!$A:$A,0))</f>
        <v>8498.0154335999996</v>
      </c>
      <c r="Q2231" s="19" cm="1">
        <f t="array" ref="Q2231">H2231*_xlfn.IFS(H2231&lt;=350,INDEX('Pliegos Tarifarios (Santiago)'!$F:$F,MATCH($B2231,'Pliegos Tarifarios (Santiago)'!$A:$A,0)),H2231&lt;=500,INDEX('Pliegos Tarifarios (Santiago)'!$G:$G,MATCH($B2231,'Pliegos Tarifarios (Santiago)'!$A:$A,0)),H2231&lt;=1000,INDEX('Pliegos Tarifarios (Santiago)'!$H:$H,MATCH($B2231,'Pliegos Tarifarios (Santiago)'!$A:$A,0)),H2231&lt;=5000,INDEX('Pliegos Tarifarios (Santiago)'!$I:$I,MATCH($B2231,'Pliegos Tarifarios (Santiago)'!$A:$A,0)),H2231&gt;5000,INDEX('Pliegos Tarifarios (Santiago)'!$J:$J,MATCH($B2231,'Pliegos Tarifarios (Santiago)'!$A:$A,0)))/1.19</f>
        <v>1530.33321</v>
      </c>
      <c r="R2231" s="19">
        <f>INDEX('Pliegos Tarifarios (Santiago)'!$K:$K,MATCH($B2231,'Pliegos Tarifarios (Santiago)'!$A:$A,0))</f>
        <v>729.50400000000002</v>
      </c>
      <c r="S2231" s="21">
        <f t="shared" si="136"/>
        <v>128288.2997376</v>
      </c>
      <c r="T2231" s="21">
        <f t="shared" si="137"/>
        <v>24374.776950144002</v>
      </c>
      <c r="U2231" s="19">
        <v>0</v>
      </c>
      <c r="V2231" s="21">
        <f t="shared" si="138"/>
        <v>152663.076687744</v>
      </c>
    </row>
    <row r="2232" spans="1:22" x14ac:dyDescent="0.3">
      <c r="A2232" s="3" t="s">
        <v>140</v>
      </c>
      <c r="B2232" s="3">
        <v>9</v>
      </c>
      <c r="C2232" s="4" t="s">
        <v>178</v>
      </c>
      <c r="D2232" s="3" t="s">
        <v>574</v>
      </c>
      <c r="E2232" s="3" t="s">
        <v>488</v>
      </c>
      <c r="F2232" s="4" t="s">
        <v>575</v>
      </c>
      <c r="G2232" s="3" t="s">
        <v>30</v>
      </c>
      <c r="H2232" s="5">
        <v>652.41549999999995</v>
      </c>
      <c r="I2232" s="5">
        <v>1.8081</v>
      </c>
      <c r="J2232" s="5">
        <v>1.7857000000000001</v>
      </c>
      <c r="K2232" s="6">
        <v>0.98761130468447544</v>
      </c>
      <c r="L2232" s="5">
        <v>21.05</v>
      </c>
      <c r="M2232" s="19">
        <f>H2232*INDEX('Pliegos Tarifarios (Santiago)'!$B:$B,MATCH($B2232,'Pliegos Tarifarios (Santiago)'!$A:$A,0))</f>
        <v>85964.223526499991</v>
      </c>
      <c r="N2232" s="19">
        <f>I2232*INDEX('Pliegos Tarifarios (Santiago)'!$C:$C,MATCH($B2232,'Pliegos Tarifarios (Santiago)'!$A:$A,0))</f>
        <v>6224.0569839</v>
      </c>
      <c r="O2232" s="19">
        <f>J2232*INDEX('Pliegos Tarifarios (Santiago)'!$D:$D,MATCH($B2232,'Pliegos Tarifarios (Santiago)'!$A:$A,0))</f>
        <v>25914.3176838</v>
      </c>
      <c r="P2232" s="19">
        <f>H2232*INDEX('Pliegos Tarifarios (Santiago)'!$E:$E,MATCH($B2232,'Pliegos Tarifarios (Santiago)'!$A:$A,0))</f>
        <v>8497.059471999999</v>
      </c>
      <c r="Q2232" s="19" cm="1">
        <f t="array" ref="Q2232">H2232*_xlfn.IFS(H2232&lt;=350,INDEX('Pliegos Tarifarios (Santiago)'!$F:$F,MATCH($B2232,'Pliegos Tarifarios (Santiago)'!$A:$A,0)),H2232&lt;=500,INDEX('Pliegos Tarifarios (Santiago)'!$G:$G,MATCH($B2232,'Pliegos Tarifarios (Santiago)'!$A:$A,0)),H2232&lt;=1000,INDEX('Pliegos Tarifarios (Santiago)'!$H:$H,MATCH($B2232,'Pliegos Tarifarios (Santiago)'!$A:$A,0)),H2232&lt;=5000,INDEX('Pliegos Tarifarios (Santiago)'!$I:$I,MATCH($B2232,'Pliegos Tarifarios (Santiago)'!$A:$A,0)),H2232&gt;5000,INDEX('Pliegos Tarifarios (Santiago)'!$J:$J,MATCH($B2232,'Pliegos Tarifarios (Santiago)'!$A:$A,0)))/1.19</f>
        <v>1530.1610592436978</v>
      </c>
      <c r="R2232" s="19">
        <f>INDEX('Pliegos Tarifarios (Santiago)'!$K:$K,MATCH($B2232,'Pliegos Tarifarios (Santiago)'!$A:$A,0))</f>
        <v>729.50400000000002</v>
      </c>
      <c r="S2232" s="21">
        <f t="shared" si="136"/>
        <v>128859.32272544368</v>
      </c>
      <c r="T2232" s="21">
        <f t="shared" si="137"/>
        <v>24483.2713178343</v>
      </c>
      <c r="U2232" s="19">
        <v>0</v>
      </c>
      <c r="V2232" s="21">
        <f t="shared" si="138"/>
        <v>153342.59404327799</v>
      </c>
    </row>
    <row r="2233" spans="1:22" x14ac:dyDescent="0.3">
      <c r="A2233" s="3" t="s">
        <v>140</v>
      </c>
      <c r="B2233" s="3">
        <v>9</v>
      </c>
      <c r="C2233" s="4" t="s">
        <v>178</v>
      </c>
      <c r="D2233" s="3" t="s">
        <v>576</v>
      </c>
      <c r="E2233" s="3" t="s">
        <v>488</v>
      </c>
      <c r="F2233" s="4" t="s">
        <v>577</v>
      </c>
      <c r="G2233" s="3" t="s">
        <v>30</v>
      </c>
      <c r="H2233" s="5">
        <v>651.11350000000004</v>
      </c>
      <c r="I2233" s="5">
        <v>1.8396999999999999</v>
      </c>
      <c r="J2233" s="5">
        <v>1.8396999999999999</v>
      </c>
      <c r="K2233" s="6">
        <v>1</v>
      </c>
      <c r="L2233" s="5">
        <v>21</v>
      </c>
      <c r="M2233" s="19">
        <f>H2233*INDEX('Pliegos Tarifarios (Santiago)'!$B:$B,MATCH($B2233,'Pliegos Tarifarios (Santiago)'!$A:$A,0))</f>
        <v>85792.668100500014</v>
      </c>
      <c r="N2233" s="19">
        <f>I2233*INDEX('Pliegos Tarifarios (Santiago)'!$C:$C,MATCH($B2233,'Pliegos Tarifarios (Santiago)'!$A:$A,0))</f>
        <v>6332.8342642999996</v>
      </c>
      <c r="O2233" s="19">
        <f>J2233*INDEX('Pliegos Tarifarios (Santiago)'!$D:$D,MATCH($B2233,'Pliegos Tarifarios (Santiago)'!$A:$A,0))</f>
        <v>26697.972919799999</v>
      </c>
      <c r="P2233" s="19">
        <f>H2233*INDEX('Pliegos Tarifarios (Santiago)'!$E:$E,MATCH($B2233,'Pliegos Tarifarios (Santiago)'!$A:$A,0))</f>
        <v>8480.1022240000002</v>
      </c>
      <c r="Q2233" s="19" cm="1">
        <f t="array" ref="Q2233">H2233*_xlfn.IFS(H2233&lt;=350,INDEX('Pliegos Tarifarios (Santiago)'!$F:$F,MATCH($B2233,'Pliegos Tarifarios (Santiago)'!$A:$A,0)),H2233&lt;=500,INDEX('Pliegos Tarifarios (Santiago)'!$G:$G,MATCH($B2233,'Pliegos Tarifarios (Santiago)'!$A:$A,0)),H2233&lt;=1000,INDEX('Pliegos Tarifarios (Santiago)'!$H:$H,MATCH($B2233,'Pliegos Tarifarios (Santiago)'!$A:$A,0)),H2233&lt;=5000,INDEX('Pliegos Tarifarios (Santiago)'!$I:$I,MATCH($B2233,'Pliegos Tarifarios (Santiago)'!$A:$A,0)),H2233&gt;5000,INDEX('Pliegos Tarifarios (Santiago)'!$J:$J,MATCH($B2233,'Pliegos Tarifarios (Santiago)'!$A:$A,0)))/1.19</f>
        <v>1527.1073768907565</v>
      </c>
      <c r="R2233" s="19">
        <f>INDEX('Pliegos Tarifarios (Santiago)'!$K:$K,MATCH($B2233,'Pliegos Tarifarios (Santiago)'!$A:$A,0))</f>
        <v>729.50400000000002</v>
      </c>
      <c r="S2233" s="21">
        <f t="shared" si="136"/>
        <v>129560.18888549077</v>
      </c>
      <c r="T2233" s="21">
        <f t="shared" si="137"/>
        <v>24616.435888243246</v>
      </c>
      <c r="U2233" s="19">
        <v>0</v>
      </c>
      <c r="V2233" s="21">
        <f t="shared" si="138"/>
        <v>154176.62477373402</v>
      </c>
    </row>
    <row r="2234" spans="1:22" x14ac:dyDescent="0.3">
      <c r="A2234" s="3" t="s">
        <v>140</v>
      </c>
      <c r="B2234" s="3">
        <v>9</v>
      </c>
      <c r="C2234" s="4" t="s">
        <v>178</v>
      </c>
      <c r="D2234" s="3" t="s">
        <v>578</v>
      </c>
      <c r="E2234" s="3" t="s">
        <v>488</v>
      </c>
      <c r="F2234" s="4" t="s">
        <v>579</v>
      </c>
      <c r="G2234" s="3" t="s">
        <v>30</v>
      </c>
      <c r="H2234" s="5">
        <v>651.24009999999998</v>
      </c>
      <c r="I2234" s="5">
        <v>1.8715999999999999</v>
      </c>
      <c r="J2234" s="5">
        <v>1.8262</v>
      </c>
      <c r="K2234" s="6">
        <v>0.97574268005984188</v>
      </c>
      <c r="L2234" s="5">
        <v>21.01</v>
      </c>
      <c r="M2234" s="19">
        <f>H2234*INDEX('Pliegos Tarifarios (Santiago)'!$B:$B,MATCH($B2234,'Pliegos Tarifarios (Santiago)'!$A:$A,0))</f>
        <v>85809.349296300003</v>
      </c>
      <c r="N2234" s="19">
        <f>I2234*INDEX('Pliegos Tarifarios (Santiago)'!$C:$C,MATCH($B2234,'Pliegos Tarifarios (Santiago)'!$A:$A,0))</f>
        <v>6442.6442403999999</v>
      </c>
      <c r="O2234" s="19">
        <f>J2234*INDEX('Pliegos Tarifarios (Santiago)'!$D:$D,MATCH($B2234,'Pliegos Tarifarios (Santiago)'!$A:$A,0))</f>
        <v>26502.059110800001</v>
      </c>
      <c r="P2234" s="19">
        <f>H2234*INDEX('Pliegos Tarifarios (Santiago)'!$E:$E,MATCH($B2234,'Pliegos Tarifarios (Santiago)'!$A:$A,0))</f>
        <v>8481.7510623999988</v>
      </c>
      <c r="Q2234" s="19" cm="1">
        <f t="array" ref="Q2234">H2234*_xlfn.IFS(H2234&lt;=350,INDEX('Pliegos Tarifarios (Santiago)'!$F:$F,MATCH($B2234,'Pliegos Tarifarios (Santiago)'!$A:$A,0)),H2234&lt;=500,INDEX('Pliegos Tarifarios (Santiago)'!$G:$G,MATCH($B2234,'Pliegos Tarifarios (Santiago)'!$A:$A,0)),H2234&lt;=1000,INDEX('Pliegos Tarifarios (Santiago)'!$H:$H,MATCH($B2234,'Pliegos Tarifarios (Santiago)'!$A:$A,0)),H2234&lt;=5000,INDEX('Pliegos Tarifarios (Santiago)'!$I:$I,MATCH($B2234,'Pliegos Tarifarios (Santiago)'!$A:$A,0)),H2234&gt;5000,INDEX('Pliegos Tarifarios (Santiago)'!$J:$J,MATCH($B2234,'Pliegos Tarifarios (Santiago)'!$A:$A,0)))/1.19</f>
        <v>1527.4043017647061</v>
      </c>
      <c r="R2234" s="19">
        <f>INDEX('Pliegos Tarifarios (Santiago)'!$K:$K,MATCH($B2234,'Pliegos Tarifarios (Santiago)'!$A:$A,0))</f>
        <v>729.50400000000002</v>
      </c>
      <c r="S2234" s="21">
        <f t="shared" si="136"/>
        <v>129492.71201166471</v>
      </c>
      <c r="T2234" s="21">
        <f t="shared" si="137"/>
        <v>24603.615282216295</v>
      </c>
      <c r="U2234" s="19">
        <v>0</v>
      </c>
      <c r="V2234" s="21">
        <f t="shared" si="138"/>
        <v>154096.32729388101</v>
      </c>
    </row>
    <row r="2235" spans="1:22" x14ac:dyDescent="0.3">
      <c r="A2235" s="3" t="s">
        <v>140</v>
      </c>
      <c r="B2235" s="3">
        <v>9</v>
      </c>
      <c r="C2235" s="4" t="s">
        <v>178</v>
      </c>
      <c r="D2235" s="3" t="s">
        <v>580</v>
      </c>
      <c r="E2235" s="3" t="s">
        <v>488</v>
      </c>
      <c r="F2235" s="4" t="s">
        <v>581</v>
      </c>
      <c r="G2235" s="3" t="s">
        <v>30</v>
      </c>
      <c r="H2235" s="5">
        <v>652.36479999999995</v>
      </c>
      <c r="I2235" s="5">
        <v>1.8144</v>
      </c>
      <c r="J2235" s="5">
        <v>1.8131999999999999</v>
      </c>
      <c r="K2235" s="6">
        <v>0.9993386243386243</v>
      </c>
      <c r="L2235" s="5">
        <v>21.04</v>
      </c>
      <c r="M2235" s="19">
        <f>H2235*INDEX('Pliegos Tarifarios (Santiago)'!$B:$B,MATCH($B2235,'Pliegos Tarifarios (Santiago)'!$A:$A,0))</f>
        <v>85957.543142399998</v>
      </c>
      <c r="N2235" s="19">
        <f>I2235*INDEX('Pliegos Tarifarios (Santiago)'!$C:$C,MATCH($B2235,'Pliegos Tarifarios (Santiago)'!$A:$A,0))</f>
        <v>6245.7435936000002</v>
      </c>
      <c r="O2235" s="19">
        <f>J2235*INDEX('Pliegos Tarifarios (Santiago)'!$D:$D,MATCH($B2235,'Pliegos Tarifarios (Santiago)'!$A:$A,0))</f>
        <v>26313.401368799998</v>
      </c>
      <c r="P2235" s="19">
        <f>H2235*INDEX('Pliegos Tarifarios (Santiago)'!$E:$E,MATCH($B2235,'Pliegos Tarifarios (Santiago)'!$A:$A,0))</f>
        <v>8496.3991551999989</v>
      </c>
      <c r="Q2235" s="19" cm="1">
        <f t="array" ref="Q2235">H2235*_xlfn.IFS(H2235&lt;=350,INDEX('Pliegos Tarifarios (Santiago)'!$F:$F,MATCH($B2235,'Pliegos Tarifarios (Santiago)'!$A:$A,0)),H2235&lt;=500,INDEX('Pliegos Tarifarios (Santiago)'!$G:$G,MATCH($B2235,'Pliegos Tarifarios (Santiago)'!$A:$A,0)),H2235&lt;=1000,INDEX('Pliegos Tarifarios (Santiago)'!$H:$H,MATCH($B2235,'Pliegos Tarifarios (Santiago)'!$A:$A,0)),H2235&lt;=5000,INDEX('Pliegos Tarifarios (Santiago)'!$I:$I,MATCH($B2235,'Pliegos Tarifarios (Santiago)'!$A:$A,0)),H2235&gt;5000,INDEX('Pliegos Tarifarios (Santiago)'!$J:$J,MATCH($B2235,'Pliegos Tarifarios (Santiago)'!$A:$A,0)))/1.19</f>
        <v>1530.0421485714287</v>
      </c>
      <c r="R2235" s="19">
        <f>INDEX('Pliegos Tarifarios (Santiago)'!$K:$K,MATCH($B2235,'Pliegos Tarifarios (Santiago)'!$A:$A,0))</f>
        <v>729.50400000000002</v>
      </c>
      <c r="S2235" s="21">
        <f t="shared" si="136"/>
        <v>129272.63340857142</v>
      </c>
      <c r="T2235" s="21">
        <f t="shared" si="137"/>
        <v>24561.80034762857</v>
      </c>
      <c r="U2235" s="19">
        <v>0</v>
      </c>
      <c r="V2235" s="21">
        <f t="shared" si="138"/>
        <v>153834.43375619999</v>
      </c>
    </row>
    <row r="2236" spans="1:22" x14ac:dyDescent="0.3">
      <c r="A2236" s="3" t="s">
        <v>140</v>
      </c>
      <c r="B2236" s="3">
        <v>9</v>
      </c>
      <c r="C2236" s="4" t="s">
        <v>178</v>
      </c>
      <c r="D2236" s="3" t="s">
        <v>582</v>
      </c>
      <c r="E2236" s="3" t="s">
        <v>488</v>
      </c>
      <c r="F2236" s="4" t="s">
        <v>583</v>
      </c>
      <c r="G2236" s="3" t="s">
        <v>30</v>
      </c>
      <c r="H2236" s="5">
        <v>650.34050000000002</v>
      </c>
      <c r="I2236" s="5">
        <v>1.8341000000000001</v>
      </c>
      <c r="J2236" s="5">
        <v>1.8003</v>
      </c>
      <c r="K2236" s="6">
        <v>0.98157134289297199</v>
      </c>
      <c r="L2236" s="5">
        <v>20.98</v>
      </c>
      <c r="M2236" s="19">
        <f>H2236*INDEX('Pliegos Tarifarios (Santiago)'!$B:$B,MATCH($B2236,'Pliegos Tarifarios (Santiago)'!$A:$A,0))</f>
        <v>85690.815301499999</v>
      </c>
      <c r="N2236" s="19">
        <f>I2236*INDEX('Pliegos Tarifarios (Santiago)'!$C:$C,MATCH($B2236,'Pliegos Tarifarios (Santiago)'!$A:$A,0))</f>
        <v>6313.5572779000004</v>
      </c>
      <c r="O2236" s="19">
        <f>J2236*INDEX('Pliegos Tarifarios (Santiago)'!$D:$D,MATCH($B2236,'Pliegos Tarifarios (Santiago)'!$A:$A,0))</f>
        <v>26126.194840200002</v>
      </c>
      <c r="P2236" s="19">
        <f>H2236*INDEX('Pliegos Tarifarios (Santiago)'!$E:$E,MATCH($B2236,'Pliegos Tarifarios (Santiago)'!$A:$A,0))</f>
        <v>8470.0346719999998</v>
      </c>
      <c r="Q2236" s="19" cm="1">
        <f t="array" ref="Q2236">H2236*_xlfn.IFS(H2236&lt;=350,INDEX('Pliegos Tarifarios (Santiago)'!$F:$F,MATCH($B2236,'Pliegos Tarifarios (Santiago)'!$A:$A,0)),H2236&lt;=500,INDEX('Pliegos Tarifarios (Santiago)'!$G:$G,MATCH($B2236,'Pliegos Tarifarios (Santiago)'!$A:$A,0)),H2236&lt;=1000,INDEX('Pliegos Tarifarios (Santiago)'!$H:$H,MATCH($B2236,'Pliegos Tarifarios (Santiago)'!$A:$A,0)),H2236&lt;=5000,INDEX('Pliegos Tarifarios (Santiago)'!$I:$I,MATCH($B2236,'Pliegos Tarifarios (Santiago)'!$A:$A,0)),H2236&gt;5000,INDEX('Pliegos Tarifarios (Santiago)'!$J:$J,MATCH($B2236,'Pliegos Tarifarios (Santiago)'!$A:$A,0)))/1.19</f>
        <v>1525.2943995798323</v>
      </c>
      <c r="R2236" s="19">
        <f>INDEX('Pliegos Tarifarios (Santiago)'!$K:$K,MATCH($B2236,'Pliegos Tarifarios (Santiago)'!$A:$A,0))</f>
        <v>729.50400000000002</v>
      </c>
      <c r="S2236" s="21">
        <f t="shared" si="136"/>
        <v>128855.40049117983</v>
      </c>
      <c r="T2236" s="21">
        <f t="shared" si="137"/>
        <v>24482.526093324166</v>
      </c>
      <c r="U2236" s="19">
        <v>0</v>
      </c>
      <c r="V2236" s="21">
        <f t="shared" si="138"/>
        <v>153337.92658450399</v>
      </c>
    </row>
    <row r="2237" spans="1:22" x14ac:dyDescent="0.3">
      <c r="A2237" s="3" t="s">
        <v>140</v>
      </c>
      <c r="B2237" s="3">
        <v>9</v>
      </c>
      <c r="C2237" s="4" t="s">
        <v>178</v>
      </c>
      <c r="D2237" s="3" t="s">
        <v>584</v>
      </c>
      <c r="E2237" s="3" t="s">
        <v>488</v>
      </c>
      <c r="F2237" s="4" t="s">
        <v>585</v>
      </c>
      <c r="G2237" s="3" t="s">
        <v>30</v>
      </c>
      <c r="H2237" s="5">
        <v>651.77269999999999</v>
      </c>
      <c r="I2237" s="5">
        <v>1.8476999999999999</v>
      </c>
      <c r="J2237" s="5">
        <v>1.8476999999999999</v>
      </c>
      <c r="K2237" s="6">
        <v>1</v>
      </c>
      <c r="L2237" s="5">
        <v>21.02</v>
      </c>
      <c r="M2237" s="19">
        <f>H2237*INDEX('Pliegos Tarifarios (Santiago)'!$B:$B,MATCH($B2237,'Pliegos Tarifarios (Santiago)'!$A:$A,0))</f>
        <v>85879.526270100003</v>
      </c>
      <c r="N2237" s="19">
        <f>I2237*INDEX('Pliegos Tarifarios (Santiago)'!$C:$C,MATCH($B2237,'Pliegos Tarifarios (Santiago)'!$A:$A,0))</f>
        <v>6360.3728162999996</v>
      </c>
      <c r="O2237" s="19">
        <f>J2237*INDEX('Pliegos Tarifarios (Santiago)'!$D:$D,MATCH($B2237,'Pliegos Tarifarios (Santiago)'!$A:$A,0))</f>
        <v>26814.069991799999</v>
      </c>
      <c r="P2237" s="19">
        <f>H2237*INDEX('Pliegos Tarifarios (Santiago)'!$E:$E,MATCH($B2237,'Pliegos Tarifarios (Santiago)'!$A:$A,0))</f>
        <v>8488.6876447999985</v>
      </c>
      <c r="Q2237" s="19" cm="1">
        <f t="array" ref="Q2237">H2237*_xlfn.IFS(H2237&lt;=350,INDEX('Pliegos Tarifarios (Santiago)'!$F:$F,MATCH($B2237,'Pliegos Tarifarios (Santiago)'!$A:$A,0)),H2237&lt;=500,INDEX('Pliegos Tarifarios (Santiago)'!$G:$G,MATCH($B2237,'Pliegos Tarifarios (Santiago)'!$A:$A,0)),H2237&lt;=1000,INDEX('Pliegos Tarifarios (Santiago)'!$H:$H,MATCH($B2237,'Pliegos Tarifarios (Santiago)'!$A:$A,0)),H2237&lt;=5000,INDEX('Pliegos Tarifarios (Santiago)'!$I:$I,MATCH($B2237,'Pliegos Tarifarios (Santiago)'!$A:$A,0)),H2237&gt;5000,INDEX('Pliegos Tarifarios (Santiago)'!$J:$J,MATCH($B2237,'Pliegos Tarifarios (Santiago)'!$A:$A,0)))/1.19</f>
        <v>1528.6534501680676</v>
      </c>
      <c r="R2237" s="19">
        <f>INDEX('Pliegos Tarifarios (Santiago)'!$K:$K,MATCH($B2237,'Pliegos Tarifarios (Santiago)'!$A:$A,0))</f>
        <v>729.50400000000002</v>
      </c>
      <c r="S2237" s="21">
        <f t="shared" si="136"/>
        <v>129800.81417316808</v>
      </c>
      <c r="T2237" s="21">
        <f t="shared" si="137"/>
        <v>24662.154692901935</v>
      </c>
      <c r="U2237" s="19">
        <v>0</v>
      </c>
      <c r="V2237" s="21">
        <f t="shared" si="138"/>
        <v>154462.96886607</v>
      </c>
    </row>
    <row r="2238" spans="1:22" x14ac:dyDescent="0.3">
      <c r="A2238" s="3" t="s">
        <v>140</v>
      </c>
      <c r="B2238" s="3">
        <v>9</v>
      </c>
      <c r="C2238" s="4" t="s">
        <v>178</v>
      </c>
      <c r="D2238" s="3" t="s">
        <v>586</v>
      </c>
      <c r="E2238" s="3" t="s">
        <v>488</v>
      </c>
      <c r="F2238" s="4" t="s">
        <v>587</v>
      </c>
      <c r="G2238" s="3" t="s">
        <v>30</v>
      </c>
      <c r="H2238" s="5">
        <v>651.46019999999999</v>
      </c>
      <c r="I2238" s="5">
        <v>1.8049999999999999</v>
      </c>
      <c r="J2238" s="5">
        <v>1.7818000000000001</v>
      </c>
      <c r="K2238" s="6">
        <v>0.98714681440443219</v>
      </c>
      <c r="L2238" s="5">
        <v>21.01</v>
      </c>
      <c r="M2238" s="19">
        <f>H2238*INDEX('Pliegos Tarifarios (Santiago)'!$B:$B,MATCH($B2238,'Pliegos Tarifarios (Santiago)'!$A:$A,0))</f>
        <v>85838.350332600006</v>
      </c>
      <c r="N2238" s="19">
        <f>I2238*INDEX('Pliegos Tarifarios (Santiago)'!$C:$C,MATCH($B2238,'Pliegos Tarifarios (Santiago)'!$A:$A,0))</f>
        <v>6213.3857950000001</v>
      </c>
      <c r="O2238" s="19">
        <f>J2238*INDEX('Pliegos Tarifarios (Santiago)'!$D:$D,MATCH($B2238,'Pliegos Tarifarios (Santiago)'!$A:$A,0))</f>
        <v>25857.720361200001</v>
      </c>
      <c r="P2238" s="19">
        <f>H2238*INDEX('Pliegos Tarifarios (Santiago)'!$E:$E,MATCH($B2238,'Pliegos Tarifarios (Santiago)'!$A:$A,0))</f>
        <v>8484.6176447999987</v>
      </c>
      <c r="Q2238" s="19" cm="1">
        <f t="array" ref="Q2238">H2238*_xlfn.IFS(H2238&lt;=350,INDEX('Pliegos Tarifarios (Santiago)'!$F:$F,MATCH($B2238,'Pliegos Tarifarios (Santiago)'!$A:$A,0)),H2238&lt;=500,INDEX('Pliegos Tarifarios (Santiago)'!$G:$G,MATCH($B2238,'Pliegos Tarifarios (Santiago)'!$A:$A,0)),H2238&lt;=1000,INDEX('Pliegos Tarifarios (Santiago)'!$H:$H,MATCH($B2238,'Pliegos Tarifarios (Santiago)'!$A:$A,0)),H2238&lt;=5000,INDEX('Pliegos Tarifarios (Santiago)'!$I:$I,MATCH($B2238,'Pliegos Tarifarios (Santiago)'!$A:$A,0)),H2238&gt;5000,INDEX('Pliegos Tarifarios (Santiago)'!$J:$J,MATCH($B2238,'Pliegos Tarifarios (Santiago)'!$A:$A,0)))/1.19</f>
        <v>1527.9205194957985</v>
      </c>
      <c r="R2238" s="19">
        <f>INDEX('Pliegos Tarifarios (Santiago)'!$K:$K,MATCH($B2238,'Pliegos Tarifarios (Santiago)'!$A:$A,0))</f>
        <v>729.50400000000002</v>
      </c>
      <c r="S2238" s="21">
        <f t="shared" si="136"/>
        <v>128651.49865309581</v>
      </c>
      <c r="T2238" s="21">
        <f t="shared" si="137"/>
        <v>24443.784744088203</v>
      </c>
      <c r="U2238" s="19">
        <v>0</v>
      </c>
      <c r="V2238" s="21">
        <f t="shared" si="138"/>
        <v>153095.28339718402</v>
      </c>
    </row>
    <row r="2239" spans="1:22" x14ac:dyDescent="0.3">
      <c r="A2239" s="3" t="s">
        <v>140</v>
      </c>
      <c r="B2239" s="3">
        <v>9</v>
      </c>
      <c r="C2239" s="4" t="s">
        <v>178</v>
      </c>
      <c r="D2239" s="3" t="s">
        <v>588</v>
      </c>
      <c r="E2239" s="3" t="s">
        <v>488</v>
      </c>
      <c r="F2239" s="4" t="s">
        <v>589</v>
      </c>
      <c r="G2239" s="3" t="s">
        <v>30</v>
      </c>
      <c r="H2239" s="5">
        <v>651.83630000000005</v>
      </c>
      <c r="I2239" s="5">
        <v>1.8411</v>
      </c>
      <c r="J2239" s="5">
        <v>1.7665</v>
      </c>
      <c r="K2239" s="6">
        <v>0.95948074520666993</v>
      </c>
      <c r="L2239" s="5">
        <v>21.03</v>
      </c>
      <c r="M2239" s="19">
        <f>H2239*INDEX('Pliegos Tarifarios (Santiago)'!$B:$B,MATCH($B2239,'Pliegos Tarifarios (Santiago)'!$A:$A,0))</f>
        <v>85887.906396900013</v>
      </c>
      <c r="N2239" s="19">
        <f>I2239*INDEX('Pliegos Tarifarios (Santiago)'!$C:$C,MATCH($B2239,'Pliegos Tarifarios (Santiago)'!$A:$A,0))</f>
        <v>6337.6535108999997</v>
      </c>
      <c r="O2239" s="19">
        <f>J2239*INDEX('Pliegos Tarifarios (Santiago)'!$D:$D,MATCH($B2239,'Pliegos Tarifarios (Santiago)'!$A:$A,0))</f>
        <v>25635.684710999998</v>
      </c>
      <c r="P2239" s="19">
        <f>H2239*INDEX('Pliegos Tarifarios (Santiago)'!$E:$E,MATCH($B2239,'Pliegos Tarifarios (Santiago)'!$A:$A,0))</f>
        <v>8489.5159712000004</v>
      </c>
      <c r="Q2239" s="19" cm="1">
        <f t="array" ref="Q2239">H2239*_xlfn.IFS(H2239&lt;=350,INDEX('Pliegos Tarifarios (Santiago)'!$F:$F,MATCH($B2239,'Pliegos Tarifarios (Santiago)'!$A:$A,0)),H2239&lt;=500,INDEX('Pliegos Tarifarios (Santiago)'!$G:$G,MATCH($B2239,'Pliegos Tarifarios (Santiago)'!$A:$A,0)),H2239&lt;=1000,INDEX('Pliegos Tarifarios (Santiago)'!$H:$H,MATCH($B2239,'Pliegos Tarifarios (Santiago)'!$A:$A,0)),H2239&lt;=5000,INDEX('Pliegos Tarifarios (Santiago)'!$I:$I,MATCH($B2239,'Pliegos Tarifarios (Santiago)'!$A:$A,0)),H2239&gt;5000,INDEX('Pliegos Tarifarios (Santiago)'!$J:$J,MATCH($B2239,'Pliegos Tarifarios (Santiago)'!$A:$A,0)))/1.19</f>
        <v>1528.8026162184879</v>
      </c>
      <c r="R2239" s="19">
        <f>INDEX('Pliegos Tarifarios (Santiago)'!$K:$K,MATCH($B2239,'Pliegos Tarifarios (Santiago)'!$A:$A,0))</f>
        <v>729.50400000000002</v>
      </c>
      <c r="S2239" s="21">
        <f t="shared" si="136"/>
        <v>128609.06720621849</v>
      </c>
      <c r="T2239" s="21">
        <f t="shared" si="137"/>
        <v>24435.722769181513</v>
      </c>
      <c r="U2239" s="19">
        <v>0</v>
      </c>
      <c r="V2239" s="21">
        <f t="shared" si="138"/>
        <v>153044.7899754</v>
      </c>
    </row>
    <row r="2240" spans="1:22" x14ac:dyDescent="0.3">
      <c r="A2240" s="3" t="s">
        <v>140</v>
      </c>
      <c r="B2240" s="3">
        <v>9</v>
      </c>
      <c r="C2240" s="4" t="s">
        <v>178</v>
      </c>
      <c r="D2240" s="3" t="s">
        <v>590</v>
      </c>
      <c r="E2240" s="3" t="s">
        <v>488</v>
      </c>
      <c r="F2240" s="4" t="s">
        <v>591</v>
      </c>
      <c r="G2240" s="3" t="s">
        <v>30</v>
      </c>
      <c r="H2240" s="5">
        <v>651.31039999999996</v>
      </c>
      <c r="I2240" s="5">
        <v>1.8182</v>
      </c>
      <c r="J2240" s="5">
        <v>1.7977000000000001</v>
      </c>
      <c r="K2240" s="6">
        <v>0.98872511274887254</v>
      </c>
      <c r="L2240" s="5">
        <v>21.01</v>
      </c>
      <c r="M2240" s="19">
        <f>H2240*INDEX('Pliegos Tarifarios (Santiago)'!$B:$B,MATCH($B2240,'Pliegos Tarifarios (Santiago)'!$A:$A,0))</f>
        <v>85818.612235199995</v>
      </c>
      <c r="N2240" s="19">
        <f>I2240*INDEX('Pliegos Tarifarios (Santiago)'!$C:$C,MATCH($B2240,'Pliegos Tarifarios (Santiago)'!$A:$A,0))</f>
        <v>6258.8244058</v>
      </c>
      <c r="O2240" s="19">
        <f>J2240*INDEX('Pliegos Tarifarios (Santiago)'!$D:$D,MATCH($B2240,'Pliegos Tarifarios (Santiago)'!$A:$A,0))</f>
        <v>26088.463291800002</v>
      </c>
      <c r="P2240" s="19">
        <f>H2240*INDEX('Pliegos Tarifarios (Santiago)'!$E:$E,MATCH($B2240,'Pliegos Tarifarios (Santiago)'!$A:$A,0))</f>
        <v>8482.6666495999998</v>
      </c>
      <c r="Q2240" s="19" cm="1">
        <f t="array" ref="Q2240">H2240*_xlfn.IFS(H2240&lt;=350,INDEX('Pliegos Tarifarios (Santiago)'!$F:$F,MATCH($B2240,'Pliegos Tarifarios (Santiago)'!$A:$A,0)),H2240&lt;=500,INDEX('Pliegos Tarifarios (Santiago)'!$G:$G,MATCH($B2240,'Pliegos Tarifarios (Santiago)'!$A:$A,0)),H2240&lt;=1000,INDEX('Pliegos Tarifarios (Santiago)'!$H:$H,MATCH($B2240,'Pliegos Tarifarios (Santiago)'!$A:$A,0)),H2240&lt;=5000,INDEX('Pliegos Tarifarios (Santiago)'!$I:$I,MATCH($B2240,'Pliegos Tarifarios (Santiago)'!$A:$A,0)),H2240&gt;5000,INDEX('Pliegos Tarifarios (Santiago)'!$J:$J,MATCH($B2240,'Pliegos Tarifarios (Santiago)'!$A:$A,0)))/1.19</f>
        <v>1527.5691818487396</v>
      </c>
      <c r="R2240" s="19">
        <f>INDEX('Pliegos Tarifarios (Santiago)'!$K:$K,MATCH($B2240,'Pliegos Tarifarios (Santiago)'!$A:$A,0))</f>
        <v>729.50400000000002</v>
      </c>
      <c r="S2240" s="21">
        <f t="shared" si="136"/>
        <v>128905.63976424873</v>
      </c>
      <c r="T2240" s="21">
        <f t="shared" si="137"/>
        <v>24492.071555207258</v>
      </c>
      <c r="U2240" s="19">
        <v>0</v>
      </c>
      <c r="V2240" s="21">
        <f t="shared" si="138"/>
        <v>153397.71131945599</v>
      </c>
    </row>
    <row r="2241" spans="1:22" x14ac:dyDescent="0.3">
      <c r="A2241" s="3" t="s">
        <v>140</v>
      </c>
      <c r="B2241" s="3">
        <v>9</v>
      </c>
      <c r="C2241" s="4" t="s">
        <v>178</v>
      </c>
      <c r="D2241" s="3" t="s">
        <v>592</v>
      </c>
      <c r="E2241" s="3" t="s">
        <v>488</v>
      </c>
      <c r="F2241" s="4" t="s">
        <v>593</v>
      </c>
      <c r="G2241" s="3" t="s">
        <v>30</v>
      </c>
      <c r="H2241" s="5">
        <v>653.05999999999995</v>
      </c>
      <c r="I2241" s="5">
        <v>1.8287</v>
      </c>
      <c r="J2241" s="5">
        <v>1.802</v>
      </c>
      <c r="K2241" s="6">
        <v>0.98539946410018053</v>
      </c>
      <c r="L2241" s="5">
        <v>21.07</v>
      </c>
      <c r="M2241" s="19">
        <f>H2241*INDEX('Pliegos Tarifarios (Santiago)'!$B:$B,MATCH($B2241,'Pliegos Tarifarios (Santiago)'!$A:$A,0))</f>
        <v>86049.144780000002</v>
      </c>
      <c r="N2241" s="19">
        <f>I2241*INDEX('Pliegos Tarifarios (Santiago)'!$C:$C,MATCH($B2241,'Pliegos Tarifarios (Santiago)'!$A:$A,0))</f>
        <v>6294.9687553000003</v>
      </c>
      <c r="O2241" s="19">
        <f>J2241*INDEX('Pliegos Tarifarios (Santiago)'!$D:$D,MATCH($B2241,'Pliegos Tarifarios (Santiago)'!$A:$A,0))</f>
        <v>26150.865468</v>
      </c>
      <c r="P2241" s="19">
        <f>H2241*INDEX('Pliegos Tarifarios (Santiago)'!$E:$E,MATCH($B2241,'Pliegos Tarifarios (Santiago)'!$A:$A,0))</f>
        <v>8505.4534399999993</v>
      </c>
      <c r="Q2241" s="19" cm="1">
        <f t="array" ref="Q2241">H2241*_xlfn.IFS(H2241&lt;=350,INDEX('Pliegos Tarifarios (Santiago)'!$F:$F,MATCH($B2241,'Pliegos Tarifarios (Santiago)'!$A:$A,0)),H2241&lt;=500,INDEX('Pliegos Tarifarios (Santiago)'!$G:$G,MATCH($B2241,'Pliegos Tarifarios (Santiago)'!$A:$A,0)),H2241&lt;=1000,INDEX('Pliegos Tarifarios (Santiago)'!$H:$H,MATCH($B2241,'Pliegos Tarifarios (Santiago)'!$A:$A,0)),H2241&lt;=5000,INDEX('Pliegos Tarifarios (Santiago)'!$I:$I,MATCH($B2241,'Pliegos Tarifarios (Santiago)'!$A:$A,0)),H2241&gt;5000,INDEX('Pliegos Tarifarios (Santiago)'!$J:$J,MATCH($B2241,'Pliegos Tarifarios (Santiago)'!$A:$A,0)))/1.19</f>
        <v>1531.672655462185</v>
      </c>
      <c r="R2241" s="19">
        <f>INDEX('Pliegos Tarifarios (Santiago)'!$K:$K,MATCH($B2241,'Pliegos Tarifarios (Santiago)'!$A:$A,0))</f>
        <v>729.50400000000002</v>
      </c>
      <c r="S2241" s="21">
        <f t="shared" si="136"/>
        <v>129261.60909876219</v>
      </c>
      <c r="T2241" s="21">
        <f t="shared" si="137"/>
        <v>24559.705728764817</v>
      </c>
      <c r="U2241" s="19">
        <v>0</v>
      </c>
      <c r="V2241" s="21">
        <f t="shared" si="138"/>
        <v>153821.31482752701</v>
      </c>
    </row>
    <row r="2242" spans="1:22" x14ac:dyDescent="0.3">
      <c r="A2242" s="3" t="s">
        <v>140</v>
      </c>
      <c r="B2242" s="3">
        <v>9</v>
      </c>
      <c r="C2242" s="4" t="s">
        <v>178</v>
      </c>
      <c r="D2242" s="3" t="s">
        <v>594</v>
      </c>
      <c r="E2242" s="3" t="s">
        <v>488</v>
      </c>
      <c r="F2242" s="4" t="s">
        <v>595</v>
      </c>
      <c r="G2242" s="3" t="s">
        <v>30</v>
      </c>
      <c r="H2242" s="5">
        <v>651.86369999999999</v>
      </c>
      <c r="I2242" s="5">
        <v>1.8671</v>
      </c>
      <c r="J2242" s="5">
        <v>1.8140000000000001</v>
      </c>
      <c r="K2242" s="6">
        <v>0.97156017353114454</v>
      </c>
      <c r="L2242" s="5">
        <v>21.03</v>
      </c>
      <c r="M2242" s="19">
        <f>H2242*INDEX('Pliegos Tarifarios (Santiago)'!$B:$B,MATCH($B2242,'Pliegos Tarifarios (Santiago)'!$A:$A,0))</f>
        <v>85891.516703100002</v>
      </c>
      <c r="N2242" s="19">
        <f>I2242*INDEX('Pliegos Tarifarios (Santiago)'!$C:$C,MATCH($B2242,'Pliegos Tarifarios (Santiago)'!$A:$A,0))</f>
        <v>6427.1538049000001</v>
      </c>
      <c r="O2242" s="19">
        <f>J2242*INDEX('Pliegos Tarifarios (Santiago)'!$D:$D,MATCH($B2242,'Pliegos Tarifarios (Santiago)'!$A:$A,0))</f>
        <v>26325.011076000003</v>
      </c>
      <c r="P2242" s="19">
        <f>H2242*INDEX('Pliegos Tarifarios (Santiago)'!$E:$E,MATCH($B2242,'Pliegos Tarifarios (Santiago)'!$A:$A,0))</f>
        <v>8489.8728288000002</v>
      </c>
      <c r="Q2242" s="19" cm="1">
        <f t="array" ref="Q2242">H2242*_xlfn.IFS(H2242&lt;=350,INDEX('Pliegos Tarifarios (Santiago)'!$F:$F,MATCH($B2242,'Pliegos Tarifarios (Santiago)'!$A:$A,0)),H2242&lt;=500,INDEX('Pliegos Tarifarios (Santiago)'!$G:$G,MATCH($B2242,'Pliegos Tarifarios (Santiago)'!$A:$A,0)),H2242&lt;=1000,INDEX('Pliegos Tarifarios (Santiago)'!$H:$H,MATCH($B2242,'Pliegos Tarifarios (Santiago)'!$A:$A,0)),H2242&lt;=5000,INDEX('Pliegos Tarifarios (Santiago)'!$I:$I,MATCH($B2242,'Pliegos Tarifarios (Santiago)'!$A:$A,0)),H2242&gt;5000,INDEX('Pliegos Tarifarios (Santiago)'!$J:$J,MATCH($B2242,'Pliegos Tarifarios (Santiago)'!$A:$A,0)))/1.19</f>
        <v>1528.8668795798324</v>
      </c>
      <c r="R2242" s="19">
        <f>INDEX('Pliegos Tarifarios (Santiago)'!$K:$K,MATCH($B2242,'Pliegos Tarifarios (Santiago)'!$A:$A,0))</f>
        <v>729.50400000000002</v>
      </c>
      <c r="S2242" s="21">
        <f t="shared" ref="S2242" si="139">SUM(M2242:R2242)</f>
        <v>129391.92529237983</v>
      </c>
      <c r="T2242" s="21">
        <f t="shared" si="137"/>
        <v>24584.465805552169</v>
      </c>
      <c r="U2242" s="19">
        <v>0</v>
      </c>
      <c r="V2242" s="21">
        <f t="shared" si="138"/>
        <v>153976.39109793201</v>
      </c>
    </row>
    <row r="2243" spans="1:22" x14ac:dyDescent="0.3">
      <c r="A2243" s="3" t="s">
        <v>140</v>
      </c>
      <c r="B2243" s="3">
        <v>9</v>
      </c>
      <c r="C2243" s="4" t="s">
        <v>178</v>
      </c>
      <c r="D2243" s="3" t="s">
        <v>596</v>
      </c>
      <c r="E2243" s="3" t="s">
        <v>488</v>
      </c>
      <c r="F2243" s="4" t="s">
        <v>597</v>
      </c>
      <c r="G2243" s="3" t="s">
        <v>30</v>
      </c>
      <c r="H2243" s="5">
        <v>652.46259999999995</v>
      </c>
      <c r="I2243" s="5">
        <v>1.8556999999999999</v>
      </c>
      <c r="J2243" s="5">
        <v>1.8546</v>
      </c>
      <c r="K2243" s="6">
        <v>0.99940723177237711</v>
      </c>
      <c r="L2243" s="5">
        <v>21.05</v>
      </c>
      <c r="M2243" s="19">
        <f>H2243*INDEX('Pliegos Tarifarios (Santiago)'!$B:$B,MATCH($B2243,'Pliegos Tarifarios (Santiago)'!$A:$A,0))</f>
        <v>85970.429563800004</v>
      </c>
      <c r="N2243" s="19">
        <f>I2243*INDEX('Pliegos Tarifarios (Santiago)'!$C:$C,MATCH($B2243,'Pliegos Tarifarios (Santiago)'!$A:$A,0))</f>
        <v>6387.9113682999996</v>
      </c>
      <c r="O2243" s="19">
        <f>J2243*INDEX('Pliegos Tarifarios (Santiago)'!$D:$D,MATCH($B2243,'Pliegos Tarifarios (Santiago)'!$A:$A,0))</f>
        <v>26914.203716399999</v>
      </c>
      <c r="P2243" s="19">
        <f>H2243*INDEX('Pliegos Tarifarios (Santiago)'!$E:$E,MATCH($B2243,'Pliegos Tarifarios (Santiago)'!$A:$A,0))</f>
        <v>8497.6729023999997</v>
      </c>
      <c r="Q2243" s="19" cm="1">
        <f t="array" ref="Q2243">H2243*_xlfn.IFS(H2243&lt;=350,INDEX('Pliegos Tarifarios (Santiago)'!$F:$F,MATCH($B2243,'Pliegos Tarifarios (Santiago)'!$A:$A,0)),H2243&lt;=500,INDEX('Pliegos Tarifarios (Santiago)'!$G:$G,MATCH($B2243,'Pliegos Tarifarios (Santiago)'!$A:$A,0)),H2243&lt;=1000,INDEX('Pliegos Tarifarios (Santiago)'!$H:$H,MATCH($B2243,'Pliegos Tarifarios (Santiago)'!$A:$A,0)),H2243&lt;=5000,INDEX('Pliegos Tarifarios (Santiago)'!$I:$I,MATCH($B2243,'Pliegos Tarifarios (Santiago)'!$A:$A,0)),H2243&gt;5000,INDEX('Pliegos Tarifarios (Santiago)'!$J:$J,MATCH($B2243,'Pliegos Tarifarios (Santiago)'!$A:$A,0)))/1.19</f>
        <v>1530.2715265546219</v>
      </c>
      <c r="R2243" s="19">
        <f>INDEX('Pliegos Tarifarios (Santiago)'!$K:$K,MATCH($B2243,'Pliegos Tarifarios (Santiago)'!$A:$A,0))</f>
        <v>729.50400000000002</v>
      </c>
      <c r="S2243" s="21">
        <f t="shared" ref="S2243:S2306" si="140">SUM(M2243:R2243)</f>
        <v>130029.99307745464</v>
      </c>
      <c r="T2243" s="21">
        <f t="shared" si="137"/>
        <v>24705.698684716383</v>
      </c>
      <c r="U2243" s="19">
        <v>0</v>
      </c>
      <c r="V2243" s="21">
        <f t="shared" si="138"/>
        <v>154735.69176217102</v>
      </c>
    </row>
    <row r="2244" spans="1:22" x14ac:dyDescent="0.3">
      <c r="A2244" s="3" t="s">
        <v>140</v>
      </c>
      <c r="B2244" s="3">
        <v>9</v>
      </c>
      <c r="C2244" s="4" t="s">
        <v>178</v>
      </c>
      <c r="D2244" s="3" t="s">
        <v>598</v>
      </c>
      <c r="E2244" s="3" t="s">
        <v>488</v>
      </c>
      <c r="F2244" s="4" t="s">
        <v>599</v>
      </c>
      <c r="G2244" s="3" t="s">
        <v>30</v>
      </c>
      <c r="H2244" s="5">
        <v>651.77840000000003</v>
      </c>
      <c r="I2244" s="5">
        <v>1.8130999999999999</v>
      </c>
      <c r="J2244" s="5">
        <v>1.8130999999999999</v>
      </c>
      <c r="K2244" s="6">
        <v>1</v>
      </c>
      <c r="L2244" s="5">
        <v>21.03</v>
      </c>
      <c r="M2244" s="19">
        <f>H2244*INDEX('Pliegos Tarifarios (Santiago)'!$B:$B,MATCH($B2244,'Pliegos Tarifarios (Santiago)'!$A:$A,0))</f>
        <v>85880.277319200002</v>
      </c>
      <c r="N2244" s="19">
        <f>I2244*INDEX('Pliegos Tarifarios (Santiago)'!$C:$C,MATCH($B2244,'Pliegos Tarifarios (Santiago)'!$A:$A,0))</f>
        <v>6241.2685788999997</v>
      </c>
      <c r="O2244" s="19">
        <f>J2244*INDEX('Pliegos Tarifarios (Santiago)'!$D:$D,MATCH($B2244,'Pliegos Tarifarios (Santiago)'!$A:$A,0))</f>
        <v>26311.950155399998</v>
      </c>
      <c r="P2244" s="19">
        <f>H2244*INDEX('Pliegos Tarifarios (Santiago)'!$E:$E,MATCH($B2244,'Pliegos Tarifarios (Santiago)'!$A:$A,0))</f>
        <v>8488.7618815999995</v>
      </c>
      <c r="Q2244" s="19" cm="1">
        <f t="array" ref="Q2244">H2244*_xlfn.IFS(H2244&lt;=350,INDEX('Pliegos Tarifarios (Santiago)'!$F:$F,MATCH($B2244,'Pliegos Tarifarios (Santiago)'!$A:$A,0)),H2244&lt;=500,INDEX('Pliegos Tarifarios (Santiago)'!$G:$G,MATCH($B2244,'Pliegos Tarifarios (Santiago)'!$A:$A,0)),H2244&lt;=1000,INDEX('Pliegos Tarifarios (Santiago)'!$H:$H,MATCH($B2244,'Pliegos Tarifarios (Santiago)'!$A:$A,0)),H2244&lt;=5000,INDEX('Pliegos Tarifarios (Santiago)'!$I:$I,MATCH($B2244,'Pliegos Tarifarios (Santiago)'!$A:$A,0)),H2244&gt;5000,INDEX('Pliegos Tarifarios (Santiago)'!$J:$J,MATCH($B2244,'Pliegos Tarifarios (Santiago)'!$A:$A,0)))/1.19</f>
        <v>1528.6668188235299</v>
      </c>
      <c r="R2244" s="19">
        <f>INDEX('Pliegos Tarifarios (Santiago)'!$K:$K,MATCH($B2244,'Pliegos Tarifarios (Santiago)'!$A:$A,0))</f>
        <v>729.50400000000002</v>
      </c>
      <c r="S2244" s="21">
        <f t="shared" si="140"/>
        <v>129180.42875392354</v>
      </c>
      <c r="T2244" s="21">
        <f t="shared" si="137"/>
        <v>24544.281463245472</v>
      </c>
      <c r="U2244" s="19">
        <v>0</v>
      </c>
      <c r="V2244" s="21">
        <f t="shared" si="138"/>
        <v>153724.71021716902</v>
      </c>
    </row>
    <row r="2245" spans="1:22" x14ac:dyDescent="0.3">
      <c r="A2245" s="3" t="s">
        <v>140</v>
      </c>
      <c r="B2245" s="3">
        <v>9</v>
      </c>
      <c r="C2245" s="4" t="s">
        <v>178</v>
      </c>
      <c r="D2245" s="3" t="s">
        <v>600</v>
      </c>
      <c r="E2245" s="3" t="s">
        <v>488</v>
      </c>
      <c r="F2245" s="4" t="s">
        <v>601</v>
      </c>
      <c r="G2245" s="3" t="s">
        <v>30</v>
      </c>
      <c r="H2245" s="5">
        <v>652.73940000000005</v>
      </c>
      <c r="I2245" s="5">
        <v>1.8258000000000001</v>
      </c>
      <c r="J2245" s="5">
        <v>1.8258000000000001</v>
      </c>
      <c r="K2245" s="6">
        <v>1</v>
      </c>
      <c r="L2245" s="5">
        <v>21.06</v>
      </c>
      <c r="M2245" s="19">
        <f>H2245*INDEX('Pliegos Tarifarios (Santiago)'!$B:$B,MATCH($B2245,'Pliegos Tarifarios (Santiago)'!$A:$A,0))</f>
        <v>86006.901562200015</v>
      </c>
      <c r="N2245" s="19">
        <f>I2245*INDEX('Pliegos Tarifarios (Santiago)'!$C:$C,MATCH($B2245,'Pliegos Tarifarios (Santiago)'!$A:$A,0))</f>
        <v>6284.9860302000006</v>
      </c>
      <c r="O2245" s="19">
        <f>J2245*INDEX('Pliegos Tarifarios (Santiago)'!$D:$D,MATCH($B2245,'Pliegos Tarifarios (Santiago)'!$A:$A,0))</f>
        <v>26496.254257200002</v>
      </c>
      <c r="P2245" s="19">
        <f>H2245*INDEX('Pliegos Tarifarios (Santiago)'!$E:$E,MATCH($B2245,'Pliegos Tarifarios (Santiago)'!$A:$A,0))</f>
        <v>8501.2779456000007</v>
      </c>
      <c r="Q2245" s="19" cm="1">
        <f t="array" ref="Q2245">H2245*_xlfn.IFS(H2245&lt;=350,INDEX('Pliegos Tarifarios (Santiago)'!$F:$F,MATCH($B2245,'Pliegos Tarifarios (Santiago)'!$A:$A,0)),H2245&lt;=500,INDEX('Pliegos Tarifarios (Santiago)'!$G:$G,MATCH($B2245,'Pliegos Tarifarios (Santiago)'!$A:$A,0)),H2245&lt;=1000,INDEX('Pliegos Tarifarios (Santiago)'!$H:$H,MATCH($B2245,'Pliegos Tarifarios (Santiago)'!$A:$A,0)),H2245&lt;=5000,INDEX('Pliegos Tarifarios (Santiago)'!$I:$I,MATCH($B2245,'Pliegos Tarifarios (Santiago)'!$A:$A,0)),H2245&gt;5000,INDEX('Pliegos Tarifarios (Santiago)'!$J:$J,MATCH($B2245,'Pliegos Tarifarios (Santiago)'!$A:$A,0)))/1.19</f>
        <v>1530.9207272268911</v>
      </c>
      <c r="R2245" s="19">
        <f>INDEX('Pliegos Tarifarios (Santiago)'!$K:$K,MATCH($B2245,'Pliegos Tarifarios (Santiago)'!$A:$A,0))</f>
        <v>729.50400000000002</v>
      </c>
      <c r="S2245" s="21">
        <f t="shared" si="140"/>
        <v>129549.84452242691</v>
      </c>
      <c r="T2245" s="21">
        <f t="shared" si="137"/>
        <v>24614.470459261112</v>
      </c>
      <c r="U2245" s="19">
        <v>0</v>
      </c>
      <c r="V2245" s="21">
        <f t="shared" si="138"/>
        <v>154164.31498168802</v>
      </c>
    </row>
    <row r="2246" spans="1:22" x14ac:dyDescent="0.3">
      <c r="A2246" s="3" t="s">
        <v>140</v>
      </c>
      <c r="B2246" s="3">
        <v>9</v>
      </c>
      <c r="C2246" s="4" t="s">
        <v>178</v>
      </c>
      <c r="D2246" s="3" t="s">
        <v>602</v>
      </c>
      <c r="E2246" s="3" t="s">
        <v>488</v>
      </c>
      <c r="F2246" s="4" t="s">
        <v>603</v>
      </c>
      <c r="G2246" s="3" t="s">
        <v>30</v>
      </c>
      <c r="H2246" s="5">
        <v>649.96429999999998</v>
      </c>
      <c r="I2246" s="5">
        <v>1.8098000000000001</v>
      </c>
      <c r="J2246" s="5">
        <v>1.7843</v>
      </c>
      <c r="K2246" s="6">
        <v>0.98591004530887383</v>
      </c>
      <c r="L2246" s="5">
        <v>20.97</v>
      </c>
      <c r="M2246" s="19">
        <f>H2246*INDEX('Pliegos Tarifarios (Santiago)'!$B:$B,MATCH($B2246,'Pliegos Tarifarios (Santiago)'!$A:$A,0))</f>
        <v>85641.246060899997</v>
      </c>
      <c r="N2246" s="19">
        <f>I2246*INDEX('Pliegos Tarifarios (Santiago)'!$C:$C,MATCH($B2246,'Pliegos Tarifarios (Santiago)'!$A:$A,0))</f>
        <v>6229.9089261999998</v>
      </c>
      <c r="O2246" s="19">
        <f>J2246*INDEX('Pliegos Tarifarios (Santiago)'!$D:$D,MATCH($B2246,'Pliegos Tarifarios (Santiago)'!$A:$A,0))</f>
        <v>25894.000696200001</v>
      </c>
      <c r="P2246" s="19">
        <f>H2246*INDEX('Pliegos Tarifarios (Santiago)'!$E:$E,MATCH($B2246,'Pliegos Tarifarios (Santiago)'!$A:$A,0))</f>
        <v>8465.1350431999999</v>
      </c>
      <c r="Q2246" s="19" cm="1">
        <f t="array" ref="Q2246">H2246*_xlfn.IFS(H2246&lt;=350,INDEX('Pliegos Tarifarios (Santiago)'!$F:$F,MATCH($B2246,'Pliegos Tarifarios (Santiago)'!$A:$A,0)),H2246&lt;=500,INDEX('Pliegos Tarifarios (Santiago)'!$G:$G,MATCH($B2246,'Pliegos Tarifarios (Santiago)'!$A:$A,0)),H2246&lt;=1000,INDEX('Pliegos Tarifarios (Santiago)'!$H:$H,MATCH($B2246,'Pliegos Tarifarios (Santiago)'!$A:$A,0)),H2246&lt;=5000,INDEX('Pliegos Tarifarios (Santiago)'!$I:$I,MATCH($B2246,'Pliegos Tarifarios (Santiago)'!$A:$A,0)),H2246&gt;5000,INDEX('Pliegos Tarifarios (Santiago)'!$J:$J,MATCH($B2246,'Pliegos Tarifarios (Santiago)'!$A:$A,0)))/1.19</f>
        <v>1524.4120683193278</v>
      </c>
      <c r="R2246" s="19">
        <f>INDEX('Pliegos Tarifarios (Santiago)'!$K:$K,MATCH($B2246,'Pliegos Tarifarios (Santiago)'!$A:$A,0))</f>
        <v>729.50400000000002</v>
      </c>
      <c r="S2246" s="21">
        <f t="shared" si="140"/>
        <v>128484.20679481934</v>
      </c>
      <c r="T2246" s="21">
        <f t="shared" si="137"/>
        <v>24411.999291015676</v>
      </c>
      <c r="U2246" s="19">
        <v>0</v>
      </c>
      <c r="V2246" s="21">
        <f t="shared" si="138"/>
        <v>152896.20608583503</v>
      </c>
    </row>
    <row r="2247" spans="1:22" x14ac:dyDescent="0.3">
      <c r="A2247" s="3" t="s">
        <v>140</v>
      </c>
      <c r="B2247" s="3">
        <v>9</v>
      </c>
      <c r="C2247" s="4" t="s">
        <v>178</v>
      </c>
      <c r="D2247" s="3" t="s">
        <v>604</v>
      </c>
      <c r="E2247" s="3" t="s">
        <v>488</v>
      </c>
      <c r="F2247" s="4" t="s">
        <v>605</v>
      </c>
      <c r="G2247" s="3" t="s">
        <v>30</v>
      </c>
      <c r="H2247" s="5">
        <v>652.58029999999997</v>
      </c>
      <c r="I2247" s="5">
        <v>1.8011999999999999</v>
      </c>
      <c r="J2247" s="5">
        <v>1.7765</v>
      </c>
      <c r="K2247" s="6">
        <v>0.98628691983122363</v>
      </c>
      <c r="L2247" s="5">
        <v>21.05</v>
      </c>
      <c r="M2247" s="19">
        <f>H2247*INDEX('Pliegos Tarifarios (Santiago)'!$B:$B,MATCH($B2247,'Pliegos Tarifarios (Santiago)'!$A:$A,0))</f>
        <v>85985.938068899995</v>
      </c>
      <c r="N2247" s="19">
        <f>I2247*INDEX('Pliegos Tarifarios (Santiago)'!$C:$C,MATCH($B2247,'Pliegos Tarifarios (Santiago)'!$A:$A,0))</f>
        <v>6200.3049827999994</v>
      </c>
      <c r="O2247" s="19">
        <f>J2247*INDEX('Pliegos Tarifarios (Santiago)'!$D:$D,MATCH($B2247,'Pliegos Tarifarios (Santiago)'!$A:$A,0))</f>
        <v>25780.806051</v>
      </c>
      <c r="P2247" s="19">
        <f>H2247*INDEX('Pliegos Tarifarios (Santiago)'!$E:$E,MATCH($B2247,'Pliegos Tarifarios (Santiago)'!$A:$A,0))</f>
        <v>8499.2058271999995</v>
      </c>
      <c r="Q2247" s="19" cm="1">
        <f t="array" ref="Q2247">H2247*_xlfn.IFS(H2247&lt;=350,INDEX('Pliegos Tarifarios (Santiago)'!$F:$F,MATCH($B2247,'Pliegos Tarifarios (Santiago)'!$A:$A,0)),H2247&lt;=500,INDEX('Pliegos Tarifarios (Santiago)'!$G:$G,MATCH($B2247,'Pliegos Tarifarios (Santiago)'!$A:$A,0)),H2247&lt;=1000,INDEX('Pliegos Tarifarios (Santiago)'!$H:$H,MATCH($B2247,'Pliegos Tarifarios (Santiago)'!$A:$A,0)),H2247&lt;=5000,INDEX('Pliegos Tarifarios (Santiago)'!$I:$I,MATCH($B2247,'Pliegos Tarifarios (Santiago)'!$A:$A,0)),H2247&gt;5000,INDEX('Pliegos Tarifarios (Santiago)'!$J:$J,MATCH($B2247,'Pliegos Tarifarios (Santiago)'!$A:$A,0)))/1.19</f>
        <v>1530.5475775630252</v>
      </c>
      <c r="R2247" s="19">
        <f>INDEX('Pliegos Tarifarios (Santiago)'!$K:$K,MATCH($B2247,'Pliegos Tarifarios (Santiago)'!$A:$A,0))</f>
        <v>729.50400000000002</v>
      </c>
      <c r="S2247" s="21">
        <f t="shared" si="140"/>
        <v>128726.30650746301</v>
      </c>
      <c r="T2247" s="21">
        <f t="shared" si="137"/>
        <v>24457.998236417974</v>
      </c>
      <c r="U2247" s="19">
        <v>0</v>
      </c>
      <c r="V2247" s="21">
        <f t="shared" si="138"/>
        <v>153184.30474388099</v>
      </c>
    </row>
    <row r="2248" spans="1:22" x14ac:dyDescent="0.3">
      <c r="A2248" s="3" t="s">
        <v>140</v>
      </c>
      <c r="B2248" s="3">
        <v>9</v>
      </c>
      <c r="C2248" s="4" t="s">
        <v>178</v>
      </c>
      <c r="D2248" s="3" t="s">
        <v>606</v>
      </c>
      <c r="E2248" s="3" t="s">
        <v>488</v>
      </c>
      <c r="F2248" s="4" t="s">
        <v>607</v>
      </c>
      <c r="G2248" s="3" t="s">
        <v>30</v>
      </c>
      <c r="H2248" s="5">
        <v>652.06290000000001</v>
      </c>
      <c r="I2248" s="5">
        <v>1.8238000000000001</v>
      </c>
      <c r="J2248" s="5">
        <v>1.784</v>
      </c>
      <c r="K2248" s="6">
        <v>0.97817743173593596</v>
      </c>
      <c r="L2248" s="5">
        <v>21.03</v>
      </c>
      <c r="M2248" s="19">
        <f>H2248*INDEX('Pliegos Tarifarios (Santiago)'!$B:$B,MATCH($B2248,'Pliegos Tarifarios (Santiago)'!$A:$A,0))</f>
        <v>85917.763892700008</v>
      </c>
      <c r="N2248" s="19">
        <f>I2248*INDEX('Pliegos Tarifarios (Santiago)'!$C:$C,MATCH($B2248,'Pliegos Tarifarios (Santiago)'!$A:$A,0))</f>
        <v>6278.1013922000002</v>
      </c>
      <c r="O2248" s="19">
        <f>J2248*INDEX('Pliegos Tarifarios (Santiago)'!$D:$D,MATCH($B2248,'Pliegos Tarifarios (Santiago)'!$A:$A,0))</f>
        <v>25889.647056000002</v>
      </c>
      <c r="P2248" s="19">
        <f>H2248*INDEX('Pliegos Tarifarios (Santiago)'!$E:$E,MATCH($B2248,'Pliegos Tarifarios (Santiago)'!$A:$A,0))</f>
        <v>8492.4672095999995</v>
      </c>
      <c r="Q2248" s="19" cm="1">
        <f t="array" ref="Q2248">H2248*_xlfn.IFS(H2248&lt;=350,INDEX('Pliegos Tarifarios (Santiago)'!$F:$F,MATCH($B2248,'Pliegos Tarifarios (Santiago)'!$A:$A,0)),H2248&lt;=500,INDEX('Pliegos Tarifarios (Santiago)'!$G:$G,MATCH($B2248,'Pliegos Tarifarios (Santiago)'!$A:$A,0)),H2248&lt;=1000,INDEX('Pliegos Tarifarios (Santiago)'!$H:$H,MATCH($B2248,'Pliegos Tarifarios (Santiago)'!$A:$A,0)),H2248&lt;=5000,INDEX('Pliegos Tarifarios (Santiago)'!$I:$I,MATCH($B2248,'Pliegos Tarifarios (Santiago)'!$A:$A,0)),H2248&gt;5000,INDEX('Pliegos Tarifarios (Santiago)'!$J:$J,MATCH($B2248,'Pliegos Tarifarios (Santiago)'!$A:$A,0)))/1.19</f>
        <v>1529.3340789075633</v>
      </c>
      <c r="R2248" s="19">
        <f>INDEX('Pliegos Tarifarios (Santiago)'!$K:$K,MATCH($B2248,'Pliegos Tarifarios (Santiago)'!$A:$A,0))</f>
        <v>729.50400000000002</v>
      </c>
      <c r="S2248" s="21">
        <f t="shared" si="140"/>
        <v>128836.81762940757</v>
      </c>
      <c r="T2248" s="21">
        <f t="shared" si="137"/>
        <v>24478.99534958744</v>
      </c>
      <c r="U2248" s="19">
        <v>0</v>
      </c>
      <c r="V2248" s="21">
        <f t="shared" si="138"/>
        <v>153315.812978995</v>
      </c>
    </row>
    <row r="2249" spans="1:22" x14ac:dyDescent="0.3">
      <c r="A2249" s="3" t="s">
        <v>140</v>
      </c>
      <c r="B2249" s="3">
        <v>9</v>
      </c>
      <c r="C2249" s="4" t="s">
        <v>178</v>
      </c>
      <c r="D2249" s="3" t="s">
        <v>608</v>
      </c>
      <c r="E2249" s="3" t="s">
        <v>488</v>
      </c>
      <c r="F2249" s="4" t="s">
        <v>609</v>
      </c>
      <c r="G2249" s="3" t="s">
        <v>30</v>
      </c>
      <c r="H2249" s="5">
        <v>651.37270000000001</v>
      </c>
      <c r="I2249" s="5">
        <v>1.8455999999999999</v>
      </c>
      <c r="J2249" s="5">
        <v>1.8070999999999999</v>
      </c>
      <c r="K2249" s="6">
        <v>0.97913957520589512</v>
      </c>
      <c r="L2249" s="5">
        <v>21.01</v>
      </c>
      <c r="M2249" s="19">
        <f>H2249*INDEX('Pliegos Tarifarios (Santiago)'!$B:$B,MATCH($B2249,'Pliegos Tarifarios (Santiago)'!$A:$A,0))</f>
        <v>85826.821070100006</v>
      </c>
      <c r="N2249" s="19">
        <f>I2249*INDEX('Pliegos Tarifarios (Santiago)'!$C:$C,MATCH($B2249,'Pliegos Tarifarios (Santiago)'!$A:$A,0))</f>
        <v>6353.1439463999995</v>
      </c>
      <c r="O2249" s="19">
        <f>J2249*INDEX('Pliegos Tarifarios (Santiago)'!$D:$D,MATCH($B2249,'Pliegos Tarifarios (Santiago)'!$A:$A,0))</f>
        <v>26224.877351399999</v>
      </c>
      <c r="P2249" s="19">
        <f>H2249*INDEX('Pliegos Tarifarios (Santiago)'!$E:$E,MATCH($B2249,'Pliegos Tarifarios (Santiago)'!$A:$A,0))</f>
        <v>8483.4780448000001</v>
      </c>
      <c r="Q2249" s="19" cm="1">
        <f t="array" ref="Q2249">H2249*_xlfn.IFS(H2249&lt;=350,INDEX('Pliegos Tarifarios (Santiago)'!$F:$F,MATCH($B2249,'Pliegos Tarifarios (Santiago)'!$A:$A,0)),H2249&lt;=500,INDEX('Pliegos Tarifarios (Santiago)'!$G:$G,MATCH($B2249,'Pliegos Tarifarios (Santiago)'!$A:$A,0)),H2249&lt;=1000,INDEX('Pliegos Tarifarios (Santiago)'!$H:$H,MATCH($B2249,'Pliegos Tarifarios (Santiago)'!$A:$A,0)),H2249&lt;=5000,INDEX('Pliegos Tarifarios (Santiago)'!$I:$I,MATCH($B2249,'Pliegos Tarifarios (Santiago)'!$A:$A,0)),H2249&gt;5000,INDEX('Pliegos Tarifarios (Santiago)'!$J:$J,MATCH($B2249,'Pliegos Tarifarios (Santiago)'!$A:$A,0)))/1.19</f>
        <v>1527.7152989075635</v>
      </c>
      <c r="R2249" s="19">
        <f>INDEX('Pliegos Tarifarios (Santiago)'!$K:$K,MATCH($B2249,'Pliegos Tarifarios (Santiago)'!$A:$A,0))</f>
        <v>729.50400000000002</v>
      </c>
      <c r="S2249" s="21">
        <f t="shared" si="140"/>
        <v>129145.53971160758</v>
      </c>
      <c r="T2249" s="21">
        <f t="shared" si="137"/>
        <v>24537.652545205441</v>
      </c>
      <c r="U2249" s="19">
        <v>0</v>
      </c>
      <c r="V2249" s="21">
        <f t="shared" si="138"/>
        <v>153683.19225681302</v>
      </c>
    </row>
    <row r="2250" spans="1:22" x14ac:dyDescent="0.3">
      <c r="A2250" s="3" t="s">
        <v>140</v>
      </c>
      <c r="B2250" s="3">
        <v>9</v>
      </c>
      <c r="C2250" s="4" t="s">
        <v>178</v>
      </c>
      <c r="D2250" s="3" t="s">
        <v>610</v>
      </c>
      <c r="E2250" s="3" t="s">
        <v>488</v>
      </c>
      <c r="F2250" s="4" t="s">
        <v>611</v>
      </c>
      <c r="G2250" s="3" t="s">
        <v>30</v>
      </c>
      <c r="H2250" s="5">
        <v>654.08789999999999</v>
      </c>
      <c r="I2250" s="5">
        <v>1.8162</v>
      </c>
      <c r="J2250" s="5">
        <v>1.8037000000000001</v>
      </c>
      <c r="K2250" s="6">
        <v>0.99311749807289951</v>
      </c>
      <c r="L2250" s="5">
        <v>21.1</v>
      </c>
      <c r="M2250" s="19">
        <f>H2250*INDEX('Pliegos Tarifarios (Santiago)'!$B:$B,MATCH($B2250,'Pliegos Tarifarios (Santiago)'!$A:$A,0))</f>
        <v>86184.583967700004</v>
      </c>
      <c r="N2250" s="19">
        <f>I2250*INDEX('Pliegos Tarifarios (Santiago)'!$C:$C,MATCH($B2250,'Pliegos Tarifarios (Santiago)'!$A:$A,0))</f>
        <v>6251.9397678000005</v>
      </c>
      <c r="O2250" s="19">
        <f>J2250*INDEX('Pliegos Tarifarios (Santiago)'!$D:$D,MATCH($B2250,'Pliegos Tarifarios (Santiago)'!$A:$A,0))</f>
        <v>26175.536095800002</v>
      </c>
      <c r="P2250" s="19">
        <f>H2250*INDEX('Pliegos Tarifarios (Santiago)'!$E:$E,MATCH($B2250,'Pliegos Tarifarios (Santiago)'!$A:$A,0))</f>
        <v>8518.8408095999985</v>
      </c>
      <c r="Q2250" s="19" cm="1">
        <f t="array" ref="Q2250">H2250*_xlfn.IFS(H2250&lt;=350,INDEX('Pliegos Tarifarios (Santiago)'!$F:$F,MATCH($B2250,'Pliegos Tarifarios (Santiago)'!$A:$A,0)),H2250&lt;=500,INDEX('Pliegos Tarifarios (Santiago)'!$G:$G,MATCH($B2250,'Pliegos Tarifarios (Santiago)'!$A:$A,0)),H2250&lt;=1000,INDEX('Pliegos Tarifarios (Santiago)'!$H:$H,MATCH($B2250,'Pliegos Tarifarios (Santiago)'!$A:$A,0)),H2250&lt;=5000,INDEX('Pliegos Tarifarios (Santiago)'!$I:$I,MATCH($B2250,'Pliegos Tarifarios (Santiago)'!$A:$A,0)),H2250&gt;5000,INDEX('Pliegos Tarifarios (Santiago)'!$J:$J,MATCH($B2250,'Pliegos Tarifarios (Santiago)'!$A:$A,0)))/1.19</f>
        <v>1534.0834696638658</v>
      </c>
      <c r="R2250" s="19">
        <f>INDEX('Pliegos Tarifarios (Santiago)'!$K:$K,MATCH($B2250,'Pliegos Tarifarios (Santiago)'!$A:$A,0))</f>
        <v>729.50400000000002</v>
      </c>
      <c r="S2250" s="21">
        <f t="shared" si="140"/>
        <v>129394.48811056385</v>
      </c>
      <c r="T2250" s="21">
        <f t="shared" ref="T2250:T2313" si="141">S2250*0.19</f>
        <v>24584.952741007131</v>
      </c>
      <c r="U2250" s="19">
        <v>0</v>
      </c>
      <c r="V2250" s="21">
        <f t="shared" ref="V2250:V2313" si="142">SUM(S2250:T2250)</f>
        <v>153979.44085157098</v>
      </c>
    </row>
    <row r="2251" spans="1:22" x14ac:dyDescent="0.3">
      <c r="A2251" s="3" t="s">
        <v>140</v>
      </c>
      <c r="B2251" s="3">
        <v>9</v>
      </c>
      <c r="C2251" s="4" t="s">
        <v>178</v>
      </c>
      <c r="D2251" s="3" t="s">
        <v>612</v>
      </c>
      <c r="E2251" s="3" t="s">
        <v>488</v>
      </c>
      <c r="F2251" s="4" t="s">
        <v>613</v>
      </c>
      <c r="G2251" s="3" t="s">
        <v>30</v>
      </c>
      <c r="H2251" s="5">
        <v>651.97059999999999</v>
      </c>
      <c r="I2251" s="5">
        <v>1.8323</v>
      </c>
      <c r="J2251" s="5">
        <v>1.7981</v>
      </c>
      <c r="K2251" s="6">
        <v>0.98133493423566009</v>
      </c>
      <c r="L2251" s="5">
        <v>21.03</v>
      </c>
      <c r="M2251" s="19">
        <f>H2251*INDEX('Pliegos Tarifarios (Santiago)'!$B:$B,MATCH($B2251,'Pliegos Tarifarios (Santiago)'!$A:$A,0))</f>
        <v>85905.602167799996</v>
      </c>
      <c r="N2251" s="19">
        <f>I2251*INDEX('Pliegos Tarifarios (Santiago)'!$C:$C,MATCH($B2251,'Pliegos Tarifarios (Santiago)'!$A:$A,0))</f>
        <v>6307.3611037000001</v>
      </c>
      <c r="O2251" s="19">
        <f>J2251*INDEX('Pliegos Tarifarios (Santiago)'!$D:$D,MATCH($B2251,'Pliegos Tarifarios (Santiago)'!$A:$A,0))</f>
        <v>26094.268145400001</v>
      </c>
      <c r="P2251" s="19">
        <f>H2251*INDEX('Pliegos Tarifarios (Santiago)'!$E:$E,MATCH($B2251,'Pliegos Tarifarios (Santiago)'!$A:$A,0))</f>
        <v>8491.2650943999997</v>
      </c>
      <c r="Q2251" s="19" cm="1">
        <f t="array" ref="Q2251">H2251*_xlfn.IFS(H2251&lt;=350,INDEX('Pliegos Tarifarios (Santiago)'!$F:$F,MATCH($B2251,'Pliegos Tarifarios (Santiago)'!$A:$A,0)),H2251&lt;=500,INDEX('Pliegos Tarifarios (Santiago)'!$G:$G,MATCH($B2251,'Pliegos Tarifarios (Santiago)'!$A:$A,0)),H2251&lt;=1000,INDEX('Pliegos Tarifarios (Santiago)'!$H:$H,MATCH($B2251,'Pliegos Tarifarios (Santiago)'!$A:$A,0)),H2251&lt;=5000,INDEX('Pliegos Tarifarios (Santiago)'!$I:$I,MATCH($B2251,'Pliegos Tarifarios (Santiago)'!$A:$A,0)),H2251&gt;5000,INDEX('Pliegos Tarifarios (Santiago)'!$J:$J,MATCH($B2251,'Pliegos Tarifarios (Santiago)'!$A:$A,0)))/1.19</f>
        <v>1529.1176005042021</v>
      </c>
      <c r="R2251" s="19">
        <f>INDEX('Pliegos Tarifarios (Santiago)'!$K:$K,MATCH($B2251,'Pliegos Tarifarios (Santiago)'!$A:$A,0))</f>
        <v>729.50400000000002</v>
      </c>
      <c r="S2251" s="21">
        <f t="shared" si="140"/>
        <v>129057.1181118042</v>
      </c>
      <c r="T2251" s="21">
        <f t="shared" si="141"/>
        <v>24520.852441242798</v>
      </c>
      <c r="U2251" s="19">
        <v>0</v>
      </c>
      <c r="V2251" s="21">
        <f t="shared" si="142"/>
        <v>153577.97055304699</v>
      </c>
    </row>
    <row r="2252" spans="1:22" x14ac:dyDescent="0.3">
      <c r="A2252" s="3" t="s">
        <v>140</v>
      </c>
      <c r="B2252" s="3">
        <v>9</v>
      </c>
      <c r="C2252" s="4" t="s">
        <v>178</v>
      </c>
      <c r="D2252" s="3" t="s">
        <v>614</v>
      </c>
      <c r="E2252" s="3" t="s">
        <v>488</v>
      </c>
      <c r="F2252" s="4" t="s">
        <v>615</v>
      </c>
      <c r="G2252" s="3" t="s">
        <v>30</v>
      </c>
      <c r="H2252" s="5">
        <v>651.64380000000006</v>
      </c>
      <c r="I2252" s="5">
        <v>1.7964</v>
      </c>
      <c r="J2252" s="5">
        <v>1.7827999999999999</v>
      </c>
      <c r="K2252" s="6">
        <v>0.99242930305054555</v>
      </c>
      <c r="L2252" s="5">
        <v>21.02</v>
      </c>
      <c r="M2252" s="19">
        <f>H2252*INDEX('Pliegos Tarifarios (Santiago)'!$B:$B,MATCH($B2252,'Pliegos Tarifarios (Santiago)'!$A:$A,0))</f>
        <v>85862.542019400003</v>
      </c>
      <c r="N2252" s="19">
        <f>I2252*INDEX('Pliegos Tarifarios (Santiago)'!$C:$C,MATCH($B2252,'Pliegos Tarifarios (Santiago)'!$A:$A,0))</f>
        <v>6183.7818515999998</v>
      </c>
      <c r="O2252" s="19">
        <f>J2252*INDEX('Pliegos Tarifarios (Santiago)'!$D:$D,MATCH($B2252,'Pliegos Tarifarios (Santiago)'!$A:$A,0))</f>
        <v>25872.232495199998</v>
      </c>
      <c r="P2252" s="19">
        <f>H2252*INDEX('Pliegos Tarifarios (Santiago)'!$E:$E,MATCH($B2252,'Pliegos Tarifarios (Santiago)'!$A:$A,0))</f>
        <v>8487.0088512000002</v>
      </c>
      <c r="Q2252" s="19" cm="1">
        <f t="array" ref="Q2252">H2252*_xlfn.IFS(H2252&lt;=350,INDEX('Pliegos Tarifarios (Santiago)'!$F:$F,MATCH($B2252,'Pliegos Tarifarios (Santiago)'!$A:$A,0)),H2252&lt;=500,INDEX('Pliegos Tarifarios (Santiago)'!$G:$G,MATCH($B2252,'Pliegos Tarifarios (Santiago)'!$A:$A,0)),H2252&lt;=1000,INDEX('Pliegos Tarifarios (Santiago)'!$H:$H,MATCH($B2252,'Pliegos Tarifarios (Santiago)'!$A:$A,0)),H2252&lt;=5000,INDEX('Pliegos Tarifarios (Santiago)'!$I:$I,MATCH($B2252,'Pliegos Tarifarios (Santiago)'!$A:$A,0)),H2252&gt;5000,INDEX('Pliegos Tarifarios (Santiago)'!$J:$J,MATCH($B2252,'Pliegos Tarifarios (Santiago)'!$A:$A,0)))/1.19</f>
        <v>1528.35113092437</v>
      </c>
      <c r="R2252" s="19">
        <f>INDEX('Pliegos Tarifarios (Santiago)'!$K:$K,MATCH($B2252,'Pliegos Tarifarios (Santiago)'!$A:$A,0))</f>
        <v>729.50400000000002</v>
      </c>
      <c r="S2252" s="21">
        <f t="shared" si="140"/>
        <v>128663.42034832438</v>
      </c>
      <c r="T2252" s="21">
        <f t="shared" si="141"/>
        <v>24446.049866181631</v>
      </c>
      <c r="U2252" s="19">
        <v>0</v>
      </c>
      <c r="V2252" s="21">
        <f t="shared" si="142"/>
        <v>153109.470214506</v>
      </c>
    </row>
    <row r="2253" spans="1:22" x14ac:dyDescent="0.3">
      <c r="A2253" s="3" t="s">
        <v>140</v>
      </c>
      <c r="B2253" s="3">
        <v>9</v>
      </c>
      <c r="C2253" s="4" t="s">
        <v>178</v>
      </c>
      <c r="D2253" s="3" t="s">
        <v>616</v>
      </c>
      <c r="E2253" s="3" t="s">
        <v>488</v>
      </c>
      <c r="F2253" s="4" t="s">
        <v>617</v>
      </c>
      <c r="G2253" s="3" t="s">
        <v>30</v>
      </c>
      <c r="H2253" s="5">
        <v>651.80330000000004</v>
      </c>
      <c r="I2253" s="5">
        <v>1.86</v>
      </c>
      <c r="J2253" s="5">
        <v>1.7849999999999999</v>
      </c>
      <c r="K2253" s="6">
        <v>0.95967741935483863</v>
      </c>
      <c r="L2253" s="5">
        <v>21.03</v>
      </c>
      <c r="M2253" s="19">
        <f>H2253*INDEX('Pliegos Tarifarios (Santiago)'!$B:$B,MATCH($B2253,'Pliegos Tarifarios (Santiago)'!$A:$A,0))</f>
        <v>85883.558217900005</v>
      </c>
      <c r="N2253" s="19">
        <f>I2253*INDEX('Pliegos Tarifarios (Santiago)'!$C:$C,MATCH($B2253,'Pliegos Tarifarios (Santiago)'!$A:$A,0))</f>
        <v>6402.7133400000002</v>
      </c>
      <c r="O2253" s="19">
        <f>J2253*INDEX('Pliegos Tarifarios (Santiago)'!$D:$D,MATCH($B2253,'Pliegos Tarifarios (Santiago)'!$A:$A,0))</f>
        <v>25904.159189999998</v>
      </c>
      <c r="P2253" s="19">
        <f>H2253*INDEX('Pliegos Tarifarios (Santiago)'!$E:$E,MATCH($B2253,'Pliegos Tarifarios (Santiago)'!$A:$A,0))</f>
        <v>8489.0861791999996</v>
      </c>
      <c r="Q2253" s="19" cm="1">
        <f t="array" ref="Q2253">H2253*_xlfn.IFS(H2253&lt;=350,INDEX('Pliegos Tarifarios (Santiago)'!$F:$F,MATCH($B2253,'Pliegos Tarifarios (Santiago)'!$A:$A,0)),H2253&lt;=500,INDEX('Pliegos Tarifarios (Santiago)'!$G:$G,MATCH($B2253,'Pliegos Tarifarios (Santiago)'!$A:$A,0)),H2253&lt;=1000,INDEX('Pliegos Tarifarios (Santiago)'!$H:$H,MATCH($B2253,'Pliegos Tarifarios (Santiago)'!$A:$A,0)),H2253&lt;=5000,INDEX('Pliegos Tarifarios (Santiago)'!$I:$I,MATCH($B2253,'Pliegos Tarifarios (Santiago)'!$A:$A,0)),H2253&gt;5000,INDEX('Pliegos Tarifarios (Santiago)'!$J:$J,MATCH($B2253,'Pliegos Tarifarios (Santiago)'!$A:$A,0)))/1.19</f>
        <v>1528.7252187394963</v>
      </c>
      <c r="R2253" s="19">
        <f>INDEX('Pliegos Tarifarios (Santiago)'!$K:$K,MATCH($B2253,'Pliegos Tarifarios (Santiago)'!$A:$A,0))</f>
        <v>729.50400000000002</v>
      </c>
      <c r="S2253" s="21">
        <f t="shared" si="140"/>
        <v>128937.74614583951</v>
      </c>
      <c r="T2253" s="21">
        <f t="shared" si="141"/>
        <v>24498.171767709508</v>
      </c>
      <c r="U2253" s="19">
        <v>0</v>
      </c>
      <c r="V2253" s="21">
        <f t="shared" si="142"/>
        <v>153435.91791354903</v>
      </c>
    </row>
    <row r="2254" spans="1:22" x14ac:dyDescent="0.3">
      <c r="A2254" s="3" t="s">
        <v>140</v>
      </c>
      <c r="B2254" s="3">
        <v>9</v>
      </c>
      <c r="C2254" s="4" t="s">
        <v>178</v>
      </c>
      <c r="D2254" s="3" t="s">
        <v>618</v>
      </c>
      <c r="E2254" s="3" t="s">
        <v>488</v>
      </c>
      <c r="F2254" s="4" t="s">
        <v>619</v>
      </c>
      <c r="G2254" s="3" t="s">
        <v>30</v>
      </c>
      <c r="H2254" s="5">
        <v>651.59770000000003</v>
      </c>
      <c r="I2254" s="5">
        <v>1.8096000000000001</v>
      </c>
      <c r="J2254" s="5">
        <v>1.8059000000000001</v>
      </c>
      <c r="K2254" s="6">
        <v>0.99795534924845264</v>
      </c>
      <c r="L2254" s="5">
        <v>21.02</v>
      </c>
      <c r="M2254" s="19">
        <f>H2254*INDEX('Pliegos Tarifarios (Santiago)'!$B:$B,MATCH($B2254,'Pliegos Tarifarios (Santiago)'!$A:$A,0))</f>
        <v>85856.467745100003</v>
      </c>
      <c r="N2254" s="19">
        <f>I2254*INDEX('Pliegos Tarifarios (Santiago)'!$C:$C,MATCH($B2254,'Pliegos Tarifarios (Santiago)'!$A:$A,0))</f>
        <v>6229.2204624000005</v>
      </c>
      <c r="O2254" s="19">
        <f>J2254*INDEX('Pliegos Tarifarios (Santiago)'!$D:$D,MATCH($B2254,'Pliegos Tarifarios (Santiago)'!$A:$A,0))</f>
        <v>26207.462790600002</v>
      </c>
      <c r="P2254" s="19">
        <f>H2254*INDEX('Pliegos Tarifarios (Santiago)'!$E:$E,MATCH($B2254,'Pliegos Tarifarios (Santiago)'!$A:$A,0))</f>
        <v>8486.4084447999994</v>
      </c>
      <c r="Q2254" s="19" cm="1">
        <f t="array" ref="Q2254">H2254*_xlfn.IFS(H2254&lt;=350,INDEX('Pliegos Tarifarios (Santiago)'!$F:$F,MATCH($B2254,'Pliegos Tarifarios (Santiago)'!$A:$A,0)),H2254&lt;=500,INDEX('Pliegos Tarifarios (Santiago)'!$G:$G,MATCH($B2254,'Pliegos Tarifarios (Santiago)'!$A:$A,0)),H2254&lt;=1000,INDEX('Pliegos Tarifarios (Santiago)'!$H:$H,MATCH($B2254,'Pliegos Tarifarios (Santiago)'!$A:$A,0)),H2254&lt;=5000,INDEX('Pliegos Tarifarios (Santiago)'!$I:$I,MATCH($B2254,'Pliegos Tarifarios (Santiago)'!$A:$A,0)),H2254&gt;5000,INDEX('Pliegos Tarifarios (Santiago)'!$J:$J,MATCH($B2254,'Pliegos Tarifarios (Santiago)'!$A:$A,0)))/1.19</f>
        <v>1528.243008991597</v>
      </c>
      <c r="R2254" s="19">
        <f>INDEX('Pliegos Tarifarios (Santiago)'!$K:$K,MATCH($B2254,'Pliegos Tarifarios (Santiago)'!$A:$A,0))</f>
        <v>729.50400000000002</v>
      </c>
      <c r="S2254" s="21">
        <f t="shared" si="140"/>
        <v>129037.30645189161</v>
      </c>
      <c r="T2254" s="21">
        <f t="shared" si="141"/>
        <v>24517.088225859407</v>
      </c>
      <c r="U2254" s="19">
        <v>0</v>
      </c>
      <c r="V2254" s="21">
        <f t="shared" si="142"/>
        <v>153554.394677751</v>
      </c>
    </row>
    <row r="2255" spans="1:22" x14ac:dyDescent="0.3">
      <c r="A2255" s="3" t="s">
        <v>140</v>
      </c>
      <c r="B2255" s="3">
        <v>9</v>
      </c>
      <c r="C2255" s="4" t="s">
        <v>178</v>
      </c>
      <c r="D2255" s="3" t="s">
        <v>620</v>
      </c>
      <c r="E2255" s="3" t="s">
        <v>488</v>
      </c>
      <c r="F2255" s="4" t="s">
        <v>621</v>
      </c>
      <c r="G2255" s="3" t="s">
        <v>30</v>
      </c>
      <c r="H2255" s="5">
        <v>651.44500000000005</v>
      </c>
      <c r="I2255" s="5">
        <v>1.879</v>
      </c>
      <c r="J2255" s="5">
        <v>1.879</v>
      </c>
      <c r="K2255" s="6">
        <v>1</v>
      </c>
      <c r="L2255" s="5">
        <v>21.01</v>
      </c>
      <c r="M2255" s="19">
        <f>H2255*INDEX('Pliegos Tarifarios (Santiago)'!$B:$B,MATCH($B2255,'Pliegos Tarifarios (Santiago)'!$A:$A,0))</f>
        <v>85836.347535000008</v>
      </c>
      <c r="N2255" s="19">
        <f>I2255*INDEX('Pliegos Tarifarios (Santiago)'!$C:$C,MATCH($B2255,'Pliegos Tarifarios (Santiago)'!$A:$A,0))</f>
        <v>6468.1174009999995</v>
      </c>
      <c r="O2255" s="19">
        <f>J2255*INDEX('Pliegos Tarifarios (Santiago)'!$D:$D,MATCH($B2255,'Pliegos Tarifarios (Santiago)'!$A:$A,0))</f>
        <v>27268.299786</v>
      </c>
      <c r="P2255" s="19">
        <f>H2255*INDEX('Pliegos Tarifarios (Santiago)'!$E:$E,MATCH($B2255,'Pliegos Tarifarios (Santiago)'!$A:$A,0))</f>
        <v>8484.4196800000009</v>
      </c>
      <c r="Q2255" s="19" cm="1">
        <f t="array" ref="Q2255">H2255*_xlfn.IFS(H2255&lt;=350,INDEX('Pliegos Tarifarios (Santiago)'!$F:$F,MATCH($B2255,'Pliegos Tarifarios (Santiago)'!$A:$A,0)),H2255&lt;=500,INDEX('Pliegos Tarifarios (Santiago)'!$G:$G,MATCH($B2255,'Pliegos Tarifarios (Santiago)'!$A:$A,0)),H2255&lt;=1000,INDEX('Pliegos Tarifarios (Santiago)'!$H:$H,MATCH($B2255,'Pliegos Tarifarios (Santiago)'!$A:$A,0)),H2255&lt;=5000,INDEX('Pliegos Tarifarios (Santiago)'!$I:$I,MATCH($B2255,'Pliegos Tarifarios (Santiago)'!$A:$A,0)),H2255&gt;5000,INDEX('Pliegos Tarifarios (Santiago)'!$J:$J,MATCH($B2255,'Pliegos Tarifarios (Santiago)'!$A:$A,0)))/1.19</f>
        <v>1527.8848697478995</v>
      </c>
      <c r="R2255" s="19">
        <f>INDEX('Pliegos Tarifarios (Santiago)'!$K:$K,MATCH($B2255,'Pliegos Tarifarios (Santiago)'!$A:$A,0))</f>
        <v>729.50400000000002</v>
      </c>
      <c r="S2255" s="21">
        <f t="shared" si="140"/>
        <v>130314.57327174791</v>
      </c>
      <c r="T2255" s="21">
        <f t="shared" si="141"/>
        <v>24759.768921632105</v>
      </c>
      <c r="U2255" s="19">
        <v>0</v>
      </c>
      <c r="V2255" s="21">
        <f t="shared" si="142"/>
        <v>155074.34219338003</v>
      </c>
    </row>
    <row r="2256" spans="1:22" x14ac:dyDescent="0.3">
      <c r="A2256" s="3" t="s">
        <v>140</v>
      </c>
      <c r="B2256" s="3">
        <v>9</v>
      </c>
      <c r="C2256" s="4" t="s">
        <v>178</v>
      </c>
      <c r="D2256" s="3" t="s">
        <v>622</v>
      </c>
      <c r="E2256" s="3" t="s">
        <v>488</v>
      </c>
      <c r="F2256" s="4" t="s">
        <v>623</v>
      </c>
      <c r="G2256" s="3" t="s">
        <v>30</v>
      </c>
      <c r="H2256" s="5">
        <v>652.89449999999999</v>
      </c>
      <c r="I2256" s="5">
        <v>1.8537999999999999</v>
      </c>
      <c r="J2256" s="5">
        <v>1.8108</v>
      </c>
      <c r="K2256" s="6">
        <v>0.97680440176933869</v>
      </c>
      <c r="L2256" s="5">
        <v>21.06</v>
      </c>
      <c r="M2256" s="19">
        <f>H2256*INDEX('Pliegos Tarifarios (Santiago)'!$B:$B,MATCH($B2256,'Pliegos Tarifarios (Santiago)'!$A:$A,0))</f>
        <v>86027.338003500001</v>
      </c>
      <c r="N2256" s="19">
        <f>I2256*INDEX('Pliegos Tarifarios (Santiago)'!$C:$C,MATCH($B2256,'Pliegos Tarifarios (Santiago)'!$A:$A,0))</f>
        <v>6381.3709621999997</v>
      </c>
      <c r="O2256" s="19">
        <f>J2256*INDEX('Pliegos Tarifarios (Santiago)'!$D:$D,MATCH($B2256,'Pliegos Tarifarios (Santiago)'!$A:$A,0))</f>
        <v>26278.572247199998</v>
      </c>
      <c r="P2256" s="19">
        <f>H2256*INDEX('Pliegos Tarifarios (Santiago)'!$E:$E,MATCH($B2256,'Pliegos Tarifarios (Santiago)'!$A:$A,0))</f>
        <v>8503.2979679999989</v>
      </c>
      <c r="Q2256" s="19" cm="1">
        <f t="array" ref="Q2256">H2256*_xlfn.IFS(H2256&lt;=350,INDEX('Pliegos Tarifarios (Santiago)'!$F:$F,MATCH($B2256,'Pliegos Tarifarios (Santiago)'!$A:$A,0)),H2256&lt;=500,INDEX('Pliegos Tarifarios (Santiago)'!$G:$G,MATCH($B2256,'Pliegos Tarifarios (Santiago)'!$A:$A,0)),H2256&lt;=1000,INDEX('Pliegos Tarifarios (Santiago)'!$H:$H,MATCH($B2256,'Pliegos Tarifarios (Santiago)'!$A:$A,0)),H2256&lt;=5000,INDEX('Pliegos Tarifarios (Santiago)'!$I:$I,MATCH($B2256,'Pliegos Tarifarios (Santiago)'!$A:$A,0)),H2256&gt;5000,INDEX('Pliegos Tarifarios (Santiago)'!$J:$J,MATCH($B2256,'Pliegos Tarifarios (Santiago)'!$A:$A,0)))/1.19</f>
        <v>1531.2844953781516</v>
      </c>
      <c r="R2256" s="19">
        <f>INDEX('Pliegos Tarifarios (Santiago)'!$K:$K,MATCH($B2256,'Pliegos Tarifarios (Santiago)'!$A:$A,0))</f>
        <v>729.50400000000002</v>
      </c>
      <c r="S2256" s="21">
        <f t="shared" si="140"/>
        <v>129451.36767627815</v>
      </c>
      <c r="T2256" s="21">
        <f t="shared" si="141"/>
        <v>24595.759858492849</v>
      </c>
      <c r="U2256" s="19">
        <v>0</v>
      </c>
      <c r="V2256" s="21">
        <f t="shared" si="142"/>
        <v>154047.12753477099</v>
      </c>
    </row>
    <row r="2257" spans="1:22" x14ac:dyDescent="0.3">
      <c r="A2257" s="3" t="s">
        <v>140</v>
      </c>
      <c r="B2257" s="3">
        <v>9</v>
      </c>
      <c r="C2257" s="4" t="s">
        <v>178</v>
      </c>
      <c r="D2257" s="3" t="s">
        <v>624</v>
      </c>
      <c r="E2257" s="3" t="s">
        <v>488</v>
      </c>
      <c r="F2257" s="4" t="s">
        <v>625</v>
      </c>
      <c r="G2257" s="3" t="s">
        <v>30</v>
      </c>
      <c r="H2257" s="5">
        <v>651.52560000000005</v>
      </c>
      <c r="I2257" s="5">
        <v>1.8611</v>
      </c>
      <c r="J2257" s="5">
        <v>1.7927</v>
      </c>
      <c r="K2257" s="6">
        <v>0.96324754177636884</v>
      </c>
      <c r="L2257" s="5">
        <v>21.02</v>
      </c>
      <c r="M2257" s="19">
        <f>H2257*INDEX('Pliegos Tarifarios (Santiago)'!$B:$B,MATCH($B2257,'Pliegos Tarifarios (Santiago)'!$A:$A,0))</f>
        <v>85846.967632800006</v>
      </c>
      <c r="N2257" s="19">
        <f>I2257*INDEX('Pliegos Tarifarios (Santiago)'!$C:$C,MATCH($B2257,'Pliegos Tarifarios (Santiago)'!$A:$A,0))</f>
        <v>6406.4998908999996</v>
      </c>
      <c r="O2257" s="19">
        <f>J2257*INDEX('Pliegos Tarifarios (Santiago)'!$D:$D,MATCH($B2257,'Pliegos Tarifarios (Santiago)'!$A:$A,0))</f>
        <v>26015.9026218</v>
      </c>
      <c r="P2257" s="19">
        <f>H2257*INDEX('Pliegos Tarifarios (Santiago)'!$E:$E,MATCH($B2257,'Pliegos Tarifarios (Santiago)'!$A:$A,0))</f>
        <v>8485.4694144000005</v>
      </c>
      <c r="Q2257" s="19" cm="1">
        <f t="array" ref="Q2257">H2257*_xlfn.IFS(H2257&lt;=350,INDEX('Pliegos Tarifarios (Santiago)'!$F:$F,MATCH($B2257,'Pliegos Tarifarios (Santiago)'!$A:$A,0)),H2257&lt;=500,INDEX('Pliegos Tarifarios (Santiago)'!$G:$G,MATCH($B2257,'Pliegos Tarifarios (Santiago)'!$A:$A,0)),H2257&lt;=1000,INDEX('Pliegos Tarifarios (Santiago)'!$H:$H,MATCH($B2257,'Pliegos Tarifarios (Santiago)'!$A:$A,0)),H2257&lt;=5000,INDEX('Pliegos Tarifarios (Santiago)'!$I:$I,MATCH($B2257,'Pliegos Tarifarios (Santiago)'!$A:$A,0)),H2257&gt;5000,INDEX('Pliegos Tarifarios (Santiago)'!$J:$J,MATCH($B2257,'Pliegos Tarifarios (Santiago)'!$A:$A,0)))/1.19</f>
        <v>1528.0739072268912</v>
      </c>
      <c r="R2257" s="19">
        <f>INDEX('Pliegos Tarifarios (Santiago)'!$K:$K,MATCH($B2257,'Pliegos Tarifarios (Santiago)'!$A:$A,0))</f>
        <v>729.50400000000002</v>
      </c>
      <c r="S2257" s="21">
        <f t="shared" si="140"/>
        <v>129012.41746712688</v>
      </c>
      <c r="T2257" s="21">
        <f t="shared" si="141"/>
        <v>24512.359318754108</v>
      </c>
      <c r="U2257" s="19">
        <v>0</v>
      </c>
      <c r="V2257" s="21">
        <f t="shared" si="142"/>
        <v>153524.776785881</v>
      </c>
    </row>
    <row r="2258" spans="1:22" x14ac:dyDescent="0.3">
      <c r="A2258" s="3" t="s">
        <v>140</v>
      </c>
      <c r="B2258" s="3">
        <v>9</v>
      </c>
      <c r="C2258" s="4" t="s">
        <v>178</v>
      </c>
      <c r="D2258" s="3" t="s">
        <v>626</v>
      </c>
      <c r="E2258" s="3" t="s">
        <v>488</v>
      </c>
      <c r="F2258" s="4" t="s">
        <v>627</v>
      </c>
      <c r="G2258" s="3" t="s">
        <v>30</v>
      </c>
      <c r="H2258" s="5">
        <v>650.54200000000003</v>
      </c>
      <c r="I2258" s="5">
        <v>1.8129</v>
      </c>
      <c r="J2258" s="5">
        <v>1.7924</v>
      </c>
      <c r="K2258" s="6">
        <v>0.98869215069777705</v>
      </c>
      <c r="L2258" s="5">
        <v>20.99</v>
      </c>
      <c r="M2258" s="19">
        <f>H2258*INDEX('Pliegos Tarifarios (Santiago)'!$B:$B,MATCH($B2258,'Pliegos Tarifarios (Santiago)'!$A:$A,0))</f>
        <v>85717.365546000001</v>
      </c>
      <c r="N2258" s="19">
        <f>I2258*INDEX('Pliegos Tarifarios (Santiago)'!$C:$C,MATCH($B2258,'Pliegos Tarifarios (Santiago)'!$A:$A,0))</f>
        <v>6240.5801150999996</v>
      </c>
      <c r="O2258" s="19">
        <f>J2258*INDEX('Pliegos Tarifarios (Santiago)'!$D:$D,MATCH($B2258,'Pliegos Tarifarios (Santiago)'!$A:$A,0))</f>
        <v>26011.548981600001</v>
      </c>
      <c r="P2258" s="19">
        <f>H2258*INDEX('Pliegos Tarifarios (Santiago)'!$E:$E,MATCH($B2258,'Pliegos Tarifarios (Santiago)'!$A:$A,0))</f>
        <v>8472.6590080000005</v>
      </c>
      <c r="Q2258" s="19" cm="1">
        <f t="array" ref="Q2258">H2258*_xlfn.IFS(H2258&lt;=350,INDEX('Pliegos Tarifarios (Santiago)'!$F:$F,MATCH($B2258,'Pliegos Tarifarios (Santiago)'!$A:$A,0)),H2258&lt;=500,INDEX('Pliegos Tarifarios (Santiago)'!$G:$G,MATCH($B2258,'Pliegos Tarifarios (Santiago)'!$A:$A,0)),H2258&lt;=1000,INDEX('Pliegos Tarifarios (Santiago)'!$H:$H,MATCH($B2258,'Pliegos Tarifarios (Santiago)'!$A:$A,0)),H2258&lt;=5000,INDEX('Pliegos Tarifarios (Santiago)'!$I:$I,MATCH($B2258,'Pliegos Tarifarios (Santiago)'!$A:$A,0)),H2258&gt;5000,INDEX('Pliegos Tarifarios (Santiago)'!$J:$J,MATCH($B2258,'Pliegos Tarifarios (Santiago)'!$A:$A,0)))/1.19</f>
        <v>1525.7669932773113</v>
      </c>
      <c r="R2258" s="19">
        <f>INDEX('Pliegos Tarifarios (Santiago)'!$K:$K,MATCH($B2258,'Pliegos Tarifarios (Santiago)'!$A:$A,0))</f>
        <v>729.50400000000002</v>
      </c>
      <c r="S2258" s="21">
        <f t="shared" si="140"/>
        <v>128697.42464397733</v>
      </c>
      <c r="T2258" s="21">
        <f t="shared" si="141"/>
        <v>24452.510682355693</v>
      </c>
      <c r="U2258" s="19">
        <v>0</v>
      </c>
      <c r="V2258" s="21">
        <f t="shared" si="142"/>
        <v>153149.93532633301</v>
      </c>
    </row>
    <row r="2259" spans="1:22" x14ac:dyDescent="0.3">
      <c r="A2259" s="3" t="s">
        <v>140</v>
      </c>
      <c r="B2259" s="3">
        <v>9</v>
      </c>
      <c r="C2259" s="4" t="s">
        <v>178</v>
      </c>
      <c r="D2259" s="3" t="s">
        <v>628</v>
      </c>
      <c r="E2259" s="3" t="s">
        <v>488</v>
      </c>
      <c r="F2259" s="4" t="s">
        <v>629</v>
      </c>
      <c r="G2259" s="3" t="s">
        <v>30</v>
      </c>
      <c r="H2259" s="5">
        <v>652.69759999999997</v>
      </c>
      <c r="I2259" s="5">
        <v>1.8110999999999999</v>
      </c>
      <c r="J2259" s="5">
        <v>1.7851999999999999</v>
      </c>
      <c r="K2259" s="6">
        <v>0.9856992987687041</v>
      </c>
      <c r="L2259" s="5">
        <v>21.05</v>
      </c>
      <c r="M2259" s="19">
        <f>H2259*INDEX('Pliegos Tarifarios (Santiago)'!$B:$B,MATCH($B2259,'Pliegos Tarifarios (Santiago)'!$A:$A,0))</f>
        <v>86001.393868800005</v>
      </c>
      <c r="N2259" s="19">
        <f>I2259*INDEX('Pliegos Tarifarios (Santiago)'!$C:$C,MATCH($B2259,'Pliegos Tarifarios (Santiago)'!$A:$A,0))</f>
        <v>6234.3839408999993</v>
      </c>
      <c r="O2259" s="19">
        <f>J2259*INDEX('Pliegos Tarifarios (Santiago)'!$D:$D,MATCH($B2259,'Pliegos Tarifarios (Santiago)'!$A:$A,0))</f>
        <v>25907.061616799998</v>
      </c>
      <c r="P2259" s="19">
        <f>H2259*INDEX('Pliegos Tarifarios (Santiago)'!$E:$E,MATCH($B2259,'Pliegos Tarifarios (Santiago)'!$A:$A,0))</f>
        <v>8500.7335423999994</v>
      </c>
      <c r="Q2259" s="19" cm="1">
        <f t="array" ref="Q2259">H2259*_xlfn.IFS(H2259&lt;=350,INDEX('Pliegos Tarifarios (Santiago)'!$F:$F,MATCH($B2259,'Pliegos Tarifarios (Santiago)'!$A:$A,0)),H2259&lt;=500,INDEX('Pliegos Tarifarios (Santiago)'!$G:$G,MATCH($B2259,'Pliegos Tarifarios (Santiago)'!$A:$A,0)),H2259&lt;=1000,INDEX('Pliegos Tarifarios (Santiago)'!$H:$H,MATCH($B2259,'Pliegos Tarifarios (Santiago)'!$A:$A,0)),H2259&lt;=5000,INDEX('Pliegos Tarifarios (Santiago)'!$I:$I,MATCH($B2259,'Pliegos Tarifarios (Santiago)'!$A:$A,0)),H2259&gt;5000,INDEX('Pliegos Tarifarios (Santiago)'!$J:$J,MATCH($B2259,'Pliegos Tarifarios (Santiago)'!$A:$A,0)))/1.19</f>
        <v>1530.8226904201683</v>
      </c>
      <c r="R2259" s="19">
        <f>INDEX('Pliegos Tarifarios (Santiago)'!$K:$K,MATCH($B2259,'Pliegos Tarifarios (Santiago)'!$A:$A,0))</f>
        <v>729.50400000000002</v>
      </c>
      <c r="S2259" s="21">
        <f t="shared" si="140"/>
        <v>128903.89965932017</v>
      </c>
      <c r="T2259" s="21">
        <f t="shared" si="141"/>
        <v>24491.740935270835</v>
      </c>
      <c r="U2259" s="19">
        <v>0</v>
      </c>
      <c r="V2259" s="21">
        <f t="shared" si="142"/>
        <v>153395.64059459101</v>
      </c>
    </row>
    <row r="2260" spans="1:22" x14ac:dyDescent="0.3">
      <c r="A2260" s="3" t="s">
        <v>140</v>
      </c>
      <c r="B2260" s="3">
        <v>9</v>
      </c>
      <c r="C2260" s="4" t="s">
        <v>178</v>
      </c>
      <c r="D2260" s="3" t="s">
        <v>630</v>
      </c>
      <c r="E2260" s="3" t="s">
        <v>488</v>
      </c>
      <c r="F2260" s="4" t="s">
        <v>631</v>
      </c>
      <c r="G2260" s="3" t="s">
        <v>30</v>
      </c>
      <c r="H2260" s="5">
        <v>653.09100000000001</v>
      </c>
      <c r="I2260" s="5">
        <v>1.8293999999999999</v>
      </c>
      <c r="J2260" s="5">
        <v>1.782</v>
      </c>
      <c r="K2260" s="6">
        <v>0.97408986552968191</v>
      </c>
      <c r="L2260" s="5">
        <v>21.07</v>
      </c>
      <c r="M2260" s="19">
        <f>H2260*INDEX('Pliegos Tarifarios (Santiago)'!$B:$B,MATCH($B2260,'Pliegos Tarifarios (Santiago)'!$A:$A,0))</f>
        <v>86053.229433</v>
      </c>
      <c r="N2260" s="19">
        <f>I2260*INDEX('Pliegos Tarifarios (Santiago)'!$C:$C,MATCH($B2260,'Pliegos Tarifarios (Santiago)'!$A:$A,0))</f>
        <v>6297.3783785999995</v>
      </c>
      <c r="O2260" s="19">
        <f>J2260*INDEX('Pliegos Tarifarios (Santiago)'!$D:$D,MATCH($B2260,'Pliegos Tarifarios (Santiago)'!$A:$A,0))</f>
        <v>25860.622788000001</v>
      </c>
      <c r="P2260" s="19">
        <f>H2260*INDEX('Pliegos Tarifarios (Santiago)'!$E:$E,MATCH($B2260,'Pliegos Tarifarios (Santiago)'!$A:$A,0))</f>
        <v>8505.8571840000004</v>
      </c>
      <c r="Q2260" s="19" cm="1">
        <f t="array" ref="Q2260">H2260*_xlfn.IFS(H2260&lt;=350,INDEX('Pliegos Tarifarios (Santiago)'!$F:$F,MATCH($B2260,'Pliegos Tarifarios (Santiago)'!$A:$A,0)),H2260&lt;=500,INDEX('Pliegos Tarifarios (Santiago)'!$G:$G,MATCH($B2260,'Pliegos Tarifarios (Santiago)'!$A:$A,0)),H2260&lt;=1000,INDEX('Pliegos Tarifarios (Santiago)'!$H:$H,MATCH($B2260,'Pliegos Tarifarios (Santiago)'!$A:$A,0)),H2260&lt;=5000,INDEX('Pliegos Tarifarios (Santiago)'!$I:$I,MATCH($B2260,'Pliegos Tarifarios (Santiago)'!$A:$A,0)),H2260&gt;5000,INDEX('Pliegos Tarifarios (Santiago)'!$J:$J,MATCH($B2260,'Pliegos Tarifarios (Santiago)'!$A:$A,0)))/1.19</f>
        <v>1531.7453621848742</v>
      </c>
      <c r="R2260" s="19">
        <f>INDEX('Pliegos Tarifarios (Santiago)'!$K:$K,MATCH($B2260,'Pliegos Tarifarios (Santiago)'!$A:$A,0))</f>
        <v>729.50400000000002</v>
      </c>
      <c r="S2260" s="21">
        <f t="shared" si="140"/>
        <v>128978.33714578487</v>
      </c>
      <c r="T2260" s="21">
        <f t="shared" si="141"/>
        <v>24505.884057699124</v>
      </c>
      <c r="U2260" s="19">
        <v>0</v>
      </c>
      <c r="V2260" s="21">
        <f t="shared" si="142"/>
        <v>153484.22120348399</v>
      </c>
    </row>
    <row r="2261" spans="1:22" x14ac:dyDescent="0.3">
      <c r="A2261" s="3" t="s">
        <v>140</v>
      </c>
      <c r="B2261" s="3">
        <v>9</v>
      </c>
      <c r="C2261" s="4" t="s">
        <v>178</v>
      </c>
      <c r="D2261" s="3" t="s">
        <v>632</v>
      </c>
      <c r="E2261" s="3" t="s">
        <v>488</v>
      </c>
      <c r="F2261" s="4" t="s">
        <v>633</v>
      </c>
      <c r="G2261" s="3" t="s">
        <v>30</v>
      </c>
      <c r="H2261" s="5">
        <v>650.76670000000001</v>
      </c>
      <c r="I2261" s="5">
        <v>1.8527</v>
      </c>
      <c r="J2261" s="5">
        <v>1.7994000000000001</v>
      </c>
      <c r="K2261" s="6">
        <v>0.97123117612133647</v>
      </c>
      <c r="L2261" s="5">
        <v>20.99</v>
      </c>
      <c r="M2261" s="19">
        <f>H2261*INDEX('Pliegos Tarifarios (Santiago)'!$B:$B,MATCH($B2261,'Pliegos Tarifarios (Santiago)'!$A:$A,0))</f>
        <v>85746.972692100011</v>
      </c>
      <c r="N2261" s="19">
        <f>I2261*INDEX('Pliegos Tarifarios (Santiago)'!$C:$C,MATCH($B2261,'Pliegos Tarifarios (Santiago)'!$A:$A,0))</f>
        <v>6377.5844113000003</v>
      </c>
      <c r="O2261" s="19">
        <f>J2261*INDEX('Pliegos Tarifarios (Santiago)'!$D:$D,MATCH($B2261,'Pliegos Tarifarios (Santiago)'!$A:$A,0))</f>
        <v>26113.133919600001</v>
      </c>
      <c r="P2261" s="19">
        <f>H2261*INDEX('Pliegos Tarifarios (Santiago)'!$E:$E,MATCH($B2261,'Pliegos Tarifarios (Santiago)'!$A:$A,0))</f>
        <v>8475.5855007999999</v>
      </c>
      <c r="Q2261" s="19" cm="1">
        <f t="array" ref="Q2261">H2261*_xlfn.IFS(H2261&lt;=350,INDEX('Pliegos Tarifarios (Santiago)'!$F:$F,MATCH($B2261,'Pliegos Tarifarios (Santiago)'!$A:$A,0)),H2261&lt;=500,INDEX('Pliegos Tarifarios (Santiago)'!$G:$G,MATCH($B2261,'Pliegos Tarifarios (Santiago)'!$A:$A,0)),H2261&lt;=1000,INDEX('Pliegos Tarifarios (Santiago)'!$H:$H,MATCH($B2261,'Pliegos Tarifarios (Santiago)'!$A:$A,0)),H2261&lt;=5000,INDEX('Pliegos Tarifarios (Santiago)'!$I:$I,MATCH($B2261,'Pliegos Tarifarios (Santiago)'!$A:$A,0)),H2261&gt;5000,INDEX('Pliegos Tarifarios (Santiago)'!$J:$J,MATCH($B2261,'Pliegos Tarifarios (Santiago)'!$A:$A,0)))/1.19</f>
        <v>1526.2939997478995</v>
      </c>
      <c r="R2261" s="19">
        <f>INDEX('Pliegos Tarifarios (Santiago)'!$K:$K,MATCH($B2261,'Pliegos Tarifarios (Santiago)'!$A:$A,0))</f>
        <v>729.50400000000002</v>
      </c>
      <c r="S2261" s="21">
        <f t="shared" si="140"/>
        <v>128969.07452354791</v>
      </c>
      <c r="T2261" s="21">
        <f t="shared" si="141"/>
        <v>24504.124159474104</v>
      </c>
      <c r="U2261" s="19">
        <v>0</v>
      </c>
      <c r="V2261" s="21">
        <f t="shared" si="142"/>
        <v>153473.19868302203</v>
      </c>
    </row>
    <row r="2262" spans="1:22" x14ac:dyDescent="0.3">
      <c r="A2262" s="3" t="s">
        <v>140</v>
      </c>
      <c r="B2262" s="3">
        <v>9</v>
      </c>
      <c r="C2262" s="4" t="s">
        <v>178</v>
      </c>
      <c r="D2262" s="3" t="s">
        <v>634</v>
      </c>
      <c r="E2262" s="3" t="s">
        <v>488</v>
      </c>
      <c r="F2262" s="4" t="s">
        <v>635</v>
      </c>
      <c r="G2262" s="3" t="s">
        <v>30</v>
      </c>
      <c r="H2262" s="5">
        <v>651.18449999999996</v>
      </c>
      <c r="I2262" s="5">
        <v>1.8378000000000001</v>
      </c>
      <c r="J2262" s="5">
        <v>1.8143</v>
      </c>
      <c r="K2262" s="6">
        <v>0.98721297203177705</v>
      </c>
      <c r="L2262" s="5">
        <v>21.01</v>
      </c>
      <c r="M2262" s="19">
        <f>H2262*INDEX('Pliegos Tarifarios (Santiago)'!$B:$B,MATCH($B2262,'Pliegos Tarifarios (Santiago)'!$A:$A,0))</f>
        <v>85802.023273500003</v>
      </c>
      <c r="N2262" s="19">
        <f>I2262*INDEX('Pliegos Tarifarios (Santiago)'!$C:$C,MATCH($B2262,'Pliegos Tarifarios (Santiago)'!$A:$A,0))</f>
        <v>6326.2938582000006</v>
      </c>
      <c r="O2262" s="19">
        <f>J2262*INDEX('Pliegos Tarifarios (Santiago)'!$D:$D,MATCH($B2262,'Pliegos Tarifarios (Santiago)'!$A:$A,0))</f>
        <v>26329.364716200002</v>
      </c>
      <c r="P2262" s="19">
        <f>H2262*INDEX('Pliegos Tarifarios (Santiago)'!$E:$E,MATCH($B2262,'Pliegos Tarifarios (Santiago)'!$A:$A,0))</f>
        <v>8481.0269279999993</v>
      </c>
      <c r="Q2262" s="19" cm="1">
        <f t="array" ref="Q2262">H2262*_xlfn.IFS(H2262&lt;=350,INDEX('Pliegos Tarifarios (Santiago)'!$F:$F,MATCH($B2262,'Pliegos Tarifarios (Santiago)'!$A:$A,0)),H2262&lt;=500,INDEX('Pliegos Tarifarios (Santiago)'!$G:$G,MATCH($B2262,'Pliegos Tarifarios (Santiago)'!$A:$A,0)),H2262&lt;=1000,INDEX('Pliegos Tarifarios (Santiago)'!$H:$H,MATCH($B2262,'Pliegos Tarifarios (Santiago)'!$A:$A,0)),H2262&lt;=5000,INDEX('Pliegos Tarifarios (Santiago)'!$I:$I,MATCH($B2262,'Pliegos Tarifarios (Santiago)'!$A:$A,0)),H2262&gt;5000,INDEX('Pliegos Tarifarios (Santiago)'!$J:$J,MATCH($B2262,'Pliegos Tarifarios (Santiago)'!$A:$A,0)))/1.19</f>
        <v>1527.273898739496</v>
      </c>
      <c r="R2262" s="19">
        <f>INDEX('Pliegos Tarifarios (Santiago)'!$K:$K,MATCH($B2262,'Pliegos Tarifarios (Santiago)'!$A:$A,0))</f>
        <v>729.50400000000002</v>
      </c>
      <c r="S2262" s="21">
        <f t="shared" si="140"/>
        <v>129195.48667463951</v>
      </c>
      <c r="T2262" s="21">
        <f t="shared" si="141"/>
        <v>24547.142468181508</v>
      </c>
      <c r="U2262" s="19">
        <v>0</v>
      </c>
      <c r="V2262" s="21">
        <f t="shared" si="142"/>
        <v>153742.62914282101</v>
      </c>
    </row>
    <row r="2263" spans="1:22" x14ac:dyDescent="0.3">
      <c r="A2263" s="3" t="s">
        <v>140</v>
      </c>
      <c r="B2263" s="3">
        <v>9</v>
      </c>
      <c r="C2263" s="4" t="s">
        <v>178</v>
      </c>
      <c r="D2263" s="3" t="s">
        <v>636</v>
      </c>
      <c r="E2263" s="3" t="s">
        <v>488</v>
      </c>
      <c r="F2263" s="4" t="s">
        <v>637</v>
      </c>
      <c r="G2263" s="3" t="s">
        <v>30</v>
      </c>
      <c r="H2263" s="5">
        <v>653.25400000000002</v>
      </c>
      <c r="I2263" s="5">
        <v>1.8208</v>
      </c>
      <c r="J2263" s="5">
        <v>1.8086</v>
      </c>
      <c r="K2263" s="6">
        <v>0.99329964850615116</v>
      </c>
      <c r="L2263" s="5">
        <v>21.07</v>
      </c>
      <c r="M2263" s="19">
        <f>H2263*INDEX('Pliegos Tarifarios (Santiago)'!$B:$B,MATCH($B2263,'Pliegos Tarifarios (Santiago)'!$A:$A,0))</f>
        <v>86074.706802000001</v>
      </c>
      <c r="N2263" s="19">
        <f>I2263*INDEX('Pliegos Tarifarios (Santiago)'!$C:$C,MATCH($B2263,'Pliegos Tarifarios (Santiago)'!$A:$A,0))</f>
        <v>6267.7744352</v>
      </c>
      <c r="O2263" s="19">
        <f>J2263*INDEX('Pliegos Tarifarios (Santiago)'!$D:$D,MATCH($B2263,'Pliegos Tarifarios (Santiago)'!$A:$A,0))</f>
        <v>26246.645552400001</v>
      </c>
      <c r="P2263" s="19">
        <f>H2263*INDEX('Pliegos Tarifarios (Santiago)'!$E:$E,MATCH($B2263,'Pliegos Tarifarios (Santiago)'!$A:$A,0))</f>
        <v>8507.9800959999993</v>
      </c>
      <c r="Q2263" s="19" cm="1">
        <f t="array" ref="Q2263">H2263*_xlfn.IFS(H2263&lt;=350,INDEX('Pliegos Tarifarios (Santiago)'!$F:$F,MATCH($B2263,'Pliegos Tarifarios (Santiago)'!$A:$A,0)),H2263&lt;=500,INDEX('Pliegos Tarifarios (Santiago)'!$G:$G,MATCH($B2263,'Pliegos Tarifarios (Santiago)'!$A:$A,0)),H2263&lt;=1000,INDEX('Pliegos Tarifarios (Santiago)'!$H:$H,MATCH($B2263,'Pliegos Tarifarios (Santiago)'!$A:$A,0)),H2263&lt;=5000,INDEX('Pliegos Tarifarios (Santiago)'!$I:$I,MATCH($B2263,'Pliegos Tarifarios (Santiago)'!$A:$A,0)),H2263&gt;5000,INDEX('Pliegos Tarifarios (Santiago)'!$J:$J,MATCH($B2263,'Pliegos Tarifarios (Santiago)'!$A:$A,0)))/1.19</f>
        <v>1532.1276588235296</v>
      </c>
      <c r="R2263" s="19">
        <f>INDEX('Pliegos Tarifarios (Santiago)'!$K:$K,MATCH($B2263,'Pliegos Tarifarios (Santiago)'!$A:$A,0))</f>
        <v>729.50400000000002</v>
      </c>
      <c r="S2263" s="21">
        <f t="shared" si="140"/>
        <v>129358.73854442354</v>
      </c>
      <c r="T2263" s="21">
        <f t="shared" si="141"/>
        <v>24578.160323440472</v>
      </c>
      <c r="U2263" s="19">
        <v>0</v>
      </c>
      <c r="V2263" s="21">
        <f t="shared" si="142"/>
        <v>153936.89886786402</v>
      </c>
    </row>
    <row r="2264" spans="1:22" x14ac:dyDescent="0.3">
      <c r="A2264" s="3" t="s">
        <v>140</v>
      </c>
      <c r="B2264" s="3">
        <v>9</v>
      </c>
      <c r="C2264" s="4" t="s">
        <v>178</v>
      </c>
      <c r="D2264" s="3" t="s">
        <v>638</v>
      </c>
      <c r="E2264" s="3" t="s">
        <v>488</v>
      </c>
      <c r="F2264" s="4" t="s">
        <v>639</v>
      </c>
      <c r="G2264" s="3" t="s">
        <v>30</v>
      </c>
      <c r="H2264" s="5">
        <v>653.18539999999996</v>
      </c>
      <c r="I2264" s="5">
        <v>1.7904</v>
      </c>
      <c r="J2264" s="5">
        <v>1.7904</v>
      </c>
      <c r="K2264" s="6">
        <v>1</v>
      </c>
      <c r="L2264" s="5">
        <v>21.07</v>
      </c>
      <c r="M2264" s="19">
        <f>H2264*INDEX('Pliegos Tarifarios (Santiago)'!$B:$B,MATCH($B2264,'Pliegos Tarifarios (Santiago)'!$A:$A,0))</f>
        <v>86065.667860200003</v>
      </c>
      <c r="N2264" s="19">
        <f>I2264*INDEX('Pliegos Tarifarios (Santiago)'!$C:$C,MATCH($B2264,'Pliegos Tarifarios (Santiago)'!$A:$A,0))</f>
        <v>6163.1279376000002</v>
      </c>
      <c r="O2264" s="19">
        <f>J2264*INDEX('Pliegos Tarifarios (Santiago)'!$D:$D,MATCH($B2264,'Pliegos Tarifarios (Santiago)'!$A:$A,0))</f>
        <v>25982.5247136</v>
      </c>
      <c r="P2264" s="19">
        <f>H2264*INDEX('Pliegos Tarifarios (Santiago)'!$E:$E,MATCH($B2264,'Pliegos Tarifarios (Santiago)'!$A:$A,0))</f>
        <v>8507.0866495999981</v>
      </c>
      <c r="Q2264" s="19" cm="1">
        <f t="array" ref="Q2264">H2264*_xlfn.IFS(H2264&lt;=350,INDEX('Pliegos Tarifarios (Santiago)'!$F:$F,MATCH($B2264,'Pliegos Tarifarios (Santiago)'!$A:$A,0)),H2264&lt;=500,INDEX('Pliegos Tarifarios (Santiago)'!$G:$G,MATCH($B2264,'Pliegos Tarifarios (Santiago)'!$A:$A,0)),H2264&lt;=1000,INDEX('Pliegos Tarifarios (Santiago)'!$H:$H,MATCH($B2264,'Pliegos Tarifarios (Santiago)'!$A:$A,0)),H2264&lt;=5000,INDEX('Pliegos Tarifarios (Santiago)'!$I:$I,MATCH($B2264,'Pliegos Tarifarios (Santiago)'!$A:$A,0)),H2264&gt;5000,INDEX('Pliegos Tarifarios (Santiago)'!$J:$J,MATCH($B2264,'Pliegos Tarifarios (Santiago)'!$A:$A,0)))/1.19</f>
        <v>1531.9667658823532</v>
      </c>
      <c r="R2264" s="19">
        <f>INDEX('Pliegos Tarifarios (Santiago)'!$K:$K,MATCH($B2264,'Pliegos Tarifarios (Santiago)'!$A:$A,0))</f>
        <v>729.50400000000002</v>
      </c>
      <c r="S2264" s="21">
        <f t="shared" si="140"/>
        <v>128979.87792688236</v>
      </c>
      <c r="T2264" s="21">
        <f t="shared" si="141"/>
        <v>24506.176806107647</v>
      </c>
      <c r="U2264" s="19">
        <v>0</v>
      </c>
      <c r="V2264" s="21">
        <f t="shared" si="142"/>
        <v>153486.05473299001</v>
      </c>
    </row>
    <row r="2265" spans="1:22" x14ac:dyDescent="0.3">
      <c r="A2265" s="3" t="s">
        <v>140</v>
      </c>
      <c r="B2265" s="3">
        <v>9</v>
      </c>
      <c r="C2265" s="4" t="s">
        <v>178</v>
      </c>
      <c r="D2265" s="3" t="s">
        <v>640</v>
      </c>
      <c r="E2265" s="3" t="s">
        <v>488</v>
      </c>
      <c r="F2265" s="4" t="s">
        <v>641</v>
      </c>
      <c r="G2265" s="3" t="s">
        <v>30</v>
      </c>
      <c r="H2265" s="5">
        <v>651.71140000000003</v>
      </c>
      <c r="I2265" s="5">
        <v>1.8293999999999999</v>
      </c>
      <c r="J2265" s="5">
        <v>1.7454000000000001</v>
      </c>
      <c r="K2265" s="6">
        <v>0.95408330600196789</v>
      </c>
      <c r="L2265" s="5">
        <v>21.02</v>
      </c>
      <c r="M2265" s="19">
        <f>H2265*INDEX('Pliegos Tarifarios (Santiago)'!$B:$B,MATCH($B2265,'Pliegos Tarifarios (Santiago)'!$A:$A,0))</f>
        <v>85871.449198200004</v>
      </c>
      <c r="N2265" s="19">
        <f>I2265*INDEX('Pliegos Tarifarios (Santiago)'!$C:$C,MATCH($B2265,'Pliegos Tarifarios (Santiago)'!$A:$A,0))</f>
        <v>6297.3783785999995</v>
      </c>
      <c r="O2265" s="19">
        <f>J2265*INDEX('Pliegos Tarifarios (Santiago)'!$D:$D,MATCH($B2265,'Pliegos Tarifarios (Santiago)'!$A:$A,0))</f>
        <v>25329.478683600002</v>
      </c>
      <c r="P2265" s="19">
        <f>H2265*INDEX('Pliegos Tarifarios (Santiago)'!$E:$E,MATCH($B2265,'Pliegos Tarifarios (Santiago)'!$A:$A,0))</f>
        <v>8487.8892735999998</v>
      </c>
      <c r="Q2265" s="19" cm="1">
        <f t="array" ref="Q2265">H2265*_xlfn.IFS(H2265&lt;=350,INDEX('Pliegos Tarifarios (Santiago)'!$F:$F,MATCH($B2265,'Pliegos Tarifarios (Santiago)'!$A:$A,0)),H2265&lt;=500,INDEX('Pliegos Tarifarios (Santiago)'!$G:$G,MATCH($B2265,'Pliegos Tarifarios (Santiago)'!$A:$A,0)),H2265&lt;=1000,INDEX('Pliegos Tarifarios (Santiago)'!$H:$H,MATCH($B2265,'Pliegos Tarifarios (Santiago)'!$A:$A,0)),H2265&lt;=5000,INDEX('Pliegos Tarifarios (Santiago)'!$I:$I,MATCH($B2265,'Pliegos Tarifarios (Santiago)'!$A:$A,0)),H2265&gt;5000,INDEX('Pliegos Tarifarios (Santiago)'!$J:$J,MATCH($B2265,'Pliegos Tarifarios (Santiago)'!$A:$A,0)))/1.19</f>
        <v>1528.5096784873954</v>
      </c>
      <c r="R2265" s="19">
        <f>INDEX('Pliegos Tarifarios (Santiago)'!$K:$K,MATCH($B2265,'Pliegos Tarifarios (Santiago)'!$A:$A,0))</f>
        <v>729.50400000000002</v>
      </c>
      <c r="S2265" s="21">
        <f t="shared" si="140"/>
        <v>128244.20921248739</v>
      </c>
      <c r="T2265" s="21">
        <f t="shared" si="141"/>
        <v>24366.399750372606</v>
      </c>
      <c r="U2265" s="19">
        <v>0</v>
      </c>
      <c r="V2265" s="21">
        <f t="shared" si="142"/>
        <v>152610.60896285999</v>
      </c>
    </row>
    <row r="2266" spans="1:22" x14ac:dyDescent="0.3">
      <c r="A2266" s="3" t="s">
        <v>140</v>
      </c>
      <c r="B2266" s="3">
        <v>9</v>
      </c>
      <c r="C2266" s="4" t="s">
        <v>178</v>
      </c>
      <c r="D2266" s="3" t="s">
        <v>642</v>
      </c>
      <c r="E2266" s="3" t="s">
        <v>488</v>
      </c>
      <c r="F2266" s="4" t="s">
        <v>643</v>
      </c>
      <c r="G2266" s="3" t="s">
        <v>30</v>
      </c>
      <c r="H2266" s="5">
        <v>651.30110000000002</v>
      </c>
      <c r="I2266" s="5">
        <v>1.9067000000000001</v>
      </c>
      <c r="J2266" s="5">
        <v>1.7930999999999999</v>
      </c>
      <c r="K2266" s="6">
        <v>0.94042062201709753</v>
      </c>
      <c r="L2266" s="5">
        <v>21.01</v>
      </c>
      <c r="M2266" s="19">
        <f>H2266*INDEX('Pliegos Tarifarios (Santiago)'!$B:$B,MATCH($B2266,'Pliegos Tarifarios (Santiago)'!$A:$A,0))</f>
        <v>85817.386839300001</v>
      </c>
      <c r="N2266" s="19">
        <f>I2266*INDEX('Pliegos Tarifarios (Santiago)'!$C:$C,MATCH($B2266,'Pliegos Tarifarios (Santiago)'!$A:$A,0))</f>
        <v>6563.4696372999997</v>
      </c>
      <c r="O2266" s="19">
        <f>J2266*INDEX('Pliegos Tarifarios (Santiago)'!$D:$D,MATCH($B2266,'Pliegos Tarifarios (Santiago)'!$A:$A,0))</f>
        <v>26021.707475399999</v>
      </c>
      <c r="P2266" s="19">
        <f>H2266*INDEX('Pliegos Tarifarios (Santiago)'!$E:$E,MATCH($B2266,'Pliegos Tarifarios (Santiago)'!$A:$A,0))</f>
        <v>8482.5455263999993</v>
      </c>
      <c r="Q2266" s="19" cm="1">
        <f t="array" ref="Q2266">H2266*_xlfn.IFS(H2266&lt;=350,INDEX('Pliegos Tarifarios (Santiago)'!$F:$F,MATCH($B2266,'Pliegos Tarifarios (Santiago)'!$A:$A,0)),H2266&lt;=500,INDEX('Pliegos Tarifarios (Santiago)'!$G:$G,MATCH($B2266,'Pliegos Tarifarios (Santiago)'!$A:$A,0)),H2266&lt;=1000,INDEX('Pliegos Tarifarios (Santiago)'!$H:$H,MATCH($B2266,'Pliegos Tarifarios (Santiago)'!$A:$A,0)),H2266&lt;=5000,INDEX('Pliegos Tarifarios (Santiago)'!$I:$I,MATCH($B2266,'Pliegos Tarifarios (Santiago)'!$A:$A,0)),H2266&gt;5000,INDEX('Pliegos Tarifarios (Santiago)'!$J:$J,MATCH($B2266,'Pliegos Tarifarios (Santiago)'!$A:$A,0)))/1.19</f>
        <v>1527.5473698319331</v>
      </c>
      <c r="R2266" s="19">
        <f>INDEX('Pliegos Tarifarios (Santiago)'!$K:$K,MATCH($B2266,'Pliegos Tarifarios (Santiago)'!$A:$A,0))</f>
        <v>729.50400000000002</v>
      </c>
      <c r="S2266" s="21">
        <f t="shared" si="140"/>
        <v>129142.16084823194</v>
      </c>
      <c r="T2266" s="21">
        <f t="shared" si="141"/>
        <v>24537.010561164068</v>
      </c>
      <c r="U2266" s="19">
        <v>0</v>
      </c>
      <c r="V2266" s="21">
        <f t="shared" si="142"/>
        <v>153679.17140939602</v>
      </c>
    </row>
    <row r="2267" spans="1:22" x14ac:dyDescent="0.3">
      <c r="A2267" s="3" t="s">
        <v>140</v>
      </c>
      <c r="B2267" s="3">
        <v>9</v>
      </c>
      <c r="C2267" s="4" t="s">
        <v>178</v>
      </c>
      <c r="D2267" s="3" t="s">
        <v>644</v>
      </c>
      <c r="E2267" s="3" t="s">
        <v>488</v>
      </c>
      <c r="F2267" s="4" t="s">
        <v>645</v>
      </c>
      <c r="G2267" s="3" t="s">
        <v>30</v>
      </c>
      <c r="H2267" s="5">
        <v>651.79430000000002</v>
      </c>
      <c r="I2267" s="5">
        <v>1.8552999999999999</v>
      </c>
      <c r="J2267" s="5">
        <v>1.8552999999999999</v>
      </c>
      <c r="K2267" s="6">
        <v>1</v>
      </c>
      <c r="L2267" s="5">
        <v>21.03</v>
      </c>
      <c r="M2267" s="19">
        <f>H2267*INDEX('Pliegos Tarifarios (Santiago)'!$B:$B,MATCH($B2267,'Pliegos Tarifarios (Santiago)'!$A:$A,0))</f>
        <v>85882.372350900012</v>
      </c>
      <c r="N2267" s="19">
        <f>I2267*INDEX('Pliegos Tarifarios (Santiago)'!$C:$C,MATCH($B2267,'Pliegos Tarifarios (Santiago)'!$A:$A,0))</f>
        <v>6386.5344406999993</v>
      </c>
      <c r="O2267" s="19">
        <f>J2267*INDEX('Pliegos Tarifarios (Santiago)'!$D:$D,MATCH($B2267,'Pliegos Tarifarios (Santiago)'!$A:$A,0))</f>
        <v>26924.362210200001</v>
      </c>
      <c r="P2267" s="19">
        <f>H2267*INDEX('Pliegos Tarifarios (Santiago)'!$E:$E,MATCH($B2267,'Pliegos Tarifarios (Santiago)'!$A:$A,0))</f>
        <v>8488.9689631999991</v>
      </c>
      <c r="Q2267" s="19" cm="1">
        <f t="array" ref="Q2267">H2267*_xlfn.IFS(H2267&lt;=350,INDEX('Pliegos Tarifarios (Santiago)'!$F:$F,MATCH($B2267,'Pliegos Tarifarios (Santiago)'!$A:$A,0)),H2267&lt;=500,INDEX('Pliegos Tarifarios (Santiago)'!$G:$G,MATCH($B2267,'Pliegos Tarifarios (Santiago)'!$A:$A,0)),H2267&lt;=1000,INDEX('Pliegos Tarifarios (Santiago)'!$H:$H,MATCH($B2267,'Pliegos Tarifarios (Santiago)'!$A:$A,0)),H2267&lt;=5000,INDEX('Pliegos Tarifarios (Santiago)'!$I:$I,MATCH($B2267,'Pliegos Tarifarios (Santiago)'!$A:$A,0)),H2267&gt;5000,INDEX('Pliegos Tarifarios (Santiago)'!$J:$J,MATCH($B2267,'Pliegos Tarifarios (Santiago)'!$A:$A,0)))/1.19</f>
        <v>1528.7041103361348</v>
      </c>
      <c r="R2267" s="19">
        <f>INDEX('Pliegos Tarifarios (Santiago)'!$K:$K,MATCH($B2267,'Pliegos Tarifarios (Santiago)'!$A:$A,0))</f>
        <v>729.50400000000002</v>
      </c>
      <c r="S2267" s="21">
        <f t="shared" si="140"/>
        <v>129940.44607533615</v>
      </c>
      <c r="T2267" s="21">
        <f t="shared" si="141"/>
        <v>24688.684754313868</v>
      </c>
      <c r="U2267" s="19">
        <v>0</v>
      </c>
      <c r="V2267" s="21">
        <f t="shared" si="142"/>
        <v>154629.13082965001</v>
      </c>
    </row>
    <row r="2268" spans="1:22" x14ac:dyDescent="0.3">
      <c r="A2268" s="3" t="s">
        <v>140</v>
      </c>
      <c r="B2268" s="3">
        <v>9</v>
      </c>
      <c r="C2268" s="4" t="s">
        <v>178</v>
      </c>
      <c r="D2268" s="3" t="s">
        <v>646</v>
      </c>
      <c r="E2268" s="3" t="s">
        <v>488</v>
      </c>
      <c r="F2268" s="4" t="s">
        <v>647</v>
      </c>
      <c r="G2268" s="3" t="s">
        <v>30</v>
      </c>
      <c r="H2268" s="5">
        <v>652.25990000000002</v>
      </c>
      <c r="I2268" s="5">
        <v>1.8406</v>
      </c>
      <c r="J2268" s="5">
        <v>1.8329</v>
      </c>
      <c r="K2268" s="6">
        <v>0.99581658154949471</v>
      </c>
      <c r="L2268" s="5">
        <v>21.04</v>
      </c>
      <c r="M2268" s="19">
        <f>H2268*INDEX('Pliegos Tarifarios (Santiago)'!$B:$B,MATCH($B2268,'Pliegos Tarifarios (Santiago)'!$A:$A,0))</f>
        <v>85943.721203699999</v>
      </c>
      <c r="N2268" s="19">
        <f>I2268*INDEX('Pliegos Tarifarios (Santiago)'!$C:$C,MATCH($B2268,'Pliegos Tarifarios (Santiago)'!$A:$A,0))</f>
        <v>6335.9323513999998</v>
      </c>
      <c r="O2268" s="19">
        <f>J2268*INDEX('Pliegos Tarifarios (Santiago)'!$D:$D,MATCH($B2268,'Pliegos Tarifarios (Santiago)'!$A:$A,0))</f>
        <v>26599.290408599998</v>
      </c>
      <c r="P2268" s="19">
        <f>H2268*INDEX('Pliegos Tarifarios (Santiago)'!$E:$E,MATCH($B2268,'Pliegos Tarifarios (Santiago)'!$A:$A,0))</f>
        <v>8495.0329375999991</v>
      </c>
      <c r="Q2268" s="19" cm="1">
        <f t="array" ref="Q2268">H2268*_xlfn.IFS(H2268&lt;=350,INDEX('Pliegos Tarifarios (Santiago)'!$F:$F,MATCH($B2268,'Pliegos Tarifarios (Santiago)'!$A:$A,0)),H2268&lt;=500,INDEX('Pliegos Tarifarios (Santiago)'!$G:$G,MATCH($B2268,'Pliegos Tarifarios (Santiago)'!$A:$A,0)),H2268&lt;=1000,INDEX('Pliegos Tarifarios (Santiago)'!$H:$H,MATCH($B2268,'Pliegos Tarifarios (Santiago)'!$A:$A,0)),H2268&lt;=5000,INDEX('Pliegos Tarifarios (Santiago)'!$I:$I,MATCH($B2268,'Pliegos Tarifarios (Santiago)'!$A:$A,0)),H2268&gt;5000,INDEX('Pliegos Tarifarios (Santiago)'!$J:$J,MATCH($B2268,'Pliegos Tarifarios (Santiago)'!$A:$A,0)))/1.19</f>
        <v>1529.7961184033618</v>
      </c>
      <c r="R2268" s="19">
        <f>INDEX('Pliegos Tarifarios (Santiago)'!$K:$K,MATCH($B2268,'Pliegos Tarifarios (Santiago)'!$A:$A,0))</f>
        <v>729.50400000000002</v>
      </c>
      <c r="S2268" s="21">
        <f t="shared" si="140"/>
        <v>129633.27701970337</v>
      </c>
      <c r="T2268" s="21">
        <f t="shared" si="141"/>
        <v>24630.322633743639</v>
      </c>
      <c r="U2268" s="19">
        <v>0</v>
      </c>
      <c r="V2268" s="21">
        <f t="shared" si="142"/>
        <v>154263.59965344702</v>
      </c>
    </row>
    <row r="2269" spans="1:22" x14ac:dyDescent="0.3">
      <c r="A2269" s="3" t="s">
        <v>140</v>
      </c>
      <c r="B2269" s="3">
        <v>9</v>
      </c>
      <c r="C2269" s="4" t="s">
        <v>178</v>
      </c>
      <c r="D2269" s="3" t="s">
        <v>648</v>
      </c>
      <c r="E2269" s="3" t="s">
        <v>488</v>
      </c>
      <c r="F2269" s="4" t="s">
        <v>649</v>
      </c>
      <c r="G2269" s="3" t="s">
        <v>30</v>
      </c>
      <c r="H2269" s="5">
        <v>651.62459999999999</v>
      </c>
      <c r="I2269" s="5">
        <v>1.8151999999999999</v>
      </c>
      <c r="J2269" s="5">
        <v>1.7985</v>
      </c>
      <c r="K2269" s="6">
        <v>0.99079991185544292</v>
      </c>
      <c r="L2269" s="5">
        <v>21.02</v>
      </c>
      <c r="M2269" s="19">
        <f>H2269*INDEX('Pliegos Tarifarios (Santiago)'!$B:$B,MATCH($B2269,'Pliegos Tarifarios (Santiago)'!$A:$A,0))</f>
        <v>85860.0121698</v>
      </c>
      <c r="N2269" s="19">
        <f>I2269*INDEX('Pliegos Tarifarios (Santiago)'!$C:$C,MATCH($B2269,'Pliegos Tarifarios (Santiago)'!$A:$A,0))</f>
        <v>6248.4974487999998</v>
      </c>
      <c r="O2269" s="19">
        <f>J2269*INDEX('Pliegos Tarifarios (Santiago)'!$D:$D,MATCH($B2269,'Pliegos Tarifarios (Santiago)'!$A:$A,0))</f>
        <v>26100.072999</v>
      </c>
      <c r="P2269" s="19">
        <f>H2269*INDEX('Pliegos Tarifarios (Santiago)'!$E:$E,MATCH($B2269,'Pliegos Tarifarios (Santiago)'!$A:$A,0))</f>
        <v>8486.7587903999993</v>
      </c>
      <c r="Q2269" s="19" cm="1">
        <f t="array" ref="Q2269">H2269*_xlfn.IFS(H2269&lt;=350,INDEX('Pliegos Tarifarios (Santiago)'!$F:$F,MATCH($B2269,'Pliegos Tarifarios (Santiago)'!$A:$A,0)),H2269&lt;=500,INDEX('Pliegos Tarifarios (Santiago)'!$G:$G,MATCH($B2269,'Pliegos Tarifarios (Santiago)'!$A:$A,0)),H2269&lt;=1000,INDEX('Pliegos Tarifarios (Santiago)'!$H:$H,MATCH($B2269,'Pliegos Tarifarios (Santiago)'!$A:$A,0)),H2269&lt;=5000,INDEX('Pliegos Tarifarios (Santiago)'!$I:$I,MATCH($B2269,'Pliegos Tarifarios (Santiago)'!$A:$A,0)),H2269&gt;5000,INDEX('Pliegos Tarifarios (Santiago)'!$J:$J,MATCH($B2269,'Pliegos Tarifarios (Santiago)'!$A:$A,0)))/1.19</f>
        <v>1528.3060996638658</v>
      </c>
      <c r="R2269" s="19">
        <f>INDEX('Pliegos Tarifarios (Santiago)'!$K:$K,MATCH($B2269,'Pliegos Tarifarios (Santiago)'!$A:$A,0))</f>
        <v>729.50400000000002</v>
      </c>
      <c r="S2269" s="21">
        <f t="shared" si="140"/>
        <v>128953.15150766386</v>
      </c>
      <c r="T2269" s="21">
        <f t="shared" si="141"/>
        <v>24501.098786456132</v>
      </c>
      <c r="U2269" s="19">
        <v>0</v>
      </c>
      <c r="V2269" s="21">
        <f t="shared" si="142"/>
        <v>153454.25029411999</v>
      </c>
    </row>
    <row r="2270" spans="1:22" x14ac:dyDescent="0.3">
      <c r="A2270" s="3" t="s">
        <v>140</v>
      </c>
      <c r="B2270" s="3">
        <v>9</v>
      </c>
      <c r="C2270" s="4" t="s">
        <v>178</v>
      </c>
      <c r="D2270" s="3" t="s">
        <v>650</v>
      </c>
      <c r="E2270" s="3" t="s">
        <v>488</v>
      </c>
      <c r="F2270" s="4" t="s">
        <v>651</v>
      </c>
      <c r="G2270" s="3" t="s">
        <v>30</v>
      </c>
      <c r="H2270" s="5">
        <v>650.5394</v>
      </c>
      <c r="I2270" s="5">
        <v>1.8520000000000001</v>
      </c>
      <c r="J2270" s="5">
        <v>1.8520000000000001</v>
      </c>
      <c r="K2270" s="6">
        <v>1</v>
      </c>
      <c r="L2270" s="5">
        <v>20.99</v>
      </c>
      <c r="M2270" s="19">
        <f>H2270*INDEX('Pliegos Tarifarios (Santiago)'!$B:$B,MATCH($B2270,'Pliegos Tarifarios (Santiago)'!$A:$A,0))</f>
        <v>85717.022962200004</v>
      </c>
      <c r="N2270" s="19">
        <f>I2270*INDEX('Pliegos Tarifarios (Santiago)'!$C:$C,MATCH($B2270,'Pliegos Tarifarios (Santiago)'!$A:$A,0))</f>
        <v>6375.1747880000003</v>
      </c>
      <c r="O2270" s="19">
        <f>J2270*INDEX('Pliegos Tarifarios (Santiago)'!$D:$D,MATCH($B2270,'Pliegos Tarifarios (Santiago)'!$A:$A,0))</f>
        <v>26876.472168</v>
      </c>
      <c r="P2270" s="19">
        <f>H2270*INDEX('Pliegos Tarifarios (Santiago)'!$E:$E,MATCH($B2270,'Pliegos Tarifarios (Santiago)'!$A:$A,0))</f>
        <v>8472.6251455999991</v>
      </c>
      <c r="Q2270" s="19" cm="1">
        <f t="array" ref="Q2270">H2270*_xlfn.IFS(H2270&lt;=350,INDEX('Pliegos Tarifarios (Santiago)'!$F:$F,MATCH($B2270,'Pliegos Tarifarios (Santiago)'!$A:$A,0)),H2270&lt;=500,INDEX('Pliegos Tarifarios (Santiago)'!$G:$G,MATCH($B2270,'Pliegos Tarifarios (Santiago)'!$A:$A,0)),H2270&lt;=1000,INDEX('Pliegos Tarifarios (Santiago)'!$H:$H,MATCH($B2270,'Pliegos Tarifarios (Santiago)'!$A:$A,0)),H2270&lt;=5000,INDEX('Pliegos Tarifarios (Santiago)'!$I:$I,MATCH($B2270,'Pliegos Tarifarios (Santiago)'!$A:$A,0)),H2270&gt;5000,INDEX('Pliegos Tarifarios (Santiago)'!$J:$J,MATCH($B2270,'Pliegos Tarifarios (Santiago)'!$A:$A,0)))/1.19</f>
        <v>1525.7608952941177</v>
      </c>
      <c r="R2270" s="19">
        <f>INDEX('Pliegos Tarifarios (Santiago)'!$K:$K,MATCH($B2270,'Pliegos Tarifarios (Santiago)'!$A:$A,0))</f>
        <v>729.50400000000002</v>
      </c>
      <c r="S2270" s="21">
        <f t="shared" si="140"/>
        <v>129696.55995909413</v>
      </c>
      <c r="T2270" s="21">
        <f t="shared" si="141"/>
        <v>24642.346392227886</v>
      </c>
      <c r="U2270" s="19">
        <v>0</v>
      </c>
      <c r="V2270" s="21">
        <f t="shared" si="142"/>
        <v>154338.90635132202</v>
      </c>
    </row>
    <row r="2271" spans="1:22" x14ac:dyDescent="0.3">
      <c r="A2271" s="3" t="s">
        <v>140</v>
      </c>
      <c r="B2271" s="3">
        <v>9</v>
      </c>
      <c r="C2271" s="4" t="s">
        <v>178</v>
      </c>
      <c r="D2271" s="3" t="s">
        <v>652</v>
      </c>
      <c r="E2271" s="3" t="s">
        <v>488</v>
      </c>
      <c r="F2271" s="4" t="s">
        <v>653</v>
      </c>
      <c r="G2271" s="3" t="s">
        <v>30</v>
      </c>
      <c r="H2271" s="5">
        <v>652.87519999999995</v>
      </c>
      <c r="I2271" s="5">
        <v>1.8676999999999999</v>
      </c>
      <c r="J2271" s="5">
        <v>1.7823</v>
      </c>
      <c r="K2271" s="6">
        <v>0.95427531188092307</v>
      </c>
      <c r="L2271" s="5">
        <v>21.06</v>
      </c>
      <c r="M2271" s="19">
        <f>H2271*INDEX('Pliegos Tarifarios (Santiago)'!$B:$B,MATCH($B2271,'Pliegos Tarifarios (Santiago)'!$A:$A,0))</f>
        <v>86024.794977600002</v>
      </c>
      <c r="N2271" s="19">
        <f>I2271*INDEX('Pliegos Tarifarios (Santiago)'!$C:$C,MATCH($B2271,'Pliegos Tarifarios (Santiago)'!$A:$A,0))</f>
        <v>6429.2191962999996</v>
      </c>
      <c r="O2271" s="19">
        <f>J2271*INDEX('Pliegos Tarifarios (Santiago)'!$D:$D,MATCH($B2271,'Pliegos Tarifarios (Santiago)'!$A:$A,0))</f>
        <v>25864.9764282</v>
      </c>
      <c r="P2271" s="19">
        <f>H2271*INDEX('Pliegos Tarifarios (Santiago)'!$E:$E,MATCH($B2271,'Pliegos Tarifarios (Santiago)'!$A:$A,0))</f>
        <v>8503.046604799998</v>
      </c>
      <c r="Q2271" s="19" cm="1">
        <f t="array" ref="Q2271">H2271*_xlfn.IFS(H2271&lt;=350,INDEX('Pliegos Tarifarios (Santiago)'!$F:$F,MATCH($B2271,'Pliegos Tarifarios (Santiago)'!$A:$A,0)),H2271&lt;=500,INDEX('Pliegos Tarifarios (Santiago)'!$G:$G,MATCH($B2271,'Pliegos Tarifarios (Santiago)'!$A:$A,0)),H2271&lt;=1000,INDEX('Pliegos Tarifarios (Santiago)'!$H:$H,MATCH($B2271,'Pliegos Tarifarios (Santiago)'!$A:$A,0)),H2271&lt;=5000,INDEX('Pliegos Tarifarios (Santiago)'!$I:$I,MATCH($B2271,'Pliegos Tarifarios (Santiago)'!$A:$A,0)),H2271&gt;5000,INDEX('Pliegos Tarifarios (Santiago)'!$J:$J,MATCH($B2271,'Pliegos Tarifarios (Santiago)'!$A:$A,0)))/1.19</f>
        <v>1531.239229579832</v>
      </c>
      <c r="R2271" s="19">
        <f>INDEX('Pliegos Tarifarios (Santiago)'!$K:$K,MATCH($B2271,'Pliegos Tarifarios (Santiago)'!$A:$A,0))</f>
        <v>729.50400000000002</v>
      </c>
      <c r="S2271" s="21">
        <f t="shared" si="140"/>
        <v>129082.78043647982</v>
      </c>
      <c r="T2271" s="21">
        <f t="shared" si="141"/>
        <v>24525.728282931166</v>
      </c>
      <c r="U2271" s="19">
        <v>0</v>
      </c>
      <c r="V2271" s="21">
        <f t="shared" si="142"/>
        <v>153608.50871941098</v>
      </c>
    </row>
    <row r="2272" spans="1:22" x14ac:dyDescent="0.3">
      <c r="A2272" s="3" t="s">
        <v>140</v>
      </c>
      <c r="B2272" s="3">
        <v>9</v>
      </c>
      <c r="C2272" s="4" t="s">
        <v>178</v>
      </c>
      <c r="D2272" s="3" t="s">
        <v>654</v>
      </c>
      <c r="E2272" s="3" t="s">
        <v>488</v>
      </c>
      <c r="F2272" s="4" t="s">
        <v>655</v>
      </c>
      <c r="G2272" s="3" t="s">
        <v>30</v>
      </c>
      <c r="H2272" s="5">
        <v>650.81669999999997</v>
      </c>
      <c r="I2272" s="5">
        <v>1.8591</v>
      </c>
      <c r="J2272" s="5">
        <v>1.7944</v>
      </c>
      <c r="K2272" s="6">
        <v>0.96519821418966167</v>
      </c>
      <c r="L2272" s="5">
        <v>20.99</v>
      </c>
      <c r="M2272" s="19">
        <f>H2272*INDEX('Pliegos Tarifarios (Santiago)'!$B:$B,MATCH($B2272,'Pliegos Tarifarios (Santiago)'!$A:$A,0))</f>
        <v>85753.560842099992</v>
      </c>
      <c r="N2272" s="19">
        <f>I2272*INDEX('Pliegos Tarifarios (Santiago)'!$C:$C,MATCH($B2272,'Pliegos Tarifarios (Santiago)'!$A:$A,0))</f>
        <v>6399.6152529000001</v>
      </c>
      <c r="O2272" s="19">
        <f>J2272*INDEX('Pliegos Tarifarios (Santiago)'!$D:$D,MATCH($B2272,'Pliegos Tarifarios (Santiago)'!$A:$A,0))</f>
        <v>26040.573249599998</v>
      </c>
      <c r="P2272" s="19">
        <f>H2272*INDEX('Pliegos Tarifarios (Santiago)'!$E:$E,MATCH($B2272,'Pliegos Tarifarios (Santiago)'!$A:$A,0))</f>
        <v>8476.2367007999983</v>
      </c>
      <c r="Q2272" s="19" cm="1">
        <f t="array" ref="Q2272">H2272*_xlfn.IFS(H2272&lt;=350,INDEX('Pliegos Tarifarios (Santiago)'!$F:$F,MATCH($B2272,'Pliegos Tarifarios (Santiago)'!$A:$A,0)),H2272&lt;=500,INDEX('Pliegos Tarifarios (Santiago)'!$G:$G,MATCH($B2272,'Pliegos Tarifarios (Santiago)'!$A:$A,0)),H2272&lt;=1000,INDEX('Pliegos Tarifarios (Santiago)'!$H:$H,MATCH($B2272,'Pliegos Tarifarios (Santiago)'!$A:$A,0)),H2272&lt;=5000,INDEX('Pliegos Tarifarios (Santiago)'!$I:$I,MATCH($B2272,'Pliegos Tarifarios (Santiago)'!$A:$A,0)),H2272&gt;5000,INDEX('Pliegos Tarifarios (Santiago)'!$J:$J,MATCH($B2272,'Pliegos Tarifarios (Santiago)'!$A:$A,0)))/1.19</f>
        <v>1526.4112686554624</v>
      </c>
      <c r="R2272" s="19">
        <f>INDEX('Pliegos Tarifarios (Santiago)'!$K:$K,MATCH($B2272,'Pliegos Tarifarios (Santiago)'!$A:$A,0))</f>
        <v>729.50400000000002</v>
      </c>
      <c r="S2272" s="21">
        <f t="shared" si="140"/>
        <v>128925.90131405545</v>
      </c>
      <c r="T2272" s="21">
        <f t="shared" si="141"/>
        <v>24495.921249670533</v>
      </c>
      <c r="U2272" s="19">
        <v>0</v>
      </c>
      <c r="V2272" s="21">
        <f t="shared" si="142"/>
        <v>153421.82256372599</v>
      </c>
    </row>
    <row r="2273" spans="1:22" x14ac:dyDescent="0.3">
      <c r="A2273" s="3" t="s">
        <v>140</v>
      </c>
      <c r="B2273" s="3">
        <v>9</v>
      </c>
      <c r="C2273" s="4" t="s">
        <v>178</v>
      </c>
      <c r="D2273" s="3" t="s">
        <v>656</v>
      </c>
      <c r="E2273" s="3" t="s">
        <v>488</v>
      </c>
      <c r="F2273" s="4" t="s">
        <v>657</v>
      </c>
      <c r="G2273" s="3" t="s">
        <v>30</v>
      </c>
      <c r="H2273" s="5">
        <v>653.23180000000002</v>
      </c>
      <c r="I2273" s="5">
        <v>1.8312999999999999</v>
      </c>
      <c r="J2273" s="5">
        <v>1.7716000000000001</v>
      </c>
      <c r="K2273" s="6">
        <v>0.96740020750286693</v>
      </c>
      <c r="L2273" s="5">
        <v>21.07</v>
      </c>
      <c r="M2273" s="19">
        <f>H2273*INDEX('Pliegos Tarifarios (Santiago)'!$B:$B,MATCH($B2273,'Pliegos Tarifarios (Santiago)'!$A:$A,0))</f>
        <v>86071.781663400005</v>
      </c>
      <c r="N2273" s="19">
        <f>I2273*INDEX('Pliegos Tarifarios (Santiago)'!$C:$C,MATCH($B2273,'Pliegos Tarifarios (Santiago)'!$A:$A,0))</f>
        <v>6303.9187846999994</v>
      </c>
      <c r="O2273" s="19">
        <f>J2273*INDEX('Pliegos Tarifarios (Santiago)'!$D:$D,MATCH($B2273,'Pliegos Tarifarios (Santiago)'!$A:$A,0))</f>
        <v>25709.6965944</v>
      </c>
      <c r="P2273" s="19">
        <f>H2273*INDEX('Pliegos Tarifarios (Santiago)'!$E:$E,MATCH($B2273,'Pliegos Tarifarios (Santiago)'!$A:$A,0))</f>
        <v>8507.6909631999988</v>
      </c>
      <c r="Q2273" s="19" cm="1">
        <f t="array" ref="Q2273">H2273*_xlfn.IFS(H2273&lt;=350,INDEX('Pliegos Tarifarios (Santiago)'!$F:$F,MATCH($B2273,'Pliegos Tarifarios (Santiago)'!$A:$A,0)),H2273&lt;=500,INDEX('Pliegos Tarifarios (Santiago)'!$G:$G,MATCH($B2273,'Pliegos Tarifarios (Santiago)'!$A:$A,0)),H2273&lt;=1000,INDEX('Pliegos Tarifarios (Santiago)'!$H:$H,MATCH($B2273,'Pliegos Tarifarios (Santiago)'!$A:$A,0)),H2273&lt;=5000,INDEX('Pliegos Tarifarios (Santiago)'!$I:$I,MATCH($B2273,'Pliegos Tarifarios (Santiago)'!$A:$A,0)),H2273&gt;5000,INDEX('Pliegos Tarifarios (Santiago)'!$J:$J,MATCH($B2273,'Pliegos Tarifarios (Santiago)'!$A:$A,0)))/1.19</f>
        <v>1532.0755914285717</v>
      </c>
      <c r="R2273" s="19">
        <f>INDEX('Pliegos Tarifarios (Santiago)'!$K:$K,MATCH($B2273,'Pliegos Tarifarios (Santiago)'!$A:$A,0))</f>
        <v>729.50400000000002</v>
      </c>
      <c r="S2273" s="21">
        <f t="shared" si="140"/>
        <v>128854.66759712857</v>
      </c>
      <c r="T2273" s="21">
        <f t="shared" si="141"/>
        <v>24482.386843454427</v>
      </c>
      <c r="U2273" s="19">
        <v>0</v>
      </c>
      <c r="V2273" s="21">
        <f t="shared" si="142"/>
        <v>153337.05444058299</v>
      </c>
    </row>
    <row r="2274" spans="1:22" x14ac:dyDescent="0.3">
      <c r="A2274" s="3" t="s">
        <v>140</v>
      </c>
      <c r="B2274" s="3">
        <v>9</v>
      </c>
      <c r="C2274" s="4" t="s">
        <v>178</v>
      </c>
      <c r="D2274" s="3" t="s">
        <v>658</v>
      </c>
      <c r="E2274" s="3" t="s">
        <v>488</v>
      </c>
      <c r="F2274" s="4" t="s">
        <v>659</v>
      </c>
      <c r="G2274" s="3" t="s">
        <v>30</v>
      </c>
      <c r="H2274" s="5">
        <v>650.1046</v>
      </c>
      <c r="I2274" s="5">
        <v>1.8066</v>
      </c>
      <c r="J2274" s="5">
        <v>1.7969999999999999</v>
      </c>
      <c r="K2274" s="6">
        <v>0.99468615078047162</v>
      </c>
      <c r="L2274" s="5">
        <v>20.97</v>
      </c>
      <c r="M2274" s="19">
        <f>H2274*INDEX('Pliegos Tarifarios (Santiago)'!$B:$B,MATCH($B2274,'Pliegos Tarifarios (Santiago)'!$A:$A,0))</f>
        <v>85659.73240980001</v>
      </c>
      <c r="N2274" s="19">
        <f>I2274*INDEX('Pliegos Tarifarios (Santiago)'!$C:$C,MATCH($B2274,'Pliegos Tarifarios (Santiago)'!$A:$A,0))</f>
        <v>6218.8935054000003</v>
      </c>
      <c r="O2274" s="19">
        <f>J2274*INDEX('Pliegos Tarifarios (Santiago)'!$D:$D,MATCH($B2274,'Pliegos Tarifarios (Santiago)'!$A:$A,0))</f>
        <v>26078.304797999997</v>
      </c>
      <c r="P2274" s="19">
        <f>H2274*INDEX('Pliegos Tarifarios (Santiago)'!$E:$E,MATCH($B2274,'Pliegos Tarifarios (Santiago)'!$A:$A,0))</f>
        <v>8466.9623104000002</v>
      </c>
      <c r="Q2274" s="19" cm="1">
        <f t="array" ref="Q2274">H2274*_xlfn.IFS(H2274&lt;=350,INDEX('Pliegos Tarifarios (Santiago)'!$F:$F,MATCH($B2274,'Pliegos Tarifarios (Santiago)'!$A:$A,0)),H2274&lt;=500,INDEX('Pliegos Tarifarios (Santiago)'!$G:$G,MATCH($B2274,'Pliegos Tarifarios (Santiago)'!$A:$A,0)),H2274&lt;=1000,INDEX('Pliegos Tarifarios (Santiago)'!$H:$H,MATCH($B2274,'Pliegos Tarifarios (Santiago)'!$A:$A,0)),H2274&lt;=5000,INDEX('Pliegos Tarifarios (Santiago)'!$I:$I,MATCH($B2274,'Pliegos Tarifarios (Santiago)'!$A:$A,0)),H2274&gt;5000,INDEX('Pliegos Tarifarios (Santiago)'!$J:$J,MATCH($B2274,'Pliegos Tarifarios (Santiago)'!$A:$A,0)))/1.19</f>
        <v>1524.7411248739497</v>
      </c>
      <c r="R2274" s="19">
        <f>INDEX('Pliegos Tarifarios (Santiago)'!$K:$K,MATCH($B2274,'Pliegos Tarifarios (Santiago)'!$A:$A,0))</f>
        <v>729.50400000000002</v>
      </c>
      <c r="S2274" s="21">
        <f t="shared" si="140"/>
        <v>128678.13814847397</v>
      </c>
      <c r="T2274" s="21">
        <f t="shared" si="141"/>
        <v>24448.846248210055</v>
      </c>
      <c r="U2274" s="19">
        <v>0</v>
      </c>
      <c r="V2274" s="21">
        <f t="shared" si="142"/>
        <v>153126.98439668401</v>
      </c>
    </row>
    <row r="2275" spans="1:22" x14ac:dyDescent="0.3">
      <c r="A2275" s="3" t="s">
        <v>140</v>
      </c>
      <c r="B2275" s="3">
        <v>9</v>
      </c>
      <c r="C2275" s="4" t="s">
        <v>178</v>
      </c>
      <c r="D2275" s="3" t="s">
        <v>660</v>
      </c>
      <c r="E2275" s="3" t="s">
        <v>488</v>
      </c>
      <c r="F2275" s="4" t="s">
        <v>661</v>
      </c>
      <c r="G2275" s="3" t="s">
        <v>30</v>
      </c>
      <c r="H2275" s="5">
        <v>653.82180000000005</v>
      </c>
      <c r="I2275" s="5">
        <v>1.8461000000000001</v>
      </c>
      <c r="J2275" s="5">
        <v>1.8461000000000001</v>
      </c>
      <c r="K2275" s="6">
        <v>1</v>
      </c>
      <c r="L2275" s="5">
        <v>21.09</v>
      </c>
      <c r="M2275" s="19">
        <f>H2275*INDEX('Pliegos Tarifarios (Santiago)'!$B:$B,MATCH($B2275,'Pliegos Tarifarios (Santiago)'!$A:$A,0))</f>
        <v>86149.521833400009</v>
      </c>
      <c r="N2275" s="19">
        <f>I2275*INDEX('Pliegos Tarifarios (Santiago)'!$C:$C,MATCH($B2275,'Pliegos Tarifarios (Santiago)'!$A:$A,0))</f>
        <v>6354.8651059000003</v>
      </c>
      <c r="O2275" s="19">
        <f>J2275*INDEX('Pliegos Tarifarios (Santiago)'!$D:$D,MATCH($B2275,'Pliegos Tarifarios (Santiago)'!$A:$A,0))</f>
        <v>26790.8505774</v>
      </c>
      <c r="P2275" s="19">
        <f>H2275*INDEX('Pliegos Tarifarios (Santiago)'!$E:$E,MATCH($B2275,'Pliegos Tarifarios (Santiago)'!$A:$A,0))</f>
        <v>8515.3751231999995</v>
      </c>
      <c r="Q2275" s="19" cm="1">
        <f t="array" ref="Q2275">H2275*_xlfn.IFS(H2275&lt;=350,INDEX('Pliegos Tarifarios (Santiago)'!$F:$F,MATCH($B2275,'Pliegos Tarifarios (Santiago)'!$A:$A,0)),H2275&lt;=500,INDEX('Pliegos Tarifarios (Santiago)'!$G:$G,MATCH($B2275,'Pliegos Tarifarios (Santiago)'!$A:$A,0)),H2275&lt;=1000,INDEX('Pliegos Tarifarios (Santiago)'!$H:$H,MATCH($B2275,'Pliegos Tarifarios (Santiago)'!$A:$A,0)),H2275&lt;=5000,INDEX('Pliegos Tarifarios (Santiago)'!$I:$I,MATCH($B2275,'Pliegos Tarifarios (Santiago)'!$A:$A,0)),H2275&gt;5000,INDEX('Pliegos Tarifarios (Santiago)'!$J:$J,MATCH($B2275,'Pliegos Tarifarios (Santiago)'!$A:$A,0)))/1.19</f>
        <v>1533.4593645378154</v>
      </c>
      <c r="R2275" s="19">
        <f>INDEX('Pliegos Tarifarios (Santiago)'!$K:$K,MATCH($B2275,'Pliegos Tarifarios (Santiago)'!$A:$A,0))</f>
        <v>729.50400000000002</v>
      </c>
      <c r="S2275" s="21">
        <f t="shared" si="140"/>
        <v>130073.57600443783</v>
      </c>
      <c r="T2275" s="21">
        <f t="shared" si="141"/>
        <v>24713.979440843188</v>
      </c>
      <c r="U2275" s="19">
        <v>0</v>
      </c>
      <c r="V2275" s="21">
        <f t="shared" si="142"/>
        <v>154787.555445281</v>
      </c>
    </row>
    <row r="2276" spans="1:22" x14ac:dyDescent="0.3">
      <c r="A2276" s="3" t="s">
        <v>140</v>
      </c>
      <c r="B2276" s="3">
        <v>9</v>
      </c>
      <c r="C2276" s="4" t="s">
        <v>178</v>
      </c>
      <c r="D2276" s="3" t="s">
        <v>662</v>
      </c>
      <c r="E2276" s="3" t="s">
        <v>488</v>
      </c>
      <c r="F2276" s="4" t="s">
        <v>663</v>
      </c>
      <c r="G2276" s="3" t="s">
        <v>30</v>
      </c>
      <c r="H2276" s="5">
        <v>651.77700000000004</v>
      </c>
      <c r="I2276" s="5">
        <v>1.8824000000000001</v>
      </c>
      <c r="J2276" s="5">
        <v>1.8824000000000001</v>
      </c>
      <c r="K2276" s="6">
        <v>1</v>
      </c>
      <c r="L2276" s="5">
        <v>21.03</v>
      </c>
      <c r="M2276" s="19">
        <f>H2276*INDEX('Pliegos Tarifarios (Santiago)'!$B:$B,MATCH($B2276,'Pliegos Tarifarios (Santiago)'!$A:$A,0))</f>
        <v>85880.092851000009</v>
      </c>
      <c r="N2276" s="19">
        <f>I2276*INDEX('Pliegos Tarifarios (Santiago)'!$C:$C,MATCH($B2276,'Pliegos Tarifarios (Santiago)'!$A:$A,0))</f>
        <v>6479.8212856</v>
      </c>
      <c r="O2276" s="19">
        <f>J2276*INDEX('Pliegos Tarifarios (Santiago)'!$D:$D,MATCH($B2276,'Pliegos Tarifarios (Santiago)'!$A:$A,0))</f>
        <v>27317.6410416</v>
      </c>
      <c r="P2276" s="19">
        <f>H2276*INDEX('Pliegos Tarifarios (Santiago)'!$E:$E,MATCH($B2276,'Pliegos Tarifarios (Santiago)'!$A:$A,0))</f>
        <v>8488.7436479999997</v>
      </c>
      <c r="Q2276" s="19" cm="1">
        <f t="array" ref="Q2276">H2276*_xlfn.IFS(H2276&lt;=350,INDEX('Pliegos Tarifarios (Santiago)'!$F:$F,MATCH($B2276,'Pliegos Tarifarios (Santiago)'!$A:$A,0)),H2276&lt;=500,INDEX('Pliegos Tarifarios (Santiago)'!$G:$G,MATCH($B2276,'Pliegos Tarifarios (Santiago)'!$A:$A,0)),H2276&lt;=1000,INDEX('Pliegos Tarifarios (Santiago)'!$H:$H,MATCH($B2276,'Pliegos Tarifarios (Santiago)'!$A:$A,0)),H2276&lt;=5000,INDEX('Pliegos Tarifarios (Santiago)'!$I:$I,MATCH($B2276,'Pliegos Tarifarios (Santiago)'!$A:$A,0)),H2276&gt;5000,INDEX('Pliegos Tarifarios (Santiago)'!$J:$J,MATCH($B2276,'Pliegos Tarifarios (Santiago)'!$A:$A,0)))/1.19</f>
        <v>1528.663535294118</v>
      </c>
      <c r="R2276" s="19">
        <f>INDEX('Pliegos Tarifarios (Santiago)'!$K:$K,MATCH($B2276,'Pliegos Tarifarios (Santiago)'!$A:$A,0))</f>
        <v>729.50400000000002</v>
      </c>
      <c r="S2276" s="21">
        <f t="shared" si="140"/>
        <v>130424.46636149414</v>
      </c>
      <c r="T2276" s="21">
        <f t="shared" si="141"/>
        <v>24780.648608683885</v>
      </c>
      <c r="U2276" s="19">
        <v>0</v>
      </c>
      <c r="V2276" s="21">
        <f t="shared" si="142"/>
        <v>155205.11497017802</v>
      </c>
    </row>
    <row r="2277" spans="1:22" x14ac:dyDescent="0.3">
      <c r="A2277" s="3" t="s">
        <v>140</v>
      </c>
      <c r="B2277" s="3">
        <v>9</v>
      </c>
      <c r="C2277" s="4" t="s">
        <v>178</v>
      </c>
      <c r="D2277" s="3" t="s">
        <v>664</v>
      </c>
      <c r="E2277" s="3" t="s">
        <v>488</v>
      </c>
      <c r="F2277" s="4" t="s">
        <v>665</v>
      </c>
      <c r="G2277" s="3" t="s">
        <v>30</v>
      </c>
      <c r="H2277" s="5">
        <v>652.27470000000005</v>
      </c>
      <c r="I2277" s="5">
        <v>1.8293999999999999</v>
      </c>
      <c r="J2277" s="5">
        <v>1.8077000000000001</v>
      </c>
      <c r="K2277" s="6">
        <v>0.98813818738384174</v>
      </c>
      <c r="L2277" s="5">
        <v>21.04</v>
      </c>
      <c r="M2277" s="19">
        <f>H2277*INDEX('Pliegos Tarifarios (Santiago)'!$B:$B,MATCH($B2277,'Pliegos Tarifarios (Santiago)'!$A:$A,0))</f>
        <v>85945.671296100016</v>
      </c>
      <c r="N2277" s="19">
        <f>I2277*INDEX('Pliegos Tarifarios (Santiago)'!$C:$C,MATCH($B2277,'Pliegos Tarifarios (Santiago)'!$A:$A,0))</f>
        <v>6297.3783785999995</v>
      </c>
      <c r="O2277" s="19">
        <f>J2277*INDEX('Pliegos Tarifarios (Santiago)'!$D:$D,MATCH($B2277,'Pliegos Tarifarios (Santiago)'!$A:$A,0))</f>
        <v>26233.5846318</v>
      </c>
      <c r="P2277" s="19">
        <f>H2277*INDEX('Pliegos Tarifarios (Santiago)'!$E:$E,MATCH($B2277,'Pliegos Tarifarios (Santiago)'!$A:$A,0))</f>
        <v>8495.2256928000006</v>
      </c>
      <c r="Q2277" s="19" cm="1">
        <f t="array" ref="Q2277">H2277*_xlfn.IFS(H2277&lt;=350,INDEX('Pliegos Tarifarios (Santiago)'!$F:$F,MATCH($B2277,'Pliegos Tarifarios (Santiago)'!$A:$A,0)),H2277&lt;=500,INDEX('Pliegos Tarifarios (Santiago)'!$G:$G,MATCH($B2277,'Pliegos Tarifarios (Santiago)'!$A:$A,0)),H2277&lt;=1000,INDEX('Pliegos Tarifarios (Santiago)'!$H:$H,MATCH($B2277,'Pliegos Tarifarios (Santiago)'!$A:$A,0)),H2277&lt;=5000,INDEX('Pliegos Tarifarios (Santiago)'!$I:$I,MATCH($B2277,'Pliegos Tarifarios (Santiago)'!$A:$A,0)),H2277&gt;5000,INDEX('Pliegos Tarifarios (Santiago)'!$J:$J,MATCH($B2277,'Pliegos Tarifarios (Santiago)'!$A:$A,0)))/1.19</f>
        <v>1529.8308300000003</v>
      </c>
      <c r="R2277" s="19">
        <f>INDEX('Pliegos Tarifarios (Santiago)'!$K:$K,MATCH($B2277,'Pliegos Tarifarios (Santiago)'!$A:$A,0))</f>
        <v>729.50400000000002</v>
      </c>
      <c r="S2277" s="21">
        <f t="shared" si="140"/>
        <v>129231.19482930002</v>
      </c>
      <c r="T2277" s="21">
        <f t="shared" si="141"/>
        <v>24553.927017567003</v>
      </c>
      <c r="U2277" s="19">
        <v>0</v>
      </c>
      <c r="V2277" s="21">
        <f t="shared" si="142"/>
        <v>153785.12184686703</v>
      </c>
    </row>
    <row r="2278" spans="1:22" x14ac:dyDescent="0.3">
      <c r="A2278" s="3" t="s">
        <v>140</v>
      </c>
      <c r="B2278" s="3">
        <v>9</v>
      </c>
      <c r="C2278" s="4" t="s">
        <v>178</v>
      </c>
      <c r="D2278" s="3" t="s">
        <v>666</v>
      </c>
      <c r="E2278" s="3" t="s">
        <v>488</v>
      </c>
      <c r="F2278" s="4" t="s">
        <v>667</v>
      </c>
      <c r="G2278" s="3" t="s">
        <v>30</v>
      </c>
      <c r="H2278" s="5">
        <v>652.65750000000003</v>
      </c>
      <c r="I2278" s="5">
        <v>1.8632</v>
      </c>
      <c r="J2278" s="5">
        <v>1.7743</v>
      </c>
      <c r="K2278" s="6">
        <v>0.95228638900815799</v>
      </c>
      <c r="L2278" s="5">
        <v>21.05</v>
      </c>
      <c r="M2278" s="19">
        <f>H2278*INDEX('Pliegos Tarifarios (Santiago)'!$B:$B,MATCH($B2278,'Pliegos Tarifarios (Santiago)'!$A:$A,0))</f>
        <v>85996.110172500004</v>
      </c>
      <c r="N2278" s="19">
        <f>I2278*INDEX('Pliegos Tarifarios (Santiago)'!$C:$C,MATCH($B2278,'Pliegos Tarifarios (Santiago)'!$A:$A,0))</f>
        <v>6413.7287607999997</v>
      </c>
      <c r="O2278" s="19">
        <f>J2278*INDEX('Pliegos Tarifarios (Santiago)'!$D:$D,MATCH($B2278,'Pliegos Tarifarios (Santiago)'!$A:$A,0))</f>
        <v>25748.879356199999</v>
      </c>
      <c r="P2278" s="19">
        <f>H2278*INDEX('Pliegos Tarifarios (Santiago)'!$E:$E,MATCH($B2278,'Pliegos Tarifarios (Santiago)'!$A:$A,0))</f>
        <v>8500.2112799999995</v>
      </c>
      <c r="Q2278" s="19" cm="1">
        <f t="array" ref="Q2278">H2278*_xlfn.IFS(H2278&lt;=350,INDEX('Pliegos Tarifarios (Santiago)'!$F:$F,MATCH($B2278,'Pliegos Tarifarios (Santiago)'!$A:$A,0)),H2278&lt;=500,INDEX('Pliegos Tarifarios (Santiago)'!$G:$G,MATCH($B2278,'Pliegos Tarifarios (Santiago)'!$A:$A,0)),H2278&lt;=1000,INDEX('Pliegos Tarifarios (Santiago)'!$H:$H,MATCH($B2278,'Pliegos Tarifarios (Santiago)'!$A:$A,0)),H2278&lt;=5000,INDEX('Pliegos Tarifarios (Santiago)'!$I:$I,MATCH($B2278,'Pliegos Tarifarios (Santiago)'!$A:$A,0)),H2278&gt;5000,INDEX('Pliegos Tarifarios (Santiago)'!$J:$J,MATCH($B2278,'Pliegos Tarifarios (Santiago)'!$A:$A,0)))/1.19</f>
        <v>1530.7286407563029</v>
      </c>
      <c r="R2278" s="19">
        <f>INDEX('Pliegos Tarifarios (Santiago)'!$K:$K,MATCH($B2278,'Pliegos Tarifarios (Santiago)'!$A:$A,0))</f>
        <v>729.50400000000002</v>
      </c>
      <c r="S2278" s="21">
        <f t="shared" si="140"/>
        <v>128919.16221025633</v>
      </c>
      <c r="T2278" s="21">
        <f t="shared" si="141"/>
        <v>24494.640819948701</v>
      </c>
      <c r="U2278" s="19">
        <v>0</v>
      </c>
      <c r="V2278" s="21">
        <f t="shared" si="142"/>
        <v>153413.80303020502</v>
      </c>
    </row>
    <row r="2279" spans="1:22" x14ac:dyDescent="0.3">
      <c r="A2279" s="3" t="s">
        <v>140</v>
      </c>
      <c r="B2279" s="3">
        <v>9</v>
      </c>
      <c r="C2279" s="4" t="s">
        <v>178</v>
      </c>
      <c r="D2279" s="3" t="s">
        <v>668</v>
      </c>
      <c r="E2279" s="3" t="s">
        <v>488</v>
      </c>
      <c r="F2279" s="4" t="s">
        <v>669</v>
      </c>
      <c r="G2279" s="3" t="s">
        <v>30</v>
      </c>
      <c r="H2279" s="5">
        <v>651.77250000000004</v>
      </c>
      <c r="I2279" s="5">
        <v>1.8555999999999999</v>
      </c>
      <c r="J2279" s="5">
        <v>1.8118000000000001</v>
      </c>
      <c r="K2279" s="6">
        <v>0.97639577495149821</v>
      </c>
      <c r="L2279" s="5">
        <v>21.02</v>
      </c>
      <c r="M2279" s="19">
        <f>H2279*INDEX('Pliegos Tarifarios (Santiago)'!$B:$B,MATCH($B2279,'Pliegos Tarifarios (Santiago)'!$A:$A,0))</f>
        <v>85879.499917500012</v>
      </c>
      <c r="N2279" s="19">
        <f>I2279*INDEX('Pliegos Tarifarios (Santiago)'!$C:$C,MATCH($B2279,'Pliegos Tarifarios (Santiago)'!$A:$A,0))</f>
        <v>6387.5671364</v>
      </c>
      <c r="O2279" s="19">
        <f>J2279*INDEX('Pliegos Tarifarios (Santiago)'!$D:$D,MATCH($B2279,'Pliegos Tarifarios (Santiago)'!$A:$A,0))</f>
        <v>26293.084381200002</v>
      </c>
      <c r="P2279" s="19">
        <f>H2279*INDEX('Pliegos Tarifarios (Santiago)'!$E:$E,MATCH($B2279,'Pliegos Tarifarios (Santiago)'!$A:$A,0))</f>
        <v>8488.6850400000003</v>
      </c>
      <c r="Q2279" s="19" cm="1">
        <f t="array" ref="Q2279">H2279*_xlfn.IFS(H2279&lt;=350,INDEX('Pliegos Tarifarios (Santiago)'!$F:$F,MATCH($B2279,'Pliegos Tarifarios (Santiago)'!$A:$A,0)),H2279&lt;=500,INDEX('Pliegos Tarifarios (Santiago)'!$G:$G,MATCH($B2279,'Pliegos Tarifarios (Santiago)'!$A:$A,0)),H2279&lt;=1000,INDEX('Pliegos Tarifarios (Santiago)'!$H:$H,MATCH($B2279,'Pliegos Tarifarios (Santiago)'!$A:$A,0)),H2279&lt;=5000,INDEX('Pliegos Tarifarios (Santiago)'!$I:$I,MATCH($B2279,'Pliegos Tarifarios (Santiago)'!$A:$A,0)),H2279&gt;5000,INDEX('Pliegos Tarifarios (Santiago)'!$J:$J,MATCH($B2279,'Pliegos Tarifarios (Santiago)'!$A:$A,0)))/1.19</f>
        <v>1528.6529810924374</v>
      </c>
      <c r="R2279" s="19">
        <f>INDEX('Pliegos Tarifarios (Santiago)'!$K:$K,MATCH($B2279,'Pliegos Tarifarios (Santiago)'!$A:$A,0))</f>
        <v>729.50400000000002</v>
      </c>
      <c r="S2279" s="21">
        <f t="shared" si="140"/>
        <v>129306.99345619245</v>
      </c>
      <c r="T2279" s="21">
        <f t="shared" si="141"/>
        <v>24568.328756676565</v>
      </c>
      <c r="U2279" s="19">
        <v>0</v>
      </c>
      <c r="V2279" s="21">
        <f t="shared" si="142"/>
        <v>153875.32221286901</v>
      </c>
    </row>
    <row r="2280" spans="1:22" x14ac:dyDescent="0.3">
      <c r="A2280" s="3" t="s">
        <v>140</v>
      </c>
      <c r="B2280" s="3">
        <v>9</v>
      </c>
      <c r="C2280" s="4" t="s">
        <v>178</v>
      </c>
      <c r="D2280" s="3" t="s">
        <v>670</v>
      </c>
      <c r="E2280" s="3" t="s">
        <v>488</v>
      </c>
      <c r="F2280" s="4" t="s">
        <v>671</v>
      </c>
      <c r="G2280" s="3" t="s">
        <v>30</v>
      </c>
      <c r="H2280" s="5">
        <v>649.58320000000003</v>
      </c>
      <c r="I2280" s="5">
        <v>1.8109999999999999</v>
      </c>
      <c r="J2280" s="5">
        <v>1.7606999999999999</v>
      </c>
      <c r="K2280" s="6">
        <v>0.97222528989508561</v>
      </c>
      <c r="L2280" s="5">
        <v>20.95</v>
      </c>
      <c r="M2280" s="19">
        <f>H2280*INDEX('Pliegos Tarifarios (Santiago)'!$B:$B,MATCH($B2280,'Pliegos Tarifarios (Santiago)'!$A:$A,0))</f>
        <v>85591.031181600003</v>
      </c>
      <c r="N2280" s="19">
        <f>I2280*INDEX('Pliegos Tarifarios (Santiago)'!$C:$C,MATCH($B2280,'Pliegos Tarifarios (Santiago)'!$A:$A,0))</f>
        <v>6234.0397089999997</v>
      </c>
      <c r="O2280" s="19">
        <f>J2280*INDEX('Pliegos Tarifarios (Santiago)'!$D:$D,MATCH($B2280,'Pliegos Tarifarios (Santiago)'!$A:$A,0))</f>
        <v>25551.514333799998</v>
      </c>
      <c r="P2280" s="19">
        <f>H2280*INDEX('Pliegos Tarifarios (Santiago)'!$E:$E,MATCH($B2280,'Pliegos Tarifarios (Santiago)'!$A:$A,0))</f>
        <v>8460.1715968000008</v>
      </c>
      <c r="Q2280" s="19" cm="1">
        <f t="array" ref="Q2280">H2280*_xlfn.IFS(H2280&lt;=350,INDEX('Pliegos Tarifarios (Santiago)'!$F:$F,MATCH($B2280,'Pliegos Tarifarios (Santiago)'!$A:$A,0)),H2280&lt;=500,INDEX('Pliegos Tarifarios (Santiago)'!$G:$G,MATCH($B2280,'Pliegos Tarifarios (Santiago)'!$A:$A,0)),H2280&lt;=1000,INDEX('Pliegos Tarifarios (Santiago)'!$H:$H,MATCH($B2280,'Pliegos Tarifarios (Santiago)'!$A:$A,0)),H2280&lt;=5000,INDEX('Pliegos Tarifarios (Santiago)'!$I:$I,MATCH($B2280,'Pliegos Tarifarios (Santiago)'!$A:$A,0)),H2280&gt;5000,INDEX('Pliegos Tarifarios (Santiago)'!$J:$J,MATCH($B2280,'Pliegos Tarifarios (Santiago)'!$A:$A,0)))/1.19</f>
        <v>1523.5182447058828</v>
      </c>
      <c r="R2280" s="19">
        <f>INDEX('Pliegos Tarifarios (Santiago)'!$K:$K,MATCH($B2280,'Pliegos Tarifarios (Santiago)'!$A:$A,0))</f>
        <v>729.50400000000002</v>
      </c>
      <c r="S2280" s="21">
        <f t="shared" si="140"/>
        <v>128089.7790659059</v>
      </c>
      <c r="T2280" s="21">
        <f t="shared" si="141"/>
        <v>24337.05802252212</v>
      </c>
      <c r="U2280" s="19">
        <v>0</v>
      </c>
      <c r="V2280" s="21">
        <f t="shared" si="142"/>
        <v>152426.83708842803</v>
      </c>
    </row>
    <row r="2281" spans="1:22" x14ac:dyDescent="0.3">
      <c r="A2281" s="3" t="s">
        <v>140</v>
      </c>
      <c r="B2281" s="3">
        <v>9</v>
      </c>
      <c r="C2281" s="4" t="s">
        <v>178</v>
      </c>
      <c r="D2281" s="3" t="s">
        <v>672</v>
      </c>
      <c r="E2281" s="3" t="s">
        <v>488</v>
      </c>
      <c r="F2281" s="4" t="s">
        <v>673</v>
      </c>
      <c r="G2281" s="3" t="s">
        <v>30</v>
      </c>
      <c r="H2281" s="5">
        <v>651.73720000000003</v>
      </c>
      <c r="I2281" s="5">
        <v>1.8354999999999999</v>
      </c>
      <c r="J2281" s="5">
        <v>1.8354999999999999</v>
      </c>
      <c r="K2281" s="6">
        <v>1</v>
      </c>
      <c r="L2281" s="5">
        <v>21.02</v>
      </c>
      <c r="M2281" s="19">
        <f>H2281*INDEX('Pliegos Tarifarios (Santiago)'!$B:$B,MATCH($B2281,'Pliegos Tarifarios (Santiago)'!$A:$A,0))</f>
        <v>85874.848683600008</v>
      </c>
      <c r="N2281" s="19">
        <f>I2281*INDEX('Pliegos Tarifarios (Santiago)'!$C:$C,MATCH($B2281,'Pliegos Tarifarios (Santiago)'!$A:$A,0))</f>
        <v>6318.3765244999995</v>
      </c>
      <c r="O2281" s="19">
        <f>J2281*INDEX('Pliegos Tarifarios (Santiago)'!$D:$D,MATCH($B2281,'Pliegos Tarifarios (Santiago)'!$A:$A,0))</f>
        <v>26637.021956999997</v>
      </c>
      <c r="P2281" s="19">
        <f>H2281*INDEX('Pliegos Tarifarios (Santiago)'!$E:$E,MATCH($B2281,'Pliegos Tarifarios (Santiago)'!$A:$A,0))</f>
        <v>8488.2252927999998</v>
      </c>
      <c r="Q2281" s="19" cm="1">
        <f t="array" ref="Q2281">H2281*_xlfn.IFS(H2281&lt;=350,INDEX('Pliegos Tarifarios (Santiago)'!$F:$F,MATCH($B2281,'Pliegos Tarifarios (Santiago)'!$A:$A,0)),H2281&lt;=500,INDEX('Pliegos Tarifarios (Santiago)'!$G:$G,MATCH($B2281,'Pliegos Tarifarios (Santiago)'!$A:$A,0)),H2281&lt;=1000,INDEX('Pliegos Tarifarios (Santiago)'!$H:$H,MATCH($B2281,'Pliegos Tarifarios (Santiago)'!$A:$A,0)),H2281&lt;=5000,INDEX('Pliegos Tarifarios (Santiago)'!$I:$I,MATCH($B2281,'Pliegos Tarifarios (Santiago)'!$A:$A,0)),H2281&gt;5000,INDEX('Pliegos Tarifarios (Santiago)'!$J:$J,MATCH($B2281,'Pliegos Tarifarios (Santiago)'!$A:$A,0)))/1.19</f>
        <v>1528.5701892436978</v>
      </c>
      <c r="R2281" s="19">
        <f>INDEX('Pliegos Tarifarios (Santiago)'!$K:$K,MATCH($B2281,'Pliegos Tarifarios (Santiago)'!$A:$A,0))</f>
        <v>729.50400000000002</v>
      </c>
      <c r="S2281" s="21">
        <f t="shared" si="140"/>
        <v>129576.5466471437</v>
      </c>
      <c r="T2281" s="21">
        <f t="shared" si="141"/>
        <v>24619.543862957304</v>
      </c>
      <c r="U2281" s="19">
        <v>0</v>
      </c>
      <c r="V2281" s="21">
        <f t="shared" si="142"/>
        <v>154196.090510101</v>
      </c>
    </row>
    <row r="2282" spans="1:22" x14ac:dyDescent="0.3">
      <c r="A2282" s="3" t="s">
        <v>140</v>
      </c>
      <c r="B2282" s="3">
        <v>9</v>
      </c>
      <c r="C2282" s="4" t="s">
        <v>178</v>
      </c>
      <c r="D2282" s="3" t="s">
        <v>674</v>
      </c>
      <c r="E2282" s="3" t="s">
        <v>488</v>
      </c>
      <c r="F2282" s="4" t="s">
        <v>675</v>
      </c>
      <c r="G2282" s="3" t="s">
        <v>30</v>
      </c>
      <c r="H2282" s="5">
        <v>652.69119999999998</v>
      </c>
      <c r="I2282" s="5">
        <v>1.8582000000000001</v>
      </c>
      <c r="J2282" s="5">
        <v>1.804</v>
      </c>
      <c r="K2282" s="6">
        <v>0.97083198794532344</v>
      </c>
      <c r="L2282" s="5">
        <v>21.05</v>
      </c>
      <c r="M2282" s="19">
        <f>H2282*INDEX('Pliegos Tarifarios (Santiago)'!$B:$B,MATCH($B2282,'Pliegos Tarifarios (Santiago)'!$A:$A,0))</f>
        <v>86000.550585599995</v>
      </c>
      <c r="N2282" s="19">
        <f>I2282*INDEX('Pliegos Tarifarios (Santiago)'!$C:$C,MATCH($B2282,'Pliegos Tarifarios (Santiago)'!$A:$A,0))</f>
        <v>6396.5171657999999</v>
      </c>
      <c r="O2282" s="19">
        <f>J2282*INDEX('Pliegos Tarifarios (Santiago)'!$D:$D,MATCH($B2282,'Pliegos Tarifarios (Santiago)'!$A:$A,0))</f>
        <v>26179.889736000001</v>
      </c>
      <c r="P2282" s="19">
        <f>H2282*INDEX('Pliegos Tarifarios (Santiago)'!$E:$E,MATCH($B2282,'Pliegos Tarifarios (Santiago)'!$A:$A,0))</f>
        <v>8500.6501887999984</v>
      </c>
      <c r="Q2282" s="19" cm="1">
        <f t="array" ref="Q2282">H2282*_xlfn.IFS(H2282&lt;=350,INDEX('Pliegos Tarifarios (Santiago)'!$F:$F,MATCH($B2282,'Pliegos Tarifarios (Santiago)'!$A:$A,0)),H2282&lt;=500,INDEX('Pliegos Tarifarios (Santiago)'!$G:$G,MATCH($B2282,'Pliegos Tarifarios (Santiago)'!$A:$A,0)),H2282&lt;=1000,INDEX('Pliegos Tarifarios (Santiago)'!$H:$H,MATCH($B2282,'Pliegos Tarifarios (Santiago)'!$A:$A,0)),H2282&lt;=5000,INDEX('Pliegos Tarifarios (Santiago)'!$I:$I,MATCH($B2282,'Pliegos Tarifarios (Santiago)'!$A:$A,0)),H2282&gt;5000,INDEX('Pliegos Tarifarios (Santiago)'!$J:$J,MATCH($B2282,'Pliegos Tarifarios (Santiago)'!$A:$A,0)))/1.19</f>
        <v>1530.8076800000003</v>
      </c>
      <c r="R2282" s="19">
        <f>INDEX('Pliegos Tarifarios (Santiago)'!$K:$K,MATCH($B2282,'Pliegos Tarifarios (Santiago)'!$A:$A,0))</f>
        <v>729.50400000000002</v>
      </c>
      <c r="S2282" s="21">
        <f t="shared" si="140"/>
        <v>129337.91935619999</v>
      </c>
      <c r="T2282" s="21">
        <f t="shared" si="141"/>
        <v>24574.204677677997</v>
      </c>
      <c r="U2282" s="19">
        <v>0</v>
      </c>
      <c r="V2282" s="21">
        <f t="shared" si="142"/>
        <v>153912.12403387798</v>
      </c>
    </row>
    <row r="2283" spans="1:22" x14ac:dyDescent="0.3">
      <c r="A2283" s="3" t="s">
        <v>140</v>
      </c>
      <c r="B2283" s="3">
        <v>9</v>
      </c>
      <c r="C2283" s="4" t="s">
        <v>178</v>
      </c>
      <c r="D2283" s="3" t="s">
        <v>676</v>
      </c>
      <c r="E2283" s="3" t="s">
        <v>488</v>
      </c>
      <c r="F2283" s="4" t="s">
        <v>677</v>
      </c>
      <c r="G2283" s="3" t="s">
        <v>30</v>
      </c>
      <c r="H2283" s="5">
        <v>651.46619999999996</v>
      </c>
      <c r="I2283" s="5">
        <v>1.8871</v>
      </c>
      <c r="J2283" s="5">
        <v>1.8871</v>
      </c>
      <c r="K2283" s="6">
        <v>1</v>
      </c>
      <c r="L2283" s="5">
        <v>21.02</v>
      </c>
      <c r="M2283" s="19">
        <f>H2283*INDEX('Pliegos Tarifarios (Santiago)'!$B:$B,MATCH($B2283,'Pliegos Tarifarios (Santiago)'!$A:$A,0))</f>
        <v>85839.140910599992</v>
      </c>
      <c r="N2283" s="19">
        <f>I2283*INDEX('Pliegos Tarifarios (Santiago)'!$C:$C,MATCH($B2283,'Pliegos Tarifarios (Santiago)'!$A:$A,0))</f>
        <v>6496.0001849</v>
      </c>
      <c r="O2283" s="19">
        <f>J2283*INDEX('Pliegos Tarifarios (Santiago)'!$D:$D,MATCH($B2283,'Pliegos Tarifarios (Santiago)'!$A:$A,0))</f>
        <v>27385.8480714</v>
      </c>
      <c r="P2283" s="19">
        <f>H2283*INDEX('Pliegos Tarifarios (Santiago)'!$E:$E,MATCH($B2283,'Pliegos Tarifarios (Santiago)'!$A:$A,0))</f>
        <v>8484.6957887999997</v>
      </c>
      <c r="Q2283" s="19" cm="1">
        <f t="array" ref="Q2283">H2283*_xlfn.IFS(H2283&lt;=350,INDEX('Pliegos Tarifarios (Santiago)'!$F:$F,MATCH($B2283,'Pliegos Tarifarios (Santiago)'!$A:$A,0)),H2283&lt;=500,INDEX('Pliegos Tarifarios (Santiago)'!$G:$G,MATCH($B2283,'Pliegos Tarifarios (Santiago)'!$A:$A,0)),H2283&lt;=1000,INDEX('Pliegos Tarifarios (Santiago)'!$H:$H,MATCH($B2283,'Pliegos Tarifarios (Santiago)'!$A:$A,0)),H2283&lt;=5000,INDEX('Pliegos Tarifarios (Santiago)'!$I:$I,MATCH($B2283,'Pliegos Tarifarios (Santiago)'!$A:$A,0)),H2283&gt;5000,INDEX('Pliegos Tarifarios (Santiago)'!$J:$J,MATCH($B2283,'Pliegos Tarifarios (Santiago)'!$A:$A,0)))/1.19</f>
        <v>1527.9345917647061</v>
      </c>
      <c r="R2283" s="19">
        <f>INDEX('Pliegos Tarifarios (Santiago)'!$K:$K,MATCH($B2283,'Pliegos Tarifarios (Santiago)'!$A:$A,0))</f>
        <v>729.50400000000002</v>
      </c>
      <c r="S2283" s="21">
        <f t="shared" si="140"/>
        <v>130463.1235474647</v>
      </c>
      <c r="T2283" s="21">
        <f t="shared" si="141"/>
        <v>24787.993474018294</v>
      </c>
      <c r="U2283" s="19">
        <v>0</v>
      </c>
      <c r="V2283" s="21">
        <f t="shared" si="142"/>
        <v>155251.11702148299</v>
      </c>
    </row>
    <row r="2284" spans="1:22" x14ac:dyDescent="0.3">
      <c r="A2284" s="3" t="s">
        <v>140</v>
      </c>
      <c r="B2284" s="3">
        <v>9</v>
      </c>
      <c r="C2284" s="4" t="s">
        <v>178</v>
      </c>
      <c r="D2284" s="3" t="s">
        <v>678</v>
      </c>
      <c r="E2284" s="3" t="s">
        <v>488</v>
      </c>
      <c r="F2284" s="4" t="s">
        <v>679</v>
      </c>
      <c r="G2284" s="3" t="s">
        <v>30</v>
      </c>
      <c r="H2284" s="5">
        <v>652.59490000000005</v>
      </c>
      <c r="I2284" s="5">
        <v>1.8149</v>
      </c>
      <c r="J2284" s="5">
        <v>1.796</v>
      </c>
      <c r="K2284" s="6">
        <v>0.9895862030965894</v>
      </c>
      <c r="L2284" s="5">
        <v>21.05</v>
      </c>
      <c r="M2284" s="19">
        <f>H2284*INDEX('Pliegos Tarifarios (Santiago)'!$B:$B,MATCH($B2284,'Pliegos Tarifarios (Santiago)'!$A:$A,0))</f>
        <v>85987.861808700007</v>
      </c>
      <c r="N2284" s="19">
        <f>I2284*INDEX('Pliegos Tarifarios (Santiago)'!$C:$C,MATCH($B2284,'Pliegos Tarifarios (Santiago)'!$A:$A,0))</f>
        <v>6247.4647531000001</v>
      </c>
      <c r="O2284" s="19">
        <f>J2284*INDEX('Pliegos Tarifarios (Santiago)'!$D:$D,MATCH($B2284,'Pliegos Tarifarios (Santiago)'!$A:$A,0))</f>
        <v>26063.792664000001</v>
      </c>
      <c r="P2284" s="19">
        <f>H2284*INDEX('Pliegos Tarifarios (Santiago)'!$E:$E,MATCH($B2284,'Pliegos Tarifarios (Santiago)'!$A:$A,0))</f>
        <v>8499.3959775999992</v>
      </c>
      <c r="Q2284" s="19" cm="1">
        <f t="array" ref="Q2284">H2284*_xlfn.IFS(H2284&lt;=350,INDEX('Pliegos Tarifarios (Santiago)'!$F:$F,MATCH($B2284,'Pliegos Tarifarios (Santiago)'!$A:$A,0)),H2284&lt;=500,INDEX('Pliegos Tarifarios (Santiago)'!$G:$G,MATCH($B2284,'Pliegos Tarifarios (Santiago)'!$A:$A,0)),H2284&lt;=1000,INDEX('Pliegos Tarifarios (Santiago)'!$H:$H,MATCH($B2284,'Pliegos Tarifarios (Santiago)'!$A:$A,0)),H2284&lt;=5000,INDEX('Pliegos Tarifarios (Santiago)'!$I:$I,MATCH($B2284,'Pliegos Tarifarios (Santiago)'!$A:$A,0)),H2284&gt;5000,INDEX('Pliegos Tarifarios (Santiago)'!$J:$J,MATCH($B2284,'Pliegos Tarifarios (Santiago)'!$A:$A,0)))/1.19</f>
        <v>1530.581820084034</v>
      </c>
      <c r="R2284" s="19">
        <f>INDEX('Pliegos Tarifarios (Santiago)'!$K:$K,MATCH($B2284,'Pliegos Tarifarios (Santiago)'!$A:$A,0))</f>
        <v>729.50400000000002</v>
      </c>
      <c r="S2284" s="21">
        <f t="shared" si="140"/>
        <v>129058.60102348404</v>
      </c>
      <c r="T2284" s="21">
        <f t="shared" si="141"/>
        <v>24521.134194461967</v>
      </c>
      <c r="U2284" s="19">
        <v>0</v>
      </c>
      <c r="V2284" s="21">
        <f t="shared" si="142"/>
        <v>153579.735217946</v>
      </c>
    </row>
    <row r="2285" spans="1:22" x14ac:dyDescent="0.3">
      <c r="A2285" s="3" t="s">
        <v>140</v>
      </c>
      <c r="B2285" s="3">
        <v>9</v>
      </c>
      <c r="C2285" s="4" t="s">
        <v>178</v>
      </c>
      <c r="D2285" s="3" t="s">
        <v>680</v>
      </c>
      <c r="E2285" s="3" t="s">
        <v>488</v>
      </c>
      <c r="F2285" s="4" t="s">
        <v>681</v>
      </c>
      <c r="G2285" s="3" t="s">
        <v>30</v>
      </c>
      <c r="H2285" s="5">
        <v>650.9384</v>
      </c>
      <c r="I2285" s="5">
        <v>1.8278000000000001</v>
      </c>
      <c r="J2285" s="5">
        <v>1.8278000000000001</v>
      </c>
      <c r="K2285" s="6">
        <v>1</v>
      </c>
      <c r="L2285" s="5">
        <v>21</v>
      </c>
      <c r="M2285" s="19">
        <f>H2285*INDEX('Pliegos Tarifarios (Santiago)'!$B:$B,MATCH($B2285,'Pliegos Tarifarios (Santiago)'!$A:$A,0))</f>
        <v>85769.596399200003</v>
      </c>
      <c r="N2285" s="19">
        <f>I2285*INDEX('Pliegos Tarifarios (Santiago)'!$C:$C,MATCH($B2285,'Pliegos Tarifarios (Santiago)'!$A:$A,0))</f>
        <v>6291.8706682000002</v>
      </c>
      <c r="O2285" s="19">
        <f>J2285*INDEX('Pliegos Tarifarios (Santiago)'!$D:$D,MATCH($B2285,'Pliegos Tarifarios (Santiago)'!$A:$A,0))</f>
        <v>26525.278525200003</v>
      </c>
      <c r="P2285" s="19">
        <f>H2285*INDEX('Pliegos Tarifarios (Santiago)'!$E:$E,MATCH($B2285,'Pliegos Tarifarios (Santiago)'!$A:$A,0))</f>
        <v>8477.8217215999994</v>
      </c>
      <c r="Q2285" s="19" cm="1">
        <f t="array" ref="Q2285">H2285*_xlfn.IFS(H2285&lt;=350,INDEX('Pliegos Tarifarios (Santiago)'!$F:$F,MATCH($B2285,'Pliegos Tarifarios (Santiago)'!$A:$A,0)),H2285&lt;=500,INDEX('Pliegos Tarifarios (Santiago)'!$G:$G,MATCH($B2285,'Pliegos Tarifarios (Santiago)'!$A:$A,0)),H2285&lt;=1000,INDEX('Pliegos Tarifarios (Santiago)'!$H:$H,MATCH($B2285,'Pliegos Tarifarios (Santiago)'!$A:$A,0)),H2285&lt;=5000,INDEX('Pliegos Tarifarios (Santiago)'!$I:$I,MATCH($B2285,'Pliegos Tarifarios (Santiago)'!$A:$A,0)),H2285&gt;5000,INDEX('Pliegos Tarifarios (Santiago)'!$J:$J,MATCH($B2285,'Pliegos Tarifarios (Santiago)'!$A:$A,0)))/1.19</f>
        <v>1526.6967011764707</v>
      </c>
      <c r="R2285" s="19">
        <f>INDEX('Pliegos Tarifarios (Santiago)'!$K:$K,MATCH($B2285,'Pliegos Tarifarios (Santiago)'!$A:$A,0))</f>
        <v>729.50400000000002</v>
      </c>
      <c r="S2285" s="21">
        <f t="shared" si="140"/>
        <v>129320.76801537648</v>
      </c>
      <c r="T2285" s="21">
        <f t="shared" si="141"/>
        <v>24570.945922921532</v>
      </c>
      <c r="U2285" s="19">
        <v>0</v>
      </c>
      <c r="V2285" s="21">
        <f t="shared" si="142"/>
        <v>153891.71393829802</v>
      </c>
    </row>
    <row r="2286" spans="1:22" x14ac:dyDescent="0.3">
      <c r="A2286" s="3" t="s">
        <v>140</v>
      </c>
      <c r="B2286" s="3">
        <v>9</v>
      </c>
      <c r="C2286" s="4" t="s">
        <v>178</v>
      </c>
      <c r="D2286" s="3" t="s">
        <v>682</v>
      </c>
      <c r="E2286" s="3" t="s">
        <v>488</v>
      </c>
      <c r="F2286" s="4" t="s">
        <v>683</v>
      </c>
      <c r="G2286" s="3" t="s">
        <v>30</v>
      </c>
      <c r="H2286" s="5">
        <v>651.41610000000003</v>
      </c>
      <c r="I2286" s="5">
        <v>1.8002</v>
      </c>
      <c r="J2286" s="5">
        <v>1.8002</v>
      </c>
      <c r="K2286" s="6">
        <v>1</v>
      </c>
      <c r="L2286" s="5">
        <v>21.01</v>
      </c>
      <c r="M2286" s="19">
        <f>H2286*INDEX('Pliegos Tarifarios (Santiago)'!$B:$B,MATCH($B2286,'Pliegos Tarifarios (Santiago)'!$A:$A,0))</f>
        <v>85832.539584300001</v>
      </c>
      <c r="N2286" s="19">
        <f>I2286*INDEX('Pliegos Tarifarios (Santiago)'!$C:$C,MATCH($B2286,'Pliegos Tarifarios (Santiago)'!$A:$A,0))</f>
        <v>6196.8626637999996</v>
      </c>
      <c r="O2286" s="19">
        <f>J2286*INDEX('Pliegos Tarifarios (Santiago)'!$D:$D,MATCH($B2286,'Pliegos Tarifarios (Santiago)'!$A:$A,0))</f>
        <v>26124.743626800002</v>
      </c>
      <c r="P2286" s="19">
        <f>H2286*INDEX('Pliegos Tarifarios (Santiago)'!$E:$E,MATCH($B2286,'Pliegos Tarifarios (Santiago)'!$A:$A,0))</f>
        <v>8484.0432863999995</v>
      </c>
      <c r="Q2286" s="19" cm="1">
        <f t="array" ref="Q2286">H2286*_xlfn.IFS(H2286&lt;=350,INDEX('Pliegos Tarifarios (Santiago)'!$F:$F,MATCH($B2286,'Pliegos Tarifarios (Santiago)'!$A:$A,0)),H2286&lt;=500,INDEX('Pliegos Tarifarios (Santiago)'!$G:$G,MATCH($B2286,'Pliegos Tarifarios (Santiago)'!$A:$A,0)),H2286&lt;=1000,INDEX('Pliegos Tarifarios (Santiago)'!$H:$H,MATCH($B2286,'Pliegos Tarifarios (Santiago)'!$A:$A,0)),H2286&lt;=5000,INDEX('Pliegos Tarifarios (Santiago)'!$I:$I,MATCH($B2286,'Pliegos Tarifarios (Santiago)'!$A:$A,0)),H2286&gt;5000,INDEX('Pliegos Tarifarios (Santiago)'!$J:$J,MATCH($B2286,'Pliegos Tarifarios (Santiago)'!$A:$A,0)))/1.19</f>
        <v>1527.8170883193281</v>
      </c>
      <c r="R2286" s="19">
        <f>INDEX('Pliegos Tarifarios (Santiago)'!$K:$K,MATCH($B2286,'Pliegos Tarifarios (Santiago)'!$A:$A,0))</f>
        <v>729.50400000000002</v>
      </c>
      <c r="S2286" s="21">
        <f t="shared" si="140"/>
        <v>128895.51024961933</v>
      </c>
      <c r="T2286" s="21">
        <f t="shared" si="141"/>
        <v>24490.146947427671</v>
      </c>
      <c r="U2286" s="19">
        <v>0</v>
      </c>
      <c r="V2286" s="21">
        <f t="shared" si="142"/>
        <v>153385.657197047</v>
      </c>
    </row>
    <row r="2287" spans="1:22" x14ac:dyDescent="0.3">
      <c r="A2287" s="3" t="s">
        <v>140</v>
      </c>
      <c r="B2287" s="3">
        <v>9</v>
      </c>
      <c r="C2287" s="4" t="s">
        <v>178</v>
      </c>
      <c r="D2287" s="3" t="s">
        <v>684</v>
      </c>
      <c r="E2287" s="3" t="s">
        <v>488</v>
      </c>
      <c r="F2287" s="4" t="s">
        <v>685</v>
      </c>
      <c r="G2287" s="3" t="s">
        <v>30</v>
      </c>
      <c r="H2287" s="5">
        <v>653.82249999999999</v>
      </c>
      <c r="I2287" s="5">
        <v>1.8603000000000001</v>
      </c>
      <c r="J2287" s="5">
        <v>1.7842</v>
      </c>
      <c r="K2287" s="6">
        <v>0.95909261946997793</v>
      </c>
      <c r="L2287" s="5">
        <v>21.09</v>
      </c>
      <c r="M2287" s="19">
        <f>H2287*INDEX('Pliegos Tarifarios (Santiago)'!$B:$B,MATCH($B2287,'Pliegos Tarifarios (Santiago)'!$A:$A,0))</f>
        <v>86149.614067500006</v>
      </c>
      <c r="N2287" s="19">
        <f>I2287*INDEX('Pliegos Tarifarios (Santiago)'!$C:$C,MATCH($B2287,'Pliegos Tarifarios (Santiago)'!$A:$A,0))</f>
        <v>6403.7460357</v>
      </c>
      <c r="O2287" s="19">
        <f>J2287*INDEX('Pliegos Tarifarios (Santiago)'!$D:$D,MATCH($B2287,'Pliegos Tarifarios (Santiago)'!$A:$A,0))</f>
        <v>25892.549482800001</v>
      </c>
      <c r="P2287" s="19">
        <f>H2287*INDEX('Pliegos Tarifarios (Santiago)'!$E:$E,MATCH($B2287,'Pliegos Tarifarios (Santiago)'!$A:$A,0))</f>
        <v>8515.3842399999994</v>
      </c>
      <c r="Q2287" s="19" cm="1">
        <f t="array" ref="Q2287">H2287*_xlfn.IFS(H2287&lt;=350,INDEX('Pliegos Tarifarios (Santiago)'!$F:$F,MATCH($B2287,'Pliegos Tarifarios (Santiago)'!$A:$A,0)),H2287&lt;=500,INDEX('Pliegos Tarifarios (Santiago)'!$G:$G,MATCH($B2287,'Pliegos Tarifarios (Santiago)'!$A:$A,0)),H2287&lt;=1000,INDEX('Pliegos Tarifarios (Santiago)'!$H:$H,MATCH($B2287,'Pliegos Tarifarios (Santiago)'!$A:$A,0)),H2287&lt;=5000,INDEX('Pliegos Tarifarios (Santiago)'!$I:$I,MATCH($B2287,'Pliegos Tarifarios (Santiago)'!$A:$A,0)),H2287&gt;5000,INDEX('Pliegos Tarifarios (Santiago)'!$J:$J,MATCH($B2287,'Pliegos Tarifarios (Santiago)'!$A:$A,0)))/1.19</f>
        <v>1533.4610063025211</v>
      </c>
      <c r="R2287" s="19">
        <f>INDEX('Pliegos Tarifarios (Santiago)'!$K:$K,MATCH($B2287,'Pliegos Tarifarios (Santiago)'!$A:$A,0))</f>
        <v>729.50400000000002</v>
      </c>
      <c r="S2287" s="21">
        <f t="shared" si="140"/>
        <v>129224.25883230251</v>
      </c>
      <c r="T2287" s="21">
        <f t="shared" si="141"/>
        <v>24552.609178137478</v>
      </c>
      <c r="U2287" s="19">
        <v>0</v>
      </c>
      <c r="V2287" s="21">
        <f t="shared" si="142"/>
        <v>153776.86801044</v>
      </c>
    </row>
    <row r="2288" spans="1:22" x14ac:dyDescent="0.3">
      <c r="A2288" s="3" t="s">
        <v>140</v>
      </c>
      <c r="B2288" s="3">
        <v>9</v>
      </c>
      <c r="C2288" s="4" t="s">
        <v>178</v>
      </c>
      <c r="D2288" s="3" t="s">
        <v>686</v>
      </c>
      <c r="E2288" s="3" t="s">
        <v>488</v>
      </c>
      <c r="F2288" s="4" t="s">
        <v>687</v>
      </c>
      <c r="G2288" s="3" t="s">
        <v>30</v>
      </c>
      <c r="H2288" s="5">
        <v>651.43209999999999</v>
      </c>
      <c r="I2288" s="5">
        <v>1.8321000000000001</v>
      </c>
      <c r="J2288" s="5">
        <v>1.7874000000000001</v>
      </c>
      <c r="K2288" s="6">
        <v>0.97560176846242019</v>
      </c>
      <c r="L2288" s="5">
        <v>21.01</v>
      </c>
      <c r="M2288" s="19">
        <f>H2288*INDEX('Pliegos Tarifarios (Santiago)'!$B:$B,MATCH($B2288,'Pliegos Tarifarios (Santiago)'!$A:$A,0))</f>
        <v>85834.647792300006</v>
      </c>
      <c r="N2288" s="19">
        <f>I2288*INDEX('Pliegos Tarifarios (Santiago)'!$C:$C,MATCH($B2288,'Pliegos Tarifarios (Santiago)'!$A:$A,0))</f>
        <v>6306.6726398999999</v>
      </c>
      <c r="O2288" s="19">
        <f>J2288*INDEX('Pliegos Tarifarios (Santiago)'!$D:$D,MATCH($B2288,'Pliegos Tarifarios (Santiago)'!$A:$A,0))</f>
        <v>25938.988311600002</v>
      </c>
      <c r="P2288" s="19">
        <f>H2288*INDEX('Pliegos Tarifarios (Santiago)'!$E:$E,MATCH($B2288,'Pliegos Tarifarios (Santiago)'!$A:$A,0))</f>
        <v>8484.2516703999991</v>
      </c>
      <c r="Q2288" s="19" cm="1">
        <f t="array" ref="Q2288">H2288*_xlfn.IFS(H2288&lt;=350,INDEX('Pliegos Tarifarios (Santiago)'!$F:$F,MATCH($B2288,'Pliegos Tarifarios (Santiago)'!$A:$A,0)),H2288&lt;=500,INDEX('Pliegos Tarifarios (Santiago)'!$G:$G,MATCH($B2288,'Pliegos Tarifarios (Santiago)'!$A:$A,0)),H2288&lt;=1000,INDEX('Pliegos Tarifarios (Santiago)'!$H:$H,MATCH($B2288,'Pliegos Tarifarios (Santiago)'!$A:$A,0)),H2288&lt;=5000,INDEX('Pliegos Tarifarios (Santiago)'!$I:$I,MATCH($B2288,'Pliegos Tarifarios (Santiago)'!$A:$A,0)),H2288&gt;5000,INDEX('Pliegos Tarifarios (Santiago)'!$J:$J,MATCH($B2288,'Pliegos Tarifarios (Santiago)'!$A:$A,0)))/1.19</f>
        <v>1527.8546143697481</v>
      </c>
      <c r="R2288" s="19">
        <f>INDEX('Pliegos Tarifarios (Santiago)'!$K:$K,MATCH($B2288,'Pliegos Tarifarios (Santiago)'!$A:$A,0))</f>
        <v>729.50400000000002</v>
      </c>
      <c r="S2288" s="21">
        <f t="shared" si="140"/>
        <v>128821.91902856976</v>
      </c>
      <c r="T2288" s="21">
        <f t="shared" si="141"/>
        <v>24476.164615428253</v>
      </c>
      <c r="U2288" s="19">
        <v>0</v>
      </c>
      <c r="V2288" s="21">
        <f t="shared" si="142"/>
        <v>153298.08364399802</v>
      </c>
    </row>
    <row r="2289" spans="1:22" x14ac:dyDescent="0.3">
      <c r="A2289" s="3" t="s">
        <v>140</v>
      </c>
      <c r="B2289" s="3">
        <v>9</v>
      </c>
      <c r="C2289" s="4" t="s">
        <v>178</v>
      </c>
      <c r="D2289" s="3" t="s">
        <v>688</v>
      </c>
      <c r="E2289" s="3" t="s">
        <v>488</v>
      </c>
      <c r="F2289" s="4" t="s">
        <v>689</v>
      </c>
      <c r="G2289" s="3" t="s">
        <v>30</v>
      </c>
      <c r="H2289" s="5">
        <v>651.18939999999998</v>
      </c>
      <c r="I2289" s="5">
        <v>1.8284</v>
      </c>
      <c r="J2289" s="5">
        <v>1.8284</v>
      </c>
      <c r="K2289" s="6">
        <v>1</v>
      </c>
      <c r="L2289" s="5">
        <v>21.01</v>
      </c>
      <c r="M2289" s="19">
        <f>H2289*INDEX('Pliegos Tarifarios (Santiago)'!$B:$B,MATCH($B2289,'Pliegos Tarifarios (Santiago)'!$A:$A,0))</f>
        <v>85802.668912199995</v>
      </c>
      <c r="N2289" s="19">
        <f>I2289*INDEX('Pliegos Tarifarios (Santiago)'!$C:$C,MATCH($B2289,'Pliegos Tarifarios (Santiago)'!$A:$A,0))</f>
        <v>6293.9360595999997</v>
      </c>
      <c r="O2289" s="19">
        <f>J2289*INDEX('Pliegos Tarifarios (Santiago)'!$D:$D,MATCH($B2289,'Pliegos Tarifarios (Santiago)'!$A:$A,0))</f>
        <v>26533.985805600001</v>
      </c>
      <c r="P2289" s="19">
        <f>H2289*INDEX('Pliegos Tarifarios (Santiago)'!$E:$E,MATCH($B2289,'Pliegos Tarifarios (Santiago)'!$A:$A,0))</f>
        <v>8481.0907455999986</v>
      </c>
      <c r="Q2289" s="19" cm="1">
        <f t="array" ref="Q2289">H2289*_xlfn.IFS(H2289&lt;=350,INDEX('Pliegos Tarifarios (Santiago)'!$F:$F,MATCH($B2289,'Pliegos Tarifarios (Santiago)'!$A:$A,0)),H2289&lt;=500,INDEX('Pliegos Tarifarios (Santiago)'!$G:$G,MATCH($B2289,'Pliegos Tarifarios (Santiago)'!$A:$A,0)),H2289&lt;=1000,INDEX('Pliegos Tarifarios (Santiago)'!$H:$H,MATCH($B2289,'Pliegos Tarifarios (Santiago)'!$A:$A,0)),H2289&lt;=5000,INDEX('Pliegos Tarifarios (Santiago)'!$I:$I,MATCH($B2289,'Pliegos Tarifarios (Santiago)'!$A:$A,0)),H2289&gt;5000,INDEX('Pliegos Tarifarios (Santiago)'!$J:$J,MATCH($B2289,'Pliegos Tarifarios (Santiago)'!$A:$A,0)))/1.19</f>
        <v>1527.2853910924371</v>
      </c>
      <c r="R2289" s="19">
        <f>INDEX('Pliegos Tarifarios (Santiago)'!$K:$K,MATCH($B2289,'Pliegos Tarifarios (Santiago)'!$A:$A,0))</f>
        <v>729.50400000000002</v>
      </c>
      <c r="S2289" s="21">
        <f t="shared" si="140"/>
        <v>129368.47091409244</v>
      </c>
      <c r="T2289" s="21">
        <f t="shared" si="141"/>
        <v>24580.009473677565</v>
      </c>
      <c r="U2289" s="19">
        <v>0</v>
      </c>
      <c r="V2289" s="21">
        <f t="shared" si="142"/>
        <v>153948.48038776999</v>
      </c>
    </row>
    <row r="2290" spans="1:22" x14ac:dyDescent="0.3">
      <c r="A2290" s="7" t="s">
        <v>141</v>
      </c>
      <c r="B2290" s="7">
        <v>10</v>
      </c>
      <c r="C2290" s="8" t="s">
        <v>178</v>
      </c>
      <c r="D2290" s="7" t="s">
        <v>179</v>
      </c>
      <c r="E2290" s="7" t="s">
        <v>14</v>
      </c>
      <c r="F2290" s="8" t="s">
        <v>15</v>
      </c>
      <c r="G2290" s="7" t="s">
        <v>16</v>
      </c>
      <c r="H2290" s="9">
        <v>44015.240400000002</v>
      </c>
      <c r="I2290" s="9">
        <v>120.4024</v>
      </c>
      <c r="J2290" s="9">
        <v>116.7779</v>
      </c>
      <c r="K2290" s="10">
        <v>0.96989677946619002</v>
      </c>
      <c r="L2290" s="9">
        <v>1467.17</v>
      </c>
      <c r="M2290" s="19">
        <f>H2290*INDEX('Pliegos Tarifarios (Santiago)'!$B:$B,MATCH($B2290,'Pliegos Tarifarios (Santiago)'!$A:$A,0))</f>
        <v>5799580.1208252003</v>
      </c>
      <c r="N2290" s="19">
        <f>I2290*INDEX('Pliegos Tarifarios (Santiago)'!$C:$C,MATCH($B2290,'Pliegos Tarifarios (Santiago)'!$A:$A,0))</f>
        <v>418237.48239360005</v>
      </c>
      <c r="O2290" s="19">
        <f>J2290*INDEX('Pliegos Tarifarios (Santiago)'!$D:$D,MATCH($B2290,'Pliegos Tarifarios (Santiago)'!$A:$A,0))</f>
        <v>1698605.2061294999</v>
      </c>
      <c r="P2290" s="19">
        <f>H2290*INDEX('Pliegos Tarifarios (Santiago)'!$E:$E,MATCH($B2290,'Pliegos Tarifarios (Santiago)'!$A:$A,0))</f>
        <v>573254.49096960004</v>
      </c>
      <c r="Q2290" s="19" cm="1">
        <f t="array" ref="Q2290">H2290*_xlfn.IFS(H2290&lt;=350,INDEX('Pliegos Tarifarios (Santiago)'!$F:$F,MATCH($B2290,'Pliegos Tarifarios (Santiago)'!$A:$A,0)),H2290&lt;=500,INDEX('Pliegos Tarifarios (Santiago)'!$G:$G,MATCH($B2290,'Pliegos Tarifarios (Santiago)'!$A:$A,0)),H2290&lt;=1000,INDEX('Pliegos Tarifarios (Santiago)'!$H:$H,MATCH($B2290,'Pliegos Tarifarios (Santiago)'!$A:$A,0)),H2290&lt;=5000,INDEX('Pliegos Tarifarios (Santiago)'!$I:$I,MATCH($B2290,'Pliegos Tarifarios (Santiago)'!$A:$A,0)),H2290&gt;5000,INDEX('Pliegos Tarifarios (Santiago)'!$J:$J,MATCH($B2290,'Pliegos Tarifarios (Santiago)'!$A:$A,0)))/1.19</f>
        <v>144436.56618655464</v>
      </c>
      <c r="R2290" s="19">
        <f>INDEX('Pliegos Tarifarios (Santiago)'!$K:$K,MATCH($B2290,'Pliegos Tarifarios (Santiago)'!$A:$A,0))</f>
        <v>729.75599999999997</v>
      </c>
      <c r="S2290" s="21">
        <f t="shared" si="140"/>
        <v>8634843.6225044541</v>
      </c>
      <c r="T2290" s="21">
        <f t="shared" si="141"/>
        <v>1640620.2882758463</v>
      </c>
      <c r="U2290" s="19">
        <v>0</v>
      </c>
      <c r="V2290" s="21">
        <f t="shared" si="142"/>
        <v>10275463.910780299</v>
      </c>
    </row>
    <row r="2291" spans="1:22" x14ac:dyDescent="0.3">
      <c r="A2291" s="7" t="s">
        <v>141</v>
      </c>
      <c r="B2291" s="7">
        <v>10</v>
      </c>
      <c r="C2291" s="8" t="s">
        <v>178</v>
      </c>
      <c r="D2291" s="7" t="s">
        <v>180</v>
      </c>
      <c r="E2291" s="7" t="s">
        <v>18</v>
      </c>
      <c r="F2291" s="8" t="s">
        <v>181</v>
      </c>
      <c r="G2291" s="7" t="s">
        <v>16</v>
      </c>
      <c r="H2291" s="9">
        <v>3504.0070000000001</v>
      </c>
      <c r="I2291" s="9">
        <v>9.5265000000000004</v>
      </c>
      <c r="J2291" s="9">
        <v>9.3232999999999997</v>
      </c>
      <c r="K2291" s="10">
        <v>0.97867002571773465</v>
      </c>
      <c r="L2291" s="9">
        <v>116.8</v>
      </c>
      <c r="M2291" s="19">
        <f>H2291*INDEX('Pliegos Tarifarios (Santiago)'!$B:$B,MATCH($B2291,'Pliegos Tarifarios (Santiago)'!$A:$A,0))</f>
        <v>461698.47434100002</v>
      </c>
      <c r="N2291" s="19">
        <f>I2291*INDEX('Pliegos Tarifarios (Santiago)'!$C:$C,MATCH($B2291,'Pliegos Tarifarios (Santiago)'!$A:$A,0))</f>
        <v>33091.860096000004</v>
      </c>
      <c r="O2291" s="19">
        <f>J2291*INDEX('Pliegos Tarifarios (Santiago)'!$D:$D,MATCH($B2291,'Pliegos Tarifarios (Santiago)'!$A:$A,0))</f>
        <v>135613.0390965</v>
      </c>
      <c r="P2291" s="19">
        <f>H2291*INDEX('Pliegos Tarifarios (Santiago)'!$E:$E,MATCH($B2291,'Pliegos Tarifarios (Santiago)'!$A:$A,0))</f>
        <v>45636.187167999997</v>
      </c>
      <c r="Q2291" s="19" cm="1">
        <f t="array" ref="Q2291">H2291*_xlfn.IFS(H2291&lt;=350,INDEX('Pliegos Tarifarios (Santiago)'!$F:$F,MATCH($B2291,'Pliegos Tarifarios (Santiago)'!$A:$A,0)),H2291&lt;=500,INDEX('Pliegos Tarifarios (Santiago)'!$G:$G,MATCH($B2291,'Pliegos Tarifarios (Santiago)'!$A:$A,0)),H2291&lt;=1000,INDEX('Pliegos Tarifarios (Santiago)'!$H:$H,MATCH($B2291,'Pliegos Tarifarios (Santiago)'!$A:$A,0)),H2291&lt;=5000,INDEX('Pliegos Tarifarios (Santiago)'!$I:$I,MATCH($B2291,'Pliegos Tarifarios (Santiago)'!$A:$A,0)),H2291&gt;5000,INDEX('Pliegos Tarifarios (Santiago)'!$J:$J,MATCH($B2291,'Pliegos Tarifarios (Santiago)'!$A:$A,0)))/1.19</f>
        <v>10514.965543697479</v>
      </c>
      <c r="R2291" s="19">
        <f>INDEX('Pliegos Tarifarios (Santiago)'!$K:$K,MATCH($B2291,'Pliegos Tarifarios (Santiago)'!$A:$A,0))</f>
        <v>729.75599999999997</v>
      </c>
      <c r="S2291" s="21">
        <f t="shared" si="140"/>
        <v>687284.28224519757</v>
      </c>
      <c r="T2291" s="21">
        <f t="shared" si="141"/>
        <v>130584.01362658753</v>
      </c>
      <c r="U2291" s="19">
        <v>0</v>
      </c>
      <c r="V2291" s="21">
        <f t="shared" si="142"/>
        <v>817868.29587178514</v>
      </c>
    </row>
    <row r="2292" spans="1:22" x14ac:dyDescent="0.3">
      <c r="A2292" s="7" t="s">
        <v>141</v>
      </c>
      <c r="B2292" s="7">
        <v>10</v>
      </c>
      <c r="C2292" s="8" t="s">
        <v>178</v>
      </c>
      <c r="D2292" s="7" t="s">
        <v>182</v>
      </c>
      <c r="E2292" s="7" t="s">
        <v>18</v>
      </c>
      <c r="F2292" s="8" t="s">
        <v>23</v>
      </c>
      <c r="G2292" s="7" t="s">
        <v>16</v>
      </c>
      <c r="H2292" s="9">
        <v>3506.2307999999998</v>
      </c>
      <c r="I2292" s="9">
        <v>9.3762000000000008</v>
      </c>
      <c r="J2292" s="9">
        <v>9.2690000000000001</v>
      </c>
      <c r="K2292" s="10">
        <v>0.98856679678334503</v>
      </c>
      <c r="L2292" s="9">
        <v>116.87</v>
      </c>
      <c r="M2292" s="19">
        <f>H2292*INDEX('Pliegos Tarifarios (Santiago)'!$B:$B,MATCH($B2292,'Pliegos Tarifarios (Santiago)'!$A:$A,0))</f>
        <v>461991.4889004</v>
      </c>
      <c r="N2292" s="19">
        <f>I2292*INDEX('Pliegos Tarifarios (Santiago)'!$C:$C,MATCH($B2292,'Pliegos Tarifarios (Santiago)'!$A:$A,0))</f>
        <v>32569.768396800006</v>
      </c>
      <c r="O2292" s="19">
        <f>J2292*INDEX('Pliegos Tarifarios (Santiago)'!$D:$D,MATCH($B2292,'Pliegos Tarifarios (Santiago)'!$A:$A,0))</f>
        <v>134823.212745</v>
      </c>
      <c r="P2292" s="19">
        <f>H2292*INDEX('Pliegos Tarifarios (Santiago)'!$E:$E,MATCH($B2292,'Pliegos Tarifarios (Santiago)'!$A:$A,0))</f>
        <v>45665.149939199997</v>
      </c>
      <c r="Q2292" s="19" cm="1">
        <f t="array" ref="Q2292">H2292*_xlfn.IFS(H2292&lt;=350,INDEX('Pliegos Tarifarios (Santiago)'!$F:$F,MATCH($B2292,'Pliegos Tarifarios (Santiago)'!$A:$A,0)),H2292&lt;=500,INDEX('Pliegos Tarifarios (Santiago)'!$G:$G,MATCH($B2292,'Pliegos Tarifarios (Santiago)'!$A:$A,0)),H2292&lt;=1000,INDEX('Pliegos Tarifarios (Santiago)'!$H:$H,MATCH($B2292,'Pliegos Tarifarios (Santiago)'!$A:$A,0)),H2292&lt;=5000,INDEX('Pliegos Tarifarios (Santiago)'!$I:$I,MATCH($B2292,'Pliegos Tarifarios (Santiago)'!$A:$A,0)),H2292&gt;5000,INDEX('Pliegos Tarifarios (Santiago)'!$J:$J,MATCH($B2292,'Pliegos Tarifarios (Santiago)'!$A:$A,0)))/1.19</f>
        <v>10521.638812436973</v>
      </c>
      <c r="R2292" s="19">
        <f>INDEX('Pliegos Tarifarios (Santiago)'!$K:$K,MATCH($B2292,'Pliegos Tarifarios (Santiago)'!$A:$A,0))</f>
        <v>729.75599999999997</v>
      </c>
      <c r="S2292" s="21">
        <f t="shared" si="140"/>
        <v>686301.01479383709</v>
      </c>
      <c r="T2292" s="21">
        <f t="shared" si="141"/>
        <v>130397.19281082904</v>
      </c>
      <c r="U2292" s="19">
        <v>0</v>
      </c>
      <c r="V2292" s="21">
        <f t="shared" si="142"/>
        <v>816698.20760466612</v>
      </c>
    </row>
    <row r="2293" spans="1:22" x14ac:dyDescent="0.3">
      <c r="A2293" s="7" t="s">
        <v>141</v>
      </c>
      <c r="B2293" s="7">
        <v>10</v>
      </c>
      <c r="C2293" s="8" t="s">
        <v>178</v>
      </c>
      <c r="D2293" s="7" t="s">
        <v>183</v>
      </c>
      <c r="E2293" s="7" t="s">
        <v>18</v>
      </c>
      <c r="F2293" s="8" t="s">
        <v>25</v>
      </c>
      <c r="G2293" s="7" t="s">
        <v>16</v>
      </c>
      <c r="H2293" s="9">
        <v>2804.9308000000001</v>
      </c>
      <c r="I2293" s="9">
        <v>7.5735000000000001</v>
      </c>
      <c r="J2293" s="9">
        <v>7.5286</v>
      </c>
      <c r="K2293" s="10">
        <v>0.99407143328711955</v>
      </c>
      <c r="L2293" s="9">
        <v>93.5</v>
      </c>
      <c r="M2293" s="19">
        <f>H2293*INDEX('Pliegos Tarifarios (Santiago)'!$B:$B,MATCH($B2293,'Pliegos Tarifarios (Santiago)'!$A:$A,0))</f>
        <v>369586.09700040001</v>
      </c>
      <c r="N2293" s="19">
        <f>I2293*INDEX('Pliegos Tarifarios (Santiago)'!$C:$C,MATCH($B2293,'Pliegos Tarifarios (Santiago)'!$A:$A,0))</f>
        <v>26307.794304000003</v>
      </c>
      <c r="O2293" s="19">
        <f>J2293*INDEX('Pliegos Tarifarios (Santiago)'!$D:$D,MATCH($B2293,'Pliegos Tarifarios (Santiago)'!$A:$A,0))</f>
        <v>109508.041803</v>
      </c>
      <c r="P2293" s="19">
        <f>H2293*INDEX('Pliegos Tarifarios (Santiago)'!$E:$E,MATCH($B2293,'Pliegos Tarifarios (Santiago)'!$A:$A,0))</f>
        <v>36531.418739200002</v>
      </c>
      <c r="Q2293" s="19" cm="1">
        <f t="array" ref="Q2293">H2293*_xlfn.IFS(H2293&lt;=350,INDEX('Pliegos Tarifarios (Santiago)'!$F:$F,MATCH($B2293,'Pliegos Tarifarios (Santiago)'!$A:$A,0)),H2293&lt;=500,INDEX('Pliegos Tarifarios (Santiago)'!$G:$G,MATCH($B2293,'Pliegos Tarifarios (Santiago)'!$A:$A,0)),H2293&lt;=1000,INDEX('Pliegos Tarifarios (Santiago)'!$H:$H,MATCH($B2293,'Pliegos Tarifarios (Santiago)'!$A:$A,0)),H2293&lt;=5000,INDEX('Pliegos Tarifarios (Santiago)'!$I:$I,MATCH($B2293,'Pliegos Tarifarios (Santiago)'!$A:$A,0)),H2293&gt;5000,INDEX('Pliegos Tarifarios (Santiago)'!$J:$J,MATCH($B2293,'Pliegos Tarifarios (Santiago)'!$A:$A,0)))/1.19</f>
        <v>8417.1494847058821</v>
      </c>
      <c r="R2293" s="19">
        <f>INDEX('Pliegos Tarifarios (Santiago)'!$K:$K,MATCH($B2293,'Pliegos Tarifarios (Santiago)'!$A:$A,0))</f>
        <v>729.75599999999997</v>
      </c>
      <c r="S2293" s="21">
        <f t="shared" si="140"/>
        <v>551080.25733130588</v>
      </c>
      <c r="T2293" s="21">
        <f t="shared" si="141"/>
        <v>104705.24889294812</v>
      </c>
      <c r="U2293" s="19">
        <v>0</v>
      </c>
      <c r="V2293" s="21">
        <f t="shared" si="142"/>
        <v>655785.50622425403</v>
      </c>
    </row>
    <row r="2294" spans="1:22" x14ac:dyDescent="0.3">
      <c r="A2294" s="7" t="s">
        <v>141</v>
      </c>
      <c r="B2294" s="7">
        <v>10</v>
      </c>
      <c r="C2294" s="8" t="s">
        <v>178</v>
      </c>
      <c r="D2294" s="7" t="s">
        <v>184</v>
      </c>
      <c r="E2294" s="7" t="s">
        <v>19</v>
      </c>
      <c r="F2294" s="8" t="s">
        <v>185</v>
      </c>
      <c r="G2294" s="7" t="s">
        <v>16</v>
      </c>
      <c r="H2294" s="9">
        <v>4209.1948000000002</v>
      </c>
      <c r="I2294" s="9">
        <v>11.4445</v>
      </c>
      <c r="J2294" s="9">
        <v>11.1358</v>
      </c>
      <c r="K2294" s="10">
        <v>0.97302634453230807</v>
      </c>
      <c r="L2294" s="9">
        <v>140.31</v>
      </c>
      <c r="M2294" s="19">
        <f>H2294*INDEX('Pliegos Tarifarios (Santiago)'!$B:$B,MATCH($B2294,'Pliegos Tarifarios (Santiago)'!$A:$A,0))</f>
        <v>554616.13443239999</v>
      </c>
      <c r="N2294" s="19">
        <f>I2294*INDEX('Pliegos Tarifarios (Santiago)'!$C:$C,MATCH($B2294,'Pliegos Tarifarios (Santiago)'!$A:$A,0))</f>
        <v>39754.347648000003</v>
      </c>
      <c r="O2294" s="19">
        <f>J2294*INDEX('Pliegos Tarifarios (Santiago)'!$D:$D,MATCH($B2294,'Pliegos Tarifarios (Santiago)'!$A:$A,0))</f>
        <v>161976.94815899999</v>
      </c>
      <c r="P2294" s="19">
        <f>H2294*INDEX('Pliegos Tarifarios (Santiago)'!$E:$E,MATCH($B2294,'Pliegos Tarifarios (Santiago)'!$A:$A,0))</f>
        <v>54820.553075199998</v>
      </c>
      <c r="Q2294" s="19" cm="1">
        <f t="array" ref="Q2294">H2294*_xlfn.IFS(H2294&lt;=350,INDEX('Pliegos Tarifarios (Santiago)'!$F:$F,MATCH($B2294,'Pliegos Tarifarios (Santiago)'!$A:$A,0)),H2294&lt;=500,INDEX('Pliegos Tarifarios (Santiago)'!$G:$G,MATCH($B2294,'Pliegos Tarifarios (Santiago)'!$A:$A,0)),H2294&lt;=1000,INDEX('Pliegos Tarifarios (Santiago)'!$H:$H,MATCH($B2294,'Pliegos Tarifarios (Santiago)'!$A:$A,0)),H2294&lt;=5000,INDEX('Pliegos Tarifarios (Santiago)'!$I:$I,MATCH($B2294,'Pliegos Tarifarios (Santiago)'!$A:$A,0)),H2294&gt;5000,INDEX('Pliegos Tarifarios (Santiago)'!$J:$J,MATCH($B2294,'Pliegos Tarifarios (Santiago)'!$A:$A,0)))/1.19</f>
        <v>12631.121538487394</v>
      </c>
      <c r="R2294" s="19">
        <f>INDEX('Pliegos Tarifarios (Santiago)'!$K:$K,MATCH($B2294,'Pliegos Tarifarios (Santiago)'!$A:$A,0))</f>
        <v>729.75599999999997</v>
      </c>
      <c r="S2294" s="21">
        <f t="shared" si="140"/>
        <v>824528.86085308739</v>
      </c>
      <c r="T2294" s="21">
        <f t="shared" si="141"/>
        <v>156660.48356208659</v>
      </c>
      <c r="U2294" s="19">
        <v>0</v>
      </c>
      <c r="V2294" s="21">
        <f t="shared" si="142"/>
        <v>981189.34441517398</v>
      </c>
    </row>
    <row r="2295" spans="1:22" x14ac:dyDescent="0.3">
      <c r="A2295" s="7" t="s">
        <v>141</v>
      </c>
      <c r="B2295" s="7">
        <v>10</v>
      </c>
      <c r="C2295" s="8" t="s">
        <v>178</v>
      </c>
      <c r="D2295" s="7" t="s">
        <v>186</v>
      </c>
      <c r="E2295" s="7" t="s">
        <v>187</v>
      </c>
      <c r="F2295" s="8" t="s">
        <v>188</v>
      </c>
      <c r="G2295" s="7" t="s">
        <v>16</v>
      </c>
      <c r="H2295" s="9">
        <v>3511.1795000000002</v>
      </c>
      <c r="I2295" s="9">
        <v>9.5507000000000009</v>
      </c>
      <c r="J2295" s="9">
        <v>9.2426999999999992</v>
      </c>
      <c r="K2295" s="10">
        <v>0.9677510548964996</v>
      </c>
      <c r="L2295" s="9">
        <v>117.04</v>
      </c>
      <c r="M2295" s="19">
        <f>H2295*INDEX('Pliegos Tarifarios (Santiago)'!$B:$B,MATCH($B2295,'Pliegos Tarifarios (Santiago)'!$A:$A,0))</f>
        <v>462643.54445850005</v>
      </c>
      <c r="N2295" s="19">
        <f>I2295*INDEX('Pliegos Tarifarios (Santiago)'!$C:$C,MATCH($B2295,'Pliegos Tarifarios (Santiago)'!$A:$A,0))</f>
        <v>33175.922764800001</v>
      </c>
      <c r="O2295" s="19">
        <f>J2295*INDEX('Pliegos Tarifarios (Santiago)'!$D:$D,MATCH($B2295,'Pliegos Tarifarios (Santiago)'!$A:$A,0))</f>
        <v>134440.66333349998</v>
      </c>
      <c r="P2295" s="19">
        <f>H2295*INDEX('Pliegos Tarifarios (Santiago)'!$E:$E,MATCH($B2295,'Pliegos Tarifarios (Santiago)'!$A:$A,0))</f>
        <v>45729.601807999999</v>
      </c>
      <c r="Q2295" s="19" cm="1">
        <f t="array" ref="Q2295">H2295*_xlfn.IFS(H2295&lt;=350,INDEX('Pliegos Tarifarios (Santiago)'!$F:$F,MATCH($B2295,'Pliegos Tarifarios (Santiago)'!$A:$A,0)),H2295&lt;=500,INDEX('Pliegos Tarifarios (Santiago)'!$G:$G,MATCH($B2295,'Pliegos Tarifarios (Santiago)'!$A:$A,0)),H2295&lt;=1000,INDEX('Pliegos Tarifarios (Santiago)'!$H:$H,MATCH($B2295,'Pliegos Tarifarios (Santiago)'!$A:$A,0)),H2295&lt;=5000,INDEX('Pliegos Tarifarios (Santiago)'!$I:$I,MATCH($B2295,'Pliegos Tarifarios (Santiago)'!$A:$A,0)),H2295&gt;5000,INDEX('Pliegos Tarifarios (Santiago)'!$J:$J,MATCH($B2295,'Pliegos Tarifarios (Santiago)'!$A:$A,0)))/1.19</f>
        <v>10536.489071008404</v>
      </c>
      <c r="R2295" s="19">
        <f>INDEX('Pliegos Tarifarios (Santiago)'!$K:$K,MATCH($B2295,'Pliegos Tarifarios (Santiago)'!$A:$A,0))</f>
        <v>729.75599999999997</v>
      </c>
      <c r="S2295" s="21">
        <f t="shared" si="140"/>
        <v>687255.97743580851</v>
      </c>
      <c r="T2295" s="21">
        <f t="shared" si="141"/>
        <v>130578.63571280362</v>
      </c>
      <c r="U2295" s="19">
        <v>0</v>
      </c>
      <c r="V2295" s="21">
        <f t="shared" si="142"/>
        <v>817834.61314861209</v>
      </c>
    </row>
    <row r="2296" spans="1:22" x14ac:dyDescent="0.3">
      <c r="A2296" s="7" t="s">
        <v>141</v>
      </c>
      <c r="B2296" s="7">
        <v>10</v>
      </c>
      <c r="C2296" s="8" t="s">
        <v>178</v>
      </c>
      <c r="D2296" s="7" t="s">
        <v>189</v>
      </c>
      <c r="E2296" s="7" t="s">
        <v>190</v>
      </c>
      <c r="F2296" s="8" t="s">
        <v>191</v>
      </c>
      <c r="G2296" s="7" t="s">
        <v>16</v>
      </c>
      <c r="H2296" s="9">
        <v>3504.8670000000002</v>
      </c>
      <c r="I2296" s="9">
        <v>9.2996999999999996</v>
      </c>
      <c r="J2296" s="9">
        <v>9.1994000000000007</v>
      </c>
      <c r="K2296" s="10">
        <v>0.98921470585072646</v>
      </c>
      <c r="L2296" s="9">
        <v>116.83</v>
      </c>
      <c r="M2296" s="19">
        <f>H2296*INDEX('Pliegos Tarifarios (Santiago)'!$B:$B,MATCH($B2296,'Pliegos Tarifarios (Santiago)'!$A:$A,0))</f>
        <v>461811.79052100005</v>
      </c>
      <c r="N2296" s="19">
        <f>I2296*INDEX('Pliegos Tarifarios (Santiago)'!$C:$C,MATCH($B2296,'Pliegos Tarifarios (Santiago)'!$A:$A,0))</f>
        <v>32304.033100799999</v>
      </c>
      <c r="O2296" s="19">
        <f>J2296*INDEX('Pliegos Tarifarios (Santiago)'!$D:$D,MATCH($B2296,'Pliegos Tarifarios (Santiago)'!$A:$A,0))</f>
        <v>133810.83863700001</v>
      </c>
      <c r="P2296" s="19">
        <f>H2296*INDEX('Pliegos Tarifarios (Santiago)'!$E:$E,MATCH($B2296,'Pliegos Tarifarios (Santiago)'!$A:$A,0))</f>
        <v>45647.387807999999</v>
      </c>
      <c r="Q2296" s="19" cm="1">
        <f t="array" ref="Q2296">H2296*_xlfn.IFS(H2296&lt;=350,INDEX('Pliegos Tarifarios (Santiago)'!$F:$F,MATCH($B2296,'Pliegos Tarifarios (Santiago)'!$A:$A,0)),H2296&lt;=500,INDEX('Pliegos Tarifarios (Santiago)'!$G:$G,MATCH($B2296,'Pliegos Tarifarios (Santiago)'!$A:$A,0)),H2296&lt;=1000,INDEX('Pliegos Tarifarios (Santiago)'!$H:$H,MATCH($B2296,'Pliegos Tarifarios (Santiago)'!$A:$A,0)),H2296&lt;=5000,INDEX('Pliegos Tarifarios (Santiago)'!$I:$I,MATCH($B2296,'Pliegos Tarifarios (Santiago)'!$A:$A,0)),H2296&gt;5000,INDEX('Pliegos Tarifarios (Santiago)'!$J:$J,MATCH($B2296,'Pliegos Tarifarios (Santiago)'!$A:$A,0)))/1.19</f>
        <v>10517.546266386555</v>
      </c>
      <c r="R2296" s="19">
        <f>INDEX('Pliegos Tarifarios (Santiago)'!$K:$K,MATCH($B2296,'Pliegos Tarifarios (Santiago)'!$A:$A,0))</f>
        <v>729.75599999999997</v>
      </c>
      <c r="S2296" s="21">
        <f t="shared" si="140"/>
        <v>684821.35233318666</v>
      </c>
      <c r="T2296" s="21">
        <f t="shared" si="141"/>
        <v>130116.05694330546</v>
      </c>
      <c r="U2296" s="19">
        <v>0</v>
      </c>
      <c r="V2296" s="21">
        <f t="shared" si="142"/>
        <v>814937.40927649208</v>
      </c>
    </row>
    <row r="2297" spans="1:22" x14ac:dyDescent="0.3">
      <c r="A2297" s="7" t="s">
        <v>141</v>
      </c>
      <c r="B2297" s="7">
        <v>10</v>
      </c>
      <c r="C2297" s="8" t="s">
        <v>178</v>
      </c>
      <c r="D2297" s="7" t="s">
        <v>192</v>
      </c>
      <c r="E2297" s="7" t="s">
        <v>193</v>
      </c>
      <c r="F2297" s="8" t="s">
        <v>194</v>
      </c>
      <c r="G2297" s="7" t="s">
        <v>16</v>
      </c>
      <c r="H2297" s="9">
        <v>2105.3092000000001</v>
      </c>
      <c r="I2297" s="9">
        <v>5.5674999999999999</v>
      </c>
      <c r="J2297" s="9">
        <v>5.4085000000000001</v>
      </c>
      <c r="K2297" s="10">
        <v>0.97144140098787612</v>
      </c>
      <c r="L2297" s="9">
        <v>70.180000000000007</v>
      </c>
      <c r="M2297" s="19">
        <f>H2297*INDEX('Pliegos Tarifarios (Santiago)'!$B:$B,MATCH($B2297,'Pliegos Tarifarios (Santiago)'!$A:$A,0))</f>
        <v>277401.85611960001</v>
      </c>
      <c r="N2297" s="19">
        <f>I2297*INDEX('Pliegos Tarifarios (Santiago)'!$C:$C,MATCH($B2297,'Pliegos Tarifarios (Santiago)'!$A:$A,0))</f>
        <v>19339.624320000003</v>
      </c>
      <c r="O2297" s="19">
        <f>J2297*INDEX('Pliegos Tarifarios (Santiago)'!$D:$D,MATCH($B2297,'Pliegos Tarifarios (Santiago)'!$A:$A,0))</f>
        <v>78669.904642499998</v>
      </c>
      <c r="P2297" s="19">
        <f>H2297*INDEX('Pliegos Tarifarios (Santiago)'!$E:$E,MATCH($B2297,'Pliegos Tarifarios (Santiago)'!$A:$A,0))</f>
        <v>27419.547020800001</v>
      </c>
      <c r="Q2297" s="19" cm="1">
        <f t="array" ref="Q2297">H2297*_xlfn.IFS(H2297&lt;=350,INDEX('Pliegos Tarifarios (Santiago)'!$F:$F,MATCH($B2297,'Pliegos Tarifarios (Santiago)'!$A:$A,0)),H2297&lt;=500,INDEX('Pliegos Tarifarios (Santiago)'!$G:$G,MATCH($B2297,'Pliegos Tarifarios (Santiago)'!$A:$A,0)),H2297&lt;=1000,INDEX('Pliegos Tarifarios (Santiago)'!$H:$H,MATCH($B2297,'Pliegos Tarifarios (Santiago)'!$A:$A,0)),H2297&lt;=5000,INDEX('Pliegos Tarifarios (Santiago)'!$I:$I,MATCH($B2297,'Pliegos Tarifarios (Santiago)'!$A:$A,0)),H2297&gt;5000,INDEX('Pliegos Tarifarios (Santiago)'!$J:$J,MATCH($B2297,'Pliegos Tarifarios (Santiago)'!$A:$A,0)))/1.19</f>
        <v>6317.6967673949584</v>
      </c>
      <c r="R2297" s="19">
        <f>INDEX('Pliegos Tarifarios (Santiago)'!$K:$K,MATCH($B2297,'Pliegos Tarifarios (Santiago)'!$A:$A,0))</f>
        <v>729.75599999999997</v>
      </c>
      <c r="S2297" s="21">
        <f t="shared" si="140"/>
        <v>409878.38487029495</v>
      </c>
      <c r="T2297" s="21">
        <f t="shared" si="141"/>
        <v>77876.893125356044</v>
      </c>
      <c r="U2297" s="19">
        <v>0</v>
      </c>
      <c r="V2297" s="21">
        <f t="shared" si="142"/>
        <v>487755.27799565101</v>
      </c>
    </row>
    <row r="2298" spans="1:22" x14ac:dyDescent="0.3">
      <c r="A2298" s="7" t="s">
        <v>141</v>
      </c>
      <c r="B2298" s="7">
        <v>10</v>
      </c>
      <c r="C2298" s="8" t="s">
        <v>178</v>
      </c>
      <c r="D2298" s="7" t="s">
        <v>195</v>
      </c>
      <c r="E2298" s="7" t="s">
        <v>196</v>
      </c>
      <c r="F2298" s="8" t="s">
        <v>197</v>
      </c>
      <c r="G2298" s="7" t="s">
        <v>16</v>
      </c>
      <c r="H2298" s="9">
        <v>4905.5887000000002</v>
      </c>
      <c r="I2298" s="9">
        <v>13.0609</v>
      </c>
      <c r="J2298" s="9">
        <v>12.7034</v>
      </c>
      <c r="K2298" s="10">
        <v>0.97262822623249545</v>
      </c>
      <c r="L2298" s="9">
        <v>163.52000000000001</v>
      </c>
      <c r="M2298" s="19">
        <f>H2298*INDEX('Pliegos Tarifarios (Santiago)'!$B:$B,MATCH($B2298,'Pliegos Tarifarios (Santiago)'!$A:$A,0))</f>
        <v>646375.08387810003</v>
      </c>
      <c r="N2298" s="19">
        <f>I2298*INDEX('Pliegos Tarifarios (Santiago)'!$C:$C,MATCH($B2298,'Pliegos Tarifarios (Santiago)'!$A:$A,0))</f>
        <v>45369.1781376</v>
      </c>
      <c r="O2298" s="19">
        <f>J2298*INDEX('Pliegos Tarifarios (Santiago)'!$D:$D,MATCH($B2298,'Pliegos Tarifarios (Santiago)'!$A:$A,0))</f>
        <v>184778.638557</v>
      </c>
      <c r="P2298" s="19">
        <f>H2298*INDEX('Pliegos Tarifarios (Santiago)'!$E:$E,MATCH($B2298,'Pliegos Tarifarios (Santiago)'!$A:$A,0))</f>
        <v>63890.387228799998</v>
      </c>
      <c r="Q2298" s="19" cm="1">
        <f t="array" ref="Q2298">H2298*_xlfn.IFS(H2298&lt;=350,INDEX('Pliegos Tarifarios (Santiago)'!$F:$F,MATCH($B2298,'Pliegos Tarifarios (Santiago)'!$A:$A,0)),H2298&lt;=500,INDEX('Pliegos Tarifarios (Santiago)'!$G:$G,MATCH($B2298,'Pliegos Tarifarios (Santiago)'!$A:$A,0)),H2298&lt;=1000,INDEX('Pliegos Tarifarios (Santiago)'!$H:$H,MATCH($B2298,'Pliegos Tarifarios (Santiago)'!$A:$A,0)),H2298&lt;=5000,INDEX('Pliegos Tarifarios (Santiago)'!$I:$I,MATCH($B2298,'Pliegos Tarifarios (Santiago)'!$A:$A,0)),H2298&gt;5000,INDEX('Pliegos Tarifarios (Santiago)'!$J:$J,MATCH($B2298,'Pliegos Tarifarios (Santiago)'!$A:$A,0)))/1.19</f>
        <v>14720.888443445378</v>
      </c>
      <c r="R2298" s="19">
        <f>INDEX('Pliegos Tarifarios (Santiago)'!$K:$K,MATCH($B2298,'Pliegos Tarifarios (Santiago)'!$A:$A,0))</f>
        <v>729.75599999999997</v>
      </c>
      <c r="S2298" s="21">
        <f t="shared" si="140"/>
        <v>955863.93224494532</v>
      </c>
      <c r="T2298" s="21">
        <f t="shared" si="141"/>
        <v>181614.14712653961</v>
      </c>
      <c r="U2298" s="19">
        <v>0</v>
      </c>
      <c r="V2298" s="21">
        <f t="shared" si="142"/>
        <v>1137478.0793714849</v>
      </c>
    </row>
    <row r="2299" spans="1:22" x14ac:dyDescent="0.3">
      <c r="A2299" s="7" t="s">
        <v>141</v>
      </c>
      <c r="B2299" s="7">
        <v>10</v>
      </c>
      <c r="C2299" s="8" t="s">
        <v>178</v>
      </c>
      <c r="D2299" s="7" t="s">
        <v>198</v>
      </c>
      <c r="E2299" s="7" t="s">
        <v>199</v>
      </c>
      <c r="F2299" s="8" t="s">
        <v>97</v>
      </c>
      <c r="G2299" s="7" t="s">
        <v>16</v>
      </c>
      <c r="H2299" s="9">
        <v>2803.7366000000002</v>
      </c>
      <c r="I2299" s="9">
        <v>7.3837000000000002</v>
      </c>
      <c r="J2299" s="9">
        <v>7.3837000000000002</v>
      </c>
      <c r="K2299" s="10">
        <v>1</v>
      </c>
      <c r="L2299" s="9">
        <v>93.46</v>
      </c>
      <c r="M2299" s="19">
        <f>H2299*INDEX('Pliegos Tarifarios (Santiago)'!$B:$B,MATCH($B2299,'Pliegos Tarifarios (Santiago)'!$A:$A,0))</f>
        <v>369428.74562580005</v>
      </c>
      <c r="N2299" s="19">
        <f>I2299*INDEX('Pliegos Tarifarios (Santiago)'!$C:$C,MATCH($B2299,'Pliegos Tarifarios (Santiago)'!$A:$A,0))</f>
        <v>25648.492876800003</v>
      </c>
      <c r="O2299" s="19">
        <f>J2299*INDEX('Pliegos Tarifarios (Santiago)'!$D:$D,MATCH($B2299,'Pliegos Tarifarios (Santiago)'!$A:$A,0))</f>
        <v>107400.3836385</v>
      </c>
      <c r="P2299" s="19">
        <f>H2299*INDEX('Pliegos Tarifarios (Santiago)'!$E:$E,MATCH($B2299,'Pliegos Tarifarios (Santiago)'!$A:$A,0))</f>
        <v>36515.865478400003</v>
      </c>
      <c r="Q2299" s="19" cm="1">
        <f t="array" ref="Q2299">H2299*_xlfn.IFS(H2299&lt;=350,INDEX('Pliegos Tarifarios (Santiago)'!$F:$F,MATCH($B2299,'Pliegos Tarifarios (Santiago)'!$A:$A,0)),H2299&lt;=500,INDEX('Pliegos Tarifarios (Santiago)'!$G:$G,MATCH($B2299,'Pliegos Tarifarios (Santiago)'!$A:$A,0)),H2299&lt;=1000,INDEX('Pliegos Tarifarios (Santiago)'!$H:$H,MATCH($B2299,'Pliegos Tarifarios (Santiago)'!$A:$A,0)),H2299&lt;=5000,INDEX('Pliegos Tarifarios (Santiago)'!$I:$I,MATCH($B2299,'Pliegos Tarifarios (Santiago)'!$A:$A,0)),H2299&gt;5000,INDEX('Pliegos Tarifarios (Santiago)'!$J:$J,MATCH($B2299,'Pliegos Tarifarios (Santiago)'!$A:$A,0)))/1.19</f>
        <v>8413.5658811764697</v>
      </c>
      <c r="R2299" s="19">
        <f>INDEX('Pliegos Tarifarios (Santiago)'!$K:$K,MATCH($B2299,'Pliegos Tarifarios (Santiago)'!$A:$A,0))</f>
        <v>729.75599999999997</v>
      </c>
      <c r="S2299" s="21">
        <f t="shared" si="140"/>
        <v>548136.80950067658</v>
      </c>
      <c r="T2299" s="21">
        <f t="shared" si="141"/>
        <v>104145.99380512856</v>
      </c>
      <c r="U2299" s="19">
        <v>0</v>
      </c>
      <c r="V2299" s="21">
        <f t="shared" si="142"/>
        <v>652282.8033058052</v>
      </c>
    </row>
    <row r="2300" spans="1:22" x14ac:dyDescent="0.3">
      <c r="A2300" s="7" t="s">
        <v>141</v>
      </c>
      <c r="B2300" s="7">
        <v>10</v>
      </c>
      <c r="C2300" s="8" t="s">
        <v>178</v>
      </c>
      <c r="D2300" s="7" t="s">
        <v>200</v>
      </c>
      <c r="E2300" s="7" t="s">
        <v>34</v>
      </c>
      <c r="F2300" s="8" t="s">
        <v>201</v>
      </c>
      <c r="G2300" s="7" t="s">
        <v>16</v>
      </c>
      <c r="H2300" s="9">
        <v>1404.0625</v>
      </c>
      <c r="I2300" s="9">
        <v>3.7719999999999998</v>
      </c>
      <c r="J2300" s="9">
        <v>3.7572999999999999</v>
      </c>
      <c r="K2300" s="10">
        <v>0.99610286320254504</v>
      </c>
      <c r="L2300" s="9">
        <v>46.8</v>
      </c>
      <c r="M2300" s="19">
        <f>H2300*INDEX('Pliegos Tarifarios (Santiago)'!$B:$B,MATCH($B2300,'Pliegos Tarifarios (Santiago)'!$A:$A,0))</f>
        <v>185003.4871875</v>
      </c>
      <c r="N2300" s="19">
        <f>I2300*INDEX('Pliegos Tarifarios (Santiago)'!$C:$C,MATCH($B2300,'Pliegos Tarifarios (Santiago)'!$A:$A,0))</f>
        <v>13102.660608</v>
      </c>
      <c r="O2300" s="19">
        <f>J2300*INDEX('Pliegos Tarifarios (Santiago)'!$D:$D,MATCH($B2300,'Pliegos Tarifarios (Santiago)'!$A:$A,0))</f>
        <v>54652.201666499997</v>
      </c>
      <c r="P2300" s="19">
        <f>H2300*INDEX('Pliegos Tarifarios (Santiago)'!$E:$E,MATCH($B2300,'Pliegos Tarifarios (Santiago)'!$A:$A,0))</f>
        <v>18286.509999999998</v>
      </c>
      <c r="Q2300" s="19" cm="1">
        <f t="array" ref="Q2300">H2300*_xlfn.IFS(H2300&lt;=350,INDEX('Pliegos Tarifarios (Santiago)'!$F:$F,MATCH($B2300,'Pliegos Tarifarios (Santiago)'!$A:$A,0)),H2300&lt;=500,INDEX('Pliegos Tarifarios (Santiago)'!$G:$G,MATCH($B2300,'Pliegos Tarifarios (Santiago)'!$A:$A,0)),H2300&lt;=1000,INDEX('Pliegos Tarifarios (Santiago)'!$H:$H,MATCH($B2300,'Pliegos Tarifarios (Santiago)'!$A:$A,0)),H2300&lt;=5000,INDEX('Pliegos Tarifarios (Santiago)'!$I:$I,MATCH($B2300,'Pliegos Tarifarios (Santiago)'!$A:$A,0)),H2300&gt;5000,INDEX('Pliegos Tarifarios (Santiago)'!$J:$J,MATCH($B2300,'Pliegos Tarifarios (Santiago)'!$A:$A,0)))/1.19</f>
        <v>4213.3673844537816</v>
      </c>
      <c r="R2300" s="19">
        <f>INDEX('Pliegos Tarifarios (Santiago)'!$K:$K,MATCH($B2300,'Pliegos Tarifarios (Santiago)'!$A:$A,0))</f>
        <v>729.75599999999997</v>
      </c>
      <c r="S2300" s="21">
        <f t="shared" si="140"/>
        <v>275987.98284645379</v>
      </c>
      <c r="T2300" s="21">
        <f t="shared" si="141"/>
        <v>52437.716740826218</v>
      </c>
      <c r="U2300" s="19">
        <v>0</v>
      </c>
      <c r="V2300" s="21">
        <f t="shared" si="142"/>
        <v>328425.69958727999</v>
      </c>
    </row>
    <row r="2301" spans="1:22" x14ac:dyDescent="0.3">
      <c r="A2301" s="7" t="s">
        <v>141</v>
      </c>
      <c r="B2301" s="7">
        <v>10</v>
      </c>
      <c r="C2301" s="8" t="s">
        <v>178</v>
      </c>
      <c r="D2301" s="7" t="s">
        <v>202</v>
      </c>
      <c r="E2301" s="7" t="s">
        <v>34</v>
      </c>
      <c r="F2301" s="8" t="s">
        <v>35</v>
      </c>
      <c r="G2301" s="7" t="s">
        <v>16</v>
      </c>
      <c r="H2301" s="9">
        <v>1404.8430000000001</v>
      </c>
      <c r="I2301" s="9">
        <v>3.7105999999999999</v>
      </c>
      <c r="J2301" s="9">
        <v>3.7105999999999999</v>
      </c>
      <c r="K2301" s="10">
        <v>1</v>
      </c>
      <c r="L2301" s="9">
        <v>46.83</v>
      </c>
      <c r="M2301" s="19">
        <f>H2301*INDEX('Pliegos Tarifarios (Santiago)'!$B:$B,MATCH($B2301,'Pliegos Tarifarios (Santiago)'!$A:$A,0))</f>
        <v>185106.32820900003</v>
      </c>
      <c r="N2301" s="19">
        <f>I2301*INDEX('Pliegos Tarifarios (Santiago)'!$C:$C,MATCH($B2301,'Pliegos Tarifarios (Santiago)'!$A:$A,0))</f>
        <v>12889.377638400001</v>
      </c>
      <c r="O2301" s="19">
        <f>J2301*INDEX('Pliegos Tarifarios (Santiago)'!$D:$D,MATCH($B2301,'Pliegos Tarifarios (Santiago)'!$A:$A,0))</f>
        <v>53972.921912999998</v>
      </c>
      <c r="P2301" s="19">
        <f>H2301*INDEX('Pliegos Tarifarios (Santiago)'!$E:$E,MATCH($B2301,'Pliegos Tarifarios (Santiago)'!$A:$A,0))</f>
        <v>18296.675232000001</v>
      </c>
      <c r="Q2301" s="19" cm="1">
        <f t="array" ref="Q2301">H2301*_xlfn.IFS(H2301&lt;=350,INDEX('Pliegos Tarifarios (Santiago)'!$F:$F,MATCH($B2301,'Pliegos Tarifarios (Santiago)'!$A:$A,0)),H2301&lt;=500,INDEX('Pliegos Tarifarios (Santiago)'!$G:$G,MATCH($B2301,'Pliegos Tarifarios (Santiago)'!$A:$A,0)),H2301&lt;=1000,INDEX('Pliegos Tarifarios (Santiago)'!$H:$H,MATCH($B2301,'Pliegos Tarifarios (Santiago)'!$A:$A,0)),H2301&lt;=5000,INDEX('Pliegos Tarifarios (Santiago)'!$I:$I,MATCH($B2301,'Pliegos Tarifarios (Santiago)'!$A:$A,0)),H2301&gt;5000,INDEX('Pliegos Tarifarios (Santiago)'!$J:$J,MATCH($B2301,'Pliegos Tarifarios (Santiago)'!$A:$A,0)))/1.19</f>
        <v>4215.7095403361345</v>
      </c>
      <c r="R2301" s="19">
        <f>INDEX('Pliegos Tarifarios (Santiago)'!$K:$K,MATCH($B2301,'Pliegos Tarifarios (Santiago)'!$A:$A,0))</f>
        <v>729.75599999999997</v>
      </c>
      <c r="S2301" s="21">
        <f t="shared" si="140"/>
        <v>275210.76853273617</v>
      </c>
      <c r="T2301" s="21">
        <f t="shared" si="141"/>
        <v>52290.046021219874</v>
      </c>
      <c r="U2301" s="19">
        <v>0</v>
      </c>
      <c r="V2301" s="21">
        <f t="shared" si="142"/>
        <v>327500.81455395604</v>
      </c>
    </row>
    <row r="2302" spans="1:22" x14ac:dyDescent="0.3">
      <c r="A2302" s="7" t="s">
        <v>141</v>
      </c>
      <c r="B2302" s="7">
        <v>10</v>
      </c>
      <c r="C2302" s="8" t="s">
        <v>178</v>
      </c>
      <c r="D2302" s="7" t="s">
        <v>203</v>
      </c>
      <c r="E2302" s="7" t="s">
        <v>34</v>
      </c>
      <c r="F2302" s="8" t="s">
        <v>204</v>
      </c>
      <c r="G2302" s="7" t="s">
        <v>30</v>
      </c>
      <c r="H2302" s="9">
        <v>700.80859999999996</v>
      </c>
      <c r="I2302" s="9">
        <v>1.8771</v>
      </c>
      <c r="J2302" s="9">
        <v>1.8442000000000001</v>
      </c>
      <c r="K2302" s="10">
        <v>0.98247296361408565</v>
      </c>
      <c r="L2302" s="9">
        <v>23.36</v>
      </c>
      <c r="M2302" s="19">
        <f>H2302*INDEX('Pliegos Tarifarios (Santiago)'!$B:$B,MATCH($B2302,'Pliegos Tarifarios (Santiago)'!$A:$A,0))</f>
        <v>92340.643561799996</v>
      </c>
      <c r="N2302" s="19">
        <f>I2302*INDEX('Pliegos Tarifarios (Santiago)'!$C:$C,MATCH($B2302,'Pliegos Tarifarios (Santiago)'!$A:$A,0))</f>
        <v>6520.4146944000004</v>
      </c>
      <c r="O2302" s="19">
        <f>J2302*INDEX('Pliegos Tarifarios (Santiago)'!$D:$D,MATCH($B2302,'Pliegos Tarifarios (Santiago)'!$A:$A,0))</f>
        <v>26825.004741000001</v>
      </c>
      <c r="P2302" s="19">
        <f>H2302*INDEX('Pliegos Tarifarios (Santiago)'!$E:$E,MATCH($B2302,'Pliegos Tarifarios (Santiago)'!$A:$A,0))</f>
        <v>9127.3312063999983</v>
      </c>
      <c r="Q2302" s="19" cm="1">
        <f t="array" ref="Q2302">H2302*_xlfn.IFS(H2302&lt;=350,INDEX('Pliegos Tarifarios (Santiago)'!$F:$F,MATCH($B2302,'Pliegos Tarifarios (Santiago)'!$A:$A,0)),H2302&lt;=500,INDEX('Pliegos Tarifarios (Santiago)'!$G:$G,MATCH($B2302,'Pliegos Tarifarios (Santiago)'!$A:$A,0)),H2302&lt;=1000,INDEX('Pliegos Tarifarios (Santiago)'!$H:$H,MATCH($B2302,'Pliegos Tarifarios (Santiago)'!$A:$A,0)),H2302&lt;=5000,INDEX('Pliegos Tarifarios (Santiago)'!$I:$I,MATCH($B2302,'Pliegos Tarifarios (Santiago)'!$A:$A,0)),H2302&gt;5000,INDEX('Pliegos Tarifarios (Santiago)'!$J:$J,MATCH($B2302,'Pliegos Tarifarios (Santiago)'!$A:$A,0)))/1.19</f>
        <v>1643.6611786554624</v>
      </c>
      <c r="R2302" s="19">
        <f>INDEX('Pliegos Tarifarios (Santiago)'!$K:$K,MATCH($B2302,'Pliegos Tarifarios (Santiago)'!$A:$A,0))</f>
        <v>729.75599999999997</v>
      </c>
      <c r="S2302" s="21">
        <f t="shared" si="140"/>
        <v>137186.81138225543</v>
      </c>
      <c r="T2302" s="21">
        <f t="shared" si="141"/>
        <v>26065.494162628533</v>
      </c>
      <c r="U2302" s="19">
        <v>0</v>
      </c>
      <c r="V2302" s="21">
        <f t="shared" si="142"/>
        <v>163252.30554488397</v>
      </c>
    </row>
    <row r="2303" spans="1:22" x14ac:dyDescent="0.3">
      <c r="A2303" s="7" t="s">
        <v>141</v>
      </c>
      <c r="B2303" s="7">
        <v>10</v>
      </c>
      <c r="C2303" s="8" t="s">
        <v>178</v>
      </c>
      <c r="D2303" s="7" t="s">
        <v>205</v>
      </c>
      <c r="E2303" s="7" t="s">
        <v>34</v>
      </c>
      <c r="F2303" s="8" t="s">
        <v>206</v>
      </c>
      <c r="G2303" s="7" t="s">
        <v>30</v>
      </c>
      <c r="H2303" s="9">
        <v>700.51239999999996</v>
      </c>
      <c r="I2303" s="9">
        <v>1.9116</v>
      </c>
      <c r="J2303" s="9">
        <v>1.8189</v>
      </c>
      <c r="K2303" s="10">
        <v>0.95150659133709981</v>
      </c>
      <c r="L2303" s="9">
        <v>23.35</v>
      </c>
      <c r="M2303" s="19">
        <f>H2303*INDEX('Pliegos Tarifarios (Santiago)'!$B:$B,MATCH($B2303,'Pliegos Tarifarios (Santiago)'!$A:$A,0))</f>
        <v>92301.615361199991</v>
      </c>
      <c r="N2303" s="19">
        <f>I2303*INDEX('Pliegos Tarifarios (Santiago)'!$C:$C,MATCH($B2303,'Pliegos Tarifarios (Santiago)'!$A:$A,0))</f>
        <v>6640.2561024000006</v>
      </c>
      <c r="O2303" s="19">
        <f>J2303*INDEX('Pliegos Tarifarios (Santiago)'!$D:$D,MATCH($B2303,'Pliegos Tarifarios (Santiago)'!$A:$A,0))</f>
        <v>26457.0009345</v>
      </c>
      <c r="P2303" s="19">
        <f>H2303*INDEX('Pliegos Tarifarios (Santiago)'!$E:$E,MATCH($B2303,'Pliegos Tarifarios (Santiago)'!$A:$A,0))</f>
        <v>9123.4734975999982</v>
      </c>
      <c r="Q2303" s="19" cm="1">
        <f t="array" ref="Q2303">H2303*_xlfn.IFS(H2303&lt;=350,INDEX('Pliegos Tarifarios (Santiago)'!$F:$F,MATCH($B2303,'Pliegos Tarifarios (Santiago)'!$A:$A,0)),H2303&lt;=500,INDEX('Pliegos Tarifarios (Santiago)'!$G:$G,MATCH($B2303,'Pliegos Tarifarios (Santiago)'!$A:$A,0)),H2303&lt;=1000,INDEX('Pliegos Tarifarios (Santiago)'!$H:$H,MATCH($B2303,'Pliegos Tarifarios (Santiago)'!$A:$A,0)),H2303&lt;=5000,INDEX('Pliegos Tarifarios (Santiago)'!$I:$I,MATCH($B2303,'Pliegos Tarifarios (Santiago)'!$A:$A,0)),H2303&gt;5000,INDEX('Pliegos Tarifarios (Santiago)'!$J:$J,MATCH($B2303,'Pliegos Tarifarios (Santiago)'!$A:$A,0)))/1.19</f>
        <v>1642.966477647059</v>
      </c>
      <c r="R2303" s="19">
        <f>INDEX('Pliegos Tarifarios (Santiago)'!$K:$K,MATCH($B2303,'Pliegos Tarifarios (Santiago)'!$A:$A,0))</f>
        <v>729.75599999999997</v>
      </c>
      <c r="S2303" s="21">
        <f t="shared" si="140"/>
        <v>136895.06837334702</v>
      </c>
      <c r="T2303" s="21">
        <f t="shared" si="141"/>
        <v>26010.062990935934</v>
      </c>
      <c r="U2303" s="19">
        <v>0</v>
      </c>
      <c r="V2303" s="21">
        <f t="shared" si="142"/>
        <v>162905.13136428295</v>
      </c>
    </row>
    <row r="2304" spans="1:22" x14ac:dyDescent="0.3">
      <c r="A2304" s="7" t="s">
        <v>141</v>
      </c>
      <c r="B2304" s="7">
        <v>10</v>
      </c>
      <c r="C2304" s="8" t="s">
        <v>178</v>
      </c>
      <c r="D2304" s="7" t="s">
        <v>207</v>
      </c>
      <c r="E2304" s="7" t="s">
        <v>34</v>
      </c>
      <c r="F2304" s="8" t="s">
        <v>208</v>
      </c>
      <c r="G2304" s="7" t="s">
        <v>30</v>
      </c>
      <c r="H2304" s="9">
        <v>701.02639999999997</v>
      </c>
      <c r="I2304" s="9">
        <v>1.8777999999999999</v>
      </c>
      <c r="J2304" s="9">
        <v>1.8359000000000001</v>
      </c>
      <c r="K2304" s="10">
        <v>0.97768665459580373</v>
      </c>
      <c r="L2304" s="9">
        <v>23.37</v>
      </c>
      <c r="M2304" s="19">
        <f>H2304*INDEX('Pliegos Tarifarios (Santiago)'!$B:$B,MATCH($B2304,'Pliegos Tarifarios (Santiago)'!$A:$A,0))</f>
        <v>92369.341543200004</v>
      </c>
      <c r="N2304" s="19">
        <f>I2304*INDEX('Pliegos Tarifarios (Santiago)'!$C:$C,MATCH($B2304,'Pliegos Tarifarios (Santiago)'!$A:$A,0))</f>
        <v>6522.8462592000005</v>
      </c>
      <c r="O2304" s="19">
        <f>J2304*INDEX('Pliegos Tarifarios (Santiago)'!$D:$D,MATCH($B2304,'Pliegos Tarifarios (Santiago)'!$A:$A,0))</f>
        <v>26704.2762195</v>
      </c>
      <c r="P2304" s="19">
        <f>H2304*INDEX('Pliegos Tarifarios (Santiago)'!$E:$E,MATCH($B2304,'Pliegos Tarifarios (Santiago)'!$A:$A,0))</f>
        <v>9130.1678335999986</v>
      </c>
      <c r="Q2304" s="19" cm="1">
        <f t="array" ref="Q2304">H2304*_xlfn.IFS(H2304&lt;=350,INDEX('Pliegos Tarifarios (Santiago)'!$F:$F,MATCH($B2304,'Pliegos Tarifarios (Santiago)'!$A:$A,0)),H2304&lt;=500,INDEX('Pliegos Tarifarios (Santiago)'!$G:$G,MATCH($B2304,'Pliegos Tarifarios (Santiago)'!$A:$A,0)),H2304&lt;=1000,INDEX('Pliegos Tarifarios (Santiago)'!$H:$H,MATCH($B2304,'Pliegos Tarifarios (Santiago)'!$A:$A,0)),H2304&lt;=5000,INDEX('Pliegos Tarifarios (Santiago)'!$I:$I,MATCH($B2304,'Pliegos Tarifarios (Santiago)'!$A:$A,0)),H2304&gt;5000,INDEX('Pliegos Tarifarios (Santiago)'!$J:$J,MATCH($B2304,'Pliegos Tarifarios (Santiago)'!$A:$A,0)))/1.19</f>
        <v>1644.172002016807</v>
      </c>
      <c r="R2304" s="19">
        <f>INDEX('Pliegos Tarifarios (Santiago)'!$K:$K,MATCH($B2304,'Pliegos Tarifarios (Santiago)'!$A:$A,0))</f>
        <v>729.75599999999997</v>
      </c>
      <c r="S2304" s="21">
        <f t="shared" si="140"/>
        <v>137100.55985751678</v>
      </c>
      <c r="T2304" s="21">
        <f t="shared" si="141"/>
        <v>26049.106372928189</v>
      </c>
      <c r="U2304" s="19">
        <v>0</v>
      </c>
      <c r="V2304" s="21">
        <f t="shared" si="142"/>
        <v>163149.66623044497</v>
      </c>
    </row>
    <row r="2305" spans="1:22" x14ac:dyDescent="0.3">
      <c r="A2305" s="7" t="s">
        <v>141</v>
      </c>
      <c r="B2305" s="7">
        <v>10</v>
      </c>
      <c r="C2305" s="8" t="s">
        <v>178</v>
      </c>
      <c r="D2305" s="7" t="s">
        <v>209</v>
      </c>
      <c r="E2305" s="7" t="s">
        <v>34</v>
      </c>
      <c r="F2305" s="8" t="s">
        <v>210</v>
      </c>
      <c r="G2305" s="7" t="s">
        <v>30</v>
      </c>
      <c r="H2305" s="9">
        <v>701.34289999999999</v>
      </c>
      <c r="I2305" s="9">
        <v>1.8918999999999999</v>
      </c>
      <c r="J2305" s="9">
        <v>1.8582000000000001</v>
      </c>
      <c r="K2305" s="10">
        <v>0.98218721919763208</v>
      </c>
      <c r="L2305" s="9">
        <v>23.38</v>
      </c>
      <c r="M2305" s="19">
        <f>H2305*INDEX('Pliegos Tarifarios (Santiago)'!$B:$B,MATCH($B2305,'Pliegos Tarifarios (Santiago)'!$A:$A,0))</f>
        <v>92411.044532700005</v>
      </c>
      <c r="N2305" s="19">
        <f>I2305*INDEX('Pliegos Tarifarios (Santiago)'!$C:$C,MATCH($B2305,'Pliegos Tarifarios (Santiago)'!$A:$A,0))</f>
        <v>6571.8249216000004</v>
      </c>
      <c r="O2305" s="19">
        <f>J2305*INDEX('Pliegos Tarifarios (Santiago)'!$D:$D,MATCH($B2305,'Pliegos Tarifarios (Santiago)'!$A:$A,0))</f>
        <v>27028.643210999999</v>
      </c>
      <c r="P2305" s="19">
        <f>H2305*INDEX('Pliegos Tarifarios (Santiago)'!$E:$E,MATCH($B2305,'Pliegos Tarifarios (Santiago)'!$A:$A,0))</f>
        <v>9134.2899295999996</v>
      </c>
      <c r="Q2305" s="19" cm="1">
        <f t="array" ref="Q2305">H2305*_xlfn.IFS(H2305&lt;=350,INDEX('Pliegos Tarifarios (Santiago)'!$F:$F,MATCH($B2305,'Pliegos Tarifarios (Santiago)'!$A:$A,0)),H2305&lt;=500,INDEX('Pliegos Tarifarios (Santiago)'!$G:$G,MATCH($B2305,'Pliegos Tarifarios (Santiago)'!$A:$A,0)),H2305&lt;=1000,INDEX('Pliegos Tarifarios (Santiago)'!$H:$H,MATCH($B2305,'Pliegos Tarifarios (Santiago)'!$A:$A,0)),H2305&lt;=5000,INDEX('Pliegos Tarifarios (Santiago)'!$I:$I,MATCH($B2305,'Pliegos Tarifarios (Santiago)'!$A:$A,0)),H2305&gt;5000,INDEX('Pliegos Tarifarios (Santiago)'!$J:$J,MATCH($B2305,'Pliegos Tarifarios (Santiago)'!$A:$A,0)))/1.19</f>
        <v>1644.9143142016808</v>
      </c>
      <c r="R2305" s="19">
        <f>INDEX('Pliegos Tarifarios (Santiago)'!$K:$K,MATCH($B2305,'Pliegos Tarifarios (Santiago)'!$A:$A,0))</f>
        <v>729.75599999999997</v>
      </c>
      <c r="S2305" s="21">
        <f t="shared" si="140"/>
        <v>137520.47290910169</v>
      </c>
      <c r="T2305" s="21">
        <f t="shared" si="141"/>
        <v>26128.88985272932</v>
      </c>
      <c r="U2305" s="19">
        <v>0</v>
      </c>
      <c r="V2305" s="21">
        <f t="shared" si="142"/>
        <v>163649.36276183103</v>
      </c>
    </row>
    <row r="2306" spans="1:22" x14ac:dyDescent="0.3">
      <c r="A2306" s="7" t="s">
        <v>141</v>
      </c>
      <c r="B2306" s="7">
        <v>10</v>
      </c>
      <c r="C2306" s="8" t="s">
        <v>178</v>
      </c>
      <c r="D2306" s="7" t="s">
        <v>211</v>
      </c>
      <c r="E2306" s="7" t="s">
        <v>34</v>
      </c>
      <c r="F2306" s="8" t="s">
        <v>212</v>
      </c>
      <c r="G2306" s="7" t="s">
        <v>16</v>
      </c>
      <c r="H2306" s="9">
        <v>1403.7084</v>
      </c>
      <c r="I2306" s="9">
        <v>3.7004999999999999</v>
      </c>
      <c r="J2306" s="9">
        <v>3.7004999999999999</v>
      </c>
      <c r="K2306" s="10">
        <v>1</v>
      </c>
      <c r="L2306" s="9">
        <v>46.79</v>
      </c>
      <c r="M2306" s="19">
        <f>H2306*INDEX('Pliegos Tarifarios (Santiago)'!$B:$B,MATCH($B2306,'Pliegos Tarifarios (Santiago)'!$A:$A,0))</f>
        <v>184956.82990919999</v>
      </c>
      <c r="N2306" s="19">
        <f>I2306*INDEX('Pliegos Tarifarios (Santiago)'!$C:$C,MATCH($B2306,'Pliegos Tarifarios (Santiago)'!$A:$A,0))</f>
        <v>12854.293632000001</v>
      </c>
      <c r="O2306" s="19">
        <f>J2306*INDEX('Pliegos Tarifarios (Santiago)'!$D:$D,MATCH($B2306,'Pliegos Tarifarios (Santiago)'!$A:$A,0))</f>
        <v>53826.011302499996</v>
      </c>
      <c r="P2306" s="19">
        <f>H2306*INDEX('Pliegos Tarifarios (Santiago)'!$E:$E,MATCH($B2306,'Pliegos Tarifarios (Santiago)'!$A:$A,0))</f>
        <v>18281.898201599997</v>
      </c>
      <c r="Q2306" s="19" cm="1">
        <f t="array" ref="Q2306">H2306*_xlfn.IFS(H2306&lt;=350,INDEX('Pliegos Tarifarios (Santiago)'!$F:$F,MATCH($B2306,'Pliegos Tarifarios (Santiago)'!$A:$A,0)),H2306&lt;=500,INDEX('Pliegos Tarifarios (Santiago)'!$G:$G,MATCH($B2306,'Pliegos Tarifarios (Santiago)'!$A:$A,0)),H2306&lt;=1000,INDEX('Pliegos Tarifarios (Santiago)'!$H:$H,MATCH($B2306,'Pliegos Tarifarios (Santiago)'!$A:$A,0)),H2306&lt;=5000,INDEX('Pliegos Tarifarios (Santiago)'!$I:$I,MATCH($B2306,'Pliegos Tarifarios (Santiago)'!$A:$A,0)),H2306&gt;5000,INDEX('Pliegos Tarifarios (Santiago)'!$J:$J,MATCH($B2306,'Pliegos Tarifarios (Santiago)'!$A:$A,0)))/1.19</f>
        <v>4212.3047868907561</v>
      </c>
      <c r="R2306" s="19">
        <f>INDEX('Pliegos Tarifarios (Santiago)'!$K:$K,MATCH($B2306,'Pliegos Tarifarios (Santiago)'!$A:$A,0))</f>
        <v>729.75599999999997</v>
      </c>
      <c r="S2306" s="21">
        <f t="shared" si="140"/>
        <v>274861.09383219073</v>
      </c>
      <c r="T2306" s="21">
        <f t="shared" si="141"/>
        <v>52223.607828116241</v>
      </c>
      <c r="U2306" s="19">
        <v>0</v>
      </c>
      <c r="V2306" s="21">
        <f t="shared" si="142"/>
        <v>327084.70166030695</v>
      </c>
    </row>
    <row r="2307" spans="1:22" x14ac:dyDescent="0.3">
      <c r="A2307" s="7" t="s">
        <v>141</v>
      </c>
      <c r="B2307" s="7">
        <v>10</v>
      </c>
      <c r="C2307" s="8" t="s">
        <v>178</v>
      </c>
      <c r="D2307" s="7" t="s">
        <v>213</v>
      </c>
      <c r="E2307" s="7" t="s">
        <v>34</v>
      </c>
      <c r="F2307" s="8" t="s">
        <v>214</v>
      </c>
      <c r="G2307" s="7" t="s">
        <v>30</v>
      </c>
      <c r="H2307" s="9">
        <v>420.50790000000001</v>
      </c>
      <c r="I2307" s="9">
        <v>1.1564000000000001</v>
      </c>
      <c r="J2307" s="9">
        <v>1.1055999999999999</v>
      </c>
      <c r="K2307" s="10">
        <v>0.95607056381874767</v>
      </c>
      <c r="L2307" s="9">
        <v>14.02</v>
      </c>
      <c r="M2307" s="19">
        <f>H2307*INDEX('Pliegos Tarifarios (Santiago)'!$B:$B,MATCH($B2307,'Pliegos Tarifarios (Santiago)'!$A:$A,0))</f>
        <v>55407.382427700002</v>
      </c>
      <c r="N2307" s="19">
        <f>I2307*INDEX('Pliegos Tarifarios (Santiago)'!$C:$C,MATCH($B2307,'Pliegos Tarifarios (Santiago)'!$A:$A,0))</f>
        <v>4016.9450496000004</v>
      </c>
      <c r="O2307" s="19">
        <f>J2307*INDEX('Pliegos Tarifarios (Santiago)'!$D:$D,MATCH($B2307,'Pliegos Tarifarios (Santiago)'!$A:$A,0))</f>
        <v>16081.620887999998</v>
      </c>
      <c r="P2307" s="19">
        <f>H2307*INDEX('Pliegos Tarifarios (Santiago)'!$E:$E,MATCH($B2307,'Pliegos Tarifarios (Santiago)'!$A:$A,0))</f>
        <v>5476.6948895999994</v>
      </c>
      <c r="Q2307" s="19" cm="1">
        <f t="array" ref="Q2307">H2307*_xlfn.IFS(H2307&lt;=350,INDEX('Pliegos Tarifarios (Santiago)'!$F:$F,MATCH($B2307,'Pliegos Tarifarios (Santiago)'!$A:$A,0)),H2307&lt;=500,INDEX('Pliegos Tarifarios (Santiago)'!$G:$G,MATCH($B2307,'Pliegos Tarifarios (Santiago)'!$A:$A,0)),H2307&lt;=1000,INDEX('Pliegos Tarifarios (Santiago)'!$H:$H,MATCH($B2307,'Pliegos Tarifarios (Santiago)'!$A:$A,0)),H2307&lt;=5000,INDEX('Pliegos Tarifarios (Santiago)'!$I:$I,MATCH($B2307,'Pliegos Tarifarios (Santiago)'!$A:$A,0)),H2307&gt;5000,INDEX('Pliegos Tarifarios (Santiago)'!$J:$J,MATCH($B2307,'Pliegos Tarifarios (Santiago)'!$A:$A,0)))/1.19</f>
        <v>592.24473983193286</v>
      </c>
      <c r="R2307" s="19">
        <f>INDEX('Pliegos Tarifarios (Santiago)'!$K:$K,MATCH($B2307,'Pliegos Tarifarios (Santiago)'!$A:$A,0))</f>
        <v>729.75599999999997</v>
      </c>
      <c r="S2307" s="21">
        <f t="shared" ref="S2307" si="143">SUM(M2307:R2307)</f>
        <v>82304.643994731916</v>
      </c>
      <c r="T2307" s="21">
        <f t="shared" si="141"/>
        <v>15637.882358999064</v>
      </c>
      <c r="U2307" s="19">
        <v>0</v>
      </c>
      <c r="V2307" s="21">
        <f t="shared" si="142"/>
        <v>97942.52635373098</v>
      </c>
    </row>
    <row r="2308" spans="1:22" x14ac:dyDescent="0.3">
      <c r="A2308" s="7" t="s">
        <v>141</v>
      </c>
      <c r="B2308" s="7">
        <v>10</v>
      </c>
      <c r="C2308" s="8" t="s">
        <v>178</v>
      </c>
      <c r="D2308" s="7" t="s">
        <v>215</v>
      </c>
      <c r="E2308" s="7" t="s">
        <v>34</v>
      </c>
      <c r="F2308" s="8" t="s">
        <v>216</v>
      </c>
      <c r="G2308" s="7" t="s">
        <v>30</v>
      </c>
      <c r="H2308" s="9">
        <v>421.88810000000001</v>
      </c>
      <c r="I2308" s="9">
        <v>1.1301000000000001</v>
      </c>
      <c r="J2308" s="9">
        <v>1.1011</v>
      </c>
      <c r="K2308" s="10">
        <v>0.97433855411025561</v>
      </c>
      <c r="L2308" s="9">
        <v>14.06</v>
      </c>
      <c r="M2308" s="19">
        <f>H2308*INDEX('Pliegos Tarifarios (Santiago)'!$B:$B,MATCH($B2308,'Pliegos Tarifarios (Santiago)'!$A:$A,0))</f>
        <v>55589.2417203</v>
      </c>
      <c r="N2308" s="19">
        <f>I2308*INDEX('Pliegos Tarifarios (Santiago)'!$C:$C,MATCH($B2308,'Pliegos Tarifarios (Santiago)'!$A:$A,0))</f>
        <v>3925.5876864000006</v>
      </c>
      <c r="O2308" s="19">
        <f>J2308*INDEX('Pliegos Tarifarios (Santiago)'!$D:$D,MATCH($B2308,'Pliegos Tarifarios (Santiago)'!$A:$A,0))</f>
        <v>16016.165665499999</v>
      </c>
      <c r="P2308" s="19">
        <f>H2308*INDEX('Pliegos Tarifarios (Santiago)'!$E:$E,MATCH($B2308,'Pliegos Tarifarios (Santiago)'!$A:$A,0))</f>
        <v>5494.6706144</v>
      </c>
      <c r="Q2308" s="19" cm="1">
        <f t="array" ref="Q2308">H2308*_xlfn.IFS(H2308&lt;=350,INDEX('Pliegos Tarifarios (Santiago)'!$F:$F,MATCH($B2308,'Pliegos Tarifarios (Santiago)'!$A:$A,0)),H2308&lt;=500,INDEX('Pliegos Tarifarios (Santiago)'!$G:$G,MATCH($B2308,'Pliegos Tarifarios (Santiago)'!$A:$A,0)),H2308&lt;=1000,INDEX('Pliegos Tarifarios (Santiago)'!$H:$H,MATCH($B2308,'Pliegos Tarifarios (Santiago)'!$A:$A,0)),H2308&lt;=5000,INDEX('Pliegos Tarifarios (Santiago)'!$I:$I,MATCH($B2308,'Pliegos Tarifarios (Santiago)'!$A:$A,0)),H2308&gt;5000,INDEX('Pliegos Tarifarios (Santiago)'!$J:$J,MATCH($B2308,'Pliegos Tarifarios (Santiago)'!$A:$A,0)))/1.19</f>
        <v>594.18861815126058</v>
      </c>
      <c r="R2308" s="19">
        <f>INDEX('Pliegos Tarifarios (Santiago)'!$K:$K,MATCH($B2308,'Pliegos Tarifarios (Santiago)'!$A:$A,0))</f>
        <v>729.75599999999997</v>
      </c>
      <c r="S2308" s="21">
        <f t="shared" ref="S2308:S2371" si="144">SUM(M2308:R2308)</f>
        <v>82349.610304751273</v>
      </c>
      <c r="T2308" s="21">
        <f t="shared" si="141"/>
        <v>15646.425957902742</v>
      </c>
      <c r="U2308" s="19">
        <v>0</v>
      </c>
      <c r="V2308" s="21">
        <f t="shared" si="142"/>
        <v>97996.036262654015</v>
      </c>
    </row>
    <row r="2309" spans="1:22" x14ac:dyDescent="0.3">
      <c r="A2309" s="7" t="s">
        <v>141</v>
      </c>
      <c r="B2309" s="7">
        <v>10</v>
      </c>
      <c r="C2309" s="8" t="s">
        <v>178</v>
      </c>
      <c r="D2309" s="7" t="s">
        <v>217</v>
      </c>
      <c r="E2309" s="7" t="s">
        <v>34</v>
      </c>
      <c r="F2309" s="8" t="s">
        <v>218</v>
      </c>
      <c r="G2309" s="7" t="s">
        <v>30</v>
      </c>
      <c r="H2309" s="9">
        <v>420.97829999999999</v>
      </c>
      <c r="I2309" s="9">
        <v>1.1263000000000001</v>
      </c>
      <c r="J2309" s="9">
        <v>1.1263000000000001</v>
      </c>
      <c r="K2309" s="10">
        <v>1</v>
      </c>
      <c r="L2309" s="9">
        <v>14.03</v>
      </c>
      <c r="M2309" s="19">
        <f>H2309*INDEX('Pliegos Tarifarios (Santiago)'!$B:$B,MATCH($B2309,'Pliegos Tarifarios (Santiago)'!$A:$A,0))</f>
        <v>55469.363742900001</v>
      </c>
      <c r="N2309" s="19">
        <f>I2309*INDEX('Pliegos Tarifarios (Santiago)'!$C:$C,MATCH($B2309,'Pliegos Tarifarios (Santiago)'!$A:$A,0))</f>
        <v>3912.3877632000003</v>
      </c>
      <c r="O2309" s="19">
        <f>J2309*INDEX('Pliegos Tarifarios (Santiago)'!$D:$D,MATCH($B2309,'Pliegos Tarifarios (Santiago)'!$A:$A,0))</f>
        <v>16382.714911500001</v>
      </c>
      <c r="P2309" s="19">
        <f>H2309*INDEX('Pliegos Tarifarios (Santiago)'!$E:$E,MATCH($B2309,'Pliegos Tarifarios (Santiago)'!$A:$A,0))</f>
        <v>5482.8213791999997</v>
      </c>
      <c r="Q2309" s="19" cm="1">
        <f t="array" ref="Q2309">H2309*_xlfn.IFS(H2309&lt;=350,INDEX('Pliegos Tarifarios (Santiago)'!$F:$F,MATCH($B2309,'Pliegos Tarifarios (Santiago)'!$A:$A,0)),H2309&lt;=500,INDEX('Pliegos Tarifarios (Santiago)'!$G:$G,MATCH($B2309,'Pliegos Tarifarios (Santiago)'!$A:$A,0)),H2309&lt;=1000,INDEX('Pliegos Tarifarios (Santiago)'!$H:$H,MATCH($B2309,'Pliegos Tarifarios (Santiago)'!$A:$A,0)),H2309&lt;=5000,INDEX('Pliegos Tarifarios (Santiago)'!$I:$I,MATCH($B2309,'Pliegos Tarifarios (Santiago)'!$A:$A,0)),H2309&gt;5000,INDEX('Pliegos Tarifarios (Santiago)'!$J:$J,MATCH($B2309,'Pliegos Tarifarios (Santiago)'!$A:$A,0)))/1.19</f>
        <v>592.90725277310935</v>
      </c>
      <c r="R2309" s="19">
        <f>INDEX('Pliegos Tarifarios (Santiago)'!$K:$K,MATCH($B2309,'Pliegos Tarifarios (Santiago)'!$A:$A,0))</f>
        <v>729.75599999999997</v>
      </c>
      <c r="S2309" s="21">
        <f t="shared" si="144"/>
        <v>82569.951049573108</v>
      </c>
      <c r="T2309" s="21">
        <f t="shared" si="141"/>
        <v>15688.290699418891</v>
      </c>
      <c r="U2309" s="19">
        <v>0</v>
      </c>
      <c r="V2309" s="21">
        <f t="shared" si="142"/>
        <v>98258.241748992004</v>
      </c>
    </row>
    <row r="2310" spans="1:22" x14ac:dyDescent="0.3">
      <c r="A2310" s="7" t="s">
        <v>141</v>
      </c>
      <c r="B2310" s="7">
        <v>10</v>
      </c>
      <c r="C2310" s="8" t="s">
        <v>178</v>
      </c>
      <c r="D2310" s="7" t="s">
        <v>219</v>
      </c>
      <c r="E2310" s="7" t="s">
        <v>34</v>
      </c>
      <c r="F2310" s="8" t="s">
        <v>220</v>
      </c>
      <c r="G2310" s="7" t="s">
        <v>30</v>
      </c>
      <c r="H2310" s="9">
        <v>421.005</v>
      </c>
      <c r="I2310" s="9">
        <v>1.1114999999999999</v>
      </c>
      <c r="J2310" s="9">
        <v>1.0916999999999999</v>
      </c>
      <c r="K2310" s="10">
        <v>0.98218623481781375</v>
      </c>
      <c r="L2310" s="9">
        <v>14.03</v>
      </c>
      <c r="M2310" s="19">
        <f>H2310*INDEX('Pliegos Tarifarios (Santiago)'!$B:$B,MATCH($B2310,'Pliegos Tarifarios (Santiago)'!$A:$A,0))</f>
        <v>55472.881815000001</v>
      </c>
      <c r="N2310" s="19">
        <f>I2310*INDEX('Pliegos Tarifarios (Santiago)'!$C:$C,MATCH($B2310,'Pliegos Tarifarios (Santiago)'!$A:$A,0))</f>
        <v>3860.9775359999999</v>
      </c>
      <c r="O2310" s="19">
        <f>J2310*INDEX('Pliegos Tarifarios (Santiago)'!$D:$D,MATCH($B2310,'Pliegos Tarifarios (Santiago)'!$A:$A,0))</f>
        <v>15879.436978499998</v>
      </c>
      <c r="P2310" s="19">
        <f>H2310*INDEX('Pliegos Tarifarios (Santiago)'!$E:$E,MATCH($B2310,'Pliegos Tarifarios (Santiago)'!$A:$A,0))</f>
        <v>5483.1691199999996</v>
      </c>
      <c r="Q2310" s="19" cm="1">
        <f t="array" ref="Q2310">H2310*_xlfn.IFS(H2310&lt;=350,INDEX('Pliegos Tarifarios (Santiago)'!$F:$F,MATCH($B2310,'Pliegos Tarifarios (Santiago)'!$A:$A,0)),H2310&lt;=500,INDEX('Pliegos Tarifarios (Santiago)'!$G:$G,MATCH($B2310,'Pliegos Tarifarios (Santiago)'!$A:$A,0)),H2310&lt;=1000,INDEX('Pliegos Tarifarios (Santiago)'!$H:$H,MATCH($B2310,'Pliegos Tarifarios (Santiago)'!$A:$A,0)),H2310&lt;=5000,INDEX('Pliegos Tarifarios (Santiago)'!$I:$I,MATCH($B2310,'Pliegos Tarifarios (Santiago)'!$A:$A,0)),H2310&gt;5000,INDEX('Pliegos Tarifarios (Santiago)'!$J:$J,MATCH($B2310,'Pliegos Tarifarios (Santiago)'!$A:$A,0)))/1.19</f>
        <v>592.94485714285724</v>
      </c>
      <c r="R2310" s="19">
        <f>INDEX('Pliegos Tarifarios (Santiago)'!$K:$K,MATCH($B2310,'Pliegos Tarifarios (Santiago)'!$A:$A,0))</f>
        <v>729.75599999999997</v>
      </c>
      <c r="S2310" s="21">
        <f t="shared" si="144"/>
        <v>82019.166306642845</v>
      </c>
      <c r="T2310" s="21">
        <f t="shared" si="141"/>
        <v>15583.64159826214</v>
      </c>
      <c r="U2310" s="19">
        <v>0</v>
      </c>
      <c r="V2310" s="21">
        <f t="shared" si="142"/>
        <v>97602.807904904985</v>
      </c>
    </row>
    <row r="2311" spans="1:22" x14ac:dyDescent="0.3">
      <c r="A2311" s="7" t="s">
        <v>141</v>
      </c>
      <c r="B2311" s="7">
        <v>10</v>
      </c>
      <c r="C2311" s="8" t="s">
        <v>178</v>
      </c>
      <c r="D2311" s="7" t="s">
        <v>221</v>
      </c>
      <c r="E2311" s="7" t="s">
        <v>34</v>
      </c>
      <c r="F2311" s="8" t="s">
        <v>222</v>
      </c>
      <c r="G2311" s="7" t="s">
        <v>30</v>
      </c>
      <c r="H2311" s="9">
        <v>421.51900000000001</v>
      </c>
      <c r="I2311" s="9">
        <v>1.1427</v>
      </c>
      <c r="J2311" s="9">
        <v>1.1035999999999999</v>
      </c>
      <c r="K2311" s="10">
        <v>0.96578279513433085</v>
      </c>
      <c r="L2311" s="9">
        <v>14.05</v>
      </c>
      <c r="M2311" s="19">
        <f>H2311*INDEX('Pliegos Tarifarios (Santiago)'!$B:$B,MATCH($B2311,'Pliegos Tarifarios (Santiago)'!$A:$A,0))</f>
        <v>55540.607997000006</v>
      </c>
      <c r="N2311" s="19">
        <f>I2311*INDEX('Pliegos Tarifarios (Santiago)'!$C:$C,MATCH($B2311,'Pliegos Tarifarios (Santiago)'!$A:$A,0))</f>
        <v>3969.3558528000003</v>
      </c>
      <c r="O2311" s="19">
        <f>J2311*INDEX('Pliegos Tarifarios (Santiago)'!$D:$D,MATCH($B2311,'Pliegos Tarifarios (Santiago)'!$A:$A,0))</f>
        <v>16052.529677999999</v>
      </c>
      <c r="P2311" s="19">
        <f>H2311*INDEX('Pliegos Tarifarios (Santiago)'!$E:$E,MATCH($B2311,'Pliegos Tarifarios (Santiago)'!$A:$A,0))</f>
        <v>5489.863456</v>
      </c>
      <c r="Q2311" s="19" cm="1">
        <f t="array" ref="Q2311">H2311*_xlfn.IFS(H2311&lt;=350,INDEX('Pliegos Tarifarios (Santiago)'!$F:$F,MATCH($B2311,'Pliegos Tarifarios (Santiago)'!$A:$A,0)),H2311&lt;=500,INDEX('Pliegos Tarifarios (Santiago)'!$G:$G,MATCH($B2311,'Pliegos Tarifarios (Santiago)'!$A:$A,0)),H2311&lt;=1000,INDEX('Pliegos Tarifarios (Santiago)'!$H:$H,MATCH($B2311,'Pliegos Tarifarios (Santiago)'!$A:$A,0)),H2311&lt;=5000,INDEX('Pliegos Tarifarios (Santiago)'!$I:$I,MATCH($B2311,'Pliegos Tarifarios (Santiago)'!$A:$A,0)),H2311&gt;5000,INDEX('Pliegos Tarifarios (Santiago)'!$J:$J,MATCH($B2311,'Pliegos Tarifarios (Santiago)'!$A:$A,0)))/1.19</f>
        <v>593.66877647058834</v>
      </c>
      <c r="R2311" s="19">
        <f>INDEX('Pliegos Tarifarios (Santiago)'!$K:$K,MATCH($B2311,'Pliegos Tarifarios (Santiago)'!$A:$A,0))</f>
        <v>729.75599999999997</v>
      </c>
      <c r="S2311" s="21">
        <f t="shared" si="144"/>
        <v>82375.781760270591</v>
      </c>
      <c r="T2311" s="21">
        <f t="shared" si="141"/>
        <v>15651.398534451413</v>
      </c>
      <c r="U2311" s="19">
        <v>0</v>
      </c>
      <c r="V2311" s="21">
        <f t="shared" si="142"/>
        <v>98027.180294721999</v>
      </c>
    </row>
    <row r="2312" spans="1:22" x14ac:dyDescent="0.3">
      <c r="A2312" s="7" t="s">
        <v>141</v>
      </c>
      <c r="B2312" s="7">
        <v>10</v>
      </c>
      <c r="C2312" s="8" t="s">
        <v>178</v>
      </c>
      <c r="D2312" s="7" t="s">
        <v>223</v>
      </c>
      <c r="E2312" s="7" t="s">
        <v>34</v>
      </c>
      <c r="F2312" s="8" t="s">
        <v>224</v>
      </c>
      <c r="G2312" s="7" t="s">
        <v>30</v>
      </c>
      <c r="H2312" s="9">
        <v>420.70319999999998</v>
      </c>
      <c r="I2312" s="9">
        <v>1.1295999999999999</v>
      </c>
      <c r="J2312" s="9">
        <v>1.1295999999999999</v>
      </c>
      <c r="K2312" s="10">
        <v>1</v>
      </c>
      <c r="L2312" s="9">
        <v>14.02</v>
      </c>
      <c r="M2312" s="19">
        <f>H2312*INDEX('Pliegos Tarifarios (Santiago)'!$B:$B,MATCH($B2312,'Pliegos Tarifarios (Santiago)'!$A:$A,0))</f>
        <v>55433.115741599999</v>
      </c>
      <c r="N2312" s="19">
        <f>I2312*INDEX('Pliegos Tarifarios (Santiago)'!$C:$C,MATCH($B2312,'Pliegos Tarifarios (Santiago)'!$A:$A,0))</f>
        <v>3923.8508544000001</v>
      </c>
      <c r="O2312" s="19">
        <f>J2312*INDEX('Pliegos Tarifarios (Santiago)'!$D:$D,MATCH($B2312,'Pliegos Tarifarios (Santiago)'!$A:$A,0))</f>
        <v>16430.715408</v>
      </c>
      <c r="P2312" s="19">
        <f>H2312*INDEX('Pliegos Tarifarios (Santiago)'!$E:$E,MATCH($B2312,'Pliegos Tarifarios (Santiago)'!$A:$A,0))</f>
        <v>5479.2384767999993</v>
      </c>
      <c r="Q2312" s="19" cm="1">
        <f t="array" ref="Q2312">H2312*_xlfn.IFS(H2312&lt;=350,INDEX('Pliegos Tarifarios (Santiago)'!$F:$F,MATCH($B2312,'Pliegos Tarifarios (Santiago)'!$A:$A,0)),H2312&lt;=500,INDEX('Pliegos Tarifarios (Santiago)'!$G:$G,MATCH($B2312,'Pliegos Tarifarios (Santiago)'!$A:$A,0)),H2312&lt;=1000,INDEX('Pliegos Tarifarios (Santiago)'!$H:$H,MATCH($B2312,'Pliegos Tarifarios (Santiago)'!$A:$A,0)),H2312&lt;=5000,INDEX('Pliegos Tarifarios (Santiago)'!$I:$I,MATCH($B2312,'Pliegos Tarifarios (Santiago)'!$A:$A,0)),H2312&gt;5000,INDEX('Pliegos Tarifarios (Santiago)'!$J:$J,MATCH($B2312,'Pliegos Tarifarios (Santiago)'!$A:$A,0)))/1.19</f>
        <v>592.51980100840342</v>
      </c>
      <c r="R2312" s="19">
        <f>INDEX('Pliegos Tarifarios (Santiago)'!$K:$K,MATCH($B2312,'Pliegos Tarifarios (Santiago)'!$A:$A,0))</f>
        <v>729.75599999999997</v>
      </c>
      <c r="S2312" s="21">
        <f t="shared" si="144"/>
        <v>82589.196281808399</v>
      </c>
      <c r="T2312" s="21">
        <f t="shared" si="141"/>
        <v>15691.947293543597</v>
      </c>
      <c r="U2312" s="19">
        <v>0</v>
      </c>
      <c r="V2312" s="21">
        <f t="shared" si="142"/>
        <v>98281.143575351991</v>
      </c>
    </row>
    <row r="2313" spans="1:22" x14ac:dyDescent="0.3">
      <c r="A2313" s="7" t="s">
        <v>141</v>
      </c>
      <c r="B2313" s="7">
        <v>10</v>
      </c>
      <c r="C2313" s="8" t="s">
        <v>178</v>
      </c>
      <c r="D2313" s="7" t="s">
        <v>225</v>
      </c>
      <c r="E2313" s="7" t="s">
        <v>34</v>
      </c>
      <c r="F2313" s="8" t="s">
        <v>226</v>
      </c>
      <c r="G2313" s="7" t="s">
        <v>30</v>
      </c>
      <c r="H2313" s="9">
        <v>420.43029999999999</v>
      </c>
      <c r="I2313" s="9">
        <v>1.1395999999999999</v>
      </c>
      <c r="J2313" s="9">
        <v>1.1236999999999999</v>
      </c>
      <c r="K2313" s="10">
        <v>0.98604773604773599</v>
      </c>
      <c r="L2313" s="9">
        <v>14.01</v>
      </c>
      <c r="M2313" s="19">
        <f>H2313*INDEX('Pliegos Tarifarios (Santiago)'!$B:$B,MATCH($B2313,'Pliegos Tarifarios (Santiago)'!$A:$A,0))</f>
        <v>55397.157618899997</v>
      </c>
      <c r="N2313" s="19">
        <f>I2313*INDEX('Pliegos Tarifarios (Santiago)'!$C:$C,MATCH($B2313,'Pliegos Tarifarios (Santiago)'!$A:$A,0))</f>
        <v>3958.5874944000002</v>
      </c>
      <c r="O2313" s="19">
        <f>J2313*INDEX('Pliegos Tarifarios (Santiago)'!$D:$D,MATCH($B2313,'Pliegos Tarifarios (Santiago)'!$A:$A,0))</f>
        <v>16344.896338499999</v>
      </c>
      <c r="P2313" s="19">
        <f>H2313*INDEX('Pliegos Tarifarios (Santiago)'!$E:$E,MATCH($B2313,'Pliegos Tarifarios (Santiago)'!$A:$A,0))</f>
        <v>5475.6842271999994</v>
      </c>
      <c r="Q2313" s="19" cm="1">
        <f t="array" ref="Q2313">H2313*_xlfn.IFS(H2313&lt;=350,INDEX('Pliegos Tarifarios (Santiago)'!$F:$F,MATCH($B2313,'Pliegos Tarifarios (Santiago)'!$A:$A,0)),H2313&lt;=500,INDEX('Pliegos Tarifarios (Santiago)'!$G:$G,MATCH($B2313,'Pliegos Tarifarios (Santiago)'!$A:$A,0)),H2313&lt;=1000,INDEX('Pliegos Tarifarios (Santiago)'!$H:$H,MATCH($B2313,'Pliegos Tarifarios (Santiago)'!$A:$A,0)),H2313&lt;=5000,INDEX('Pliegos Tarifarios (Santiago)'!$I:$I,MATCH($B2313,'Pliegos Tarifarios (Santiago)'!$A:$A,0)),H2313&gt;5000,INDEX('Pliegos Tarifarios (Santiago)'!$J:$J,MATCH($B2313,'Pliegos Tarifarios (Santiago)'!$A:$A,0)))/1.19</f>
        <v>592.13544773109254</v>
      </c>
      <c r="R2313" s="19">
        <f>INDEX('Pliegos Tarifarios (Santiago)'!$K:$K,MATCH($B2313,'Pliegos Tarifarios (Santiago)'!$A:$A,0))</f>
        <v>729.75599999999997</v>
      </c>
      <c r="S2313" s="21">
        <f t="shared" si="144"/>
        <v>82498.217126731091</v>
      </c>
      <c r="T2313" s="21">
        <f t="shared" si="141"/>
        <v>15674.661254078908</v>
      </c>
      <c r="U2313" s="19">
        <v>0</v>
      </c>
      <c r="V2313" s="21">
        <f t="shared" si="142"/>
        <v>98172.878380809998</v>
      </c>
    </row>
    <row r="2314" spans="1:22" x14ac:dyDescent="0.3">
      <c r="A2314" s="7" t="s">
        <v>141</v>
      </c>
      <c r="B2314" s="7">
        <v>10</v>
      </c>
      <c r="C2314" s="8" t="s">
        <v>178</v>
      </c>
      <c r="D2314" s="7" t="s">
        <v>227</v>
      </c>
      <c r="E2314" s="7" t="s">
        <v>34</v>
      </c>
      <c r="F2314" s="8" t="s">
        <v>228</v>
      </c>
      <c r="G2314" s="7" t="s">
        <v>30</v>
      </c>
      <c r="H2314" s="9">
        <v>420.88420000000002</v>
      </c>
      <c r="I2314" s="9">
        <v>1.1186</v>
      </c>
      <c r="J2314" s="9">
        <v>1.1068</v>
      </c>
      <c r="K2314" s="10">
        <v>0.98945109958877164</v>
      </c>
      <c r="L2314" s="9">
        <v>14.03</v>
      </c>
      <c r="M2314" s="19">
        <f>H2314*INDEX('Pliegos Tarifarios (Santiago)'!$B:$B,MATCH($B2314,'Pliegos Tarifarios (Santiago)'!$A:$A,0))</f>
        <v>55456.964844600006</v>
      </c>
      <c r="N2314" s="19">
        <f>I2314*INDEX('Pliegos Tarifarios (Santiago)'!$C:$C,MATCH($B2314,'Pliegos Tarifarios (Santiago)'!$A:$A,0))</f>
        <v>3885.6405504000004</v>
      </c>
      <c r="O2314" s="19">
        <f>J2314*INDEX('Pliegos Tarifarios (Santiago)'!$D:$D,MATCH($B2314,'Pliegos Tarifarios (Santiago)'!$A:$A,0))</f>
        <v>16099.075613999999</v>
      </c>
      <c r="P2314" s="19">
        <f>H2314*INDEX('Pliegos Tarifarios (Santiago)'!$E:$E,MATCH($B2314,'Pliegos Tarifarios (Santiago)'!$A:$A,0))</f>
        <v>5481.5958208000002</v>
      </c>
      <c r="Q2314" s="19" cm="1">
        <f t="array" ref="Q2314">H2314*_xlfn.IFS(H2314&lt;=350,INDEX('Pliegos Tarifarios (Santiago)'!$F:$F,MATCH($B2314,'Pliegos Tarifarios (Santiago)'!$A:$A,0)),H2314&lt;=500,INDEX('Pliegos Tarifarios (Santiago)'!$G:$G,MATCH($B2314,'Pliegos Tarifarios (Santiago)'!$A:$A,0)),H2314&lt;=1000,INDEX('Pliegos Tarifarios (Santiago)'!$H:$H,MATCH($B2314,'Pliegos Tarifarios (Santiago)'!$A:$A,0)),H2314&lt;=5000,INDEX('Pliegos Tarifarios (Santiago)'!$I:$I,MATCH($B2314,'Pliegos Tarifarios (Santiago)'!$A:$A,0)),H2314&gt;5000,INDEX('Pliegos Tarifarios (Santiago)'!$J:$J,MATCH($B2314,'Pliegos Tarifarios (Santiago)'!$A:$A,0)))/1.19</f>
        <v>592.77472201680678</v>
      </c>
      <c r="R2314" s="19">
        <f>INDEX('Pliegos Tarifarios (Santiago)'!$K:$K,MATCH($B2314,'Pliegos Tarifarios (Santiago)'!$A:$A,0))</f>
        <v>729.75599999999997</v>
      </c>
      <c r="S2314" s="21">
        <f t="shared" si="144"/>
        <v>82245.807551816804</v>
      </c>
      <c r="T2314" s="21">
        <f t="shared" ref="T2314:T2377" si="145">S2314*0.19</f>
        <v>15626.703434845193</v>
      </c>
      <c r="U2314" s="19">
        <v>0</v>
      </c>
      <c r="V2314" s="21">
        <f t="shared" ref="V2314:V2377" si="146">SUM(S2314:T2314)</f>
        <v>97872.510986662004</v>
      </c>
    </row>
    <row r="2315" spans="1:22" x14ac:dyDescent="0.3">
      <c r="A2315" s="7" t="s">
        <v>141</v>
      </c>
      <c r="B2315" s="7">
        <v>10</v>
      </c>
      <c r="C2315" s="8" t="s">
        <v>178</v>
      </c>
      <c r="D2315" s="7" t="s">
        <v>229</v>
      </c>
      <c r="E2315" s="7" t="s">
        <v>34</v>
      </c>
      <c r="F2315" s="8" t="s">
        <v>230</v>
      </c>
      <c r="G2315" s="7" t="s">
        <v>30</v>
      </c>
      <c r="H2315" s="9">
        <v>420.83710000000002</v>
      </c>
      <c r="I2315" s="9">
        <v>1.1329</v>
      </c>
      <c r="J2315" s="9">
        <v>1.0943000000000001</v>
      </c>
      <c r="K2315" s="10">
        <v>0.96592814899814639</v>
      </c>
      <c r="L2315" s="9">
        <v>14.03</v>
      </c>
      <c r="M2315" s="19">
        <f>H2315*INDEX('Pliegos Tarifarios (Santiago)'!$B:$B,MATCH($B2315,'Pliegos Tarifarios (Santiago)'!$A:$A,0))</f>
        <v>55450.758807300008</v>
      </c>
      <c r="N2315" s="19">
        <f>I2315*INDEX('Pliegos Tarifarios (Santiago)'!$C:$C,MATCH($B2315,'Pliegos Tarifarios (Santiago)'!$A:$A,0))</f>
        <v>3935.3139456000004</v>
      </c>
      <c r="O2315" s="19">
        <f>J2315*INDEX('Pliegos Tarifarios (Santiago)'!$D:$D,MATCH($B2315,'Pliegos Tarifarios (Santiago)'!$A:$A,0))</f>
        <v>15917.2555515</v>
      </c>
      <c r="P2315" s="19">
        <f>H2315*INDEX('Pliegos Tarifarios (Santiago)'!$E:$E,MATCH($B2315,'Pliegos Tarifarios (Santiago)'!$A:$A,0))</f>
        <v>5480.9823903999995</v>
      </c>
      <c r="Q2315" s="19" cm="1">
        <f t="array" ref="Q2315">H2315*_xlfn.IFS(H2315&lt;=350,INDEX('Pliegos Tarifarios (Santiago)'!$F:$F,MATCH($B2315,'Pliegos Tarifarios (Santiago)'!$A:$A,0)),H2315&lt;=500,INDEX('Pliegos Tarifarios (Santiago)'!$G:$G,MATCH($B2315,'Pliegos Tarifarios (Santiago)'!$A:$A,0)),H2315&lt;=1000,INDEX('Pliegos Tarifarios (Santiago)'!$H:$H,MATCH($B2315,'Pliegos Tarifarios (Santiago)'!$A:$A,0)),H2315&lt;=5000,INDEX('Pliegos Tarifarios (Santiago)'!$I:$I,MATCH($B2315,'Pliegos Tarifarios (Santiago)'!$A:$A,0)),H2315&gt;5000,INDEX('Pliegos Tarifarios (Santiago)'!$J:$J,MATCH($B2315,'Pliegos Tarifarios (Santiago)'!$A:$A,0)))/1.19</f>
        <v>592.70838621848748</v>
      </c>
      <c r="R2315" s="19">
        <f>INDEX('Pliegos Tarifarios (Santiago)'!$K:$K,MATCH($B2315,'Pliegos Tarifarios (Santiago)'!$A:$A,0))</f>
        <v>729.75599999999997</v>
      </c>
      <c r="S2315" s="21">
        <f t="shared" si="144"/>
        <v>82106.775081018481</v>
      </c>
      <c r="T2315" s="21">
        <f t="shared" si="145"/>
        <v>15600.287265393512</v>
      </c>
      <c r="U2315" s="19">
        <v>0</v>
      </c>
      <c r="V2315" s="21">
        <f t="shared" si="146"/>
        <v>97707.062346411985</v>
      </c>
    </row>
    <row r="2316" spans="1:22" x14ac:dyDescent="0.3">
      <c r="A2316" s="7" t="s">
        <v>141</v>
      </c>
      <c r="B2316" s="7">
        <v>10</v>
      </c>
      <c r="C2316" s="8" t="s">
        <v>178</v>
      </c>
      <c r="D2316" s="7" t="s">
        <v>231</v>
      </c>
      <c r="E2316" s="7" t="s">
        <v>34</v>
      </c>
      <c r="F2316" s="8" t="s">
        <v>232</v>
      </c>
      <c r="G2316" s="7" t="s">
        <v>30</v>
      </c>
      <c r="H2316" s="9">
        <v>421.96359999999999</v>
      </c>
      <c r="I2316" s="9">
        <v>1.1337999999999999</v>
      </c>
      <c r="J2316" s="9">
        <v>1.1337999999999999</v>
      </c>
      <c r="K2316" s="10">
        <v>1</v>
      </c>
      <c r="L2316" s="9">
        <v>14.07</v>
      </c>
      <c r="M2316" s="19">
        <f>H2316*INDEX('Pliegos Tarifarios (Santiago)'!$B:$B,MATCH($B2316,'Pliegos Tarifarios (Santiago)'!$A:$A,0))</f>
        <v>55599.1898268</v>
      </c>
      <c r="N2316" s="19">
        <f>I2316*INDEX('Pliegos Tarifarios (Santiago)'!$C:$C,MATCH($B2316,'Pliegos Tarifarios (Santiago)'!$A:$A,0))</f>
        <v>3938.4402432000002</v>
      </c>
      <c r="O2316" s="19">
        <f>J2316*INDEX('Pliegos Tarifarios (Santiago)'!$D:$D,MATCH($B2316,'Pliegos Tarifarios (Santiago)'!$A:$A,0))</f>
        <v>16491.806948999998</v>
      </c>
      <c r="P2316" s="19">
        <f>H2316*INDEX('Pliegos Tarifarios (Santiago)'!$E:$E,MATCH($B2316,'Pliegos Tarifarios (Santiago)'!$A:$A,0))</f>
        <v>5495.6539263999994</v>
      </c>
      <c r="Q2316" s="19" cm="1">
        <f t="array" ref="Q2316">H2316*_xlfn.IFS(H2316&lt;=350,INDEX('Pliegos Tarifarios (Santiago)'!$F:$F,MATCH($B2316,'Pliegos Tarifarios (Santiago)'!$A:$A,0)),H2316&lt;=500,INDEX('Pliegos Tarifarios (Santiago)'!$G:$G,MATCH($B2316,'Pliegos Tarifarios (Santiago)'!$A:$A,0)),H2316&lt;=1000,INDEX('Pliegos Tarifarios (Santiago)'!$H:$H,MATCH($B2316,'Pliegos Tarifarios (Santiago)'!$A:$A,0)),H2316&lt;=5000,INDEX('Pliegos Tarifarios (Santiago)'!$I:$I,MATCH($B2316,'Pliegos Tarifarios (Santiago)'!$A:$A,0)),H2316&gt;5000,INDEX('Pliegos Tarifarios (Santiago)'!$J:$J,MATCH($B2316,'Pliegos Tarifarios (Santiago)'!$A:$A,0)))/1.19</f>
        <v>594.29495260504211</v>
      </c>
      <c r="R2316" s="19">
        <f>INDEX('Pliegos Tarifarios (Santiago)'!$K:$K,MATCH($B2316,'Pliegos Tarifarios (Santiago)'!$A:$A,0))</f>
        <v>729.75599999999997</v>
      </c>
      <c r="S2316" s="21">
        <f t="shared" si="144"/>
        <v>82849.141898005037</v>
      </c>
      <c r="T2316" s="21">
        <f t="shared" si="145"/>
        <v>15741.336960620958</v>
      </c>
      <c r="U2316" s="19">
        <v>0</v>
      </c>
      <c r="V2316" s="21">
        <f t="shared" si="146"/>
        <v>98590.478858625997</v>
      </c>
    </row>
    <row r="2317" spans="1:22" x14ac:dyDescent="0.3">
      <c r="A2317" s="7" t="s">
        <v>141</v>
      </c>
      <c r="B2317" s="7">
        <v>10</v>
      </c>
      <c r="C2317" s="8" t="s">
        <v>178</v>
      </c>
      <c r="D2317" s="7" t="s">
        <v>233</v>
      </c>
      <c r="E2317" s="7" t="s">
        <v>34</v>
      </c>
      <c r="F2317" s="8" t="s">
        <v>234</v>
      </c>
      <c r="G2317" s="7" t="s">
        <v>30</v>
      </c>
      <c r="H2317" s="9">
        <v>420.05840000000001</v>
      </c>
      <c r="I2317" s="9">
        <v>1.1104000000000001</v>
      </c>
      <c r="J2317" s="9">
        <v>1.0880000000000001</v>
      </c>
      <c r="K2317" s="10">
        <v>0.97982708933717577</v>
      </c>
      <c r="L2317" s="9">
        <v>14</v>
      </c>
      <c r="M2317" s="19">
        <f>H2317*INDEX('Pliegos Tarifarios (Santiago)'!$B:$B,MATCH($B2317,'Pliegos Tarifarios (Santiago)'!$A:$A,0))</f>
        <v>55348.154959200001</v>
      </c>
      <c r="N2317" s="19">
        <f>I2317*INDEX('Pliegos Tarifarios (Santiago)'!$C:$C,MATCH($B2317,'Pliegos Tarifarios (Santiago)'!$A:$A,0))</f>
        <v>3857.1565056000004</v>
      </c>
      <c r="O2317" s="19">
        <f>J2317*INDEX('Pliegos Tarifarios (Santiago)'!$D:$D,MATCH($B2317,'Pliegos Tarifarios (Santiago)'!$A:$A,0))</f>
        <v>15825.61824</v>
      </c>
      <c r="P2317" s="19">
        <f>H2317*INDEX('Pliegos Tarifarios (Santiago)'!$E:$E,MATCH($B2317,'Pliegos Tarifarios (Santiago)'!$A:$A,0))</f>
        <v>5470.8406015999999</v>
      </c>
      <c r="Q2317" s="19" cm="1">
        <f t="array" ref="Q2317">H2317*_xlfn.IFS(H2317&lt;=350,INDEX('Pliegos Tarifarios (Santiago)'!$F:$F,MATCH($B2317,'Pliegos Tarifarios (Santiago)'!$A:$A,0)),H2317&lt;=500,INDEX('Pliegos Tarifarios (Santiago)'!$G:$G,MATCH($B2317,'Pliegos Tarifarios (Santiago)'!$A:$A,0)),H2317&lt;=1000,INDEX('Pliegos Tarifarios (Santiago)'!$H:$H,MATCH($B2317,'Pliegos Tarifarios (Santiago)'!$A:$A,0)),H2317&lt;=5000,INDEX('Pliegos Tarifarios (Santiago)'!$I:$I,MATCH($B2317,'Pliegos Tarifarios (Santiago)'!$A:$A,0)),H2317&gt;5000,INDEX('Pliegos Tarifarios (Santiago)'!$J:$J,MATCH($B2317,'Pliegos Tarifarios (Santiago)'!$A:$A,0)))/1.19</f>
        <v>591.6116625210085</v>
      </c>
      <c r="R2317" s="19">
        <f>INDEX('Pliegos Tarifarios (Santiago)'!$K:$K,MATCH($B2317,'Pliegos Tarifarios (Santiago)'!$A:$A,0))</f>
        <v>729.75599999999997</v>
      </c>
      <c r="S2317" s="21">
        <f t="shared" si="144"/>
        <v>81823.137968921001</v>
      </c>
      <c r="T2317" s="21">
        <f t="shared" si="145"/>
        <v>15546.39621409499</v>
      </c>
      <c r="U2317" s="19">
        <v>0</v>
      </c>
      <c r="V2317" s="21">
        <f t="shared" si="146"/>
        <v>97369.534183015989</v>
      </c>
    </row>
    <row r="2318" spans="1:22" x14ac:dyDescent="0.3">
      <c r="A2318" s="7" t="s">
        <v>141</v>
      </c>
      <c r="B2318" s="7">
        <v>10</v>
      </c>
      <c r="C2318" s="8" t="s">
        <v>178</v>
      </c>
      <c r="D2318" s="7" t="s">
        <v>235</v>
      </c>
      <c r="E2318" s="7" t="s">
        <v>236</v>
      </c>
      <c r="F2318" s="8" t="s">
        <v>39</v>
      </c>
      <c r="G2318" s="7" t="s">
        <v>30</v>
      </c>
      <c r="H2318" s="9">
        <v>701.68179999999995</v>
      </c>
      <c r="I2318" s="9">
        <v>1.8629</v>
      </c>
      <c r="J2318" s="9">
        <v>1.8237000000000001</v>
      </c>
      <c r="K2318" s="10">
        <v>0.97895753932041452</v>
      </c>
      <c r="L2318" s="9">
        <v>23.39</v>
      </c>
      <c r="M2318" s="19">
        <f>H2318*INDEX('Pliegos Tarifarios (Santiago)'!$B:$B,MATCH($B2318,'Pliegos Tarifarios (Santiago)'!$A:$A,0))</f>
        <v>92455.699013399993</v>
      </c>
      <c r="N2318" s="19">
        <f>I2318*INDEX('Pliegos Tarifarios (Santiago)'!$C:$C,MATCH($B2318,'Pliegos Tarifarios (Santiago)'!$A:$A,0))</f>
        <v>6471.0886656000002</v>
      </c>
      <c r="O2318" s="19">
        <f>J2318*INDEX('Pliegos Tarifarios (Santiago)'!$D:$D,MATCH($B2318,'Pliegos Tarifarios (Santiago)'!$A:$A,0))</f>
        <v>26526.8198385</v>
      </c>
      <c r="P2318" s="19">
        <f>H2318*INDEX('Pliegos Tarifarios (Santiago)'!$E:$E,MATCH($B2318,'Pliegos Tarifarios (Santiago)'!$A:$A,0))</f>
        <v>9138.7037631999992</v>
      </c>
      <c r="Q2318" s="19" cm="1">
        <f t="array" ref="Q2318">H2318*_xlfn.IFS(H2318&lt;=350,INDEX('Pliegos Tarifarios (Santiago)'!$F:$F,MATCH($B2318,'Pliegos Tarifarios (Santiago)'!$A:$A,0)),H2318&lt;=500,INDEX('Pliegos Tarifarios (Santiago)'!$G:$G,MATCH($B2318,'Pliegos Tarifarios (Santiago)'!$A:$A,0)),H2318&lt;=1000,INDEX('Pliegos Tarifarios (Santiago)'!$H:$H,MATCH($B2318,'Pliegos Tarifarios (Santiago)'!$A:$A,0)),H2318&lt;=5000,INDEX('Pliegos Tarifarios (Santiago)'!$I:$I,MATCH($B2318,'Pliegos Tarifarios (Santiago)'!$A:$A,0)),H2318&gt;5000,INDEX('Pliegos Tarifarios (Santiago)'!$J:$J,MATCH($B2318,'Pliegos Tarifarios (Santiago)'!$A:$A,0)))/1.19</f>
        <v>1645.7091628571429</v>
      </c>
      <c r="R2318" s="19">
        <f>INDEX('Pliegos Tarifarios (Santiago)'!$K:$K,MATCH($B2318,'Pliegos Tarifarios (Santiago)'!$A:$A,0))</f>
        <v>729.75599999999997</v>
      </c>
      <c r="S2318" s="21">
        <f t="shared" si="144"/>
        <v>136967.77644355714</v>
      </c>
      <c r="T2318" s="21">
        <f t="shared" si="145"/>
        <v>26023.877524275857</v>
      </c>
      <c r="U2318" s="19">
        <v>0</v>
      </c>
      <c r="V2318" s="21">
        <f t="shared" si="146"/>
        <v>162991.653967833</v>
      </c>
    </row>
    <row r="2319" spans="1:22" x14ac:dyDescent="0.3">
      <c r="A2319" s="7" t="s">
        <v>141</v>
      </c>
      <c r="B2319" s="7">
        <v>10</v>
      </c>
      <c r="C2319" s="8" t="s">
        <v>178</v>
      </c>
      <c r="D2319" s="7" t="s">
        <v>237</v>
      </c>
      <c r="E2319" s="7" t="s">
        <v>236</v>
      </c>
      <c r="F2319" s="8" t="s">
        <v>37</v>
      </c>
      <c r="G2319" s="7" t="s">
        <v>30</v>
      </c>
      <c r="H2319" s="9">
        <v>699.88670000000002</v>
      </c>
      <c r="I2319" s="9">
        <v>1.8885000000000001</v>
      </c>
      <c r="J2319" s="9">
        <v>1.8611</v>
      </c>
      <c r="K2319" s="10">
        <v>0.98549113052687309</v>
      </c>
      <c r="L2319" s="9">
        <v>23.33</v>
      </c>
      <c r="M2319" s="19">
        <f>H2319*INDEX('Pliegos Tarifarios (Santiago)'!$B:$B,MATCH($B2319,'Pliegos Tarifarios (Santiago)'!$A:$A,0))</f>
        <v>92219.171252100001</v>
      </c>
      <c r="N2319" s="19">
        <f>I2319*INDEX('Pliegos Tarifarios (Santiago)'!$C:$C,MATCH($B2319,'Pliegos Tarifarios (Santiago)'!$A:$A,0))</f>
        <v>6560.0144640000008</v>
      </c>
      <c r="O2319" s="19">
        <f>J2319*INDEX('Pliegos Tarifarios (Santiago)'!$D:$D,MATCH($B2319,'Pliegos Tarifarios (Santiago)'!$A:$A,0))</f>
        <v>27070.825465499998</v>
      </c>
      <c r="P2319" s="19">
        <f>H2319*INDEX('Pliegos Tarifarios (Santiago)'!$E:$E,MATCH($B2319,'Pliegos Tarifarios (Santiago)'!$A:$A,0))</f>
        <v>9115.3243807999988</v>
      </c>
      <c r="Q2319" s="19" cm="1">
        <f t="array" ref="Q2319">H2319*_xlfn.IFS(H2319&lt;=350,INDEX('Pliegos Tarifarios (Santiago)'!$F:$F,MATCH($B2319,'Pliegos Tarifarios (Santiago)'!$A:$A,0)),H2319&lt;=500,INDEX('Pliegos Tarifarios (Santiago)'!$G:$G,MATCH($B2319,'Pliegos Tarifarios (Santiago)'!$A:$A,0)),H2319&lt;=1000,INDEX('Pliegos Tarifarios (Santiago)'!$H:$H,MATCH($B2319,'Pliegos Tarifarios (Santiago)'!$A:$A,0)),H2319&lt;=5000,INDEX('Pliegos Tarifarios (Santiago)'!$I:$I,MATCH($B2319,'Pliegos Tarifarios (Santiago)'!$A:$A,0)),H2319&gt;5000,INDEX('Pliegos Tarifarios (Santiago)'!$J:$J,MATCH($B2319,'Pliegos Tarifarios (Santiago)'!$A:$A,0)))/1.19</f>
        <v>1641.4989745378155</v>
      </c>
      <c r="R2319" s="19">
        <f>INDEX('Pliegos Tarifarios (Santiago)'!$K:$K,MATCH($B2319,'Pliegos Tarifarios (Santiago)'!$A:$A,0))</f>
        <v>729.75599999999997</v>
      </c>
      <c r="S2319" s="21">
        <f t="shared" si="144"/>
        <v>137336.59053693785</v>
      </c>
      <c r="T2319" s="21">
        <f t="shared" si="145"/>
        <v>26093.95220201819</v>
      </c>
      <c r="U2319" s="19">
        <v>0</v>
      </c>
      <c r="V2319" s="21">
        <f t="shared" si="146"/>
        <v>163430.54273895605</v>
      </c>
    </row>
    <row r="2320" spans="1:22" x14ac:dyDescent="0.3">
      <c r="A2320" s="7" t="s">
        <v>141</v>
      </c>
      <c r="B2320" s="7">
        <v>10</v>
      </c>
      <c r="C2320" s="8" t="s">
        <v>178</v>
      </c>
      <c r="D2320" s="7" t="s">
        <v>238</v>
      </c>
      <c r="E2320" s="7" t="s">
        <v>236</v>
      </c>
      <c r="F2320" s="8" t="s">
        <v>239</v>
      </c>
      <c r="G2320" s="7" t="s">
        <v>30</v>
      </c>
      <c r="H2320" s="9">
        <v>701.88220000000001</v>
      </c>
      <c r="I2320" s="9">
        <v>1.8906000000000001</v>
      </c>
      <c r="J2320" s="9">
        <v>1.8587</v>
      </c>
      <c r="K2320" s="10">
        <v>0.9831270496138792</v>
      </c>
      <c r="L2320" s="9">
        <v>23.4</v>
      </c>
      <c r="M2320" s="19">
        <f>H2320*INDEX('Pliegos Tarifarios (Santiago)'!$B:$B,MATCH($B2320,'Pliegos Tarifarios (Santiago)'!$A:$A,0))</f>
        <v>92482.104318600002</v>
      </c>
      <c r="N2320" s="19">
        <f>I2320*INDEX('Pliegos Tarifarios (Santiago)'!$C:$C,MATCH($B2320,'Pliegos Tarifarios (Santiago)'!$A:$A,0))</f>
        <v>6567.3091584000003</v>
      </c>
      <c r="O2320" s="19">
        <f>J2320*INDEX('Pliegos Tarifarios (Santiago)'!$D:$D,MATCH($B2320,'Pliegos Tarifarios (Santiago)'!$A:$A,0))</f>
        <v>27035.916013499998</v>
      </c>
      <c r="P2320" s="19">
        <f>H2320*INDEX('Pliegos Tarifarios (Santiago)'!$E:$E,MATCH($B2320,'Pliegos Tarifarios (Santiago)'!$A:$A,0))</f>
        <v>9141.3137728000002</v>
      </c>
      <c r="Q2320" s="19" cm="1">
        <f t="array" ref="Q2320">H2320*_xlfn.IFS(H2320&lt;=350,INDEX('Pliegos Tarifarios (Santiago)'!$F:$F,MATCH($B2320,'Pliegos Tarifarios (Santiago)'!$A:$A,0)),H2320&lt;=500,INDEX('Pliegos Tarifarios (Santiago)'!$G:$G,MATCH($B2320,'Pliegos Tarifarios (Santiago)'!$A:$A,0)),H2320&lt;=1000,INDEX('Pliegos Tarifarios (Santiago)'!$H:$H,MATCH($B2320,'Pliegos Tarifarios (Santiago)'!$A:$A,0)),H2320&lt;=5000,INDEX('Pliegos Tarifarios (Santiago)'!$I:$I,MATCH($B2320,'Pliegos Tarifarios (Santiago)'!$A:$A,0)),H2320&gt;5000,INDEX('Pliegos Tarifarios (Santiago)'!$J:$J,MATCH($B2320,'Pliegos Tarifarios (Santiago)'!$A:$A,0)))/1.19</f>
        <v>1646.1791766386557</v>
      </c>
      <c r="R2320" s="19">
        <f>INDEX('Pliegos Tarifarios (Santiago)'!$K:$K,MATCH($B2320,'Pliegos Tarifarios (Santiago)'!$A:$A,0))</f>
        <v>729.75599999999997</v>
      </c>
      <c r="S2320" s="21">
        <f t="shared" si="144"/>
        <v>137602.57843993866</v>
      </c>
      <c r="T2320" s="21">
        <f t="shared" si="145"/>
        <v>26144.489903588346</v>
      </c>
      <c r="U2320" s="19">
        <v>0</v>
      </c>
      <c r="V2320" s="21">
        <f t="shared" si="146"/>
        <v>163747.068343527</v>
      </c>
    </row>
    <row r="2321" spans="1:22" x14ac:dyDescent="0.3">
      <c r="A2321" s="7" t="s">
        <v>141</v>
      </c>
      <c r="B2321" s="7">
        <v>10</v>
      </c>
      <c r="C2321" s="8" t="s">
        <v>178</v>
      </c>
      <c r="D2321" s="7" t="s">
        <v>240</v>
      </c>
      <c r="E2321" s="7" t="s">
        <v>236</v>
      </c>
      <c r="F2321" s="8" t="s">
        <v>241</v>
      </c>
      <c r="G2321" s="7" t="s">
        <v>30</v>
      </c>
      <c r="H2321" s="9">
        <v>700.20809999999994</v>
      </c>
      <c r="I2321" s="9">
        <v>1.871</v>
      </c>
      <c r="J2321" s="9">
        <v>1.871</v>
      </c>
      <c r="K2321" s="10">
        <v>1</v>
      </c>
      <c r="L2321" s="9">
        <v>23.34</v>
      </c>
      <c r="M2321" s="19">
        <f>H2321*INDEX('Pliegos Tarifarios (Santiago)'!$B:$B,MATCH($B2321,'Pliegos Tarifarios (Santiago)'!$A:$A,0))</f>
        <v>92261.519880299995</v>
      </c>
      <c r="N2321" s="19">
        <f>I2321*INDEX('Pliegos Tarifarios (Santiago)'!$C:$C,MATCH($B2321,'Pliegos Tarifarios (Santiago)'!$A:$A,0))</f>
        <v>6499.2253440000004</v>
      </c>
      <c r="O2321" s="19">
        <f>J2321*INDEX('Pliegos Tarifarios (Santiago)'!$D:$D,MATCH($B2321,'Pliegos Tarifarios (Santiago)'!$A:$A,0))</f>
        <v>27214.826955</v>
      </c>
      <c r="P2321" s="19">
        <f>H2321*INDEX('Pliegos Tarifarios (Santiago)'!$E:$E,MATCH($B2321,'Pliegos Tarifarios (Santiago)'!$A:$A,0))</f>
        <v>9119.5102943999991</v>
      </c>
      <c r="Q2321" s="19" cm="1">
        <f t="array" ref="Q2321">H2321*_xlfn.IFS(H2321&lt;=350,INDEX('Pliegos Tarifarios (Santiago)'!$F:$F,MATCH($B2321,'Pliegos Tarifarios (Santiago)'!$A:$A,0)),H2321&lt;=500,INDEX('Pliegos Tarifarios (Santiago)'!$G:$G,MATCH($B2321,'Pliegos Tarifarios (Santiago)'!$A:$A,0)),H2321&lt;=1000,INDEX('Pliegos Tarifarios (Santiago)'!$H:$H,MATCH($B2321,'Pliegos Tarifarios (Santiago)'!$A:$A,0)),H2321&lt;=5000,INDEX('Pliegos Tarifarios (Santiago)'!$I:$I,MATCH($B2321,'Pliegos Tarifarios (Santiago)'!$A:$A,0)),H2321&gt;5000,INDEX('Pliegos Tarifarios (Santiago)'!$J:$J,MATCH($B2321,'Pliegos Tarifarios (Santiago)'!$A:$A,0)))/1.19</f>
        <v>1642.2527790756305</v>
      </c>
      <c r="R2321" s="19">
        <f>INDEX('Pliegos Tarifarios (Santiago)'!$K:$K,MATCH($B2321,'Pliegos Tarifarios (Santiago)'!$A:$A,0))</f>
        <v>729.75599999999997</v>
      </c>
      <c r="S2321" s="21">
        <f t="shared" si="144"/>
        <v>137467.09125277563</v>
      </c>
      <c r="T2321" s="21">
        <f t="shared" si="145"/>
        <v>26118.74733802737</v>
      </c>
      <c r="U2321" s="19">
        <v>0</v>
      </c>
      <c r="V2321" s="21">
        <f t="shared" si="146"/>
        <v>163585.838590803</v>
      </c>
    </row>
    <row r="2322" spans="1:22" x14ac:dyDescent="0.3">
      <c r="A2322" s="7" t="s">
        <v>141</v>
      </c>
      <c r="B2322" s="7">
        <v>10</v>
      </c>
      <c r="C2322" s="8" t="s">
        <v>178</v>
      </c>
      <c r="D2322" s="7" t="s">
        <v>242</v>
      </c>
      <c r="E2322" s="7" t="s">
        <v>236</v>
      </c>
      <c r="F2322" s="8" t="s">
        <v>243</v>
      </c>
      <c r="G2322" s="7" t="s">
        <v>30</v>
      </c>
      <c r="H2322" s="9">
        <v>702.14869999999996</v>
      </c>
      <c r="I2322" s="9">
        <v>1.8245</v>
      </c>
      <c r="J2322" s="9">
        <v>1.8125</v>
      </c>
      <c r="K2322" s="10">
        <v>0.99342285557687038</v>
      </c>
      <c r="L2322" s="9">
        <v>23.4</v>
      </c>
      <c r="M2322" s="19">
        <f>H2322*INDEX('Pliegos Tarifarios (Santiago)'!$B:$B,MATCH($B2322,'Pliegos Tarifarios (Santiago)'!$A:$A,0))</f>
        <v>92517.219158099993</v>
      </c>
      <c r="N2322" s="19">
        <f>I2322*INDEX('Pliegos Tarifarios (Santiago)'!$C:$C,MATCH($B2322,'Pliegos Tarifarios (Santiago)'!$A:$A,0))</f>
        <v>6337.6999680000008</v>
      </c>
      <c r="O2322" s="19">
        <f>J2322*INDEX('Pliegos Tarifarios (Santiago)'!$D:$D,MATCH($B2322,'Pliegos Tarifarios (Santiago)'!$A:$A,0))</f>
        <v>26363.909062499999</v>
      </c>
      <c r="P2322" s="19">
        <f>H2322*INDEX('Pliegos Tarifarios (Santiago)'!$E:$E,MATCH($B2322,'Pliegos Tarifarios (Santiago)'!$A:$A,0))</f>
        <v>9144.7846687999991</v>
      </c>
      <c r="Q2322" s="19" cm="1">
        <f t="array" ref="Q2322">H2322*_xlfn.IFS(H2322&lt;=350,INDEX('Pliegos Tarifarios (Santiago)'!$F:$F,MATCH($B2322,'Pliegos Tarifarios (Santiago)'!$A:$A,0)),H2322&lt;=500,INDEX('Pliegos Tarifarios (Santiago)'!$G:$G,MATCH($B2322,'Pliegos Tarifarios (Santiago)'!$A:$A,0)),H2322&lt;=1000,INDEX('Pliegos Tarifarios (Santiago)'!$H:$H,MATCH($B2322,'Pliegos Tarifarios (Santiago)'!$A:$A,0)),H2322&lt;=5000,INDEX('Pliegos Tarifarios (Santiago)'!$I:$I,MATCH($B2322,'Pliegos Tarifarios (Santiago)'!$A:$A,0)),H2322&gt;5000,INDEX('Pliegos Tarifarios (Santiago)'!$J:$J,MATCH($B2322,'Pliegos Tarifarios (Santiago)'!$A:$A,0)))/1.19</f>
        <v>1646.8042199159665</v>
      </c>
      <c r="R2322" s="19">
        <f>INDEX('Pliegos Tarifarios (Santiago)'!$K:$K,MATCH($B2322,'Pliegos Tarifarios (Santiago)'!$A:$A,0))</f>
        <v>729.75599999999997</v>
      </c>
      <c r="S2322" s="21">
        <f t="shared" si="144"/>
        <v>136740.17307731594</v>
      </c>
      <c r="T2322" s="21">
        <f t="shared" si="145"/>
        <v>25980.632884690029</v>
      </c>
      <c r="U2322" s="19">
        <v>0</v>
      </c>
      <c r="V2322" s="21">
        <f t="shared" si="146"/>
        <v>162720.80596200598</v>
      </c>
    </row>
    <row r="2323" spans="1:22" x14ac:dyDescent="0.3">
      <c r="A2323" s="7" t="s">
        <v>141</v>
      </c>
      <c r="B2323" s="7">
        <v>10</v>
      </c>
      <c r="C2323" s="8" t="s">
        <v>178</v>
      </c>
      <c r="D2323" s="7" t="s">
        <v>244</v>
      </c>
      <c r="E2323" s="7" t="s">
        <v>51</v>
      </c>
      <c r="F2323" s="8" t="s">
        <v>245</v>
      </c>
      <c r="G2323" s="7" t="s">
        <v>30</v>
      </c>
      <c r="H2323" s="9">
        <v>701.923</v>
      </c>
      <c r="I2323" s="9">
        <v>1.8846000000000001</v>
      </c>
      <c r="J2323" s="9">
        <v>1.8846000000000001</v>
      </c>
      <c r="K2323" s="10">
        <v>1</v>
      </c>
      <c r="L2323" s="9">
        <v>23.4</v>
      </c>
      <c r="M2323" s="19">
        <f>H2323*INDEX('Pliegos Tarifarios (Santiago)'!$B:$B,MATCH($B2323,'Pliegos Tarifarios (Santiago)'!$A:$A,0))</f>
        <v>92487.480249</v>
      </c>
      <c r="N2323" s="19">
        <f>I2323*INDEX('Pliegos Tarifarios (Santiago)'!$C:$C,MATCH($B2323,'Pliegos Tarifarios (Santiago)'!$A:$A,0))</f>
        <v>6546.4671744000007</v>
      </c>
      <c r="O2323" s="19">
        <f>J2323*INDEX('Pliegos Tarifarios (Santiago)'!$D:$D,MATCH($B2323,'Pliegos Tarifarios (Santiago)'!$A:$A,0))</f>
        <v>27412.647183000001</v>
      </c>
      <c r="P2323" s="19">
        <f>H2323*INDEX('Pliegos Tarifarios (Santiago)'!$E:$E,MATCH($B2323,'Pliegos Tarifarios (Santiago)'!$A:$A,0))</f>
        <v>9141.8451519999999</v>
      </c>
      <c r="Q2323" s="19" cm="1">
        <f t="array" ref="Q2323">H2323*_xlfn.IFS(H2323&lt;=350,INDEX('Pliegos Tarifarios (Santiago)'!$F:$F,MATCH($B2323,'Pliegos Tarifarios (Santiago)'!$A:$A,0)),H2323&lt;=500,INDEX('Pliegos Tarifarios (Santiago)'!$G:$G,MATCH($B2323,'Pliegos Tarifarios (Santiago)'!$A:$A,0)),H2323&lt;=1000,INDEX('Pliegos Tarifarios (Santiago)'!$H:$H,MATCH($B2323,'Pliegos Tarifarios (Santiago)'!$A:$A,0)),H2323&lt;=5000,INDEX('Pliegos Tarifarios (Santiago)'!$I:$I,MATCH($B2323,'Pliegos Tarifarios (Santiago)'!$A:$A,0)),H2323&gt;5000,INDEX('Pliegos Tarifarios (Santiago)'!$J:$J,MATCH($B2323,'Pliegos Tarifarios (Santiago)'!$A:$A,0)))/1.19</f>
        <v>1646.2748680672273</v>
      </c>
      <c r="R2323" s="19">
        <f>INDEX('Pliegos Tarifarios (Santiago)'!$K:$K,MATCH($B2323,'Pliegos Tarifarios (Santiago)'!$A:$A,0))</f>
        <v>729.75599999999997</v>
      </c>
      <c r="S2323" s="21">
        <f t="shared" si="144"/>
        <v>137964.47062646723</v>
      </c>
      <c r="T2323" s="21">
        <f t="shared" si="145"/>
        <v>26213.249419028773</v>
      </c>
      <c r="U2323" s="19">
        <v>0</v>
      </c>
      <c r="V2323" s="21">
        <f t="shared" si="146"/>
        <v>164177.72004549601</v>
      </c>
    </row>
    <row r="2324" spans="1:22" x14ac:dyDescent="0.3">
      <c r="A2324" s="7" t="s">
        <v>141</v>
      </c>
      <c r="B2324" s="7">
        <v>10</v>
      </c>
      <c r="C2324" s="8" t="s">
        <v>178</v>
      </c>
      <c r="D2324" s="7" t="s">
        <v>246</v>
      </c>
      <c r="E2324" s="7" t="s">
        <v>247</v>
      </c>
      <c r="F2324" s="8" t="s">
        <v>248</v>
      </c>
      <c r="G2324" s="7" t="s">
        <v>30</v>
      </c>
      <c r="H2324" s="9">
        <v>561.62570000000005</v>
      </c>
      <c r="I2324" s="9">
        <v>1.5002</v>
      </c>
      <c r="J2324" s="9">
        <v>1.5002</v>
      </c>
      <c r="K2324" s="10">
        <v>1</v>
      </c>
      <c r="L2324" s="9">
        <v>18.72</v>
      </c>
      <c r="M2324" s="19">
        <f>H2324*INDEX('Pliegos Tarifarios (Santiago)'!$B:$B,MATCH($B2324,'Pliegos Tarifarios (Santiago)'!$A:$A,0))</f>
        <v>74001.48710910001</v>
      </c>
      <c r="N2324" s="19">
        <f>I2324*INDEX('Pliegos Tarifarios (Santiago)'!$C:$C,MATCH($B2324,'Pliegos Tarifarios (Santiago)'!$A:$A,0))</f>
        <v>5211.1907328000007</v>
      </c>
      <c r="O2324" s="19">
        <f>J2324*INDEX('Pliegos Tarifarios (Santiago)'!$D:$D,MATCH($B2324,'Pliegos Tarifarios (Santiago)'!$A:$A,0))</f>
        <v>21821.316620999998</v>
      </c>
      <c r="P2324" s="19">
        <f>H2324*INDEX('Pliegos Tarifarios (Santiago)'!$E:$E,MATCH($B2324,'Pliegos Tarifarios (Santiago)'!$A:$A,0))</f>
        <v>7314.6131168000002</v>
      </c>
      <c r="Q2324" s="19" cm="1">
        <f t="array" ref="Q2324">H2324*_xlfn.IFS(H2324&lt;=350,INDEX('Pliegos Tarifarios (Santiago)'!$F:$F,MATCH($B2324,'Pliegos Tarifarios (Santiago)'!$A:$A,0)),H2324&lt;=500,INDEX('Pliegos Tarifarios (Santiago)'!$G:$G,MATCH($B2324,'Pliegos Tarifarios (Santiago)'!$A:$A,0)),H2324&lt;=1000,INDEX('Pliegos Tarifarios (Santiago)'!$H:$H,MATCH($B2324,'Pliegos Tarifarios (Santiago)'!$A:$A,0)),H2324&lt;=5000,INDEX('Pliegos Tarifarios (Santiago)'!$I:$I,MATCH($B2324,'Pliegos Tarifarios (Santiago)'!$A:$A,0)),H2324&gt;5000,INDEX('Pliegos Tarifarios (Santiago)'!$J:$J,MATCH($B2324,'Pliegos Tarifarios (Santiago)'!$A:$A,0)))/1.19</f>
        <v>1317.2246459663868</v>
      </c>
      <c r="R2324" s="19">
        <f>INDEX('Pliegos Tarifarios (Santiago)'!$K:$K,MATCH($B2324,'Pliegos Tarifarios (Santiago)'!$A:$A,0))</f>
        <v>729.75599999999997</v>
      </c>
      <c r="S2324" s="21">
        <f t="shared" si="144"/>
        <v>110395.58822566639</v>
      </c>
      <c r="T2324" s="21">
        <f t="shared" si="145"/>
        <v>20975.161762876614</v>
      </c>
      <c r="U2324" s="19">
        <v>0</v>
      </c>
      <c r="V2324" s="21">
        <f t="shared" si="146"/>
        <v>131370.74998854302</v>
      </c>
    </row>
    <row r="2325" spans="1:22" x14ac:dyDescent="0.3">
      <c r="A2325" s="7" t="s">
        <v>141</v>
      </c>
      <c r="B2325" s="7">
        <v>10</v>
      </c>
      <c r="C2325" s="8" t="s">
        <v>178</v>
      </c>
      <c r="D2325" s="7" t="s">
        <v>249</v>
      </c>
      <c r="E2325" s="7" t="s">
        <v>247</v>
      </c>
      <c r="F2325" s="8" t="s">
        <v>250</v>
      </c>
      <c r="G2325" s="7" t="s">
        <v>30</v>
      </c>
      <c r="H2325" s="9">
        <v>560.38400000000001</v>
      </c>
      <c r="I2325" s="9">
        <v>1.5257000000000001</v>
      </c>
      <c r="J2325" s="9">
        <v>1.5257000000000001</v>
      </c>
      <c r="K2325" s="10">
        <v>1</v>
      </c>
      <c r="L2325" s="9">
        <v>18.68</v>
      </c>
      <c r="M2325" s="19">
        <f>H2325*INDEX('Pliegos Tarifarios (Santiago)'!$B:$B,MATCH($B2325,'Pliegos Tarifarios (Santiago)'!$A:$A,0))</f>
        <v>73837.876992000005</v>
      </c>
      <c r="N2325" s="19">
        <f>I2325*INDEX('Pliegos Tarifarios (Santiago)'!$C:$C,MATCH($B2325,'Pliegos Tarifarios (Santiago)'!$A:$A,0))</f>
        <v>5299.7691648000009</v>
      </c>
      <c r="O2325" s="19">
        <f>J2325*INDEX('Pliegos Tarifarios (Santiago)'!$D:$D,MATCH($B2325,'Pliegos Tarifarios (Santiago)'!$A:$A,0))</f>
        <v>22192.2295485</v>
      </c>
      <c r="P2325" s="19">
        <f>H2325*INDEX('Pliegos Tarifarios (Santiago)'!$E:$E,MATCH($B2325,'Pliegos Tarifarios (Santiago)'!$A:$A,0))</f>
        <v>7298.4412159999993</v>
      </c>
      <c r="Q2325" s="19" cm="1">
        <f t="array" ref="Q2325">H2325*_xlfn.IFS(H2325&lt;=350,INDEX('Pliegos Tarifarios (Santiago)'!$F:$F,MATCH($B2325,'Pliegos Tarifarios (Santiago)'!$A:$A,0)),H2325&lt;=500,INDEX('Pliegos Tarifarios (Santiago)'!$G:$G,MATCH($B2325,'Pliegos Tarifarios (Santiago)'!$A:$A,0)),H2325&lt;=1000,INDEX('Pliegos Tarifarios (Santiago)'!$H:$H,MATCH($B2325,'Pliegos Tarifarios (Santiago)'!$A:$A,0)),H2325&lt;=5000,INDEX('Pliegos Tarifarios (Santiago)'!$I:$I,MATCH($B2325,'Pliegos Tarifarios (Santiago)'!$A:$A,0)),H2325&gt;5000,INDEX('Pliegos Tarifarios (Santiago)'!$J:$J,MATCH($B2325,'Pliegos Tarifarios (Santiago)'!$A:$A,0)))/1.19</f>
        <v>1314.3123899159668</v>
      </c>
      <c r="R2325" s="19">
        <f>INDEX('Pliegos Tarifarios (Santiago)'!$K:$K,MATCH($B2325,'Pliegos Tarifarios (Santiago)'!$A:$A,0))</f>
        <v>729.75599999999997</v>
      </c>
      <c r="S2325" s="21">
        <f t="shared" si="144"/>
        <v>110672.38531121598</v>
      </c>
      <c r="T2325" s="21">
        <f t="shared" si="145"/>
        <v>21027.753209131039</v>
      </c>
      <c r="U2325" s="19">
        <v>0</v>
      </c>
      <c r="V2325" s="21">
        <f t="shared" si="146"/>
        <v>131700.13852034701</v>
      </c>
    </row>
    <row r="2326" spans="1:22" x14ac:dyDescent="0.3">
      <c r="A2326" s="7" t="s">
        <v>141</v>
      </c>
      <c r="B2326" s="7">
        <v>10</v>
      </c>
      <c r="C2326" s="8" t="s">
        <v>178</v>
      </c>
      <c r="D2326" s="7" t="s">
        <v>251</v>
      </c>
      <c r="E2326" s="7" t="s">
        <v>247</v>
      </c>
      <c r="F2326" s="8" t="s">
        <v>252</v>
      </c>
      <c r="G2326" s="7" t="s">
        <v>30</v>
      </c>
      <c r="H2326" s="9">
        <v>561.59379999999999</v>
      </c>
      <c r="I2326" s="9">
        <v>1.4836</v>
      </c>
      <c r="J2326" s="9">
        <v>1.4836</v>
      </c>
      <c r="K2326" s="10">
        <v>1</v>
      </c>
      <c r="L2326" s="9">
        <v>18.72</v>
      </c>
      <c r="M2326" s="19">
        <f>H2326*INDEX('Pliegos Tarifarios (Santiago)'!$B:$B,MATCH($B2326,'Pliegos Tarifarios (Santiago)'!$A:$A,0))</f>
        <v>73997.283869399995</v>
      </c>
      <c r="N2326" s="19">
        <f>I2326*INDEX('Pliegos Tarifarios (Santiago)'!$C:$C,MATCH($B2326,'Pliegos Tarifarios (Santiago)'!$A:$A,0))</f>
        <v>5153.5279104000001</v>
      </c>
      <c r="O2326" s="19">
        <f>J2326*INDEX('Pliegos Tarifarios (Santiago)'!$D:$D,MATCH($B2326,'Pliegos Tarifarios (Santiago)'!$A:$A,0))</f>
        <v>21579.859578</v>
      </c>
      <c r="P2326" s="19">
        <f>H2326*INDEX('Pliegos Tarifarios (Santiago)'!$E:$E,MATCH($B2326,'Pliegos Tarifarios (Santiago)'!$A:$A,0))</f>
        <v>7314.1976511999992</v>
      </c>
      <c r="Q2326" s="19" cm="1">
        <f t="array" ref="Q2326">H2326*_xlfn.IFS(H2326&lt;=350,INDEX('Pliegos Tarifarios (Santiago)'!$F:$F,MATCH($B2326,'Pliegos Tarifarios (Santiago)'!$A:$A,0)),H2326&lt;=500,INDEX('Pliegos Tarifarios (Santiago)'!$G:$G,MATCH($B2326,'Pliegos Tarifarios (Santiago)'!$A:$A,0)),H2326&lt;=1000,INDEX('Pliegos Tarifarios (Santiago)'!$H:$H,MATCH($B2326,'Pliegos Tarifarios (Santiago)'!$A:$A,0)),H2326&lt;=5000,INDEX('Pliegos Tarifarios (Santiago)'!$I:$I,MATCH($B2326,'Pliegos Tarifarios (Santiago)'!$A:$A,0)),H2326&gt;5000,INDEX('Pliegos Tarifarios (Santiago)'!$J:$J,MATCH($B2326,'Pliegos Tarifarios (Santiago)'!$A:$A,0)))/1.19</f>
        <v>1317.1498284033614</v>
      </c>
      <c r="R2326" s="19">
        <f>INDEX('Pliegos Tarifarios (Santiago)'!$K:$K,MATCH($B2326,'Pliegos Tarifarios (Santiago)'!$A:$A,0))</f>
        <v>729.75599999999997</v>
      </c>
      <c r="S2326" s="21">
        <f t="shared" si="144"/>
        <v>110091.77483740334</v>
      </c>
      <c r="T2326" s="21">
        <f t="shared" si="145"/>
        <v>20917.437219106636</v>
      </c>
      <c r="U2326" s="19">
        <v>0</v>
      </c>
      <c r="V2326" s="21">
        <f t="shared" si="146"/>
        <v>131009.21205650998</v>
      </c>
    </row>
    <row r="2327" spans="1:22" x14ac:dyDescent="0.3">
      <c r="A2327" s="7" t="s">
        <v>141</v>
      </c>
      <c r="B2327" s="7">
        <v>10</v>
      </c>
      <c r="C2327" s="8" t="s">
        <v>178</v>
      </c>
      <c r="D2327" s="7" t="s">
        <v>253</v>
      </c>
      <c r="E2327" s="7" t="s">
        <v>247</v>
      </c>
      <c r="F2327" s="8" t="s">
        <v>254</v>
      </c>
      <c r="G2327" s="7" t="s">
        <v>30</v>
      </c>
      <c r="H2327" s="9">
        <v>561.98239999999998</v>
      </c>
      <c r="I2327" s="9">
        <v>1.5106999999999999</v>
      </c>
      <c r="J2327" s="9">
        <v>1.4574</v>
      </c>
      <c r="K2327" s="10">
        <v>0.96471834249023636</v>
      </c>
      <c r="L2327" s="9">
        <v>18.73</v>
      </c>
      <c r="M2327" s="19">
        <f>H2327*INDEX('Pliegos Tarifarios (Santiago)'!$B:$B,MATCH($B2327,'Pliegos Tarifarios (Santiago)'!$A:$A,0))</f>
        <v>74048.486971200007</v>
      </c>
      <c r="N2327" s="19">
        <f>I2327*INDEX('Pliegos Tarifarios (Santiago)'!$C:$C,MATCH($B2327,'Pliegos Tarifarios (Santiago)'!$A:$A,0))</f>
        <v>5247.6642048000003</v>
      </c>
      <c r="O2327" s="19">
        <f>J2327*INDEX('Pliegos Tarifarios (Santiago)'!$D:$D,MATCH($B2327,'Pliegos Tarifarios (Santiago)'!$A:$A,0))</f>
        <v>21198.764727000002</v>
      </c>
      <c r="P2327" s="19">
        <f>H2327*INDEX('Pliegos Tarifarios (Santiago)'!$E:$E,MATCH($B2327,'Pliegos Tarifarios (Santiago)'!$A:$A,0))</f>
        <v>7319.2587775999991</v>
      </c>
      <c r="Q2327" s="19" cm="1">
        <f t="array" ref="Q2327">H2327*_xlfn.IFS(H2327&lt;=350,INDEX('Pliegos Tarifarios (Santiago)'!$F:$F,MATCH($B2327,'Pliegos Tarifarios (Santiago)'!$A:$A,0)),H2327&lt;=500,INDEX('Pliegos Tarifarios (Santiago)'!$G:$G,MATCH($B2327,'Pliegos Tarifarios (Santiago)'!$A:$A,0)),H2327&lt;=1000,INDEX('Pliegos Tarifarios (Santiago)'!$H:$H,MATCH($B2327,'Pliegos Tarifarios (Santiago)'!$A:$A,0)),H2327&lt;=5000,INDEX('Pliegos Tarifarios (Santiago)'!$I:$I,MATCH($B2327,'Pliegos Tarifarios (Santiago)'!$A:$A,0)),H2327&gt;5000,INDEX('Pliegos Tarifarios (Santiago)'!$J:$J,MATCH($B2327,'Pliegos Tarifarios (Santiago)'!$A:$A,0)))/1.19</f>
        <v>1318.0612423529412</v>
      </c>
      <c r="R2327" s="19">
        <f>INDEX('Pliegos Tarifarios (Santiago)'!$K:$K,MATCH($B2327,'Pliegos Tarifarios (Santiago)'!$A:$A,0))</f>
        <v>729.75599999999997</v>
      </c>
      <c r="S2327" s="21">
        <f t="shared" si="144"/>
        <v>109861.99192295295</v>
      </c>
      <c r="T2327" s="21">
        <f t="shared" si="145"/>
        <v>20873.778465361062</v>
      </c>
      <c r="U2327" s="19">
        <v>0</v>
      </c>
      <c r="V2327" s="21">
        <f t="shared" si="146"/>
        <v>130735.77038831401</v>
      </c>
    </row>
    <row r="2328" spans="1:22" x14ac:dyDescent="0.3">
      <c r="A2328" s="7" t="s">
        <v>141</v>
      </c>
      <c r="B2328" s="7">
        <v>10</v>
      </c>
      <c r="C2328" s="8" t="s">
        <v>178</v>
      </c>
      <c r="D2328" s="7" t="s">
        <v>255</v>
      </c>
      <c r="E2328" s="7" t="s">
        <v>247</v>
      </c>
      <c r="F2328" s="8" t="s">
        <v>256</v>
      </c>
      <c r="G2328" s="7" t="s">
        <v>30</v>
      </c>
      <c r="H2328" s="9">
        <v>560.14409999999998</v>
      </c>
      <c r="I2328" s="9">
        <v>1.4863</v>
      </c>
      <c r="J2328" s="9">
        <v>1.4668000000000001</v>
      </c>
      <c r="K2328" s="10">
        <v>0.98688017223979019</v>
      </c>
      <c r="L2328" s="9">
        <v>18.670000000000002</v>
      </c>
      <c r="M2328" s="19">
        <f>H2328*INDEX('Pliegos Tarifarios (Santiago)'!$B:$B,MATCH($B2328,'Pliegos Tarifarios (Santiago)'!$A:$A,0))</f>
        <v>73806.267048299997</v>
      </c>
      <c r="N2328" s="19">
        <f>I2328*INDEX('Pliegos Tarifarios (Santiago)'!$C:$C,MATCH($B2328,'Pliegos Tarifarios (Santiago)'!$A:$A,0))</f>
        <v>5162.9068032000005</v>
      </c>
      <c r="O2328" s="19">
        <f>J2328*INDEX('Pliegos Tarifarios (Santiago)'!$D:$D,MATCH($B2328,'Pliegos Tarifarios (Santiago)'!$A:$A,0))</f>
        <v>21335.493414</v>
      </c>
      <c r="P2328" s="19">
        <f>H2328*INDEX('Pliegos Tarifarios (Santiago)'!$E:$E,MATCH($B2328,'Pliegos Tarifarios (Santiago)'!$A:$A,0))</f>
        <v>7295.3167583999993</v>
      </c>
      <c r="Q2328" s="19" cm="1">
        <f t="array" ref="Q2328">H2328*_xlfn.IFS(H2328&lt;=350,INDEX('Pliegos Tarifarios (Santiago)'!$F:$F,MATCH($B2328,'Pliegos Tarifarios (Santiago)'!$A:$A,0)),H2328&lt;=500,INDEX('Pliegos Tarifarios (Santiago)'!$G:$G,MATCH($B2328,'Pliegos Tarifarios (Santiago)'!$A:$A,0)),H2328&lt;=1000,INDEX('Pliegos Tarifarios (Santiago)'!$H:$H,MATCH($B2328,'Pliegos Tarifarios (Santiago)'!$A:$A,0)),H2328&lt;=5000,INDEX('Pliegos Tarifarios (Santiago)'!$I:$I,MATCH($B2328,'Pliegos Tarifarios (Santiago)'!$A:$A,0)),H2328&gt;5000,INDEX('Pliegos Tarifarios (Santiago)'!$J:$J,MATCH($B2328,'Pliegos Tarifarios (Santiago)'!$A:$A,0)))/1.19</f>
        <v>1313.7497336974791</v>
      </c>
      <c r="R2328" s="19">
        <f>INDEX('Pliegos Tarifarios (Santiago)'!$K:$K,MATCH($B2328,'Pliegos Tarifarios (Santiago)'!$A:$A,0))</f>
        <v>729.75599999999997</v>
      </c>
      <c r="S2328" s="21">
        <f t="shared" si="144"/>
        <v>109643.48975759748</v>
      </c>
      <c r="T2328" s="21">
        <f t="shared" si="145"/>
        <v>20832.263053943519</v>
      </c>
      <c r="U2328" s="19">
        <v>0</v>
      </c>
      <c r="V2328" s="21">
        <f t="shared" si="146"/>
        <v>130475.752811541</v>
      </c>
    </row>
    <row r="2329" spans="1:22" x14ac:dyDescent="0.3">
      <c r="A2329" s="7" t="s">
        <v>141</v>
      </c>
      <c r="B2329" s="7">
        <v>10</v>
      </c>
      <c r="C2329" s="8" t="s">
        <v>178</v>
      </c>
      <c r="D2329" s="7" t="s">
        <v>257</v>
      </c>
      <c r="E2329" s="7" t="s">
        <v>247</v>
      </c>
      <c r="F2329" s="8" t="s">
        <v>258</v>
      </c>
      <c r="G2329" s="7" t="s">
        <v>30</v>
      </c>
      <c r="H2329" s="9">
        <v>560.9787</v>
      </c>
      <c r="I2329" s="9">
        <v>1.5054000000000001</v>
      </c>
      <c r="J2329" s="9">
        <v>1.4731000000000001</v>
      </c>
      <c r="K2329" s="10">
        <v>0.97854390859572205</v>
      </c>
      <c r="L2329" s="9">
        <v>18.7</v>
      </c>
      <c r="M2329" s="19">
        <f>H2329*INDEX('Pliegos Tarifarios (Santiago)'!$B:$B,MATCH($B2329,'Pliegos Tarifarios (Santiago)'!$A:$A,0))</f>
        <v>73916.236448099997</v>
      </c>
      <c r="N2329" s="19">
        <f>I2329*INDEX('Pliegos Tarifarios (Santiago)'!$C:$C,MATCH($B2329,'Pliegos Tarifarios (Santiago)'!$A:$A,0))</f>
        <v>5229.2537856000008</v>
      </c>
      <c r="O2329" s="19">
        <f>J2329*INDEX('Pliegos Tarifarios (Santiago)'!$D:$D,MATCH($B2329,'Pliegos Tarifarios (Santiago)'!$A:$A,0))</f>
        <v>21427.130725499999</v>
      </c>
      <c r="P2329" s="19">
        <f>H2329*INDEX('Pliegos Tarifarios (Santiago)'!$E:$E,MATCH($B2329,'Pliegos Tarifarios (Santiago)'!$A:$A,0))</f>
        <v>7306.1865887999993</v>
      </c>
      <c r="Q2329" s="19" cm="1">
        <f t="array" ref="Q2329">H2329*_xlfn.IFS(H2329&lt;=350,INDEX('Pliegos Tarifarios (Santiago)'!$F:$F,MATCH($B2329,'Pliegos Tarifarios (Santiago)'!$A:$A,0)),H2329&lt;=500,INDEX('Pliegos Tarifarios (Santiago)'!$G:$G,MATCH($B2329,'Pliegos Tarifarios (Santiago)'!$A:$A,0)),H2329&lt;=1000,INDEX('Pliegos Tarifarios (Santiago)'!$H:$H,MATCH($B2329,'Pliegos Tarifarios (Santiago)'!$A:$A,0)),H2329&lt;=5000,INDEX('Pliegos Tarifarios (Santiago)'!$I:$I,MATCH($B2329,'Pliegos Tarifarios (Santiago)'!$A:$A,0)),H2329&gt;5000,INDEX('Pliegos Tarifarios (Santiago)'!$J:$J,MATCH($B2329,'Pliegos Tarifarios (Santiago)'!$A:$A,0)))/1.19</f>
        <v>1315.7071863025212</v>
      </c>
      <c r="R2329" s="19">
        <f>INDEX('Pliegos Tarifarios (Santiago)'!$K:$K,MATCH($B2329,'Pliegos Tarifarios (Santiago)'!$A:$A,0))</f>
        <v>729.75599999999997</v>
      </c>
      <c r="S2329" s="21">
        <f t="shared" si="144"/>
        <v>109924.27073430251</v>
      </c>
      <c r="T2329" s="21">
        <f t="shared" si="145"/>
        <v>20885.611439517477</v>
      </c>
      <c r="U2329" s="19">
        <v>0</v>
      </c>
      <c r="V2329" s="21">
        <f t="shared" si="146"/>
        <v>130809.88217381999</v>
      </c>
    </row>
    <row r="2330" spans="1:22" x14ac:dyDescent="0.3">
      <c r="A2330" s="7" t="s">
        <v>141</v>
      </c>
      <c r="B2330" s="7">
        <v>10</v>
      </c>
      <c r="C2330" s="8" t="s">
        <v>178</v>
      </c>
      <c r="D2330" s="7" t="s">
        <v>259</v>
      </c>
      <c r="E2330" s="7" t="s">
        <v>247</v>
      </c>
      <c r="F2330" s="8" t="s">
        <v>260</v>
      </c>
      <c r="G2330" s="7" t="s">
        <v>30</v>
      </c>
      <c r="H2330" s="9">
        <v>561.31219999999996</v>
      </c>
      <c r="I2330" s="9">
        <v>1.5236000000000001</v>
      </c>
      <c r="J2330" s="9">
        <v>1.4708000000000001</v>
      </c>
      <c r="K2330" s="10">
        <v>0.9653452349698084</v>
      </c>
      <c r="L2330" s="9">
        <v>18.71</v>
      </c>
      <c r="M2330" s="19">
        <f>H2330*INDEX('Pliegos Tarifarios (Santiago)'!$B:$B,MATCH($B2330,'Pliegos Tarifarios (Santiago)'!$A:$A,0))</f>
        <v>73960.179408600001</v>
      </c>
      <c r="N2330" s="19">
        <f>I2330*INDEX('Pliegos Tarifarios (Santiago)'!$C:$C,MATCH($B2330,'Pliegos Tarifarios (Santiago)'!$A:$A,0))</f>
        <v>5292.4744704000004</v>
      </c>
      <c r="O2330" s="19">
        <f>J2330*INDEX('Pliegos Tarifarios (Santiago)'!$D:$D,MATCH($B2330,'Pliegos Tarifarios (Santiago)'!$A:$A,0))</f>
        <v>21393.675834000001</v>
      </c>
      <c r="P2330" s="19">
        <f>H2330*INDEX('Pliegos Tarifarios (Santiago)'!$E:$E,MATCH($B2330,'Pliegos Tarifarios (Santiago)'!$A:$A,0))</f>
        <v>7310.5300927999988</v>
      </c>
      <c r="Q2330" s="19" cm="1">
        <f t="array" ref="Q2330">H2330*_xlfn.IFS(H2330&lt;=350,INDEX('Pliegos Tarifarios (Santiago)'!$F:$F,MATCH($B2330,'Pliegos Tarifarios (Santiago)'!$A:$A,0)),H2330&lt;=500,INDEX('Pliegos Tarifarios (Santiago)'!$G:$G,MATCH($B2330,'Pliegos Tarifarios (Santiago)'!$A:$A,0)),H2330&lt;=1000,INDEX('Pliegos Tarifarios (Santiago)'!$H:$H,MATCH($B2330,'Pliegos Tarifarios (Santiago)'!$A:$A,0)),H2330&lt;=5000,INDEX('Pliegos Tarifarios (Santiago)'!$I:$I,MATCH($B2330,'Pliegos Tarifarios (Santiago)'!$A:$A,0)),H2330&gt;5000,INDEX('Pliegos Tarifarios (Santiago)'!$J:$J,MATCH($B2330,'Pliegos Tarifarios (Santiago)'!$A:$A,0)))/1.19</f>
        <v>1316.4893699159666</v>
      </c>
      <c r="R2330" s="19">
        <f>INDEX('Pliegos Tarifarios (Santiago)'!$K:$K,MATCH($B2330,'Pliegos Tarifarios (Santiago)'!$A:$A,0))</f>
        <v>729.75599999999997</v>
      </c>
      <c r="S2330" s="21">
        <f t="shared" si="144"/>
        <v>110003.10517571597</v>
      </c>
      <c r="T2330" s="21">
        <f t="shared" si="145"/>
        <v>20900.589983386035</v>
      </c>
      <c r="U2330" s="19">
        <v>0</v>
      </c>
      <c r="V2330" s="21">
        <f t="shared" si="146"/>
        <v>130903.695159102</v>
      </c>
    </row>
    <row r="2331" spans="1:22" x14ac:dyDescent="0.3">
      <c r="A2331" s="7" t="s">
        <v>141</v>
      </c>
      <c r="B2331" s="7">
        <v>10</v>
      </c>
      <c r="C2331" s="8" t="s">
        <v>178</v>
      </c>
      <c r="D2331" s="7" t="s">
        <v>261</v>
      </c>
      <c r="E2331" s="7" t="s">
        <v>247</v>
      </c>
      <c r="F2331" s="8" t="s">
        <v>262</v>
      </c>
      <c r="G2331" s="7" t="s">
        <v>30</v>
      </c>
      <c r="H2331" s="9">
        <v>561.42610000000002</v>
      </c>
      <c r="I2331" s="9">
        <v>1.5198</v>
      </c>
      <c r="J2331" s="9">
        <v>1.5068999999999999</v>
      </c>
      <c r="K2331" s="10">
        <v>0.99151204105803381</v>
      </c>
      <c r="L2331" s="9">
        <v>18.71</v>
      </c>
      <c r="M2331" s="19">
        <f>H2331*INDEX('Pliegos Tarifarios (Santiago)'!$B:$B,MATCH($B2331,'Pliegos Tarifarios (Santiago)'!$A:$A,0))</f>
        <v>73975.187214300007</v>
      </c>
      <c r="N2331" s="19">
        <f>I2331*INDEX('Pliegos Tarifarios (Santiago)'!$C:$C,MATCH($B2331,'Pliegos Tarifarios (Santiago)'!$A:$A,0))</f>
        <v>5279.2745472000006</v>
      </c>
      <c r="O2331" s="19">
        <f>J2331*INDEX('Pliegos Tarifarios (Santiago)'!$D:$D,MATCH($B2331,'Pliegos Tarifarios (Santiago)'!$A:$A,0))</f>
        <v>21918.772174499998</v>
      </c>
      <c r="P2331" s="19">
        <f>H2331*INDEX('Pliegos Tarifarios (Santiago)'!$E:$E,MATCH($B2331,'Pliegos Tarifarios (Santiago)'!$A:$A,0))</f>
        <v>7312.0135264</v>
      </c>
      <c r="Q2331" s="19" cm="1">
        <f t="array" ref="Q2331">H2331*_xlfn.IFS(H2331&lt;=350,INDEX('Pliegos Tarifarios (Santiago)'!$F:$F,MATCH($B2331,'Pliegos Tarifarios (Santiago)'!$A:$A,0)),H2331&lt;=500,INDEX('Pliegos Tarifarios (Santiago)'!$G:$G,MATCH($B2331,'Pliegos Tarifarios (Santiago)'!$A:$A,0)),H2331&lt;=1000,INDEX('Pliegos Tarifarios (Santiago)'!$H:$H,MATCH($B2331,'Pliegos Tarifarios (Santiago)'!$A:$A,0)),H2331&lt;=5000,INDEX('Pliegos Tarifarios (Santiago)'!$I:$I,MATCH($B2331,'Pliegos Tarifarios (Santiago)'!$A:$A,0)),H2331&gt;5000,INDEX('Pliegos Tarifarios (Santiago)'!$J:$J,MATCH($B2331,'Pliegos Tarifarios (Santiago)'!$A:$A,0)))/1.19</f>
        <v>1316.7565084873952</v>
      </c>
      <c r="R2331" s="19">
        <f>INDEX('Pliegos Tarifarios (Santiago)'!$K:$K,MATCH($B2331,'Pliegos Tarifarios (Santiago)'!$A:$A,0))</f>
        <v>729.75599999999997</v>
      </c>
      <c r="S2331" s="21">
        <f t="shared" si="144"/>
        <v>110531.75997088739</v>
      </c>
      <c r="T2331" s="21">
        <f t="shared" si="145"/>
        <v>21001.034394468603</v>
      </c>
      <c r="U2331" s="19">
        <v>0</v>
      </c>
      <c r="V2331" s="21">
        <f t="shared" si="146"/>
        <v>131532.79436535598</v>
      </c>
    </row>
    <row r="2332" spans="1:22" x14ac:dyDescent="0.3">
      <c r="A2332" s="7" t="s">
        <v>141</v>
      </c>
      <c r="B2332" s="7">
        <v>10</v>
      </c>
      <c r="C2332" s="8" t="s">
        <v>178</v>
      </c>
      <c r="D2332" s="7" t="s">
        <v>263</v>
      </c>
      <c r="E2332" s="7" t="s">
        <v>247</v>
      </c>
      <c r="F2332" s="8" t="s">
        <v>264</v>
      </c>
      <c r="G2332" s="7" t="s">
        <v>30</v>
      </c>
      <c r="H2332" s="9">
        <v>560.6739</v>
      </c>
      <c r="I2332" s="9">
        <v>1.4915</v>
      </c>
      <c r="J2332" s="9">
        <v>1.4587000000000001</v>
      </c>
      <c r="K2332" s="10">
        <v>0.97800871605766015</v>
      </c>
      <c r="L2332" s="9">
        <v>18.690000000000001</v>
      </c>
      <c r="M2332" s="19">
        <f>H2332*INDEX('Pliegos Tarifarios (Santiago)'!$B:$B,MATCH($B2332,'Pliegos Tarifarios (Santiago)'!$A:$A,0))</f>
        <v>73876.075085700009</v>
      </c>
      <c r="N2332" s="19">
        <f>I2332*INDEX('Pliegos Tarifarios (Santiago)'!$C:$C,MATCH($B2332,'Pliegos Tarifarios (Santiago)'!$A:$A,0))</f>
        <v>5180.9698560000006</v>
      </c>
      <c r="O2332" s="19">
        <f>J2332*INDEX('Pliegos Tarifarios (Santiago)'!$D:$D,MATCH($B2332,'Pliegos Tarifarios (Santiago)'!$A:$A,0))</f>
        <v>21217.6740135</v>
      </c>
      <c r="P2332" s="19">
        <f>H2332*INDEX('Pliegos Tarifarios (Santiago)'!$E:$E,MATCH($B2332,'Pliegos Tarifarios (Santiago)'!$A:$A,0))</f>
        <v>7302.2168735999994</v>
      </c>
      <c r="Q2332" s="19" cm="1">
        <f t="array" ref="Q2332">H2332*_xlfn.IFS(H2332&lt;=350,INDEX('Pliegos Tarifarios (Santiago)'!$F:$F,MATCH($B2332,'Pliegos Tarifarios (Santiago)'!$A:$A,0)),H2332&lt;=500,INDEX('Pliegos Tarifarios (Santiago)'!$G:$G,MATCH($B2332,'Pliegos Tarifarios (Santiago)'!$A:$A,0)),H2332&lt;=1000,INDEX('Pliegos Tarifarios (Santiago)'!$H:$H,MATCH($B2332,'Pliegos Tarifarios (Santiago)'!$A:$A,0)),H2332&lt;=5000,INDEX('Pliegos Tarifarios (Santiago)'!$I:$I,MATCH($B2332,'Pliegos Tarifarios (Santiago)'!$A:$A,0)),H2332&gt;5000,INDEX('Pliegos Tarifarios (Santiago)'!$J:$J,MATCH($B2332,'Pliegos Tarifarios (Santiago)'!$A:$A,0)))/1.19</f>
        <v>1314.992315042017</v>
      </c>
      <c r="R2332" s="19">
        <f>INDEX('Pliegos Tarifarios (Santiago)'!$K:$K,MATCH($B2332,'Pliegos Tarifarios (Santiago)'!$A:$A,0))</f>
        <v>729.75599999999997</v>
      </c>
      <c r="S2332" s="21">
        <f t="shared" si="144"/>
        <v>109621.68414384202</v>
      </c>
      <c r="T2332" s="21">
        <f t="shared" si="145"/>
        <v>20828.119987329985</v>
      </c>
      <c r="U2332" s="19">
        <v>0</v>
      </c>
      <c r="V2332" s="21">
        <f t="shared" si="146"/>
        <v>130449.80413117202</v>
      </c>
    </row>
    <row r="2333" spans="1:22" x14ac:dyDescent="0.3">
      <c r="A2333" s="7" t="s">
        <v>141</v>
      </c>
      <c r="B2333" s="7">
        <v>10</v>
      </c>
      <c r="C2333" s="8" t="s">
        <v>178</v>
      </c>
      <c r="D2333" s="7" t="s">
        <v>265</v>
      </c>
      <c r="E2333" s="7" t="s">
        <v>247</v>
      </c>
      <c r="F2333" s="8" t="s">
        <v>266</v>
      </c>
      <c r="G2333" s="7" t="s">
        <v>30</v>
      </c>
      <c r="H2333" s="9">
        <v>560.53700000000003</v>
      </c>
      <c r="I2333" s="9">
        <v>1.4862</v>
      </c>
      <c r="J2333" s="9">
        <v>1.4862</v>
      </c>
      <c r="K2333" s="10">
        <v>1</v>
      </c>
      <c r="L2333" s="9">
        <v>18.68</v>
      </c>
      <c r="M2333" s="19">
        <f>H2333*INDEX('Pliegos Tarifarios (Santiago)'!$B:$B,MATCH($B2333,'Pliegos Tarifarios (Santiago)'!$A:$A,0))</f>
        <v>73858.036731000015</v>
      </c>
      <c r="N2333" s="19">
        <f>I2333*INDEX('Pliegos Tarifarios (Santiago)'!$C:$C,MATCH($B2333,'Pliegos Tarifarios (Santiago)'!$A:$A,0))</f>
        <v>5162.5594368000002</v>
      </c>
      <c r="O2333" s="19">
        <f>J2333*INDEX('Pliegos Tarifarios (Santiago)'!$D:$D,MATCH($B2333,'Pliegos Tarifarios (Santiago)'!$A:$A,0))</f>
        <v>21617.678151</v>
      </c>
      <c r="P2333" s="19">
        <f>H2333*INDEX('Pliegos Tarifarios (Santiago)'!$E:$E,MATCH($B2333,'Pliegos Tarifarios (Santiago)'!$A:$A,0))</f>
        <v>7300.4338879999996</v>
      </c>
      <c r="Q2333" s="19" cm="1">
        <f t="array" ref="Q2333">H2333*_xlfn.IFS(H2333&lt;=350,INDEX('Pliegos Tarifarios (Santiago)'!$F:$F,MATCH($B2333,'Pliegos Tarifarios (Santiago)'!$A:$A,0)),H2333&lt;=500,INDEX('Pliegos Tarifarios (Santiago)'!$G:$G,MATCH($B2333,'Pliegos Tarifarios (Santiago)'!$A:$A,0)),H2333&lt;=1000,INDEX('Pliegos Tarifarios (Santiago)'!$H:$H,MATCH($B2333,'Pliegos Tarifarios (Santiago)'!$A:$A,0)),H2333&lt;=5000,INDEX('Pliegos Tarifarios (Santiago)'!$I:$I,MATCH($B2333,'Pliegos Tarifarios (Santiago)'!$A:$A,0)),H2333&gt;5000,INDEX('Pliegos Tarifarios (Santiago)'!$J:$J,MATCH($B2333,'Pliegos Tarifarios (Santiago)'!$A:$A,0)))/1.19</f>
        <v>1314.6712327731095</v>
      </c>
      <c r="R2333" s="19">
        <f>INDEX('Pliegos Tarifarios (Santiago)'!$K:$K,MATCH($B2333,'Pliegos Tarifarios (Santiago)'!$A:$A,0))</f>
        <v>729.75599999999997</v>
      </c>
      <c r="S2333" s="21">
        <f t="shared" si="144"/>
        <v>109983.13543957312</v>
      </c>
      <c r="T2333" s="21">
        <f t="shared" si="145"/>
        <v>20896.795733518891</v>
      </c>
      <c r="U2333" s="19">
        <v>0</v>
      </c>
      <c r="V2333" s="21">
        <f t="shared" si="146"/>
        <v>130879.93117309202</v>
      </c>
    </row>
    <row r="2334" spans="1:22" x14ac:dyDescent="0.3">
      <c r="A2334" s="7" t="s">
        <v>141</v>
      </c>
      <c r="B2334" s="7">
        <v>10</v>
      </c>
      <c r="C2334" s="8" t="s">
        <v>178</v>
      </c>
      <c r="D2334" s="7" t="s">
        <v>267</v>
      </c>
      <c r="E2334" s="7" t="s">
        <v>247</v>
      </c>
      <c r="F2334" s="8" t="s">
        <v>268</v>
      </c>
      <c r="G2334" s="7" t="s">
        <v>30</v>
      </c>
      <c r="H2334" s="9">
        <v>561.10889999999995</v>
      </c>
      <c r="I2334" s="9">
        <v>1.4931000000000001</v>
      </c>
      <c r="J2334" s="9">
        <v>1.4511000000000001</v>
      </c>
      <c r="K2334" s="10">
        <v>0.97187060478199716</v>
      </c>
      <c r="L2334" s="9">
        <v>18.7</v>
      </c>
      <c r="M2334" s="19">
        <f>H2334*INDEX('Pliegos Tarifarios (Santiago)'!$B:$B,MATCH($B2334,'Pliegos Tarifarios (Santiago)'!$A:$A,0))</f>
        <v>73933.391990699994</v>
      </c>
      <c r="N2334" s="19">
        <f>I2334*INDEX('Pliegos Tarifarios (Santiago)'!$C:$C,MATCH($B2334,'Pliegos Tarifarios (Santiago)'!$A:$A,0))</f>
        <v>5186.5277184000006</v>
      </c>
      <c r="O2334" s="19">
        <f>J2334*INDEX('Pliegos Tarifarios (Santiago)'!$D:$D,MATCH($B2334,'Pliegos Tarifarios (Santiago)'!$A:$A,0))</f>
        <v>21107.127415499999</v>
      </c>
      <c r="P2334" s="19">
        <f>H2334*INDEX('Pliegos Tarifarios (Santiago)'!$E:$E,MATCH($B2334,'Pliegos Tarifarios (Santiago)'!$A:$A,0))</f>
        <v>7307.8823135999992</v>
      </c>
      <c r="Q2334" s="19" cm="1">
        <f t="array" ref="Q2334">H2334*_xlfn.IFS(H2334&lt;=350,INDEX('Pliegos Tarifarios (Santiago)'!$F:$F,MATCH($B2334,'Pliegos Tarifarios (Santiago)'!$A:$A,0)),H2334&lt;=500,INDEX('Pliegos Tarifarios (Santiago)'!$G:$G,MATCH($B2334,'Pliegos Tarifarios (Santiago)'!$A:$A,0)),H2334&lt;=1000,INDEX('Pliegos Tarifarios (Santiago)'!$H:$H,MATCH($B2334,'Pliegos Tarifarios (Santiago)'!$A:$A,0)),H2334&lt;=5000,INDEX('Pliegos Tarifarios (Santiago)'!$I:$I,MATCH($B2334,'Pliegos Tarifarios (Santiago)'!$A:$A,0)),H2334&gt;5000,INDEX('Pliegos Tarifarios (Santiago)'!$J:$J,MATCH($B2334,'Pliegos Tarifarios (Santiago)'!$A:$A,0)))/1.19</f>
        <v>1316.0125545378153</v>
      </c>
      <c r="R2334" s="19">
        <f>INDEX('Pliegos Tarifarios (Santiago)'!$K:$K,MATCH($B2334,'Pliegos Tarifarios (Santiago)'!$A:$A,0))</f>
        <v>729.75599999999997</v>
      </c>
      <c r="S2334" s="21">
        <f t="shared" si="144"/>
        <v>109580.6979927378</v>
      </c>
      <c r="T2334" s="21">
        <f t="shared" si="145"/>
        <v>20820.332618620181</v>
      </c>
      <c r="U2334" s="19">
        <v>0</v>
      </c>
      <c r="V2334" s="21">
        <f t="shared" si="146"/>
        <v>130401.03061135797</v>
      </c>
    </row>
    <row r="2335" spans="1:22" x14ac:dyDescent="0.3">
      <c r="A2335" s="7" t="s">
        <v>141</v>
      </c>
      <c r="B2335" s="7">
        <v>10</v>
      </c>
      <c r="C2335" s="8" t="s">
        <v>178</v>
      </c>
      <c r="D2335" s="7" t="s">
        <v>269</v>
      </c>
      <c r="E2335" s="7" t="s">
        <v>270</v>
      </c>
      <c r="F2335" s="8" t="s">
        <v>271</v>
      </c>
      <c r="G2335" s="7" t="s">
        <v>30</v>
      </c>
      <c r="H2335" s="9">
        <v>280.6585</v>
      </c>
      <c r="I2335" s="9">
        <v>0.74390000000000001</v>
      </c>
      <c r="J2335" s="9">
        <v>0.74390000000000001</v>
      </c>
      <c r="K2335" s="10">
        <v>1</v>
      </c>
      <c r="L2335" s="9">
        <v>9.36</v>
      </c>
      <c r="M2335" s="19">
        <f>H2335*INDEX('Pliegos Tarifarios (Santiago)'!$B:$B,MATCH($B2335,'Pliegos Tarifarios (Santiago)'!$A:$A,0))</f>
        <v>36980.405935499999</v>
      </c>
      <c r="N2335" s="19">
        <f>I2335*INDEX('Pliegos Tarifarios (Santiago)'!$C:$C,MATCH($B2335,'Pliegos Tarifarios (Santiago)'!$A:$A,0))</f>
        <v>2584.0586496000001</v>
      </c>
      <c r="O2335" s="19">
        <f>J2335*INDEX('Pliegos Tarifarios (Santiago)'!$D:$D,MATCH($B2335,'Pliegos Tarifarios (Santiago)'!$A:$A,0))</f>
        <v>10820.475559500001</v>
      </c>
      <c r="P2335" s="19">
        <f>H2335*INDEX('Pliegos Tarifarios (Santiago)'!$E:$E,MATCH($B2335,'Pliegos Tarifarios (Santiago)'!$A:$A,0))</f>
        <v>3655.296304</v>
      </c>
      <c r="Q2335" s="19" cm="1">
        <f t="array" ref="Q2335">H2335*_xlfn.IFS(H2335&lt;=350,INDEX('Pliegos Tarifarios (Santiago)'!$F:$F,MATCH($B2335,'Pliegos Tarifarios (Santiago)'!$A:$A,0)),H2335&lt;=500,INDEX('Pliegos Tarifarios (Santiago)'!$G:$G,MATCH($B2335,'Pliegos Tarifarios (Santiago)'!$A:$A,0)),H2335&lt;=1000,INDEX('Pliegos Tarifarios (Santiago)'!$H:$H,MATCH($B2335,'Pliegos Tarifarios (Santiago)'!$A:$A,0)),H2335&lt;=5000,INDEX('Pliegos Tarifarios (Santiago)'!$I:$I,MATCH($B2335,'Pliegos Tarifarios (Santiago)'!$A:$A,0)),H2335&gt;5000,INDEX('Pliegos Tarifarios (Santiago)'!$J:$J,MATCH($B2335,'Pliegos Tarifarios (Santiago)'!$A:$A,0)))/1.19</f>
        <v>184.90442352941179</v>
      </c>
      <c r="R2335" s="19">
        <f>INDEX('Pliegos Tarifarios (Santiago)'!$K:$K,MATCH($B2335,'Pliegos Tarifarios (Santiago)'!$A:$A,0))</f>
        <v>729.75599999999997</v>
      </c>
      <c r="S2335" s="21">
        <f t="shared" si="144"/>
        <v>54954.896872129422</v>
      </c>
      <c r="T2335" s="21">
        <f t="shared" si="145"/>
        <v>10441.43040570459</v>
      </c>
      <c r="U2335" s="19">
        <v>0</v>
      </c>
      <c r="V2335" s="21">
        <f t="shared" si="146"/>
        <v>65396.327277834011</v>
      </c>
    </row>
    <row r="2336" spans="1:22" x14ac:dyDescent="0.3">
      <c r="A2336" s="7" t="s">
        <v>141</v>
      </c>
      <c r="B2336" s="7">
        <v>10</v>
      </c>
      <c r="C2336" s="8" t="s">
        <v>178</v>
      </c>
      <c r="D2336" s="7" t="s">
        <v>272</v>
      </c>
      <c r="E2336" s="7" t="s">
        <v>270</v>
      </c>
      <c r="F2336" s="8" t="s">
        <v>273</v>
      </c>
      <c r="G2336" s="7" t="s">
        <v>30</v>
      </c>
      <c r="H2336" s="9">
        <v>281.02030000000002</v>
      </c>
      <c r="I2336" s="9">
        <v>0.75749999999999995</v>
      </c>
      <c r="J2336" s="9">
        <v>0.73450000000000004</v>
      </c>
      <c r="K2336" s="10">
        <v>0.96963696369636976</v>
      </c>
      <c r="L2336" s="9">
        <v>9.3699999999999992</v>
      </c>
      <c r="M2336" s="19">
        <f>H2336*INDEX('Pliegos Tarifarios (Santiago)'!$B:$B,MATCH($B2336,'Pliegos Tarifarios (Santiago)'!$A:$A,0))</f>
        <v>37028.077788900002</v>
      </c>
      <c r="N2336" s="19">
        <f>I2336*INDEX('Pliegos Tarifarios (Santiago)'!$C:$C,MATCH($B2336,'Pliegos Tarifarios (Santiago)'!$A:$A,0))</f>
        <v>2631.3004799999999</v>
      </c>
      <c r="O2336" s="19">
        <f>J2336*INDEX('Pliegos Tarifarios (Santiago)'!$D:$D,MATCH($B2336,'Pliegos Tarifarios (Santiago)'!$A:$A,0))</f>
        <v>10683.7468725</v>
      </c>
      <c r="P2336" s="19">
        <f>H2336*INDEX('Pliegos Tarifarios (Santiago)'!$E:$E,MATCH($B2336,'Pliegos Tarifarios (Santiago)'!$A:$A,0))</f>
        <v>3660.0083872</v>
      </c>
      <c r="Q2336" s="19" cm="1">
        <f t="array" ref="Q2336">H2336*_xlfn.IFS(H2336&lt;=350,INDEX('Pliegos Tarifarios (Santiago)'!$F:$F,MATCH($B2336,'Pliegos Tarifarios (Santiago)'!$A:$A,0)),H2336&lt;=500,INDEX('Pliegos Tarifarios (Santiago)'!$G:$G,MATCH($B2336,'Pliegos Tarifarios (Santiago)'!$A:$A,0)),H2336&lt;=1000,INDEX('Pliegos Tarifarios (Santiago)'!$H:$H,MATCH($B2336,'Pliegos Tarifarios (Santiago)'!$A:$A,0)),H2336&lt;=5000,INDEX('Pliegos Tarifarios (Santiago)'!$I:$I,MATCH($B2336,'Pliegos Tarifarios (Santiago)'!$A:$A,0)),H2336&gt;5000,INDEX('Pliegos Tarifarios (Santiago)'!$J:$J,MATCH($B2336,'Pliegos Tarifarios (Santiago)'!$A:$A,0)))/1.19</f>
        <v>185.14278588235297</v>
      </c>
      <c r="R2336" s="19">
        <f>INDEX('Pliegos Tarifarios (Santiago)'!$K:$K,MATCH($B2336,'Pliegos Tarifarios (Santiago)'!$A:$A,0))</f>
        <v>729.75599999999997</v>
      </c>
      <c r="S2336" s="21">
        <f t="shared" si="144"/>
        <v>54918.032314482356</v>
      </c>
      <c r="T2336" s="21">
        <f t="shared" si="145"/>
        <v>10434.426139751647</v>
      </c>
      <c r="U2336" s="19">
        <v>0</v>
      </c>
      <c r="V2336" s="21">
        <f t="shared" si="146"/>
        <v>65352.458454234002</v>
      </c>
    </row>
    <row r="2337" spans="1:22" x14ac:dyDescent="0.3">
      <c r="A2337" s="7" t="s">
        <v>141</v>
      </c>
      <c r="B2337" s="7">
        <v>10</v>
      </c>
      <c r="C2337" s="8" t="s">
        <v>178</v>
      </c>
      <c r="D2337" s="7" t="s">
        <v>274</v>
      </c>
      <c r="E2337" s="7" t="s">
        <v>56</v>
      </c>
      <c r="F2337" s="8" t="s">
        <v>275</v>
      </c>
      <c r="G2337" s="7" t="s">
        <v>30</v>
      </c>
      <c r="H2337" s="9">
        <v>281.08150000000001</v>
      </c>
      <c r="I2337" s="9">
        <v>0.7329</v>
      </c>
      <c r="J2337" s="9">
        <v>0.7329</v>
      </c>
      <c r="K2337" s="10">
        <v>1</v>
      </c>
      <c r="L2337" s="9">
        <v>9.3699999999999992</v>
      </c>
      <c r="M2337" s="19">
        <f>H2337*INDEX('Pliegos Tarifarios (Santiago)'!$B:$B,MATCH($B2337,'Pliegos Tarifarios (Santiago)'!$A:$A,0))</f>
        <v>37036.141684500006</v>
      </c>
      <c r="N2337" s="19">
        <f>I2337*INDEX('Pliegos Tarifarios (Santiago)'!$C:$C,MATCH($B2337,'Pliegos Tarifarios (Santiago)'!$A:$A,0))</f>
        <v>2545.8483456000004</v>
      </c>
      <c r="O2337" s="19">
        <f>J2337*INDEX('Pliegos Tarifarios (Santiago)'!$D:$D,MATCH($B2337,'Pliegos Tarifarios (Santiago)'!$A:$A,0))</f>
        <v>10660.473904499999</v>
      </c>
      <c r="P2337" s="19">
        <f>H2337*INDEX('Pliegos Tarifarios (Santiago)'!$E:$E,MATCH($B2337,'Pliegos Tarifarios (Santiago)'!$A:$A,0))</f>
        <v>3660.805456</v>
      </c>
      <c r="Q2337" s="19" cm="1">
        <f t="array" ref="Q2337">H2337*_xlfn.IFS(H2337&lt;=350,INDEX('Pliegos Tarifarios (Santiago)'!$F:$F,MATCH($B2337,'Pliegos Tarifarios (Santiago)'!$A:$A,0)),H2337&lt;=500,INDEX('Pliegos Tarifarios (Santiago)'!$G:$G,MATCH($B2337,'Pliegos Tarifarios (Santiago)'!$A:$A,0)),H2337&lt;=1000,INDEX('Pliegos Tarifarios (Santiago)'!$H:$H,MATCH($B2337,'Pliegos Tarifarios (Santiago)'!$A:$A,0)),H2337&lt;=5000,INDEX('Pliegos Tarifarios (Santiago)'!$I:$I,MATCH($B2337,'Pliegos Tarifarios (Santiago)'!$A:$A,0)),H2337&gt;5000,INDEX('Pliegos Tarifarios (Santiago)'!$J:$J,MATCH($B2337,'Pliegos Tarifarios (Santiago)'!$A:$A,0)))/1.19</f>
        <v>185.18310588235295</v>
      </c>
      <c r="R2337" s="19">
        <f>INDEX('Pliegos Tarifarios (Santiago)'!$K:$K,MATCH($B2337,'Pliegos Tarifarios (Santiago)'!$A:$A,0))</f>
        <v>729.75599999999997</v>
      </c>
      <c r="S2337" s="21">
        <f t="shared" si="144"/>
        <v>54818.208496482359</v>
      </c>
      <c r="T2337" s="21">
        <f t="shared" si="145"/>
        <v>10415.459614331648</v>
      </c>
      <c r="U2337" s="19">
        <v>0</v>
      </c>
      <c r="V2337" s="21">
        <f t="shared" si="146"/>
        <v>65233.668110814004</v>
      </c>
    </row>
    <row r="2338" spans="1:22" x14ac:dyDescent="0.3">
      <c r="A2338" s="7" t="s">
        <v>141</v>
      </c>
      <c r="B2338" s="7">
        <v>10</v>
      </c>
      <c r="C2338" s="8" t="s">
        <v>178</v>
      </c>
      <c r="D2338" s="7" t="s">
        <v>276</v>
      </c>
      <c r="E2338" s="7" t="s">
        <v>56</v>
      </c>
      <c r="F2338" s="8" t="s">
        <v>277</v>
      </c>
      <c r="G2338" s="7" t="s">
        <v>30</v>
      </c>
      <c r="H2338" s="9">
        <v>280.64069999999998</v>
      </c>
      <c r="I2338" s="9">
        <v>0.75849999999999995</v>
      </c>
      <c r="J2338" s="9">
        <v>0.75039999999999996</v>
      </c>
      <c r="K2338" s="10">
        <v>0.98932102834541857</v>
      </c>
      <c r="L2338" s="9">
        <v>9.35</v>
      </c>
      <c r="M2338" s="19">
        <f>H2338*INDEX('Pliegos Tarifarios (Santiago)'!$B:$B,MATCH($B2338,'Pliegos Tarifarios (Santiago)'!$A:$A,0))</f>
        <v>36978.060554099997</v>
      </c>
      <c r="N2338" s="19">
        <f>I2338*INDEX('Pliegos Tarifarios (Santiago)'!$C:$C,MATCH($B2338,'Pliegos Tarifarios (Santiago)'!$A:$A,0))</f>
        <v>2634.774144</v>
      </c>
      <c r="O2338" s="19">
        <f>J2338*INDEX('Pliegos Tarifarios (Santiago)'!$D:$D,MATCH($B2338,'Pliegos Tarifarios (Santiago)'!$A:$A,0))</f>
        <v>10915.021991999998</v>
      </c>
      <c r="P2338" s="19">
        <f>H2338*INDEX('Pliegos Tarifarios (Santiago)'!$E:$E,MATCH($B2338,'Pliegos Tarifarios (Santiago)'!$A:$A,0))</f>
        <v>3655.0644767999997</v>
      </c>
      <c r="Q2338" s="19" cm="1">
        <f t="array" ref="Q2338">H2338*_xlfn.IFS(H2338&lt;=350,INDEX('Pliegos Tarifarios (Santiago)'!$F:$F,MATCH($B2338,'Pliegos Tarifarios (Santiago)'!$A:$A,0)),H2338&lt;=500,INDEX('Pliegos Tarifarios (Santiago)'!$G:$G,MATCH($B2338,'Pliegos Tarifarios (Santiago)'!$A:$A,0)),H2338&lt;=1000,INDEX('Pliegos Tarifarios (Santiago)'!$H:$H,MATCH($B2338,'Pliegos Tarifarios (Santiago)'!$A:$A,0)),H2338&lt;=5000,INDEX('Pliegos Tarifarios (Santiago)'!$I:$I,MATCH($B2338,'Pliegos Tarifarios (Santiago)'!$A:$A,0)),H2338&gt;5000,INDEX('Pliegos Tarifarios (Santiago)'!$J:$J,MATCH($B2338,'Pliegos Tarifarios (Santiago)'!$A:$A,0)))/1.19</f>
        <v>184.89269647058825</v>
      </c>
      <c r="R2338" s="19">
        <f>INDEX('Pliegos Tarifarios (Santiago)'!$K:$K,MATCH($B2338,'Pliegos Tarifarios (Santiago)'!$A:$A,0))</f>
        <v>729.75599999999997</v>
      </c>
      <c r="S2338" s="21">
        <f t="shared" si="144"/>
        <v>55097.569863370591</v>
      </c>
      <c r="T2338" s="21">
        <f t="shared" si="145"/>
        <v>10468.538274040413</v>
      </c>
      <c r="U2338" s="19">
        <v>0</v>
      </c>
      <c r="V2338" s="21">
        <f t="shared" si="146"/>
        <v>65566.108137411007</v>
      </c>
    </row>
    <row r="2339" spans="1:22" x14ac:dyDescent="0.3">
      <c r="A2339" s="7" t="s">
        <v>141</v>
      </c>
      <c r="B2339" s="7">
        <v>10</v>
      </c>
      <c r="C2339" s="8" t="s">
        <v>178</v>
      </c>
      <c r="D2339" s="7" t="s">
        <v>278</v>
      </c>
      <c r="E2339" s="7" t="s">
        <v>279</v>
      </c>
      <c r="F2339" s="8" t="s">
        <v>280</v>
      </c>
      <c r="G2339" s="7" t="s">
        <v>30</v>
      </c>
      <c r="H2339" s="9">
        <v>701.17349999999999</v>
      </c>
      <c r="I2339" s="9">
        <v>1.8863000000000001</v>
      </c>
      <c r="J2339" s="9">
        <v>1.8076000000000001</v>
      </c>
      <c r="K2339" s="10">
        <v>0.95827811058686319</v>
      </c>
      <c r="L2339" s="9">
        <v>23.37</v>
      </c>
      <c r="M2339" s="19">
        <f>H2339*INDEX('Pliegos Tarifarios (Santiago)'!$B:$B,MATCH($B2339,'Pliegos Tarifarios (Santiago)'!$A:$A,0))</f>
        <v>92388.723880500009</v>
      </c>
      <c r="N2339" s="19">
        <f>I2339*INDEX('Pliegos Tarifarios (Santiago)'!$C:$C,MATCH($B2339,'Pliegos Tarifarios (Santiago)'!$A:$A,0))</f>
        <v>6552.3724032000009</v>
      </c>
      <c r="O2339" s="19">
        <f>J2339*INDEX('Pliegos Tarifarios (Santiago)'!$D:$D,MATCH($B2339,'Pliegos Tarifarios (Santiago)'!$A:$A,0))</f>
        <v>26292.635598000001</v>
      </c>
      <c r="P2339" s="19">
        <f>H2339*INDEX('Pliegos Tarifarios (Santiago)'!$E:$E,MATCH($B2339,'Pliegos Tarifarios (Santiago)'!$A:$A,0))</f>
        <v>9132.0836639999998</v>
      </c>
      <c r="Q2339" s="19" cm="1">
        <f t="array" ref="Q2339">H2339*_xlfn.IFS(H2339&lt;=350,INDEX('Pliegos Tarifarios (Santiago)'!$F:$F,MATCH($B2339,'Pliegos Tarifarios (Santiago)'!$A:$A,0)),H2339&lt;=500,INDEX('Pliegos Tarifarios (Santiago)'!$G:$G,MATCH($B2339,'Pliegos Tarifarios (Santiago)'!$A:$A,0)),H2339&lt;=1000,INDEX('Pliegos Tarifarios (Santiago)'!$H:$H,MATCH($B2339,'Pliegos Tarifarios (Santiago)'!$A:$A,0)),H2339&lt;=5000,INDEX('Pliegos Tarifarios (Santiago)'!$I:$I,MATCH($B2339,'Pliegos Tarifarios (Santiago)'!$A:$A,0)),H2339&gt;5000,INDEX('Pliegos Tarifarios (Santiago)'!$J:$J,MATCH($B2339,'Pliegos Tarifarios (Santiago)'!$A:$A,0)))/1.19</f>
        <v>1644.5170071428574</v>
      </c>
      <c r="R2339" s="19">
        <f>INDEX('Pliegos Tarifarios (Santiago)'!$K:$K,MATCH($B2339,'Pliegos Tarifarios (Santiago)'!$A:$A,0))</f>
        <v>729.75599999999997</v>
      </c>
      <c r="S2339" s="21">
        <f t="shared" si="144"/>
        <v>136740.08855284288</v>
      </c>
      <c r="T2339" s="21">
        <f t="shared" si="145"/>
        <v>25980.616825040146</v>
      </c>
      <c r="U2339" s="19">
        <v>0</v>
      </c>
      <c r="V2339" s="21">
        <f t="shared" si="146"/>
        <v>162720.70537788302</v>
      </c>
    </row>
    <row r="2340" spans="1:22" x14ac:dyDescent="0.3">
      <c r="A2340" s="7" t="s">
        <v>141</v>
      </c>
      <c r="B2340" s="7">
        <v>10</v>
      </c>
      <c r="C2340" s="8" t="s">
        <v>178</v>
      </c>
      <c r="D2340" s="7" t="s">
        <v>281</v>
      </c>
      <c r="E2340" s="7" t="s">
        <v>279</v>
      </c>
      <c r="F2340" s="8" t="s">
        <v>54</v>
      </c>
      <c r="G2340" s="7" t="s">
        <v>30</v>
      </c>
      <c r="H2340" s="9">
        <v>420.36599999999999</v>
      </c>
      <c r="I2340" s="9">
        <v>1.1126</v>
      </c>
      <c r="J2340" s="9">
        <v>1.1115999999999999</v>
      </c>
      <c r="K2340" s="10">
        <v>0.99910120438612249</v>
      </c>
      <c r="L2340" s="9">
        <v>14.01</v>
      </c>
      <c r="M2340" s="19">
        <f>H2340*INDEX('Pliegos Tarifarios (Santiago)'!$B:$B,MATCH($B2340,'Pliegos Tarifarios (Santiago)'!$A:$A,0))</f>
        <v>55388.685257999998</v>
      </c>
      <c r="N2340" s="19">
        <f>I2340*INDEX('Pliegos Tarifarios (Santiago)'!$C:$C,MATCH($B2340,'Pliegos Tarifarios (Santiago)'!$A:$A,0))</f>
        <v>3864.7985664000003</v>
      </c>
      <c r="O2340" s="19">
        <f>J2340*INDEX('Pliegos Tarifarios (Santiago)'!$D:$D,MATCH($B2340,'Pliegos Tarifarios (Santiago)'!$A:$A,0))</f>
        <v>16168.894517999999</v>
      </c>
      <c r="P2340" s="19">
        <f>H2340*INDEX('Pliegos Tarifarios (Santiago)'!$E:$E,MATCH($B2340,'Pliegos Tarifarios (Santiago)'!$A:$A,0))</f>
        <v>5474.8467839999994</v>
      </c>
      <c r="Q2340" s="19" cm="1">
        <f t="array" ref="Q2340">H2340*_xlfn.IFS(H2340&lt;=350,INDEX('Pliegos Tarifarios (Santiago)'!$F:$F,MATCH($B2340,'Pliegos Tarifarios (Santiago)'!$A:$A,0)),H2340&lt;=500,INDEX('Pliegos Tarifarios (Santiago)'!$G:$G,MATCH($B2340,'Pliegos Tarifarios (Santiago)'!$A:$A,0)),H2340&lt;=1000,INDEX('Pliegos Tarifarios (Santiago)'!$H:$H,MATCH($B2340,'Pliegos Tarifarios (Santiago)'!$A:$A,0)),H2340&lt;=5000,INDEX('Pliegos Tarifarios (Santiago)'!$I:$I,MATCH($B2340,'Pliegos Tarifarios (Santiago)'!$A:$A,0)),H2340&gt;5000,INDEX('Pliegos Tarifarios (Santiago)'!$J:$J,MATCH($B2340,'Pliegos Tarifarios (Santiago)'!$A:$A,0)))/1.19</f>
        <v>592.04488739495798</v>
      </c>
      <c r="R2340" s="19">
        <f>INDEX('Pliegos Tarifarios (Santiago)'!$K:$K,MATCH($B2340,'Pliegos Tarifarios (Santiago)'!$A:$A,0))</f>
        <v>729.75599999999997</v>
      </c>
      <c r="S2340" s="21">
        <f t="shared" si="144"/>
        <v>82219.026013794952</v>
      </c>
      <c r="T2340" s="21">
        <f t="shared" si="145"/>
        <v>15621.614942621041</v>
      </c>
      <c r="U2340" s="19">
        <v>0</v>
      </c>
      <c r="V2340" s="21">
        <f t="shared" si="146"/>
        <v>97840.640956415999</v>
      </c>
    </row>
    <row r="2341" spans="1:22" x14ac:dyDescent="0.3">
      <c r="A2341" s="7" t="s">
        <v>141</v>
      </c>
      <c r="B2341" s="7">
        <v>10</v>
      </c>
      <c r="C2341" s="8" t="s">
        <v>178</v>
      </c>
      <c r="D2341" s="7" t="s">
        <v>282</v>
      </c>
      <c r="E2341" s="7" t="s">
        <v>283</v>
      </c>
      <c r="F2341" s="8" t="s">
        <v>284</v>
      </c>
      <c r="G2341" s="7" t="s">
        <v>30</v>
      </c>
      <c r="H2341" s="9">
        <v>280.57400000000001</v>
      </c>
      <c r="I2341" s="9">
        <v>0.74680000000000002</v>
      </c>
      <c r="J2341" s="9">
        <v>0.7399</v>
      </c>
      <c r="K2341" s="10">
        <v>0.9907605784681307</v>
      </c>
      <c r="L2341" s="9">
        <v>9.35</v>
      </c>
      <c r="M2341" s="19">
        <f>H2341*INDEX('Pliegos Tarifarios (Santiago)'!$B:$B,MATCH($B2341,'Pliegos Tarifarios (Santiago)'!$A:$A,0))</f>
        <v>36969.271962000006</v>
      </c>
      <c r="N2341" s="19">
        <f>I2341*INDEX('Pliegos Tarifarios (Santiago)'!$C:$C,MATCH($B2341,'Pliegos Tarifarios (Santiago)'!$A:$A,0))</f>
        <v>2594.1322752000001</v>
      </c>
      <c r="O2341" s="19">
        <f>J2341*INDEX('Pliegos Tarifarios (Santiago)'!$D:$D,MATCH($B2341,'Pliegos Tarifarios (Santiago)'!$A:$A,0))</f>
        <v>10762.2931395</v>
      </c>
      <c r="P2341" s="19">
        <f>H2341*INDEX('Pliegos Tarifarios (Santiago)'!$E:$E,MATCH($B2341,'Pliegos Tarifarios (Santiago)'!$A:$A,0))</f>
        <v>3654.195776</v>
      </c>
      <c r="Q2341" s="19" cm="1">
        <f t="array" ref="Q2341">H2341*_xlfn.IFS(H2341&lt;=350,INDEX('Pliegos Tarifarios (Santiago)'!$F:$F,MATCH($B2341,'Pliegos Tarifarios (Santiago)'!$A:$A,0)),H2341&lt;=500,INDEX('Pliegos Tarifarios (Santiago)'!$G:$G,MATCH($B2341,'Pliegos Tarifarios (Santiago)'!$A:$A,0)),H2341&lt;=1000,INDEX('Pliegos Tarifarios (Santiago)'!$H:$H,MATCH($B2341,'Pliegos Tarifarios (Santiago)'!$A:$A,0)),H2341&lt;=5000,INDEX('Pliegos Tarifarios (Santiago)'!$I:$I,MATCH($B2341,'Pliegos Tarifarios (Santiago)'!$A:$A,0)),H2341&gt;5000,INDEX('Pliegos Tarifarios (Santiago)'!$J:$J,MATCH($B2341,'Pliegos Tarifarios (Santiago)'!$A:$A,0)))/1.19</f>
        <v>184.84875294117649</v>
      </c>
      <c r="R2341" s="19">
        <f>INDEX('Pliegos Tarifarios (Santiago)'!$K:$K,MATCH($B2341,'Pliegos Tarifarios (Santiago)'!$A:$A,0))</f>
        <v>729.75599999999997</v>
      </c>
      <c r="S2341" s="21">
        <f t="shared" si="144"/>
        <v>54894.497905641183</v>
      </c>
      <c r="T2341" s="21">
        <f t="shared" si="145"/>
        <v>10429.954602071824</v>
      </c>
      <c r="U2341" s="19">
        <v>0</v>
      </c>
      <c r="V2341" s="21">
        <f t="shared" si="146"/>
        <v>65324.452507713009</v>
      </c>
    </row>
    <row r="2342" spans="1:22" x14ac:dyDescent="0.3">
      <c r="A2342" s="7" t="s">
        <v>141</v>
      </c>
      <c r="B2342" s="7">
        <v>10</v>
      </c>
      <c r="C2342" s="8" t="s">
        <v>178</v>
      </c>
      <c r="D2342" s="7" t="s">
        <v>285</v>
      </c>
      <c r="E2342" s="7" t="s">
        <v>286</v>
      </c>
      <c r="F2342" s="8" t="s">
        <v>287</v>
      </c>
      <c r="G2342" s="7" t="s">
        <v>30</v>
      </c>
      <c r="H2342" s="9">
        <v>280.19</v>
      </c>
      <c r="I2342" s="9">
        <v>0.74350000000000005</v>
      </c>
      <c r="J2342" s="9">
        <v>0.73140000000000005</v>
      </c>
      <c r="K2342" s="10">
        <v>0.98372562205783454</v>
      </c>
      <c r="L2342" s="9">
        <v>9.34</v>
      </c>
      <c r="M2342" s="19">
        <f>H2342*INDEX('Pliegos Tarifarios (Santiago)'!$B:$B,MATCH($B2342,'Pliegos Tarifarios (Santiago)'!$A:$A,0))</f>
        <v>36918.67497</v>
      </c>
      <c r="N2342" s="19">
        <f>I2342*INDEX('Pliegos Tarifarios (Santiago)'!$C:$C,MATCH($B2342,'Pliegos Tarifarios (Santiago)'!$A:$A,0))</f>
        <v>2582.6691840000003</v>
      </c>
      <c r="O2342" s="19">
        <f>J2342*INDEX('Pliegos Tarifarios (Santiago)'!$D:$D,MATCH($B2342,'Pliegos Tarifarios (Santiago)'!$A:$A,0))</f>
        <v>10638.655497</v>
      </c>
      <c r="P2342" s="19">
        <f>H2342*INDEX('Pliegos Tarifarios (Santiago)'!$E:$E,MATCH($B2342,'Pliegos Tarifarios (Santiago)'!$A:$A,0))</f>
        <v>3649.1945599999999</v>
      </c>
      <c r="Q2342" s="19" cm="1">
        <f t="array" ref="Q2342">H2342*_xlfn.IFS(H2342&lt;=350,INDEX('Pliegos Tarifarios (Santiago)'!$F:$F,MATCH($B2342,'Pliegos Tarifarios (Santiago)'!$A:$A,0)),H2342&lt;=500,INDEX('Pliegos Tarifarios (Santiago)'!$G:$G,MATCH($B2342,'Pliegos Tarifarios (Santiago)'!$A:$A,0)),H2342&lt;=1000,INDEX('Pliegos Tarifarios (Santiago)'!$H:$H,MATCH($B2342,'Pliegos Tarifarios (Santiago)'!$A:$A,0)),H2342&lt;=5000,INDEX('Pliegos Tarifarios (Santiago)'!$I:$I,MATCH($B2342,'Pliegos Tarifarios (Santiago)'!$A:$A,0)),H2342&gt;5000,INDEX('Pliegos Tarifarios (Santiago)'!$J:$J,MATCH($B2342,'Pliegos Tarifarios (Santiago)'!$A:$A,0)))/1.19</f>
        <v>184.59576470588237</v>
      </c>
      <c r="R2342" s="19">
        <f>INDEX('Pliegos Tarifarios (Santiago)'!$K:$K,MATCH($B2342,'Pliegos Tarifarios (Santiago)'!$A:$A,0))</f>
        <v>729.75599999999997</v>
      </c>
      <c r="S2342" s="21">
        <f t="shared" si="144"/>
        <v>54703.545975705878</v>
      </c>
      <c r="T2342" s="21">
        <f t="shared" si="145"/>
        <v>10393.673735384116</v>
      </c>
      <c r="U2342" s="19">
        <v>0</v>
      </c>
      <c r="V2342" s="21">
        <f t="shared" si="146"/>
        <v>65097.219711089994</v>
      </c>
    </row>
    <row r="2343" spans="1:22" x14ac:dyDescent="0.3">
      <c r="A2343" s="7" t="s">
        <v>141</v>
      </c>
      <c r="B2343" s="7">
        <v>10</v>
      </c>
      <c r="C2343" s="8" t="s">
        <v>178</v>
      </c>
      <c r="D2343" s="7" t="s">
        <v>288</v>
      </c>
      <c r="E2343" s="7" t="s">
        <v>99</v>
      </c>
      <c r="F2343" s="8" t="s">
        <v>100</v>
      </c>
      <c r="G2343" s="7" t="s">
        <v>30</v>
      </c>
      <c r="H2343" s="9">
        <v>700.94110000000001</v>
      </c>
      <c r="I2343" s="9">
        <v>1.8806</v>
      </c>
      <c r="J2343" s="9">
        <v>1.8393999999999999</v>
      </c>
      <c r="K2343" s="10">
        <v>0.97809209826651067</v>
      </c>
      <c r="L2343" s="9">
        <v>23.36</v>
      </c>
      <c r="M2343" s="19">
        <f>H2343*INDEX('Pliegos Tarifarios (Santiago)'!$B:$B,MATCH($B2343,'Pliegos Tarifarios (Santiago)'!$A:$A,0))</f>
        <v>92358.102159300004</v>
      </c>
      <c r="N2343" s="19">
        <f>I2343*INDEX('Pliegos Tarifarios (Santiago)'!$C:$C,MATCH($B2343,'Pliegos Tarifarios (Santiago)'!$A:$A,0))</f>
        <v>6532.5725184000003</v>
      </c>
      <c r="O2343" s="19">
        <f>J2343*INDEX('Pliegos Tarifarios (Santiago)'!$D:$D,MATCH($B2343,'Pliegos Tarifarios (Santiago)'!$A:$A,0))</f>
        <v>26755.185836999997</v>
      </c>
      <c r="P2343" s="19">
        <f>H2343*INDEX('Pliegos Tarifarios (Santiago)'!$E:$E,MATCH($B2343,'Pliegos Tarifarios (Santiago)'!$A:$A,0))</f>
        <v>9129.0568863999997</v>
      </c>
      <c r="Q2343" s="19" cm="1">
        <f t="array" ref="Q2343">H2343*_xlfn.IFS(H2343&lt;=350,INDEX('Pliegos Tarifarios (Santiago)'!$F:$F,MATCH($B2343,'Pliegos Tarifarios (Santiago)'!$A:$A,0)),H2343&lt;=500,INDEX('Pliegos Tarifarios (Santiago)'!$G:$G,MATCH($B2343,'Pliegos Tarifarios (Santiago)'!$A:$A,0)),H2343&lt;=1000,INDEX('Pliegos Tarifarios (Santiago)'!$H:$H,MATCH($B2343,'Pliegos Tarifarios (Santiago)'!$A:$A,0)),H2343&lt;=5000,INDEX('Pliegos Tarifarios (Santiago)'!$I:$I,MATCH($B2343,'Pliegos Tarifarios (Santiago)'!$A:$A,0)),H2343&gt;5000,INDEX('Pliegos Tarifarios (Santiago)'!$J:$J,MATCH($B2343,'Pliegos Tarifarios (Santiago)'!$A:$A,0)))/1.19</f>
        <v>1643.9719412605045</v>
      </c>
      <c r="R2343" s="19">
        <f>INDEX('Pliegos Tarifarios (Santiago)'!$K:$K,MATCH($B2343,'Pliegos Tarifarios (Santiago)'!$A:$A,0))</f>
        <v>729.75599999999997</v>
      </c>
      <c r="S2343" s="21">
        <f t="shared" si="144"/>
        <v>137148.64534236051</v>
      </c>
      <c r="T2343" s="21">
        <f t="shared" si="145"/>
        <v>26058.242615048497</v>
      </c>
      <c r="U2343" s="19">
        <v>0</v>
      </c>
      <c r="V2343" s="21">
        <f t="shared" si="146"/>
        <v>163206.88795740902</v>
      </c>
    </row>
    <row r="2344" spans="1:22" x14ac:dyDescent="0.3">
      <c r="A2344" s="7" t="s">
        <v>141</v>
      </c>
      <c r="B2344" s="7">
        <v>10</v>
      </c>
      <c r="C2344" s="8" t="s">
        <v>178</v>
      </c>
      <c r="D2344" s="7" t="s">
        <v>289</v>
      </c>
      <c r="E2344" s="7" t="s">
        <v>99</v>
      </c>
      <c r="F2344" s="8" t="s">
        <v>290</v>
      </c>
      <c r="G2344" s="7" t="s">
        <v>30</v>
      </c>
      <c r="H2344" s="9">
        <v>702.27629999999999</v>
      </c>
      <c r="I2344" s="9">
        <v>1.8635999999999999</v>
      </c>
      <c r="J2344" s="9">
        <v>1.8635999999999999</v>
      </c>
      <c r="K2344" s="10">
        <v>1</v>
      </c>
      <c r="L2344" s="9">
        <v>23.41</v>
      </c>
      <c r="M2344" s="19">
        <f>H2344*INDEX('Pliegos Tarifarios (Santiago)'!$B:$B,MATCH($B2344,'Pliegos Tarifarios (Santiago)'!$A:$A,0))</f>
        <v>92534.032116900009</v>
      </c>
      <c r="N2344" s="19">
        <f>I2344*INDEX('Pliegos Tarifarios (Santiago)'!$C:$C,MATCH($B2344,'Pliegos Tarifarios (Santiago)'!$A:$A,0))</f>
        <v>6473.5202304000004</v>
      </c>
      <c r="O2344" s="19">
        <f>J2344*INDEX('Pliegos Tarifarios (Santiago)'!$D:$D,MATCH($B2344,'Pliegos Tarifarios (Santiago)'!$A:$A,0))</f>
        <v>27107.189477999997</v>
      </c>
      <c r="P2344" s="19">
        <f>H2344*INDEX('Pliegos Tarifarios (Santiago)'!$E:$E,MATCH($B2344,'Pliegos Tarifarios (Santiago)'!$A:$A,0))</f>
        <v>9146.4465311999993</v>
      </c>
      <c r="Q2344" s="19" cm="1">
        <f t="array" ref="Q2344">H2344*_xlfn.IFS(H2344&lt;=350,INDEX('Pliegos Tarifarios (Santiago)'!$F:$F,MATCH($B2344,'Pliegos Tarifarios (Santiago)'!$A:$A,0)),H2344&lt;=500,INDEX('Pliegos Tarifarios (Santiago)'!$G:$G,MATCH($B2344,'Pliegos Tarifarios (Santiago)'!$A:$A,0)),H2344&lt;=1000,INDEX('Pliegos Tarifarios (Santiago)'!$H:$H,MATCH($B2344,'Pliegos Tarifarios (Santiago)'!$A:$A,0)),H2344&lt;=5000,INDEX('Pliegos Tarifarios (Santiago)'!$I:$I,MATCH($B2344,'Pliegos Tarifarios (Santiago)'!$A:$A,0)),H2344&gt;5000,INDEX('Pliegos Tarifarios (Santiago)'!$J:$J,MATCH($B2344,'Pliegos Tarifarios (Santiago)'!$A:$A,0)))/1.19</f>
        <v>1647.1034901680675</v>
      </c>
      <c r="R2344" s="19">
        <f>INDEX('Pliegos Tarifarios (Santiago)'!$K:$K,MATCH($B2344,'Pliegos Tarifarios (Santiago)'!$A:$A,0))</f>
        <v>729.75599999999997</v>
      </c>
      <c r="S2344" s="21">
        <f t="shared" si="144"/>
        <v>137638.04784666805</v>
      </c>
      <c r="T2344" s="21">
        <f t="shared" si="145"/>
        <v>26151.229090866931</v>
      </c>
      <c r="U2344" s="19">
        <v>0</v>
      </c>
      <c r="V2344" s="21">
        <f t="shared" si="146"/>
        <v>163789.27693753497</v>
      </c>
    </row>
    <row r="2345" spans="1:22" x14ac:dyDescent="0.3">
      <c r="A2345" s="7" t="s">
        <v>141</v>
      </c>
      <c r="B2345" s="7">
        <v>10</v>
      </c>
      <c r="C2345" s="8" t="s">
        <v>178</v>
      </c>
      <c r="D2345" s="7" t="s">
        <v>291</v>
      </c>
      <c r="E2345" s="7" t="s">
        <v>292</v>
      </c>
      <c r="F2345" s="8" t="s">
        <v>293</v>
      </c>
      <c r="G2345" s="7" t="s">
        <v>30</v>
      </c>
      <c r="H2345" s="9">
        <v>421.23360000000002</v>
      </c>
      <c r="I2345" s="9">
        <v>1.1292</v>
      </c>
      <c r="J2345" s="9">
        <v>1.1292</v>
      </c>
      <c r="K2345" s="10">
        <v>1</v>
      </c>
      <c r="L2345" s="9">
        <v>14.04</v>
      </c>
      <c r="M2345" s="19">
        <f>H2345*INDEX('Pliegos Tarifarios (Santiago)'!$B:$B,MATCH($B2345,'Pliegos Tarifarios (Santiago)'!$A:$A,0))</f>
        <v>55503.002836800006</v>
      </c>
      <c r="N2345" s="19">
        <f>I2345*INDEX('Pliegos Tarifarios (Santiago)'!$C:$C,MATCH($B2345,'Pliegos Tarifarios (Santiago)'!$A:$A,0))</f>
        <v>3922.4613888000003</v>
      </c>
      <c r="O2345" s="19">
        <f>J2345*INDEX('Pliegos Tarifarios (Santiago)'!$D:$D,MATCH($B2345,'Pliegos Tarifarios (Santiago)'!$A:$A,0))</f>
        <v>16424.897165999999</v>
      </c>
      <c r="P2345" s="19">
        <f>H2345*INDEX('Pliegos Tarifarios (Santiago)'!$E:$E,MATCH($B2345,'Pliegos Tarifarios (Santiago)'!$A:$A,0))</f>
        <v>5486.1464064000002</v>
      </c>
      <c r="Q2345" s="19" cm="1">
        <f t="array" ref="Q2345">H2345*_xlfn.IFS(H2345&lt;=350,INDEX('Pliegos Tarifarios (Santiago)'!$F:$F,MATCH($B2345,'Pliegos Tarifarios (Santiago)'!$A:$A,0)),H2345&lt;=500,INDEX('Pliegos Tarifarios (Santiago)'!$G:$G,MATCH($B2345,'Pliegos Tarifarios (Santiago)'!$A:$A,0)),H2345&lt;=1000,INDEX('Pliegos Tarifarios (Santiago)'!$H:$H,MATCH($B2345,'Pliegos Tarifarios (Santiago)'!$A:$A,0)),H2345&lt;=5000,INDEX('Pliegos Tarifarios (Santiago)'!$I:$I,MATCH($B2345,'Pliegos Tarifarios (Santiago)'!$A:$A,0)),H2345&gt;5000,INDEX('Pliegos Tarifarios (Santiago)'!$J:$J,MATCH($B2345,'Pliegos Tarifarios (Santiago)'!$A:$A,0)))/1.19</f>
        <v>593.26681815126062</v>
      </c>
      <c r="R2345" s="19">
        <f>INDEX('Pliegos Tarifarios (Santiago)'!$K:$K,MATCH($B2345,'Pliegos Tarifarios (Santiago)'!$A:$A,0))</f>
        <v>729.75599999999997</v>
      </c>
      <c r="S2345" s="21">
        <f t="shared" si="144"/>
        <v>82659.530616151256</v>
      </c>
      <c r="T2345" s="21">
        <f t="shared" si="145"/>
        <v>15705.310817068739</v>
      </c>
      <c r="U2345" s="19">
        <v>0</v>
      </c>
      <c r="V2345" s="21">
        <f t="shared" si="146"/>
        <v>98364.84143321999</v>
      </c>
    </row>
    <row r="2346" spans="1:22" x14ac:dyDescent="0.3">
      <c r="A2346" s="7" t="s">
        <v>141</v>
      </c>
      <c r="B2346" s="7">
        <v>10</v>
      </c>
      <c r="C2346" s="8" t="s">
        <v>178</v>
      </c>
      <c r="D2346" s="7" t="s">
        <v>294</v>
      </c>
      <c r="E2346" s="7" t="s">
        <v>292</v>
      </c>
      <c r="F2346" s="8" t="s">
        <v>295</v>
      </c>
      <c r="G2346" s="7" t="s">
        <v>30</v>
      </c>
      <c r="H2346" s="9">
        <v>421.35169999999999</v>
      </c>
      <c r="I2346" s="9">
        <v>1.1277999999999999</v>
      </c>
      <c r="J2346" s="9">
        <v>1.1277999999999999</v>
      </c>
      <c r="K2346" s="10">
        <v>1</v>
      </c>
      <c r="L2346" s="9">
        <v>14.05</v>
      </c>
      <c r="M2346" s="19">
        <f>H2346*INDEX('Pliegos Tarifarios (Santiago)'!$B:$B,MATCH($B2346,'Pliegos Tarifarios (Santiago)'!$A:$A,0))</f>
        <v>55518.564047100001</v>
      </c>
      <c r="N2346" s="19">
        <f>I2346*INDEX('Pliegos Tarifarios (Santiago)'!$C:$C,MATCH($B2346,'Pliegos Tarifarios (Santiago)'!$A:$A,0))</f>
        <v>3917.5982592</v>
      </c>
      <c r="O2346" s="19">
        <f>J2346*INDEX('Pliegos Tarifarios (Santiago)'!$D:$D,MATCH($B2346,'Pliegos Tarifarios (Santiago)'!$A:$A,0))</f>
        <v>16404.533318999998</v>
      </c>
      <c r="P2346" s="19">
        <f>H2346*INDEX('Pliegos Tarifarios (Santiago)'!$E:$E,MATCH($B2346,'Pliegos Tarifarios (Santiago)'!$A:$A,0))</f>
        <v>5487.6845407999999</v>
      </c>
      <c r="Q2346" s="19" cm="1">
        <f t="array" ref="Q2346">H2346*_xlfn.IFS(H2346&lt;=350,INDEX('Pliegos Tarifarios (Santiago)'!$F:$F,MATCH($B2346,'Pliegos Tarifarios (Santiago)'!$A:$A,0)),H2346&lt;=500,INDEX('Pliegos Tarifarios (Santiago)'!$G:$G,MATCH($B2346,'Pliegos Tarifarios (Santiago)'!$A:$A,0)),H2346&lt;=1000,INDEX('Pliegos Tarifarios (Santiago)'!$H:$H,MATCH($B2346,'Pliegos Tarifarios (Santiago)'!$A:$A,0)),H2346&lt;=5000,INDEX('Pliegos Tarifarios (Santiago)'!$I:$I,MATCH($B2346,'Pliegos Tarifarios (Santiago)'!$A:$A,0)),H2346&gt;5000,INDEX('Pliegos Tarifarios (Santiago)'!$J:$J,MATCH($B2346,'Pliegos Tarifarios (Santiago)'!$A:$A,0)))/1.19</f>
        <v>593.43315058823543</v>
      </c>
      <c r="R2346" s="19">
        <f>INDEX('Pliegos Tarifarios (Santiago)'!$K:$K,MATCH($B2346,'Pliegos Tarifarios (Santiago)'!$A:$A,0))</f>
        <v>729.75599999999997</v>
      </c>
      <c r="S2346" s="21">
        <f t="shared" si="144"/>
        <v>82651.569316688212</v>
      </c>
      <c r="T2346" s="21">
        <f t="shared" si="145"/>
        <v>15703.798170170761</v>
      </c>
      <c r="U2346" s="19">
        <v>0</v>
      </c>
      <c r="V2346" s="21">
        <f t="shared" si="146"/>
        <v>98355.367486858973</v>
      </c>
    </row>
    <row r="2347" spans="1:22" x14ac:dyDescent="0.3">
      <c r="A2347" s="7" t="s">
        <v>141</v>
      </c>
      <c r="B2347" s="7">
        <v>10</v>
      </c>
      <c r="C2347" s="8" t="s">
        <v>178</v>
      </c>
      <c r="D2347" s="7" t="s">
        <v>296</v>
      </c>
      <c r="E2347" s="7" t="s">
        <v>292</v>
      </c>
      <c r="F2347" s="8" t="s">
        <v>297</v>
      </c>
      <c r="G2347" s="7" t="s">
        <v>30</v>
      </c>
      <c r="H2347" s="9">
        <v>421.15730000000002</v>
      </c>
      <c r="I2347" s="9">
        <v>1.1216999999999999</v>
      </c>
      <c r="J2347" s="9">
        <v>1.1113999999999999</v>
      </c>
      <c r="K2347" s="10">
        <v>0.99081750913791566</v>
      </c>
      <c r="L2347" s="9">
        <v>14.04</v>
      </c>
      <c r="M2347" s="19">
        <f>H2347*INDEX('Pliegos Tarifarios (Santiago)'!$B:$B,MATCH($B2347,'Pliegos Tarifarios (Santiago)'!$A:$A,0))</f>
        <v>55492.949319900006</v>
      </c>
      <c r="N2347" s="19">
        <f>I2347*INDEX('Pliegos Tarifarios (Santiago)'!$C:$C,MATCH($B2347,'Pliegos Tarifarios (Santiago)'!$A:$A,0))</f>
        <v>3896.4089088000001</v>
      </c>
      <c r="O2347" s="19">
        <f>J2347*INDEX('Pliegos Tarifarios (Santiago)'!$D:$D,MATCH($B2347,'Pliegos Tarifarios (Santiago)'!$A:$A,0))</f>
        <v>16165.985396999999</v>
      </c>
      <c r="P2347" s="19">
        <f>H2347*INDEX('Pliegos Tarifarios (Santiago)'!$E:$E,MATCH($B2347,'Pliegos Tarifarios (Santiago)'!$A:$A,0))</f>
        <v>5485.1526752</v>
      </c>
      <c r="Q2347" s="19" cm="1">
        <f t="array" ref="Q2347">H2347*_xlfn.IFS(H2347&lt;=350,INDEX('Pliegos Tarifarios (Santiago)'!$F:$F,MATCH($B2347,'Pliegos Tarifarios (Santiago)'!$A:$A,0)),H2347&lt;=500,INDEX('Pliegos Tarifarios (Santiago)'!$G:$G,MATCH($B2347,'Pliegos Tarifarios (Santiago)'!$A:$A,0)),H2347&lt;=1000,INDEX('Pliegos Tarifarios (Santiago)'!$H:$H,MATCH($B2347,'Pliegos Tarifarios (Santiago)'!$A:$A,0)),H2347&lt;=5000,INDEX('Pliegos Tarifarios (Santiago)'!$I:$I,MATCH($B2347,'Pliegos Tarifarios (Santiago)'!$A:$A,0)),H2347&gt;5000,INDEX('Pliegos Tarifarios (Santiago)'!$J:$J,MATCH($B2347,'Pliegos Tarifarios (Santiago)'!$A:$A,0)))/1.19</f>
        <v>593.15935697479006</v>
      </c>
      <c r="R2347" s="19">
        <f>INDEX('Pliegos Tarifarios (Santiago)'!$K:$K,MATCH($B2347,'Pliegos Tarifarios (Santiago)'!$A:$A,0))</f>
        <v>729.75599999999997</v>
      </c>
      <c r="S2347" s="21">
        <f t="shared" si="144"/>
        <v>82363.411657874793</v>
      </c>
      <c r="T2347" s="21">
        <f t="shared" si="145"/>
        <v>15649.04821499621</v>
      </c>
      <c r="U2347" s="19">
        <v>0</v>
      </c>
      <c r="V2347" s="21">
        <f t="shared" si="146"/>
        <v>98012.459872870997</v>
      </c>
    </row>
    <row r="2348" spans="1:22" x14ac:dyDescent="0.3">
      <c r="A2348" s="7" t="s">
        <v>141</v>
      </c>
      <c r="B2348" s="7">
        <v>10</v>
      </c>
      <c r="C2348" s="8" t="s">
        <v>178</v>
      </c>
      <c r="D2348" s="7" t="s">
        <v>298</v>
      </c>
      <c r="E2348" s="7" t="s">
        <v>292</v>
      </c>
      <c r="F2348" s="8" t="s">
        <v>299</v>
      </c>
      <c r="G2348" s="7" t="s">
        <v>30</v>
      </c>
      <c r="H2348" s="9">
        <v>700.69579999999996</v>
      </c>
      <c r="I2348" s="9">
        <v>1.8984000000000001</v>
      </c>
      <c r="J2348" s="9">
        <v>1.8418000000000001</v>
      </c>
      <c r="K2348" s="10">
        <v>0.97018541930046354</v>
      </c>
      <c r="L2348" s="9">
        <v>23.36</v>
      </c>
      <c r="M2348" s="19">
        <f>H2348*INDEX('Pliegos Tarifarios (Santiago)'!$B:$B,MATCH($B2348,'Pliegos Tarifarios (Santiago)'!$A:$A,0))</f>
        <v>92325.780695399997</v>
      </c>
      <c r="N2348" s="19">
        <f>I2348*INDEX('Pliegos Tarifarios (Santiago)'!$C:$C,MATCH($B2348,'Pliegos Tarifarios (Santiago)'!$A:$A,0))</f>
        <v>6594.4037376000006</v>
      </c>
      <c r="O2348" s="19">
        <f>J2348*INDEX('Pliegos Tarifarios (Santiago)'!$D:$D,MATCH($B2348,'Pliegos Tarifarios (Santiago)'!$A:$A,0))</f>
        <v>26790.095289000001</v>
      </c>
      <c r="P2348" s="19">
        <f>H2348*INDEX('Pliegos Tarifarios (Santiago)'!$E:$E,MATCH($B2348,'Pliegos Tarifarios (Santiago)'!$A:$A,0))</f>
        <v>9125.8620991999996</v>
      </c>
      <c r="Q2348" s="19" cm="1">
        <f t="array" ref="Q2348">H2348*_xlfn.IFS(H2348&lt;=350,INDEX('Pliegos Tarifarios (Santiago)'!$F:$F,MATCH($B2348,'Pliegos Tarifarios (Santiago)'!$A:$A,0)),H2348&lt;=500,INDEX('Pliegos Tarifarios (Santiago)'!$G:$G,MATCH($B2348,'Pliegos Tarifarios (Santiago)'!$A:$A,0)),H2348&lt;=1000,INDEX('Pliegos Tarifarios (Santiago)'!$H:$H,MATCH($B2348,'Pliegos Tarifarios (Santiago)'!$A:$A,0)),H2348&lt;=5000,INDEX('Pliegos Tarifarios (Santiago)'!$I:$I,MATCH($B2348,'Pliegos Tarifarios (Santiago)'!$A:$A,0)),H2348&gt;5000,INDEX('Pliegos Tarifarios (Santiago)'!$J:$J,MATCH($B2348,'Pliegos Tarifarios (Santiago)'!$A:$A,0)))/1.19</f>
        <v>1643.3966200000002</v>
      </c>
      <c r="R2348" s="19">
        <f>INDEX('Pliegos Tarifarios (Santiago)'!$K:$K,MATCH($B2348,'Pliegos Tarifarios (Santiago)'!$A:$A,0))</f>
        <v>729.75599999999997</v>
      </c>
      <c r="S2348" s="21">
        <f t="shared" si="144"/>
        <v>137209.29444120001</v>
      </c>
      <c r="T2348" s="21">
        <f t="shared" si="145"/>
        <v>26069.765943828002</v>
      </c>
      <c r="U2348" s="19">
        <v>0</v>
      </c>
      <c r="V2348" s="21">
        <f t="shared" si="146"/>
        <v>163279.06038502802</v>
      </c>
    </row>
    <row r="2349" spans="1:22" x14ac:dyDescent="0.3">
      <c r="A2349" s="7" t="s">
        <v>141</v>
      </c>
      <c r="B2349" s="7">
        <v>10</v>
      </c>
      <c r="C2349" s="8" t="s">
        <v>178</v>
      </c>
      <c r="D2349" s="7" t="s">
        <v>300</v>
      </c>
      <c r="E2349" s="7" t="s">
        <v>292</v>
      </c>
      <c r="F2349" s="8" t="s">
        <v>301</v>
      </c>
      <c r="G2349" s="7" t="s">
        <v>30</v>
      </c>
      <c r="H2349" s="9">
        <v>420.95490000000001</v>
      </c>
      <c r="I2349" s="9">
        <v>1.1196999999999999</v>
      </c>
      <c r="J2349" s="9">
        <v>1.1196999999999999</v>
      </c>
      <c r="K2349" s="10">
        <v>1</v>
      </c>
      <c r="L2349" s="9">
        <v>14.03</v>
      </c>
      <c r="M2349" s="19">
        <f>H2349*INDEX('Pliegos Tarifarios (Santiago)'!$B:$B,MATCH($B2349,'Pliegos Tarifarios (Santiago)'!$A:$A,0))</f>
        <v>55466.280488700002</v>
      </c>
      <c r="N2349" s="19">
        <f>I2349*INDEX('Pliegos Tarifarios (Santiago)'!$C:$C,MATCH($B2349,'Pliegos Tarifarios (Santiago)'!$A:$A,0))</f>
        <v>3889.4615807999999</v>
      </c>
      <c r="O2349" s="19">
        <f>J2349*INDEX('Pliegos Tarifarios (Santiago)'!$D:$D,MATCH($B2349,'Pliegos Tarifarios (Santiago)'!$A:$A,0))</f>
        <v>16286.713918499998</v>
      </c>
      <c r="P2349" s="19">
        <f>H2349*INDEX('Pliegos Tarifarios (Santiago)'!$E:$E,MATCH($B2349,'Pliegos Tarifarios (Santiago)'!$A:$A,0))</f>
        <v>5482.5166175999993</v>
      </c>
      <c r="Q2349" s="19" cm="1">
        <f t="array" ref="Q2349">H2349*_xlfn.IFS(H2349&lt;=350,INDEX('Pliegos Tarifarios (Santiago)'!$F:$F,MATCH($B2349,'Pliegos Tarifarios (Santiago)'!$A:$A,0)),H2349&lt;=500,INDEX('Pliegos Tarifarios (Santiago)'!$G:$G,MATCH($B2349,'Pliegos Tarifarios (Santiago)'!$A:$A,0)),H2349&lt;=1000,INDEX('Pliegos Tarifarios (Santiago)'!$H:$H,MATCH($B2349,'Pliegos Tarifarios (Santiago)'!$A:$A,0)),H2349&lt;=5000,INDEX('Pliegos Tarifarios (Santiago)'!$I:$I,MATCH($B2349,'Pliegos Tarifarios (Santiago)'!$A:$A,0)),H2349&gt;5000,INDEX('Pliegos Tarifarios (Santiago)'!$J:$J,MATCH($B2349,'Pliegos Tarifarios (Santiago)'!$A:$A,0)))/1.19</f>
        <v>592.87429613445386</v>
      </c>
      <c r="R2349" s="19">
        <f>INDEX('Pliegos Tarifarios (Santiago)'!$K:$K,MATCH($B2349,'Pliegos Tarifarios (Santiago)'!$A:$A,0))</f>
        <v>729.75599999999997</v>
      </c>
      <c r="S2349" s="21">
        <f t="shared" si="144"/>
        <v>82447.602901734455</v>
      </c>
      <c r="T2349" s="21">
        <f t="shared" si="145"/>
        <v>15665.044551329547</v>
      </c>
      <c r="U2349" s="19">
        <v>0</v>
      </c>
      <c r="V2349" s="21">
        <f t="shared" si="146"/>
        <v>98112.647453063997</v>
      </c>
    </row>
    <row r="2350" spans="1:22" x14ac:dyDescent="0.3">
      <c r="A2350" s="7" t="s">
        <v>141</v>
      </c>
      <c r="B2350" s="7">
        <v>10</v>
      </c>
      <c r="C2350" s="8" t="s">
        <v>178</v>
      </c>
      <c r="D2350" s="7" t="s">
        <v>302</v>
      </c>
      <c r="E2350" s="7" t="s">
        <v>292</v>
      </c>
      <c r="F2350" s="8" t="s">
        <v>303</v>
      </c>
      <c r="G2350" s="7" t="s">
        <v>30</v>
      </c>
      <c r="H2350" s="9">
        <v>420.24180000000001</v>
      </c>
      <c r="I2350" s="9">
        <v>1.1154999999999999</v>
      </c>
      <c r="J2350" s="9">
        <v>1.1100000000000001</v>
      </c>
      <c r="K2350" s="10">
        <v>0.99506947557149272</v>
      </c>
      <c r="L2350" s="9">
        <v>14.01</v>
      </c>
      <c r="M2350" s="19">
        <f>H2350*INDEX('Pliegos Tarifarios (Santiago)'!$B:$B,MATCH($B2350,'Pliegos Tarifarios (Santiago)'!$A:$A,0))</f>
        <v>55372.320293400007</v>
      </c>
      <c r="N2350" s="19">
        <f>I2350*INDEX('Pliegos Tarifarios (Santiago)'!$C:$C,MATCH($B2350,'Pliegos Tarifarios (Santiago)'!$A:$A,0))</f>
        <v>3874.8721919999998</v>
      </c>
      <c r="O2350" s="19">
        <f>J2350*INDEX('Pliegos Tarifarios (Santiago)'!$D:$D,MATCH($B2350,'Pliegos Tarifarios (Santiago)'!$A:$A,0))</f>
        <v>16145.621550000002</v>
      </c>
      <c r="P2350" s="19">
        <f>H2350*INDEX('Pliegos Tarifarios (Santiago)'!$E:$E,MATCH($B2350,'Pliegos Tarifarios (Santiago)'!$A:$A,0))</f>
        <v>5473.2292031999996</v>
      </c>
      <c r="Q2350" s="19" cm="1">
        <f t="array" ref="Q2350">H2350*_xlfn.IFS(H2350&lt;=350,INDEX('Pliegos Tarifarios (Santiago)'!$F:$F,MATCH($B2350,'Pliegos Tarifarios (Santiago)'!$A:$A,0)),H2350&lt;=500,INDEX('Pliegos Tarifarios (Santiago)'!$G:$G,MATCH($B2350,'Pliegos Tarifarios (Santiago)'!$A:$A,0)),H2350&lt;=1000,INDEX('Pliegos Tarifarios (Santiago)'!$H:$H,MATCH($B2350,'Pliegos Tarifarios (Santiago)'!$A:$A,0)),H2350&lt;=5000,INDEX('Pliegos Tarifarios (Santiago)'!$I:$I,MATCH($B2350,'Pliegos Tarifarios (Santiago)'!$A:$A,0)),H2350&gt;5000,INDEX('Pliegos Tarifarios (Santiago)'!$J:$J,MATCH($B2350,'Pliegos Tarifarios (Santiago)'!$A:$A,0)))/1.19</f>
        <v>591.86996369747908</v>
      </c>
      <c r="R2350" s="19">
        <f>INDEX('Pliegos Tarifarios (Santiago)'!$K:$K,MATCH($B2350,'Pliegos Tarifarios (Santiago)'!$A:$A,0))</f>
        <v>729.75599999999997</v>
      </c>
      <c r="S2350" s="21">
        <f t="shared" si="144"/>
        <v>82187.669202297475</v>
      </c>
      <c r="T2350" s="21">
        <f t="shared" si="145"/>
        <v>15615.657148436521</v>
      </c>
      <c r="U2350" s="19">
        <v>0</v>
      </c>
      <c r="V2350" s="21">
        <f t="shared" si="146"/>
        <v>97803.326350734002</v>
      </c>
    </row>
    <row r="2351" spans="1:22" x14ac:dyDescent="0.3">
      <c r="A2351" s="7" t="s">
        <v>141</v>
      </c>
      <c r="B2351" s="7">
        <v>10</v>
      </c>
      <c r="C2351" s="8" t="s">
        <v>178</v>
      </c>
      <c r="D2351" s="7" t="s">
        <v>304</v>
      </c>
      <c r="E2351" s="7" t="s">
        <v>305</v>
      </c>
      <c r="F2351" s="8" t="s">
        <v>306</v>
      </c>
      <c r="G2351" s="7" t="s">
        <v>30</v>
      </c>
      <c r="H2351" s="9">
        <v>420.42509999999999</v>
      </c>
      <c r="I2351" s="9">
        <v>1.1027</v>
      </c>
      <c r="J2351" s="9">
        <v>1.0873999999999999</v>
      </c>
      <c r="K2351" s="10">
        <v>0.98612496599256361</v>
      </c>
      <c r="L2351" s="9">
        <v>14.01</v>
      </c>
      <c r="M2351" s="19">
        <f>H2351*INDEX('Pliegos Tarifarios (Santiago)'!$B:$B,MATCH($B2351,'Pliegos Tarifarios (Santiago)'!$A:$A,0))</f>
        <v>55396.472451300004</v>
      </c>
      <c r="N2351" s="19">
        <f>I2351*INDEX('Pliegos Tarifarios (Santiago)'!$C:$C,MATCH($B2351,'Pliegos Tarifarios (Santiago)'!$A:$A,0))</f>
        <v>3830.4092928000005</v>
      </c>
      <c r="O2351" s="19">
        <f>J2351*INDEX('Pliegos Tarifarios (Santiago)'!$D:$D,MATCH($B2351,'Pliegos Tarifarios (Santiago)'!$A:$A,0))</f>
        <v>15816.890876999998</v>
      </c>
      <c r="P2351" s="19">
        <f>H2351*INDEX('Pliegos Tarifarios (Santiago)'!$E:$E,MATCH($B2351,'Pliegos Tarifarios (Santiago)'!$A:$A,0))</f>
        <v>5475.6165023999993</v>
      </c>
      <c r="Q2351" s="19" cm="1">
        <f t="array" ref="Q2351">H2351*_xlfn.IFS(H2351&lt;=350,INDEX('Pliegos Tarifarios (Santiago)'!$F:$F,MATCH($B2351,'Pliegos Tarifarios (Santiago)'!$A:$A,0)),H2351&lt;=500,INDEX('Pliegos Tarifarios (Santiago)'!$G:$G,MATCH($B2351,'Pliegos Tarifarios (Santiago)'!$A:$A,0)),H2351&lt;=1000,INDEX('Pliegos Tarifarios (Santiago)'!$H:$H,MATCH($B2351,'Pliegos Tarifarios (Santiago)'!$A:$A,0)),H2351&lt;=5000,INDEX('Pliegos Tarifarios (Santiago)'!$I:$I,MATCH($B2351,'Pliegos Tarifarios (Santiago)'!$A:$A,0)),H2351&gt;5000,INDEX('Pliegos Tarifarios (Santiago)'!$J:$J,MATCH($B2351,'Pliegos Tarifarios (Santiago)'!$A:$A,0)))/1.19</f>
        <v>592.12812403361352</v>
      </c>
      <c r="R2351" s="19">
        <f>INDEX('Pliegos Tarifarios (Santiago)'!$K:$K,MATCH($B2351,'Pliegos Tarifarios (Santiago)'!$A:$A,0))</f>
        <v>729.75599999999997</v>
      </c>
      <c r="S2351" s="21">
        <f t="shared" si="144"/>
        <v>81841.273247533609</v>
      </c>
      <c r="T2351" s="21">
        <f t="shared" si="145"/>
        <v>15549.841917031386</v>
      </c>
      <c r="U2351" s="19">
        <v>0</v>
      </c>
      <c r="V2351" s="21">
        <f t="shared" si="146"/>
        <v>97391.115164564995</v>
      </c>
    </row>
    <row r="2352" spans="1:22" x14ac:dyDescent="0.3">
      <c r="A2352" s="7" t="s">
        <v>141</v>
      </c>
      <c r="B2352" s="7">
        <v>10</v>
      </c>
      <c r="C2352" s="8" t="s">
        <v>178</v>
      </c>
      <c r="D2352" s="7" t="s">
        <v>307</v>
      </c>
      <c r="E2352" s="7" t="s">
        <v>305</v>
      </c>
      <c r="F2352" s="8" t="s">
        <v>308</v>
      </c>
      <c r="G2352" s="7" t="s">
        <v>30</v>
      </c>
      <c r="H2352" s="9">
        <v>421.4828</v>
      </c>
      <c r="I2352" s="9">
        <v>1.1225000000000001</v>
      </c>
      <c r="J2352" s="9">
        <v>1.1138999999999999</v>
      </c>
      <c r="K2352" s="10">
        <v>0.99233853006681505</v>
      </c>
      <c r="L2352" s="9">
        <v>14.05</v>
      </c>
      <c r="M2352" s="19">
        <f>H2352*INDEX('Pliegos Tarifarios (Santiago)'!$B:$B,MATCH($B2352,'Pliegos Tarifarios (Santiago)'!$A:$A,0))</f>
        <v>55535.838176400001</v>
      </c>
      <c r="N2352" s="19">
        <f>I2352*INDEX('Pliegos Tarifarios (Santiago)'!$C:$C,MATCH($B2352,'Pliegos Tarifarios (Santiago)'!$A:$A,0))</f>
        <v>3899.1878400000005</v>
      </c>
      <c r="O2352" s="19">
        <f>J2352*INDEX('Pliegos Tarifarios (Santiago)'!$D:$D,MATCH($B2352,'Pliegos Tarifarios (Santiago)'!$A:$A,0))</f>
        <v>16202.349409499999</v>
      </c>
      <c r="P2352" s="19">
        <f>H2352*INDEX('Pliegos Tarifarios (Santiago)'!$E:$E,MATCH($B2352,'Pliegos Tarifarios (Santiago)'!$A:$A,0))</f>
        <v>5489.3919871999997</v>
      </c>
      <c r="Q2352" s="19" cm="1">
        <f t="array" ref="Q2352">H2352*_xlfn.IFS(H2352&lt;=350,INDEX('Pliegos Tarifarios (Santiago)'!$F:$F,MATCH($B2352,'Pliegos Tarifarios (Santiago)'!$A:$A,0)),H2352&lt;=500,INDEX('Pliegos Tarifarios (Santiago)'!$G:$G,MATCH($B2352,'Pliegos Tarifarios (Santiago)'!$A:$A,0)),H2352&lt;=1000,INDEX('Pliegos Tarifarios (Santiago)'!$H:$H,MATCH($B2352,'Pliegos Tarifarios (Santiago)'!$A:$A,0)),H2352&lt;=5000,INDEX('Pliegos Tarifarios (Santiago)'!$I:$I,MATCH($B2352,'Pliegos Tarifarios (Santiago)'!$A:$A,0)),H2352&gt;5000,INDEX('Pliegos Tarifarios (Santiago)'!$J:$J,MATCH($B2352,'Pliegos Tarifarios (Santiago)'!$A:$A,0)))/1.19</f>
        <v>593.61779226890769</v>
      </c>
      <c r="R2352" s="19">
        <f>INDEX('Pliegos Tarifarios (Santiago)'!$K:$K,MATCH($B2352,'Pliegos Tarifarios (Santiago)'!$A:$A,0))</f>
        <v>729.75599999999997</v>
      </c>
      <c r="S2352" s="21">
        <f t="shared" si="144"/>
        <v>82450.141205368898</v>
      </c>
      <c r="T2352" s="21">
        <f t="shared" si="145"/>
        <v>15665.526829020091</v>
      </c>
      <c r="U2352" s="19">
        <v>0</v>
      </c>
      <c r="V2352" s="21">
        <f t="shared" si="146"/>
        <v>98115.668034388989</v>
      </c>
    </row>
    <row r="2353" spans="1:22" x14ac:dyDescent="0.3">
      <c r="A2353" s="7" t="s">
        <v>141</v>
      </c>
      <c r="B2353" s="7">
        <v>10</v>
      </c>
      <c r="C2353" s="8" t="s">
        <v>178</v>
      </c>
      <c r="D2353" s="7" t="s">
        <v>309</v>
      </c>
      <c r="E2353" s="7" t="s">
        <v>70</v>
      </c>
      <c r="F2353" s="8" t="s">
        <v>71</v>
      </c>
      <c r="G2353" s="7" t="s">
        <v>16</v>
      </c>
      <c r="H2353" s="9">
        <v>1686.8677</v>
      </c>
      <c r="I2353" s="9">
        <v>4.4973000000000001</v>
      </c>
      <c r="J2353" s="9">
        <v>4.4130000000000003</v>
      </c>
      <c r="K2353" s="10">
        <v>0.98125541991861787</v>
      </c>
      <c r="L2353" s="9">
        <v>56.23</v>
      </c>
      <c r="M2353" s="19">
        <f>H2353*INDEX('Pliegos Tarifarios (Santiago)'!$B:$B,MATCH($B2353,'Pliegos Tarifarios (Santiago)'!$A:$A,0))</f>
        <v>222266.74875510001</v>
      </c>
      <c r="N2353" s="19">
        <f>I2353*INDEX('Pliegos Tarifarios (Santiago)'!$C:$C,MATCH($B2353,'Pliegos Tarifarios (Santiago)'!$A:$A,0))</f>
        <v>15622.109107200002</v>
      </c>
      <c r="O2353" s="19">
        <f>J2353*INDEX('Pliegos Tarifarios (Santiago)'!$D:$D,MATCH($B2353,'Pliegos Tarifarios (Santiago)'!$A:$A,0))</f>
        <v>64189.754865000003</v>
      </c>
      <c r="P2353" s="19">
        <f>H2353*INDEX('Pliegos Tarifarios (Santiago)'!$E:$E,MATCH($B2353,'Pliegos Tarifarios (Santiago)'!$A:$A,0))</f>
        <v>21969.764924799998</v>
      </c>
      <c r="Q2353" s="19" cm="1">
        <f t="array" ref="Q2353">H2353*_xlfn.IFS(H2353&lt;=350,INDEX('Pliegos Tarifarios (Santiago)'!$F:$F,MATCH($B2353,'Pliegos Tarifarios (Santiago)'!$A:$A,0)),H2353&lt;=500,INDEX('Pliegos Tarifarios (Santiago)'!$G:$G,MATCH($B2353,'Pliegos Tarifarios (Santiago)'!$A:$A,0)),H2353&lt;=1000,INDEX('Pliegos Tarifarios (Santiago)'!$H:$H,MATCH($B2353,'Pliegos Tarifarios (Santiago)'!$A:$A,0)),H2353&lt;=5000,INDEX('Pliegos Tarifarios (Santiago)'!$I:$I,MATCH($B2353,'Pliegos Tarifarios (Santiago)'!$A:$A,0)),H2353&gt;5000,INDEX('Pliegos Tarifarios (Santiago)'!$J:$J,MATCH($B2353,'Pliegos Tarifarios (Santiago)'!$A:$A,0)))/1.19</f>
        <v>5062.0206358823534</v>
      </c>
      <c r="R2353" s="19">
        <f>INDEX('Pliegos Tarifarios (Santiago)'!$K:$K,MATCH($B2353,'Pliegos Tarifarios (Santiago)'!$A:$A,0))</f>
        <v>729.75599999999997</v>
      </c>
      <c r="S2353" s="21">
        <f t="shared" si="144"/>
        <v>329840.15428798238</v>
      </c>
      <c r="T2353" s="21">
        <f t="shared" si="145"/>
        <v>62669.629314716651</v>
      </c>
      <c r="U2353" s="19">
        <v>0</v>
      </c>
      <c r="V2353" s="21">
        <f t="shared" si="146"/>
        <v>392509.78360269906</v>
      </c>
    </row>
    <row r="2354" spans="1:22" x14ac:dyDescent="0.3">
      <c r="A2354" s="7" t="s">
        <v>141</v>
      </c>
      <c r="B2354" s="7">
        <v>10</v>
      </c>
      <c r="C2354" s="8" t="s">
        <v>178</v>
      </c>
      <c r="D2354" s="7" t="s">
        <v>310</v>
      </c>
      <c r="E2354" s="7" t="s">
        <v>70</v>
      </c>
      <c r="F2354" s="8" t="s">
        <v>311</v>
      </c>
      <c r="G2354" s="7" t="s">
        <v>16</v>
      </c>
      <c r="H2354" s="9">
        <v>1404.672</v>
      </c>
      <c r="I2354" s="9">
        <v>3.7505999999999999</v>
      </c>
      <c r="J2354" s="9">
        <v>3.7505999999999999</v>
      </c>
      <c r="K2354" s="10">
        <v>1</v>
      </c>
      <c r="L2354" s="9">
        <v>46.82</v>
      </c>
      <c r="M2354" s="19">
        <f>H2354*INDEX('Pliegos Tarifarios (Santiago)'!$B:$B,MATCH($B2354,'Pliegos Tarifarios (Santiago)'!$A:$A,0))</f>
        <v>185083.79673600002</v>
      </c>
      <c r="N2354" s="19">
        <f>I2354*INDEX('Pliegos Tarifarios (Santiago)'!$C:$C,MATCH($B2354,'Pliegos Tarifarios (Santiago)'!$A:$A,0))</f>
        <v>13028.324198400001</v>
      </c>
      <c r="O2354" s="19">
        <f>J2354*INDEX('Pliegos Tarifarios (Santiago)'!$D:$D,MATCH($B2354,'Pliegos Tarifarios (Santiago)'!$A:$A,0))</f>
        <v>54554.746112999994</v>
      </c>
      <c r="P2354" s="19">
        <f>H2354*INDEX('Pliegos Tarifarios (Santiago)'!$E:$E,MATCH($B2354,'Pliegos Tarifarios (Santiago)'!$A:$A,0))</f>
        <v>18294.448128</v>
      </c>
      <c r="Q2354" s="19" cm="1">
        <f t="array" ref="Q2354">H2354*_xlfn.IFS(H2354&lt;=350,INDEX('Pliegos Tarifarios (Santiago)'!$F:$F,MATCH($B2354,'Pliegos Tarifarios (Santiago)'!$A:$A,0)),H2354&lt;=500,INDEX('Pliegos Tarifarios (Santiago)'!$G:$G,MATCH($B2354,'Pliegos Tarifarios (Santiago)'!$A:$A,0)),H2354&lt;=1000,INDEX('Pliegos Tarifarios (Santiago)'!$H:$H,MATCH($B2354,'Pliegos Tarifarios (Santiago)'!$A:$A,0)),H2354&lt;=5000,INDEX('Pliegos Tarifarios (Santiago)'!$I:$I,MATCH($B2354,'Pliegos Tarifarios (Santiago)'!$A:$A,0)),H2354&gt;5000,INDEX('Pliegos Tarifarios (Santiago)'!$J:$J,MATCH($B2354,'Pliegos Tarifarios (Santiago)'!$A:$A,0)))/1.19</f>
        <v>4215.1963966386556</v>
      </c>
      <c r="R2354" s="19">
        <f>INDEX('Pliegos Tarifarios (Santiago)'!$K:$K,MATCH($B2354,'Pliegos Tarifarios (Santiago)'!$A:$A,0))</f>
        <v>729.75599999999997</v>
      </c>
      <c r="S2354" s="21">
        <f t="shared" si="144"/>
        <v>275906.26757203863</v>
      </c>
      <c r="T2354" s="21">
        <f t="shared" si="145"/>
        <v>52422.19083868734</v>
      </c>
      <c r="U2354" s="19">
        <v>0</v>
      </c>
      <c r="V2354" s="21">
        <f t="shared" si="146"/>
        <v>328328.45841072599</v>
      </c>
    </row>
    <row r="2355" spans="1:22" x14ac:dyDescent="0.3">
      <c r="A2355" s="7" t="s">
        <v>141</v>
      </c>
      <c r="B2355" s="7">
        <v>10</v>
      </c>
      <c r="C2355" s="8" t="s">
        <v>178</v>
      </c>
      <c r="D2355" s="7" t="s">
        <v>312</v>
      </c>
      <c r="E2355" s="7" t="s">
        <v>70</v>
      </c>
      <c r="F2355" s="8" t="s">
        <v>313</v>
      </c>
      <c r="G2355" s="7" t="s">
        <v>16</v>
      </c>
      <c r="H2355" s="9">
        <v>1401.6010000000001</v>
      </c>
      <c r="I2355" s="9">
        <v>3.7305999999999999</v>
      </c>
      <c r="J2355" s="9">
        <v>3.7103999999999999</v>
      </c>
      <c r="K2355" s="10">
        <v>0.99458532139602207</v>
      </c>
      <c r="L2355" s="9">
        <v>46.72</v>
      </c>
      <c r="M2355" s="19">
        <f>H2355*INDEX('Pliegos Tarifarios (Santiago)'!$B:$B,MATCH($B2355,'Pliegos Tarifarios (Santiago)'!$A:$A,0))</f>
        <v>184679.15256300001</v>
      </c>
      <c r="N2355" s="19">
        <f>I2355*INDEX('Pliegos Tarifarios (Santiago)'!$C:$C,MATCH($B2355,'Pliegos Tarifarios (Santiago)'!$A:$A,0))</f>
        <v>12958.850918400001</v>
      </c>
      <c r="O2355" s="19">
        <f>J2355*INDEX('Pliegos Tarifarios (Santiago)'!$D:$D,MATCH($B2355,'Pliegos Tarifarios (Santiago)'!$A:$A,0))</f>
        <v>53970.012791999994</v>
      </c>
      <c r="P2355" s="19">
        <f>H2355*INDEX('Pliegos Tarifarios (Santiago)'!$E:$E,MATCH($B2355,'Pliegos Tarifarios (Santiago)'!$A:$A,0))</f>
        <v>18254.451423999999</v>
      </c>
      <c r="Q2355" s="19" cm="1">
        <f t="array" ref="Q2355">H2355*_xlfn.IFS(H2355&lt;=350,INDEX('Pliegos Tarifarios (Santiago)'!$F:$F,MATCH($B2355,'Pliegos Tarifarios (Santiago)'!$A:$A,0)),H2355&lt;=500,INDEX('Pliegos Tarifarios (Santiago)'!$G:$G,MATCH($B2355,'Pliegos Tarifarios (Santiago)'!$A:$A,0)),H2355&lt;=1000,INDEX('Pliegos Tarifarios (Santiago)'!$H:$H,MATCH($B2355,'Pliegos Tarifarios (Santiago)'!$A:$A,0)),H2355&lt;=5000,INDEX('Pliegos Tarifarios (Santiago)'!$I:$I,MATCH($B2355,'Pliegos Tarifarios (Santiago)'!$A:$A,0)),H2355&gt;5000,INDEX('Pliegos Tarifarios (Santiago)'!$J:$J,MATCH($B2355,'Pliegos Tarifarios (Santiago)'!$A:$A,0)))/1.19</f>
        <v>4205.9808159663862</v>
      </c>
      <c r="R2355" s="19">
        <f>INDEX('Pliegos Tarifarios (Santiago)'!$K:$K,MATCH($B2355,'Pliegos Tarifarios (Santiago)'!$A:$A,0))</f>
        <v>729.75599999999997</v>
      </c>
      <c r="S2355" s="21">
        <f t="shared" si="144"/>
        <v>274798.20451336639</v>
      </c>
      <c r="T2355" s="21">
        <f t="shared" si="145"/>
        <v>52211.658857539616</v>
      </c>
      <c r="U2355" s="19">
        <v>0</v>
      </c>
      <c r="V2355" s="21">
        <f t="shared" si="146"/>
        <v>327009.86337090598</v>
      </c>
    </row>
    <row r="2356" spans="1:22" x14ac:dyDescent="0.3">
      <c r="A2356" s="7" t="s">
        <v>141</v>
      </c>
      <c r="B2356" s="7">
        <v>10</v>
      </c>
      <c r="C2356" s="8" t="s">
        <v>178</v>
      </c>
      <c r="D2356" s="7" t="s">
        <v>314</v>
      </c>
      <c r="E2356" s="7" t="s">
        <v>70</v>
      </c>
      <c r="F2356" s="8" t="s">
        <v>315</v>
      </c>
      <c r="G2356" s="7" t="s">
        <v>16</v>
      </c>
      <c r="H2356" s="9">
        <v>1123.1066000000001</v>
      </c>
      <c r="I2356" s="9">
        <v>2.9554</v>
      </c>
      <c r="J2356" s="9">
        <v>2.9554</v>
      </c>
      <c r="K2356" s="10">
        <v>1</v>
      </c>
      <c r="L2356" s="9">
        <v>37.44</v>
      </c>
      <c r="M2356" s="19">
        <f>H2356*INDEX('Pliegos Tarifarios (Santiago)'!$B:$B,MATCH($B2356,'Pliegos Tarifarios (Santiago)'!$A:$A,0))</f>
        <v>147983.89493580002</v>
      </c>
      <c r="N2356" s="19">
        <f>I2356*INDEX('Pliegos Tarifarios (Santiago)'!$C:$C,MATCH($B2356,'Pliegos Tarifarios (Santiago)'!$A:$A,0))</f>
        <v>10266.066585600001</v>
      </c>
      <c r="O2356" s="19">
        <f>J2356*INDEX('Pliegos Tarifarios (Santiago)'!$D:$D,MATCH($B2356,'Pliegos Tarifarios (Santiago)'!$A:$A,0))</f>
        <v>42988.081016999997</v>
      </c>
      <c r="P2356" s="19">
        <f>H2356*INDEX('Pliegos Tarifarios (Santiago)'!$E:$E,MATCH($B2356,'Pliegos Tarifarios (Santiago)'!$A:$A,0))</f>
        <v>14627.340358400001</v>
      </c>
      <c r="Q2356" s="19" cm="1">
        <f t="array" ref="Q2356">H2356*_xlfn.IFS(H2356&lt;=350,INDEX('Pliegos Tarifarios (Santiago)'!$F:$F,MATCH($B2356,'Pliegos Tarifarios (Santiago)'!$A:$A,0)),H2356&lt;=500,INDEX('Pliegos Tarifarios (Santiago)'!$G:$G,MATCH($B2356,'Pliegos Tarifarios (Santiago)'!$A:$A,0)),H2356&lt;=1000,INDEX('Pliegos Tarifarios (Santiago)'!$H:$H,MATCH($B2356,'Pliegos Tarifarios (Santiago)'!$A:$A,0)),H2356&lt;=5000,INDEX('Pliegos Tarifarios (Santiago)'!$I:$I,MATCH($B2356,'Pliegos Tarifarios (Santiago)'!$A:$A,0)),H2356&gt;5000,INDEX('Pliegos Tarifarios (Santiago)'!$J:$J,MATCH($B2356,'Pliegos Tarifarios (Santiago)'!$A:$A,0)))/1.19</f>
        <v>3370.2635870588238</v>
      </c>
      <c r="R2356" s="19">
        <f>INDEX('Pliegos Tarifarios (Santiago)'!$K:$K,MATCH($B2356,'Pliegos Tarifarios (Santiago)'!$A:$A,0))</f>
        <v>729.75599999999997</v>
      </c>
      <c r="S2356" s="21">
        <f t="shared" si="144"/>
        <v>219965.40248385881</v>
      </c>
      <c r="T2356" s="21">
        <f t="shared" si="145"/>
        <v>41793.426471933177</v>
      </c>
      <c r="U2356" s="19">
        <v>0</v>
      </c>
      <c r="V2356" s="21">
        <f t="shared" si="146"/>
        <v>261758.82895579198</v>
      </c>
    </row>
    <row r="2357" spans="1:22" x14ac:dyDescent="0.3">
      <c r="A2357" s="7" t="s">
        <v>141</v>
      </c>
      <c r="B2357" s="7">
        <v>10</v>
      </c>
      <c r="C2357" s="8" t="s">
        <v>178</v>
      </c>
      <c r="D2357" s="7" t="s">
        <v>316</v>
      </c>
      <c r="E2357" s="7" t="s">
        <v>90</v>
      </c>
      <c r="F2357" s="8" t="s">
        <v>93</v>
      </c>
      <c r="G2357" s="7" t="s">
        <v>30</v>
      </c>
      <c r="H2357" s="9">
        <v>421.07429999999999</v>
      </c>
      <c r="I2357" s="9">
        <v>1.1196999999999999</v>
      </c>
      <c r="J2357" s="9">
        <v>1.1120000000000001</v>
      </c>
      <c r="K2357" s="10">
        <v>0.99312315798874717</v>
      </c>
      <c r="L2357" s="9">
        <v>14.04</v>
      </c>
      <c r="M2357" s="19">
        <f>H2357*INDEX('Pliegos Tarifarios (Santiago)'!$B:$B,MATCH($B2357,'Pliegos Tarifarios (Santiago)'!$A:$A,0))</f>
        <v>55482.012990900002</v>
      </c>
      <c r="N2357" s="19">
        <f>I2357*INDEX('Pliegos Tarifarios (Santiago)'!$C:$C,MATCH($B2357,'Pliegos Tarifarios (Santiago)'!$A:$A,0))</f>
        <v>3889.4615807999999</v>
      </c>
      <c r="O2357" s="19">
        <f>J2357*INDEX('Pliegos Tarifarios (Santiago)'!$D:$D,MATCH($B2357,'Pliegos Tarifarios (Santiago)'!$A:$A,0))</f>
        <v>16174.71276</v>
      </c>
      <c r="P2357" s="19">
        <f>H2357*INDEX('Pliegos Tarifarios (Santiago)'!$E:$E,MATCH($B2357,'Pliegos Tarifarios (Santiago)'!$A:$A,0))</f>
        <v>5484.0716831999998</v>
      </c>
      <c r="Q2357" s="19" cm="1">
        <f t="array" ref="Q2357">H2357*_xlfn.IFS(H2357&lt;=350,INDEX('Pliegos Tarifarios (Santiago)'!$F:$F,MATCH($B2357,'Pliegos Tarifarios (Santiago)'!$A:$A,0)),H2357&lt;=500,INDEX('Pliegos Tarifarios (Santiago)'!$G:$G,MATCH($B2357,'Pliegos Tarifarios (Santiago)'!$A:$A,0)),H2357&lt;=1000,INDEX('Pliegos Tarifarios (Santiago)'!$H:$H,MATCH($B2357,'Pliegos Tarifarios (Santiago)'!$A:$A,0)),H2357&lt;=5000,INDEX('Pliegos Tarifarios (Santiago)'!$I:$I,MATCH($B2357,'Pliegos Tarifarios (Santiago)'!$A:$A,0)),H2357&gt;5000,INDEX('Pliegos Tarifarios (Santiago)'!$J:$J,MATCH($B2357,'Pliegos Tarifarios (Santiago)'!$A:$A,0)))/1.19</f>
        <v>593.04245949579831</v>
      </c>
      <c r="R2357" s="19">
        <f>INDEX('Pliegos Tarifarios (Santiago)'!$K:$K,MATCH($B2357,'Pliegos Tarifarios (Santiago)'!$A:$A,0))</f>
        <v>729.75599999999997</v>
      </c>
      <c r="S2357" s="21">
        <f t="shared" si="144"/>
        <v>82353.057474395799</v>
      </c>
      <c r="T2357" s="21">
        <f t="shared" si="145"/>
        <v>15647.080920135202</v>
      </c>
      <c r="U2357" s="19">
        <v>0</v>
      </c>
      <c r="V2357" s="21">
        <f t="shared" si="146"/>
        <v>98000.138394531008</v>
      </c>
    </row>
    <row r="2358" spans="1:22" x14ac:dyDescent="0.3">
      <c r="A2358" s="7" t="s">
        <v>141</v>
      </c>
      <c r="B2358" s="7">
        <v>10</v>
      </c>
      <c r="C2358" s="8" t="s">
        <v>178</v>
      </c>
      <c r="D2358" s="7" t="s">
        <v>317</v>
      </c>
      <c r="E2358" s="7" t="s">
        <v>90</v>
      </c>
      <c r="F2358" s="8" t="s">
        <v>318</v>
      </c>
      <c r="G2358" s="7" t="s">
        <v>30</v>
      </c>
      <c r="H2358" s="9">
        <v>421.07220000000001</v>
      </c>
      <c r="I2358" s="9">
        <v>1.1165</v>
      </c>
      <c r="J2358" s="9">
        <v>1.0999000000000001</v>
      </c>
      <c r="K2358" s="10">
        <v>0.98513210927004036</v>
      </c>
      <c r="L2358" s="9">
        <v>14.04</v>
      </c>
      <c r="M2358" s="19">
        <f>H2358*INDEX('Pliegos Tarifarios (Santiago)'!$B:$B,MATCH($B2358,'Pliegos Tarifarios (Santiago)'!$A:$A,0))</f>
        <v>55481.736288600005</v>
      </c>
      <c r="N2358" s="19">
        <f>I2358*INDEX('Pliegos Tarifarios (Santiago)'!$C:$C,MATCH($B2358,'Pliegos Tarifarios (Santiago)'!$A:$A,0))</f>
        <v>3878.3458560000004</v>
      </c>
      <c r="O2358" s="19">
        <f>J2358*INDEX('Pliegos Tarifarios (Santiago)'!$D:$D,MATCH($B2358,'Pliegos Tarifarios (Santiago)'!$A:$A,0))</f>
        <v>15998.710939500001</v>
      </c>
      <c r="P2358" s="19">
        <f>H2358*INDEX('Pliegos Tarifarios (Santiago)'!$E:$E,MATCH($B2358,'Pliegos Tarifarios (Santiago)'!$A:$A,0))</f>
        <v>5484.0443328000001</v>
      </c>
      <c r="Q2358" s="19" cm="1">
        <f t="array" ref="Q2358">H2358*_xlfn.IFS(H2358&lt;=350,INDEX('Pliegos Tarifarios (Santiago)'!$F:$F,MATCH($B2358,'Pliegos Tarifarios (Santiago)'!$A:$A,0)),H2358&lt;=500,INDEX('Pliegos Tarifarios (Santiago)'!$G:$G,MATCH($B2358,'Pliegos Tarifarios (Santiago)'!$A:$A,0)),H2358&lt;=1000,INDEX('Pliegos Tarifarios (Santiago)'!$H:$H,MATCH($B2358,'Pliegos Tarifarios (Santiago)'!$A:$A,0)),H2358&lt;=5000,INDEX('Pliegos Tarifarios (Santiago)'!$I:$I,MATCH($B2358,'Pliegos Tarifarios (Santiago)'!$A:$A,0)),H2358&gt;5000,INDEX('Pliegos Tarifarios (Santiago)'!$J:$J,MATCH($B2358,'Pliegos Tarifarios (Santiago)'!$A:$A,0)))/1.19</f>
        <v>593.03950184873963</v>
      </c>
      <c r="R2358" s="19">
        <f>INDEX('Pliegos Tarifarios (Santiago)'!$K:$K,MATCH($B2358,'Pliegos Tarifarios (Santiago)'!$A:$A,0))</f>
        <v>729.75599999999997</v>
      </c>
      <c r="S2358" s="21">
        <f t="shared" si="144"/>
        <v>82165.632918748728</v>
      </c>
      <c r="T2358" s="21">
        <f t="shared" si="145"/>
        <v>15611.470254562259</v>
      </c>
      <c r="U2358" s="19">
        <v>0</v>
      </c>
      <c r="V2358" s="21">
        <f t="shared" si="146"/>
        <v>97777.103173310985</v>
      </c>
    </row>
    <row r="2359" spans="1:22" x14ac:dyDescent="0.3">
      <c r="A2359" s="7" t="s">
        <v>141</v>
      </c>
      <c r="B2359" s="7">
        <v>10</v>
      </c>
      <c r="C2359" s="8" t="s">
        <v>178</v>
      </c>
      <c r="D2359" s="7" t="s">
        <v>319</v>
      </c>
      <c r="E2359" s="7" t="s">
        <v>75</v>
      </c>
      <c r="F2359" s="8" t="s">
        <v>320</v>
      </c>
      <c r="G2359" s="7" t="s">
        <v>16</v>
      </c>
      <c r="H2359" s="9">
        <v>4204.1257999999998</v>
      </c>
      <c r="I2359" s="9">
        <v>11.0191</v>
      </c>
      <c r="J2359" s="9">
        <v>11.0191</v>
      </c>
      <c r="K2359" s="10">
        <v>1</v>
      </c>
      <c r="L2359" s="9">
        <v>140.13999999999999</v>
      </c>
      <c r="M2359" s="19">
        <f>H2359*INDEX('Pliegos Tarifarios (Santiago)'!$B:$B,MATCH($B2359,'Pliegos Tarifarios (Santiago)'!$A:$A,0))</f>
        <v>553948.2277854</v>
      </c>
      <c r="N2359" s="19">
        <f>I2359*INDEX('Pliegos Tarifarios (Santiago)'!$C:$C,MATCH($B2359,'Pliegos Tarifarios (Santiago)'!$A:$A,0))</f>
        <v>38276.650982400002</v>
      </c>
      <c r="O2359" s="19">
        <f>J2359*INDEX('Pliegos Tarifarios (Santiago)'!$D:$D,MATCH($B2359,'Pliegos Tarifarios (Santiago)'!$A:$A,0))</f>
        <v>160279.47605549998</v>
      </c>
      <c r="P2359" s="19">
        <f>H2359*INDEX('Pliegos Tarifarios (Santiago)'!$E:$E,MATCH($B2359,'Pliegos Tarifarios (Santiago)'!$A:$A,0))</f>
        <v>54754.53441919999</v>
      </c>
      <c r="Q2359" s="19" cm="1">
        <f t="array" ref="Q2359">H2359*_xlfn.IFS(H2359&lt;=350,INDEX('Pliegos Tarifarios (Santiago)'!$F:$F,MATCH($B2359,'Pliegos Tarifarios (Santiago)'!$A:$A,0)),H2359&lt;=500,INDEX('Pliegos Tarifarios (Santiago)'!$G:$G,MATCH($B2359,'Pliegos Tarifarios (Santiago)'!$A:$A,0)),H2359&lt;=1000,INDEX('Pliegos Tarifarios (Santiago)'!$H:$H,MATCH($B2359,'Pliegos Tarifarios (Santiago)'!$A:$A,0)),H2359&lt;=5000,INDEX('Pliegos Tarifarios (Santiago)'!$I:$I,MATCH($B2359,'Pliegos Tarifarios (Santiago)'!$A:$A,0)),H2359&gt;5000,INDEX('Pliegos Tarifarios (Santiago)'!$J:$J,MATCH($B2359,'Pliegos Tarifarios (Santiago)'!$A:$A,0)))/1.19</f>
        <v>12615.910278823529</v>
      </c>
      <c r="R2359" s="19">
        <f>INDEX('Pliegos Tarifarios (Santiago)'!$K:$K,MATCH($B2359,'Pliegos Tarifarios (Santiago)'!$A:$A,0))</f>
        <v>729.75599999999997</v>
      </c>
      <c r="S2359" s="21">
        <f t="shared" si="144"/>
        <v>820604.55552132369</v>
      </c>
      <c r="T2359" s="21">
        <f t="shared" si="145"/>
        <v>155914.86554905149</v>
      </c>
      <c r="U2359" s="19">
        <v>0</v>
      </c>
      <c r="V2359" s="21">
        <f t="shared" si="146"/>
        <v>976519.42107037525</v>
      </c>
    </row>
    <row r="2360" spans="1:22" x14ac:dyDescent="0.3">
      <c r="A2360" s="7" t="s">
        <v>141</v>
      </c>
      <c r="B2360" s="7">
        <v>10</v>
      </c>
      <c r="C2360" s="8" t="s">
        <v>178</v>
      </c>
      <c r="D2360" s="7" t="s">
        <v>321</v>
      </c>
      <c r="E2360" s="7" t="s">
        <v>75</v>
      </c>
      <c r="F2360" s="8" t="s">
        <v>84</v>
      </c>
      <c r="G2360" s="7" t="s">
        <v>16</v>
      </c>
      <c r="H2360" s="9">
        <v>3502.0709000000002</v>
      </c>
      <c r="I2360" s="9">
        <v>9.3356999999999992</v>
      </c>
      <c r="J2360" s="9">
        <v>9.2891999999999992</v>
      </c>
      <c r="K2360" s="10">
        <v>0.99501912015167582</v>
      </c>
      <c r="L2360" s="9">
        <v>116.74</v>
      </c>
      <c r="M2360" s="19">
        <f>H2360*INDEX('Pliegos Tarifarios (Santiago)'!$B:$B,MATCH($B2360,'Pliegos Tarifarios (Santiago)'!$A:$A,0))</f>
        <v>461443.36799670005</v>
      </c>
      <c r="N2360" s="19">
        <f>I2360*INDEX('Pliegos Tarifarios (Santiago)'!$C:$C,MATCH($B2360,'Pliegos Tarifarios (Santiago)'!$A:$A,0))</f>
        <v>32429.085004799999</v>
      </c>
      <c r="O2360" s="19">
        <f>J2360*INDEX('Pliegos Tarifarios (Santiago)'!$D:$D,MATCH($B2360,'Pliegos Tarifarios (Santiago)'!$A:$A,0))</f>
        <v>135117.03396599999</v>
      </c>
      <c r="P2360" s="19">
        <f>H2360*INDEX('Pliegos Tarifarios (Santiago)'!$E:$E,MATCH($B2360,'Pliegos Tarifarios (Santiago)'!$A:$A,0))</f>
        <v>45610.9714016</v>
      </c>
      <c r="Q2360" s="19" cm="1">
        <f t="array" ref="Q2360">H2360*_xlfn.IFS(H2360&lt;=350,INDEX('Pliegos Tarifarios (Santiago)'!$F:$F,MATCH($B2360,'Pliegos Tarifarios (Santiago)'!$A:$A,0)),H2360&lt;=500,INDEX('Pliegos Tarifarios (Santiago)'!$G:$G,MATCH($B2360,'Pliegos Tarifarios (Santiago)'!$A:$A,0)),H2360&lt;=1000,INDEX('Pliegos Tarifarios (Santiago)'!$H:$H,MATCH($B2360,'Pliegos Tarifarios (Santiago)'!$A:$A,0)),H2360&lt;=5000,INDEX('Pliegos Tarifarios (Santiago)'!$I:$I,MATCH($B2360,'Pliegos Tarifarios (Santiago)'!$A:$A,0)),H2360&gt;5000,INDEX('Pliegos Tarifarios (Santiago)'!$J:$J,MATCH($B2360,'Pliegos Tarifarios (Santiago)'!$A:$A,0)))/1.19</f>
        <v>10509.15561672269</v>
      </c>
      <c r="R2360" s="19">
        <f>INDEX('Pliegos Tarifarios (Santiago)'!$K:$K,MATCH($B2360,'Pliegos Tarifarios (Santiago)'!$A:$A,0))</f>
        <v>729.75599999999997</v>
      </c>
      <c r="S2360" s="21">
        <f t="shared" si="144"/>
        <v>685839.36998582282</v>
      </c>
      <c r="T2360" s="21">
        <f t="shared" si="145"/>
        <v>130309.48029730633</v>
      </c>
      <c r="U2360" s="19">
        <v>0</v>
      </c>
      <c r="V2360" s="21">
        <f t="shared" si="146"/>
        <v>816148.85028312914</v>
      </c>
    </row>
    <row r="2361" spans="1:22" x14ac:dyDescent="0.3">
      <c r="A2361" s="7" t="s">
        <v>141</v>
      </c>
      <c r="B2361" s="7">
        <v>10</v>
      </c>
      <c r="C2361" s="8" t="s">
        <v>178</v>
      </c>
      <c r="D2361" s="7" t="s">
        <v>322</v>
      </c>
      <c r="E2361" s="7" t="s">
        <v>75</v>
      </c>
      <c r="F2361" s="8" t="s">
        <v>323</v>
      </c>
      <c r="G2361" s="7" t="s">
        <v>16</v>
      </c>
      <c r="H2361" s="9">
        <v>3511.9448000000002</v>
      </c>
      <c r="I2361" s="9">
        <v>9.39</v>
      </c>
      <c r="J2361" s="9">
        <v>9.3124000000000002</v>
      </c>
      <c r="K2361" s="10">
        <v>0.99173588924387646</v>
      </c>
      <c r="L2361" s="9">
        <v>117.06</v>
      </c>
      <c r="M2361" s="19">
        <f>H2361*INDEX('Pliegos Tarifarios (Santiago)'!$B:$B,MATCH($B2361,'Pliegos Tarifarios (Santiago)'!$A:$A,0))</f>
        <v>462744.38268240006</v>
      </c>
      <c r="N2361" s="19">
        <f>I2361*INDEX('Pliegos Tarifarios (Santiago)'!$C:$C,MATCH($B2361,'Pliegos Tarifarios (Santiago)'!$A:$A,0))</f>
        <v>32617.704960000003</v>
      </c>
      <c r="O2361" s="19">
        <f>J2361*INDEX('Pliegos Tarifarios (Santiago)'!$D:$D,MATCH($B2361,'Pliegos Tarifarios (Santiago)'!$A:$A,0))</f>
        <v>135454.49200200001</v>
      </c>
      <c r="P2361" s="19">
        <f>H2361*INDEX('Pliegos Tarifarios (Santiago)'!$E:$E,MATCH($B2361,'Pliegos Tarifarios (Santiago)'!$A:$A,0))</f>
        <v>45739.569075200001</v>
      </c>
      <c r="Q2361" s="19" cm="1">
        <f t="array" ref="Q2361">H2361*_xlfn.IFS(H2361&lt;=350,INDEX('Pliegos Tarifarios (Santiago)'!$F:$F,MATCH($B2361,'Pliegos Tarifarios (Santiago)'!$A:$A,0)),H2361&lt;=500,INDEX('Pliegos Tarifarios (Santiago)'!$G:$G,MATCH($B2361,'Pliegos Tarifarios (Santiago)'!$A:$A,0)),H2361&lt;=1000,INDEX('Pliegos Tarifarios (Santiago)'!$H:$H,MATCH($B2361,'Pliegos Tarifarios (Santiago)'!$A:$A,0)),H2361&lt;=5000,INDEX('Pliegos Tarifarios (Santiago)'!$I:$I,MATCH($B2361,'Pliegos Tarifarios (Santiago)'!$A:$A,0)),H2361&gt;5000,INDEX('Pliegos Tarifarios (Santiago)'!$J:$J,MATCH($B2361,'Pliegos Tarifarios (Santiago)'!$A:$A,0)))/1.19</f>
        <v>10538.785614117649</v>
      </c>
      <c r="R2361" s="19">
        <f>INDEX('Pliegos Tarifarios (Santiago)'!$K:$K,MATCH($B2361,'Pliegos Tarifarios (Santiago)'!$A:$A,0))</f>
        <v>729.75599999999997</v>
      </c>
      <c r="S2361" s="21">
        <f t="shared" si="144"/>
        <v>687824.69033371774</v>
      </c>
      <c r="T2361" s="21">
        <f t="shared" si="145"/>
        <v>130686.69116340637</v>
      </c>
      <c r="U2361" s="19">
        <v>0</v>
      </c>
      <c r="V2361" s="21">
        <f t="shared" si="146"/>
        <v>818511.38149712409</v>
      </c>
    </row>
    <row r="2362" spans="1:22" x14ac:dyDescent="0.3">
      <c r="A2362" s="7" t="s">
        <v>141</v>
      </c>
      <c r="B2362" s="7">
        <v>10</v>
      </c>
      <c r="C2362" s="8" t="s">
        <v>178</v>
      </c>
      <c r="D2362" s="7" t="s">
        <v>324</v>
      </c>
      <c r="E2362" s="7" t="s">
        <v>75</v>
      </c>
      <c r="F2362" s="8" t="s">
        <v>325</v>
      </c>
      <c r="G2362" s="7" t="s">
        <v>16</v>
      </c>
      <c r="H2362" s="9">
        <v>1403.2063000000001</v>
      </c>
      <c r="I2362" s="9">
        <v>3.7709999999999999</v>
      </c>
      <c r="J2362" s="9">
        <v>3.6741999999999999</v>
      </c>
      <c r="K2362" s="10">
        <v>0.97433041633518958</v>
      </c>
      <c r="L2362" s="9">
        <v>46.77</v>
      </c>
      <c r="M2362" s="19">
        <f>H2362*INDEX('Pliegos Tarifarios (Santiago)'!$B:$B,MATCH($B2362,'Pliegos Tarifarios (Santiago)'!$A:$A,0))</f>
        <v>184890.6717069</v>
      </c>
      <c r="N2362" s="19">
        <f>I2362*INDEX('Pliegos Tarifarios (Santiago)'!$C:$C,MATCH($B2362,'Pliegos Tarifarios (Santiago)'!$A:$A,0))</f>
        <v>13099.186944000001</v>
      </c>
      <c r="O2362" s="19">
        <f>J2362*INDEX('Pliegos Tarifarios (Santiago)'!$D:$D,MATCH($B2362,'Pliegos Tarifarios (Santiago)'!$A:$A,0))</f>
        <v>53443.461890999999</v>
      </c>
      <c r="P2362" s="19">
        <f>H2362*INDEX('Pliegos Tarifarios (Santiago)'!$E:$E,MATCH($B2362,'Pliegos Tarifarios (Santiago)'!$A:$A,0))</f>
        <v>18275.358851199999</v>
      </c>
      <c r="Q2362" s="19" cm="1">
        <f t="array" ref="Q2362">H2362*_xlfn.IFS(H2362&lt;=350,INDEX('Pliegos Tarifarios (Santiago)'!$F:$F,MATCH($B2362,'Pliegos Tarifarios (Santiago)'!$A:$A,0)),H2362&lt;=500,INDEX('Pliegos Tarifarios (Santiago)'!$G:$G,MATCH($B2362,'Pliegos Tarifarios (Santiago)'!$A:$A,0)),H2362&lt;=1000,INDEX('Pliegos Tarifarios (Santiago)'!$H:$H,MATCH($B2362,'Pliegos Tarifarios (Santiago)'!$A:$A,0)),H2362&lt;=5000,INDEX('Pliegos Tarifarios (Santiago)'!$I:$I,MATCH($B2362,'Pliegos Tarifarios (Santiago)'!$A:$A,0)),H2362&gt;5000,INDEX('Pliegos Tarifarios (Santiago)'!$J:$J,MATCH($B2362,'Pliegos Tarifarios (Santiago)'!$A:$A,0)))/1.19</f>
        <v>4210.7980649579831</v>
      </c>
      <c r="R2362" s="19">
        <f>INDEX('Pliegos Tarifarios (Santiago)'!$K:$K,MATCH($B2362,'Pliegos Tarifarios (Santiago)'!$A:$A,0))</f>
        <v>729.75599999999997</v>
      </c>
      <c r="S2362" s="21">
        <f t="shared" si="144"/>
        <v>274649.23345805792</v>
      </c>
      <c r="T2362" s="21">
        <f t="shared" si="145"/>
        <v>52183.354357031007</v>
      </c>
      <c r="U2362" s="19">
        <v>0</v>
      </c>
      <c r="V2362" s="21">
        <f t="shared" si="146"/>
        <v>326832.58781508892</v>
      </c>
    </row>
    <row r="2363" spans="1:22" x14ac:dyDescent="0.3">
      <c r="A2363" s="7" t="s">
        <v>141</v>
      </c>
      <c r="B2363" s="7">
        <v>10</v>
      </c>
      <c r="C2363" s="8" t="s">
        <v>178</v>
      </c>
      <c r="D2363" s="7" t="s">
        <v>326</v>
      </c>
      <c r="E2363" s="7" t="s">
        <v>327</v>
      </c>
      <c r="F2363" s="8" t="s">
        <v>328</v>
      </c>
      <c r="G2363" s="7" t="s">
        <v>16</v>
      </c>
      <c r="H2363" s="9">
        <v>3508.3202000000001</v>
      </c>
      <c r="I2363" s="9">
        <v>9.3917000000000002</v>
      </c>
      <c r="J2363" s="9">
        <v>9.2042999999999999</v>
      </c>
      <c r="K2363" s="10">
        <v>0.98004621101610989</v>
      </c>
      <c r="L2363" s="9">
        <v>116.94</v>
      </c>
      <c r="M2363" s="19">
        <f>H2363*INDEX('Pliegos Tarifarios (Santiago)'!$B:$B,MATCH($B2363,'Pliegos Tarifarios (Santiago)'!$A:$A,0))</f>
        <v>462266.79451260006</v>
      </c>
      <c r="N2363" s="19">
        <f>I2363*INDEX('Pliegos Tarifarios (Santiago)'!$C:$C,MATCH($B2363,'Pliegos Tarifarios (Santiago)'!$A:$A,0))</f>
        <v>32623.610188800001</v>
      </c>
      <c r="O2363" s="19">
        <f>J2363*INDEX('Pliegos Tarifarios (Santiago)'!$D:$D,MATCH($B2363,'Pliegos Tarifarios (Santiago)'!$A:$A,0))</f>
        <v>133882.11210149998</v>
      </c>
      <c r="P2363" s="19">
        <f>H2363*INDEX('Pliegos Tarifarios (Santiago)'!$E:$E,MATCH($B2363,'Pliegos Tarifarios (Santiago)'!$A:$A,0))</f>
        <v>45692.362284800001</v>
      </c>
      <c r="Q2363" s="19" cm="1">
        <f t="array" ref="Q2363">H2363*_xlfn.IFS(H2363&lt;=350,INDEX('Pliegos Tarifarios (Santiago)'!$F:$F,MATCH($B2363,'Pliegos Tarifarios (Santiago)'!$A:$A,0)),H2363&lt;=500,INDEX('Pliegos Tarifarios (Santiago)'!$G:$G,MATCH($B2363,'Pliegos Tarifarios (Santiago)'!$A:$A,0)),H2363&lt;=1000,INDEX('Pliegos Tarifarios (Santiago)'!$H:$H,MATCH($B2363,'Pliegos Tarifarios (Santiago)'!$A:$A,0)),H2363&lt;=5000,INDEX('Pliegos Tarifarios (Santiago)'!$I:$I,MATCH($B2363,'Pliegos Tarifarios (Santiago)'!$A:$A,0)),H2363&gt;5000,INDEX('Pliegos Tarifarios (Santiago)'!$J:$J,MATCH($B2363,'Pliegos Tarifarios (Santiago)'!$A:$A,0)))/1.19</f>
        <v>10527.908768235293</v>
      </c>
      <c r="R2363" s="19">
        <f>INDEX('Pliegos Tarifarios (Santiago)'!$K:$K,MATCH($B2363,'Pliegos Tarifarios (Santiago)'!$A:$A,0))</f>
        <v>729.75599999999997</v>
      </c>
      <c r="S2363" s="21">
        <f t="shared" si="144"/>
        <v>685722.54385593534</v>
      </c>
      <c r="T2363" s="21">
        <f t="shared" si="145"/>
        <v>130287.28333262772</v>
      </c>
      <c r="U2363" s="19">
        <v>0</v>
      </c>
      <c r="V2363" s="21">
        <f t="shared" si="146"/>
        <v>816009.82718856307</v>
      </c>
    </row>
    <row r="2364" spans="1:22" x14ac:dyDescent="0.3">
      <c r="A2364" s="7" t="s">
        <v>141</v>
      </c>
      <c r="B2364" s="7">
        <v>10</v>
      </c>
      <c r="C2364" s="8" t="s">
        <v>178</v>
      </c>
      <c r="D2364" s="7" t="s">
        <v>329</v>
      </c>
      <c r="E2364" s="7" t="s">
        <v>327</v>
      </c>
      <c r="F2364" s="8" t="s">
        <v>330</v>
      </c>
      <c r="G2364" s="7" t="s">
        <v>16</v>
      </c>
      <c r="H2364" s="9">
        <v>2800.3793000000001</v>
      </c>
      <c r="I2364" s="9">
        <v>7.5141</v>
      </c>
      <c r="J2364" s="9">
        <v>7.4962999999999997</v>
      </c>
      <c r="K2364" s="10">
        <v>0.99763112016076438</v>
      </c>
      <c r="L2364" s="9">
        <v>93.35</v>
      </c>
      <c r="M2364" s="19">
        <f>H2364*INDEX('Pliegos Tarifarios (Santiago)'!$B:$B,MATCH($B2364,'Pliegos Tarifarios (Santiago)'!$A:$A,0))</f>
        <v>368986.3777059</v>
      </c>
      <c r="N2364" s="19">
        <f>I2364*INDEX('Pliegos Tarifarios (Santiago)'!$C:$C,MATCH($B2364,'Pliegos Tarifarios (Santiago)'!$A:$A,0))</f>
        <v>26101.4586624</v>
      </c>
      <c r="O2364" s="19">
        <f>J2364*INDEX('Pliegos Tarifarios (Santiago)'!$D:$D,MATCH($B2364,'Pliegos Tarifarios (Santiago)'!$A:$A,0))</f>
        <v>109038.21876149999</v>
      </c>
      <c r="P2364" s="19">
        <f>H2364*INDEX('Pliegos Tarifarios (Santiago)'!$E:$E,MATCH($B2364,'Pliegos Tarifarios (Santiago)'!$A:$A,0))</f>
        <v>36472.140003200002</v>
      </c>
      <c r="Q2364" s="19" cm="1">
        <f t="array" ref="Q2364">H2364*_xlfn.IFS(H2364&lt;=350,INDEX('Pliegos Tarifarios (Santiago)'!$F:$F,MATCH($B2364,'Pliegos Tarifarios (Santiago)'!$A:$A,0)),H2364&lt;=500,INDEX('Pliegos Tarifarios (Santiago)'!$G:$G,MATCH($B2364,'Pliegos Tarifarios (Santiago)'!$A:$A,0)),H2364&lt;=1000,INDEX('Pliegos Tarifarios (Santiago)'!$H:$H,MATCH($B2364,'Pliegos Tarifarios (Santiago)'!$A:$A,0)),H2364&lt;=5000,INDEX('Pliegos Tarifarios (Santiago)'!$I:$I,MATCH($B2364,'Pliegos Tarifarios (Santiago)'!$A:$A,0)),H2364&gt;5000,INDEX('Pliegos Tarifarios (Santiago)'!$J:$J,MATCH($B2364,'Pliegos Tarifarios (Santiago)'!$A:$A,0)))/1.19</f>
        <v>8403.4911599159659</v>
      </c>
      <c r="R2364" s="19">
        <f>INDEX('Pliegos Tarifarios (Santiago)'!$K:$K,MATCH($B2364,'Pliegos Tarifarios (Santiago)'!$A:$A,0))</f>
        <v>729.75599999999997</v>
      </c>
      <c r="S2364" s="21">
        <f t="shared" si="144"/>
        <v>549731.44229291601</v>
      </c>
      <c r="T2364" s="21">
        <f t="shared" si="145"/>
        <v>104448.97403565404</v>
      </c>
      <c r="U2364" s="19">
        <v>0</v>
      </c>
      <c r="V2364" s="21">
        <f t="shared" si="146"/>
        <v>654180.41632857011</v>
      </c>
    </row>
    <row r="2365" spans="1:22" x14ac:dyDescent="0.3">
      <c r="A2365" s="7" t="s">
        <v>141</v>
      </c>
      <c r="B2365" s="7">
        <v>10</v>
      </c>
      <c r="C2365" s="8" t="s">
        <v>178</v>
      </c>
      <c r="D2365" s="7" t="s">
        <v>331</v>
      </c>
      <c r="E2365" s="7" t="s">
        <v>327</v>
      </c>
      <c r="F2365" s="8" t="s">
        <v>332</v>
      </c>
      <c r="G2365" s="7" t="s">
        <v>16</v>
      </c>
      <c r="H2365" s="9">
        <v>2096.2008000000001</v>
      </c>
      <c r="I2365" s="9">
        <v>5.5339</v>
      </c>
      <c r="J2365" s="9">
        <v>5.5339</v>
      </c>
      <c r="K2365" s="10">
        <v>1</v>
      </c>
      <c r="L2365" s="9">
        <v>69.87</v>
      </c>
      <c r="M2365" s="19">
        <f>H2365*INDEX('Pliegos Tarifarios (Santiago)'!$B:$B,MATCH($B2365,'Pliegos Tarifarios (Santiago)'!$A:$A,0))</f>
        <v>276201.70601040003</v>
      </c>
      <c r="N2365" s="19">
        <f>I2365*INDEX('Pliegos Tarifarios (Santiago)'!$C:$C,MATCH($B2365,'Pliegos Tarifarios (Santiago)'!$A:$A,0))</f>
        <v>19222.909209600002</v>
      </c>
      <c r="O2365" s="19">
        <f>J2365*INDEX('Pliegos Tarifarios (Santiago)'!$D:$D,MATCH($B2365,'Pliegos Tarifarios (Santiago)'!$A:$A,0))</f>
        <v>80493.923509500004</v>
      </c>
      <c r="P2365" s="19">
        <f>H2365*INDEX('Pliegos Tarifarios (Santiago)'!$E:$E,MATCH($B2365,'Pliegos Tarifarios (Santiago)'!$A:$A,0))</f>
        <v>27300.919219199997</v>
      </c>
      <c r="Q2365" s="19" cm="1">
        <f t="array" ref="Q2365">H2365*_xlfn.IFS(H2365&lt;=350,INDEX('Pliegos Tarifarios (Santiago)'!$F:$F,MATCH($B2365,'Pliegos Tarifarios (Santiago)'!$A:$A,0)),H2365&lt;=500,INDEX('Pliegos Tarifarios (Santiago)'!$G:$G,MATCH($B2365,'Pliegos Tarifarios (Santiago)'!$A:$A,0)),H2365&lt;=1000,INDEX('Pliegos Tarifarios (Santiago)'!$H:$H,MATCH($B2365,'Pliegos Tarifarios (Santiago)'!$A:$A,0)),H2365&lt;=5000,INDEX('Pliegos Tarifarios (Santiago)'!$I:$I,MATCH($B2365,'Pliegos Tarifarios (Santiago)'!$A:$A,0)),H2365&gt;5000,INDEX('Pliegos Tarifarios (Santiago)'!$J:$J,MATCH($B2365,'Pliegos Tarifarios (Santiago)'!$A:$A,0)))/1.19</f>
        <v>6290.3639132773114</v>
      </c>
      <c r="R2365" s="19">
        <f>INDEX('Pliegos Tarifarios (Santiago)'!$K:$K,MATCH($B2365,'Pliegos Tarifarios (Santiago)'!$A:$A,0))</f>
        <v>729.75599999999997</v>
      </c>
      <c r="S2365" s="21">
        <f t="shared" si="144"/>
        <v>410239.57786197733</v>
      </c>
      <c r="T2365" s="21">
        <f t="shared" si="145"/>
        <v>77945.519793775689</v>
      </c>
      <c r="U2365" s="19">
        <v>0</v>
      </c>
      <c r="V2365" s="21">
        <f t="shared" si="146"/>
        <v>488185.09765575302</v>
      </c>
    </row>
    <row r="2366" spans="1:22" x14ac:dyDescent="0.3">
      <c r="A2366" s="7" t="s">
        <v>141</v>
      </c>
      <c r="B2366" s="7">
        <v>10</v>
      </c>
      <c r="C2366" s="8" t="s">
        <v>178</v>
      </c>
      <c r="D2366" s="7" t="s">
        <v>333</v>
      </c>
      <c r="E2366" s="7" t="s">
        <v>327</v>
      </c>
      <c r="F2366" s="8" t="s">
        <v>334</v>
      </c>
      <c r="G2366" s="7" t="s">
        <v>16</v>
      </c>
      <c r="H2366" s="9">
        <v>2805.9423000000002</v>
      </c>
      <c r="I2366" s="9">
        <v>7.4042000000000003</v>
      </c>
      <c r="J2366" s="9">
        <v>7.4042000000000003</v>
      </c>
      <c r="K2366" s="10">
        <v>1</v>
      </c>
      <c r="L2366" s="9">
        <v>93.53</v>
      </c>
      <c r="M2366" s="19">
        <f>H2366*INDEX('Pliegos Tarifarios (Santiago)'!$B:$B,MATCH($B2366,'Pliegos Tarifarios (Santiago)'!$A:$A,0))</f>
        <v>369719.37527490006</v>
      </c>
      <c r="N2366" s="19">
        <f>I2366*INDEX('Pliegos Tarifarios (Santiago)'!$C:$C,MATCH($B2366,'Pliegos Tarifarios (Santiago)'!$A:$A,0))</f>
        <v>25719.702988800003</v>
      </c>
      <c r="O2366" s="19">
        <f>J2366*INDEX('Pliegos Tarifarios (Santiago)'!$D:$D,MATCH($B2366,'Pliegos Tarifarios (Santiago)'!$A:$A,0))</f>
        <v>107698.568541</v>
      </c>
      <c r="P2366" s="19">
        <f>H2366*INDEX('Pliegos Tarifarios (Santiago)'!$E:$E,MATCH($B2366,'Pliegos Tarifarios (Santiago)'!$A:$A,0))</f>
        <v>36544.592515199998</v>
      </c>
      <c r="Q2366" s="19" cm="1">
        <f t="array" ref="Q2366">H2366*_xlfn.IFS(H2366&lt;=350,INDEX('Pliegos Tarifarios (Santiago)'!$F:$F,MATCH($B2366,'Pliegos Tarifarios (Santiago)'!$A:$A,0)),H2366&lt;=500,INDEX('Pliegos Tarifarios (Santiago)'!$G:$G,MATCH($B2366,'Pliegos Tarifarios (Santiago)'!$A:$A,0)),H2366&lt;=1000,INDEX('Pliegos Tarifarios (Santiago)'!$H:$H,MATCH($B2366,'Pliegos Tarifarios (Santiago)'!$A:$A,0)),H2366&lt;=5000,INDEX('Pliegos Tarifarios (Santiago)'!$I:$I,MATCH($B2366,'Pliegos Tarifarios (Santiago)'!$A:$A,0)),H2366&gt;5000,INDEX('Pliegos Tarifarios (Santiago)'!$J:$J,MATCH($B2366,'Pliegos Tarifarios (Santiago)'!$A:$A,0)))/1.19</f>
        <v>8420.1848347058822</v>
      </c>
      <c r="R2366" s="19">
        <f>INDEX('Pliegos Tarifarios (Santiago)'!$K:$K,MATCH($B2366,'Pliegos Tarifarios (Santiago)'!$A:$A,0))</f>
        <v>729.75599999999997</v>
      </c>
      <c r="S2366" s="21">
        <f t="shared" si="144"/>
        <v>548832.180154606</v>
      </c>
      <c r="T2366" s="21">
        <f t="shared" si="145"/>
        <v>104278.11422937515</v>
      </c>
      <c r="U2366" s="19">
        <v>0</v>
      </c>
      <c r="V2366" s="21">
        <f t="shared" si="146"/>
        <v>653110.29438398115</v>
      </c>
    </row>
    <row r="2367" spans="1:22" x14ac:dyDescent="0.3">
      <c r="A2367" s="7" t="s">
        <v>141</v>
      </c>
      <c r="B2367" s="7">
        <v>10</v>
      </c>
      <c r="C2367" s="8" t="s">
        <v>178</v>
      </c>
      <c r="D2367" s="7" t="s">
        <v>335</v>
      </c>
      <c r="E2367" s="7" t="s">
        <v>327</v>
      </c>
      <c r="F2367" s="8" t="s">
        <v>336</v>
      </c>
      <c r="G2367" s="7" t="s">
        <v>16</v>
      </c>
      <c r="H2367" s="9">
        <v>2804.7923999999998</v>
      </c>
      <c r="I2367" s="9">
        <v>7.4135</v>
      </c>
      <c r="J2367" s="9">
        <v>7.3992000000000004</v>
      </c>
      <c r="K2367" s="10">
        <v>0.99807108653132803</v>
      </c>
      <c r="L2367" s="9">
        <v>93.49</v>
      </c>
      <c r="M2367" s="19">
        <f>H2367*INDEX('Pliegos Tarifarios (Santiago)'!$B:$B,MATCH($B2367,'Pliegos Tarifarios (Santiago)'!$A:$A,0))</f>
        <v>369567.86100119998</v>
      </c>
      <c r="N2367" s="19">
        <f>I2367*INDEX('Pliegos Tarifarios (Santiago)'!$C:$C,MATCH($B2367,'Pliegos Tarifarios (Santiago)'!$A:$A,0))</f>
        <v>25752.008064000001</v>
      </c>
      <c r="O2367" s="19">
        <f>J2367*INDEX('Pliegos Tarifarios (Santiago)'!$D:$D,MATCH($B2367,'Pliegos Tarifarios (Santiago)'!$A:$A,0))</f>
        <v>107625.840516</v>
      </c>
      <c r="P2367" s="19">
        <f>H2367*INDEX('Pliegos Tarifarios (Santiago)'!$E:$E,MATCH($B2367,'Pliegos Tarifarios (Santiago)'!$A:$A,0))</f>
        <v>36529.616217599993</v>
      </c>
      <c r="Q2367" s="19" cm="1">
        <f t="array" ref="Q2367">H2367*_xlfn.IFS(H2367&lt;=350,INDEX('Pliegos Tarifarios (Santiago)'!$F:$F,MATCH($B2367,'Pliegos Tarifarios (Santiago)'!$A:$A,0)),H2367&lt;=500,INDEX('Pliegos Tarifarios (Santiago)'!$G:$G,MATCH($B2367,'Pliegos Tarifarios (Santiago)'!$A:$A,0)),H2367&lt;=1000,INDEX('Pliegos Tarifarios (Santiago)'!$H:$H,MATCH($B2367,'Pliegos Tarifarios (Santiago)'!$A:$A,0)),H2367&lt;=5000,INDEX('Pliegos Tarifarios (Santiago)'!$I:$I,MATCH($B2367,'Pliegos Tarifarios (Santiago)'!$A:$A,0)),H2367&gt;5000,INDEX('Pliegos Tarifarios (Santiago)'!$J:$J,MATCH($B2367,'Pliegos Tarifarios (Santiago)'!$A:$A,0)))/1.19</f>
        <v>8416.7341684033599</v>
      </c>
      <c r="R2367" s="19">
        <f>INDEX('Pliegos Tarifarios (Santiago)'!$K:$K,MATCH($B2367,'Pliegos Tarifarios (Santiago)'!$A:$A,0))</f>
        <v>729.75599999999997</v>
      </c>
      <c r="S2367" s="21">
        <f t="shared" si="144"/>
        <v>548621.81596720335</v>
      </c>
      <c r="T2367" s="21">
        <f t="shared" si="145"/>
        <v>104238.14503376864</v>
      </c>
      <c r="U2367" s="19">
        <v>0</v>
      </c>
      <c r="V2367" s="21">
        <f t="shared" si="146"/>
        <v>652859.96100097196</v>
      </c>
    </row>
    <row r="2368" spans="1:22" x14ac:dyDescent="0.3">
      <c r="A2368" s="7" t="s">
        <v>141</v>
      </c>
      <c r="B2368" s="7">
        <v>10</v>
      </c>
      <c r="C2368" s="8" t="s">
        <v>178</v>
      </c>
      <c r="D2368" s="7" t="s">
        <v>337</v>
      </c>
      <c r="E2368" s="7" t="s">
        <v>327</v>
      </c>
      <c r="F2368" s="8" t="s">
        <v>338</v>
      </c>
      <c r="G2368" s="7" t="s">
        <v>16</v>
      </c>
      <c r="H2368" s="9">
        <v>2101.8656000000001</v>
      </c>
      <c r="I2368" s="9">
        <v>5.53</v>
      </c>
      <c r="J2368" s="9">
        <v>5.4508999999999999</v>
      </c>
      <c r="K2368" s="10">
        <v>0.98569620253164547</v>
      </c>
      <c r="L2368" s="9">
        <v>70.06</v>
      </c>
      <c r="M2368" s="19">
        <f>H2368*INDEX('Pliegos Tarifarios (Santiago)'!$B:$B,MATCH($B2368,'Pliegos Tarifarios (Santiago)'!$A:$A,0))</f>
        <v>276948.11705280002</v>
      </c>
      <c r="N2368" s="19">
        <f>I2368*INDEX('Pliegos Tarifarios (Santiago)'!$C:$C,MATCH($B2368,'Pliegos Tarifarios (Santiago)'!$A:$A,0))</f>
        <v>19209.361920000003</v>
      </c>
      <c r="O2368" s="19">
        <f>J2368*INDEX('Pliegos Tarifarios (Santiago)'!$D:$D,MATCH($B2368,'Pliegos Tarifarios (Santiago)'!$A:$A,0))</f>
        <v>79286.638294499993</v>
      </c>
      <c r="P2368" s="19">
        <f>H2368*INDEX('Pliegos Tarifarios (Santiago)'!$E:$E,MATCH($B2368,'Pliegos Tarifarios (Santiago)'!$A:$A,0))</f>
        <v>27374.697574400001</v>
      </c>
      <c r="Q2368" s="19" cm="1">
        <f t="array" ref="Q2368">H2368*_xlfn.IFS(H2368&lt;=350,INDEX('Pliegos Tarifarios (Santiago)'!$F:$F,MATCH($B2368,'Pliegos Tarifarios (Santiago)'!$A:$A,0)),H2368&lt;=500,INDEX('Pliegos Tarifarios (Santiago)'!$G:$G,MATCH($B2368,'Pliegos Tarifarios (Santiago)'!$A:$A,0)),H2368&lt;=1000,INDEX('Pliegos Tarifarios (Santiago)'!$H:$H,MATCH($B2368,'Pliegos Tarifarios (Santiago)'!$A:$A,0)),H2368&lt;=5000,INDEX('Pliegos Tarifarios (Santiago)'!$I:$I,MATCH($B2368,'Pliegos Tarifarios (Santiago)'!$A:$A,0)),H2368&gt;5000,INDEX('Pliegos Tarifarios (Santiago)'!$J:$J,MATCH($B2368,'Pliegos Tarifarios (Santiago)'!$A:$A,0)))/1.19</f>
        <v>6307.3630736134455</v>
      </c>
      <c r="R2368" s="19">
        <f>INDEX('Pliegos Tarifarios (Santiago)'!$K:$K,MATCH($B2368,'Pliegos Tarifarios (Santiago)'!$A:$A,0))</f>
        <v>729.75599999999997</v>
      </c>
      <c r="S2368" s="21">
        <f t="shared" si="144"/>
        <v>409855.93391531345</v>
      </c>
      <c r="T2368" s="21">
        <f t="shared" si="145"/>
        <v>77872.627443909558</v>
      </c>
      <c r="U2368" s="19">
        <v>0</v>
      </c>
      <c r="V2368" s="21">
        <f t="shared" si="146"/>
        <v>487728.56135922298</v>
      </c>
    </row>
    <row r="2369" spans="1:22" x14ac:dyDescent="0.3">
      <c r="A2369" s="7" t="s">
        <v>141</v>
      </c>
      <c r="B2369" s="7">
        <v>10</v>
      </c>
      <c r="C2369" s="8" t="s">
        <v>178</v>
      </c>
      <c r="D2369" s="7" t="s">
        <v>339</v>
      </c>
      <c r="E2369" s="7" t="s">
        <v>327</v>
      </c>
      <c r="F2369" s="8" t="s">
        <v>340</v>
      </c>
      <c r="G2369" s="7" t="s">
        <v>16</v>
      </c>
      <c r="H2369" s="9">
        <v>2107.5617999999999</v>
      </c>
      <c r="I2369" s="9">
        <v>5.7721999999999998</v>
      </c>
      <c r="J2369" s="9">
        <v>5.7721999999999998</v>
      </c>
      <c r="K2369" s="10">
        <v>1</v>
      </c>
      <c r="L2369" s="9">
        <v>70.25</v>
      </c>
      <c r="M2369" s="19">
        <f>H2369*INDEX('Pliegos Tarifarios (Santiago)'!$B:$B,MATCH($B2369,'Pliegos Tarifarios (Santiago)'!$A:$A,0))</f>
        <v>277698.6654534</v>
      </c>
      <c r="N2369" s="19">
        <f>I2369*INDEX('Pliegos Tarifarios (Santiago)'!$C:$C,MATCH($B2369,'Pliegos Tarifarios (Santiago)'!$A:$A,0))</f>
        <v>20050.683340800002</v>
      </c>
      <c r="O2369" s="19">
        <f>J2369*INDEX('Pliegos Tarifarios (Santiago)'!$D:$D,MATCH($B2369,'Pliegos Tarifarios (Santiago)'!$A:$A,0))</f>
        <v>83960.141180999999</v>
      </c>
      <c r="P2369" s="19">
        <f>H2369*INDEX('Pliegos Tarifarios (Santiago)'!$E:$E,MATCH($B2369,'Pliegos Tarifarios (Santiago)'!$A:$A,0))</f>
        <v>27448.884883199997</v>
      </c>
      <c r="Q2369" s="19" cm="1">
        <f t="array" ref="Q2369">H2369*_xlfn.IFS(H2369&lt;=350,INDEX('Pliegos Tarifarios (Santiago)'!$F:$F,MATCH($B2369,'Pliegos Tarifarios (Santiago)'!$A:$A,0)),H2369&lt;=500,INDEX('Pliegos Tarifarios (Santiago)'!$G:$G,MATCH($B2369,'Pliegos Tarifarios (Santiago)'!$A:$A,0)),H2369&lt;=1000,INDEX('Pliegos Tarifarios (Santiago)'!$H:$H,MATCH($B2369,'Pliegos Tarifarios (Santiago)'!$A:$A,0)),H2369&lt;=5000,INDEX('Pliegos Tarifarios (Santiago)'!$I:$I,MATCH($B2369,'Pliegos Tarifarios (Santiago)'!$A:$A,0)),H2369&gt;5000,INDEX('Pliegos Tarifarios (Santiago)'!$J:$J,MATCH($B2369,'Pliegos Tarifarios (Santiago)'!$A:$A,0)))/1.19</f>
        <v>6324.4564603361341</v>
      </c>
      <c r="R2369" s="19">
        <f>INDEX('Pliegos Tarifarios (Santiago)'!$K:$K,MATCH($B2369,'Pliegos Tarifarios (Santiago)'!$A:$A,0))</f>
        <v>729.75599999999997</v>
      </c>
      <c r="S2369" s="21">
        <f t="shared" si="144"/>
        <v>416212.58731873607</v>
      </c>
      <c r="T2369" s="21">
        <f t="shared" si="145"/>
        <v>79080.391590559855</v>
      </c>
      <c r="U2369" s="19">
        <v>0</v>
      </c>
      <c r="V2369" s="21">
        <f t="shared" si="146"/>
        <v>495292.97890929593</v>
      </c>
    </row>
    <row r="2370" spans="1:22" x14ac:dyDescent="0.3">
      <c r="A2370" s="7" t="s">
        <v>141</v>
      </c>
      <c r="B2370" s="7">
        <v>10</v>
      </c>
      <c r="C2370" s="8" t="s">
        <v>178</v>
      </c>
      <c r="D2370" s="7" t="s">
        <v>341</v>
      </c>
      <c r="E2370" s="7" t="s">
        <v>327</v>
      </c>
      <c r="F2370" s="8" t="s">
        <v>342</v>
      </c>
      <c r="G2370" s="7" t="s">
        <v>16</v>
      </c>
      <c r="H2370" s="9">
        <v>2805.1907999999999</v>
      </c>
      <c r="I2370" s="9">
        <v>7.4953000000000003</v>
      </c>
      <c r="J2370" s="9">
        <v>7.4040999999999997</v>
      </c>
      <c r="K2370" s="10">
        <v>0.98783237495497167</v>
      </c>
      <c r="L2370" s="9">
        <v>93.51</v>
      </c>
      <c r="M2370" s="19">
        <f>H2370*INDEX('Pliegos Tarifarios (Santiago)'!$B:$B,MATCH($B2370,'Pliegos Tarifarios (Santiago)'!$A:$A,0))</f>
        <v>369620.35538039997</v>
      </c>
      <c r="N2370" s="19">
        <f>I2370*INDEX('Pliegos Tarifarios (Santiago)'!$C:$C,MATCH($B2370,'Pliegos Tarifarios (Santiago)'!$A:$A,0))</f>
        <v>26036.153779200002</v>
      </c>
      <c r="O2370" s="19">
        <f>J2370*INDEX('Pliegos Tarifarios (Santiago)'!$D:$D,MATCH($B2370,'Pliegos Tarifarios (Santiago)'!$A:$A,0))</f>
        <v>107697.1139805</v>
      </c>
      <c r="P2370" s="19">
        <f>H2370*INDEX('Pliegos Tarifarios (Santiago)'!$E:$E,MATCH($B2370,'Pliegos Tarifarios (Santiago)'!$A:$A,0))</f>
        <v>36534.804979199995</v>
      </c>
      <c r="Q2370" s="19" cm="1">
        <f t="array" ref="Q2370">H2370*_xlfn.IFS(H2370&lt;=350,INDEX('Pliegos Tarifarios (Santiago)'!$F:$F,MATCH($B2370,'Pliegos Tarifarios (Santiago)'!$A:$A,0)),H2370&lt;=500,INDEX('Pliegos Tarifarios (Santiago)'!$G:$G,MATCH($B2370,'Pliegos Tarifarios (Santiago)'!$A:$A,0)),H2370&lt;=1000,INDEX('Pliegos Tarifarios (Santiago)'!$H:$H,MATCH($B2370,'Pliegos Tarifarios (Santiago)'!$A:$A,0)),H2370&lt;=5000,INDEX('Pliegos Tarifarios (Santiago)'!$I:$I,MATCH($B2370,'Pliegos Tarifarios (Santiago)'!$A:$A,0)),H2370&gt;5000,INDEX('Pliegos Tarifarios (Santiago)'!$J:$J,MATCH($B2370,'Pliegos Tarifarios (Santiago)'!$A:$A,0)))/1.19</f>
        <v>8417.9297031932765</v>
      </c>
      <c r="R2370" s="19">
        <f>INDEX('Pliegos Tarifarios (Santiago)'!$K:$K,MATCH($B2370,'Pliegos Tarifarios (Santiago)'!$A:$A,0))</f>
        <v>729.75599999999997</v>
      </c>
      <c r="S2370" s="21">
        <f t="shared" si="144"/>
        <v>549036.11382249324</v>
      </c>
      <c r="T2370" s="21">
        <f t="shared" si="145"/>
        <v>104316.86162627372</v>
      </c>
      <c r="U2370" s="19">
        <v>0</v>
      </c>
      <c r="V2370" s="21">
        <f t="shared" si="146"/>
        <v>653352.97544876696</v>
      </c>
    </row>
    <row r="2371" spans="1:22" x14ac:dyDescent="0.3">
      <c r="A2371" s="7" t="s">
        <v>141</v>
      </c>
      <c r="B2371" s="7">
        <v>10</v>
      </c>
      <c r="C2371" s="8" t="s">
        <v>178</v>
      </c>
      <c r="D2371" s="7" t="s">
        <v>343</v>
      </c>
      <c r="E2371" s="7" t="s">
        <v>327</v>
      </c>
      <c r="F2371" s="8" t="s">
        <v>344</v>
      </c>
      <c r="G2371" s="7" t="s">
        <v>16</v>
      </c>
      <c r="H2371" s="9">
        <v>2106.3425000000002</v>
      </c>
      <c r="I2371" s="9">
        <v>5.6249000000000002</v>
      </c>
      <c r="J2371" s="9">
        <v>5.6249000000000002</v>
      </c>
      <c r="K2371" s="10">
        <v>1</v>
      </c>
      <c r="L2371" s="9">
        <v>70.209999999999994</v>
      </c>
      <c r="M2371" s="19">
        <f>H2371*INDEX('Pliegos Tarifarios (Santiago)'!$B:$B,MATCH($B2371,'Pliegos Tarifarios (Santiago)'!$A:$A,0))</f>
        <v>277538.00682750001</v>
      </c>
      <c r="N2371" s="19">
        <f>I2371*INDEX('Pliegos Tarifarios (Santiago)'!$C:$C,MATCH($B2371,'Pliegos Tarifarios (Santiago)'!$A:$A,0))</f>
        <v>19539.012633600003</v>
      </c>
      <c r="O2371" s="19">
        <f>J2371*INDEX('Pliegos Tarifarios (Santiago)'!$D:$D,MATCH($B2371,'Pliegos Tarifarios (Santiago)'!$A:$A,0))</f>
        <v>81817.573564499995</v>
      </c>
      <c r="P2371" s="19">
        <f>H2371*INDEX('Pliegos Tarifarios (Santiago)'!$E:$E,MATCH($B2371,'Pliegos Tarifarios (Santiago)'!$A:$A,0))</f>
        <v>27433.004720000001</v>
      </c>
      <c r="Q2371" s="19" cm="1">
        <f t="array" ref="Q2371">H2371*_xlfn.IFS(H2371&lt;=350,INDEX('Pliegos Tarifarios (Santiago)'!$F:$F,MATCH($B2371,'Pliegos Tarifarios (Santiago)'!$A:$A,0)),H2371&lt;=500,INDEX('Pliegos Tarifarios (Santiago)'!$G:$G,MATCH($B2371,'Pliegos Tarifarios (Santiago)'!$A:$A,0)),H2371&lt;=1000,INDEX('Pliegos Tarifarios (Santiago)'!$H:$H,MATCH($B2371,'Pliegos Tarifarios (Santiago)'!$A:$A,0)),H2371&lt;=5000,INDEX('Pliegos Tarifarios (Santiago)'!$I:$I,MATCH($B2371,'Pliegos Tarifarios (Santiago)'!$A:$A,0)),H2371&gt;5000,INDEX('Pliegos Tarifarios (Santiago)'!$J:$J,MATCH($B2371,'Pliegos Tarifarios (Santiago)'!$A:$A,0)))/1.19</f>
        <v>6320.7975357142859</v>
      </c>
      <c r="R2371" s="19">
        <f>INDEX('Pliegos Tarifarios (Santiago)'!$K:$K,MATCH($B2371,'Pliegos Tarifarios (Santiago)'!$A:$A,0))</f>
        <v>729.75599999999997</v>
      </c>
      <c r="S2371" s="21">
        <f t="shared" si="144"/>
        <v>413378.15128131426</v>
      </c>
      <c r="T2371" s="21">
        <f t="shared" si="145"/>
        <v>78541.848743449707</v>
      </c>
      <c r="U2371" s="19">
        <v>0</v>
      </c>
      <c r="V2371" s="21">
        <f t="shared" si="146"/>
        <v>491920.00002476398</v>
      </c>
    </row>
    <row r="2372" spans="1:22" x14ac:dyDescent="0.3">
      <c r="A2372" s="7" t="s">
        <v>141</v>
      </c>
      <c r="B2372" s="7">
        <v>10</v>
      </c>
      <c r="C2372" s="8" t="s">
        <v>178</v>
      </c>
      <c r="D2372" s="7" t="s">
        <v>345</v>
      </c>
      <c r="E2372" s="7" t="s">
        <v>59</v>
      </c>
      <c r="F2372" s="8" t="s">
        <v>346</v>
      </c>
      <c r="G2372" s="7" t="s">
        <v>30</v>
      </c>
      <c r="H2372" s="9">
        <v>280.89760000000001</v>
      </c>
      <c r="I2372" s="9">
        <v>0.75219999999999998</v>
      </c>
      <c r="J2372" s="9">
        <v>0.72619999999999996</v>
      </c>
      <c r="K2372" s="10">
        <v>0.96543472480723214</v>
      </c>
      <c r="L2372" s="9">
        <v>9.36</v>
      </c>
      <c r="M2372" s="19">
        <f>H2372*INDEX('Pliegos Tarifarios (Santiago)'!$B:$B,MATCH($B2372,'Pliegos Tarifarios (Santiago)'!$A:$A,0))</f>
        <v>37011.910468800001</v>
      </c>
      <c r="N2372" s="19">
        <f>I2372*INDEX('Pliegos Tarifarios (Santiago)'!$C:$C,MATCH($B2372,'Pliegos Tarifarios (Santiago)'!$A:$A,0))</f>
        <v>2612.8900607999999</v>
      </c>
      <c r="O2372" s="19">
        <f>J2372*INDEX('Pliegos Tarifarios (Santiago)'!$D:$D,MATCH($B2372,'Pliegos Tarifarios (Santiago)'!$A:$A,0))</f>
        <v>10563.018350999999</v>
      </c>
      <c r="P2372" s="19">
        <f>H2372*INDEX('Pliegos Tarifarios (Santiago)'!$E:$E,MATCH($B2372,'Pliegos Tarifarios (Santiago)'!$A:$A,0))</f>
        <v>3658.4103424</v>
      </c>
      <c r="Q2372" s="19" cm="1">
        <f t="array" ref="Q2372">H2372*_xlfn.IFS(H2372&lt;=350,INDEX('Pliegos Tarifarios (Santiago)'!$F:$F,MATCH($B2372,'Pliegos Tarifarios (Santiago)'!$A:$A,0)),H2372&lt;=500,INDEX('Pliegos Tarifarios (Santiago)'!$G:$G,MATCH($B2372,'Pliegos Tarifarios (Santiago)'!$A:$A,0)),H2372&lt;=1000,INDEX('Pliegos Tarifarios (Santiago)'!$H:$H,MATCH($B2372,'Pliegos Tarifarios (Santiago)'!$A:$A,0)),H2372&lt;=5000,INDEX('Pliegos Tarifarios (Santiago)'!$I:$I,MATCH($B2372,'Pliegos Tarifarios (Santiago)'!$A:$A,0)),H2372&gt;5000,INDEX('Pliegos Tarifarios (Santiago)'!$J:$J,MATCH($B2372,'Pliegos Tarifarios (Santiago)'!$A:$A,0)))/1.19</f>
        <v>185.06194823529415</v>
      </c>
      <c r="R2372" s="19">
        <f>INDEX('Pliegos Tarifarios (Santiago)'!$K:$K,MATCH($B2372,'Pliegos Tarifarios (Santiago)'!$A:$A,0))</f>
        <v>729.75599999999997</v>
      </c>
      <c r="S2372" s="21">
        <f t="shared" ref="S2372" si="147">SUM(M2372:R2372)</f>
        <v>54761.047171235288</v>
      </c>
      <c r="T2372" s="21">
        <f t="shared" si="145"/>
        <v>10404.598962534705</v>
      </c>
      <c r="U2372" s="19">
        <v>0</v>
      </c>
      <c r="V2372" s="21">
        <f t="shared" si="146"/>
        <v>65165.646133769995</v>
      </c>
    </row>
    <row r="2373" spans="1:22" x14ac:dyDescent="0.3">
      <c r="A2373" s="7" t="s">
        <v>141</v>
      </c>
      <c r="B2373" s="7">
        <v>10</v>
      </c>
      <c r="C2373" s="8" t="s">
        <v>178</v>
      </c>
      <c r="D2373" s="7" t="s">
        <v>347</v>
      </c>
      <c r="E2373" s="7" t="s">
        <v>59</v>
      </c>
      <c r="F2373" s="8" t="s">
        <v>348</v>
      </c>
      <c r="G2373" s="7" t="s">
        <v>30</v>
      </c>
      <c r="H2373" s="9">
        <v>280.46780000000001</v>
      </c>
      <c r="I2373" s="9">
        <v>0.74580000000000002</v>
      </c>
      <c r="J2373" s="9">
        <v>0.74580000000000002</v>
      </c>
      <c r="K2373" s="10">
        <v>1</v>
      </c>
      <c r="L2373" s="9">
        <v>9.35</v>
      </c>
      <c r="M2373" s="19">
        <f>H2373*INDEX('Pliegos Tarifarios (Santiago)'!$B:$B,MATCH($B2373,'Pliegos Tarifarios (Santiago)'!$A:$A,0))</f>
        <v>36955.278731400002</v>
      </c>
      <c r="N2373" s="19">
        <f>I2373*INDEX('Pliegos Tarifarios (Santiago)'!$C:$C,MATCH($B2373,'Pliegos Tarifarios (Santiago)'!$A:$A,0))</f>
        <v>2590.6586112000005</v>
      </c>
      <c r="O2373" s="19">
        <f>J2373*INDEX('Pliegos Tarifarios (Santiago)'!$D:$D,MATCH($B2373,'Pliegos Tarifarios (Santiago)'!$A:$A,0))</f>
        <v>10848.112209000001</v>
      </c>
      <c r="P2373" s="19">
        <f>H2373*INDEX('Pliegos Tarifarios (Santiago)'!$E:$E,MATCH($B2373,'Pliegos Tarifarios (Santiago)'!$A:$A,0))</f>
        <v>3652.8126272</v>
      </c>
      <c r="Q2373" s="19" cm="1">
        <f t="array" ref="Q2373">H2373*_xlfn.IFS(H2373&lt;=350,INDEX('Pliegos Tarifarios (Santiago)'!$F:$F,MATCH($B2373,'Pliegos Tarifarios (Santiago)'!$A:$A,0)),H2373&lt;=500,INDEX('Pliegos Tarifarios (Santiago)'!$G:$G,MATCH($B2373,'Pliegos Tarifarios (Santiago)'!$A:$A,0)),H2373&lt;=1000,INDEX('Pliegos Tarifarios (Santiago)'!$H:$H,MATCH($B2373,'Pliegos Tarifarios (Santiago)'!$A:$A,0)),H2373&lt;=5000,INDEX('Pliegos Tarifarios (Santiago)'!$I:$I,MATCH($B2373,'Pliegos Tarifarios (Santiago)'!$A:$A,0)),H2373&gt;5000,INDEX('Pliegos Tarifarios (Santiago)'!$J:$J,MATCH($B2373,'Pliegos Tarifarios (Santiago)'!$A:$A,0)))/1.19</f>
        <v>184.77878588235296</v>
      </c>
      <c r="R2373" s="19">
        <f>INDEX('Pliegos Tarifarios (Santiago)'!$K:$K,MATCH($B2373,'Pliegos Tarifarios (Santiago)'!$A:$A,0))</f>
        <v>729.75599999999997</v>
      </c>
      <c r="S2373" s="21">
        <f t="shared" ref="S2373:S2436" si="148">SUM(M2373:R2373)</f>
        <v>54961.396964682353</v>
      </c>
      <c r="T2373" s="21">
        <f t="shared" si="145"/>
        <v>10442.665423289647</v>
      </c>
      <c r="U2373" s="19">
        <v>0</v>
      </c>
      <c r="V2373" s="21">
        <f t="shared" si="146"/>
        <v>65404.062387972001</v>
      </c>
    </row>
    <row r="2374" spans="1:22" x14ac:dyDescent="0.3">
      <c r="A2374" s="7" t="s">
        <v>141</v>
      </c>
      <c r="B2374" s="7">
        <v>10</v>
      </c>
      <c r="C2374" s="8" t="s">
        <v>178</v>
      </c>
      <c r="D2374" s="7" t="s">
        <v>349</v>
      </c>
      <c r="E2374" s="7" t="s">
        <v>59</v>
      </c>
      <c r="F2374" s="8" t="s">
        <v>350</v>
      </c>
      <c r="G2374" s="7" t="s">
        <v>30</v>
      </c>
      <c r="H2374" s="9">
        <v>280.98700000000002</v>
      </c>
      <c r="I2374" s="9">
        <v>0.76149999999999995</v>
      </c>
      <c r="J2374" s="9">
        <v>0.73019999999999996</v>
      </c>
      <c r="K2374" s="10">
        <v>0.95889691398555488</v>
      </c>
      <c r="L2374" s="9">
        <v>9.3699999999999992</v>
      </c>
      <c r="M2374" s="19">
        <f>H2374*INDEX('Pliegos Tarifarios (Santiago)'!$B:$B,MATCH($B2374,'Pliegos Tarifarios (Santiago)'!$A:$A,0))</f>
        <v>37023.690081000008</v>
      </c>
      <c r="N2374" s="19">
        <f>I2374*INDEX('Pliegos Tarifarios (Santiago)'!$C:$C,MATCH($B2374,'Pliegos Tarifarios (Santiago)'!$A:$A,0))</f>
        <v>2645.1951359999998</v>
      </c>
      <c r="O2374" s="19">
        <f>J2374*INDEX('Pliegos Tarifarios (Santiago)'!$D:$D,MATCH($B2374,'Pliegos Tarifarios (Santiago)'!$A:$A,0))</f>
        <v>10621.200771</v>
      </c>
      <c r="P2374" s="19">
        <f>H2374*INDEX('Pliegos Tarifarios (Santiago)'!$E:$E,MATCH($B2374,'Pliegos Tarifarios (Santiago)'!$A:$A,0))</f>
        <v>3659.5746880000002</v>
      </c>
      <c r="Q2374" s="19" cm="1">
        <f t="array" ref="Q2374">H2374*_xlfn.IFS(H2374&lt;=350,INDEX('Pliegos Tarifarios (Santiago)'!$F:$F,MATCH($B2374,'Pliegos Tarifarios (Santiago)'!$A:$A,0)),H2374&lt;=500,INDEX('Pliegos Tarifarios (Santiago)'!$G:$G,MATCH($B2374,'Pliegos Tarifarios (Santiago)'!$A:$A,0)),H2374&lt;=1000,INDEX('Pliegos Tarifarios (Santiago)'!$H:$H,MATCH($B2374,'Pliegos Tarifarios (Santiago)'!$A:$A,0)),H2374&lt;=5000,INDEX('Pliegos Tarifarios (Santiago)'!$I:$I,MATCH($B2374,'Pliegos Tarifarios (Santiago)'!$A:$A,0)),H2374&gt;5000,INDEX('Pliegos Tarifarios (Santiago)'!$J:$J,MATCH($B2374,'Pliegos Tarifarios (Santiago)'!$A:$A,0)))/1.19</f>
        <v>185.12084705882356</v>
      </c>
      <c r="R2374" s="19">
        <f>INDEX('Pliegos Tarifarios (Santiago)'!$K:$K,MATCH($B2374,'Pliegos Tarifarios (Santiago)'!$A:$A,0))</f>
        <v>729.75599999999997</v>
      </c>
      <c r="S2374" s="21">
        <f t="shared" si="148"/>
        <v>54864.537523058832</v>
      </c>
      <c r="T2374" s="21">
        <f t="shared" si="145"/>
        <v>10424.262129381179</v>
      </c>
      <c r="U2374" s="19">
        <v>0</v>
      </c>
      <c r="V2374" s="21">
        <f t="shared" si="146"/>
        <v>65288.799652440008</v>
      </c>
    </row>
    <row r="2375" spans="1:22" x14ac:dyDescent="0.3">
      <c r="A2375" s="7" t="s">
        <v>141</v>
      </c>
      <c r="B2375" s="7">
        <v>10</v>
      </c>
      <c r="C2375" s="8" t="s">
        <v>178</v>
      </c>
      <c r="D2375" s="7" t="s">
        <v>351</v>
      </c>
      <c r="E2375" s="7" t="s">
        <v>104</v>
      </c>
      <c r="F2375" s="8" t="s">
        <v>352</v>
      </c>
      <c r="G2375" s="7" t="s">
        <v>30</v>
      </c>
      <c r="H2375" s="9">
        <v>420.52280000000002</v>
      </c>
      <c r="I2375" s="9">
        <v>1.1127</v>
      </c>
      <c r="J2375" s="9">
        <v>1.0987</v>
      </c>
      <c r="K2375" s="10">
        <v>0.98741799227105242</v>
      </c>
      <c r="L2375" s="9">
        <v>14.02</v>
      </c>
      <c r="M2375" s="19">
        <f>H2375*INDEX('Pliegos Tarifarios (Santiago)'!$B:$B,MATCH($B2375,'Pliegos Tarifarios (Santiago)'!$A:$A,0))</f>
        <v>55409.345696400007</v>
      </c>
      <c r="N2375" s="19">
        <f>I2375*INDEX('Pliegos Tarifarios (Santiago)'!$C:$C,MATCH($B2375,'Pliegos Tarifarios (Santiago)'!$A:$A,0))</f>
        <v>3865.1459328000005</v>
      </c>
      <c r="O2375" s="19">
        <f>J2375*INDEX('Pliegos Tarifarios (Santiago)'!$D:$D,MATCH($B2375,'Pliegos Tarifarios (Santiago)'!$A:$A,0))</f>
        <v>15981.256213499999</v>
      </c>
      <c r="P2375" s="19">
        <f>H2375*INDEX('Pliegos Tarifarios (Santiago)'!$E:$E,MATCH($B2375,'Pliegos Tarifarios (Santiago)'!$A:$A,0))</f>
        <v>5476.8889472000001</v>
      </c>
      <c r="Q2375" s="19" cm="1">
        <f t="array" ref="Q2375">H2375*_xlfn.IFS(H2375&lt;=350,INDEX('Pliegos Tarifarios (Santiago)'!$F:$F,MATCH($B2375,'Pliegos Tarifarios (Santiago)'!$A:$A,0)),H2375&lt;=500,INDEX('Pliegos Tarifarios (Santiago)'!$G:$G,MATCH($B2375,'Pliegos Tarifarios (Santiago)'!$A:$A,0)),H2375&lt;=1000,INDEX('Pliegos Tarifarios (Santiago)'!$H:$H,MATCH($B2375,'Pliegos Tarifarios (Santiago)'!$A:$A,0)),H2375&lt;=5000,INDEX('Pliegos Tarifarios (Santiago)'!$I:$I,MATCH($B2375,'Pliegos Tarifarios (Santiago)'!$A:$A,0)),H2375&gt;5000,INDEX('Pliegos Tarifarios (Santiago)'!$J:$J,MATCH($B2375,'Pliegos Tarifarios (Santiago)'!$A:$A,0)))/1.19</f>
        <v>592.26572504201692</v>
      </c>
      <c r="R2375" s="19">
        <f>INDEX('Pliegos Tarifarios (Santiago)'!$K:$K,MATCH($B2375,'Pliegos Tarifarios (Santiago)'!$A:$A,0))</f>
        <v>729.75599999999997</v>
      </c>
      <c r="S2375" s="21">
        <f t="shared" si="148"/>
        <v>82054.658514942013</v>
      </c>
      <c r="T2375" s="21">
        <f t="shared" si="145"/>
        <v>15590.385117838983</v>
      </c>
      <c r="U2375" s="19">
        <v>0</v>
      </c>
      <c r="V2375" s="21">
        <f t="shared" si="146"/>
        <v>97645.043632781002</v>
      </c>
    </row>
    <row r="2376" spans="1:22" x14ac:dyDescent="0.3">
      <c r="A2376" s="7" t="s">
        <v>141</v>
      </c>
      <c r="B2376" s="7">
        <v>10</v>
      </c>
      <c r="C2376" s="8" t="s">
        <v>178</v>
      </c>
      <c r="D2376" s="7" t="s">
        <v>353</v>
      </c>
      <c r="E2376" s="7" t="s">
        <v>104</v>
      </c>
      <c r="F2376" s="8" t="s">
        <v>354</v>
      </c>
      <c r="G2376" s="7" t="s">
        <v>30</v>
      </c>
      <c r="H2376" s="9">
        <v>420.48230000000001</v>
      </c>
      <c r="I2376" s="9">
        <v>1.1272</v>
      </c>
      <c r="J2376" s="9">
        <v>1.1227</v>
      </c>
      <c r="K2376" s="10">
        <v>0.99600780695528746</v>
      </c>
      <c r="L2376" s="9">
        <v>14.02</v>
      </c>
      <c r="M2376" s="19">
        <f>H2376*INDEX('Pliegos Tarifarios (Santiago)'!$B:$B,MATCH($B2376,'Pliegos Tarifarios (Santiago)'!$A:$A,0))</f>
        <v>55404.009294900003</v>
      </c>
      <c r="N2376" s="19">
        <f>I2376*INDEX('Pliegos Tarifarios (Santiago)'!$C:$C,MATCH($B2376,'Pliegos Tarifarios (Santiago)'!$A:$A,0))</f>
        <v>3915.5140608000002</v>
      </c>
      <c r="O2376" s="19">
        <f>J2376*INDEX('Pliegos Tarifarios (Santiago)'!$D:$D,MATCH($B2376,'Pliegos Tarifarios (Santiago)'!$A:$A,0))</f>
        <v>16330.350733499999</v>
      </c>
      <c r="P2376" s="19">
        <f>H2376*INDEX('Pliegos Tarifarios (Santiago)'!$E:$E,MATCH($B2376,'Pliegos Tarifarios (Santiago)'!$A:$A,0))</f>
        <v>5476.3614751999994</v>
      </c>
      <c r="Q2376" s="19" cm="1">
        <f t="array" ref="Q2376">H2376*_xlfn.IFS(H2376&lt;=350,INDEX('Pliegos Tarifarios (Santiago)'!$F:$F,MATCH($B2376,'Pliegos Tarifarios (Santiago)'!$A:$A,0)),H2376&lt;=500,INDEX('Pliegos Tarifarios (Santiago)'!$G:$G,MATCH($B2376,'Pliegos Tarifarios (Santiago)'!$A:$A,0)),H2376&lt;=1000,INDEX('Pliegos Tarifarios (Santiago)'!$H:$H,MATCH($B2376,'Pliegos Tarifarios (Santiago)'!$A:$A,0)),H2376&lt;=5000,INDEX('Pliegos Tarifarios (Santiago)'!$I:$I,MATCH($B2376,'Pliegos Tarifarios (Santiago)'!$A:$A,0)),H2376&gt;5000,INDEX('Pliegos Tarifarios (Santiago)'!$J:$J,MATCH($B2376,'Pliegos Tarifarios (Santiago)'!$A:$A,0)))/1.19</f>
        <v>592.20868470588243</v>
      </c>
      <c r="R2376" s="19">
        <f>INDEX('Pliegos Tarifarios (Santiago)'!$K:$K,MATCH($B2376,'Pliegos Tarifarios (Santiago)'!$A:$A,0))</f>
        <v>729.75599999999997</v>
      </c>
      <c r="S2376" s="21">
        <f t="shared" si="148"/>
        <v>82448.200249105881</v>
      </c>
      <c r="T2376" s="21">
        <f t="shared" si="145"/>
        <v>15665.158047330118</v>
      </c>
      <c r="U2376" s="19">
        <v>0</v>
      </c>
      <c r="V2376" s="21">
        <f t="shared" si="146"/>
        <v>98113.358296435996</v>
      </c>
    </row>
    <row r="2377" spans="1:22" x14ac:dyDescent="0.3">
      <c r="A2377" s="7" t="s">
        <v>141</v>
      </c>
      <c r="B2377" s="7">
        <v>10</v>
      </c>
      <c r="C2377" s="8" t="s">
        <v>178</v>
      </c>
      <c r="D2377" s="7" t="s">
        <v>355</v>
      </c>
      <c r="E2377" s="7" t="s">
        <v>356</v>
      </c>
      <c r="F2377" s="8" t="s">
        <v>357</v>
      </c>
      <c r="G2377" s="7" t="s">
        <v>30</v>
      </c>
      <c r="H2377" s="9">
        <v>420.95679999999999</v>
      </c>
      <c r="I2377" s="9">
        <v>1.1246</v>
      </c>
      <c r="J2377" s="9">
        <v>1.0821000000000001</v>
      </c>
      <c r="K2377" s="10">
        <v>0.96220878534590082</v>
      </c>
      <c r="L2377" s="9">
        <v>14.03</v>
      </c>
      <c r="M2377" s="19">
        <f>H2377*INDEX('Pliegos Tarifarios (Santiago)'!$B:$B,MATCH($B2377,'Pliegos Tarifarios (Santiago)'!$A:$A,0))</f>
        <v>55466.530838400002</v>
      </c>
      <c r="N2377" s="19">
        <f>I2377*INDEX('Pliegos Tarifarios (Santiago)'!$C:$C,MATCH($B2377,'Pliegos Tarifarios (Santiago)'!$A:$A,0))</f>
        <v>3906.4825344000005</v>
      </c>
      <c r="O2377" s="19">
        <f>J2377*INDEX('Pliegos Tarifarios (Santiago)'!$D:$D,MATCH($B2377,'Pliegos Tarifarios (Santiago)'!$A:$A,0))</f>
        <v>15739.7991705</v>
      </c>
      <c r="P2377" s="19">
        <f>H2377*INDEX('Pliegos Tarifarios (Santiago)'!$E:$E,MATCH($B2377,'Pliegos Tarifarios (Santiago)'!$A:$A,0))</f>
        <v>5482.5413631999991</v>
      </c>
      <c r="Q2377" s="19" cm="1">
        <f t="array" ref="Q2377">H2377*_xlfn.IFS(H2377&lt;=350,INDEX('Pliegos Tarifarios (Santiago)'!$F:$F,MATCH($B2377,'Pliegos Tarifarios (Santiago)'!$A:$A,0)),H2377&lt;=500,INDEX('Pliegos Tarifarios (Santiago)'!$G:$G,MATCH($B2377,'Pliegos Tarifarios (Santiago)'!$A:$A,0)),H2377&lt;=1000,INDEX('Pliegos Tarifarios (Santiago)'!$H:$H,MATCH($B2377,'Pliegos Tarifarios (Santiago)'!$A:$A,0)),H2377&lt;=5000,INDEX('Pliegos Tarifarios (Santiago)'!$I:$I,MATCH($B2377,'Pliegos Tarifarios (Santiago)'!$A:$A,0)),H2377&gt;5000,INDEX('Pliegos Tarifarios (Santiago)'!$J:$J,MATCH($B2377,'Pliegos Tarifarios (Santiago)'!$A:$A,0)))/1.19</f>
        <v>592.87697210084036</v>
      </c>
      <c r="R2377" s="19">
        <f>INDEX('Pliegos Tarifarios (Santiago)'!$K:$K,MATCH($B2377,'Pliegos Tarifarios (Santiago)'!$A:$A,0))</f>
        <v>729.75599999999997</v>
      </c>
      <c r="S2377" s="21">
        <f t="shared" si="148"/>
        <v>81917.98687860083</v>
      </c>
      <c r="T2377" s="21">
        <f t="shared" si="145"/>
        <v>15564.417506934158</v>
      </c>
      <c r="U2377" s="19">
        <v>0</v>
      </c>
      <c r="V2377" s="21">
        <f t="shared" si="146"/>
        <v>97482.404385534988</v>
      </c>
    </row>
    <row r="2378" spans="1:22" x14ac:dyDescent="0.3">
      <c r="A2378" s="7" t="s">
        <v>141</v>
      </c>
      <c r="B2378" s="7">
        <v>10</v>
      </c>
      <c r="C2378" s="8" t="s">
        <v>178</v>
      </c>
      <c r="D2378" s="7" t="s">
        <v>358</v>
      </c>
      <c r="E2378" s="7" t="s">
        <v>356</v>
      </c>
      <c r="F2378" s="8" t="s">
        <v>359</v>
      </c>
      <c r="G2378" s="7" t="s">
        <v>30</v>
      </c>
      <c r="H2378" s="9">
        <v>420.9873</v>
      </c>
      <c r="I2378" s="9">
        <v>1.1412</v>
      </c>
      <c r="J2378" s="9">
        <v>1.1193</v>
      </c>
      <c r="K2378" s="10">
        <v>0.98080967402733965</v>
      </c>
      <c r="L2378" s="9">
        <v>14.03</v>
      </c>
      <c r="M2378" s="19">
        <f>H2378*INDEX('Pliegos Tarifarios (Santiago)'!$B:$B,MATCH($B2378,'Pliegos Tarifarios (Santiago)'!$A:$A,0))</f>
        <v>55470.549609900001</v>
      </c>
      <c r="N2378" s="19">
        <f>I2378*INDEX('Pliegos Tarifarios (Santiago)'!$C:$C,MATCH($B2378,'Pliegos Tarifarios (Santiago)'!$A:$A,0))</f>
        <v>3964.1453568000002</v>
      </c>
      <c r="O2378" s="19">
        <f>J2378*INDEX('Pliegos Tarifarios (Santiago)'!$D:$D,MATCH($B2378,'Pliegos Tarifarios (Santiago)'!$A:$A,0))</f>
        <v>16280.895676499998</v>
      </c>
      <c r="P2378" s="19">
        <f>H2378*INDEX('Pliegos Tarifarios (Santiago)'!$E:$E,MATCH($B2378,'Pliegos Tarifarios (Santiago)'!$A:$A,0))</f>
        <v>5482.9385951999993</v>
      </c>
      <c r="Q2378" s="19" cm="1">
        <f t="array" ref="Q2378">H2378*_xlfn.IFS(H2378&lt;=350,INDEX('Pliegos Tarifarios (Santiago)'!$F:$F,MATCH($B2378,'Pliegos Tarifarios (Santiago)'!$A:$A,0)),H2378&lt;=500,INDEX('Pliegos Tarifarios (Santiago)'!$G:$G,MATCH($B2378,'Pliegos Tarifarios (Santiago)'!$A:$A,0)),H2378&lt;=1000,INDEX('Pliegos Tarifarios (Santiago)'!$H:$H,MATCH($B2378,'Pliegos Tarifarios (Santiago)'!$A:$A,0)),H2378&lt;=5000,INDEX('Pliegos Tarifarios (Santiago)'!$I:$I,MATCH($B2378,'Pliegos Tarifarios (Santiago)'!$A:$A,0)),H2378&gt;5000,INDEX('Pliegos Tarifarios (Santiago)'!$J:$J,MATCH($B2378,'Pliegos Tarifarios (Santiago)'!$A:$A,0)))/1.19</f>
        <v>592.91992840336138</v>
      </c>
      <c r="R2378" s="19">
        <f>INDEX('Pliegos Tarifarios (Santiago)'!$K:$K,MATCH($B2378,'Pliegos Tarifarios (Santiago)'!$A:$A,0))</f>
        <v>729.75599999999997</v>
      </c>
      <c r="S2378" s="21">
        <f t="shared" si="148"/>
        <v>82521.205166803367</v>
      </c>
      <c r="T2378" s="21">
        <f t="shared" ref="T2378:T2441" si="149">S2378*0.19</f>
        <v>15679.02898169264</v>
      </c>
      <c r="U2378" s="19">
        <v>0</v>
      </c>
      <c r="V2378" s="21">
        <f t="shared" ref="V2378:V2441" si="150">SUM(S2378:T2378)</f>
        <v>98200.234148496005</v>
      </c>
    </row>
    <row r="2379" spans="1:22" x14ac:dyDescent="0.3">
      <c r="A2379" s="7" t="s">
        <v>141</v>
      </c>
      <c r="B2379" s="7">
        <v>10</v>
      </c>
      <c r="C2379" s="8" t="s">
        <v>178</v>
      </c>
      <c r="D2379" s="7" t="s">
        <v>360</v>
      </c>
      <c r="E2379" s="7" t="s">
        <v>356</v>
      </c>
      <c r="F2379" s="8" t="s">
        <v>361</v>
      </c>
      <c r="G2379" s="7" t="s">
        <v>30</v>
      </c>
      <c r="H2379" s="9">
        <v>421.47140000000002</v>
      </c>
      <c r="I2379" s="9">
        <v>1.1277999999999999</v>
      </c>
      <c r="J2379" s="9">
        <v>1.1008</v>
      </c>
      <c r="K2379" s="10">
        <v>0.97605958503280732</v>
      </c>
      <c r="L2379" s="9">
        <v>14.05</v>
      </c>
      <c r="M2379" s="19">
        <f>H2379*INDEX('Pliegos Tarifarios (Santiago)'!$B:$B,MATCH($B2379,'Pliegos Tarifarios (Santiago)'!$A:$A,0))</f>
        <v>55534.336078200002</v>
      </c>
      <c r="N2379" s="19">
        <f>I2379*INDEX('Pliegos Tarifarios (Santiago)'!$C:$C,MATCH($B2379,'Pliegos Tarifarios (Santiago)'!$A:$A,0))</f>
        <v>3917.5982592</v>
      </c>
      <c r="O2379" s="19">
        <f>J2379*INDEX('Pliegos Tarifarios (Santiago)'!$D:$D,MATCH($B2379,'Pliegos Tarifarios (Santiago)'!$A:$A,0))</f>
        <v>16011.801984</v>
      </c>
      <c r="P2379" s="19">
        <f>H2379*INDEX('Pliegos Tarifarios (Santiago)'!$E:$E,MATCH($B2379,'Pliegos Tarifarios (Santiago)'!$A:$A,0))</f>
        <v>5489.2435135999995</v>
      </c>
      <c r="Q2379" s="19" cm="1">
        <f t="array" ref="Q2379">H2379*_xlfn.IFS(H2379&lt;=350,INDEX('Pliegos Tarifarios (Santiago)'!$F:$F,MATCH($B2379,'Pliegos Tarifarios (Santiago)'!$A:$A,0)),H2379&lt;=500,INDEX('Pliegos Tarifarios (Santiago)'!$G:$G,MATCH($B2379,'Pliegos Tarifarios (Santiago)'!$A:$A,0)),H2379&lt;=1000,INDEX('Pliegos Tarifarios (Santiago)'!$H:$H,MATCH($B2379,'Pliegos Tarifarios (Santiago)'!$A:$A,0)),H2379&lt;=5000,INDEX('Pliegos Tarifarios (Santiago)'!$I:$I,MATCH($B2379,'Pliegos Tarifarios (Santiago)'!$A:$A,0)),H2379&gt;5000,INDEX('Pliegos Tarifarios (Santiago)'!$J:$J,MATCH($B2379,'Pliegos Tarifarios (Santiago)'!$A:$A,0)))/1.19</f>
        <v>593.60173647058832</v>
      </c>
      <c r="R2379" s="19">
        <f>INDEX('Pliegos Tarifarios (Santiago)'!$K:$K,MATCH($B2379,'Pliegos Tarifarios (Santiago)'!$A:$A,0))</f>
        <v>729.75599999999997</v>
      </c>
      <c r="S2379" s="21">
        <f t="shared" si="148"/>
        <v>82276.337571470591</v>
      </c>
      <c r="T2379" s="21">
        <f t="shared" si="149"/>
        <v>15632.504138579412</v>
      </c>
      <c r="U2379" s="19">
        <v>0</v>
      </c>
      <c r="V2379" s="21">
        <f t="shared" si="150"/>
        <v>97908.841710050008</v>
      </c>
    </row>
    <row r="2380" spans="1:22" x14ac:dyDescent="0.3">
      <c r="A2380" s="7" t="s">
        <v>141</v>
      </c>
      <c r="B2380" s="7">
        <v>10</v>
      </c>
      <c r="C2380" s="8" t="s">
        <v>178</v>
      </c>
      <c r="D2380" s="7" t="s">
        <v>362</v>
      </c>
      <c r="E2380" s="7" t="s">
        <v>356</v>
      </c>
      <c r="F2380" s="8" t="s">
        <v>363</v>
      </c>
      <c r="G2380" s="7" t="s">
        <v>30</v>
      </c>
      <c r="H2380" s="9">
        <v>420.33339999999998</v>
      </c>
      <c r="I2380" s="9">
        <v>1.1262000000000001</v>
      </c>
      <c r="J2380" s="9">
        <v>1.0845</v>
      </c>
      <c r="K2380" s="10">
        <v>0.96297282898241865</v>
      </c>
      <c r="L2380" s="9">
        <v>14.01</v>
      </c>
      <c r="M2380" s="19">
        <f>H2380*INDEX('Pliegos Tarifarios (Santiago)'!$B:$B,MATCH($B2380,'Pliegos Tarifarios (Santiago)'!$A:$A,0))</f>
        <v>55384.389784200001</v>
      </c>
      <c r="N2380" s="19">
        <f>I2380*INDEX('Pliegos Tarifarios (Santiago)'!$C:$C,MATCH($B2380,'Pliegos Tarifarios (Santiago)'!$A:$A,0))</f>
        <v>3912.0403968000005</v>
      </c>
      <c r="O2380" s="19">
        <f>J2380*INDEX('Pliegos Tarifarios (Santiago)'!$D:$D,MATCH($B2380,'Pliegos Tarifarios (Santiago)'!$A:$A,0))</f>
        <v>15774.7086225</v>
      </c>
      <c r="P2380" s="19">
        <f>H2380*INDEX('Pliegos Tarifarios (Santiago)'!$E:$E,MATCH($B2380,'Pliegos Tarifarios (Santiago)'!$A:$A,0))</f>
        <v>5474.4222015999994</v>
      </c>
      <c r="Q2380" s="19" cm="1">
        <f t="array" ref="Q2380">H2380*_xlfn.IFS(H2380&lt;=350,INDEX('Pliegos Tarifarios (Santiago)'!$F:$F,MATCH($B2380,'Pliegos Tarifarios (Santiago)'!$A:$A,0)),H2380&lt;=500,INDEX('Pliegos Tarifarios (Santiago)'!$G:$G,MATCH($B2380,'Pliegos Tarifarios (Santiago)'!$A:$A,0)),H2380&lt;=1000,INDEX('Pliegos Tarifarios (Santiago)'!$H:$H,MATCH($B2380,'Pliegos Tarifarios (Santiago)'!$A:$A,0)),H2380&lt;=5000,INDEX('Pliegos Tarifarios (Santiago)'!$I:$I,MATCH($B2380,'Pliegos Tarifarios (Santiago)'!$A:$A,0)),H2380&gt;5000,INDEX('Pliegos Tarifarios (Santiago)'!$J:$J,MATCH($B2380,'Pliegos Tarifarios (Santiago)'!$A:$A,0)))/1.19</f>
        <v>591.99897344537817</v>
      </c>
      <c r="R2380" s="19">
        <f>INDEX('Pliegos Tarifarios (Santiago)'!$K:$K,MATCH($B2380,'Pliegos Tarifarios (Santiago)'!$A:$A,0))</f>
        <v>729.75599999999997</v>
      </c>
      <c r="S2380" s="21">
        <f t="shared" si="148"/>
        <v>81867.315978545375</v>
      </c>
      <c r="T2380" s="21">
        <f t="shared" si="149"/>
        <v>15554.790035923621</v>
      </c>
      <c r="U2380" s="19">
        <v>0</v>
      </c>
      <c r="V2380" s="21">
        <f t="shared" si="150"/>
        <v>97422.106014468998</v>
      </c>
    </row>
    <row r="2381" spans="1:22" x14ac:dyDescent="0.3">
      <c r="A2381" s="7" t="s">
        <v>141</v>
      </c>
      <c r="B2381" s="7">
        <v>10</v>
      </c>
      <c r="C2381" s="8" t="s">
        <v>178</v>
      </c>
      <c r="D2381" s="7" t="s">
        <v>364</v>
      </c>
      <c r="E2381" s="7" t="s">
        <v>356</v>
      </c>
      <c r="F2381" s="8" t="s">
        <v>365</v>
      </c>
      <c r="G2381" s="7" t="s">
        <v>30</v>
      </c>
      <c r="H2381" s="9">
        <v>420.86759999999998</v>
      </c>
      <c r="I2381" s="9">
        <v>1.1021000000000001</v>
      </c>
      <c r="J2381" s="9">
        <v>1.0985</v>
      </c>
      <c r="K2381" s="10">
        <v>0.99673350875601119</v>
      </c>
      <c r="L2381" s="9">
        <v>14.03</v>
      </c>
      <c r="M2381" s="19">
        <f>H2381*INDEX('Pliegos Tarifarios (Santiago)'!$B:$B,MATCH($B2381,'Pliegos Tarifarios (Santiago)'!$A:$A,0))</f>
        <v>55454.7775788</v>
      </c>
      <c r="N2381" s="19">
        <f>I2381*INDEX('Pliegos Tarifarios (Santiago)'!$C:$C,MATCH($B2381,'Pliegos Tarifarios (Santiago)'!$A:$A,0))</f>
        <v>3828.3250944000006</v>
      </c>
      <c r="O2381" s="19">
        <f>J2381*INDEX('Pliegos Tarifarios (Santiago)'!$D:$D,MATCH($B2381,'Pliegos Tarifarios (Santiago)'!$A:$A,0))</f>
        <v>15978.3470925</v>
      </c>
      <c r="P2381" s="19">
        <f>H2381*INDEX('Pliegos Tarifarios (Santiago)'!$E:$E,MATCH($B2381,'Pliegos Tarifarios (Santiago)'!$A:$A,0))</f>
        <v>5481.3796223999998</v>
      </c>
      <c r="Q2381" s="19" cm="1">
        <f t="array" ref="Q2381">H2381*_xlfn.IFS(H2381&lt;=350,INDEX('Pliegos Tarifarios (Santiago)'!$F:$F,MATCH($B2381,'Pliegos Tarifarios (Santiago)'!$A:$A,0)),H2381&lt;=500,INDEX('Pliegos Tarifarios (Santiago)'!$G:$G,MATCH($B2381,'Pliegos Tarifarios (Santiago)'!$A:$A,0)),H2381&lt;=1000,INDEX('Pliegos Tarifarios (Santiago)'!$H:$H,MATCH($B2381,'Pliegos Tarifarios (Santiago)'!$A:$A,0)),H2381&lt;=5000,INDEX('Pliegos Tarifarios (Santiago)'!$I:$I,MATCH($B2381,'Pliegos Tarifarios (Santiago)'!$A:$A,0)),H2381&gt;5000,INDEX('Pliegos Tarifarios (Santiago)'!$J:$J,MATCH($B2381,'Pliegos Tarifarios (Santiago)'!$A:$A,0)))/1.19</f>
        <v>592.7513425210085</v>
      </c>
      <c r="R2381" s="19">
        <f>INDEX('Pliegos Tarifarios (Santiago)'!$K:$K,MATCH($B2381,'Pliegos Tarifarios (Santiago)'!$A:$A,0))</f>
        <v>729.75599999999997</v>
      </c>
      <c r="S2381" s="21">
        <f t="shared" si="148"/>
        <v>82065.336730620998</v>
      </c>
      <c r="T2381" s="21">
        <f t="shared" si="149"/>
        <v>15592.413978817989</v>
      </c>
      <c r="U2381" s="19">
        <v>0</v>
      </c>
      <c r="V2381" s="21">
        <f t="shared" si="150"/>
        <v>97657.750709438988</v>
      </c>
    </row>
    <row r="2382" spans="1:22" x14ac:dyDescent="0.3">
      <c r="A2382" s="7" t="s">
        <v>141</v>
      </c>
      <c r="B2382" s="7">
        <v>10</v>
      </c>
      <c r="C2382" s="8" t="s">
        <v>178</v>
      </c>
      <c r="D2382" s="7" t="s">
        <v>366</v>
      </c>
      <c r="E2382" s="7" t="s">
        <v>356</v>
      </c>
      <c r="F2382" s="8" t="s">
        <v>367</v>
      </c>
      <c r="G2382" s="7" t="s">
        <v>30</v>
      </c>
      <c r="H2382" s="9">
        <v>420.1961</v>
      </c>
      <c r="I2382" s="9">
        <v>1.1245000000000001</v>
      </c>
      <c r="J2382" s="9">
        <v>1.1115999999999999</v>
      </c>
      <c r="K2382" s="10">
        <v>0.98852823477100926</v>
      </c>
      <c r="L2382" s="9">
        <v>14.01</v>
      </c>
      <c r="M2382" s="19">
        <f>H2382*INDEX('Pliegos Tarifarios (Santiago)'!$B:$B,MATCH($B2382,'Pliegos Tarifarios (Santiago)'!$A:$A,0))</f>
        <v>55366.298724300003</v>
      </c>
      <c r="N2382" s="19">
        <f>I2382*INDEX('Pliegos Tarifarios (Santiago)'!$C:$C,MATCH($B2382,'Pliegos Tarifarios (Santiago)'!$A:$A,0))</f>
        <v>3906.1351680000002</v>
      </c>
      <c r="O2382" s="19">
        <f>J2382*INDEX('Pliegos Tarifarios (Santiago)'!$D:$D,MATCH($B2382,'Pliegos Tarifarios (Santiago)'!$A:$A,0))</f>
        <v>16168.894517999999</v>
      </c>
      <c r="P2382" s="19">
        <f>H2382*INDEX('Pliegos Tarifarios (Santiago)'!$E:$E,MATCH($B2382,'Pliegos Tarifarios (Santiago)'!$A:$A,0))</f>
        <v>5472.6340063999996</v>
      </c>
      <c r="Q2382" s="19" cm="1">
        <f t="array" ref="Q2382">H2382*_xlfn.IFS(H2382&lt;=350,INDEX('Pliegos Tarifarios (Santiago)'!$F:$F,MATCH($B2382,'Pliegos Tarifarios (Santiago)'!$A:$A,0)),H2382&lt;=500,INDEX('Pliegos Tarifarios (Santiago)'!$G:$G,MATCH($B2382,'Pliegos Tarifarios (Santiago)'!$A:$A,0)),H2382&lt;=1000,INDEX('Pliegos Tarifarios (Santiago)'!$H:$H,MATCH($B2382,'Pliegos Tarifarios (Santiago)'!$A:$A,0)),H2382&lt;=5000,INDEX('Pliegos Tarifarios (Santiago)'!$I:$I,MATCH($B2382,'Pliegos Tarifarios (Santiago)'!$A:$A,0)),H2382&gt;5000,INDEX('Pliegos Tarifarios (Santiago)'!$J:$J,MATCH($B2382,'Pliegos Tarifarios (Santiago)'!$A:$A,0)))/1.19</f>
        <v>591.80559966386568</v>
      </c>
      <c r="R2382" s="19">
        <f>INDEX('Pliegos Tarifarios (Santiago)'!$K:$K,MATCH($B2382,'Pliegos Tarifarios (Santiago)'!$A:$A,0))</f>
        <v>729.75599999999997</v>
      </c>
      <c r="S2382" s="21">
        <f t="shared" si="148"/>
        <v>82235.524016363866</v>
      </c>
      <c r="T2382" s="21">
        <f t="shared" si="149"/>
        <v>15624.749563109135</v>
      </c>
      <c r="U2382" s="19">
        <v>0</v>
      </c>
      <c r="V2382" s="21">
        <f t="shared" si="150"/>
        <v>97860.273579472996</v>
      </c>
    </row>
    <row r="2383" spans="1:22" x14ac:dyDescent="0.3">
      <c r="A2383" s="7" t="s">
        <v>141</v>
      </c>
      <c r="B2383" s="7">
        <v>10</v>
      </c>
      <c r="C2383" s="8" t="s">
        <v>178</v>
      </c>
      <c r="D2383" s="7" t="s">
        <v>368</v>
      </c>
      <c r="E2383" s="7" t="s">
        <v>356</v>
      </c>
      <c r="F2383" s="8" t="s">
        <v>49</v>
      </c>
      <c r="G2383" s="7" t="s">
        <v>30</v>
      </c>
      <c r="H2383" s="9">
        <v>421.0163</v>
      </c>
      <c r="I2383" s="9">
        <v>1.1157999999999999</v>
      </c>
      <c r="J2383" s="9">
        <v>1.1008</v>
      </c>
      <c r="K2383" s="10">
        <v>0.9865567305968812</v>
      </c>
      <c r="L2383" s="9">
        <v>14.03</v>
      </c>
      <c r="M2383" s="19">
        <f>H2383*INDEX('Pliegos Tarifarios (Santiago)'!$B:$B,MATCH($B2383,'Pliegos Tarifarios (Santiago)'!$A:$A,0))</f>
        <v>55474.370736900004</v>
      </c>
      <c r="N2383" s="19">
        <f>I2383*INDEX('Pliegos Tarifarios (Santiago)'!$C:$C,MATCH($B2383,'Pliegos Tarifarios (Santiago)'!$A:$A,0))</f>
        <v>3875.9142911999998</v>
      </c>
      <c r="O2383" s="19">
        <f>J2383*INDEX('Pliegos Tarifarios (Santiago)'!$D:$D,MATCH($B2383,'Pliegos Tarifarios (Santiago)'!$A:$A,0))</f>
        <v>16011.801984</v>
      </c>
      <c r="P2383" s="19">
        <f>H2383*INDEX('Pliegos Tarifarios (Santiago)'!$E:$E,MATCH($B2383,'Pliegos Tarifarios (Santiago)'!$A:$A,0))</f>
        <v>5483.3162911999998</v>
      </c>
      <c r="Q2383" s="19" cm="1">
        <f t="array" ref="Q2383">H2383*_xlfn.IFS(H2383&lt;=350,INDEX('Pliegos Tarifarios (Santiago)'!$F:$F,MATCH($B2383,'Pliegos Tarifarios (Santiago)'!$A:$A,0)),H2383&lt;=500,INDEX('Pliegos Tarifarios (Santiago)'!$G:$G,MATCH($B2383,'Pliegos Tarifarios (Santiago)'!$A:$A,0)),H2383&lt;=1000,INDEX('Pliegos Tarifarios (Santiago)'!$H:$H,MATCH($B2383,'Pliegos Tarifarios (Santiago)'!$A:$A,0)),H2383&lt;=5000,INDEX('Pliegos Tarifarios (Santiago)'!$I:$I,MATCH($B2383,'Pliegos Tarifarios (Santiago)'!$A:$A,0)),H2383&gt;5000,INDEX('Pliegos Tarifarios (Santiago)'!$J:$J,MATCH($B2383,'Pliegos Tarifarios (Santiago)'!$A:$A,0)))/1.19</f>
        <v>592.96077210084047</v>
      </c>
      <c r="R2383" s="19">
        <f>INDEX('Pliegos Tarifarios (Santiago)'!$K:$K,MATCH($B2383,'Pliegos Tarifarios (Santiago)'!$A:$A,0))</f>
        <v>729.75599999999997</v>
      </c>
      <c r="S2383" s="21">
        <f t="shared" si="148"/>
        <v>82168.120075400831</v>
      </c>
      <c r="T2383" s="21">
        <f t="shared" si="149"/>
        <v>15611.942814326158</v>
      </c>
      <c r="U2383" s="19">
        <v>0</v>
      </c>
      <c r="V2383" s="21">
        <f t="shared" si="150"/>
        <v>97780.062889726993</v>
      </c>
    </row>
    <row r="2384" spans="1:22" x14ac:dyDescent="0.3">
      <c r="A2384" s="7" t="s">
        <v>141</v>
      </c>
      <c r="B2384" s="7">
        <v>10</v>
      </c>
      <c r="C2384" s="8" t="s">
        <v>178</v>
      </c>
      <c r="D2384" s="7" t="s">
        <v>369</v>
      </c>
      <c r="E2384" s="7" t="s">
        <v>356</v>
      </c>
      <c r="F2384" s="8" t="s">
        <v>370</v>
      </c>
      <c r="G2384" s="7" t="s">
        <v>30</v>
      </c>
      <c r="H2384" s="9">
        <v>421.065</v>
      </c>
      <c r="I2384" s="9">
        <v>1.1214</v>
      </c>
      <c r="J2384" s="9">
        <v>1.1044</v>
      </c>
      <c r="K2384" s="10">
        <v>0.9848403780988052</v>
      </c>
      <c r="L2384" s="9">
        <v>14.04</v>
      </c>
      <c r="M2384" s="19">
        <f>H2384*INDEX('Pliegos Tarifarios (Santiago)'!$B:$B,MATCH($B2384,'Pliegos Tarifarios (Santiago)'!$A:$A,0))</f>
        <v>55480.787595000002</v>
      </c>
      <c r="N2384" s="19">
        <f>I2384*INDEX('Pliegos Tarifarios (Santiago)'!$C:$C,MATCH($B2384,'Pliegos Tarifarios (Santiago)'!$A:$A,0))</f>
        <v>3895.3668096000001</v>
      </c>
      <c r="O2384" s="19">
        <f>J2384*INDEX('Pliegos Tarifarios (Santiago)'!$D:$D,MATCH($B2384,'Pliegos Tarifarios (Santiago)'!$A:$A,0))</f>
        <v>16064.166162</v>
      </c>
      <c r="P2384" s="19">
        <f>H2384*INDEX('Pliegos Tarifarios (Santiago)'!$E:$E,MATCH($B2384,'Pliegos Tarifarios (Santiago)'!$A:$A,0))</f>
        <v>5483.9505599999993</v>
      </c>
      <c r="Q2384" s="19" cm="1">
        <f t="array" ref="Q2384">H2384*_xlfn.IFS(H2384&lt;=350,INDEX('Pliegos Tarifarios (Santiago)'!$F:$F,MATCH($B2384,'Pliegos Tarifarios (Santiago)'!$A:$A,0)),H2384&lt;=500,INDEX('Pliegos Tarifarios (Santiago)'!$G:$G,MATCH($B2384,'Pliegos Tarifarios (Santiago)'!$A:$A,0)),H2384&lt;=1000,INDEX('Pliegos Tarifarios (Santiago)'!$H:$H,MATCH($B2384,'Pliegos Tarifarios (Santiago)'!$A:$A,0)),H2384&lt;=5000,INDEX('Pliegos Tarifarios (Santiago)'!$I:$I,MATCH($B2384,'Pliegos Tarifarios (Santiago)'!$A:$A,0)),H2384&gt;5000,INDEX('Pliegos Tarifarios (Santiago)'!$J:$J,MATCH($B2384,'Pliegos Tarifarios (Santiago)'!$A:$A,0)))/1.19</f>
        <v>593.02936134453796</v>
      </c>
      <c r="R2384" s="19">
        <f>INDEX('Pliegos Tarifarios (Santiago)'!$K:$K,MATCH($B2384,'Pliegos Tarifarios (Santiago)'!$A:$A,0))</f>
        <v>729.75599999999997</v>
      </c>
      <c r="S2384" s="21">
        <f t="shared" si="148"/>
        <v>82247.05648794453</v>
      </c>
      <c r="T2384" s="21">
        <f t="shared" si="149"/>
        <v>15626.940732709461</v>
      </c>
      <c r="U2384" s="19">
        <v>0</v>
      </c>
      <c r="V2384" s="21">
        <f t="shared" si="150"/>
        <v>97873.997220653997</v>
      </c>
    </row>
    <row r="2385" spans="1:22" x14ac:dyDescent="0.3">
      <c r="A2385" s="7" t="s">
        <v>141</v>
      </c>
      <c r="B2385" s="7">
        <v>10</v>
      </c>
      <c r="C2385" s="8" t="s">
        <v>178</v>
      </c>
      <c r="D2385" s="7" t="s">
        <v>371</v>
      </c>
      <c r="E2385" s="7" t="s">
        <v>356</v>
      </c>
      <c r="F2385" s="8" t="s">
        <v>372</v>
      </c>
      <c r="G2385" s="7" t="s">
        <v>30</v>
      </c>
      <c r="H2385" s="9">
        <v>420.65179999999998</v>
      </c>
      <c r="I2385" s="9">
        <v>1.1278999999999999</v>
      </c>
      <c r="J2385" s="9">
        <v>1.1113999999999999</v>
      </c>
      <c r="K2385" s="10">
        <v>0.98537104353222804</v>
      </c>
      <c r="L2385" s="9">
        <v>14.02</v>
      </c>
      <c r="M2385" s="19">
        <f>H2385*INDEX('Pliegos Tarifarios (Santiago)'!$B:$B,MATCH($B2385,'Pliegos Tarifarios (Santiago)'!$A:$A,0))</f>
        <v>55426.343123400002</v>
      </c>
      <c r="N2385" s="19">
        <f>I2385*INDEX('Pliegos Tarifarios (Santiago)'!$C:$C,MATCH($B2385,'Pliegos Tarifarios (Santiago)'!$A:$A,0))</f>
        <v>3917.9456255999999</v>
      </c>
      <c r="O2385" s="19">
        <f>J2385*INDEX('Pliegos Tarifarios (Santiago)'!$D:$D,MATCH($B2385,'Pliegos Tarifarios (Santiago)'!$A:$A,0))</f>
        <v>16165.985396999999</v>
      </c>
      <c r="P2385" s="19">
        <f>H2385*INDEX('Pliegos Tarifarios (Santiago)'!$E:$E,MATCH($B2385,'Pliegos Tarifarios (Santiago)'!$A:$A,0))</f>
        <v>5478.5690431999992</v>
      </c>
      <c r="Q2385" s="19" cm="1">
        <f t="array" ref="Q2385">H2385*_xlfn.IFS(H2385&lt;=350,INDEX('Pliegos Tarifarios (Santiago)'!$F:$F,MATCH($B2385,'Pliegos Tarifarios (Santiago)'!$A:$A,0)),H2385&lt;=500,INDEX('Pliegos Tarifarios (Santiago)'!$G:$G,MATCH($B2385,'Pliegos Tarifarios (Santiago)'!$A:$A,0)),H2385&lt;=1000,INDEX('Pliegos Tarifarios (Santiago)'!$H:$H,MATCH($B2385,'Pliegos Tarifarios (Santiago)'!$A:$A,0)),H2385&lt;=5000,INDEX('Pliegos Tarifarios (Santiago)'!$I:$I,MATCH($B2385,'Pliegos Tarifarios (Santiago)'!$A:$A,0)),H2385&gt;5000,INDEX('Pliegos Tarifarios (Santiago)'!$J:$J,MATCH($B2385,'Pliegos Tarifarios (Santiago)'!$A:$A,0)))/1.19</f>
        <v>592.44740907563028</v>
      </c>
      <c r="R2385" s="19">
        <f>INDEX('Pliegos Tarifarios (Santiago)'!$K:$K,MATCH($B2385,'Pliegos Tarifarios (Santiago)'!$A:$A,0))</f>
        <v>729.75599999999997</v>
      </c>
      <c r="S2385" s="21">
        <f t="shared" si="148"/>
        <v>82311.046598275614</v>
      </c>
      <c r="T2385" s="21">
        <f t="shared" si="149"/>
        <v>15639.098853672367</v>
      </c>
      <c r="U2385" s="19">
        <v>0</v>
      </c>
      <c r="V2385" s="21">
        <f t="shared" si="150"/>
        <v>97950.145451947988</v>
      </c>
    </row>
    <row r="2386" spans="1:22" x14ac:dyDescent="0.3">
      <c r="A2386" s="7" t="s">
        <v>141</v>
      </c>
      <c r="B2386" s="7">
        <v>10</v>
      </c>
      <c r="C2386" s="8" t="s">
        <v>178</v>
      </c>
      <c r="D2386" s="7" t="s">
        <v>373</v>
      </c>
      <c r="E2386" s="7" t="s">
        <v>356</v>
      </c>
      <c r="F2386" s="8" t="s">
        <v>374</v>
      </c>
      <c r="G2386" s="7" t="s">
        <v>30</v>
      </c>
      <c r="H2386" s="9">
        <v>420.61290000000002</v>
      </c>
      <c r="I2386" s="9">
        <v>1.1242000000000001</v>
      </c>
      <c r="J2386" s="9">
        <v>1.1202000000000001</v>
      </c>
      <c r="K2386" s="10">
        <v>0.9964419142501334</v>
      </c>
      <c r="L2386" s="9">
        <v>14.02</v>
      </c>
      <c r="M2386" s="19">
        <f>H2386*INDEX('Pliegos Tarifarios (Santiago)'!$B:$B,MATCH($B2386,'Pliegos Tarifarios (Santiago)'!$A:$A,0))</f>
        <v>55421.217542700004</v>
      </c>
      <c r="N2386" s="19">
        <f>I2386*INDEX('Pliegos Tarifarios (Santiago)'!$C:$C,MATCH($B2386,'Pliegos Tarifarios (Santiago)'!$A:$A,0))</f>
        <v>3905.0930688000008</v>
      </c>
      <c r="O2386" s="19">
        <f>J2386*INDEX('Pliegos Tarifarios (Santiago)'!$D:$D,MATCH($B2386,'Pliegos Tarifarios (Santiago)'!$A:$A,0))</f>
        <v>16293.986721000001</v>
      </c>
      <c r="P2386" s="19">
        <f>H2386*INDEX('Pliegos Tarifarios (Santiago)'!$E:$E,MATCH($B2386,'Pliegos Tarifarios (Santiago)'!$A:$A,0))</f>
        <v>5478.0624096000001</v>
      </c>
      <c r="Q2386" s="19" cm="1">
        <f t="array" ref="Q2386">H2386*_xlfn.IFS(H2386&lt;=350,INDEX('Pliegos Tarifarios (Santiago)'!$F:$F,MATCH($B2386,'Pliegos Tarifarios (Santiago)'!$A:$A,0)),H2386&lt;=500,INDEX('Pliegos Tarifarios (Santiago)'!$G:$G,MATCH($B2386,'Pliegos Tarifarios (Santiago)'!$A:$A,0)),H2386&lt;=1000,INDEX('Pliegos Tarifarios (Santiago)'!$H:$H,MATCH($B2386,'Pliegos Tarifarios (Santiago)'!$A:$A,0)),H2386&lt;=5000,INDEX('Pliegos Tarifarios (Santiago)'!$I:$I,MATCH($B2386,'Pliegos Tarifarios (Santiago)'!$A:$A,0)),H2386&gt;5000,INDEX('Pliegos Tarifarios (Santiago)'!$J:$J,MATCH($B2386,'Pliegos Tarifarios (Santiago)'!$A:$A,0)))/1.19</f>
        <v>592.39262218487409</v>
      </c>
      <c r="R2386" s="19">
        <f>INDEX('Pliegos Tarifarios (Santiago)'!$K:$K,MATCH($B2386,'Pliegos Tarifarios (Santiago)'!$A:$A,0))</f>
        <v>729.75599999999997</v>
      </c>
      <c r="S2386" s="21">
        <f t="shared" si="148"/>
        <v>82420.508364284862</v>
      </c>
      <c r="T2386" s="21">
        <f t="shared" si="149"/>
        <v>15659.896589214124</v>
      </c>
      <c r="U2386" s="19">
        <v>0</v>
      </c>
      <c r="V2386" s="21">
        <f t="shared" si="150"/>
        <v>98080.40495349899</v>
      </c>
    </row>
    <row r="2387" spans="1:22" x14ac:dyDescent="0.3">
      <c r="A2387" s="7" t="s">
        <v>141</v>
      </c>
      <c r="B2387" s="7">
        <v>10</v>
      </c>
      <c r="C2387" s="8" t="s">
        <v>178</v>
      </c>
      <c r="D2387" s="7" t="s">
        <v>375</v>
      </c>
      <c r="E2387" s="7" t="s">
        <v>59</v>
      </c>
      <c r="F2387" s="8" t="s">
        <v>376</v>
      </c>
      <c r="G2387" s="7" t="s">
        <v>30</v>
      </c>
      <c r="H2387" s="9">
        <v>279.8587</v>
      </c>
      <c r="I2387" s="9">
        <v>0.755</v>
      </c>
      <c r="J2387" s="9">
        <v>0.73619999999999997</v>
      </c>
      <c r="K2387" s="10">
        <v>0.97509933774834434</v>
      </c>
      <c r="L2387" s="9">
        <v>9.33</v>
      </c>
      <c r="M2387" s="19">
        <f>H2387*INDEX('Pliegos Tarifarios (Santiago)'!$B:$B,MATCH($B2387,'Pliegos Tarifarios (Santiago)'!$A:$A,0))</f>
        <v>36875.021888100004</v>
      </c>
      <c r="N2387" s="19">
        <f>I2387*INDEX('Pliegos Tarifarios (Santiago)'!$C:$C,MATCH($B2387,'Pliegos Tarifarios (Santiago)'!$A:$A,0))</f>
        <v>2622.6163200000001</v>
      </c>
      <c r="O2387" s="19">
        <f>J2387*INDEX('Pliegos Tarifarios (Santiago)'!$D:$D,MATCH($B2387,'Pliegos Tarifarios (Santiago)'!$A:$A,0))</f>
        <v>10708.474400999999</v>
      </c>
      <c r="P2387" s="19">
        <f>H2387*INDEX('Pliegos Tarifarios (Santiago)'!$E:$E,MATCH($B2387,'Pliegos Tarifarios (Santiago)'!$A:$A,0))</f>
        <v>3644.8797087999997</v>
      </c>
      <c r="Q2387" s="19" cm="1">
        <f t="array" ref="Q2387">H2387*_xlfn.IFS(H2387&lt;=350,INDEX('Pliegos Tarifarios (Santiago)'!$F:$F,MATCH($B2387,'Pliegos Tarifarios (Santiago)'!$A:$A,0)),H2387&lt;=500,INDEX('Pliegos Tarifarios (Santiago)'!$G:$G,MATCH($B2387,'Pliegos Tarifarios (Santiago)'!$A:$A,0)),H2387&lt;=1000,INDEX('Pliegos Tarifarios (Santiago)'!$H:$H,MATCH($B2387,'Pliegos Tarifarios (Santiago)'!$A:$A,0)),H2387&lt;=5000,INDEX('Pliegos Tarifarios (Santiago)'!$I:$I,MATCH($B2387,'Pliegos Tarifarios (Santiago)'!$A:$A,0)),H2387&gt;5000,INDEX('Pliegos Tarifarios (Santiago)'!$J:$J,MATCH($B2387,'Pliegos Tarifarios (Santiago)'!$A:$A,0)))/1.19</f>
        <v>184.37749647058826</v>
      </c>
      <c r="R2387" s="19">
        <f>INDEX('Pliegos Tarifarios (Santiago)'!$K:$K,MATCH($B2387,'Pliegos Tarifarios (Santiago)'!$A:$A,0))</f>
        <v>729.75599999999997</v>
      </c>
      <c r="S2387" s="21">
        <f t="shared" si="148"/>
        <v>54765.125814370593</v>
      </c>
      <c r="T2387" s="21">
        <f t="shared" si="149"/>
        <v>10405.373904730413</v>
      </c>
      <c r="U2387" s="19">
        <v>0</v>
      </c>
      <c r="V2387" s="21">
        <f t="shared" si="150"/>
        <v>65170.499719101004</v>
      </c>
    </row>
    <row r="2388" spans="1:22" x14ac:dyDescent="0.3">
      <c r="A2388" s="7" t="s">
        <v>141</v>
      </c>
      <c r="B2388" s="7">
        <v>10</v>
      </c>
      <c r="C2388" s="8" t="s">
        <v>178</v>
      </c>
      <c r="D2388" s="7" t="s">
        <v>377</v>
      </c>
      <c r="E2388" s="7" t="s">
        <v>59</v>
      </c>
      <c r="F2388" s="8" t="s">
        <v>378</v>
      </c>
      <c r="G2388" s="7" t="s">
        <v>30</v>
      </c>
      <c r="H2388" s="9">
        <v>280.37090000000001</v>
      </c>
      <c r="I2388" s="9">
        <v>0.75170000000000003</v>
      </c>
      <c r="J2388" s="9">
        <v>0.75170000000000003</v>
      </c>
      <c r="K2388" s="10">
        <v>1</v>
      </c>
      <c r="L2388" s="9">
        <v>9.35</v>
      </c>
      <c r="M2388" s="19">
        <f>H2388*INDEX('Pliegos Tarifarios (Santiago)'!$B:$B,MATCH($B2388,'Pliegos Tarifarios (Santiago)'!$A:$A,0))</f>
        <v>36942.510896700005</v>
      </c>
      <c r="N2388" s="19">
        <f>I2388*INDEX('Pliegos Tarifarios (Santiago)'!$C:$C,MATCH($B2388,'Pliegos Tarifarios (Santiago)'!$A:$A,0))</f>
        <v>2611.1532288000003</v>
      </c>
      <c r="O2388" s="19">
        <f>J2388*INDEX('Pliegos Tarifarios (Santiago)'!$D:$D,MATCH($B2388,'Pliegos Tarifarios (Santiago)'!$A:$A,0))</f>
        <v>10933.9312785</v>
      </c>
      <c r="P2388" s="19">
        <f>H2388*INDEX('Pliegos Tarifarios (Santiago)'!$E:$E,MATCH($B2388,'Pliegos Tarifarios (Santiago)'!$A:$A,0))</f>
        <v>3651.5506015999999</v>
      </c>
      <c r="Q2388" s="19" cm="1">
        <f t="array" ref="Q2388">H2388*_xlfn.IFS(H2388&lt;=350,INDEX('Pliegos Tarifarios (Santiago)'!$F:$F,MATCH($B2388,'Pliegos Tarifarios (Santiago)'!$A:$A,0)),H2388&lt;=500,INDEX('Pliegos Tarifarios (Santiago)'!$G:$G,MATCH($B2388,'Pliegos Tarifarios (Santiago)'!$A:$A,0)),H2388&lt;=1000,INDEX('Pliegos Tarifarios (Santiago)'!$H:$H,MATCH($B2388,'Pliegos Tarifarios (Santiago)'!$A:$A,0)),H2388&lt;=5000,INDEX('Pliegos Tarifarios (Santiago)'!$I:$I,MATCH($B2388,'Pliegos Tarifarios (Santiago)'!$A:$A,0)),H2388&gt;5000,INDEX('Pliegos Tarifarios (Santiago)'!$J:$J,MATCH($B2388,'Pliegos Tarifarios (Santiago)'!$A:$A,0)))/1.19</f>
        <v>184.71494588235296</v>
      </c>
      <c r="R2388" s="19">
        <f>INDEX('Pliegos Tarifarios (Santiago)'!$K:$K,MATCH($B2388,'Pliegos Tarifarios (Santiago)'!$A:$A,0))</f>
        <v>729.75599999999997</v>
      </c>
      <c r="S2388" s="21">
        <f t="shared" si="148"/>
        <v>55053.616951482363</v>
      </c>
      <c r="T2388" s="21">
        <f t="shared" si="149"/>
        <v>10460.187220781649</v>
      </c>
      <c r="U2388" s="19">
        <v>0</v>
      </c>
      <c r="V2388" s="21">
        <f t="shared" si="150"/>
        <v>65513.804172264012</v>
      </c>
    </row>
    <row r="2389" spans="1:22" x14ac:dyDescent="0.3">
      <c r="A2389" s="7" t="s">
        <v>141</v>
      </c>
      <c r="B2389" s="7">
        <v>10</v>
      </c>
      <c r="C2389" s="8" t="s">
        <v>178</v>
      </c>
      <c r="D2389" s="7" t="s">
        <v>379</v>
      </c>
      <c r="E2389" s="7" t="s">
        <v>59</v>
      </c>
      <c r="F2389" s="8" t="s">
        <v>380</v>
      </c>
      <c r="G2389" s="7" t="s">
        <v>30</v>
      </c>
      <c r="H2389" s="9">
        <v>280.42869999999999</v>
      </c>
      <c r="I2389" s="9">
        <v>0.75170000000000003</v>
      </c>
      <c r="J2389" s="9">
        <v>0.75170000000000003</v>
      </c>
      <c r="K2389" s="10">
        <v>1</v>
      </c>
      <c r="L2389" s="9">
        <v>9.35</v>
      </c>
      <c r="M2389" s="19">
        <f>H2389*INDEX('Pliegos Tarifarios (Santiago)'!$B:$B,MATCH($B2389,'Pliegos Tarifarios (Santiago)'!$A:$A,0))</f>
        <v>36950.126798099998</v>
      </c>
      <c r="N2389" s="19">
        <f>I2389*INDEX('Pliegos Tarifarios (Santiago)'!$C:$C,MATCH($B2389,'Pliegos Tarifarios (Santiago)'!$A:$A,0))</f>
        <v>2611.1532288000003</v>
      </c>
      <c r="O2389" s="19">
        <f>J2389*INDEX('Pliegos Tarifarios (Santiago)'!$D:$D,MATCH($B2389,'Pliegos Tarifarios (Santiago)'!$A:$A,0))</f>
        <v>10933.9312785</v>
      </c>
      <c r="P2389" s="19">
        <f>H2389*INDEX('Pliegos Tarifarios (Santiago)'!$E:$E,MATCH($B2389,'Pliegos Tarifarios (Santiago)'!$A:$A,0))</f>
        <v>3652.3033887999995</v>
      </c>
      <c r="Q2389" s="19" cm="1">
        <f t="array" ref="Q2389">H2389*_xlfn.IFS(H2389&lt;=350,INDEX('Pliegos Tarifarios (Santiago)'!$F:$F,MATCH($B2389,'Pliegos Tarifarios (Santiago)'!$A:$A,0)),H2389&lt;=500,INDEX('Pliegos Tarifarios (Santiago)'!$G:$G,MATCH($B2389,'Pliegos Tarifarios (Santiago)'!$A:$A,0)),H2389&lt;=1000,INDEX('Pliegos Tarifarios (Santiago)'!$H:$H,MATCH($B2389,'Pliegos Tarifarios (Santiago)'!$A:$A,0)),H2389&lt;=5000,INDEX('Pliegos Tarifarios (Santiago)'!$I:$I,MATCH($B2389,'Pliegos Tarifarios (Santiago)'!$A:$A,0)),H2389&gt;5000,INDEX('Pliegos Tarifarios (Santiago)'!$J:$J,MATCH($B2389,'Pliegos Tarifarios (Santiago)'!$A:$A,0)))/1.19</f>
        <v>184.75302588235294</v>
      </c>
      <c r="R2389" s="19">
        <f>INDEX('Pliegos Tarifarios (Santiago)'!$K:$K,MATCH($B2389,'Pliegos Tarifarios (Santiago)'!$A:$A,0))</f>
        <v>729.75599999999997</v>
      </c>
      <c r="S2389" s="21">
        <f t="shared" si="148"/>
        <v>55062.023720082354</v>
      </c>
      <c r="T2389" s="21">
        <f t="shared" si="149"/>
        <v>10461.784506815648</v>
      </c>
      <c r="U2389" s="19">
        <v>0</v>
      </c>
      <c r="V2389" s="21">
        <f t="shared" si="150"/>
        <v>65523.808226898</v>
      </c>
    </row>
    <row r="2390" spans="1:22" x14ac:dyDescent="0.3">
      <c r="A2390" s="7" t="s">
        <v>141</v>
      </c>
      <c r="B2390" s="7">
        <v>10</v>
      </c>
      <c r="C2390" s="8" t="s">
        <v>178</v>
      </c>
      <c r="D2390" s="7" t="s">
        <v>381</v>
      </c>
      <c r="E2390" s="7" t="s">
        <v>59</v>
      </c>
      <c r="F2390" s="8" t="s">
        <v>382</v>
      </c>
      <c r="G2390" s="7" t="s">
        <v>30</v>
      </c>
      <c r="H2390" s="9">
        <v>280.4162</v>
      </c>
      <c r="I2390" s="9">
        <v>0.75049999999999994</v>
      </c>
      <c r="J2390" s="9">
        <v>0.74060000000000004</v>
      </c>
      <c r="K2390" s="10">
        <v>0.98680879413724198</v>
      </c>
      <c r="L2390" s="9">
        <v>9.35</v>
      </c>
      <c r="M2390" s="19">
        <f>H2390*INDEX('Pliegos Tarifarios (Santiago)'!$B:$B,MATCH($B2390,'Pliegos Tarifarios (Santiago)'!$A:$A,0))</f>
        <v>36948.479760599999</v>
      </c>
      <c r="N2390" s="19">
        <f>I2390*INDEX('Pliegos Tarifarios (Santiago)'!$C:$C,MATCH($B2390,'Pliegos Tarifarios (Santiago)'!$A:$A,0))</f>
        <v>2606.9848320000001</v>
      </c>
      <c r="O2390" s="19">
        <f>J2390*INDEX('Pliegos Tarifarios (Santiago)'!$D:$D,MATCH($B2390,'Pliegos Tarifarios (Santiago)'!$A:$A,0))</f>
        <v>10772.475063</v>
      </c>
      <c r="P2390" s="19">
        <f>H2390*INDEX('Pliegos Tarifarios (Santiago)'!$E:$E,MATCH($B2390,'Pliegos Tarifarios (Santiago)'!$A:$A,0))</f>
        <v>3652.1405887999999</v>
      </c>
      <c r="Q2390" s="19" cm="1">
        <f t="array" ref="Q2390">H2390*_xlfn.IFS(H2390&lt;=350,INDEX('Pliegos Tarifarios (Santiago)'!$F:$F,MATCH($B2390,'Pliegos Tarifarios (Santiago)'!$A:$A,0)),H2390&lt;=500,INDEX('Pliegos Tarifarios (Santiago)'!$G:$G,MATCH($B2390,'Pliegos Tarifarios (Santiago)'!$A:$A,0)),H2390&lt;=1000,INDEX('Pliegos Tarifarios (Santiago)'!$H:$H,MATCH($B2390,'Pliegos Tarifarios (Santiago)'!$A:$A,0)),H2390&lt;=5000,INDEX('Pliegos Tarifarios (Santiago)'!$I:$I,MATCH($B2390,'Pliegos Tarifarios (Santiago)'!$A:$A,0)),H2390&gt;5000,INDEX('Pliegos Tarifarios (Santiago)'!$J:$J,MATCH($B2390,'Pliegos Tarifarios (Santiago)'!$A:$A,0)))/1.19</f>
        <v>184.74479058823533</v>
      </c>
      <c r="R2390" s="19">
        <f>INDEX('Pliegos Tarifarios (Santiago)'!$K:$K,MATCH($B2390,'Pliegos Tarifarios (Santiago)'!$A:$A,0))</f>
        <v>729.75599999999997</v>
      </c>
      <c r="S2390" s="21">
        <f t="shared" si="148"/>
        <v>54894.581034988238</v>
      </c>
      <c r="T2390" s="21">
        <f t="shared" si="149"/>
        <v>10429.970396647765</v>
      </c>
      <c r="U2390" s="19">
        <v>0</v>
      </c>
      <c r="V2390" s="21">
        <f t="shared" si="150"/>
        <v>65324.551431636006</v>
      </c>
    </row>
    <row r="2391" spans="1:22" x14ac:dyDescent="0.3">
      <c r="A2391" s="7" t="s">
        <v>141</v>
      </c>
      <c r="B2391" s="7">
        <v>10</v>
      </c>
      <c r="C2391" s="8" t="s">
        <v>178</v>
      </c>
      <c r="D2391" s="7" t="s">
        <v>383</v>
      </c>
      <c r="E2391" s="7" t="s">
        <v>59</v>
      </c>
      <c r="F2391" s="8" t="s">
        <v>384</v>
      </c>
      <c r="G2391" s="7" t="s">
        <v>30</v>
      </c>
      <c r="H2391" s="9">
        <v>279.98329999999999</v>
      </c>
      <c r="I2391" s="9">
        <v>0.74129999999999996</v>
      </c>
      <c r="J2391" s="9">
        <v>0.73809999999999998</v>
      </c>
      <c r="K2391" s="10">
        <v>0.99568325913934985</v>
      </c>
      <c r="L2391" s="9">
        <v>9.33</v>
      </c>
      <c r="M2391" s="19">
        <f>H2391*INDEX('Pliegos Tarifarios (Santiago)'!$B:$B,MATCH($B2391,'Pliegos Tarifarios (Santiago)'!$A:$A,0))</f>
        <v>36891.439557899997</v>
      </c>
      <c r="N2391" s="19">
        <f>I2391*INDEX('Pliegos Tarifarios (Santiago)'!$C:$C,MATCH($B2391,'Pliegos Tarifarios (Santiago)'!$A:$A,0))</f>
        <v>2575.0271232</v>
      </c>
      <c r="O2391" s="19">
        <f>J2391*INDEX('Pliegos Tarifarios (Santiago)'!$D:$D,MATCH($B2391,'Pliegos Tarifarios (Santiago)'!$A:$A,0))</f>
        <v>10736.1110505</v>
      </c>
      <c r="P2391" s="19">
        <f>H2391*INDEX('Pliegos Tarifarios (Santiago)'!$E:$E,MATCH($B2391,'Pliegos Tarifarios (Santiago)'!$A:$A,0))</f>
        <v>3646.5024991999994</v>
      </c>
      <c r="Q2391" s="19" cm="1">
        <f t="array" ref="Q2391">H2391*_xlfn.IFS(H2391&lt;=350,INDEX('Pliegos Tarifarios (Santiago)'!$F:$F,MATCH($B2391,'Pliegos Tarifarios (Santiago)'!$A:$A,0)),H2391&lt;=500,INDEX('Pliegos Tarifarios (Santiago)'!$G:$G,MATCH($B2391,'Pliegos Tarifarios (Santiago)'!$A:$A,0)),H2391&lt;=1000,INDEX('Pliegos Tarifarios (Santiago)'!$H:$H,MATCH($B2391,'Pliegos Tarifarios (Santiago)'!$A:$A,0)),H2391&lt;=5000,INDEX('Pliegos Tarifarios (Santiago)'!$I:$I,MATCH($B2391,'Pliegos Tarifarios (Santiago)'!$A:$A,0)),H2391&gt;5000,INDEX('Pliegos Tarifarios (Santiago)'!$J:$J,MATCH($B2391,'Pliegos Tarifarios (Santiago)'!$A:$A,0)))/1.19</f>
        <v>184.45958588235294</v>
      </c>
      <c r="R2391" s="19">
        <f>INDEX('Pliegos Tarifarios (Santiago)'!$K:$K,MATCH($B2391,'Pliegos Tarifarios (Santiago)'!$A:$A,0))</f>
        <v>729.75599999999997</v>
      </c>
      <c r="S2391" s="21">
        <f t="shared" si="148"/>
        <v>54763.295816682352</v>
      </c>
      <c r="T2391" s="21">
        <f t="shared" si="149"/>
        <v>10405.026205169646</v>
      </c>
      <c r="U2391" s="19">
        <v>0</v>
      </c>
      <c r="V2391" s="21">
        <f t="shared" si="150"/>
        <v>65168.322021852</v>
      </c>
    </row>
    <row r="2392" spans="1:22" x14ac:dyDescent="0.3">
      <c r="A2392" s="7" t="s">
        <v>141</v>
      </c>
      <c r="B2392" s="7">
        <v>10</v>
      </c>
      <c r="C2392" s="8" t="s">
        <v>178</v>
      </c>
      <c r="D2392" s="7" t="s">
        <v>385</v>
      </c>
      <c r="E2392" s="7" t="s">
        <v>59</v>
      </c>
      <c r="F2392" s="8" t="s">
        <v>386</v>
      </c>
      <c r="G2392" s="7" t="s">
        <v>30</v>
      </c>
      <c r="H2392" s="9">
        <v>420.32580000000002</v>
      </c>
      <c r="I2392" s="9">
        <v>1.1141000000000001</v>
      </c>
      <c r="J2392" s="9">
        <v>1.1141000000000001</v>
      </c>
      <c r="K2392" s="10">
        <v>1</v>
      </c>
      <c r="L2392" s="9">
        <v>14.01</v>
      </c>
      <c r="M2392" s="19">
        <f>H2392*INDEX('Pliegos Tarifarios (Santiago)'!$B:$B,MATCH($B2392,'Pliegos Tarifarios (Santiago)'!$A:$A,0))</f>
        <v>55383.388385400001</v>
      </c>
      <c r="N2392" s="19">
        <f>I2392*INDEX('Pliegos Tarifarios (Santiago)'!$C:$C,MATCH($B2392,'Pliegos Tarifarios (Santiago)'!$A:$A,0))</f>
        <v>3870.0090624000004</v>
      </c>
      <c r="O2392" s="19">
        <f>J2392*INDEX('Pliegos Tarifarios (Santiago)'!$D:$D,MATCH($B2392,'Pliegos Tarifarios (Santiago)'!$A:$A,0))</f>
        <v>16205.258530500001</v>
      </c>
      <c r="P2392" s="19">
        <f>H2392*INDEX('Pliegos Tarifarios (Santiago)'!$E:$E,MATCH($B2392,'Pliegos Tarifarios (Santiago)'!$A:$A,0))</f>
        <v>5474.3232191999996</v>
      </c>
      <c r="Q2392" s="19" cm="1">
        <f t="array" ref="Q2392">H2392*_xlfn.IFS(H2392&lt;=350,INDEX('Pliegos Tarifarios (Santiago)'!$F:$F,MATCH($B2392,'Pliegos Tarifarios (Santiago)'!$A:$A,0)),H2392&lt;=500,INDEX('Pliegos Tarifarios (Santiago)'!$G:$G,MATCH($B2392,'Pliegos Tarifarios (Santiago)'!$A:$A,0)),H2392&lt;=1000,INDEX('Pliegos Tarifarios (Santiago)'!$H:$H,MATCH($B2392,'Pliegos Tarifarios (Santiago)'!$A:$A,0)),H2392&lt;=5000,INDEX('Pliegos Tarifarios (Santiago)'!$I:$I,MATCH($B2392,'Pliegos Tarifarios (Santiago)'!$A:$A,0)),H2392&gt;5000,INDEX('Pliegos Tarifarios (Santiago)'!$J:$J,MATCH($B2392,'Pliegos Tarifarios (Santiago)'!$A:$A,0)))/1.19</f>
        <v>591.98826957983204</v>
      </c>
      <c r="R2392" s="19">
        <f>INDEX('Pliegos Tarifarios (Santiago)'!$K:$K,MATCH($B2392,'Pliegos Tarifarios (Santiago)'!$A:$A,0))</f>
        <v>729.75599999999997</v>
      </c>
      <c r="S2392" s="21">
        <f t="shared" si="148"/>
        <v>82254.723467079821</v>
      </c>
      <c r="T2392" s="21">
        <f t="shared" si="149"/>
        <v>15628.397458745167</v>
      </c>
      <c r="U2392" s="19">
        <v>0</v>
      </c>
      <c r="V2392" s="21">
        <f t="shared" si="150"/>
        <v>97883.120925824987</v>
      </c>
    </row>
    <row r="2393" spans="1:22" x14ac:dyDescent="0.3">
      <c r="A2393" s="7" t="s">
        <v>141</v>
      </c>
      <c r="B2393" s="7">
        <v>10</v>
      </c>
      <c r="C2393" s="8" t="s">
        <v>178</v>
      </c>
      <c r="D2393" s="7" t="s">
        <v>387</v>
      </c>
      <c r="E2393" s="7" t="s">
        <v>388</v>
      </c>
      <c r="F2393" s="8" t="s">
        <v>389</v>
      </c>
      <c r="G2393" s="7" t="s">
        <v>30</v>
      </c>
      <c r="H2393" s="9">
        <v>420.4085</v>
      </c>
      <c r="I2393" s="9">
        <v>1.1220000000000001</v>
      </c>
      <c r="J2393" s="9">
        <v>1.1051</v>
      </c>
      <c r="K2393" s="10">
        <v>0.98493761140819958</v>
      </c>
      <c r="L2393" s="9">
        <v>14.01</v>
      </c>
      <c r="M2393" s="19">
        <f>H2393*INDEX('Pliegos Tarifarios (Santiago)'!$B:$B,MATCH($B2393,'Pliegos Tarifarios (Santiago)'!$A:$A,0))</f>
        <v>55394.285185500004</v>
      </c>
      <c r="N2393" s="19">
        <f>I2393*INDEX('Pliegos Tarifarios (Santiago)'!$C:$C,MATCH($B2393,'Pliegos Tarifarios (Santiago)'!$A:$A,0))</f>
        <v>3897.4510080000005</v>
      </c>
      <c r="O2393" s="19">
        <f>J2393*INDEX('Pliegos Tarifarios (Santiago)'!$D:$D,MATCH($B2393,'Pliegos Tarifarios (Santiago)'!$A:$A,0))</f>
        <v>16074.3480855</v>
      </c>
      <c r="P2393" s="19">
        <f>H2393*INDEX('Pliegos Tarifarios (Santiago)'!$E:$E,MATCH($B2393,'Pliegos Tarifarios (Santiago)'!$A:$A,0))</f>
        <v>5475.4003039999998</v>
      </c>
      <c r="Q2393" s="19" cm="1">
        <f t="array" ref="Q2393">H2393*_xlfn.IFS(H2393&lt;=350,INDEX('Pliegos Tarifarios (Santiago)'!$F:$F,MATCH($B2393,'Pliegos Tarifarios (Santiago)'!$A:$A,0)),H2393&lt;=500,INDEX('Pliegos Tarifarios (Santiago)'!$G:$G,MATCH($B2393,'Pliegos Tarifarios (Santiago)'!$A:$A,0)),H2393&lt;=1000,INDEX('Pliegos Tarifarios (Santiago)'!$H:$H,MATCH($B2393,'Pliegos Tarifarios (Santiago)'!$A:$A,0)),H2393&lt;=5000,INDEX('Pliegos Tarifarios (Santiago)'!$I:$I,MATCH($B2393,'Pliegos Tarifarios (Santiago)'!$A:$A,0)),H2393&gt;5000,INDEX('Pliegos Tarifarios (Santiago)'!$J:$J,MATCH($B2393,'Pliegos Tarifarios (Santiago)'!$A:$A,0)))/1.19</f>
        <v>592.10474453781524</v>
      </c>
      <c r="R2393" s="19">
        <f>INDEX('Pliegos Tarifarios (Santiago)'!$K:$K,MATCH($B2393,'Pliegos Tarifarios (Santiago)'!$A:$A,0))</f>
        <v>729.75599999999997</v>
      </c>
      <c r="S2393" s="21">
        <f t="shared" si="148"/>
        <v>82163.345327537812</v>
      </c>
      <c r="T2393" s="21">
        <f t="shared" si="149"/>
        <v>15611.035612232185</v>
      </c>
      <c r="U2393" s="19">
        <v>0</v>
      </c>
      <c r="V2393" s="21">
        <f t="shared" si="150"/>
        <v>97774.380939769995</v>
      </c>
    </row>
    <row r="2394" spans="1:22" x14ac:dyDescent="0.3">
      <c r="A2394" s="7" t="s">
        <v>141</v>
      </c>
      <c r="B2394" s="7">
        <v>10</v>
      </c>
      <c r="C2394" s="8" t="s">
        <v>178</v>
      </c>
      <c r="D2394" s="7" t="s">
        <v>390</v>
      </c>
      <c r="E2394" s="7" t="s">
        <v>388</v>
      </c>
      <c r="F2394" s="8" t="s">
        <v>391</v>
      </c>
      <c r="G2394" s="7" t="s">
        <v>30</v>
      </c>
      <c r="H2394" s="9">
        <v>421.74009999999998</v>
      </c>
      <c r="I2394" s="9">
        <v>1.1211</v>
      </c>
      <c r="J2394" s="9">
        <v>1.0924</v>
      </c>
      <c r="K2394" s="10">
        <v>0.97440014271697439</v>
      </c>
      <c r="L2394" s="9">
        <v>14.06</v>
      </c>
      <c r="M2394" s="19">
        <f>H2394*INDEX('Pliegos Tarifarios (Santiago)'!$B:$B,MATCH($B2394,'Pliegos Tarifarios (Santiago)'!$A:$A,0))</f>
        <v>55569.740796300001</v>
      </c>
      <c r="N2394" s="19">
        <f>I2394*INDEX('Pliegos Tarifarios (Santiago)'!$C:$C,MATCH($B2394,'Pliegos Tarifarios (Santiago)'!$A:$A,0))</f>
        <v>3894.3247104000002</v>
      </c>
      <c r="O2394" s="19">
        <f>J2394*INDEX('Pliegos Tarifarios (Santiago)'!$D:$D,MATCH($B2394,'Pliegos Tarifarios (Santiago)'!$A:$A,0))</f>
        <v>15889.618902</v>
      </c>
      <c r="P2394" s="19">
        <f>H2394*INDEX('Pliegos Tarifarios (Santiago)'!$E:$E,MATCH($B2394,'Pliegos Tarifarios (Santiago)'!$A:$A,0))</f>
        <v>5492.7430623999999</v>
      </c>
      <c r="Q2394" s="19" cm="1">
        <f t="array" ref="Q2394">H2394*_xlfn.IFS(H2394&lt;=350,INDEX('Pliegos Tarifarios (Santiago)'!$F:$F,MATCH($B2394,'Pliegos Tarifarios (Santiago)'!$A:$A,0)),H2394&lt;=500,INDEX('Pliegos Tarifarios (Santiago)'!$G:$G,MATCH($B2394,'Pliegos Tarifarios (Santiago)'!$A:$A,0)),H2394&lt;=1000,INDEX('Pliegos Tarifarios (Santiago)'!$H:$H,MATCH($B2394,'Pliegos Tarifarios (Santiago)'!$A:$A,0)),H2394&lt;=5000,INDEX('Pliegos Tarifarios (Santiago)'!$I:$I,MATCH($B2394,'Pliegos Tarifarios (Santiago)'!$A:$A,0)),H2394&gt;5000,INDEX('Pliegos Tarifarios (Santiago)'!$J:$J,MATCH($B2394,'Pliegos Tarifarios (Santiago)'!$A:$A,0)))/1.19</f>
        <v>593.98017445378161</v>
      </c>
      <c r="R2394" s="19">
        <f>INDEX('Pliegos Tarifarios (Santiago)'!$K:$K,MATCH($B2394,'Pliegos Tarifarios (Santiago)'!$A:$A,0))</f>
        <v>729.75599999999997</v>
      </c>
      <c r="S2394" s="21">
        <f t="shared" si="148"/>
        <v>82170.163645553781</v>
      </c>
      <c r="T2394" s="21">
        <f t="shared" si="149"/>
        <v>15612.331092655219</v>
      </c>
      <c r="U2394" s="19">
        <v>0</v>
      </c>
      <c r="V2394" s="21">
        <f t="shared" si="150"/>
        <v>97782.494738209003</v>
      </c>
    </row>
    <row r="2395" spans="1:22" x14ac:dyDescent="0.3">
      <c r="A2395" s="7" t="s">
        <v>141</v>
      </c>
      <c r="B2395" s="7">
        <v>10</v>
      </c>
      <c r="C2395" s="8" t="s">
        <v>178</v>
      </c>
      <c r="D2395" s="7" t="s">
        <v>392</v>
      </c>
      <c r="E2395" s="7" t="s">
        <v>388</v>
      </c>
      <c r="F2395" s="8" t="s">
        <v>393</v>
      </c>
      <c r="G2395" s="7" t="s">
        <v>30</v>
      </c>
      <c r="H2395" s="9">
        <v>420.8888</v>
      </c>
      <c r="I2395" s="9">
        <v>1.1348</v>
      </c>
      <c r="J2395" s="9">
        <v>1.1348</v>
      </c>
      <c r="K2395" s="10">
        <v>1</v>
      </c>
      <c r="L2395" s="9">
        <v>14.03</v>
      </c>
      <c r="M2395" s="19">
        <f>H2395*INDEX('Pliegos Tarifarios (Santiago)'!$B:$B,MATCH($B2395,'Pliegos Tarifarios (Santiago)'!$A:$A,0))</f>
        <v>55457.570954400006</v>
      </c>
      <c r="N2395" s="19">
        <f>I2395*INDEX('Pliegos Tarifarios (Santiago)'!$C:$C,MATCH($B2395,'Pliegos Tarifarios (Santiago)'!$A:$A,0))</f>
        <v>3941.9139072000003</v>
      </c>
      <c r="O2395" s="19">
        <f>J2395*INDEX('Pliegos Tarifarios (Santiago)'!$D:$D,MATCH($B2395,'Pliegos Tarifarios (Santiago)'!$A:$A,0))</f>
        <v>16506.352554000001</v>
      </c>
      <c r="P2395" s="19">
        <f>H2395*INDEX('Pliegos Tarifarios (Santiago)'!$E:$E,MATCH($B2395,'Pliegos Tarifarios (Santiago)'!$A:$A,0))</f>
        <v>5481.6557311999995</v>
      </c>
      <c r="Q2395" s="19" cm="1">
        <f t="array" ref="Q2395">H2395*_xlfn.IFS(H2395&lt;=350,INDEX('Pliegos Tarifarios (Santiago)'!$F:$F,MATCH($B2395,'Pliegos Tarifarios (Santiago)'!$A:$A,0)),H2395&lt;=500,INDEX('Pliegos Tarifarios (Santiago)'!$G:$G,MATCH($B2395,'Pliegos Tarifarios (Santiago)'!$A:$A,0)),H2395&lt;=1000,INDEX('Pliegos Tarifarios (Santiago)'!$H:$H,MATCH($B2395,'Pliegos Tarifarios (Santiago)'!$A:$A,0)),H2395&lt;=5000,INDEX('Pliegos Tarifarios (Santiago)'!$I:$I,MATCH($B2395,'Pliegos Tarifarios (Santiago)'!$A:$A,0)),H2395&gt;5000,INDEX('Pliegos Tarifarios (Santiago)'!$J:$J,MATCH($B2395,'Pliegos Tarifarios (Santiago)'!$A:$A,0)))/1.19</f>
        <v>592.78120067226894</v>
      </c>
      <c r="R2395" s="19">
        <f>INDEX('Pliegos Tarifarios (Santiago)'!$K:$K,MATCH($B2395,'Pliegos Tarifarios (Santiago)'!$A:$A,0))</f>
        <v>729.75599999999997</v>
      </c>
      <c r="S2395" s="21">
        <f t="shared" si="148"/>
        <v>82710.03034747226</v>
      </c>
      <c r="T2395" s="21">
        <f t="shared" si="149"/>
        <v>15714.90576601973</v>
      </c>
      <c r="U2395" s="19">
        <v>0</v>
      </c>
      <c r="V2395" s="21">
        <f t="shared" si="150"/>
        <v>98424.936113491989</v>
      </c>
    </row>
    <row r="2396" spans="1:22" x14ac:dyDescent="0.3">
      <c r="A2396" s="7" t="s">
        <v>141</v>
      </c>
      <c r="B2396" s="7">
        <v>10</v>
      </c>
      <c r="C2396" s="8" t="s">
        <v>178</v>
      </c>
      <c r="D2396" s="7" t="s">
        <v>394</v>
      </c>
      <c r="E2396" s="7" t="s">
        <v>388</v>
      </c>
      <c r="F2396" s="8" t="s">
        <v>395</v>
      </c>
      <c r="G2396" s="7" t="s">
        <v>30</v>
      </c>
      <c r="H2396" s="9">
        <v>700.44159999999999</v>
      </c>
      <c r="I2396" s="9">
        <v>1.8637999999999999</v>
      </c>
      <c r="J2396" s="9">
        <v>1.8028</v>
      </c>
      <c r="K2396" s="10">
        <v>0.96727116643416677</v>
      </c>
      <c r="L2396" s="9">
        <v>23.35</v>
      </c>
      <c r="M2396" s="19">
        <f>H2396*INDEX('Pliegos Tarifarios (Santiago)'!$B:$B,MATCH($B2396,'Pliegos Tarifarios (Santiago)'!$A:$A,0))</f>
        <v>92292.286540800007</v>
      </c>
      <c r="N2396" s="19">
        <f>I2396*INDEX('Pliegos Tarifarios (Santiago)'!$C:$C,MATCH($B2396,'Pliegos Tarifarios (Santiago)'!$A:$A,0))</f>
        <v>6474.2149632000001</v>
      </c>
      <c r="O2396" s="19">
        <f>J2396*INDEX('Pliegos Tarifarios (Santiago)'!$D:$D,MATCH($B2396,'Pliegos Tarifarios (Santiago)'!$A:$A,0))</f>
        <v>26222.816693999997</v>
      </c>
      <c r="P2396" s="19">
        <f>H2396*INDEX('Pliegos Tarifarios (Santiago)'!$E:$E,MATCH($B2396,'Pliegos Tarifarios (Santiago)'!$A:$A,0))</f>
        <v>9122.551398399999</v>
      </c>
      <c r="Q2396" s="19" cm="1">
        <f t="array" ref="Q2396">H2396*_xlfn.IFS(H2396&lt;=350,INDEX('Pliegos Tarifarios (Santiago)'!$F:$F,MATCH($B2396,'Pliegos Tarifarios (Santiago)'!$A:$A,0)),H2396&lt;=500,INDEX('Pliegos Tarifarios (Santiago)'!$G:$G,MATCH($B2396,'Pliegos Tarifarios (Santiago)'!$A:$A,0)),H2396&lt;=1000,INDEX('Pliegos Tarifarios (Santiago)'!$H:$H,MATCH($B2396,'Pliegos Tarifarios (Santiago)'!$A:$A,0)),H2396&lt;=5000,INDEX('Pliegos Tarifarios (Santiago)'!$I:$I,MATCH($B2396,'Pliegos Tarifarios (Santiago)'!$A:$A,0)),H2396&gt;5000,INDEX('Pliegos Tarifarios (Santiago)'!$J:$J,MATCH($B2396,'Pliegos Tarifarios (Santiago)'!$A:$A,0)))/1.19</f>
        <v>1642.8004248739499</v>
      </c>
      <c r="R2396" s="19">
        <f>INDEX('Pliegos Tarifarios (Santiago)'!$K:$K,MATCH($B2396,'Pliegos Tarifarios (Santiago)'!$A:$A,0))</f>
        <v>729.75599999999997</v>
      </c>
      <c r="S2396" s="21">
        <f t="shared" si="148"/>
        <v>136484.42602127395</v>
      </c>
      <c r="T2396" s="21">
        <f t="shared" si="149"/>
        <v>25932.040944042052</v>
      </c>
      <c r="U2396" s="19">
        <v>0</v>
      </c>
      <c r="V2396" s="21">
        <f t="shared" si="150"/>
        <v>162416.46696531601</v>
      </c>
    </row>
    <row r="2397" spans="1:22" x14ac:dyDescent="0.3">
      <c r="A2397" s="7" t="s">
        <v>141</v>
      </c>
      <c r="B2397" s="7">
        <v>10</v>
      </c>
      <c r="C2397" s="8" t="s">
        <v>178</v>
      </c>
      <c r="D2397" s="7" t="s">
        <v>396</v>
      </c>
      <c r="E2397" s="7" t="s">
        <v>388</v>
      </c>
      <c r="F2397" s="8" t="s">
        <v>397</v>
      </c>
      <c r="G2397" s="7" t="s">
        <v>16</v>
      </c>
      <c r="H2397" s="9">
        <v>1406.13</v>
      </c>
      <c r="I2397" s="9">
        <v>3.8045</v>
      </c>
      <c r="J2397" s="9">
        <v>3.7363</v>
      </c>
      <c r="K2397" s="10">
        <v>0.98207385990274676</v>
      </c>
      <c r="L2397" s="9">
        <v>46.87</v>
      </c>
      <c r="M2397" s="19">
        <f>H2397*INDEX('Pliegos Tarifarios (Santiago)'!$B:$B,MATCH($B2397,'Pliegos Tarifarios (Santiago)'!$A:$A,0))</f>
        <v>185275.90719000003</v>
      </c>
      <c r="N2397" s="19">
        <f>I2397*INDEX('Pliegos Tarifarios (Santiago)'!$C:$C,MATCH($B2397,'Pliegos Tarifarios (Santiago)'!$A:$A,0))</f>
        <v>13215.554688</v>
      </c>
      <c r="O2397" s="19">
        <f>J2397*INDEX('Pliegos Tarifarios (Santiago)'!$D:$D,MATCH($B2397,'Pliegos Tarifarios (Santiago)'!$A:$A,0))</f>
        <v>54346.743961499997</v>
      </c>
      <c r="P2397" s="19">
        <f>H2397*INDEX('Pliegos Tarifarios (Santiago)'!$E:$E,MATCH($B2397,'Pliegos Tarifarios (Santiago)'!$A:$A,0))</f>
        <v>18313.437119999999</v>
      </c>
      <c r="Q2397" s="19" cm="1">
        <f t="array" ref="Q2397">H2397*_xlfn.IFS(H2397&lt;=350,INDEX('Pliegos Tarifarios (Santiago)'!$F:$F,MATCH($B2397,'Pliegos Tarifarios (Santiago)'!$A:$A,0)),H2397&lt;=500,INDEX('Pliegos Tarifarios (Santiago)'!$G:$G,MATCH($B2397,'Pliegos Tarifarios (Santiago)'!$A:$A,0)),H2397&lt;=1000,INDEX('Pliegos Tarifarios (Santiago)'!$H:$H,MATCH($B2397,'Pliegos Tarifarios (Santiago)'!$A:$A,0)),H2397&lt;=5000,INDEX('Pliegos Tarifarios (Santiago)'!$I:$I,MATCH($B2397,'Pliegos Tarifarios (Santiago)'!$A:$A,0)),H2397&gt;5000,INDEX('Pliegos Tarifarios (Santiago)'!$J:$J,MATCH($B2397,'Pliegos Tarifarios (Santiago)'!$A:$A,0)))/1.19</f>
        <v>4219.5716218487396</v>
      </c>
      <c r="R2397" s="19">
        <f>INDEX('Pliegos Tarifarios (Santiago)'!$K:$K,MATCH($B2397,'Pliegos Tarifarios (Santiago)'!$A:$A,0))</f>
        <v>729.75599999999997</v>
      </c>
      <c r="S2397" s="21">
        <f t="shared" si="148"/>
        <v>276100.97058134875</v>
      </c>
      <c r="T2397" s="21">
        <f t="shared" si="149"/>
        <v>52459.184410456262</v>
      </c>
      <c r="U2397" s="19">
        <v>0</v>
      </c>
      <c r="V2397" s="21">
        <f t="shared" si="150"/>
        <v>328560.15499180503</v>
      </c>
    </row>
    <row r="2398" spans="1:22" x14ac:dyDescent="0.3">
      <c r="A2398" s="7" t="s">
        <v>141</v>
      </c>
      <c r="B2398" s="7">
        <v>10</v>
      </c>
      <c r="C2398" s="8" t="s">
        <v>178</v>
      </c>
      <c r="D2398" s="7" t="s">
        <v>398</v>
      </c>
      <c r="E2398" s="7" t="s">
        <v>107</v>
      </c>
      <c r="F2398" s="8" t="s">
        <v>399</v>
      </c>
      <c r="G2398" s="7" t="s">
        <v>30</v>
      </c>
      <c r="H2398" s="9">
        <v>422.3075</v>
      </c>
      <c r="I2398" s="9">
        <v>1.1055999999999999</v>
      </c>
      <c r="J2398" s="9">
        <v>1.1015999999999999</v>
      </c>
      <c r="K2398" s="10">
        <v>0.99638205499276411</v>
      </c>
      <c r="L2398" s="9">
        <v>14.08</v>
      </c>
      <c r="M2398" s="19">
        <f>H2398*INDEX('Pliegos Tarifarios (Santiago)'!$B:$B,MATCH($B2398,'Pliegos Tarifarios (Santiago)'!$A:$A,0))</f>
        <v>55644.503122500006</v>
      </c>
      <c r="N2398" s="19">
        <f>I2398*INDEX('Pliegos Tarifarios (Santiago)'!$C:$C,MATCH($B2398,'Pliegos Tarifarios (Santiago)'!$A:$A,0))</f>
        <v>3840.4829184</v>
      </c>
      <c r="O2398" s="19">
        <f>J2398*INDEX('Pliegos Tarifarios (Santiago)'!$D:$D,MATCH($B2398,'Pliegos Tarifarios (Santiago)'!$A:$A,0))</f>
        <v>16023.438467999998</v>
      </c>
      <c r="P2398" s="19">
        <f>H2398*INDEX('Pliegos Tarifarios (Santiago)'!$E:$E,MATCH($B2398,'Pliegos Tarifarios (Santiago)'!$A:$A,0))</f>
        <v>5500.1328800000001</v>
      </c>
      <c r="Q2398" s="19" cm="1">
        <f t="array" ref="Q2398">H2398*_xlfn.IFS(H2398&lt;=350,INDEX('Pliegos Tarifarios (Santiago)'!$F:$F,MATCH($B2398,'Pliegos Tarifarios (Santiago)'!$A:$A,0)),H2398&lt;=500,INDEX('Pliegos Tarifarios (Santiago)'!$G:$G,MATCH($B2398,'Pliegos Tarifarios (Santiago)'!$A:$A,0)),H2398&lt;=1000,INDEX('Pliegos Tarifarios (Santiago)'!$H:$H,MATCH($B2398,'Pliegos Tarifarios (Santiago)'!$A:$A,0)),H2398&lt;=5000,INDEX('Pliegos Tarifarios (Santiago)'!$I:$I,MATCH($B2398,'Pliegos Tarifarios (Santiago)'!$A:$A,0)),H2398&gt;5000,INDEX('Pliegos Tarifarios (Santiago)'!$J:$J,MATCH($B2398,'Pliegos Tarifarios (Santiago)'!$A:$A,0)))/1.19</f>
        <v>594.7793025210085</v>
      </c>
      <c r="R2398" s="19">
        <f>INDEX('Pliegos Tarifarios (Santiago)'!$K:$K,MATCH($B2398,'Pliegos Tarifarios (Santiago)'!$A:$A,0))</f>
        <v>729.75599999999997</v>
      </c>
      <c r="S2398" s="21">
        <f t="shared" si="148"/>
        <v>82333.092691421014</v>
      </c>
      <c r="T2398" s="21">
        <f t="shared" si="149"/>
        <v>15643.287611369993</v>
      </c>
      <c r="U2398" s="19">
        <v>0</v>
      </c>
      <c r="V2398" s="21">
        <f t="shared" si="150"/>
        <v>97976.380302791003</v>
      </c>
    </row>
    <row r="2399" spans="1:22" x14ac:dyDescent="0.3">
      <c r="A2399" s="7" t="s">
        <v>141</v>
      </c>
      <c r="B2399" s="7">
        <v>10</v>
      </c>
      <c r="C2399" s="8" t="s">
        <v>178</v>
      </c>
      <c r="D2399" s="7" t="s">
        <v>400</v>
      </c>
      <c r="E2399" s="7" t="s">
        <v>107</v>
      </c>
      <c r="F2399" s="8" t="s">
        <v>108</v>
      </c>
      <c r="G2399" s="7" t="s">
        <v>30</v>
      </c>
      <c r="H2399" s="9">
        <v>420.6293</v>
      </c>
      <c r="I2399" s="9">
        <v>1.1272</v>
      </c>
      <c r="J2399" s="9">
        <v>1.1069</v>
      </c>
      <c r="K2399" s="10">
        <v>0.98199077359829667</v>
      </c>
      <c r="L2399" s="9">
        <v>14.02</v>
      </c>
      <c r="M2399" s="19">
        <f>H2399*INDEX('Pliegos Tarifarios (Santiago)'!$B:$B,MATCH($B2399,'Pliegos Tarifarios (Santiago)'!$A:$A,0))</f>
        <v>55423.378455900005</v>
      </c>
      <c r="N2399" s="19">
        <f>I2399*INDEX('Pliegos Tarifarios (Santiago)'!$C:$C,MATCH($B2399,'Pliegos Tarifarios (Santiago)'!$A:$A,0))</f>
        <v>3915.5140608000002</v>
      </c>
      <c r="O2399" s="19">
        <f>J2399*INDEX('Pliegos Tarifarios (Santiago)'!$D:$D,MATCH($B2399,'Pliegos Tarifarios (Santiago)'!$A:$A,0))</f>
        <v>16100.5301745</v>
      </c>
      <c r="P2399" s="19">
        <f>H2399*INDEX('Pliegos Tarifarios (Santiago)'!$E:$E,MATCH($B2399,'Pliegos Tarifarios (Santiago)'!$A:$A,0))</f>
        <v>5478.2760031999996</v>
      </c>
      <c r="Q2399" s="19" cm="1">
        <f t="array" ref="Q2399">H2399*_xlfn.IFS(H2399&lt;=350,INDEX('Pliegos Tarifarios (Santiago)'!$F:$F,MATCH($B2399,'Pliegos Tarifarios (Santiago)'!$A:$A,0)),H2399&lt;=500,INDEX('Pliegos Tarifarios (Santiago)'!$G:$G,MATCH($B2399,'Pliegos Tarifarios (Santiago)'!$A:$A,0)),H2399&lt;=1000,INDEX('Pliegos Tarifarios (Santiago)'!$H:$H,MATCH($B2399,'Pliegos Tarifarios (Santiago)'!$A:$A,0)),H2399&lt;=5000,INDEX('Pliegos Tarifarios (Santiago)'!$I:$I,MATCH($B2399,'Pliegos Tarifarios (Santiago)'!$A:$A,0)),H2399&gt;5000,INDEX('Pliegos Tarifarios (Santiago)'!$J:$J,MATCH($B2399,'Pliegos Tarifarios (Santiago)'!$A:$A,0)))/1.19</f>
        <v>592.41572000000008</v>
      </c>
      <c r="R2399" s="19">
        <f>INDEX('Pliegos Tarifarios (Santiago)'!$K:$K,MATCH($B2399,'Pliegos Tarifarios (Santiago)'!$A:$A,0))</f>
        <v>729.75599999999997</v>
      </c>
      <c r="S2399" s="21">
        <f t="shared" si="148"/>
        <v>82239.870414399993</v>
      </c>
      <c r="T2399" s="21">
        <f t="shared" si="149"/>
        <v>15625.575378735999</v>
      </c>
      <c r="U2399" s="19">
        <v>0</v>
      </c>
      <c r="V2399" s="21">
        <f t="shared" si="150"/>
        <v>97865.445793135994</v>
      </c>
    </row>
    <row r="2400" spans="1:22" x14ac:dyDescent="0.3">
      <c r="A2400" s="7" t="s">
        <v>141</v>
      </c>
      <c r="B2400" s="7">
        <v>10</v>
      </c>
      <c r="C2400" s="8" t="s">
        <v>178</v>
      </c>
      <c r="D2400" s="7" t="s">
        <v>401</v>
      </c>
      <c r="E2400" s="7" t="s">
        <v>292</v>
      </c>
      <c r="F2400" s="8" t="s">
        <v>402</v>
      </c>
      <c r="G2400" s="7" t="s">
        <v>30</v>
      </c>
      <c r="H2400" s="9">
        <v>701.7319</v>
      </c>
      <c r="I2400" s="9">
        <v>1.8653</v>
      </c>
      <c r="J2400" s="9">
        <v>1.8503000000000001</v>
      </c>
      <c r="K2400" s="10">
        <v>0.99195839811290409</v>
      </c>
      <c r="L2400" s="9">
        <v>23.39</v>
      </c>
      <c r="M2400" s="19">
        <f>H2400*INDEX('Pliegos Tarifarios (Santiago)'!$B:$B,MATCH($B2400,'Pliegos Tarifarios (Santiago)'!$A:$A,0))</f>
        <v>92462.300339699999</v>
      </c>
      <c r="N2400" s="19">
        <f>I2400*INDEX('Pliegos Tarifarios (Santiago)'!$C:$C,MATCH($B2400,'Pliegos Tarifarios (Santiago)'!$A:$A,0))</f>
        <v>6479.4254592000007</v>
      </c>
      <c r="O2400" s="19">
        <f>J2400*INDEX('Pliegos Tarifarios (Santiago)'!$D:$D,MATCH($B2400,'Pliegos Tarifarios (Santiago)'!$A:$A,0))</f>
        <v>26913.732931499999</v>
      </c>
      <c r="P2400" s="19">
        <f>H2400*INDEX('Pliegos Tarifarios (Santiago)'!$E:$E,MATCH($B2400,'Pliegos Tarifarios (Santiago)'!$A:$A,0))</f>
        <v>9139.3562655999995</v>
      </c>
      <c r="Q2400" s="19" cm="1">
        <f t="array" ref="Q2400">H2400*_xlfn.IFS(H2400&lt;=350,INDEX('Pliegos Tarifarios (Santiago)'!$F:$F,MATCH($B2400,'Pliegos Tarifarios (Santiago)'!$A:$A,0)),H2400&lt;=500,INDEX('Pliegos Tarifarios (Santiago)'!$G:$G,MATCH($B2400,'Pliegos Tarifarios (Santiago)'!$A:$A,0)),H2400&lt;=1000,INDEX('Pliegos Tarifarios (Santiago)'!$H:$H,MATCH($B2400,'Pliegos Tarifarios (Santiago)'!$A:$A,0)),H2400&lt;=5000,INDEX('Pliegos Tarifarios (Santiago)'!$I:$I,MATCH($B2400,'Pliegos Tarifarios (Santiago)'!$A:$A,0)),H2400&gt;5000,INDEX('Pliegos Tarifarios (Santiago)'!$J:$J,MATCH($B2400,'Pliegos Tarifarios (Santiago)'!$A:$A,0)))/1.19</f>
        <v>1645.8266663025213</v>
      </c>
      <c r="R2400" s="19">
        <f>INDEX('Pliegos Tarifarios (Santiago)'!$K:$K,MATCH($B2400,'Pliegos Tarifarios (Santiago)'!$A:$A,0))</f>
        <v>729.75599999999997</v>
      </c>
      <c r="S2400" s="21">
        <f t="shared" si="148"/>
        <v>137370.39766230251</v>
      </c>
      <c r="T2400" s="21">
        <f t="shared" si="149"/>
        <v>26100.375555837476</v>
      </c>
      <c r="U2400" s="19">
        <v>0</v>
      </c>
      <c r="V2400" s="21">
        <f t="shared" si="150"/>
        <v>163470.77321813998</v>
      </c>
    </row>
    <row r="2401" spans="1:22" x14ac:dyDescent="0.3">
      <c r="A2401" s="7" t="s">
        <v>141</v>
      </c>
      <c r="B2401" s="7">
        <v>10</v>
      </c>
      <c r="C2401" s="8" t="s">
        <v>178</v>
      </c>
      <c r="D2401" s="7" t="s">
        <v>403</v>
      </c>
      <c r="E2401" s="7" t="s">
        <v>292</v>
      </c>
      <c r="F2401" s="8" t="s">
        <v>404</v>
      </c>
      <c r="G2401" s="7" t="s">
        <v>30</v>
      </c>
      <c r="H2401" s="9">
        <v>421.23700000000002</v>
      </c>
      <c r="I2401" s="9">
        <v>1.1287</v>
      </c>
      <c r="J2401" s="9">
        <v>1.1188</v>
      </c>
      <c r="K2401" s="10">
        <v>0.99122884734650485</v>
      </c>
      <c r="L2401" s="9">
        <v>14.04</v>
      </c>
      <c r="M2401" s="19">
        <f>H2401*INDEX('Pliegos Tarifarios (Santiago)'!$B:$B,MATCH($B2401,'Pliegos Tarifarios (Santiago)'!$A:$A,0))</f>
        <v>55503.450831000002</v>
      </c>
      <c r="N2401" s="19">
        <f>I2401*INDEX('Pliegos Tarifarios (Santiago)'!$C:$C,MATCH($B2401,'Pliegos Tarifarios (Santiago)'!$A:$A,0))</f>
        <v>3920.7245568000003</v>
      </c>
      <c r="O2401" s="19">
        <f>J2401*INDEX('Pliegos Tarifarios (Santiago)'!$D:$D,MATCH($B2401,'Pliegos Tarifarios (Santiago)'!$A:$A,0))</f>
        <v>16273.622874000001</v>
      </c>
      <c r="P2401" s="19">
        <f>H2401*INDEX('Pliegos Tarifarios (Santiago)'!$E:$E,MATCH($B2401,'Pliegos Tarifarios (Santiago)'!$A:$A,0))</f>
        <v>5486.1906879999997</v>
      </c>
      <c r="Q2401" s="19" cm="1">
        <f t="array" ref="Q2401">H2401*_xlfn.IFS(H2401&lt;=350,INDEX('Pliegos Tarifarios (Santiago)'!$F:$F,MATCH($B2401,'Pliegos Tarifarios (Santiago)'!$A:$A,0)),H2401&lt;=500,INDEX('Pliegos Tarifarios (Santiago)'!$G:$G,MATCH($B2401,'Pliegos Tarifarios (Santiago)'!$A:$A,0)),H2401&lt;=1000,INDEX('Pliegos Tarifarios (Santiago)'!$H:$H,MATCH($B2401,'Pliegos Tarifarios (Santiago)'!$A:$A,0)),H2401&lt;=5000,INDEX('Pliegos Tarifarios (Santiago)'!$I:$I,MATCH($B2401,'Pliegos Tarifarios (Santiago)'!$A:$A,0)),H2401&gt;5000,INDEX('Pliegos Tarifarios (Santiago)'!$J:$J,MATCH($B2401,'Pliegos Tarifarios (Santiago)'!$A:$A,0)))/1.19</f>
        <v>593.27160672268917</v>
      </c>
      <c r="R2401" s="19">
        <f>INDEX('Pliegos Tarifarios (Santiago)'!$K:$K,MATCH($B2401,'Pliegos Tarifarios (Santiago)'!$A:$A,0))</f>
        <v>729.75599999999997</v>
      </c>
      <c r="S2401" s="21">
        <f t="shared" si="148"/>
        <v>82507.016556522678</v>
      </c>
      <c r="T2401" s="21">
        <f t="shared" si="149"/>
        <v>15676.333145739309</v>
      </c>
      <c r="U2401" s="19">
        <v>0</v>
      </c>
      <c r="V2401" s="21">
        <f t="shared" si="150"/>
        <v>98183.349702261985</v>
      </c>
    </row>
    <row r="2402" spans="1:22" x14ac:dyDescent="0.3">
      <c r="A2402" s="7" t="s">
        <v>141</v>
      </c>
      <c r="B2402" s="7">
        <v>10</v>
      </c>
      <c r="C2402" s="8" t="s">
        <v>178</v>
      </c>
      <c r="D2402" s="7" t="s">
        <v>405</v>
      </c>
      <c r="E2402" s="7" t="s">
        <v>292</v>
      </c>
      <c r="F2402" s="8" t="s">
        <v>406</v>
      </c>
      <c r="G2402" s="7" t="s">
        <v>30</v>
      </c>
      <c r="H2402" s="9">
        <v>420.96280000000002</v>
      </c>
      <c r="I2402" s="9">
        <v>1.1200000000000001</v>
      </c>
      <c r="J2402" s="9">
        <v>1.1171</v>
      </c>
      <c r="K2402" s="10">
        <v>0.99741071428571415</v>
      </c>
      <c r="L2402" s="9">
        <v>14.03</v>
      </c>
      <c r="M2402" s="19">
        <f>H2402*INDEX('Pliegos Tarifarios (Santiago)'!$B:$B,MATCH($B2402,'Pliegos Tarifarios (Santiago)'!$A:$A,0))</f>
        <v>55467.321416400002</v>
      </c>
      <c r="N2402" s="19">
        <f>I2402*INDEX('Pliegos Tarifarios (Santiago)'!$C:$C,MATCH($B2402,'Pliegos Tarifarios (Santiago)'!$A:$A,0))</f>
        <v>3890.5036800000007</v>
      </c>
      <c r="O2402" s="19">
        <f>J2402*INDEX('Pliegos Tarifarios (Santiago)'!$D:$D,MATCH($B2402,'Pliegos Tarifarios (Santiago)'!$A:$A,0))</f>
        <v>16248.895345499999</v>
      </c>
      <c r="P2402" s="19">
        <f>H2402*INDEX('Pliegos Tarifarios (Santiago)'!$E:$E,MATCH($B2402,'Pliegos Tarifarios (Santiago)'!$A:$A,0))</f>
        <v>5482.6195072</v>
      </c>
      <c r="Q2402" s="19" cm="1">
        <f t="array" ref="Q2402">H2402*_xlfn.IFS(H2402&lt;=350,INDEX('Pliegos Tarifarios (Santiago)'!$F:$F,MATCH($B2402,'Pliegos Tarifarios (Santiago)'!$A:$A,0)),H2402&lt;=500,INDEX('Pliegos Tarifarios (Santiago)'!$G:$G,MATCH($B2402,'Pliegos Tarifarios (Santiago)'!$A:$A,0)),H2402&lt;=1000,INDEX('Pliegos Tarifarios (Santiago)'!$H:$H,MATCH($B2402,'Pliegos Tarifarios (Santiago)'!$A:$A,0)),H2402&lt;=5000,INDEX('Pliegos Tarifarios (Santiago)'!$I:$I,MATCH($B2402,'Pliegos Tarifarios (Santiago)'!$A:$A,0)),H2402&gt;5000,INDEX('Pliegos Tarifarios (Santiago)'!$J:$J,MATCH($B2402,'Pliegos Tarifarios (Santiago)'!$A:$A,0)))/1.19</f>
        <v>592.88542252100854</v>
      </c>
      <c r="R2402" s="19">
        <f>INDEX('Pliegos Tarifarios (Santiago)'!$K:$K,MATCH($B2402,'Pliegos Tarifarios (Santiago)'!$A:$A,0))</f>
        <v>729.75599999999997</v>
      </c>
      <c r="S2402" s="21">
        <f t="shared" si="148"/>
        <v>82411.981371621005</v>
      </c>
      <c r="T2402" s="21">
        <f t="shared" si="149"/>
        <v>15658.276460607991</v>
      </c>
      <c r="U2402" s="19">
        <v>0</v>
      </c>
      <c r="V2402" s="21">
        <f t="shared" si="150"/>
        <v>98070.257832228992</v>
      </c>
    </row>
    <row r="2403" spans="1:22" x14ac:dyDescent="0.3">
      <c r="A2403" s="7" t="s">
        <v>141</v>
      </c>
      <c r="B2403" s="7">
        <v>10</v>
      </c>
      <c r="C2403" s="8" t="s">
        <v>178</v>
      </c>
      <c r="D2403" s="7" t="s">
        <v>407</v>
      </c>
      <c r="E2403" s="7" t="s">
        <v>408</v>
      </c>
      <c r="F2403" s="8" t="s">
        <v>409</v>
      </c>
      <c r="G2403" s="7" t="s">
        <v>30</v>
      </c>
      <c r="H2403" s="9">
        <v>420.90809999999999</v>
      </c>
      <c r="I2403" s="9">
        <v>1.1180000000000001</v>
      </c>
      <c r="J2403" s="9">
        <v>1.1135999999999999</v>
      </c>
      <c r="K2403" s="10">
        <v>0.99606440071556335</v>
      </c>
      <c r="L2403" s="9">
        <v>14.03</v>
      </c>
      <c r="M2403" s="19">
        <f>H2403*INDEX('Pliegos Tarifarios (Santiago)'!$B:$B,MATCH($B2403,'Pliegos Tarifarios (Santiago)'!$A:$A,0))</f>
        <v>55460.113980300004</v>
      </c>
      <c r="N2403" s="19">
        <f>I2403*INDEX('Pliegos Tarifarios (Santiago)'!$C:$C,MATCH($B2403,'Pliegos Tarifarios (Santiago)'!$A:$A,0))</f>
        <v>3883.5563520000005</v>
      </c>
      <c r="O2403" s="19">
        <f>J2403*INDEX('Pliegos Tarifarios (Santiago)'!$D:$D,MATCH($B2403,'Pliegos Tarifarios (Santiago)'!$A:$A,0))</f>
        <v>16197.985727999998</v>
      </c>
      <c r="P2403" s="19">
        <f>H2403*INDEX('Pliegos Tarifarios (Santiago)'!$E:$E,MATCH($B2403,'Pliegos Tarifarios (Santiago)'!$A:$A,0))</f>
        <v>5481.9070943999996</v>
      </c>
      <c r="Q2403" s="19" cm="1">
        <f t="array" ref="Q2403">H2403*_xlfn.IFS(H2403&lt;=350,INDEX('Pliegos Tarifarios (Santiago)'!$F:$F,MATCH($B2403,'Pliegos Tarifarios (Santiago)'!$A:$A,0)),H2403&lt;=500,INDEX('Pliegos Tarifarios (Santiago)'!$G:$G,MATCH($B2403,'Pliegos Tarifarios (Santiago)'!$A:$A,0)),H2403&lt;=1000,INDEX('Pliegos Tarifarios (Santiago)'!$H:$H,MATCH($B2403,'Pliegos Tarifarios (Santiago)'!$A:$A,0)),H2403&lt;=5000,INDEX('Pliegos Tarifarios (Santiago)'!$I:$I,MATCH($B2403,'Pliegos Tarifarios (Santiago)'!$A:$A,0)),H2403&gt;5000,INDEX('Pliegos Tarifarios (Santiago)'!$J:$J,MATCH($B2403,'Pliegos Tarifarios (Santiago)'!$A:$A,0)))/1.19</f>
        <v>592.80838285714299</v>
      </c>
      <c r="R2403" s="19">
        <f>INDEX('Pliegos Tarifarios (Santiago)'!$K:$K,MATCH($B2403,'Pliegos Tarifarios (Santiago)'!$A:$A,0))</f>
        <v>729.75599999999997</v>
      </c>
      <c r="S2403" s="21">
        <f t="shared" si="148"/>
        <v>82346.127537557128</v>
      </c>
      <c r="T2403" s="21">
        <f t="shared" si="149"/>
        <v>15645.764232135854</v>
      </c>
      <c r="U2403" s="19">
        <v>0</v>
      </c>
      <c r="V2403" s="21">
        <f t="shared" si="150"/>
        <v>97991.891769692986</v>
      </c>
    </row>
    <row r="2404" spans="1:22" x14ac:dyDescent="0.3">
      <c r="A2404" s="7" t="s">
        <v>141</v>
      </c>
      <c r="B2404" s="7">
        <v>10</v>
      </c>
      <c r="C2404" s="8" t="s">
        <v>178</v>
      </c>
      <c r="D2404" s="7" t="s">
        <v>410</v>
      </c>
      <c r="E2404" s="7" t="s">
        <v>408</v>
      </c>
      <c r="F2404" s="8" t="s">
        <v>411</v>
      </c>
      <c r="G2404" s="7" t="s">
        <v>30</v>
      </c>
      <c r="H2404" s="9">
        <v>421.34399999999999</v>
      </c>
      <c r="I2404" s="9">
        <v>1.1188</v>
      </c>
      <c r="J2404" s="9">
        <v>1.1091</v>
      </c>
      <c r="K2404" s="10">
        <v>0.99132999642474073</v>
      </c>
      <c r="L2404" s="9">
        <v>14.04</v>
      </c>
      <c r="M2404" s="19">
        <f>H2404*INDEX('Pliegos Tarifarios (Santiago)'!$B:$B,MATCH($B2404,'Pliegos Tarifarios (Santiago)'!$A:$A,0))</f>
        <v>55517.549471999999</v>
      </c>
      <c r="N2404" s="19">
        <f>I2404*INDEX('Pliegos Tarifarios (Santiago)'!$C:$C,MATCH($B2404,'Pliegos Tarifarios (Santiago)'!$A:$A,0))</f>
        <v>3886.3352832000005</v>
      </c>
      <c r="O2404" s="19">
        <f>J2404*INDEX('Pliegos Tarifarios (Santiago)'!$D:$D,MATCH($B2404,'Pliegos Tarifarios (Santiago)'!$A:$A,0))</f>
        <v>16132.530505499999</v>
      </c>
      <c r="P2404" s="19">
        <f>H2404*INDEX('Pliegos Tarifarios (Santiago)'!$E:$E,MATCH($B2404,'Pliegos Tarifarios (Santiago)'!$A:$A,0))</f>
        <v>5487.5842559999992</v>
      </c>
      <c r="Q2404" s="19" cm="1">
        <f t="array" ref="Q2404">H2404*_xlfn.IFS(H2404&lt;=350,INDEX('Pliegos Tarifarios (Santiago)'!$F:$F,MATCH($B2404,'Pliegos Tarifarios (Santiago)'!$A:$A,0)),H2404&lt;=500,INDEX('Pliegos Tarifarios (Santiago)'!$G:$G,MATCH($B2404,'Pliegos Tarifarios (Santiago)'!$A:$A,0)),H2404&lt;=1000,INDEX('Pliegos Tarifarios (Santiago)'!$H:$H,MATCH($B2404,'Pliegos Tarifarios (Santiago)'!$A:$A,0)),H2404&lt;=5000,INDEX('Pliegos Tarifarios (Santiago)'!$I:$I,MATCH($B2404,'Pliegos Tarifarios (Santiago)'!$A:$A,0)),H2404&gt;5000,INDEX('Pliegos Tarifarios (Santiago)'!$J:$J,MATCH($B2404,'Pliegos Tarifarios (Santiago)'!$A:$A,0)))/1.19</f>
        <v>593.42230588235293</v>
      </c>
      <c r="R2404" s="19">
        <f>INDEX('Pliegos Tarifarios (Santiago)'!$K:$K,MATCH($B2404,'Pliegos Tarifarios (Santiago)'!$A:$A,0))</f>
        <v>729.75599999999997</v>
      </c>
      <c r="S2404" s="21">
        <f t="shared" si="148"/>
        <v>82347.177822582351</v>
      </c>
      <c r="T2404" s="21">
        <f t="shared" si="149"/>
        <v>15645.963786290647</v>
      </c>
      <c r="U2404" s="19">
        <v>0</v>
      </c>
      <c r="V2404" s="21">
        <f t="shared" si="150"/>
        <v>97993.141608873004</v>
      </c>
    </row>
    <row r="2405" spans="1:22" x14ac:dyDescent="0.3">
      <c r="A2405" s="7" t="s">
        <v>141</v>
      </c>
      <c r="B2405" s="7">
        <v>10</v>
      </c>
      <c r="C2405" s="8" t="s">
        <v>178</v>
      </c>
      <c r="D2405" s="7" t="s">
        <v>412</v>
      </c>
      <c r="E2405" s="7" t="s">
        <v>104</v>
      </c>
      <c r="F2405" s="8" t="s">
        <v>413</v>
      </c>
      <c r="G2405" s="7" t="s">
        <v>30</v>
      </c>
      <c r="H2405" s="9">
        <v>420.26830000000001</v>
      </c>
      <c r="I2405" s="9">
        <v>1.1315999999999999</v>
      </c>
      <c r="J2405" s="9">
        <v>1.1059000000000001</v>
      </c>
      <c r="K2405" s="10">
        <v>0.97728879462707685</v>
      </c>
      <c r="L2405" s="9">
        <v>14.01</v>
      </c>
      <c r="M2405" s="19">
        <f>H2405*INDEX('Pliegos Tarifarios (Santiago)'!$B:$B,MATCH($B2405,'Pliegos Tarifarios (Santiago)'!$A:$A,0))</f>
        <v>55375.812012900002</v>
      </c>
      <c r="N2405" s="19">
        <f>I2405*INDEX('Pliegos Tarifarios (Santiago)'!$C:$C,MATCH($B2405,'Pliegos Tarifarios (Santiago)'!$A:$A,0))</f>
        <v>3930.7981823999999</v>
      </c>
      <c r="O2405" s="19">
        <f>J2405*INDEX('Pliegos Tarifarios (Santiago)'!$D:$D,MATCH($B2405,'Pliegos Tarifarios (Santiago)'!$A:$A,0))</f>
        <v>16085.9845695</v>
      </c>
      <c r="P2405" s="19">
        <f>H2405*INDEX('Pliegos Tarifarios (Santiago)'!$E:$E,MATCH($B2405,'Pliegos Tarifarios (Santiago)'!$A:$A,0))</f>
        <v>5473.5743391999995</v>
      </c>
      <c r="Q2405" s="19" cm="1">
        <f t="array" ref="Q2405">H2405*_xlfn.IFS(H2405&lt;=350,INDEX('Pliegos Tarifarios (Santiago)'!$F:$F,MATCH($B2405,'Pliegos Tarifarios (Santiago)'!$A:$A,0)),H2405&lt;=500,INDEX('Pliegos Tarifarios (Santiago)'!$G:$G,MATCH($B2405,'Pliegos Tarifarios (Santiago)'!$A:$A,0)),H2405&lt;=1000,INDEX('Pliegos Tarifarios (Santiago)'!$H:$H,MATCH($B2405,'Pliegos Tarifarios (Santiago)'!$A:$A,0)),H2405&lt;=5000,INDEX('Pliegos Tarifarios (Santiago)'!$I:$I,MATCH($B2405,'Pliegos Tarifarios (Santiago)'!$A:$A,0)),H2405&gt;5000,INDEX('Pliegos Tarifarios (Santiago)'!$J:$J,MATCH($B2405,'Pliegos Tarifarios (Santiago)'!$A:$A,0)))/1.19</f>
        <v>591.90728638655469</v>
      </c>
      <c r="R2405" s="19">
        <f>INDEX('Pliegos Tarifarios (Santiago)'!$K:$K,MATCH($B2405,'Pliegos Tarifarios (Santiago)'!$A:$A,0))</f>
        <v>729.75599999999997</v>
      </c>
      <c r="S2405" s="21">
        <f t="shared" si="148"/>
        <v>82187.832390386553</v>
      </c>
      <c r="T2405" s="21">
        <f t="shared" si="149"/>
        <v>15615.688154173446</v>
      </c>
      <c r="U2405" s="19">
        <v>0</v>
      </c>
      <c r="V2405" s="21">
        <f t="shared" si="150"/>
        <v>97803.52054456</v>
      </c>
    </row>
    <row r="2406" spans="1:22" x14ac:dyDescent="0.3">
      <c r="A2406" s="7" t="s">
        <v>141</v>
      </c>
      <c r="B2406" s="7">
        <v>10</v>
      </c>
      <c r="C2406" s="8" t="s">
        <v>178</v>
      </c>
      <c r="D2406" s="7" t="s">
        <v>414</v>
      </c>
      <c r="E2406" s="7" t="s">
        <v>104</v>
      </c>
      <c r="F2406" s="8" t="s">
        <v>415</v>
      </c>
      <c r="G2406" s="7" t="s">
        <v>30</v>
      </c>
      <c r="H2406" s="9">
        <v>419.69549999999998</v>
      </c>
      <c r="I2406" s="9">
        <v>1.0959000000000001</v>
      </c>
      <c r="J2406" s="9">
        <v>1.093</v>
      </c>
      <c r="K2406" s="10">
        <v>0.99735377315448481</v>
      </c>
      <c r="L2406" s="9">
        <v>13.99</v>
      </c>
      <c r="M2406" s="19">
        <f>H2406*INDEX('Pliegos Tarifarios (Santiago)'!$B:$B,MATCH($B2406,'Pliegos Tarifarios (Santiago)'!$A:$A,0))</f>
        <v>55300.338166499998</v>
      </c>
      <c r="N2406" s="19">
        <f>I2406*INDEX('Pliegos Tarifarios (Santiago)'!$C:$C,MATCH($B2406,'Pliegos Tarifarios (Santiago)'!$A:$A,0))</f>
        <v>3806.7883776000008</v>
      </c>
      <c r="O2406" s="19">
        <f>J2406*INDEX('Pliegos Tarifarios (Santiago)'!$D:$D,MATCH($B2406,'Pliegos Tarifarios (Santiago)'!$A:$A,0))</f>
        <v>15898.346264999998</v>
      </c>
      <c r="P2406" s="19">
        <f>H2406*INDEX('Pliegos Tarifarios (Santiago)'!$E:$E,MATCH($B2406,'Pliegos Tarifarios (Santiago)'!$A:$A,0))</f>
        <v>5466.1141919999991</v>
      </c>
      <c r="Q2406" s="19" cm="1">
        <f t="array" ref="Q2406">H2406*_xlfn.IFS(H2406&lt;=350,INDEX('Pliegos Tarifarios (Santiago)'!$F:$F,MATCH($B2406,'Pliegos Tarifarios (Santiago)'!$A:$A,0)),H2406&lt;=500,INDEX('Pliegos Tarifarios (Santiago)'!$G:$G,MATCH($B2406,'Pliegos Tarifarios (Santiago)'!$A:$A,0)),H2406&lt;=1000,INDEX('Pliegos Tarifarios (Santiago)'!$H:$H,MATCH($B2406,'Pliegos Tarifarios (Santiago)'!$A:$A,0)),H2406&lt;=5000,INDEX('Pliegos Tarifarios (Santiago)'!$I:$I,MATCH($B2406,'Pliegos Tarifarios (Santiago)'!$A:$A,0)),H2406&gt;5000,INDEX('Pliegos Tarifarios (Santiago)'!$J:$J,MATCH($B2406,'Pliegos Tarifarios (Santiago)'!$A:$A,0)))/1.19</f>
        <v>591.10055294117649</v>
      </c>
      <c r="R2406" s="19">
        <f>INDEX('Pliegos Tarifarios (Santiago)'!$K:$K,MATCH($B2406,'Pliegos Tarifarios (Santiago)'!$A:$A,0))</f>
        <v>729.75599999999997</v>
      </c>
      <c r="S2406" s="21">
        <f t="shared" si="148"/>
        <v>81792.443554041165</v>
      </c>
      <c r="T2406" s="21">
        <f t="shared" si="149"/>
        <v>15540.564275267821</v>
      </c>
      <c r="U2406" s="19">
        <v>0</v>
      </c>
      <c r="V2406" s="21">
        <f t="shared" si="150"/>
        <v>97333.00782930899</v>
      </c>
    </row>
    <row r="2407" spans="1:22" x14ac:dyDescent="0.3">
      <c r="A2407" s="7" t="s">
        <v>141</v>
      </c>
      <c r="B2407" s="7">
        <v>10</v>
      </c>
      <c r="C2407" s="8" t="s">
        <v>178</v>
      </c>
      <c r="D2407" s="7" t="s">
        <v>416</v>
      </c>
      <c r="E2407" s="7" t="s">
        <v>104</v>
      </c>
      <c r="F2407" s="8" t="s">
        <v>417</v>
      </c>
      <c r="G2407" s="7" t="s">
        <v>30</v>
      </c>
      <c r="H2407" s="9">
        <v>420.82040000000001</v>
      </c>
      <c r="I2407" s="9">
        <v>1.1202000000000001</v>
      </c>
      <c r="J2407" s="9">
        <v>1.1171</v>
      </c>
      <c r="K2407" s="10">
        <v>0.99723263702910181</v>
      </c>
      <c r="L2407" s="9">
        <v>14.03</v>
      </c>
      <c r="M2407" s="19">
        <f>H2407*INDEX('Pliegos Tarifarios (Santiago)'!$B:$B,MATCH($B2407,'Pliegos Tarifarios (Santiago)'!$A:$A,0))</f>
        <v>55448.558365200006</v>
      </c>
      <c r="N2407" s="19">
        <f>I2407*INDEX('Pliegos Tarifarios (Santiago)'!$C:$C,MATCH($B2407,'Pliegos Tarifarios (Santiago)'!$A:$A,0))</f>
        <v>3891.1984128000004</v>
      </c>
      <c r="O2407" s="19">
        <f>J2407*INDEX('Pliegos Tarifarios (Santiago)'!$D:$D,MATCH($B2407,'Pliegos Tarifarios (Santiago)'!$A:$A,0))</f>
        <v>16248.895345499999</v>
      </c>
      <c r="P2407" s="19">
        <f>H2407*INDEX('Pliegos Tarifarios (Santiago)'!$E:$E,MATCH($B2407,'Pliegos Tarifarios (Santiago)'!$A:$A,0))</f>
        <v>5480.7648896000001</v>
      </c>
      <c r="Q2407" s="19" cm="1">
        <f t="array" ref="Q2407">H2407*_xlfn.IFS(H2407&lt;=350,INDEX('Pliegos Tarifarios (Santiago)'!$F:$F,MATCH($B2407,'Pliegos Tarifarios (Santiago)'!$A:$A,0)),H2407&lt;=500,INDEX('Pliegos Tarifarios (Santiago)'!$G:$G,MATCH($B2407,'Pliegos Tarifarios (Santiago)'!$A:$A,0)),H2407&lt;=1000,INDEX('Pliegos Tarifarios (Santiago)'!$H:$H,MATCH($B2407,'Pliegos Tarifarios (Santiago)'!$A:$A,0)),H2407&lt;=5000,INDEX('Pliegos Tarifarios (Santiago)'!$I:$I,MATCH($B2407,'Pliegos Tarifarios (Santiago)'!$A:$A,0)),H2407&gt;5000,INDEX('Pliegos Tarifarios (Santiago)'!$J:$J,MATCH($B2407,'Pliegos Tarifarios (Santiago)'!$A:$A,0)))/1.19</f>
        <v>592.68486588235305</v>
      </c>
      <c r="R2407" s="19">
        <f>INDEX('Pliegos Tarifarios (Santiago)'!$K:$K,MATCH($B2407,'Pliegos Tarifarios (Santiago)'!$A:$A,0))</f>
        <v>729.75599999999997</v>
      </c>
      <c r="S2407" s="21">
        <f t="shared" si="148"/>
        <v>82391.857878982366</v>
      </c>
      <c r="T2407" s="21">
        <f t="shared" si="149"/>
        <v>15654.452997006651</v>
      </c>
      <c r="U2407" s="19">
        <v>0</v>
      </c>
      <c r="V2407" s="21">
        <f t="shared" si="150"/>
        <v>98046.310875989016</v>
      </c>
    </row>
    <row r="2408" spans="1:22" x14ac:dyDescent="0.3">
      <c r="A2408" s="7" t="s">
        <v>141</v>
      </c>
      <c r="B2408" s="7">
        <v>10</v>
      </c>
      <c r="C2408" s="8" t="s">
        <v>178</v>
      </c>
      <c r="D2408" s="7" t="s">
        <v>418</v>
      </c>
      <c r="E2408" s="7" t="s">
        <v>56</v>
      </c>
      <c r="F2408" s="8" t="s">
        <v>419</v>
      </c>
      <c r="G2408" s="7" t="s">
        <v>30</v>
      </c>
      <c r="H2408" s="9">
        <v>281.2509</v>
      </c>
      <c r="I2408" s="9">
        <v>0.75349999999999995</v>
      </c>
      <c r="J2408" s="9">
        <v>0.75349999999999995</v>
      </c>
      <c r="K2408" s="10">
        <v>1</v>
      </c>
      <c r="L2408" s="9">
        <v>9.3800000000000008</v>
      </c>
      <c r="M2408" s="19">
        <f>H2408*INDEX('Pliegos Tarifarios (Santiago)'!$B:$B,MATCH($B2408,'Pliegos Tarifarios (Santiago)'!$A:$A,0))</f>
        <v>37058.462336700002</v>
      </c>
      <c r="N2408" s="19">
        <f>I2408*INDEX('Pliegos Tarifarios (Santiago)'!$C:$C,MATCH($B2408,'Pliegos Tarifarios (Santiago)'!$A:$A,0))</f>
        <v>2617.4058239999999</v>
      </c>
      <c r="O2408" s="19">
        <f>J2408*INDEX('Pliegos Tarifarios (Santiago)'!$D:$D,MATCH($B2408,'Pliegos Tarifarios (Santiago)'!$A:$A,0))</f>
        <v>10960.113367499998</v>
      </c>
      <c r="P2408" s="19">
        <f>H2408*INDEX('Pliegos Tarifarios (Santiago)'!$E:$E,MATCH($B2408,'Pliegos Tarifarios (Santiago)'!$A:$A,0))</f>
        <v>3663.0117215999999</v>
      </c>
      <c r="Q2408" s="19" cm="1">
        <f t="array" ref="Q2408">H2408*_xlfn.IFS(H2408&lt;=350,INDEX('Pliegos Tarifarios (Santiago)'!$F:$F,MATCH($B2408,'Pliegos Tarifarios (Santiago)'!$A:$A,0)),H2408&lt;=500,INDEX('Pliegos Tarifarios (Santiago)'!$G:$G,MATCH($B2408,'Pliegos Tarifarios (Santiago)'!$A:$A,0)),H2408&lt;=1000,INDEX('Pliegos Tarifarios (Santiago)'!$H:$H,MATCH($B2408,'Pliegos Tarifarios (Santiago)'!$A:$A,0)),H2408&lt;=5000,INDEX('Pliegos Tarifarios (Santiago)'!$I:$I,MATCH($B2408,'Pliegos Tarifarios (Santiago)'!$A:$A,0)),H2408&gt;5000,INDEX('Pliegos Tarifarios (Santiago)'!$J:$J,MATCH($B2408,'Pliegos Tarifarios (Santiago)'!$A:$A,0)))/1.19</f>
        <v>185.29471058823532</v>
      </c>
      <c r="R2408" s="19">
        <f>INDEX('Pliegos Tarifarios (Santiago)'!$K:$K,MATCH($B2408,'Pliegos Tarifarios (Santiago)'!$A:$A,0))</f>
        <v>729.75599999999997</v>
      </c>
      <c r="S2408" s="21">
        <f t="shared" si="148"/>
        <v>55214.043960388241</v>
      </c>
      <c r="T2408" s="21">
        <f t="shared" si="149"/>
        <v>10490.668352473765</v>
      </c>
      <c r="U2408" s="19">
        <v>0</v>
      </c>
      <c r="V2408" s="21">
        <f t="shared" si="150"/>
        <v>65704.712312862001</v>
      </c>
    </row>
    <row r="2409" spans="1:22" x14ac:dyDescent="0.3">
      <c r="A2409" s="7" t="s">
        <v>141</v>
      </c>
      <c r="B2409" s="7">
        <v>10</v>
      </c>
      <c r="C2409" s="8" t="s">
        <v>178</v>
      </c>
      <c r="D2409" s="7" t="s">
        <v>420</v>
      </c>
      <c r="E2409" s="7" t="s">
        <v>56</v>
      </c>
      <c r="F2409" s="8" t="s">
        <v>421</v>
      </c>
      <c r="G2409" s="7" t="s">
        <v>30</v>
      </c>
      <c r="H2409" s="9">
        <v>280.46629999999999</v>
      </c>
      <c r="I2409" s="9">
        <v>0.75080000000000002</v>
      </c>
      <c r="J2409" s="9">
        <v>0.73709999999999998</v>
      </c>
      <c r="K2409" s="10">
        <v>0.98175279701651563</v>
      </c>
      <c r="L2409" s="9">
        <v>9.35</v>
      </c>
      <c r="M2409" s="19">
        <f>H2409*INDEX('Pliegos Tarifarios (Santiago)'!$B:$B,MATCH($B2409,'Pliegos Tarifarios (Santiago)'!$A:$A,0))</f>
        <v>36955.081086899998</v>
      </c>
      <c r="N2409" s="19">
        <f>I2409*INDEX('Pliegos Tarifarios (Santiago)'!$C:$C,MATCH($B2409,'Pliegos Tarifarios (Santiago)'!$A:$A,0))</f>
        <v>2608.0269312</v>
      </c>
      <c r="O2409" s="19">
        <f>J2409*INDEX('Pliegos Tarifarios (Santiago)'!$D:$D,MATCH($B2409,'Pliegos Tarifarios (Santiago)'!$A:$A,0))</f>
        <v>10721.565445499999</v>
      </c>
      <c r="P2409" s="19">
        <f>H2409*INDEX('Pliegos Tarifarios (Santiago)'!$E:$E,MATCH($B2409,'Pliegos Tarifarios (Santiago)'!$A:$A,0))</f>
        <v>3652.7930911999997</v>
      </c>
      <c r="Q2409" s="19" cm="1">
        <f t="array" ref="Q2409">H2409*_xlfn.IFS(H2409&lt;=350,INDEX('Pliegos Tarifarios (Santiago)'!$F:$F,MATCH($B2409,'Pliegos Tarifarios (Santiago)'!$A:$A,0)),H2409&lt;=500,INDEX('Pliegos Tarifarios (Santiago)'!$G:$G,MATCH($B2409,'Pliegos Tarifarios (Santiago)'!$A:$A,0)),H2409&lt;=1000,INDEX('Pliegos Tarifarios (Santiago)'!$H:$H,MATCH($B2409,'Pliegos Tarifarios (Santiago)'!$A:$A,0)),H2409&lt;=5000,INDEX('Pliegos Tarifarios (Santiago)'!$I:$I,MATCH($B2409,'Pliegos Tarifarios (Santiago)'!$A:$A,0)),H2409&gt;5000,INDEX('Pliegos Tarifarios (Santiago)'!$J:$J,MATCH($B2409,'Pliegos Tarifarios (Santiago)'!$A:$A,0)))/1.19</f>
        <v>184.77779764705883</v>
      </c>
      <c r="R2409" s="19">
        <f>INDEX('Pliegos Tarifarios (Santiago)'!$K:$K,MATCH($B2409,'Pliegos Tarifarios (Santiago)'!$A:$A,0))</f>
        <v>729.75599999999997</v>
      </c>
      <c r="S2409" s="21">
        <f t="shared" si="148"/>
        <v>54852.000352447059</v>
      </c>
      <c r="T2409" s="21">
        <f t="shared" si="149"/>
        <v>10421.880066964941</v>
      </c>
      <c r="U2409" s="19">
        <v>0</v>
      </c>
      <c r="V2409" s="21">
        <f t="shared" si="150"/>
        <v>65273.880419412002</v>
      </c>
    </row>
    <row r="2410" spans="1:22" x14ac:dyDescent="0.3">
      <c r="A2410" s="7" t="s">
        <v>141</v>
      </c>
      <c r="B2410" s="7">
        <v>10</v>
      </c>
      <c r="C2410" s="8" t="s">
        <v>178</v>
      </c>
      <c r="D2410" s="7" t="s">
        <v>422</v>
      </c>
      <c r="E2410" s="7" t="s">
        <v>56</v>
      </c>
      <c r="F2410" s="8" t="s">
        <v>423</v>
      </c>
      <c r="G2410" s="7" t="s">
        <v>30</v>
      </c>
      <c r="H2410" s="9">
        <v>280.50700000000001</v>
      </c>
      <c r="I2410" s="9">
        <v>0.73729999999999996</v>
      </c>
      <c r="J2410" s="9">
        <v>0.71619999999999995</v>
      </c>
      <c r="K2410" s="10">
        <v>0.97138206971382068</v>
      </c>
      <c r="L2410" s="9">
        <v>9.35</v>
      </c>
      <c r="M2410" s="19">
        <f>H2410*INDEX('Pliegos Tarifarios (Santiago)'!$B:$B,MATCH($B2410,'Pliegos Tarifarios (Santiago)'!$A:$A,0))</f>
        <v>36960.443841</v>
      </c>
      <c r="N2410" s="19">
        <f>I2410*INDEX('Pliegos Tarifarios (Santiago)'!$C:$C,MATCH($B2410,'Pliegos Tarifarios (Santiago)'!$A:$A,0))</f>
        <v>2561.1324672000001</v>
      </c>
      <c r="O2410" s="19">
        <f>J2410*INDEX('Pliegos Tarifarios (Santiago)'!$D:$D,MATCH($B2410,'Pliegos Tarifarios (Santiago)'!$A:$A,0))</f>
        <v>10417.562300999998</v>
      </c>
      <c r="P2410" s="19">
        <f>H2410*INDEX('Pliegos Tarifarios (Santiago)'!$E:$E,MATCH($B2410,'Pliegos Tarifarios (Santiago)'!$A:$A,0))</f>
        <v>3653.3231679999999</v>
      </c>
      <c r="Q2410" s="19" cm="1">
        <f t="array" ref="Q2410">H2410*_xlfn.IFS(H2410&lt;=350,INDEX('Pliegos Tarifarios (Santiago)'!$F:$F,MATCH($B2410,'Pliegos Tarifarios (Santiago)'!$A:$A,0)),H2410&lt;=500,INDEX('Pliegos Tarifarios (Santiago)'!$G:$G,MATCH($B2410,'Pliegos Tarifarios (Santiago)'!$A:$A,0)),H2410&lt;=1000,INDEX('Pliegos Tarifarios (Santiago)'!$H:$H,MATCH($B2410,'Pliegos Tarifarios (Santiago)'!$A:$A,0)),H2410&lt;=5000,INDEX('Pliegos Tarifarios (Santiago)'!$I:$I,MATCH($B2410,'Pliegos Tarifarios (Santiago)'!$A:$A,0)),H2410&gt;5000,INDEX('Pliegos Tarifarios (Santiago)'!$J:$J,MATCH($B2410,'Pliegos Tarifarios (Santiago)'!$A:$A,0)))/1.19</f>
        <v>184.8046117647059</v>
      </c>
      <c r="R2410" s="19">
        <f>INDEX('Pliegos Tarifarios (Santiago)'!$K:$K,MATCH($B2410,'Pliegos Tarifarios (Santiago)'!$A:$A,0))</f>
        <v>729.75599999999997</v>
      </c>
      <c r="S2410" s="21">
        <f t="shared" si="148"/>
        <v>54507.022388964702</v>
      </c>
      <c r="T2410" s="21">
        <f t="shared" si="149"/>
        <v>10356.334253903293</v>
      </c>
      <c r="U2410" s="19">
        <v>0</v>
      </c>
      <c r="V2410" s="21">
        <f t="shared" si="150"/>
        <v>64863.356642867991</v>
      </c>
    </row>
    <row r="2411" spans="1:22" x14ac:dyDescent="0.3">
      <c r="A2411" s="7" t="s">
        <v>141</v>
      </c>
      <c r="B2411" s="7">
        <v>10</v>
      </c>
      <c r="C2411" s="8" t="s">
        <v>178</v>
      </c>
      <c r="D2411" s="7" t="s">
        <v>424</v>
      </c>
      <c r="E2411" s="7" t="s">
        <v>56</v>
      </c>
      <c r="F2411" s="8" t="s">
        <v>425</v>
      </c>
      <c r="G2411" s="7" t="s">
        <v>30</v>
      </c>
      <c r="H2411" s="9">
        <v>279.75130000000001</v>
      </c>
      <c r="I2411" s="9">
        <v>0.73860000000000003</v>
      </c>
      <c r="J2411" s="9">
        <v>0.73429999999999995</v>
      </c>
      <c r="K2411" s="10">
        <v>0.99417817492553473</v>
      </c>
      <c r="L2411" s="9">
        <v>9.33</v>
      </c>
      <c r="M2411" s="19">
        <f>H2411*INDEX('Pliegos Tarifarios (Santiago)'!$B:$B,MATCH($B2411,'Pliegos Tarifarios (Santiago)'!$A:$A,0))</f>
        <v>36860.870541900003</v>
      </c>
      <c r="N2411" s="19">
        <f>I2411*INDEX('Pliegos Tarifarios (Santiago)'!$C:$C,MATCH($B2411,'Pliegos Tarifarios (Santiago)'!$A:$A,0))</f>
        <v>2565.6482304000001</v>
      </c>
      <c r="O2411" s="19">
        <f>J2411*INDEX('Pliegos Tarifarios (Santiago)'!$D:$D,MATCH($B2411,'Pliegos Tarifarios (Santiago)'!$A:$A,0))</f>
        <v>10680.837751499999</v>
      </c>
      <c r="P2411" s="19">
        <f>H2411*INDEX('Pliegos Tarifarios (Santiago)'!$E:$E,MATCH($B2411,'Pliegos Tarifarios (Santiago)'!$A:$A,0))</f>
        <v>3643.4809311999998</v>
      </c>
      <c r="Q2411" s="19" cm="1">
        <f t="array" ref="Q2411">H2411*_xlfn.IFS(H2411&lt;=350,INDEX('Pliegos Tarifarios (Santiago)'!$F:$F,MATCH($B2411,'Pliegos Tarifarios (Santiago)'!$A:$A,0)),H2411&lt;=500,INDEX('Pliegos Tarifarios (Santiago)'!$G:$G,MATCH($B2411,'Pliegos Tarifarios (Santiago)'!$A:$A,0)),H2411&lt;=1000,INDEX('Pliegos Tarifarios (Santiago)'!$H:$H,MATCH($B2411,'Pliegos Tarifarios (Santiago)'!$A:$A,0)),H2411&lt;=5000,INDEX('Pliegos Tarifarios (Santiago)'!$I:$I,MATCH($B2411,'Pliegos Tarifarios (Santiago)'!$A:$A,0)),H2411&gt;5000,INDEX('Pliegos Tarifarios (Santiago)'!$J:$J,MATCH($B2411,'Pliegos Tarifarios (Santiago)'!$A:$A,0)))/1.19</f>
        <v>184.30673882352943</v>
      </c>
      <c r="R2411" s="19">
        <f>INDEX('Pliegos Tarifarios (Santiago)'!$K:$K,MATCH($B2411,'Pliegos Tarifarios (Santiago)'!$A:$A,0))</f>
        <v>729.75599999999997</v>
      </c>
      <c r="S2411" s="21">
        <f t="shared" si="148"/>
        <v>54664.900193823531</v>
      </c>
      <c r="T2411" s="21">
        <f t="shared" si="149"/>
        <v>10386.33103682647</v>
      </c>
      <c r="U2411" s="19">
        <v>0</v>
      </c>
      <c r="V2411" s="21">
        <f t="shared" si="150"/>
        <v>65051.231230650003</v>
      </c>
    </row>
    <row r="2412" spans="1:22" x14ac:dyDescent="0.3">
      <c r="A2412" s="7" t="s">
        <v>141</v>
      </c>
      <c r="B2412" s="7">
        <v>10</v>
      </c>
      <c r="C2412" s="8" t="s">
        <v>178</v>
      </c>
      <c r="D2412" s="7" t="s">
        <v>426</v>
      </c>
      <c r="E2412" s="7" t="s">
        <v>279</v>
      </c>
      <c r="F2412" s="8" t="s">
        <v>427</v>
      </c>
      <c r="G2412" s="7" t="s">
        <v>30</v>
      </c>
      <c r="H2412" s="9">
        <v>420.25110000000001</v>
      </c>
      <c r="I2412" s="9">
        <v>1.1180000000000001</v>
      </c>
      <c r="J2412" s="9">
        <v>1.1064000000000001</v>
      </c>
      <c r="K2412" s="10">
        <v>0.98962432915921283</v>
      </c>
      <c r="L2412" s="9">
        <v>14.01</v>
      </c>
      <c r="M2412" s="19">
        <f>H2412*INDEX('Pliegos Tarifarios (Santiago)'!$B:$B,MATCH($B2412,'Pliegos Tarifarios (Santiago)'!$A:$A,0))</f>
        <v>55373.545689300001</v>
      </c>
      <c r="N2412" s="19">
        <f>I2412*INDEX('Pliegos Tarifarios (Santiago)'!$C:$C,MATCH($B2412,'Pliegos Tarifarios (Santiago)'!$A:$A,0))</f>
        <v>3883.5563520000005</v>
      </c>
      <c r="O2412" s="19">
        <f>J2412*INDEX('Pliegos Tarifarios (Santiago)'!$D:$D,MATCH($B2412,'Pliegos Tarifarios (Santiago)'!$A:$A,0))</f>
        <v>16093.257372</v>
      </c>
      <c r="P2412" s="19">
        <f>H2412*INDEX('Pliegos Tarifarios (Santiago)'!$E:$E,MATCH($B2412,'Pliegos Tarifarios (Santiago)'!$A:$A,0))</f>
        <v>5473.3503264000001</v>
      </c>
      <c r="Q2412" s="19" cm="1">
        <f t="array" ref="Q2412">H2412*_xlfn.IFS(H2412&lt;=350,INDEX('Pliegos Tarifarios (Santiago)'!$F:$F,MATCH($B2412,'Pliegos Tarifarios (Santiago)'!$A:$A,0)),H2412&lt;=500,INDEX('Pliegos Tarifarios (Santiago)'!$G:$G,MATCH($B2412,'Pliegos Tarifarios (Santiago)'!$A:$A,0)),H2412&lt;=1000,INDEX('Pliegos Tarifarios (Santiago)'!$H:$H,MATCH($B2412,'Pliegos Tarifarios (Santiago)'!$A:$A,0)),H2412&lt;=5000,INDEX('Pliegos Tarifarios (Santiago)'!$I:$I,MATCH($B2412,'Pliegos Tarifarios (Santiago)'!$A:$A,0)),H2412&gt;5000,INDEX('Pliegos Tarifarios (Santiago)'!$J:$J,MATCH($B2412,'Pliegos Tarifarios (Santiago)'!$A:$A,0)))/1.19</f>
        <v>591.88306184873954</v>
      </c>
      <c r="R2412" s="19">
        <f>INDEX('Pliegos Tarifarios (Santiago)'!$K:$K,MATCH($B2412,'Pliegos Tarifarios (Santiago)'!$A:$A,0))</f>
        <v>729.75599999999997</v>
      </c>
      <c r="S2412" s="21">
        <f t="shared" si="148"/>
        <v>82145.348801548738</v>
      </c>
      <c r="T2412" s="21">
        <f t="shared" si="149"/>
        <v>15607.616272294261</v>
      </c>
      <c r="U2412" s="19">
        <v>0</v>
      </c>
      <c r="V2412" s="21">
        <f t="shared" si="150"/>
        <v>97752.965073842992</v>
      </c>
    </row>
    <row r="2413" spans="1:22" x14ac:dyDescent="0.3">
      <c r="A2413" s="7" t="s">
        <v>141</v>
      </c>
      <c r="B2413" s="7">
        <v>10</v>
      </c>
      <c r="C2413" s="8" t="s">
        <v>178</v>
      </c>
      <c r="D2413" s="7" t="s">
        <v>428</v>
      </c>
      <c r="E2413" s="7" t="s">
        <v>279</v>
      </c>
      <c r="F2413" s="8" t="s">
        <v>429</v>
      </c>
      <c r="G2413" s="7" t="s">
        <v>30</v>
      </c>
      <c r="H2413" s="9">
        <v>421.4436</v>
      </c>
      <c r="I2413" s="9">
        <v>1.1234999999999999</v>
      </c>
      <c r="J2413" s="9">
        <v>1.1173999999999999</v>
      </c>
      <c r="K2413" s="10">
        <v>0.99457053849577215</v>
      </c>
      <c r="L2413" s="9">
        <v>14.05</v>
      </c>
      <c r="M2413" s="19">
        <f>H2413*INDEX('Pliegos Tarifarios (Santiago)'!$B:$B,MATCH($B2413,'Pliegos Tarifarios (Santiago)'!$A:$A,0))</f>
        <v>55530.673066800002</v>
      </c>
      <c r="N2413" s="19">
        <f>I2413*INDEX('Pliegos Tarifarios (Santiago)'!$C:$C,MATCH($B2413,'Pliegos Tarifarios (Santiago)'!$A:$A,0))</f>
        <v>3902.6615040000001</v>
      </c>
      <c r="O2413" s="19">
        <f>J2413*INDEX('Pliegos Tarifarios (Santiago)'!$D:$D,MATCH($B2413,'Pliegos Tarifarios (Santiago)'!$A:$A,0))</f>
        <v>16253.259026999998</v>
      </c>
      <c r="P2413" s="19">
        <f>H2413*INDEX('Pliegos Tarifarios (Santiago)'!$E:$E,MATCH($B2413,'Pliegos Tarifarios (Santiago)'!$A:$A,0))</f>
        <v>5488.8814463999997</v>
      </c>
      <c r="Q2413" s="19" cm="1">
        <f t="array" ref="Q2413">H2413*_xlfn.IFS(H2413&lt;=350,INDEX('Pliegos Tarifarios (Santiago)'!$F:$F,MATCH($B2413,'Pliegos Tarifarios (Santiago)'!$A:$A,0)),H2413&lt;=500,INDEX('Pliegos Tarifarios (Santiago)'!$G:$G,MATCH($B2413,'Pliegos Tarifarios (Santiago)'!$A:$A,0)),H2413&lt;=1000,INDEX('Pliegos Tarifarios (Santiago)'!$H:$H,MATCH($B2413,'Pliegos Tarifarios (Santiago)'!$A:$A,0)),H2413&lt;=5000,INDEX('Pliegos Tarifarios (Santiago)'!$I:$I,MATCH($B2413,'Pliegos Tarifarios (Santiago)'!$A:$A,0)),H2413&gt;5000,INDEX('Pliegos Tarifarios (Santiago)'!$J:$J,MATCH($B2413,'Pliegos Tarifarios (Santiago)'!$A:$A,0)))/1.19</f>
        <v>593.56258285714296</v>
      </c>
      <c r="R2413" s="19">
        <f>INDEX('Pliegos Tarifarios (Santiago)'!$K:$K,MATCH($B2413,'Pliegos Tarifarios (Santiago)'!$A:$A,0))</f>
        <v>729.75599999999997</v>
      </c>
      <c r="S2413" s="21">
        <f t="shared" si="148"/>
        <v>82498.793627057152</v>
      </c>
      <c r="T2413" s="21">
        <f t="shared" si="149"/>
        <v>15674.770789140859</v>
      </c>
      <c r="U2413" s="19">
        <v>0</v>
      </c>
      <c r="V2413" s="21">
        <f t="shared" si="150"/>
        <v>98173.564416198016</v>
      </c>
    </row>
    <row r="2414" spans="1:22" x14ac:dyDescent="0.3">
      <c r="A2414" s="7" t="s">
        <v>141</v>
      </c>
      <c r="B2414" s="7">
        <v>10</v>
      </c>
      <c r="C2414" s="8" t="s">
        <v>178</v>
      </c>
      <c r="D2414" s="7" t="s">
        <v>430</v>
      </c>
      <c r="E2414" s="7" t="s">
        <v>279</v>
      </c>
      <c r="F2414" s="8" t="s">
        <v>431</v>
      </c>
      <c r="G2414" s="7" t="s">
        <v>30</v>
      </c>
      <c r="H2414" s="9">
        <v>421.09460000000001</v>
      </c>
      <c r="I2414" s="9">
        <v>1.1211</v>
      </c>
      <c r="J2414" s="9">
        <v>1.0947</v>
      </c>
      <c r="K2414" s="10">
        <v>0.97645169922397645</v>
      </c>
      <c r="L2414" s="9">
        <v>14.04</v>
      </c>
      <c r="M2414" s="19">
        <f>H2414*INDEX('Pliegos Tarifarios (Santiago)'!$B:$B,MATCH($B2414,'Pliegos Tarifarios (Santiago)'!$A:$A,0))</f>
        <v>55484.687779800006</v>
      </c>
      <c r="N2414" s="19">
        <f>I2414*INDEX('Pliegos Tarifarios (Santiago)'!$C:$C,MATCH($B2414,'Pliegos Tarifarios (Santiago)'!$A:$A,0))</f>
        <v>3894.3247104000002</v>
      </c>
      <c r="O2414" s="19">
        <f>J2414*INDEX('Pliegos Tarifarios (Santiago)'!$D:$D,MATCH($B2414,'Pliegos Tarifarios (Santiago)'!$A:$A,0))</f>
        <v>15923.0737935</v>
      </c>
      <c r="P2414" s="19">
        <f>H2414*INDEX('Pliegos Tarifarios (Santiago)'!$E:$E,MATCH($B2414,'Pliegos Tarifarios (Santiago)'!$A:$A,0))</f>
        <v>5484.3360703999997</v>
      </c>
      <c r="Q2414" s="19" cm="1">
        <f t="array" ref="Q2414">H2414*_xlfn.IFS(H2414&lt;=350,INDEX('Pliegos Tarifarios (Santiago)'!$F:$F,MATCH($B2414,'Pliegos Tarifarios (Santiago)'!$A:$A,0)),H2414&lt;=500,INDEX('Pliegos Tarifarios (Santiago)'!$G:$G,MATCH($B2414,'Pliegos Tarifarios (Santiago)'!$A:$A,0)),H2414&lt;=1000,INDEX('Pliegos Tarifarios (Santiago)'!$H:$H,MATCH($B2414,'Pliegos Tarifarios (Santiago)'!$A:$A,0)),H2414&lt;=5000,INDEX('Pliegos Tarifarios (Santiago)'!$I:$I,MATCH($B2414,'Pliegos Tarifarios (Santiago)'!$A:$A,0)),H2414&gt;5000,INDEX('Pliegos Tarifarios (Santiago)'!$J:$J,MATCH($B2414,'Pliegos Tarifarios (Santiago)'!$A:$A,0)))/1.19</f>
        <v>593.0710500840338</v>
      </c>
      <c r="R2414" s="19">
        <f>INDEX('Pliegos Tarifarios (Santiago)'!$K:$K,MATCH($B2414,'Pliegos Tarifarios (Santiago)'!$A:$A,0))</f>
        <v>729.75599999999997</v>
      </c>
      <c r="S2414" s="21">
        <f t="shared" si="148"/>
        <v>82109.24940418404</v>
      </c>
      <c r="T2414" s="21">
        <f t="shared" si="149"/>
        <v>15600.757386794969</v>
      </c>
      <c r="U2414" s="19">
        <v>0</v>
      </c>
      <c r="V2414" s="21">
        <f t="shared" si="150"/>
        <v>97710.006790979009</v>
      </c>
    </row>
    <row r="2415" spans="1:22" x14ac:dyDescent="0.3">
      <c r="A2415" s="7" t="s">
        <v>141</v>
      </c>
      <c r="B2415" s="7">
        <v>10</v>
      </c>
      <c r="C2415" s="8" t="s">
        <v>178</v>
      </c>
      <c r="D2415" s="7" t="s">
        <v>432</v>
      </c>
      <c r="E2415" s="7" t="s">
        <v>279</v>
      </c>
      <c r="F2415" s="8" t="s">
        <v>433</v>
      </c>
      <c r="G2415" s="7" t="s">
        <v>30</v>
      </c>
      <c r="H2415" s="9">
        <v>421.05410000000001</v>
      </c>
      <c r="I2415" s="9">
        <v>1.127</v>
      </c>
      <c r="J2415" s="9">
        <v>1.1163000000000001</v>
      </c>
      <c r="K2415" s="10">
        <v>0.99050576752440112</v>
      </c>
      <c r="L2415" s="9">
        <v>14.04</v>
      </c>
      <c r="M2415" s="19">
        <f>H2415*INDEX('Pliegos Tarifarios (Santiago)'!$B:$B,MATCH($B2415,'Pliegos Tarifarios (Santiago)'!$A:$A,0))</f>
        <v>55479.351378300002</v>
      </c>
      <c r="N2415" s="19">
        <f>I2415*INDEX('Pliegos Tarifarios (Santiago)'!$C:$C,MATCH($B2415,'Pliegos Tarifarios (Santiago)'!$A:$A,0))</f>
        <v>3914.819328</v>
      </c>
      <c r="O2415" s="19">
        <f>J2415*INDEX('Pliegos Tarifarios (Santiago)'!$D:$D,MATCH($B2415,'Pliegos Tarifarios (Santiago)'!$A:$A,0))</f>
        <v>16237.2588615</v>
      </c>
      <c r="P2415" s="19">
        <f>H2415*INDEX('Pliegos Tarifarios (Santiago)'!$E:$E,MATCH($B2415,'Pliegos Tarifarios (Santiago)'!$A:$A,0))</f>
        <v>5483.8085983999999</v>
      </c>
      <c r="Q2415" s="19" cm="1">
        <f t="array" ref="Q2415">H2415*_xlfn.IFS(H2415&lt;=350,INDEX('Pliegos Tarifarios (Santiago)'!$F:$F,MATCH($B2415,'Pliegos Tarifarios (Santiago)'!$A:$A,0)),H2415&lt;=500,INDEX('Pliegos Tarifarios (Santiago)'!$G:$G,MATCH($B2415,'Pliegos Tarifarios (Santiago)'!$A:$A,0)),H2415&lt;=1000,INDEX('Pliegos Tarifarios (Santiago)'!$H:$H,MATCH($B2415,'Pliegos Tarifarios (Santiago)'!$A:$A,0)),H2415&lt;=5000,INDEX('Pliegos Tarifarios (Santiago)'!$I:$I,MATCH($B2415,'Pliegos Tarifarios (Santiago)'!$A:$A,0)),H2415&gt;5000,INDEX('Pliegos Tarifarios (Santiago)'!$J:$J,MATCH($B2415,'Pliegos Tarifarios (Santiago)'!$A:$A,0)))/1.19</f>
        <v>593.01400974789919</v>
      </c>
      <c r="R2415" s="19">
        <f>INDEX('Pliegos Tarifarios (Santiago)'!$K:$K,MATCH($B2415,'Pliegos Tarifarios (Santiago)'!$A:$A,0))</f>
        <v>729.75599999999997</v>
      </c>
      <c r="S2415" s="21">
        <f t="shared" si="148"/>
        <v>82438.008175947907</v>
      </c>
      <c r="T2415" s="21">
        <f t="shared" si="149"/>
        <v>15663.221553430103</v>
      </c>
      <c r="U2415" s="19">
        <v>0</v>
      </c>
      <c r="V2415" s="21">
        <f t="shared" si="150"/>
        <v>98101.229729378014</v>
      </c>
    </row>
    <row r="2416" spans="1:22" x14ac:dyDescent="0.3">
      <c r="A2416" s="7" t="s">
        <v>141</v>
      </c>
      <c r="B2416" s="7">
        <v>10</v>
      </c>
      <c r="C2416" s="8" t="s">
        <v>178</v>
      </c>
      <c r="D2416" s="7" t="s">
        <v>434</v>
      </c>
      <c r="E2416" s="7" t="s">
        <v>279</v>
      </c>
      <c r="F2416" s="8" t="s">
        <v>435</v>
      </c>
      <c r="G2416" s="7" t="s">
        <v>30</v>
      </c>
      <c r="H2416" s="9">
        <v>421.0668</v>
      </c>
      <c r="I2416" s="9">
        <v>1.0940000000000001</v>
      </c>
      <c r="J2416" s="9">
        <v>1.0940000000000001</v>
      </c>
      <c r="K2416" s="10">
        <v>1</v>
      </c>
      <c r="L2416" s="9">
        <v>14.04</v>
      </c>
      <c r="M2416" s="19">
        <f>H2416*INDEX('Pliegos Tarifarios (Santiago)'!$B:$B,MATCH($B2416,'Pliegos Tarifarios (Santiago)'!$A:$A,0))</f>
        <v>55481.024768399999</v>
      </c>
      <c r="N2416" s="19">
        <f>I2416*INDEX('Pliegos Tarifarios (Santiago)'!$C:$C,MATCH($B2416,'Pliegos Tarifarios (Santiago)'!$A:$A,0))</f>
        <v>3800.1884160000004</v>
      </c>
      <c r="O2416" s="19">
        <f>J2416*INDEX('Pliegos Tarifarios (Santiago)'!$D:$D,MATCH($B2416,'Pliegos Tarifarios (Santiago)'!$A:$A,0))</f>
        <v>15912.891870000001</v>
      </c>
      <c r="P2416" s="19">
        <f>H2416*INDEX('Pliegos Tarifarios (Santiago)'!$E:$E,MATCH($B2416,'Pliegos Tarifarios (Santiago)'!$A:$A,0))</f>
        <v>5483.9740032</v>
      </c>
      <c r="Q2416" s="19" cm="1">
        <f t="array" ref="Q2416">H2416*_xlfn.IFS(H2416&lt;=350,INDEX('Pliegos Tarifarios (Santiago)'!$F:$F,MATCH($B2416,'Pliegos Tarifarios (Santiago)'!$A:$A,0)),H2416&lt;=500,INDEX('Pliegos Tarifarios (Santiago)'!$G:$G,MATCH($B2416,'Pliegos Tarifarios (Santiago)'!$A:$A,0)),H2416&lt;=1000,INDEX('Pliegos Tarifarios (Santiago)'!$H:$H,MATCH($B2416,'Pliegos Tarifarios (Santiago)'!$A:$A,0)),H2416&lt;=5000,INDEX('Pliegos Tarifarios (Santiago)'!$I:$I,MATCH($B2416,'Pliegos Tarifarios (Santiago)'!$A:$A,0)),H2416&gt;5000,INDEX('Pliegos Tarifarios (Santiago)'!$J:$J,MATCH($B2416,'Pliegos Tarifarios (Santiago)'!$A:$A,0)))/1.19</f>
        <v>593.03189647058832</v>
      </c>
      <c r="R2416" s="19">
        <f>INDEX('Pliegos Tarifarios (Santiago)'!$K:$K,MATCH($B2416,'Pliegos Tarifarios (Santiago)'!$A:$A,0))</f>
        <v>729.75599999999997</v>
      </c>
      <c r="S2416" s="21">
        <f t="shared" si="148"/>
        <v>82000.866954070589</v>
      </c>
      <c r="T2416" s="21">
        <f t="shared" si="149"/>
        <v>15580.164721273411</v>
      </c>
      <c r="U2416" s="19">
        <v>0</v>
      </c>
      <c r="V2416" s="21">
        <f t="shared" si="150"/>
        <v>97581.031675343998</v>
      </c>
    </row>
    <row r="2417" spans="1:22" x14ac:dyDescent="0.3">
      <c r="A2417" s="7" t="s">
        <v>141</v>
      </c>
      <c r="B2417" s="7">
        <v>10</v>
      </c>
      <c r="C2417" s="8" t="s">
        <v>178</v>
      </c>
      <c r="D2417" s="7" t="s">
        <v>436</v>
      </c>
      <c r="E2417" s="7" t="s">
        <v>437</v>
      </c>
      <c r="F2417" s="8" t="s">
        <v>438</v>
      </c>
      <c r="G2417" s="7" t="s">
        <v>16</v>
      </c>
      <c r="H2417" s="9">
        <v>1123.8131000000001</v>
      </c>
      <c r="I2417" s="9">
        <v>2.9944999999999999</v>
      </c>
      <c r="J2417" s="9">
        <v>2.9944999999999999</v>
      </c>
      <c r="K2417" s="10">
        <v>1</v>
      </c>
      <c r="L2417" s="9">
        <v>37.46</v>
      </c>
      <c r="M2417" s="19">
        <f>H2417*INDEX('Pliegos Tarifarios (Santiago)'!$B:$B,MATCH($B2417,'Pliegos Tarifarios (Santiago)'!$A:$A,0))</f>
        <v>148076.9854953</v>
      </c>
      <c r="N2417" s="19">
        <f>I2417*INDEX('Pliegos Tarifarios (Santiago)'!$C:$C,MATCH($B2417,'Pliegos Tarifarios (Santiago)'!$A:$A,0))</f>
        <v>10401.886848</v>
      </c>
      <c r="O2417" s="19">
        <f>J2417*INDEX('Pliegos Tarifarios (Santiago)'!$D:$D,MATCH($B2417,'Pliegos Tarifarios (Santiago)'!$A:$A,0))</f>
        <v>43556.814172499995</v>
      </c>
      <c r="P2417" s="19">
        <f>H2417*INDEX('Pliegos Tarifarios (Santiago)'!$E:$E,MATCH($B2417,'Pliegos Tarifarios (Santiago)'!$A:$A,0))</f>
        <v>14636.5418144</v>
      </c>
      <c r="Q2417" s="19" cm="1">
        <f t="array" ref="Q2417">H2417*_xlfn.IFS(H2417&lt;=350,INDEX('Pliegos Tarifarios (Santiago)'!$F:$F,MATCH($B2417,'Pliegos Tarifarios (Santiago)'!$A:$A,0)),H2417&lt;=500,INDEX('Pliegos Tarifarios (Santiago)'!$G:$G,MATCH($B2417,'Pliegos Tarifarios (Santiago)'!$A:$A,0)),H2417&lt;=1000,INDEX('Pliegos Tarifarios (Santiago)'!$H:$H,MATCH($B2417,'Pliegos Tarifarios (Santiago)'!$A:$A,0)),H2417&lt;=5000,INDEX('Pliegos Tarifarios (Santiago)'!$I:$I,MATCH($B2417,'Pliegos Tarifarios (Santiago)'!$A:$A,0)),H2417&gt;5000,INDEX('Pliegos Tarifarios (Santiago)'!$J:$J,MATCH($B2417,'Pliegos Tarifarios (Santiago)'!$A:$A,0)))/1.19</f>
        <v>3372.383680756303</v>
      </c>
      <c r="R2417" s="19">
        <f>INDEX('Pliegos Tarifarios (Santiago)'!$K:$K,MATCH($B2417,'Pliegos Tarifarios (Santiago)'!$A:$A,0))</f>
        <v>729.75599999999997</v>
      </c>
      <c r="S2417" s="21">
        <f t="shared" si="148"/>
        <v>220774.36801095627</v>
      </c>
      <c r="T2417" s="21">
        <f t="shared" si="149"/>
        <v>41947.129922081695</v>
      </c>
      <c r="U2417" s="19">
        <v>0</v>
      </c>
      <c r="V2417" s="21">
        <f t="shared" si="150"/>
        <v>262721.49793303799</v>
      </c>
    </row>
    <row r="2418" spans="1:22" x14ac:dyDescent="0.3">
      <c r="A2418" s="7" t="s">
        <v>141</v>
      </c>
      <c r="B2418" s="7">
        <v>10</v>
      </c>
      <c r="C2418" s="8" t="s">
        <v>178</v>
      </c>
      <c r="D2418" s="7" t="s">
        <v>439</v>
      </c>
      <c r="E2418" s="7" t="s">
        <v>437</v>
      </c>
      <c r="F2418" s="8" t="s">
        <v>440</v>
      </c>
      <c r="G2418" s="7" t="s">
        <v>16</v>
      </c>
      <c r="H2418" s="9">
        <v>1122.6667</v>
      </c>
      <c r="I2418" s="9">
        <v>2.9392</v>
      </c>
      <c r="J2418" s="9">
        <v>2.8965000000000001</v>
      </c>
      <c r="K2418" s="10">
        <v>0.98547223734349487</v>
      </c>
      <c r="L2418" s="9">
        <v>37.42</v>
      </c>
      <c r="M2418" s="19">
        <f>H2418*INDEX('Pliegos Tarifarios (Santiago)'!$B:$B,MATCH($B2418,'Pliegos Tarifarios (Santiago)'!$A:$A,0))</f>
        <v>147925.93239210002</v>
      </c>
      <c r="N2418" s="19">
        <f>I2418*INDEX('Pliegos Tarifarios (Santiago)'!$C:$C,MATCH($B2418,'Pliegos Tarifarios (Santiago)'!$A:$A,0))</f>
        <v>10209.793228800001</v>
      </c>
      <c r="O2418" s="19">
        <f>J2418*INDEX('Pliegos Tarifarios (Santiago)'!$D:$D,MATCH($B2418,'Pliegos Tarifarios (Santiago)'!$A:$A,0))</f>
        <v>42131.344882500001</v>
      </c>
      <c r="P2418" s="19">
        <f>H2418*INDEX('Pliegos Tarifarios (Santiago)'!$E:$E,MATCH($B2418,'Pliegos Tarifarios (Santiago)'!$A:$A,0))</f>
        <v>14621.611100799999</v>
      </c>
      <c r="Q2418" s="19" cm="1">
        <f t="array" ref="Q2418">H2418*_xlfn.IFS(H2418&lt;=350,INDEX('Pliegos Tarifarios (Santiago)'!$F:$F,MATCH($B2418,'Pliegos Tarifarios (Santiago)'!$A:$A,0)),H2418&lt;=500,INDEX('Pliegos Tarifarios (Santiago)'!$G:$G,MATCH($B2418,'Pliegos Tarifarios (Santiago)'!$A:$A,0)),H2418&lt;=1000,INDEX('Pliegos Tarifarios (Santiago)'!$H:$H,MATCH($B2418,'Pliegos Tarifarios (Santiago)'!$A:$A,0)),H2418&lt;=5000,INDEX('Pliegos Tarifarios (Santiago)'!$I:$I,MATCH($B2418,'Pliegos Tarifarios (Santiago)'!$A:$A,0)),H2418&gt;5000,INDEX('Pliegos Tarifarios (Santiago)'!$J:$J,MATCH($B2418,'Pliegos Tarifarios (Santiago)'!$A:$A,0)))/1.19</f>
        <v>3368.9435173949578</v>
      </c>
      <c r="R2418" s="19">
        <f>INDEX('Pliegos Tarifarios (Santiago)'!$K:$K,MATCH($B2418,'Pliegos Tarifarios (Santiago)'!$A:$A,0))</f>
        <v>729.75599999999997</v>
      </c>
      <c r="S2418" s="21">
        <f t="shared" si="148"/>
        <v>218987.38112159495</v>
      </c>
      <c r="T2418" s="21">
        <f t="shared" si="149"/>
        <v>41607.602413103043</v>
      </c>
      <c r="U2418" s="19">
        <v>0</v>
      </c>
      <c r="V2418" s="21">
        <f t="shared" si="150"/>
        <v>260594.983534698</v>
      </c>
    </row>
    <row r="2419" spans="1:22" x14ac:dyDescent="0.3">
      <c r="A2419" s="7" t="s">
        <v>141</v>
      </c>
      <c r="B2419" s="7">
        <v>10</v>
      </c>
      <c r="C2419" s="8" t="s">
        <v>178</v>
      </c>
      <c r="D2419" s="7" t="s">
        <v>441</v>
      </c>
      <c r="E2419" s="7" t="s">
        <v>437</v>
      </c>
      <c r="F2419" s="8" t="s">
        <v>442</v>
      </c>
      <c r="G2419" s="7" t="s">
        <v>30</v>
      </c>
      <c r="H2419" s="9">
        <v>420.87189999999998</v>
      </c>
      <c r="I2419" s="9">
        <v>1.1207</v>
      </c>
      <c r="J2419" s="9">
        <v>1.1059000000000001</v>
      </c>
      <c r="K2419" s="10">
        <v>0.98679396805567954</v>
      </c>
      <c r="L2419" s="9">
        <v>14.03</v>
      </c>
      <c r="M2419" s="19">
        <f>H2419*INDEX('Pliegos Tarifarios (Santiago)'!$B:$B,MATCH($B2419,'Pliegos Tarifarios (Santiago)'!$A:$A,0))</f>
        <v>55455.344159699998</v>
      </c>
      <c r="N2419" s="19">
        <f>I2419*INDEX('Pliegos Tarifarios (Santiago)'!$C:$C,MATCH($B2419,'Pliegos Tarifarios (Santiago)'!$A:$A,0))</f>
        <v>3892.9352448000004</v>
      </c>
      <c r="O2419" s="19">
        <f>J2419*INDEX('Pliegos Tarifarios (Santiago)'!$D:$D,MATCH($B2419,'Pliegos Tarifarios (Santiago)'!$A:$A,0))</f>
        <v>16085.9845695</v>
      </c>
      <c r="P2419" s="19">
        <f>H2419*INDEX('Pliegos Tarifarios (Santiago)'!$E:$E,MATCH($B2419,'Pliegos Tarifarios (Santiago)'!$A:$A,0))</f>
        <v>5481.4356255999992</v>
      </c>
      <c r="Q2419" s="19" cm="1">
        <f t="array" ref="Q2419">H2419*_xlfn.IFS(H2419&lt;=350,INDEX('Pliegos Tarifarios (Santiago)'!$F:$F,MATCH($B2419,'Pliegos Tarifarios (Santiago)'!$A:$A,0)),H2419&lt;=500,INDEX('Pliegos Tarifarios (Santiago)'!$G:$G,MATCH($B2419,'Pliegos Tarifarios (Santiago)'!$A:$A,0)),H2419&lt;=1000,INDEX('Pliegos Tarifarios (Santiago)'!$H:$H,MATCH($B2419,'Pliegos Tarifarios (Santiago)'!$A:$A,0)),H2419&lt;=5000,INDEX('Pliegos Tarifarios (Santiago)'!$I:$I,MATCH($B2419,'Pliegos Tarifarios (Santiago)'!$A:$A,0)),H2419&gt;5000,INDEX('Pliegos Tarifarios (Santiago)'!$J:$J,MATCH($B2419,'Pliegos Tarifarios (Santiago)'!$A:$A,0)))/1.19</f>
        <v>592.75739865546234</v>
      </c>
      <c r="R2419" s="19">
        <f>INDEX('Pliegos Tarifarios (Santiago)'!$K:$K,MATCH($B2419,'Pliegos Tarifarios (Santiago)'!$A:$A,0))</f>
        <v>729.75599999999997</v>
      </c>
      <c r="S2419" s="21">
        <f t="shared" si="148"/>
        <v>82238.212998255462</v>
      </c>
      <c r="T2419" s="21">
        <f t="shared" si="149"/>
        <v>15625.260469668538</v>
      </c>
      <c r="U2419" s="19">
        <v>0</v>
      </c>
      <c r="V2419" s="21">
        <f t="shared" si="150"/>
        <v>97863.473467923992</v>
      </c>
    </row>
    <row r="2420" spans="1:22" x14ac:dyDescent="0.3">
      <c r="A2420" s="7" t="s">
        <v>141</v>
      </c>
      <c r="B2420" s="7">
        <v>10</v>
      </c>
      <c r="C2420" s="8" t="s">
        <v>178</v>
      </c>
      <c r="D2420" s="7" t="s">
        <v>443</v>
      </c>
      <c r="E2420" s="7" t="s">
        <v>444</v>
      </c>
      <c r="F2420" s="8" t="s">
        <v>445</v>
      </c>
      <c r="G2420" s="7" t="s">
        <v>16</v>
      </c>
      <c r="H2420" s="9">
        <v>2102.4634999999998</v>
      </c>
      <c r="I2420" s="9">
        <v>5.5860000000000003</v>
      </c>
      <c r="J2420" s="9">
        <v>5.5860000000000003</v>
      </c>
      <c r="K2420" s="10">
        <v>1</v>
      </c>
      <c r="L2420" s="9">
        <v>70.08</v>
      </c>
      <c r="M2420" s="19">
        <f>H2420*INDEX('Pliegos Tarifarios (Santiago)'!$B:$B,MATCH($B2420,'Pliegos Tarifarios (Santiago)'!$A:$A,0))</f>
        <v>277026.89815049997</v>
      </c>
      <c r="N2420" s="19">
        <f>I2420*INDEX('Pliegos Tarifarios (Santiago)'!$C:$C,MATCH($B2420,'Pliegos Tarifarios (Santiago)'!$A:$A,0))</f>
        <v>19403.887104000001</v>
      </c>
      <c r="O2420" s="19">
        <f>J2420*INDEX('Pliegos Tarifarios (Santiago)'!$D:$D,MATCH($B2420,'Pliegos Tarifarios (Santiago)'!$A:$A,0))</f>
        <v>81251.749530000001</v>
      </c>
      <c r="P2420" s="19">
        <f>H2420*INDEX('Pliegos Tarifarios (Santiago)'!$E:$E,MATCH($B2420,'Pliegos Tarifarios (Santiago)'!$A:$A,0))</f>
        <v>27382.484623999997</v>
      </c>
      <c r="Q2420" s="19" cm="1">
        <f t="array" ref="Q2420">H2420*_xlfn.IFS(H2420&lt;=350,INDEX('Pliegos Tarifarios (Santiago)'!$F:$F,MATCH($B2420,'Pliegos Tarifarios (Santiago)'!$A:$A,0)),H2420&lt;=500,INDEX('Pliegos Tarifarios (Santiago)'!$G:$G,MATCH($B2420,'Pliegos Tarifarios (Santiago)'!$A:$A,0)),H2420&lt;=1000,INDEX('Pliegos Tarifarios (Santiago)'!$H:$H,MATCH($B2420,'Pliegos Tarifarios (Santiago)'!$A:$A,0)),H2420&lt;=5000,INDEX('Pliegos Tarifarios (Santiago)'!$I:$I,MATCH($B2420,'Pliegos Tarifarios (Santiago)'!$A:$A,0)),H2420&gt;5000,INDEX('Pliegos Tarifarios (Santiago)'!$J:$J,MATCH($B2420,'Pliegos Tarifarios (Santiago)'!$A:$A,0)))/1.19</f>
        <v>6309.1572760504196</v>
      </c>
      <c r="R2420" s="19">
        <f>INDEX('Pliegos Tarifarios (Santiago)'!$K:$K,MATCH($B2420,'Pliegos Tarifarios (Santiago)'!$A:$A,0))</f>
        <v>729.75599999999997</v>
      </c>
      <c r="S2420" s="21">
        <f t="shared" si="148"/>
        <v>412103.93268455041</v>
      </c>
      <c r="T2420" s="21">
        <f t="shared" si="149"/>
        <v>78299.747210064583</v>
      </c>
      <c r="U2420" s="19">
        <v>0</v>
      </c>
      <c r="V2420" s="21">
        <f t="shared" si="150"/>
        <v>490403.67989461496</v>
      </c>
    </row>
    <row r="2421" spans="1:22" x14ac:dyDescent="0.3">
      <c r="A2421" s="7" t="s">
        <v>141</v>
      </c>
      <c r="B2421" s="7">
        <v>10</v>
      </c>
      <c r="C2421" s="8" t="s">
        <v>178</v>
      </c>
      <c r="D2421" s="7" t="s">
        <v>446</v>
      </c>
      <c r="E2421" s="7" t="s">
        <v>444</v>
      </c>
      <c r="F2421" s="8" t="s">
        <v>447</v>
      </c>
      <c r="G2421" s="7" t="s">
        <v>16</v>
      </c>
      <c r="H2421" s="9">
        <v>1685.9348</v>
      </c>
      <c r="I2421" s="9">
        <v>4.6159999999999997</v>
      </c>
      <c r="J2421" s="9">
        <v>4.3628999999999998</v>
      </c>
      <c r="K2421" s="10">
        <v>0.94516897746967077</v>
      </c>
      <c r="L2421" s="9">
        <v>56.2</v>
      </c>
      <c r="M2421" s="19">
        <f>H2421*INDEX('Pliegos Tarifarios (Santiago)'!$B:$B,MATCH($B2421,'Pliegos Tarifarios (Santiago)'!$A:$A,0))</f>
        <v>222143.82705240001</v>
      </c>
      <c r="N2421" s="19">
        <f>I2421*INDEX('Pliegos Tarifarios (Santiago)'!$C:$C,MATCH($B2421,'Pliegos Tarifarios (Santiago)'!$A:$A,0))</f>
        <v>16034.433024</v>
      </c>
      <c r="O2421" s="19">
        <f>J2421*INDEX('Pliegos Tarifarios (Santiago)'!$D:$D,MATCH($B2421,'Pliegos Tarifarios (Santiago)'!$A:$A,0))</f>
        <v>63461.020054499997</v>
      </c>
      <c r="P2421" s="19">
        <f>H2421*INDEX('Pliegos Tarifarios (Santiago)'!$E:$E,MATCH($B2421,'Pliegos Tarifarios (Santiago)'!$A:$A,0))</f>
        <v>21957.614835199998</v>
      </c>
      <c r="Q2421" s="19" cm="1">
        <f t="array" ref="Q2421">H2421*_xlfn.IFS(H2421&lt;=350,INDEX('Pliegos Tarifarios (Santiago)'!$F:$F,MATCH($B2421,'Pliegos Tarifarios (Santiago)'!$A:$A,0)),H2421&lt;=500,INDEX('Pliegos Tarifarios (Santiago)'!$G:$G,MATCH($B2421,'Pliegos Tarifarios (Santiago)'!$A:$A,0)),H2421&lt;=1000,INDEX('Pliegos Tarifarios (Santiago)'!$H:$H,MATCH($B2421,'Pliegos Tarifarios (Santiago)'!$A:$A,0)),H2421&lt;=5000,INDEX('Pliegos Tarifarios (Santiago)'!$I:$I,MATCH($B2421,'Pliegos Tarifarios (Santiago)'!$A:$A,0)),H2421&gt;5000,INDEX('Pliegos Tarifarios (Santiago)'!$J:$J,MATCH($B2421,'Pliegos Tarifarios (Santiago)'!$A:$A,0)))/1.19</f>
        <v>5059.221151932773</v>
      </c>
      <c r="R2421" s="19">
        <f>INDEX('Pliegos Tarifarios (Santiago)'!$K:$K,MATCH($B2421,'Pliegos Tarifarios (Santiago)'!$A:$A,0))</f>
        <v>729.75599999999997</v>
      </c>
      <c r="S2421" s="21">
        <f t="shared" si="148"/>
        <v>329385.87211803277</v>
      </c>
      <c r="T2421" s="21">
        <f t="shared" si="149"/>
        <v>62583.315702426225</v>
      </c>
      <c r="U2421" s="19">
        <v>0</v>
      </c>
      <c r="V2421" s="21">
        <f t="shared" si="150"/>
        <v>391969.18782045902</v>
      </c>
    </row>
    <row r="2422" spans="1:22" x14ac:dyDescent="0.3">
      <c r="A2422" s="7" t="s">
        <v>141</v>
      </c>
      <c r="B2422" s="7">
        <v>10</v>
      </c>
      <c r="C2422" s="8" t="s">
        <v>178</v>
      </c>
      <c r="D2422" s="7" t="s">
        <v>448</v>
      </c>
      <c r="E2422" s="7" t="s">
        <v>327</v>
      </c>
      <c r="F2422" s="8" t="s">
        <v>449</v>
      </c>
      <c r="G2422" s="7" t="s">
        <v>16</v>
      </c>
      <c r="H2422" s="9">
        <v>3506.9432000000002</v>
      </c>
      <c r="I2422" s="9">
        <v>9.6986000000000008</v>
      </c>
      <c r="J2422" s="9">
        <v>9.6986000000000008</v>
      </c>
      <c r="K2422" s="10">
        <v>1</v>
      </c>
      <c r="L2422" s="9">
        <v>116.9</v>
      </c>
      <c r="M2422" s="19">
        <f>H2422*INDEX('Pliegos Tarifarios (Santiago)'!$B:$B,MATCH($B2422,'Pliegos Tarifarios (Santiago)'!$A:$A,0))</f>
        <v>462085.35686160001</v>
      </c>
      <c r="N2422" s="19">
        <f>I2422*INDEX('Pliegos Tarifarios (Santiago)'!$C:$C,MATCH($B2422,'Pliegos Tarifarios (Santiago)'!$A:$A,0))</f>
        <v>33689.677670400008</v>
      </c>
      <c r="O2422" s="19">
        <f>J2422*INDEX('Pliegos Tarifarios (Santiago)'!$D:$D,MATCH($B2422,'Pliegos Tarifarios (Santiago)'!$A:$A,0))</f>
        <v>141072.00465300001</v>
      </c>
      <c r="P2422" s="19">
        <f>H2422*INDEX('Pliegos Tarifarios (Santiago)'!$E:$E,MATCH($B2422,'Pliegos Tarifarios (Santiago)'!$A:$A,0))</f>
        <v>45674.428236799999</v>
      </c>
      <c r="Q2422" s="19" cm="1">
        <f t="array" ref="Q2422">H2422*_xlfn.IFS(H2422&lt;=350,INDEX('Pliegos Tarifarios (Santiago)'!$F:$F,MATCH($B2422,'Pliegos Tarifarios (Santiago)'!$A:$A,0)),H2422&lt;=500,INDEX('Pliegos Tarifarios (Santiago)'!$G:$G,MATCH($B2422,'Pliegos Tarifarios (Santiago)'!$A:$A,0)),H2422&lt;=1000,INDEX('Pliegos Tarifarios (Santiago)'!$H:$H,MATCH($B2422,'Pliegos Tarifarios (Santiago)'!$A:$A,0)),H2422&lt;=5000,INDEX('Pliegos Tarifarios (Santiago)'!$I:$I,MATCH($B2422,'Pliegos Tarifarios (Santiago)'!$A:$A,0)),H2422&gt;5000,INDEX('Pliegos Tarifarios (Santiago)'!$J:$J,MATCH($B2422,'Pliegos Tarifarios (Santiago)'!$A:$A,0)))/1.19</f>
        <v>10523.776611092437</v>
      </c>
      <c r="R2422" s="19">
        <f>INDEX('Pliegos Tarifarios (Santiago)'!$K:$K,MATCH($B2422,'Pliegos Tarifarios (Santiago)'!$A:$A,0))</f>
        <v>729.75599999999997</v>
      </c>
      <c r="S2422" s="21">
        <f t="shared" si="148"/>
        <v>693775.00003289245</v>
      </c>
      <c r="T2422" s="21">
        <f t="shared" si="149"/>
        <v>131817.25000624955</v>
      </c>
      <c r="U2422" s="19">
        <v>0</v>
      </c>
      <c r="V2422" s="21">
        <f t="shared" si="150"/>
        <v>825592.25003914197</v>
      </c>
    </row>
    <row r="2423" spans="1:22" x14ac:dyDescent="0.3">
      <c r="A2423" s="7" t="s">
        <v>141</v>
      </c>
      <c r="B2423" s="7">
        <v>10</v>
      </c>
      <c r="C2423" s="8" t="s">
        <v>178</v>
      </c>
      <c r="D2423" s="7" t="s">
        <v>450</v>
      </c>
      <c r="E2423" s="7" t="s">
        <v>327</v>
      </c>
      <c r="F2423" s="8" t="s">
        <v>451</v>
      </c>
      <c r="G2423" s="7" t="s">
        <v>16</v>
      </c>
      <c r="H2423" s="9">
        <v>2807.7075</v>
      </c>
      <c r="I2423" s="9">
        <v>7.3879999999999999</v>
      </c>
      <c r="J2423" s="9">
        <v>7.3879999999999999</v>
      </c>
      <c r="K2423" s="10">
        <v>1</v>
      </c>
      <c r="L2423" s="9">
        <v>93.59</v>
      </c>
      <c r="M2423" s="19">
        <f>H2423*INDEX('Pliegos Tarifarios (Santiago)'!$B:$B,MATCH($B2423,'Pliegos Tarifarios (Santiago)'!$A:$A,0))</f>
        <v>369951.9633225</v>
      </c>
      <c r="N2423" s="19">
        <f>I2423*INDEX('Pliegos Tarifarios (Santiago)'!$C:$C,MATCH($B2423,'Pliegos Tarifarios (Santiago)'!$A:$A,0))</f>
        <v>25663.429632000003</v>
      </c>
      <c r="O2423" s="19">
        <f>J2423*INDEX('Pliegos Tarifarios (Santiago)'!$D:$D,MATCH($B2423,'Pliegos Tarifarios (Santiago)'!$A:$A,0))</f>
        <v>107462.92973999999</v>
      </c>
      <c r="P2423" s="19">
        <f>H2423*INDEX('Pliegos Tarifarios (Santiago)'!$E:$E,MATCH($B2423,'Pliegos Tarifarios (Santiago)'!$A:$A,0))</f>
        <v>36567.582479999997</v>
      </c>
      <c r="Q2423" s="19" cm="1">
        <f t="array" ref="Q2423">H2423*_xlfn.IFS(H2423&lt;=350,INDEX('Pliegos Tarifarios (Santiago)'!$F:$F,MATCH($B2423,'Pliegos Tarifarios (Santiago)'!$A:$A,0)),H2423&lt;=500,INDEX('Pliegos Tarifarios (Santiago)'!$G:$G,MATCH($B2423,'Pliegos Tarifarios (Santiago)'!$A:$A,0)),H2423&lt;=1000,INDEX('Pliegos Tarifarios (Santiago)'!$H:$H,MATCH($B2423,'Pliegos Tarifarios (Santiago)'!$A:$A,0)),H2423&lt;=5000,INDEX('Pliegos Tarifarios (Santiago)'!$I:$I,MATCH($B2423,'Pliegos Tarifarios (Santiago)'!$A:$A,0)),H2423&gt;5000,INDEX('Pliegos Tarifarios (Santiago)'!$J:$J,MATCH($B2423,'Pliegos Tarifarios (Santiago)'!$A:$A,0)))/1.19</f>
        <v>8425.4819180672275</v>
      </c>
      <c r="R2423" s="19">
        <f>INDEX('Pliegos Tarifarios (Santiago)'!$K:$K,MATCH($B2423,'Pliegos Tarifarios (Santiago)'!$A:$A,0))</f>
        <v>729.75599999999997</v>
      </c>
      <c r="S2423" s="21">
        <f t="shared" si="148"/>
        <v>548801.14309256722</v>
      </c>
      <c r="T2423" s="21">
        <f t="shared" si="149"/>
        <v>104272.21718758777</v>
      </c>
      <c r="U2423" s="19">
        <v>0</v>
      </c>
      <c r="V2423" s="21">
        <f t="shared" si="150"/>
        <v>653073.36028015497</v>
      </c>
    </row>
    <row r="2424" spans="1:22" x14ac:dyDescent="0.3">
      <c r="A2424" s="7" t="s">
        <v>141</v>
      </c>
      <c r="B2424" s="7">
        <v>10</v>
      </c>
      <c r="C2424" s="8" t="s">
        <v>178</v>
      </c>
      <c r="D2424" s="7" t="s">
        <v>452</v>
      </c>
      <c r="E2424" s="7" t="s">
        <v>327</v>
      </c>
      <c r="F2424" s="8" t="s">
        <v>453</v>
      </c>
      <c r="G2424" s="7" t="s">
        <v>16</v>
      </c>
      <c r="H2424" s="9">
        <v>2100.0101</v>
      </c>
      <c r="I2424" s="9">
        <v>5.5694999999999997</v>
      </c>
      <c r="J2424" s="9">
        <v>5.5694999999999997</v>
      </c>
      <c r="K2424" s="10">
        <v>1</v>
      </c>
      <c r="L2424" s="9">
        <v>70</v>
      </c>
      <c r="M2424" s="19">
        <f>H2424*INDEX('Pliegos Tarifarios (Santiago)'!$B:$B,MATCH($B2424,'Pliegos Tarifarios (Santiago)'!$A:$A,0))</f>
        <v>276703.63080630003</v>
      </c>
      <c r="N2424" s="19">
        <f>I2424*INDEX('Pliegos Tarifarios (Santiago)'!$C:$C,MATCH($B2424,'Pliegos Tarifarios (Santiago)'!$A:$A,0))</f>
        <v>19346.571648000001</v>
      </c>
      <c r="O2424" s="19">
        <f>J2424*INDEX('Pliegos Tarifarios (Santiago)'!$D:$D,MATCH($B2424,'Pliegos Tarifarios (Santiago)'!$A:$A,0))</f>
        <v>81011.747047499986</v>
      </c>
      <c r="P2424" s="19">
        <f>H2424*INDEX('Pliegos Tarifarios (Santiago)'!$E:$E,MATCH($B2424,'Pliegos Tarifarios (Santiago)'!$A:$A,0))</f>
        <v>27350.531542399996</v>
      </c>
      <c r="Q2424" s="19" cm="1">
        <f t="array" ref="Q2424">H2424*_xlfn.IFS(H2424&lt;=350,INDEX('Pliegos Tarifarios (Santiago)'!$F:$F,MATCH($B2424,'Pliegos Tarifarios (Santiago)'!$A:$A,0)),H2424&lt;=500,INDEX('Pliegos Tarifarios (Santiago)'!$G:$G,MATCH($B2424,'Pliegos Tarifarios (Santiago)'!$A:$A,0)),H2424&lt;=1000,INDEX('Pliegos Tarifarios (Santiago)'!$H:$H,MATCH($B2424,'Pliegos Tarifarios (Santiago)'!$A:$A,0)),H2424&lt;=5000,INDEX('Pliegos Tarifarios (Santiago)'!$I:$I,MATCH($B2424,'Pliegos Tarifarios (Santiago)'!$A:$A,0)),H2424&gt;5000,INDEX('Pliegos Tarifarios (Santiago)'!$J:$J,MATCH($B2424,'Pliegos Tarifarios (Santiago)'!$A:$A,0)))/1.19</f>
        <v>6301.7950143697472</v>
      </c>
      <c r="R2424" s="19">
        <f>INDEX('Pliegos Tarifarios (Santiago)'!$K:$K,MATCH($B2424,'Pliegos Tarifarios (Santiago)'!$A:$A,0))</f>
        <v>729.75599999999997</v>
      </c>
      <c r="S2424" s="21">
        <f t="shared" si="148"/>
        <v>411444.03205856978</v>
      </c>
      <c r="T2424" s="21">
        <f t="shared" si="149"/>
        <v>78174.366091128264</v>
      </c>
      <c r="U2424" s="19">
        <v>0</v>
      </c>
      <c r="V2424" s="21">
        <f t="shared" si="150"/>
        <v>489618.39814969804</v>
      </c>
    </row>
    <row r="2425" spans="1:22" x14ac:dyDescent="0.3">
      <c r="A2425" s="7" t="s">
        <v>141</v>
      </c>
      <c r="B2425" s="7">
        <v>10</v>
      </c>
      <c r="C2425" s="8" t="s">
        <v>178</v>
      </c>
      <c r="D2425" s="7" t="s">
        <v>454</v>
      </c>
      <c r="E2425" s="7" t="s">
        <v>327</v>
      </c>
      <c r="F2425" s="8" t="s">
        <v>455</v>
      </c>
      <c r="G2425" s="7" t="s">
        <v>16</v>
      </c>
      <c r="H2425" s="9">
        <v>2107.9168</v>
      </c>
      <c r="I2425" s="9">
        <v>5.7333999999999996</v>
      </c>
      <c r="J2425" s="9">
        <v>5.7333999999999996</v>
      </c>
      <c r="K2425" s="10">
        <v>1</v>
      </c>
      <c r="L2425" s="9">
        <v>70.260000000000005</v>
      </c>
      <c r="M2425" s="19">
        <f>H2425*INDEX('Pliegos Tarifarios (Santiago)'!$B:$B,MATCH($B2425,'Pliegos Tarifarios (Santiago)'!$A:$A,0))</f>
        <v>277745.44131840003</v>
      </c>
      <c r="N2425" s="19">
        <f>I2425*INDEX('Pliegos Tarifarios (Santiago)'!$C:$C,MATCH($B2425,'Pliegos Tarifarios (Santiago)'!$A:$A,0))</f>
        <v>19915.905177600001</v>
      </c>
      <c r="O2425" s="19">
        <f>J2425*INDEX('Pliegos Tarifarios (Santiago)'!$D:$D,MATCH($B2425,'Pliegos Tarifarios (Santiago)'!$A:$A,0))</f>
        <v>83395.771706999993</v>
      </c>
      <c r="P2425" s="19">
        <f>H2425*INDEX('Pliegos Tarifarios (Santiago)'!$E:$E,MATCH($B2425,'Pliegos Tarifarios (Santiago)'!$A:$A,0))</f>
        <v>27453.508403199998</v>
      </c>
      <c r="Q2425" s="19" cm="1">
        <f t="array" ref="Q2425">H2425*_xlfn.IFS(H2425&lt;=350,INDEX('Pliegos Tarifarios (Santiago)'!$F:$F,MATCH($B2425,'Pliegos Tarifarios (Santiago)'!$A:$A,0)),H2425&lt;=500,INDEX('Pliegos Tarifarios (Santiago)'!$G:$G,MATCH($B2425,'Pliegos Tarifarios (Santiago)'!$A:$A,0)),H2425&lt;=1000,INDEX('Pliegos Tarifarios (Santiago)'!$H:$H,MATCH($B2425,'Pliegos Tarifarios (Santiago)'!$A:$A,0)),H2425&lt;=5000,INDEX('Pliegos Tarifarios (Santiago)'!$I:$I,MATCH($B2425,'Pliegos Tarifarios (Santiago)'!$A:$A,0)),H2425&gt;5000,INDEX('Pliegos Tarifarios (Santiago)'!$J:$J,MATCH($B2425,'Pliegos Tarifarios (Santiago)'!$A:$A,0)))/1.19</f>
        <v>6325.5217586554618</v>
      </c>
      <c r="R2425" s="19">
        <f>INDEX('Pliegos Tarifarios (Santiago)'!$K:$K,MATCH($B2425,'Pliegos Tarifarios (Santiago)'!$A:$A,0))</f>
        <v>729.75599999999997</v>
      </c>
      <c r="S2425" s="21">
        <f t="shared" si="148"/>
        <v>415565.90436485544</v>
      </c>
      <c r="T2425" s="21">
        <f t="shared" si="149"/>
        <v>78957.521829322533</v>
      </c>
      <c r="U2425" s="19">
        <v>0</v>
      </c>
      <c r="V2425" s="21">
        <f t="shared" si="150"/>
        <v>494523.42619417794</v>
      </c>
    </row>
    <row r="2426" spans="1:22" x14ac:dyDescent="0.3">
      <c r="A2426" s="7" t="s">
        <v>141</v>
      </c>
      <c r="B2426" s="7">
        <v>10</v>
      </c>
      <c r="C2426" s="8" t="s">
        <v>178</v>
      </c>
      <c r="D2426" s="7" t="s">
        <v>456</v>
      </c>
      <c r="E2426" s="7" t="s">
        <v>327</v>
      </c>
      <c r="F2426" s="8" t="s">
        <v>457</v>
      </c>
      <c r="G2426" s="7" t="s">
        <v>16</v>
      </c>
      <c r="H2426" s="9">
        <v>2106.3829999999998</v>
      </c>
      <c r="I2426" s="9">
        <v>5.6113</v>
      </c>
      <c r="J2426" s="9">
        <v>5.4804000000000004</v>
      </c>
      <c r="K2426" s="10">
        <v>0.97667207242528475</v>
      </c>
      <c r="L2426" s="9">
        <v>70.209999999999994</v>
      </c>
      <c r="M2426" s="19">
        <f>H2426*INDEX('Pliegos Tarifarios (Santiago)'!$B:$B,MATCH($B2426,'Pliegos Tarifarios (Santiago)'!$A:$A,0))</f>
        <v>277543.34322899999</v>
      </c>
      <c r="N2426" s="19">
        <f>I2426*INDEX('Pliegos Tarifarios (Santiago)'!$C:$C,MATCH($B2426,'Pliegos Tarifarios (Santiago)'!$A:$A,0))</f>
        <v>19491.770803200001</v>
      </c>
      <c r="O2426" s="19">
        <f>J2426*INDEX('Pliegos Tarifarios (Santiago)'!$D:$D,MATCH($B2426,'Pliegos Tarifarios (Santiago)'!$A:$A,0))</f>
        <v>79715.733642000007</v>
      </c>
      <c r="P2426" s="19">
        <f>H2426*INDEX('Pliegos Tarifarios (Santiago)'!$E:$E,MATCH($B2426,'Pliegos Tarifarios (Santiago)'!$A:$A,0))</f>
        <v>27433.532191999995</v>
      </c>
      <c r="Q2426" s="19" cm="1">
        <f t="array" ref="Q2426">H2426*_xlfn.IFS(H2426&lt;=350,INDEX('Pliegos Tarifarios (Santiago)'!$F:$F,MATCH($B2426,'Pliegos Tarifarios (Santiago)'!$A:$A,0)),H2426&lt;=500,INDEX('Pliegos Tarifarios (Santiago)'!$G:$G,MATCH($B2426,'Pliegos Tarifarios (Santiago)'!$A:$A,0)),H2426&lt;=1000,INDEX('Pliegos Tarifarios (Santiago)'!$H:$H,MATCH($B2426,'Pliegos Tarifarios (Santiago)'!$A:$A,0)),H2426&lt;=5000,INDEX('Pliegos Tarifarios (Santiago)'!$I:$I,MATCH($B2426,'Pliegos Tarifarios (Santiago)'!$A:$A,0)),H2426&gt;5000,INDEX('Pliegos Tarifarios (Santiago)'!$J:$J,MATCH($B2426,'Pliegos Tarifarios (Santiago)'!$A:$A,0)))/1.19</f>
        <v>6320.9190697478989</v>
      </c>
      <c r="R2426" s="19">
        <f>INDEX('Pliegos Tarifarios (Santiago)'!$K:$K,MATCH($B2426,'Pliegos Tarifarios (Santiago)'!$A:$A,0))</f>
        <v>729.75599999999997</v>
      </c>
      <c r="S2426" s="21">
        <f t="shared" si="148"/>
        <v>411235.05493594793</v>
      </c>
      <c r="T2426" s="21">
        <f t="shared" si="149"/>
        <v>78134.660437830113</v>
      </c>
      <c r="U2426" s="19">
        <v>0</v>
      </c>
      <c r="V2426" s="21">
        <f t="shared" si="150"/>
        <v>489369.71537377802</v>
      </c>
    </row>
    <row r="2427" spans="1:22" x14ac:dyDescent="0.3">
      <c r="A2427" s="7" t="s">
        <v>141</v>
      </c>
      <c r="B2427" s="7">
        <v>10</v>
      </c>
      <c r="C2427" s="8" t="s">
        <v>178</v>
      </c>
      <c r="D2427" s="7" t="s">
        <v>458</v>
      </c>
      <c r="E2427" s="7" t="s">
        <v>327</v>
      </c>
      <c r="F2427" s="8" t="s">
        <v>459</v>
      </c>
      <c r="G2427" s="7" t="s">
        <v>16</v>
      </c>
      <c r="H2427" s="9">
        <v>2103.1214</v>
      </c>
      <c r="I2427" s="9">
        <v>5.6406999999999998</v>
      </c>
      <c r="J2427" s="9">
        <v>5.6406999999999998</v>
      </c>
      <c r="K2427" s="10">
        <v>1</v>
      </c>
      <c r="L2427" s="9">
        <v>70.099999999999994</v>
      </c>
      <c r="M2427" s="19">
        <f>H2427*INDEX('Pliegos Tarifarios (Santiago)'!$B:$B,MATCH($B2427,'Pliegos Tarifarios (Santiago)'!$A:$A,0))</f>
        <v>277113.5850282</v>
      </c>
      <c r="N2427" s="19">
        <f>I2427*INDEX('Pliegos Tarifarios (Santiago)'!$C:$C,MATCH($B2427,'Pliegos Tarifarios (Santiago)'!$A:$A,0))</f>
        <v>19593.896524800002</v>
      </c>
      <c r="O2427" s="19">
        <f>J2427*INDEX('Pliegos Tarifarios (Santiago)'!$D:$D,MATCH($B2427,'Pliegos Tarifarios (Santiago)'!$A:$A,0))</f>
        <v>82047.394123499995</v>
      </c>
      <c r="P2427" s="19">
        <f>H2427*INDEX('Pliegos Tarifarios (Santiago)'!$E:$E,MATCH($B2427,'Pliegos Tarifarios (Santiago)'!$A:$A,0))</f>
        <v>27391.053113599999</v>
      </c>
      <c r="Q2427" s="19" cm="1">
        <f t="array" ref="Q2427">H2427*_xlfn.IFS(H2427&lt;=350,INDEX('Pliegos Tarifarios (Santiago)'!$F:$F,MATCH($B2427,'Pliegos Tarifarios (Santiago)'!$A:$A,0)),H2427&lt;=500,INDEX('Pliegos Tarifarios (Santiago)'!$G:$G,MATCH($B2427,'Pliegos Tarifarios (Santiago)'!$A:$A,0)),H2427&lt;=1000,INDEX('Pliegos Tarifarios (Santiago)'!$H:$H,MATCH($B2427,'Pliegos Tarifarios (Santiago)'!$A:$A,0)),H2427&lt;=5000,INDEX('Pliegos Tarifarios (Santiago)'!$I:$I,MATCH($B2427,'Pliegos Tarifarios (Santiago)'!$A:$A,0)),H2427&gt;5000,INDEX('Pliegos Tarifarios (Santiago)'!$J:$J,MATCH($B2427,'Pliegos Tarifarios (Santiago)'!$A:$A,0)))/1.19</f>
        <v>6311.1315289075628</v>
      </c>
      <c r="R2427" s="19">
        <f>INDEX('Pliegos Tarifarios (Santiago)'!$K:$K,MATCH($B2427,'Pliegos Tarifarios (Santiago)'!$A:$A,0))</f>
        <v>729.75599999999997</v>
      </c>
      <c r="S2427" s="21">
        <f t="shared" si="148"/>
        <v>413186.81631900754</v>
      </c>
      <c r="T2427" s="21">
        <f t="shared" si="149"/>
        <v>78505.495100611428</v>
      </c>
      <c r="U2427" s="19">
        <v>0</v>
      </c>
      <c r="V2427" s="21">
        <f t="shared" si="150"/>
        <v>491692.31141961896</v>
      </c>
    </row>
    <row r="2428" spans="1:22" x14ac:dyDescent="0.3">
      <c r="A2428" s="7" t="s">
        <v>141</v>
      </c>
      <c r="B2428" s="7">
        <v>10</v>
      </c>
      <c r="C2428" s="8" t="s">
        <v>178</v>
      </c>
      <c r="D2428" s="7" t="s">
        <v>460</v>
      </c>
      <c r="E2428" s="7" t="s">
        <v>327</v>
      </c>
      <c r="F2428" s="8" t="s">
        <v>461</v>
      </c>
      <c r="G2428" s="7" t="s">
        <v>16</v>
      </c>
      <c r="H2428" s="9">
        <v>2109.402</v>
      </c>
      <c r="I2428" s="9">
        <v>5.7098000000000004</v>
      </c>
      <c r="J2428" s="9">
        <v>5.5449999999999999</v>
      </c>
      <c r="K2428" s="10">
        <v>0.97113734281410902</v>
      </c>
      <c r="L2428" s="9">
        <v>70.31</v>
      </c>
      <c r="M2428" s="19">
        <f>H2428*INDEX('Pliegos Tarifarios (Santiago)'!$B:$B,MATCH($B2428,'Pliegos Tarifarios (Santiago)'!$A:$A,0))</f>
        <v>277941.13572600001</v>
      </c>
      <c r="N2428" s="19">
        <f>I2428*INDEX('Pliegos Tarifarios (Santiago)'!$C:$C,MATCH($B2428,'Pliegos Tarifarios (Santiago)'!$A:$A,0))</f>
        <v>19833.926707200004</v>
      </c>
      <c r="O2428" s="19">
        <f>J2428*INDEX('Pliegos Tarifarios (Santiago)'!$D:$D,MATCH($B2428,'Pliegos Tarifarios (Santiago)'!$A:$A,0))</f>
        <v>80655.379724999992</v>
      </c>
      <c r="P2428" s="19">
        <f>H2428*INDEX('Pliegos Tarifarios (Santiago)'!$E:$E,MATCH($B2428,'Pliegos Tarifarios (Santiago)'!$A:$A,0))</f>
        <v>27472.851648</v>
      </c>
      <c r="Q2428" s="19" cm="1">
        <f t="array" ref="Q2428">H2428*_xlfn.IFS(H2428&lt;=350,INDEX('Pliegos Tarifarios (Santiago)'!$F:$F,MATCH($B2428,'Pliegos Tarifarios (Santiago)'!$A:$A,0)),H2428&lt;=500,INDEX('Pliegos Tarifarios (Santiago)'!$G:$G,MATCH($B2428,'Pliegos Tarifarios (Santiago)'!$A:$A,0)),H2428&lt;=1000,INDEX('Pliegos Tarifarios (Santiago)'!$H:$H,MATCH($B2428,'Pliegos Tarifarios (Santiago)'!$A:$A,0)),H2428&lt;=5000,INDEX('Pliegos Tarifarios (Santiago)'!$I:$I,MATCH($B2428,'Pliegos Tarifarios (Santiago)'!$A:$A,0)),H2428&gt;5000,INDEX('Pliegos Tarifarios (Santiago)'!$J:$J,MATCH($B2428,'Pliegos Tarifarios (Santiago)'!$A:$A,0)))/1.19</f>
        <v>6329.9786067226887</v>
      </c>
      <c r="R2428" s="19">
        <f>INDEX('Pliegos Tarifarios (Santiago)'!$K:$K,MATCH($B2428,'Pliegos Tarifarios (Santiago)'!$A:$A,0))</f>
        <v>729.75599999999997</v>
      </c>
      <c r="S2428" s="21">
        <f t="shared" si="148"/>
        <v>412963.02841292269</v>
      </c>
      <c r="T2428" s="21">
        <f t="shared" si="149"/>
        <v>78462.97539845531</v>
      </c>
      <c r="U2428" s="19">
        <v>0</v>
      </c>
      <c r="V2428" s="21">
        <f t="shared" si="150"/>
        <v>491426.00381137803</v>
      </c>
    </row>
    <row r="2429" spans="1:22" x14ac:dyDescent="0.3">
      <c r="A2429" s="7" t="s">
        <v>141</v>
      </c>
      <c r="B2429" s="7">
        <v>10</v>
      </c>
      <c r="C2429" s="8" t="s">
        <v>178</v>
      </c>
      <c r="D2429" s="7" t="s">
        <v>462</v>
      </c>
      <c r="E2429" s="7" t="s">
        <v>327</v>
      </c>
      <c r="F2429" s="8" t="s">
        <v>76</v>
      </c>
      <c r="G2429" s="7" t="s">
        <v>16</v>
      </c>
      <c r="H2429" s="9">
        <v>2805.2186000000002</v>
      </c>
      <c r="I2429" s="9">
        <v>7.4161000000000001</v>
      </c>
      <c r="J2429" s="9">
        <v>7.3650000000000002</v>
      </c>
      <c r="K2429" s="10">
        <v>0.99310958590094522</v>
      </c>
      <c r="L2429" s="9">
        <v>93.51</v>
      </c>
      <c r="M2429" s="19">
        <f>H2429*INDEX('Pliegos Tarifarios (Santiago)'!$B:$B,MATCH($B2429,'Pliegos Tarifarios (Santiago)'!$A:$A,0))</f>
        <v>369624.01839180005</v>
      </c>
      <c r="N2429" s="19">
        <f>I2429*INDEX('Pliegos Tarifarios (Santiago)'!$C:$C,MATCH($B2429,'Pliegos Tarifarios (Santiago)'!$A:$A,0))</f>
        <v>25761.039590400003</v>
      </c>
      <c r="O2429" s="19">
        <f>J2429*INDEX('Pliegos Tarifarios (Santiago)'!$D:$D,MATCH($B2429,'Pliegos Tarifarios (Santiago)'!$A:$A,0))</f>
        <v>107128.380825</v>
      </c>
      <c r="P2429" s="19">
        <f>H2429*INDEX('Pliegos Tarifarios (Santiago)'!$E:$E,MATCH($B2429,'Pliegos Tarifarios (Santiago)'!$A:$A,0))</f>
        <v>36535.167046399998</v>
      </c>
      <c r="Q2429" s="19" cm="1">
        <f t="array" ref="Q2429">H2429*_xlfn.IFS(H2429&lt;=350,INDEX('Pliegos Tarifarios (Santiago)'!$F:$F,MATCH($B2429,'Pliegos Tarifarios (Santiago)'!$A:$A,0)),H2429&lt;=500,INDEX('Pliegos Tarifarios (Santiago)'!$G:$G,MATCH($B2429,'Pliegos Tarifarios (Santiago)'!$A:$A,0)),H2429&lt;=1000,INDEX('Pliegos Tarifarios (Santiago)'!$H:$H,MATCH($B2429,'Pliegos Tarifarios (Santiago)'!$A:$A,0)),H2429&lt;=5000,INDEX('Pliegos Tarifarios (Santiago)'!$I:$I,MATCH($B2429,'Pliegos Tarifarios (Santiago)'!$A:$A,0)),H2429&gt;5000,INDEX('Pliegos Tarifarios (Santiago)'!$J:$J,MATCH($B2429,'Pliegos Tarifarios (Santiago)'!$A:$A,0)))/1.19</f>
        <v>8418.0131265546224</v>
      </c>
      <c r="R2429" s="19">
        <f>INDEX('Pliegos Tarifarios (Santiago)'!$K:$K,MATCH($B2429,'Pliegos Tarifarios (Santiago)'!$A:$A,0))</f>
        <v>729.75599999999997</v>
      </c>
      <c r="S2429" s="21">
        <f t="shared" si="148"/>
        <v>548196.3749801548</v>
      </c>
      <c r="T2429" s="21">
        <f t="shared" si="149"/>
        <v>104157.31124622941</v>
      </c>
      <c r="U2429" s="19">
        <v>0</v>
      </c>
      <c r="V2429" s="21">
        <f t="shared" si="150"/>
        <v>652353.68622638425</v>
      </c>
    </row>
    <row r="2430" spans="1:22" x14ac:dyDescent="0.3">
      <c r="A2430" s="7" t="s">
        <v>141</v>
      </c>
      <c r="B2430" s="7">
        <v>10</v>
      </c>
      <c r="C2430" s="8" t="s">
        <v>178</v>
      </c>
      <c r="D2430" s="7" t="s">
        <v>463</v>
      </c>
      <c r="E2430" s="7" t="s">
        <v>327</v>
      </c>
      <c r="F2430" s="8" t="s">
        <v>464</v>
      </c>
      <c r="G2430" s="7" t="s">
        <v>16</v>
      </c>
      <c r="H2430" s="9">
        <v>2806.6107999999999</v>
      </c>
      <c r="I2430" s="9">
        <v>7.5594000000000001</v>
      </c>
      <c r="J2430" s="9">
        <v>7.4196999999999997</v>
      </c>
      <c r="K2430" s="10">
        <v>0.98151969733047595</v>
      </c>
      <c r="L2430" s="9">
        <v>93.55</v>
      </c>
      <c r="M2430" s="19">
        <f>H2430*INDEX('Pliegos Tarifarios (Santiago)'!$B:$B,MATCH($B2430,'Pliegos Tarifarios (Santiago)'!$A:$A,0))</f>
        <v>369807.45884039998</v>
      </c>
      <c r="N2430" s="19">
        <f>I2430*INDEX('Pliegos Tarifarios (Santiago)'!$C:$C,MATCH($B2430,'Pliegos Tarifarios (Santiago)'!$A:$A,0))</f>
        <v>26258.815641600002</v>
      </c>
      <c r="O2430" s="19">
        <f>J2430*INDEX('Pliegos Tarifarios (Santiago)'!$D:$D,MATCH($B2430,'Pliegos Tarifarios (Santiago)'!$A:$A,0))</f>
        <v>107924.02541849999</v>
      </c>
      <c r="P2430" s="19">
        <f>H2430*INDEX('Pliegos Tarifarios (Santiago)'!$E:$E,MATCH($B2430,'Pliegos Tarifarios (Santiago)'!$A:$A,0))</f>
        <v>36553.299059199999</v>
      </c>
      <c r="Q2430" s="19" cm="1">
        <f t="array" ref="Q2430">H2430*_xlfn.IFS(H2430&lt;=350,INDEX('Pliegos Tarifarios (Santiago)'!$F:$F,MATCH($B2430,'Pliegos Tarifarios (Santiago)'!$A:$A,0)),H2430&lt;=500,INDEX('Pliegos Tarifarios (Santiago)'!$G:$G,MATCH($B2430,'Pliegos Tarifarios (Santiago)'!$A:$A,0)),H2430&lt;=1000,INDEX('Pliegos Tarifarios (Santiago)'!$H:$H,MATCH($B2430,'Pliegos Tarifarios (Santiago)'!$A:$A,0)),H2430&lt;=5000,INDEX('Pliegos Tarifarios (Santiago)'!$I:$I,MATCH($B2430,'Pliegos Tarifarios (Santiago)'!$A:$A,0)),H2430&gt;5000,INDEX('Pliegos Tarifarios (Santiago)'!$J:$J,MATCH($B2430,'Pliegos Tarifarios (Santiago)'!$A:$A,0)))/1.19</f>
        <v>8422.190896470589</v>
      </c>
      <c r="R2430" s="19">
        <f>INDEX('Pliegos Tarifarios (Santiago)'!$K:$K,MATCH($B2430,'Pliegos Tarifarios (Santiago)'!$A:$A,0))</f>
        <v>729.75599999999997</v>
      </c>
      <c r="S2430" s="21">
        <f t="shared" si="148"/>
        <v>549695.54585617059</v>
      </c>
      <c r="T2430" s="21">
        <f t="shared" si="149"/>
        <v>104442.15371267241</v>
      </c>
      <c r="U2430" s="19">
        <v>0</v>
      </c>
      <c r="V2430" s="21">
        <f t="shared" si="150"/>
        <v>654137.699568843</v>
      </c>
    </row>
    <row r="2431" spans="1:22" x14ac:dyDescent="0.3">
      <c r="A2431" s="7" t="s">
        <v>141</v>
      </c>
      <c r="B2431" s="7">
        <v>10</v>
      </c>
      <c r="C2431" s="8" t="s">
        <v>178</v>
      </c>
      <c r="D2431" s="7" t="s">
        <v>465</v>
      </c>
      <c r="E2431" s="7" t="s">
        <v>75</v>
      </c>
      <c r="F2431" s="8" t="s">
        <v>82</v>
      </c>
      <c r="G2431" s="7" t="s">
        <v>16</v>
      </c>
      <c r="H2431" s="9">
        <v>2098.1718000000001</v>
      </c>
      <c r="I2431" s="9">
        <v>5.7129000000000003</v>
      </c>
      <c r="J2431" s="9">
        <v>5.5865</v>
      </c>
      <c r="K2431" s="10">
        <v>0.97787463459889024</v>
      </c>
      <c r="L2431" s="9">
        <v>69.94</v>
      </c>
      <c r="M2431" s="19">
        <f>H2431*INDEX('Pliegos Tarifarios (Santiago)'!$B:$B,MATCH($B2431,'Pliegos Tarifarios (Santiago)'!$A:$A,0))</f>
        <v>276461.41088340001</v>
      </c>
      <c r="N2431" s="19">
        <f>I2431*INDEX('Pliegos Tarifarios (Santiago)'!$C:$C,MATCH($B2431,'Pliegos Tarifarios (Santiago)'!$A:$A,0))</f>
        <v>19844.695065600001</v>
      </c>
      <c r="O2431" s="19">
        <f>J2431*INDEX('Pliegos Tarifarios (Santiago)'!$D:$D,MATCH($B2431,'Pliegos Tarifarios (Santiago)'!$A:$A,0))</f>
        <v>81259.022332499997</v>
      </c>
      <c r="P2431" s="19">
        <f>H2431*INDEX('Pliegos Tarifarios (Santiago)'!$E:$E,MATCH($B2431,'Pliegos Tarifarios (Santiago)'!$A:$A,0))</f>
        <v>27326.5895232</v>
      </c>
      <c r="Q2431" s="19" cm="1">
        <f t="array" ref="Q2431">H2431*_xlfn.IFS(H2431&lt;=350,INDEX('Pliegos Tarifarios (Santiago)'!$F:$F,MATCH($B2431,'Pliegos Tarifarios (Santiago)'!$A:$A,0)),H2431&lt;=500,INDEX('Pliegos Tarifarios (Santiago)'!$G:$G,MATCH($B2431,'Pliegos Tarifarios (Santiago)'!$A:$A,0)),H2431&lt;=1000,INDEX('Pliegos Tarifarios (Santiago)'!$H:$H,MATCH($B2431,'Pliegos Tarifarios (Santiago)'!$A:$A,0)),H2431&lt;=5000,INDEX('Pliegos Tarifarios (Santiago)'!$I:$I,MATCH($B2431,'Pliegos Tarifarios (Santiago)'!$A:$A,0)),H2431&gt;5000,INDEX('Pliegos Tarifarios (Santiago)'!$J:$J,MATCH($B2431,'Pliegos Tarifarios (Santiago)'!$A:$A,0)))/1.19</f>
        <v>6296.278569579832</v>
      </c>
      <c r="R2431" s="19">
        <f>INDEX('Pliegos Tarifarios (Santiago)'!$K:$K,MATCH($B2431,'Pliegos Tarifarios (Santiago)'!$A:$A,0))</f>
        <v>729.75599999999997</v>
      </c>
      <c r="S2431" s="21">
        <f t="shared" si="148"/>
        <v>411917.75237427978</v>
      </c>
      <c r="T2431" s="21">
        <f t="shared" si="149"/>
        <v>78264.372951113153</v>
      </c>
      <c r="U2431" s="19">
        <v>0</v>
      </c>
      <c r="V2431" s="21">
        <f t="shared" si="150"/>
        <v>490182.12532539293</v>
      </c>
    </row>
    <row r="2432" spans="1:22" x14ac:dyDescent="0.3">
      <c r="A2432" s="7" t="s">
        <v>141</v>
      </c>
      <c r="B2432" s="7">
        <v>10</v>
      </c>
      <c r="C2432" s="8" t="s">
        <v>178</v>
      </c>
      <c r="D2432" s="7" t="s">
        <v>466</v>
      </c>
      <c r="E2432" s="7" t="s">
        <v>75</v>
      </c>
      <c r="F2432" s="8" t="s">
        <v>88</v>
      </c>
      <c r="G2432" s="7" t="s">
        <v>16</v>
      </c>
      <c r="H2432" s="9">
        <v>1684.4233999999999</v>
      </c>
      <c r="I2432" s="9">
        <v>4.5949</v>
      </c>
      <c r="J2432" s="9">
        <v>4.3460000000000001</v>
      </c>
      <c r="K2432" s="10">
        <v>0.9458312476876537</v>
      </c>
      <c r="L2432" s="9">
        <v>56.15</v>
      </c>
      <c r="M2432" s="19">
        <f>H2432*INDEX('Pliegos Tarifarios (Santiago)'!$B:$B,MATCH($B2432,'Pliegos Tarifarios (Santiago)'!$A:$A,0))</f>
        <v>221944.68045419999</v>
      </c>
      <c r="N2432" s="19">
        <f>I2432*INDEX('Pliegos Tarifarios (Santiago)'!$C:$C,MATCH($B2432,'Pliegos Tarifarios (Santiago)'!$A:$A,0))</f>
        <v>15961.138713600001</v>
      </c>
      <c r="O2432" s="19">
        <f>J2432*INDEX('Pliegos Tarifarios (Santiago)'!$D:$D,MATCH($B2432,'Pliegos Tarifarios (Santiago)'!$A:$A,0))</f>
        <v>63215.199329999996</v>
      </c>
      <c r="P2432" s="19">
        <f>H2432*INDEX('Pliegos Tarifarios (Santiago)'!$E:$E,MATCH($B2432,'Pliegos Tarifarios (Santiago)'!$A:$A,0))</f>
        <v>21937.930361599996</v>
      </c>
      <c r="Q2432" s="19" cm="1">
        <f t="array" ref="Q2432">H2432*_xlfn.IFS(H2432&lt;=350,INDEX('Pliegos Tarifarios (Santiago)'!$F:$F,MATCH($B2432,'Pliegos Tarifarios (Santiago)'!$A:$A,0)),H2432&lt;=500,INDEX('Pliegos Tarifarios (Santiago)'!$G:$G,MATCH($B2432,'Pliegos Tarifarios (Santiago)'!$A:$A,0)),H2432&lt;=1000,INDEX('Pliegos Tarifarios (Santiago)'!$H:$H,MATCH($B2432,'Pliegos Tarifarios (Santiago)'!$A:$A,0)),H2432&lt;=5000,INDEX('Pliegos Tarifarios (Santiago)'!$I:$I,MATCH($B2432,'Pliegos Tarifarios (Santiago)'!$A:$A,0)),H2432&gt;5000,INDEX('Pliegos Tarifarios (Santiago)'!$J:$J,MATCH($B2432,'Pliegos Tarifarios (Santiago)'!$A:$A,0)))/1.19</f>
        <v>5054.6856818487386</v>
      </c>
      <c r="R2432" s="19">
        <f>INDEX('Pliegos Tarifarios (Santiago)'!$K:$K,MATCH($B2432,'Pliegos Tarifarios (Santiago)'!$A:$A,0))</f>
        <v>729.75599999999997</v>
      </c>
      <c r="S2432" s="21">
        <f t="shared" si="148"/>
        <v>328843.39054124872</v>
      </c>
      <c r="T2432" s="21">
        <f t="shared" si="149"/>
        <v>62480.244202837261</v>
      </c>
      <c r="U2432" s="19">
        <v>0</v>
      </c>
      <c r="V2432" s="21">
        <f t="shared" si="150"/>
        <v>391323.63474408595</v>
      </c>
    </row>
    <row r="2433" spans="1:22" x14ac:dyDescent="0.3">
      <c r="A2433" s="7" t="s">
        <v>141</v>
      </c>
      <c r="B2433" s="7">
        <v>10</v>
      </c>
      <c r="C2433" s="8" t="s">
        <v>178</v>
      </c>
      <c r="D2433" s="7" t="s">
        <v>467</v>
      </c>
      <c r="E2433" s="7" t="s">
        <v>75</v>
      </c>
      <c r="F2433" s="8" t="s">
        <v>468</v>
      </c>
      <c r="G2433" s="7" t="s">
        <v>16</v>
      </c>
      <c r="H2433" s="9">
        <v>1686.9324999999999</v>
      </c>
      <c r="I2433" s="9">
        <v>4.4504999999999999</v>
      </c>
      <c r="J2433" s="9">
        <v>4.4504999999999999</v>
      </c>
      <c r="K2433" s="10">
        <v>1</v>
      </c>
      <c r="L2433" s="9">
        <v>56.23</v>
      </c>
      <c r="M2433" s="19">
        <f>H2433*INDEX('Pliegos Tarifarios (Santiago)'!$B:$B,MATCH($B2433,'Pliegos Tarifarios (Santiago)'!$A:$A,0))</f>
        <v>222275.28699749999</v>
      </c>
      <c r="N2433" s="19">
        <f>I2433*INDEX('Pliegos Tarifarios (Santiago)'!$C:$C,MATCH($B2433,'Pliegos Tarifarios (Santiago)'!$A:$A,0))</f>
        <v>15459.541632</v>
      </c>
      <c r="O2433" s="19">
        <f>J2433*INDEX('Pliegos Tarifarios (Santiago)'!$D:$D,MATCH($B2433,'Pliegos Tarifarios (Santiago)'!$A:$A,0))</f>
        <v>64735.215052499996</v>
      </c>
      <c r="P2433" s="19">
        <f>H2433*INDEX('Pliegos Tarifarios (Santiago)'!$E:$E,MATCH($B2433,'Pliegos Tarifarios (Santiago)'!$A:$A,0))</f>
        <v>21970.608879999996</v>
      </c>
      <c r="Q2433" s="19" cm="1">
        <f t="array" ref="Q2433">H2433*_xlfn.IFS(H2433&lt;=350,INDEX('Pliegos Tarifarios (Santiago)'!$F:$F,MATCH($B2433,'Pliegos Tarifarios (Santiago)'!$A:$A,0)),H2433&lt;=500,INDEX('Pliegos Tarifarios (Santiago)'!$G:$G,MATCH($B2433,'Pliegos Tarifarios (Santiago)'!$A:$A,0)),H2433&lt;=1000,INDEX('Pliegos Tarifarios (Santiago)'!$H:$H,MATCH($B2433,'Pliegos Tarifarios (Santiago)'!$A:$A,0)),H2433&lt;=5000,INDEX('Pliegos Tarifarios (Santiago)'!$I:$I,MATCH($B2433,'Pliegos Tarifarios (Santiago)'!$A:$A,0)),H2433&gt;5000,INDEX('Pliegos Tarifarios (Santiago)'!$J:$J,MATCH($B2433,'Pliegos Tarifarios (Santiago)'!$A:$A,0)))/1.19</f>
        <v>5062.2150903361344</v>
      </c>
      <c r="R2433" s="19">
        <f>INDEX('Pliegos Tarifarios (Santiago)'!$K:$K,MATCH($B2433,'Pliegos Tarifarios (Santiago)'!$A:$A,0))</f>
        <v>729.75599999999997</v>
      </c>
      <c r="S2433" s="21">
        <f t="shared" si="148"/>
        <v>330232.62365233619</v>
      </c>
      <c r="T2433" s="21">
        <f t="shared" si="149"/>
        <v>62744.198493943877</v>
      </c>
      <c r="U2433" s="19">
        <v>0</v>
      </c>
      <c r="V2433" s="21">
        <f t="shared" si="150"/>
        <v>392976.82214628009</v>
      </c>
    </row>
    <row r="2434" spans="1:22" x14ac:dyDescent="0.3">
      <c r="A2434" s="7" t="s">
        <v>141</v>
      </c>
      <c r="B2434" s="7">
        <v>10</v>
      </c>
      <c r="C2434" s="8" t="s">
        <v>178</v>
      </c>
      <c r="D2434" s="7" t="s">
        <v>469</v>
      </c>
      <c r="E2434" s="7" t="s">
        <v>75</v>
      </c>
      <c r="F2434" s="8" t="s">
        <v>470</v>
      </c>
      <c r="G2434" s="7" t="s">
        <v>16</v>
      </c>
      <c r="H2434" s="9">
        <v>1681.6953000000001</v>
      </c>
      <c r="I2434" s="9">
        <v>4.5118999999999998</v>
      </c>
      <c r="J2434" s="9">
        <v>4.5118999999999998</v>
      </c>
      <c r="K2434" s="10">
        <v>1</v>
      </c>
      <c r="L2434" s="9">
        <v>56.06</v>
      </c>
      <c r="M2434" s="19">
        <f>H2434*INDEX('Pliegos Tarifarios (Santiago)'!$B:$B,MATCH($B2434,'Pliegos Tarifarios (Santiago)'!$A:$A,0))</f>
        <v>221585.21781390003</v>
      </c>
      <c r="N2434" s="19">
        <f>I2434*INDEX('Pliegos Tarifarios (Santiago)'!$C:$C,MATCH($B2434,'Pliegos Tarifarios (Santiago)'!$A:$A,0))</f>
        <v>15672.824601599999</v>
      </c>
      <c r="O2434" s="19">
        <f>J2434*INDEX('Pliegos Tarifarios (Santiago)'!$D:$D,MATCH($B2434,'Pliegos Tarifarios (Santiago)'!$A:$A,0))</f>
        <v>65628.315199499993</v>
      </c>
      <c r="P2434" s="19">
        <f>H2434*INDEX('Pliegos Tarifarios (Santiago)'!$E:$E,MATCH($B2434,'Pliegos Tarifarios (Santiago)'!$A:$A,0))</f>
        <v>21902.399587200001</v>
      </c>
      <c r="Q2434" s="19" cm="1">
        <f t="array" ref="Q2434">H2434*_xlfn.IFS(H2434&lt;=350,INDEX('Pliegos Tarifarios (Santiago)'!$F:$F,MATCH($B2434,'Pliegos Tarifarios (Santiago)'!$A:$A,0)),H2434&lt;=500,INDEX('Pliegos Tarifarios (Santiago)'!$G:$G,MATCH($B2434,'Pliegos Tarifarios (Santiago)'!$A:$A,0)),H2434&lt;=1000,INDEX('Pliegos Tarifarios (Santiago)'!$H:$H,MATCH($B2434,'Pliegos Tarifarios (Santiago)'!$A:$A,0)),H2434&lt;=5000,INDEX('Pliegos Tarifarios (Santiago)'!$I:$I,MATCH($B2434,'Pliegos Tarifarios (Santiago)'!$A:$A,0)),H2434&gt;5000,INDEX('Pliegos Tarifarios (Santiago)'!$J:$J,MATCH($B2434,'Pliegos Tarifarios (Santiago)'!$A:$A,0)))/1.19</f>
        <v>5046.4990893277318</v>
      </c>
      <c r="R2434" s="19">
        <f>INDEX('Pliegos Tarifarios (Santiago)'!$K:$K,MATCH($B2434,'Pliegos Tarifarios (Santiago)'!$A:$A,0))</f>
        <v>729.75599999999997</v>
      </c>
      <c r="S2434" s="21">
        <f t="shared" si="148"/>
        <v>330565.01229152782</v>
      </c>
      <c r="T2434" s="21">
        <f t="shared" si="149"/>
        <v>62807.352335390286</v>
      </c>
      <c r="U2434" s="19">
        <v>0</v>
      </c>
      <c r="V2434" s="21">
        <f t="shared" si="150"/>
        <v>393372.3646269181</v>
      </c>
    </row>
    <row r="2435" spans="1:22" x14ac:dyDescent="0.3">
      <c r="A2435" s="7" t="s">
        <v>141</v>
      </c>
      <c r="B2435" s="7">
        <v>10</v>
      </c>
      <c r="C2435" s="8" t="s">
        <v>178</v>
      </c>
      <c r="D2435" s="7" t="s">
        <v>471</v>
      </c>
      <c r="E2435" s="7" t="s">
        <v>90</v>
      </c>
      <c r="F2435" s="8" t="s">
        <v>472</v>
      </c>
      <c r="G2435" s="7" t="s">
        <v>30</v>
      </c>
      <c r="H2435" s="9">
        <v>420.44909999999999</v>
      </c>
      <c r="I2435" s="9">
        <v>1.1489</v>
      </c>
      <c r="J2435" s="9">
        <v>1.103</v>
      </c>
      <c r="K2435" s="10">
        <v>0.96004874227521975</v>
      </c>
      <c r="L2435" s="9">
        <v>14.01</v>
      </c>
      <c r="M2435" s="19">
        <f>H2435*INDEX('Pliegos Tarifarios (Santiago)'!$B:$B,MATCH($B2435,'Pliegos Tarifarios (Santiago)'!$A:$A,0))</f>
        <v>55399.634763300004</v>
      </c>
      <c r="N2435" s="19">
        <f>I2435*INDEX('Pliegos Tarifarios (Santiago)'!$C:$C,MATCH($B2435,'Pliegos Tarifarios (Santiago)'!$A:$A,0))</f>
        <v>3990.8925696000006</v>
      </c>
      <c r="O2435" s="19">
        <f>J2435*INDEX('Pliegos Tarifarios (Santiago)'!$D:$D,MATCH($B2435,'Pliegos Tarifarios (Santiago)'!$A:$A,0))</f>
        <v>16043.802314999999</v>
      </c>
      <c r="P2435" s="19">
        <f>H2435*INDEX('Pliegos Tarifarios (Santiago)'!$E:$E,MATCH($B2435,'Pliegos Tarifarios (Santiago)'!$A:$A,0))</f>
        <v>5475.9290783999995</v>
      </c>
      <c r="Q2435" s="19" cm="1">
        <f t="array" ref="Q2435">H2435*_xlfn.IFS(H2435&lt;=350,INDEX('Pliegos Tarifarios (Santiago)'!$F:$F,MATCH($B2435,'Pliegos Tarifarios (Santiago)'!$A:$A,0)),H2435&lt;=500,INDEX('Pliegos Tarifarios (Santiago)'!$G:$G,MATCH($B2435,'Pliegos Tarifarios (Santiago)'!$A:$A,0)),H2435&lt;=1000,INDEX('Pliegos Tarifarios (Santiago)'!$H:$H,MATCH($B2435,'Pliegos Tarifarios (Santiago)'!$A:$A,0)),H2435&lt;=5000,INDEX('Pliegos Tarifarios (Santiago)'!$I:$I,MATCH($B2435,'Pliegos Tarifarios (Santiago)'!$A:$A,0)),H2435&gt;5000,INDEX('Pliegos Tarifarios (Santiago)'!$J:$J,MATCH($B2435,'Pliegos Tarifarios (Santiago)'!$A:$A,0)))/1.19</f>
        <v>592.16192571428576</v>
      </c>
      <c r="R2435" s="19">
        <f>INDEX('Pliegos Tarifarios (Santiago)'!$K:$K,MATCH($B2435,'Pliegos Tarifarios (Santiago)'!$A:$A,0))</f>
        <v>729.75599999999997</v>
      </c>
      <c r="S2435" s="21">
        <f t="shared" si="148"/>
        <v>82232.176652014285</v>
      </c>
      <c r="T2435" s="21">
        <f t="shared" si="149"/>
        <v>15624.113563882715</v>
      </c>
      <c r="U2435" s="19">
        <v>0</v>
      </c>
      <c r="V2435" s="21">
        <f t="shared" si="150"/>
        <v>97856.290215896996</v>
      </c>
    </row>
    <row r="2436" spans="1:22" x14ac:dyDescent="0.3">
      <c r="A2436" s="7" t="s">
        <v>141</v>
      </c>
      <c r="B2436" s="7">
        <v>10</v>
      </c>
      <c r="C2436" s="8" t="s">
        <v>178</v>
      </c>
      <c r="D2436" s="7" t="s">
        <v>473</v>
      </c>
      <c r="E2436" s="7" t="s">
        <v>90</v>
      </c>
      <c r="F2436" s="8" t="s">
        <v>91</v>
      </c>
      <c r="G2436" s="7" t="s">
        <v>30</v>
      </c>
      <c r="H2436" s="9">
        <v>420.92779999999999</v>
      </c>
      <c r="I2436" s="9">
        <v>1.111</v>
      </c>
      <c r="J2436" s="9">
        <v>1.1099000000000001</v>
      </c>
      <c r="K2436" s="10">
        <v>0.99900990099009912</v>
      </c>
      <c r="L2436" s="9">
        <v>14.03</v>
      </c>
      <c r="M2436" s="19">
        <f>H2436*INDEX('Pliegos Tarifarios (Santiago)'!$B:$B,MATCH($B2436,'Pliegos Tarifarios (Santiago)'!$A:$A,0))</f>
        <v>55462.709711399999</v>
      </c>
      <c r="N2436" s="19">
        <f>I2436*INDEX('Pliegos Tarifarios (Santiago)'!$C:$C,MATCH($B2436,'Pliegos Tarifarios (Santiago)'!$A:$A,0))</f>
        <v>3859.2407040000003</v>
      </c>
      <c r="O2436" s="19">
        <f>J2436*INDEX('Pliegos Tarifarios (Santiago)'!$D:$D,MATCH($B2436,'Pliegos Tarifarios (Santiago)'!$A:$A,0))</f>
        <v>16144.166989500001</v>
      </c>
      <c r="P2436" s="19">
        <f>H2436*INDEX('Pliegos Tarifarios (Santiago)'!$E:$E,MATCH($B2436,'Pliegos Tarifarios (Santiago)'!$A:$A,0))</f>
        <v>5482.1636671999995</v>
      </c>
      <c r="Q2436" s="19" cm="1">
        <f t="array" ref="Q2436">H2436*_xlfn.IFS(H2436&lt;=350,INDEX('Pliegos Tarifarios (Santiago)'!$F:$F,MATCH($B2436,'Pliegos Tarifarios (Santiago)'!$A:$A,0)),H2436&lt;=500,INDEX('Pliegos Tarifarios (Santiago)'!$G:$G,MATCH($B2436,'Pliegos Tarifarios (Santiago)'!$A:$A,0)),H2436&lt;=1000,INDEX('Pliegos Tarifarios (Santiago)'!$H:$H,MATCH($B2436,'Pliegos Tarifarios (Santiago)'!$A:$A,0)),H2436&lt;=5000,INDEX('Pliegos Tarifarios (Santiago)'!$I:$I,MATCH($B2436,'Pliegos Tarifarios (Santiago)'!$A:$A,0)),H2436&gt;5000,INDEX('Pliegos Tarifarios (Santiago)'!$J:$J,MATCH($B2436,'Pliegos Tarifarios (Santiago)'!$A:$A,0)))/1.19</f>
        <v>592.83612840336139</v>
      </c>
      <c r="R2436" s="19">
        <f>INDEX('Pliegos Tarifarios (Santiago)'!$K:$K,MATCH($B2436,'Pliegos Tarifarios (Santiago)'!$A:$A,0))</f>
        <v>729.75599999999997</v>
      </c>
      <c r="S2436" s="21">
        <f t="shared" si="148"/>
        <v>82270.873200503353</v>
      </c>
      <c r="T2436" s="21">
        <f t="shared" si="149"/>
        <v>15631.465908095637</v>
      </c>
      <c r="U2436" s="19">
        <v>0</v>
      </c>
      <c r="V2436" s="21">
        <f t="shared" si="150"/>
        <v>97902.339108598986</v>
      </c>
    </row>
    <row r="2437" spans="1:22" x14ac:dyDescent="0.3">
      <c r="A2437" s="7" t="s">
        <v>141</v>
      </c>
      <c r="B2437" s="7">
        <v>10</v>
      </c>
      <c r="C2437" s="8" t="s">
        <v>178</v>
      </c>
      <c r="D2437" s="7" t="s">
        <v>474</v>
      </c>
      <c r="E2437" s="7" t="s">
        <v>70</v>
      </c>
      <c r="F2437" s="8" t="s">
        <v>475</v>
      </c>
      <c r="G2437" s="7" t="s">
        <v>16</v>
      </c>
      <c r="H2437" s="9">
        <v>1400.7184</v>
      </c>
      <c r="I2437" s="9">
        <v>3.6793999999999998</v>
      </c>
      <c r="J2437" s="9">
        <v>3.6547999999999998</v>
      </c>
      <c r="K2437" s="10">
        <v>0.99331412730336466</v>
      </c>
      <c r="L2437" s="9">
        <v>46.69</v>
      </c>
      <c r="M2437" s="19">
        <f>H2437*INDEX('Pliegos Tarifarios (Santiago)'!$B:$B,MATCH($B2437,'Pliegos Tarifarios (Santiago)'!$A:$A,0))</f>
        <v>184562.85853920001</v>
      </c>
      <c r="N2437" s="19">
        <f>I2437*INDEX('Pliegos Tarifarios (Santiago)'!$C:$C,MATCH($B2437,'Pliegos Tarifarios (Santiago)'!$A:$A,0))</f>
        <v>12780.9993216</v>
      </c>
      <c r="O2437" s="19">
        <f>J2437*INDEX('Pliegos Tarifarios (Santiago)'!$D:$D,MATCH($B2437,'Pliegos Tarifarios (Santiago)'!$A:$A,0))</f>
        <v>53161.277153999996</v>
      </c>
      <c r="P2437" s="19">
        <f>H2437*INDEX('Pliegos Tarifarios (Santiago)'!$E:$E,MATCH($B2437,'Pliegos Tarifarios (Santiago)'!$A:$A,0))</f>
        <v>18242.956441599999</v>
      </c>
      <c r="Q2437" s="19" cm="1">
        <f t="array" ref="Q2437">H2437*_xlfn.IFS(H2437&lt;=350,INDEX('Pliegos Tarifarios (Santiago)'!$F:$F,MATCH($B2437,'Pliegos Tarifarios (Santiago)'!$A:$A,0)),H2437&lt;=500,INDEX('Pliegos Tarifarios (Santiago)'!$G:$G,MATCH($B2437,'Pliegos Tarifarios (Santiago)'!$A:$A,0)),H2437&lt;=1000,INDEX('Pliegos Tarifarios (Santiago)'!$H:$H,MATCH($B2437,'Pliegos Tarifarios (Santiago)'!$A:$A,0)),H2437&lt;=5000,INDEX('Pliegos Tarifarios (Santiago)'!$I:$I,MATCH($B2437,'Pliegos Tarifarios (Santiago)'!$A:$A,0)),H2437&gt;5000,INDEX('Pliegos Tarifarios (Santiago)'!$J:$J,MATCH($B2437,'Pliegos Tarifarios (Santiago)'!$A:$A,0)))/1.19</f>
        <v>4203.3322742857144</v>
      </c>
      <c r="R2437" s="19">
        <f>INDEX('Pliegos Tarifarios (Santiago)'!$K:$K,MATCH($B2437,'Pliegos Tarifarios (Santiago)'!$A:$A,0))</f>
        <v>729.75599999999997</v>
      </c>
      <c r="S2437" s="21">
        <f t="shared" ref="S2437" si="151">SUM(M2437:R2437)</f>
        <v>273681.17973068572</v>
      </c>
      <c r="T2437" s="21">
        <f t="shared" si="149"/>
        <v>51999.424148830287</v>
      </c>
      <c r="U2437" s="19">
        <v>0</v>
      </c>
      <c r="V2437" s="21">
        <f t="shared" si="150"/>
        <v>325680.60387951601</v>
      </c>
    </row>
    <row r="2438" spans="1:22" x14ac:dyDescent="0.3">
      <c r="A2438" s="7" t="s">
        <v>141</v>
      </c>
      <c r="B2438" s="7">
        <v>10</v>
      </c>
      <c r="C2438" s="8" t="s">
        <v>178</v>
      </c>
      <c r="D2438" s="7" t="s">
        <v>476</v>
      </c>
      <c r="E2438" s="7" t="s">
        <v>70</v>
      </c>
      <c r="F2438" s="8" t="s">
        <v>477</v>
      </c>
      <c r="G2438" s="7" t="s">
        <v>16</v>
      </c>
      <c r="H2438" s="9">
        <v>1121.3704</v>
      </c>
      <c r="I2438" s="9">
        <v>3.0409000000000002</v>
      </c>
      <c r="J2438" s="9">
        <v>2.8881000000000001</v>
      </c>
      <c r="K2438" s="10">
        <v>0.94975171824131011</v>
      </c>
      <c r="L2438" s="9">
        <v>37.380000000000003</v>
      </c>
      <c r="M2438" s="19">
        <f>H2438*INDEX('Pliegos Tarifarios (Santiago)'!$B:$B,MATCH($B2438,'Pliegos Tarifarios (Santiago)'!$A:$A,0))</f>
        <v>147755.1280152</v>
      </c>
      <c r="N2438" s="19">
        <f>I2438*INDEX('Pliegos Tarifarios (Santiago)'!$C:$C,MATCH($B2438,'Pliegos Tarifarios (Santiago)'!$A:$A,0))</f>
        <v>10563.0648576</v>
      </c>
      <c r="O2438" s="19">
        <f>J2438*INDEX('Pliegos Tarifarios (Santiago)'!$D:$D,MATCH($B2438,'Pliegos Tarifarios (Santiago)'!$A:$A,0))</f>
        <v>42009.161800499998</v>
      </c>
      <c r="P2438" s="19">
        <f>H2438*INDEX('Pliegos Tarifarios (Santiago)'!$E:$E,MATCH($B2438,'Pliegos Tarifarios (Santiago)'!$A:$A,0))</f>
        <v>14604.728089599999</v>
      </c>
      <c r="Q2438" s="19" cm="1">
        <f t="array" ref="Q2438">H2438*_xlfn.IFS(H2438&lt;=350,INDEX('Pliegos Tarifarios (Santiago)'!$F:$F,MATCH($B2438,'Pliegos Tarifarios (Santiago)'!$A:$A,0)),H2438&lt;=500,INDEX('Pliegos Tarifarios (Santiago)'!$G:$G,MATCH($B2438,'Pliegos Tarifarios (Santiago)'!$A:$A,0)),H2438&lt;=1000,INDEX('Pliegos Tarifarios (Santiago)'!$H:$H,MATCH($B2438,'Pliegos Tarifarios (Santiago)'!$A:$A,0)),H2438&lt;=5000,INDEX('Pliegos Tarifarios (Santiago)'!$I:$I,MATCH($B2438,'Pliegos Tarifarios (Santiago)'!$A:$A,0)),H2438&gt;5000,INDEX('Pliegos Tarifarios (Santiago)'!$J:$J,MATCH($B2438,'Pliegos Tarifarios (Santiago)'!$A:$A,0)))/1.19</f>
        <v>3365.0535280672266</v>
      </c>
      <c r="R2438" s="19">
        <f>INDEX('Pliegos Tarifarios (Santiago)'!$K:$K,MATCH($B2438,'Pliegos Tarifarios (Santiago)'!$A:$A,0))</f>
        <v>729.75599999999997</v>
      </c>
      <c r="S2438" s="21">
        <f t="shared" ref="S2438:S2501" si="152">SUM(M2438:R2438)</f>
        <v>219026.8922909672</v>
      </c>
      <c r="T2438" s="21">
        <f t="shared" si="149"/>
        <v>41615.109535283766</v>
      </c>
      <c r="U2438" s="19">
        <v>0</v>
      </c>
      <c r="V2438" s="21">
        <f t="shared" si="150"/>
        <v>260642.00182625095</v>
      </c>
    </row>
    <row r="2439" spans="1:22" x14ac:dyDescent="0.3">
      <c r="A2439" s="7" t="s">
        <v>141</v>
      </c>
      <c r="B2439" s="7">
        <v>10</v>
      </c>
      <c r="C2439" s="8" t="s">
        <v>178</v>
      </c>
      <c r="D2439" s="7" t="s">
        <v>478</v>
      </c>
      <c r="E2439" s="7" t="s">
        <v>70</v>
      </c>
      <c r="F2439" s="8" t="s">
        <v>479</v>
      </c>
      <c r="G2439" s="7" t="s">
        <v>16</v>
      </c>
      <c r="H2439" s="9">
        <v>1123.6672000000001</v>
      </c>
      <c r="I2439" s="9">
        <v>2.9752000000000001</v>
      </c>
      <c r="J2439" s="9">
        <v>2.9651999999999998</v>
      </c>
      <c r="K2439" s="10">
        <v>0.99663888141973644</v>
      </c>
      <c r="L2439" s="9">
        <v>37.46</v>
      </c>
      <c r="M2439" s="19">
        <f>H2439*INDEX('Pliegos Tarifarios (Santiago)'!$B:$B,MATCH($B2439,'Pliegos Tarifarios (Santiago)'!$A:$A,0))</f>
        <v>148057.76127360002</v>
      </c>
      <c r="N2439" s="19">
        <f>I2439*INDEX('Pliegos Tarifarios (Santiago)'!$C:$C,MATCH($B2439,'Pliegos Tarifarios (Santiago)'!$A:$A,0))</f>
        <v>10334.845132800001</v>
      </c>
      <c r="O2439" s="19">
        <f>J2439*INDEX('Pliegos Tarifarios (Santiago)'!$D:$D,MATCH($B2439,'Pliegos Tarifarios (Santiago)'!$A:$A,0))</f>
        <v>43130.627945999993</v>
      </c>
      <c r="P2439" s="19">
        <f>H2439*INDEX('Pliegos Tarifarios (Santiago)'!$E:$E,MATCH($B2439,'Pliegos Tarifarios (Santiago)'!$A:$A,0))</f>
        <v>14634.6416128</v>
      </c>
      <c r="Q2439" s="19" cm="1">
        <f t="array" ref="Q2439">H2439*_xlfn.IFS(H2439&lt;=350,INDEX('Pliegos Tarifarios (Santiago)'!$F:$F,MATCH($B2439,'Pliegos Tarifarios (Santiago)'!$A:$A,0)),H2439&lt;=500,INDEX('Pliegos Tarifarios (Santiago)'!$G:$G,MATCH($B2439,'Pliegos Tarifarios (Santiago)'!$A:$A,0)),H2439&lt;=1000,INDEX('Pliegos Tarifarios (Santiago)'!$H:$H,MATCH($B2439,'Pliegos Tarifarios (Santiago)'!$A:$A,0)),H2439&lt;=5000,INDEX('Pliegos Tarifarios (Santiago)'!$I:$I,MATCH($B2439,'Pliegos Tarifarios (Santiago)'!$A:$A,0)),H2439&gt;5000,INDEX('Pliegos Tarifarios (Santiago)'!$J:$J,MATCH($B2439,'Pliegos Tarifarios (Santiago)'!$A:$A,0)))/1.19</f>
        <v>3371.9458581512608</v>
      </c>
      <c r="R2439" s="19">
        <f>INDEX('Pliegos Tarifarios (Santiago)'!$K:$K,MATCH($B2439,'Pliegos Tarifarios (Santiago)'!$A:$A,0))</f>
        <v>729.75599999999997</v>
      </c>
      <c r="S2439" s="21">
        <f t="shared" si="152"/>
        <v>220259.57782335128</v>
      </c>
      <c r="T2439" s="21">
        <f t="shared" si="149"/>
        <v>41849.319786436747</v>
      </c>
      <c r="U2439" s="19">
        <v>0</v>
      </c>
      <c r="V2439" s="21">
        <f t="shared" si="150"/>
        <v>262108.89760978802</v>
      </c>
    </row>
    <row r="2440" spans="1:22" x14ac:dyDescent="0.3">
      <c r="A2440" s="7" t="s">
        <v>141</v>
      </c>
      <c r="B2440" s="7">
        <v>10</v>
      </c>
      <c r="C2440" s="8" t="s">
        <v>178</v>
      </c>
      <c r="D2440" s="7" t="s">
        <v>480</v>
      </c>
      <c r="E2440" s="7" t="s">
        <v>481</v>
      </c>
      <c r="F2440" s="8" t="s">
        <v>482</v>
      </c>
      <c r="G2440" s="7" t="s">
        <v>16</v>
      </c>
      <c r="H2440" s="9">
        <v>2809.8852000000002</v>
      </c>
      <c r="I2440" s="9">
        <v>7.5080999999999998</v>
      </c>
      <c r="J2440" s="9">
        <v>7.5080999999999998</v>
      </c>
      <c r="K2440" s="10">
        <v>1</v>
      </c>
      <c r="L2440" s="9">
        <v>93.66</v>
      </c>
      <c r="M2440" s="19">
        <f>H2440*INDEX('Pliegos Tarifarios (Santiago)'!$B:$B,MATCH($B2440,'Pliegos Tarifarios (Santiago)'!$A:$A,0))</f>
        <v>370238.90360760002</v>
      </c>
      <c r="N2440" s="19">
        <f>I2440*INDEX('Pliegos Tarifarios (Santiago)'!$C:$C,MATCH($B2440,'Pliegos Tarifarios (Santiago)'!$A:$A,0))</f>
        <v>26080.616678400002</v>
      </c>
      <c r="O2440" s="19">
        <f>J2440*INDEX('Pliegos Tarifarios (Santiago)'!$D:$D,MATCH($B2440,'Pliegos Tarifarios (Santiago)'!$A:$A,0))</f>
        <v>109209.85690049999</v>
      </c>
      <c r="P2440" s="19">
        <f>H2440*INDEX('Pliegos Tarifarios (Santiago)'!$E:$E,MATCH($B2440,'Pliegos Tarifarios (Santiago)'!$A:$A,0))</f>
        <v>36595.944844799997</v>
      </c>
      <c r="Q2440" s="19" cm="1">
        <f t="array" ref="Q2440">H2440*_xlfn.IFS(H2440&lt;=350,INDEX('Pliegos Tarifarios (Santiago)'!$F:$F,MATCH($B2440,'Pliegos Tarifarios (Santiago)'!$A:$A,0)),H2440&lt;=500,INDEX('Pliegos Tarifarios (Santiago)'!$G:$G,MATCH($B2440,'Pliegos Tarifarios (Santiago)'!$A:$A,0)),H2440&lt;=1000,INDEX('Pliegos Tarifarios (Santiago)'!$H:$H,MATCH($B2440,'Pliegos Tarifarios (Santiago)'!$A:$A,0)),H2440&lt;=5000,INDEX('Pliegos Tarifarios (Santiago)'!$I:$I,MATCH($B2440,'Pliegos Tarifarios (Santiago)'!$A:$A,0)),H2440&gt;5000,INDEX('Pliegos Tarifarios (Santiago)'!$J:$J,MATCH($B2440,'Pliegos Tarifarios (Santiago)'!$A:$A,0)))/1.19</f>
        <v>8432.0168480672273</v>
      </c>
      <c r="R2440" s="19">
        <f>INDEX('Pliegos Tarifarios (Santiago)'!$K:$K,MATCH($B2440,'Pliegos Tarifarios (Santiago)'!$A:$A,0))</f>
        <v>729.75599999999997</v>
      </c>
      <c r="S2440" s="21">
        <f t="shared" si="152"/>
        <v>551287.09487936727</v>
      </c>
      <c r="T2440" s="21">
        <f t="shared" si="149"/>
        <v>104744.54802707979</v>
      </c>
      <c r="U2440" s="19">
        <v>0</v>
      </c>
      <c r="V2440" s="21">
        <f t="shared" si="150"/>
        <v>656031.64290644706</v>
      </c>
    </row>
    <row r="2441" spans="1:22" x14ac:dyDescent="0.3">
      <c r="A2441" s="7" t="s">
        <v>141</v>
      </c>
      <c r="B2441" s="7">
        <v>10</v>
      </c>
      <c r="C2441" s="8" t="s">
        <v>178</v>
      </c>
      <c r="D2441" s="7" t="s">
        <v>483</v>
      </c>
      <c r="E2441" s="7" t="s">
        <v>481</v>
      </c>
      <c r="F2441" s="8" t="s">
        <v>484</v>
      </c>
      <c r="G2441" s="7" t="s">
        <v>16</v>
      </c>
      <c r="H2441" s="9">
        <v>2102.2471</v>
      </c>
      <c r="I2441" s="9">
        <v>5.6398999999999999</v>
      </c>
      <c r="J2441" s="9">
        <v>5.5732999999999997</v>
      </c>
      <c r="K2441" s="10">
        <v>0.98819127998723377</v>
      </c>
      <c r="L2441" s="9">
        <v>70.069999999999993</v>
      </c>
      <c r="M2441" s="19">
        <f>H2441*INDEX('Pliegos Tarifarios (Santiago)'!$B:$B,MATCH($B2441,'Pliegos Tarifarios (Santiago)'!$A:$A,0))</f>
        <v>276998.38463730004</v>
      </c>
      <c r="N2441" s="19">
        <f>I2441*INDEX('Pliegos Tarifarios (Santiago)'!$C:$C,MATCH($B2441,'Pliegos Tarifarios (Santiago)'!$A:$A,0))</f>
        <v>19591.1175936</v>
      </c>
      <c r="O2441" s="19">
        <f>J2441*INDEX('Pliegos Tarifarios (Santiago)'!$D:$D,MATCH($B2441,'Pliegos Tarifarios (Santiago)'!$A:$A,0))</f>
        <v>81067.020346499994</v>
      </c>
      <c r="P2441" s="19">
        <f>H2441*INDEX('Pliegos Tarifarios (Santiago)'!$E:$E,MATCH($B2441,'Pliegos Tarifarios (Santiago)'!$A:$A,0))</f>
        <v>27379.666230399998</v>
      </c>
      <c r="Q2441" s="19" cm="1">
        <f t="array" ref="Q2441">H2441*_xlfn.IFS(H2441&lt;=350,INDEX('Pliegos Tarifarios (Santiago)'!$F:$F,MATCH($B2441,'Pliegos Tarifarios (Santiago)'!$A:$A,0)),H2441&lt;=500,INDEX('Pliegos Tarifarios (Santiago)'!$G:$G,MATCH($B2441,'Pliegos Tarifarios (Santiago)'!$A:$A,0)),H2441&lt;=1000,INDEX('Pliegos Tarifarios (Santiago)'!$H:$H,MATCH($B2441,'Pliegos Tarifarios (Santiago)'!$A:$A,0)),H2441&lt;=5000,INDEX('Pliegos Tarifarios (Santiago)'!$I:$I,MATCH($B2441,'Pliegos Tarifarios (Santiago)'!$A:$A,0)),H2441&gt;5000,INDEX('Pliegos Tarifarios (Santiago)'!$J:$J,MATCH($B2441,'Pliegos Tarifarios (Santiago)'!$A:$A,0)))/1.19</f>
        <v>6308.5078942016808</v>
      </c>
      <c r="R2441" s="19">
        <f>INDEX('Pliegos Tarifarios (Santiago)'!$K:$K,MATCH($B2441,'Pliegos Tarifarios (Santiago)'!$A:$A,0))</f>
        <v>729.75599999999997</v>
      </c>
      <c r="S2441" s="21">
        <f t="shared" si="152"/>
        <v>412074.45270200167</v>
      </c>
      <c r="T2441" s="21">
        <f t="shared" si="149"/>
        <v>78294.146013380319</v>
      </c>
      <c r="U2441" s="19">
        <v>0</v>
      </c>
      <c r="V2441" s="21">
        <f t="shared" si="150"/>
        <v>490368.59871538199</v>
      </c>
    </row>
    <row r="2442" spans="1:22" x14ac:dyDescent="0.3">
      <c r="A2442" s="7" t="s">
        <v>141</v>
      </c>
      <c r="B2442" s="7">
        <v>10</v>
      </c>
      <c r="C2442" s="8" t="s">
        <v>178</v>
      </c>
      <c r="D2442" s="7" t="s">
        <v>485</v>
      </c>
      <c r="E2442" s="7" t="s">
        <v>481</v>
      </c>
      <c r="F2442" s="8" t="s">
        <v>486</v>
      </c>
      <c r="G2442" s="7" t="s">
        <v>16</v>
      </c>
      <c r="H2442" s="9">
        <v>2100.9870000000001</v>
      </c>
      <c r="I2442" s="9">
        <v>5.6356999999999999</v>
      </c>
      <c r="J2442" s="9">
        <v>5.4721000000000002</v>
      </c>
      <c r="K2442" s="10">
        <v>0.97097077559131961</v>
      </c>
      <c r="L2442" s="9">
        <v>70.03</v>
      </c>
      <c r="M2442" s="19">
        <f>H2442*INDEX('Pliegos Tarifarios (Santiago)'!$B:$B,MATCH($B2442,'Pliegos Tarifarios (Santiago)'!$A:$A,0))</f>
        <v>276832.35008100001</v>
      </c>
      <c r="N2442" s="19">
        <f>I2442*INDEX('Pliegos Tarifarios (Santiago)'!$C:$C,MATCH($B2442,'Pliegos Tarifarios (Santiago)'!$A:$A,0))</f>
        <v>19576.528204800001</v>
      </c>
      <c r="O2442" s="19">
        <f>J2442*INDEX('Pliegos Tarifarios (Santiago)'!$D:$D,MATCH($B2442,'Pliegos Tarifarios (Santiago)'!$A:$A,0))</f>
        <v>79595.005120500005</v>
      </c>
      <c r="P2442" s="19">
        <f>H2442*INDEX('Pliegos Tarifarios (Santiago)'!$E:$E,MATCH($B2442,'Pliegos Tarifarios (Santiago)'!$A:$A,0))</f>
        <v>27363.254688000001</v>
      </c>
      <c r="Q2442" s="19" cm="1">
        <f t="array" ref="Q2442">H2442*_xlfn.IFS(H2442&lt;=350,INDEX('Pliegos Tarifarios (Santiago)'!$F:$F,MATCH($B2442,'Pliegos Tarifarios (Santiago)'!$A:$A,0)),H2442&lt;=500,INDEX('Pliegos Tarifarios (Santiago)'!$G:$G,MATCH($B2442,'Pliegos Tarifarios (Santiago)'!$A:$A,0)),H2442&lt;=1000,INDEX('Pliegos Tarifarios (Santiago)'!$H:$H,MATCH($B2442,'Pliegos Tarifarios (Santiago)'!$A:$A,0)),H2442&lt;=5000,INDEX('Pliegos Tarifarios (Santiago)'!$I:$I,MATCH($B2442,'Pliegos Tarifarios (Santiago)'!$A:$A,0)),H2442&gt;5000,INDEX('Pliegos Tarifarios (Santiago)'!$J:$J,MATCH($B2442,'Pliegos Tarifarios (Santiago)'!$A:$A,0)))/1.19</f>
        <v>6304.7265352941176</v>
      </c>
      <c r="R2442" s="19">
        <f>INDEX('Pliegos Tarifarios (Santiago)'!$K:$K,MATCH($B2442,'Pliegos Tarifarios (Santiago)'!$A:$A,0))</f>
        <v>729.75599999999997</v>
      </c>
      <c r="S2442" s="21">
        <f t="shared" si="152"/>
        <v>410401.62062959414</v>
      </c>
      <c r="T2442" s="21">
        <f t="shared" ref="T2442:T2505" si="153">S2442*0.19</f>
        <v>77976.307919622894</v>
      </c>
      <c r="U2442" s="19">
        <v>0</v>
      </c>
      <c r="V2442" s="21">
        <f t="shared" ref="V2442:V2505" si="154">SUM(S2442:T2442)</f>
        <v>488377.92854921706</v>
      </c>
    </row>
    <row r="2443" spans="1:22" x14ac:dyDescent="0.3">
      <c r="A2443" s="7" t="s">
        <v>141</v>
      </c>
      <c r="B2443" s="7">
        <v>10</v>
      </c>
      <c r="C2443" s="8" t="s">
        <v>178</v>
      </c>
      <c r="D2443" s="7" t="s">
        <v>487</v>
      </c>
      <c r="E2443" s="7" t="s">
        <v>488</v>
      </c>
      <c r="F2443" s="8" t="s">
        <v>489</v>
      </c>
      <c r="G2443" s="7" t="s">
        <v>16</v>
      </c>
      <c r="H2443" s="9">
        <v>789.13660000000004</v>
      </c>
      <c r="I2443" s="9">
        <v>2.1059000000000001</v>
      </c>
      <c r="J2443" s="9">
        <v>2.1059000000000001</v>
      </c>
      <c r="K2443" s="10">
        <v>1</v>
      </c>
      <c r="L2443" s="9">
        <v>26.3</v>
      </c>
      <c r="M2443" s="19">
        <f>H2443*INDEX('Pliegos Tarifarios (Santiago)'!$B:$B,MATCH($B2443,'Pliegos Tarifarios (Santiago)'!$A:$A,0))</f>
        <v>103979.00582580001</v>
      </c>
      <c r="N2443" s="19">
        <f>I2443*INDEX('Pliegos Tarifarios (Santiago)'!$C:$C,MATCH($B2443,'Pliegos Tarifarios (Santiago)'!$A:$A,0))</f>
        <v>7315.1890176000006</v>
      </c>
      <c r="O2443" s="19">
        <f>J2443*INDEX('Pliegos Tarifarios (Santiago)'!$D:$D,MATCH($B2443,'Pliegos Tarifarios (Santiago)'!$A:$A,0))</f>
        <v>30631.5895695</v>
      </c>
      <c r="P2443" s="19">
        <f>H2443*INDEX('Pliegos Tarifarios (Santiago)'!$E:$E,MATCH($B2443,'Pliegos Tarifarios (Santiago)'!$A:$A,0))</f>
        <v>10277.7150784</v>
      </c>
      <c r="Q2443" s="19" cm="1">
        <f t="array" ref="Q2443">H2443*_xlfn.IFS(H2443&lt;=350,INDEX('Pliegos Tarifarios (Santiago)'!$F:$F,MATCH($B2443,'Pliegos Tarifarios (Santiago)'!$A:$A,0)),H2443&lt;=500,INDEX('Pliegos Tarifarios (Santiago)'!$G:$G,MATCH($B2443,'Pliegos Tarifarios (Santiago)'!$A:$A,0)),H2443&lt;=1000,INDEX('Pliegos Tarifarios (Santiago)'!$H:$H,MATCH($B2443,'Pliegos Tarifarios (Santiago)'!$A:$A,0)),H2443&lt;=5000,INDEX('Pliegos Tarifarios (Santiago)'!$I:$I,MATCH($B2443,'Pliegos Tarifarios (Santiago)'!$A:$A,0)),H2443&gt;5000,INDEX('Pliegos Tarifarios (Santiago)'!$J:$J,MATCH($B2443,'Pliegos Tarifarios (Santiago)'!$A:$A,0)))/1.19</f>
        <v>1850.8237400000005</v>
      </c>
      <c r="R2443" s="19">
        <f>INDEX('Pliegos Tarifarios (Santiago)'!$K:$K,MATCH($B2443,'Pliegos Tarifarios (Santiago)'!$A:$A,0))</f>
        <v>729.75599999999997</v>
      </c>
      <c r="S2443" s="21">
        <f t="shared" si="152"/>
        <v>154784.07923130001</v>
      </c>
      <c r="T2443" s="21">
        <f t="shared" si="153"/>
        <v>29408.975053947004</v>
      </c>
      <c r="U2443" s="19">
        <v>0</v>
      </c>
      <c r="V2443" s="21">
        <f t="shared" si="154"/>
        <v>184193.05428524702</v>
      </c>
    </row>
    <row r="2444" spans="1:22" x14ac:dyDescent="0.3">
      <c r="A2444" s="7" t="s">
        <v>141</v>
      </c>
      <c r="B2444" s="7">
        <v>10</v>
      </c>
      <c r="C2444" s="8" t="s">
        <v>178</v>
      </c>
      <c r="D2444" s="7" t="s">
        <v>490</v>
      </c>
      <c r="E2444" s="7" t="s">
        <v>488</v>
      </c>
      <c r="F2444" s="8" t="s">
        <v>491</v>
      </c>
      <c r="G2444" s="7" t="s">
        <v>16</v>
      </c>
      <c r="H2444" s="9">
        <v>791.76829999999995</v>
      </c>
      <c r="I2444" s="9">
        <v>2.0910000000000002</v>
      </c>
      <c r="J2444" s="9">
        <v>2.0565000000000002</v>
      </c>
      <c r="K2444" s="10">
        <v>0.9835007173601148</v>
      </c>
      <c r="L2444" s="9">
        <v>26.39</v>
      </c>
      <c r="M2444" s="19">
        <f>H2444*INDEX('Pliegos Tarifarios (Santiago)'!$B:$B,MATCH($B2444,'Pliegos Tarifarios (Santiago)'!$A:$A,0))</f>
        <v>104325.76651289999</v>
      </c>
      <c r="N2444" s="19">
        <f>I2444*INDEX('Pliegos Tarifarios (Santiago)'!$C:$C,MATCH($B2444,'Pliegos Tarifarios (Santiago)'!$A:$A,0))</f>
        <v>7263.4314240000012</v>
      </c>
      <c r="O2444" s="19">
        <f>J2444*INDEX('Pliegos Tarifarios (Santiago)'!$D:$D,MATCH($B2444,'Pliegos Tarifarios (Santiago)'!$A:$A,0))</f>
        <v>29913.036682500002</v>
      </c>
      <c r="P2444" s="19">
        <f>H2444*INDEX('Pliegos Tarifarios (Santiago)'!$E:$E,MATCH($B2444,'Pliegos Tarifarios (Santiago)'!$A:$A,0))</f>
        <v>10311.990339199998</v>
      </c>
      <c r="Q2444" s="19" cm="1">
        <f t="array" ref="Q2444">H2444*_xlfn.IFS(H2444&lt;=350,INDEX('Pliegos Tarifarios (Santiago)'!$F:$F,MATCH($B2444,'Pliegos Tarifarios (Santiago)'!$A:$A,0)),H2444&lt;=500,INDEX('Pliegos Tarifarios (Santiago)'!$G:$G,MATCH($B2444,'Pliegos Tarifarios (Santiago)'!$A:$A,0)),H2444&lt;=1000,INDEX('Pliegos Tarifarios (Santiago)'!$H:$H,MATCH($B2444,'Pliegos Tarifarios (Santiago)'!$A:$A,0)),H2444&lt;=5000,INDEX('Pliegos Tarifarios (Santiago)'!$I:$I,MATCH($B2444,'Pliegos Tarifarios (Santiago)'!$A:$A,0)),H2444&gt;5000,INDEX('Pliegos Tarifarios (Santiago)'!$J:$J,MATCH($B2444,'Pliegos Tarifarios (Santiago)'!$A:$A,0)))/1.19</f>
        <v>1856.9960716806725</v>
      </c>
      <c r="R2444" s="19">
        <f>INDEX('Pliegos Tarifarios (Santiago)'!$K:$K,MATCH($B2444,'Pliegos Tarifarios (Santiago)'!$A:$A,0))</f>
        <v>729.75599999999997</v>
      </c>
      <c r="S2444" s="21">
        <f t="shared" si="152"/>
        <v>154400.97703028069</v>
      </c>
      <c r="T2444" s="21">
        <f t="shared" si="153"/>
        <v>29336.185635753332</v>
      </c>
      <c r="U2444" s="19">
        <v>0</v>
      </c>
      <c r="V2444" s="21">
        <f t="shared" si="154"/>
        <v>183737.16266603401</v>
      </c>
    </row>
    <row r="2445" spans="1:22" x14ac:dyDescent="0.3">
      <c r="A2445" s="7" t="s">
        <v>141</v>
      </c>
      <c r="B2445" s="7">
        <v>10</v>
      </c>
      <c r="C2445" s="8" t="s">
        <v>178</v>
      </c>
      <c r="D2445" s="7" t="s">
        <v>492</v>
      </c>
      <c r="E2445" s="7" t="s">
        <v>488</v>
      </c>
      <c r="F2445" s="8" t="s">
        <v>493</v>
      </c>
      <c r="G2445" s="7" t="s">
        <v>16</v>
      </c>
      <c r="H2445" s="9">
        <v>792.77200000000005</v>
      </c>
      <c r="I2445" s="9">
        <v>2.1212</v>
      </c>
      <c r="J2445" s="9">
        <v>2.1212</v>
      </c>
      <c r="K2445" s="10">
        <v>1</v>
      </c>
      <c r="L2445" s="9">
        <v>26.43</v>
      </c>
      <c r="M2445" s="19">
        <f>H2445*INDEX('Pliegos Tarifarios (Santiago)'!$B:$B,MATCH($B2445,'Pliegos Tarifarios (Santiago)'!$A:$A,0))</f>
        <v>104458.017036</v>
      </c>
      <c r="N2445" s="19">
        <f>I2445*INDEX('Pliegos Tarifarios (Santiago)'!$C:$C,MATCH($B2445,'Pliegos Tarifarios (Santiago)'!$A:$A,0))</f>
        <v>7368.3360768000002</v>
      </c>
      <c r="O2445" s="19">
        <f>J2445*INDEX('Pliegos Tarifarios (Santiago)'!$D:$D,MATCH($B2445,'Pliegos Tarifarios (Santiago)'!$A:$A,0))</f>
        <v>30854.137326</v>
      </c>
      <c r="P2445" s="19">
        <f>H2445*INDEX('Pliegos Tarifarios (Santiago)'!$E:$E,MATCH($B2445,'Pliegos Tarifarios (Santiago)'!$A:$A,0))</f>
        <v>10325.062528</v>
      </c>
      <c r="Q2445" s="19" cm="1">
        <f t="array" ref="Q2445">H2445*_xlfn.IFS(H2445&lt;=350,INDEX('Pliegos Tarifarios (Santiago)'!$F:$F,MATCH($B2445,'Pliegos Tarifarios (Santiago)'!$A:$A,0)),H2445&lt;=500,INDEX('Pliegos Tarifarios (Santiago)'!$G:$G,MATCH($B2445,'Pliegos Tarifarios (Santiago)'!$A:$A,0)),H2445&lt;=1000,INDEX('Pliegos Tarifarios (Santiago)'!$H:$H,MATCH($B2445,'Pliegos Tarifarios (Santiago)'!$A:$A,0)),H2445&lt;=5000,INDEX('Pliegos Tarifarios (Santiago)'!$I:$I,MATCH($B2445,'Pliegos Tarifarios (Santiago)'!$A:$A,0)),H2445&gt;5000,INDEX('Pliegos Tarifarios (Santiago)'!$J:$J,MATCH($B2445,'Pliegos Tarifarios (Santiago)'!$A:$A,0)))/1.19</f>
        <v>1859.3501277310929</v>
      </c>
      <c r="R2445" s="19">
        <f>INDEX('Pliegos Tarifarios (Santiago)'!$K:$K,MATCH($B2445,'Pliegos Tarifarios (Santiago)'!$A:$A,0))</f>
        <v>729.75599999999997</v>
      </c>
      <c r="S2445" s="21">
        <f t="shared" si="152"/>
        <v>155594.65909453112</v>
      </c>
      <c r="T2445" s="21">
        <f t="shared" si="153"/>
        <v>29562.985227960911</v>
      </c>
      <c r="U2445" s="19">
        <v>0</v>
      </c>
      <c r="V2445" s="21">
        <f t="shared" si="154"/>
        <v>185157.64432249204</v>
      </c>
    </row>
    <row r="2446" spans="1:22" x14ac:dyDescent="0.3">
      <c r="A2446" s="7" t="s">
        <v>141</v>
      </c>
      <c r="B2446" s="7">
        <v>10</v>
      </c>
      <c r="C2446" s="8" t="s">
        <v>178</v>
      </c>
      <c r="D2446" s="7" t="s">
        <v>494</v>
      </c>
      <c r="E2446" s="7" t="s">
        <v>488</v>
      </c>
      <c r="F2446" s="8" t="s">
        <v>495</v>
      </c>
      <c r="G2446" s="7" t="s">
        <v>16</v>
      </c>
      <c r="H2446" s="9">
        <v>789.8605</v>
      </c>
      <c r="I2446" s="9">
        <v>2.1227999999999998</v>
      </c>
      <c r="J2446" s="9">
        <v>2.085</v>
      </c>
      <c r="K2446" s="10">
        <v>0.98219332956472594</v>
      </c>
      <c r="L2446" s="9">
        <v>26.33</v>
      </c>
      <c r="M2446" s="19">
        <f>H2446*INDEX('Pliegos Tarifarios (Santiago)'!$B:$B,MATCH($B2446,'Pliegos Tarifarios (Santiago)'!$A:$A,0))</f>
        <v>104074.3890615</v>
      </c>
      <c r="N2446" s="19">
        <f>I2446*INDEX('Pliegos Tarifarios (Santiago)'!$C:$C,MATCH($B2446,'Pliegos Tarifarios (Santiago)'!$A:$A,0))</f>
        <v>7373.8939392000002</v>
      </c>
      <c r="O2446" s="19">
        <f>J2446*INDEX('Pliegos Tarifarios (Santiago)'!$D:$D,MATCH($B2446,'Pliegos Tarifarios (Santiago)'!$A:$A,0))</f>
        <v>30327.586424999998</v>
      </c>
      <c r="P2446" s="19">
        <f>H2446*INDEX('Pliegos Tarifarios (Santiago)'!$E:$E,MATCH($B2446,'Pliegos Tarifarios (Santiago)'!$A:$A,0))</f>
        <v>10287.143151999999</v>
      </c>
      <c r="Q2446" s="19" cm="1">
        <f t="array" ref="Q2446">H2446*_xlfn.IFS(H2446&lt;=350,INDEX('Pliegos Tarifarios (Santiago)'!$F:$F,MATCH($B2446,'Pliegos Tarifarios (Santiago)'!$A:$A,0)),H2446&lt;=500,INDEX('Pliegos Tarifarios (Santiago)'!$G:$G,MATCH($B2446,'Pliegos Tarifarios (Santiago)'!$A:$A,0)),H2446&lt;=1000,INDEX('Pliegos Tarifarios (Santiago)'!$H:$H,MATCH($B2446,'Pliegos Tarifarios (Santiago)'!$A:$A,0)),H2446&lt;=5000,INDEX('Pliegos Tarifarios (Santiago)'!$I:$I,MATCH($B2446,'Pliegos Tarifarios (Santiago)'!$A:$A,0)),H2446&gt;5000,INDEX('Pliegos Tarifarios (Santiago)'!$J:$J,MATCH($B2446,'Pliegos Tarifarios (Santiago)'!$A:$A,0)))/1.19</f>
        <v>1852.521559243698</v>
      </c>
      <c r="R2446" s="19">
        <f>INDEX('Pliegos Tarifarios (Santiago)'!$K:$K,MATCH($B2446,'Pliegos Tarifarios (Santiago)'!$A:$A,0))</f>
        <v>729.75599999999997</v>
      </c>
      <c r="S2446" s="21">
        <f t="shared" si="152"/>
        <v>154645.29013694369</v>
      </c>
      <c r="T2446" s="21">
        <f t="shared" si="153"/>
        <v>29382.605126019302</v>
      </c>
      <c r="U2446" s="19">
        <v>0</v>
      </c>
      <c r="V2446" s="21">
        <f t="shared" si="154"/>
        <v>184027.89526296299</v>
      </c>
    </row>
    <row r="2447" spans="1:22" x14ac:dyDescent="0.3">
      <c r="A2447" s="7" t="s">
        <v>141</v>
      </c>
      <c r="B2447" s="7">
        <v>10</v>
      </c>
      <c r="C2447" s="8" t="s">
        <v>178</v>
      </c>
      <c r="D2447" s="7" t="s">
        <v>496</v>
      </c>
      <c r="E2447" s="7" t="s">
        <v>488</v>
      </c>
      <c r="F2447" s="8" t="s">
        <v>497</v>
      </c>
      <c r="G2447" s="7" t="s">
        <v>16</v>
      </c>
      <c r="H2447" s="9">
        <v>787.73109999999997</v>
      </c>
      <c r="I2447" s="9">
        <v>2.1333000000000002</v>
      </c>
      <c r="J2447" s="9">
        <v>2.0771999999999999</v>
      </c>
      <c r="K2447" s="10">
        <v>0.97370271410490772</v>
      </c>
      <c r="L2447" s="9">
        <v>26.26</v>
      </c>
      <c r="M2447" s="19">
        <f>H2447*INDEX('Pliegos Tarifarios (Santiago)'!$B:$B,MATCH($B2447,'Pliegos Tarifarios (Santiago)'!$A:$A,0))</f>
        <v>103793.81292929999</v>
      </c>
      <c r="N2447" s="19">
        <f>I2447*INDEX('Pliegos Tarifarios (Santiago)'!$C:$C,MATCH($B2447,'Pliegos Tarifarios (Santiago)'!$A:$A,0))</f>
        <v>7410.3674112000008</v>
      </c>
      <c r="O2447" s="19">
        <f>J2447*INDEX('Pliegos Tarifarios (Santiago)'!$D:$D,MATCH($B2447,'Pliegos Tarifarios (Santiago)'!$A:$A,0))</f>
        <v>30214.130706</v>
      </c>
      <c r="P2447" s="19">
        <f>H2447*INDEX('Pliegos Tarifarios (Santiago)'!$E:$E,MATCH($B2447,'Pliegos Tarifarios (Santiago)'!$A:$A,0))</f>
        <v>10259.409846399998</v>
      </c>
      <c r="Q2447" s="19" cm="1">
        <f t="array" ref="Q2447">H2447*_xlfn.IFS(H2447&lt;=350,INDEX('Pliegos Tarifarios (Santiago)'!$F:$F,MATCH($B2447,'Pliegos Tarifarios (Santiago)'!$A:$A,0)),H2447&lt;=500,INDEX('Pliegos Tarifarios (Santiago)'!$G:$G,MATCH($B2447,'Pliegos Tarifarios (Santiago)'!$A:$A,0)),H2447&lt;=1000,INDEX('Pliegos Tarifarios (Santiago)'!$H:$H,MATCH($B2447,'Pliegos Tarifarios (Santiago)'!$A:$A,0)),H2447&lt;=5000,INDEX('Pliegos Tarifarios (Santiago)'!$I:$I,MATCH($B2447,'Pliegos Tarifarios (Santiago)'!$A:$A,0)),H2447&gt;5000,INDEX('Pliegos Tarifarios (Santiago)'!$J:$J,MATCH($B2447,'Pliegos Tarifarios (Santiago)'!$A:$A,0)))/1.19</f>
        <v>1847.5273110084036</v>
      </c>
      <c r="R2447" s="19">
        <f>INDEX('Pliegos Tarifarios (Santiago)'!$K:$K,MATCH($B2447,'Pliegos Tarifarios (Santiago)'!$A:$A,0))</f>
        <v>729.75599999999997</v>
      </c>
      <c r="S2447" s="21">
        <f t="shared" si="152"/>
        <v>154255.00420390838</v>
      </c>
      <c r="T2447" s="21">
        <f t="shared" si="153"/>
        <v>29308.450798742593</v>
      </c>
      <c r="U2447" s="19">
        <v>0</v>
      </c>
      <c r="V2447" s="21">
        <f t="shared" si="154"/>
        <v>183563.45500265097</v>
      </c>
    </row>
    <row r="2448" spans="1:22" x14ac:dyDescent="0.3">
      <c r="A2448" s="7" t="s">
        <v>141</v>
      </c>
      <c r="B2448" s="7">
        <v>10</v>
      </c>
      <c r="C2448" s="8" t="s">
        <v>178</v>
      </c>
      <c r="D2448" s="7" t="s">
        <v>498</v>
      </c>
      <c r="E2448" s="7" t="s">
        <v>488</v>
      </c>
      <c r="F2448" s="8" t="s">
        <v>499</v>
      </c>
      <c r="G2448" s="7" t="s">
        <v>16</v>
      </c>
      <c r="H2448" s="9">
        <v>789.19010000000003</v>
      </c>
      <c r="I2448" s="9">
        <v>2.0891000000000002</v>
      </c>
      <c r="J2448" s="9">
        <v>2.0891000000000002</v>
      </c>
      <c r="K2448" s="10">
        <v>1</v>
      </c>
      <c r="L2448" s="9">
        <v>26.31</v>
      </c>
      <c r="M2448" s="19">
        <f>H2448*INDEX('Pliegos Tarifarios (Santiago)'!$B:$B,MATCH($B2448,'Pliegos Tarifarios (Santiago)'!$A:$A,0))</f>
        <v>103986.0551463</v>
      </c>
      <c r="N2448" s="19">
        <f>I2448*INDEX('Pliegos Tarifarios (Santiago)'!$C:$C,MATCH($B2448,'Pliegos Tarifarios (Santiago)'!$A:$A,0))</f>
        <v>7256.8314624000013</v>
      </c>
      <c r="O2448" s="19">
        <f>J2448*INDEX('Pliegos Tarifarios (Santiago)'!$D:$D,MATCH($B2448,'Pliegos Tarifarios (Santiago)'!$A:$A,0))</f>
        <v>30387.223405500001</v>
      </c>
      <c r="P2448" s="19">
        <f>H2448*INDEX('Pliegos Tarifarios (Santiago)'!$E:$E,MATCH($B2448,'Pliegos Tarifarios (Santiago)'!$A:$A,0))</f>
        <v>10278.4118624</v>
      </c>
      <c r="Q2448" s="19" cm="1">
        <f t="array" ref="Q2448">H2448*_xlfn.IFS(H2448&lt;=350,INDEX('Pliegos Tarifarios (Santiago)'!$F:$F,MATCH($B2448,'Pliegos Tarifarios (Santiago)'!$A:$A,0)),H2448&lt;=500,INDEX('Pliegos Tarifarios (Santiago)'!$G:$G,MATCH($B2448,'Pliegos Tarifarios (Santiago)'!$A:$A,0)),H2448&lt;=1000,INDEX('Pliegos Tarifarios (Santiago)'!$H:$H,MATCH($B2448,'Pliegos Tarifarios (Santiago)'!$A:$A,0)),H2448&lt;=5000,INDEX('Pliegos Tarifarios (Santiago)'!$I:$I,MATCH($B2448,'Pliegos Tarifarios (Santiago)'!$A:$A,0)),H2448&gt;5000,INDEX('Pliegos Tarifarios (Santiago)'!$J:$J,MATCH($B2448,'Pliegos Tarifarios (Santiago)'!$A:$A,0)))/1.19</f>
        <v>1850.9492177310929</v>
      </c>
      <c r="R2448" s="19">
        <f>INDEX('Pliegos Tarifarios (Santiago)'!$K:$K,MATCH($B2448,'Pliegos Tarifarios (Santiago)'!$A:$A,0))</f>
        <v>729.75599999999997</v>
      </c>
      <c r="S2448" s="21">
        <f t="shared" si="152"/>
        <v>154489.22709433112</v>
      </c>
      <c r="T2448" s="21">
        <f t="shared" si="153"/>
        <v>29352.953147922912</v>
      </c>
      <c r="U2448" s="19">
        <v>0</v>
      </c>
      <c r="V2448" s="21">
        <f t="shared" si="154"/>
        <v>183842.18024225402</v>
      </c>
    </row>
    <row r="2449" spans="1:22" x14ac:dyDescent="0.3">
      <c r="A2449" s="7" t="s">
        <v>141</v>
      </c>
      <c r="B2449" s="7">
        <v>10</v>
      </c>
      <c r="C2449" s="8" t="s">
        <v>178</v>
      </c>
      <c r="D2449" s="7" t="s">
        <v>500</v>
      </c>
      <c r="E2449" s="7" t="s">
        <v>488</v>
      </c>
      <c r="F2449" s="8" t="s">
        <v>501</v>
      </c>
      <c r="G2449" s="7" t="s">
        <v>16</v>
      </c>
      <c r="H2449" s="9">
        <v>791.04629999999997</v>
      </c>
      <c r="I2449" s="9">
        <v>2.1145</v>
      </c>
      <c r="J2449" s="9">
        <v>2.0659000000000001</v>
      </c>
      <c r="K2449" s="10">
        <v>0.97701584298888622</v>
      </c>
      <c r="L2449" s="9">
        <v>26.37</v>
      </c>
      <c r="M2449" s="19">
        <f>H2449*INDEX('Pliegos Tarifarios (Santiago)'!$B:$B,MATCH($B2449,'Pliegos Tarifarios (Santiago)'!$A:$A,0))</f>
        <v>104230.6336269</v>
      </c>
      <c r="N2449" s="19">
        <f>I2449*INDEX('Pliegos Tarifarios (Santiago)'!$C:$C,MATCH($B2449,'Pliegos Tarifarios (Santiago)'!$A:$A,0))</f>
        <v>7345.0625280000004</v>
      </c>
      <c r="O2449" s="19">
        <f>J2449*INDEX('Pliegos Tarifarios (Santiago)'!$D:$D,MATCH($B2449,'Pliegos Tarifarios (Santiago)'!$A:$A,0))</f>
        <v>30049.765369500001</v>
      </c>
      <c r="P2449" s="19">
        <f>H2449*INDEX('Pliegos Tarifarios (Santiago)'!$E:$E,MATCH($B2449,'Pliegos Tarifarios (Santiago)'!$A:$A,0))</f>
        <v>10302.587011199999</v>
      </c>
      <c r="Q2449" s="19" cm="1">
        <f t="array" ref="Q2449">H2449*_xlfn.IFS(H2449&lt;=350,INDEX('Pliegos Tarifarios (Santiago)'!$F:$F,MATCH($B2449,'Pliegos Tarifarios (Santiago)'!$A:$A,0)),H2449&lt;=500,INDEX('Pliegos Tarifarios (Santiago)'!$G:$G,MATCH($B2449,'Pliegos Tarifarios (Santiago)'!$A:$A,0)),H2449&lt;=1000,INDEX('Pliegos Tarifarios (Santiago)'!$H:$H,MATCH($B2449,'Pliegos Tarifarios (Santiago)'!$A:$A,0)),H2449&lt;=5000,INDEX('Pliegos Tarifarios (Santiago)'!$I:$I,MATCH($B2449,'Pliegos Tarifarios (Santiago)'!$A:$A,0)),H2449&gt;5000,INDEX('Pliegos Tarifarios (Santiago)'!$J:$J,MATCH($B2449,'Pliegos Tarifarios (Santiago)'!$A:$A,0)))/1.19</f>
        <v>1855.3027086554625</v>
      </c>
      <c r="R2449" s="19">
        <f>INDEX('Pliegos Tarifarios (Santiago)'!$K:$K,MATCH($B2449,'Pliegos Tarifarios (Santiago)'!$A:$A,0))</f>
        <v>729.75599999999997</v>
      </c>
      <c r="S2449" s="21">
        <f t="shared" si="152"/>
        <v>154513.10724425543</v>
      </c>
      <c r="T2449" s="21">
        <f t="shared" si="153"/>
        <v>29357.490376408532</v>
      </c>
      <c r="U2449" s="19">
        <v>0</v>
      </c>
      <c r="V2449" s="21">
        <f t="shared" si="154"/>
        <v>183870.59762066396</v>
      </c>
    </row>
    <row r="2450" spans="1:22" x14ac:dyDescent="0.3">
      <c r="A2450" s="7" t="s">
        <v>141</v>
      </c>
      <c r="B2450" s="7">
        <v>10</v>
      </c>
      <c r="C2450" s="8" t="s">
        <v>178</v>
      </c>
      <c r="D2450" s="7" t="s">
        <v>502</v>
      </c>
      <c r="E2450" s="7" t="s">
        <v>488</v>
      </c>
      <c r="F2450" s="8" t="s">
        <v>503</v>
      </c>
      <c r="G2450" s="7" t="s">
        <v>16</v>
      </c>
      <c r="H2450" s="9">
        <v>790.11300000000006</v>
      </c>
      <c r="I2450" s="9">
        <v>2.1257999999999999</v>
      </c>
      <c r="J2450" s="9">
        <v>2.0720999999999998</v>
      </c>
      <c r="K2450" s="10">
        <v>0.97473892181766864</v>
      </c>
      <c r="L2450" s="9">
        <v>26.34</v>
      </c>
      <c r="M2450" s="19">
        <f>H2450*INDEX('Pliegos Tarifarios (Santiago)'!$B:$B,MATCH($B2450,'Pliegos Tarifarios (Santiago)'!$A:$A,0))</f>
        <v>104107.65921900001</v>
      </c>
      <c r="N2450" s="19">
        <f>I2450*INDEX('Pliegos Tarifarios (Santiago)'!$C:$C,MATCH($B2450,'Pliegos Tarifarios (Santiago)'!$A:$A,0))</f>
        <v>7384.3149312000005</v>
      </c>
      <c r="O2450" s="19">
        <f>J2450*INDEX('Pliegos Tarifarios (Santiago)'!$D:$D,MATCH($B2450,'Pliegos Tarifarios (Santiago)'!$A:$A,0))</f>
        <v>30139.948120499997</v>
      </c>
      <c r="P2450" s="19">
        <f>H2450*INDEX('Pliegos Tarifarios (Santiago)'!$E:$E,MATCH($B2450,'Pliegos Tarifarios (Santiago)'!$A:$A,0))</f>
        <v>10290.431712</v>
      </c>
      <c r="Q2450" s="19" cm="1">
        <f t="array" ref="Q2450">H2450*_xlfn.IFS(H2450&lt;=350,INDEX('Pliegos Tarifarios (Santiago)'!$F:$F,MATCH($B2450,'Pliegos Tarifarios (Santiago)'!$A:$A,0)),H2450&lt;=500,INDEX('Pliegos Tarifarios (Santiago)'!$G:$G,MATCH($B2450,'Pliegos Tarifarios (Santiago)'!$A:$A,0)),H2450&lt;=1000,INDEX('Pliegos Tarifarios (Santiago)'!$H:$H,MATCH($B2450,'Pliegos Tarifarios (Santiago)'!$A:$A,0)),H2450&lt;=5000,INDEX('Pliegos Tarifarios (Santiago)'!$I:$I,MATCH($B2450,'Pliegos Tarifarios (Santiago)'!$A:$A,0)),H2450&gt;5000,INDEX('Pliegos Tarifarios (Santiago)'!$J:$J,MATCH($B2450,'Pliegos Tarifarios (Santiago)'!$A:$A,0)))/1.19</f>
        <v>1853.1137672268912</v>
      </c>
      <c r="R2450" s="19">
        <f>INDEX('Pliegos Tarifarios (Santiago)'!$K:$K,MATCH($B2450,'Pliegos Tarifarios (Santiago)'!$A:$A,0))</f>
        <v>729.75599999999997</v>
      </c>
      <c r="S2450" s="21">
        <f t="shared" si="152"/>
        <v>154505.2237499269</v>
      </c>
      <c r="T2450" s="21">
        <f t="shared" si="153"/>
        <v>29355.992512486111</v>
      </c>
      <c r="U2450" s="19">
        <v>0</v>
      </c>
      <c r="V2450" s="21">
        <f t="shared" si="154"/>
        <v>183861.21626241301</v>
      </c>
    </row>
    <row r="2451" spans="1:22" x14ac:dyDescent="0.3">
      <c r="A2451" s="7" t="s">
        <v>141</v>
      </c>
      <c r="B2451" s="7">
        <v>10</v>
      </c>
      <c r="C2451" s="8" t="s">
        <v>178</v>
      </c>
      <c r="D2451" s="7" t="s">
        <v>504</v>
      </c>
      <c r="E2451" s="7" t="s">
        <v>488</v>
      </c>
      <c r="F2451" s="8" t="s">
        <v>505</v>
      </c>
      <c r="G2451" s="7" t="s">
        <v>16</v>
      </c>
      <c r="H2451" s="9">
        <v>792.08860000000004</v>
      </c>
      <c r="I2451" s="9">
        <v>2.1093999999999999</v>
      </c>
      <c r="J2451" s="9">
        <v>2.0476999999999999</v>
      </c>
      <c r="K2451" s="10">
        <v>0.97074997629657722</v>
      </c>
      <c r="L2451" s="9">
        <v>26.4</v>
      </c>
      <c r="M2451" s="19">
        <f>H2451*INDEX('Pliegos Tarifarios (Santiago)'!$B:$B,MATCH($B2451,'Pliegos Tarifarios (Santiago)'!$A:$A,0))</f>
        <v>104367.97020180001</v>
      </c>
      <c r="N2451" s="19">
        <f>I2451*INDEX('Pliegos Tarifarios (Santiago)'!$C:$C,MATCH($B2451,'Pliegos Tarifarios (Santiago)'!$A:$A,0))</f>
        <v>7327.3468416000005</v>
      </c>
      <c r="O2451" s="19">
        <f>J2451*INDEX('Pliegos Tarifarios (Santiago)'!$D:$D,MATCH($B2451,'Pliegos Tarifarios (Santiago)'!$A:$A,0))</f>
        <v>29785.035358499998</v>
      </c>
      <c r="P2451" s="19">
        <f>H2451*INDEX('Pliegos Tarifarios (Santiago)'!$E:$E,MATCH($B2451,'Pliegos Tarifarios (Santiago)'!$A:$A,0))</f>
        <v>10316.1619264</v>
      </c>
      <c r="Q2451" s="19" cm="1">
        <f t="array" ref="Q2451">H2451*_xlfn.IFS(H2451&lt;=350,INDEX('Pliegos Tarifarios (Santiago)'!$F:$F,MATCH($B2451,'Pliegos Tarifarios (Santiago)'!$A:$A,0)),H2451&lt;=500,INDEX('Pliegos Tarifarios (Santiago)'!$G:$G,MATCH($B2451,'Pliegos Tarifarios (Santiago)'!$A:$A,0)),H2451&lt;=1000,INDEX('Pliegos Tarifarios (Santiago)'!$H:$H,MATCH($B2451,'Pliegos Tarifarios (Santiago)'!$A:$A,0)),H2451&lt;=5000,INDEX('Pliegos Tarifarios (Santiago)'!$I:$I,MATCH($B2451,'Pliegos Tarifarios (Santiago)'!$A:$A,0)),H2451&gt;5000,INDEX('Pliegos Tarifarios (Santiago)'!$J:$J,MATCH($B2451,'Pliegos Tarifarios (Santiago)'!$A:$A,0)))/1.19</f>
        <v>1857.7472963025216</v>
      </c>
      <c r="R2451" s="19">
        <f>INDEX('Pliegos Tarifarios (Santiago)'!$K:$K,MATCH($B2451,'Pliegos Tarifarios (Santiago)'!$A:$A,0))</f>
        <v>729.75599999999997</v>
      </c>
      <c r="S2451" s="21">
        <f t="shared" si="152"/>
        <v>154384.01762460251</v>
      </c>
      <c r="T2451" s="21">
        <f t="shared" si="153"/>
        <v>29332.963348674475</v>
      </c>
      <c r="U2451" s="19">
        <v>0</v>
      </c>
      <c r="V2451" s="21">
        <f t="shared" si="154"/>
        <v>183716.98097327698</v>
      </c>
    </row>
    <row r="2452" spans="1:22" x14ac:dyDescent="0.3">
      <c r="A2452" s="7" t="s">
        <v>141</v>
      </c>
      <c r="B2452" s="7">
        <v>10</v>
      </c>
      <c r="C2452" s="8" t="s">
        <v>178</v>
      </c>
      <c r="D2452" s="7" t="s">
        <v>506</v>
      </c>
      <c r="E2452" s="7" t="s">
        <v>488</v>
      </c>
      <c r="F2452" s="8" t="s">
        <v>507</v>
      </c>
      <c r="G2452" s="7" t="s">
        <v>16</v>
      </c>
      <c r="H2452" s="9">
        <v>789.58079999999995</v>
      </c>
      <c r="I2452" s="9">
        <v>2.1516000000000002</v>
      </c>
      <c r="J2452" s="9">
        <v>2.0642999999999998</v>
      </c>
      <c r="K2452" s="10">
        <v>0.95942554378137179</v>
      </c>
      <c r="L2452" s="9">
        <v>26.32</v>
      </c>
      <c r="M2452" s="19">
        <f>H2452*INDEX('Pliegos Tarifarios (Santiago)'!$B:$B,MATCH($B2452,'Pliegos Tarifarios (Santiago)'!$A:$A,0))</f>
        <v>104037.5349504</v>
      </c>
      <c r="N2452" s="19">
        <f>I2452*INDEX('Pliegos Tarifarios (Santiago)'!$C:$C,MATCH($B2452,'Pliegos Tarifarios (Santiago)'!$A:$A,0))</f>
        <v>7473.9354624000007</v>
      </c>
      <c r="O2452" s="19">
        <f>J2452*INDEX('Pliegos Tarifarios (Santiago)'!$D:$D,MATCH($B2452,'Pliegos Tarifarios (Santiago)'!$A:$A,0))</f>
        <v>30026.492401499996</v>
      </c>
      <c r="P2452" s="19">
        <f>H2452*INDEX('Pliegos Tarifarios (Santiago)'!$E:$E,MATCH($B2452,'Pliegos Tarifarios (Santiago)'!$A:$A,0))</f>
        <v>10283.500339199998</v>
      </c>
      <c r="Q2452" s="19" cm="1">
        <f t="array" ref="Q2452">H2452*_xlfn.IFS(H2452&lt;=350,INDEX('Pliegos Tarifarios (Santiago)'!$F:$F,MATCH($B2452,'Pliegos Tarifarios (Santiago)'!$A:$A,0)),H2452&lt;=500,INDEX('Pliegos Tarifarios (Santiago)'!$G:$G,MATCH($B2452,'Pliegos Tarifarios (Santiago)'!$A:$A,0)),H2452&lt;=1000,INDEX('Pliegos Tarifarios (Santiago)'!$H:$H,MATCH($B2452,'Pliegos Tarifarios (Santiago)'!$A:$A,0)),H2452&lt;=5000,INDEX('Pliegos Tarifarios (Santiago)'!$I:$I,MATCH($B2452,'Pliegos Tarifarios (Santiago)'!$A:$A,0)),H2452&gt;5000,INDEX('Pliegos Tarifarios (Santiago)'!$J:$J,MATCH($B2452,'Pliegos Tarifarios (Santiago)'!$A:$A,0)))/1.19</f>
        <v>1851.86555697479</v>
      </c>
      <c r="R2452" s="19">
        <f>INDEX('Pliegos Tarifarios (Santiago)'!$K:$K,MATCH($B2452,'Pliegos Tarifarios (Santiago)'!$A:$A,0))</f>
        <v>729.75599999999997</v>
      </c>
      <c r="S2452" s="21">
        <f t="shared" si="152"/>
        <v>154403.08471047477</v>
      </c>
      <c r="T2452" s="21">
        <f t="shared" si="153"/>
        <v>29336.586094990205</v>
      </c>
      <c r="U2452" s="19">
        <v>0</v>
      </c>
      <c r="V2452" s="21">
        <f t="shared" si="154"/>
        <v>183739.67080546496</v>
      </c>
    </row>
    <row r="2453" spans="1:22" x14ac:dyDescent="0.3">
      <c r="A2453" s="7" t="s">
        <v>141</v>
      </c>
      <c r="B2453" s="7">
        <v>10</v>
      </c>
      <c r="C2453" s="8" t="s">
        <v>178</v>
      </c>
      <c r="D2453" s="7" t="s">
        <v>508</v>
      </c>
      <c r="E2453" s="7" t="s">
        <v>488</v>
      </c>
      <c r="F2453" s="8" t="s">
        <v>509</v>
      </c>
      <c r="G2453" s="7" t="s">
        <v>16</v>
      </c>
      <c r="H2453" s="9">
        <v>790.70259999999996</v>
      </c>
      <c r="I2453" s="9">
        <v>2.0931000000000002</v>
      </c>
      <c r="J2453" s="9">
        <v>2.0931000000000002</v>
      </c>
      <c r="K2453" s="10">
        <v>1</v>
      </c>
      <c r="L2453" s="9">
        <v>26.36</v>
      </c>
      <c r="M2453" s="19">
        <f>H2453*INDEX('Pliegos Tarifarios (Santiago)'!$B:$B,MATCH($B2453,'Pliegos Tarifarios (Santiago)'!$A:$A,0))</f>
        <v>104185.3466838</v>
      </c>
      <c r="N2453" s="19">
        <f>I2453*INDEX('Pliegos Tarifarios (Santiago)'!$C:$C,MATCH($B2453,'Pliegos Tarifarios (Santiago)'!$A:$A,0))</f>
        <v>7270.7261184000008</v>
      </c>
      <c r="O2453" s="19">
        <f>J2453*INDEX('Pliegos Tarifarios (Santiago)'!$D:$D,MATCH($B2453,'Pliegos Tarifarios (Santiago)'!$A:$A,0))</f>
        <v>30445.405825500002</v>
      </c>
      <c r="P2453" s="19">
        <f>H2453*INDEX('Pliegos Tarifarios (Santiago)'!$E:$E,MATCH($B2453,'Pliegos Tarifarios (Santiago)'!$A:$A,0))</f>
        <v>10298.110662399999</v>
      </c>
      <c r="Q2453" s="19" cm="1">
        <f t="array" ref="Q2453">H2453*_xlfn.IFS(H2453&lt;=350,INDEX('Pliegos Tarifarios (Santiago)'!$F:$F,MATCH($B2453,'Pliegos Tarifarios (Santiago)'!$A:$A,0)),H2453&lt;=500,INDEX('Pliegos Tarifarios (Santiago)'!$G:$G,MATCH($B2453,'Pliegos Tarifarios (Santiago)'!$A:$A,0)),H2453&lt;=1000,INDEX('Pliegos Tarifarios (Santiago)'!$H:$H,MATCH($B2453,'Pliegos Tarifarios (Santiago)'!$A:$A,0)),H2453&lt;=5000,INDEX('Pliegos Tarifarios (Santiago)'!$I:$I,MATCH($B2453,'Pliegos Tarifarios (Santiago)'!$A:$A,0)),H2453&gt;5000,INDEX('Pliegos Tarifarios (Santiago)'!$J:$J,MATCH($B2453,'Pliegos Tarifarios (Santiago)'!$A:$A,0)))/1.19</f>
        <v>1854.4966021848743</v>
      </c>
      <c r="R2453" s="19">
        <f>INDEX('Pliegos Tarifarios (Santiago)'!$K:$K,MATCH($B2453,'Pliegos Tarifarios (Santiago)'!$A:$A,0))</f>
        <v>729.75599999999997</v>
      </c>
      <c r="S2453" s="21">
        <f t="shared" si="152"/>
        <v>154783.84189228487</v>
      </c>
      <c r="T2453" s="21">
        <f t="shared" si="153"/>
        <v>29408.929959534125</v>
      </c>
      <c r="U2453" s="19">
        <v>0</v>
      </c>
      <c r="V2453" s="21">
        <f t="shared" si="154"/>
        <v>184192.77185181898</v>
      </c>
    </row>
    <row r="2454" spans="1:22" x14ac:dyDescent="0.3">
      <c r="A2454" s="7" t="s">
        <v>141</v>
      </c>
      <c r="B2454" s="7">
        <v>10</v>
      </c>
      <c r="C2454" s="8" t="s">
        <v>178</v>
      </c>
      <c r="D2454" s="7" t="s">
        <v>510</v>
      </c>
      <c r="E2454" s="7" t="s">
        <v>488</v>
      </c>
      <c r="F2454" s="8" t="s">
        <v>511</v>
      </c>
      <c r="G2454" s="7" t="s">
        <v>16</v>
      </c>
      <c r="H2454" s="9">
        <v>790.92340000000002</v>
      </c>
      <c r="I2454" s="9">
        <v>2.0912000000000002</v>
      </c>
      <c r="J2454" s="9">
        <v>2.0912000000000002</v>
      </c>
      <c r="K2454" s="10">
        <v>1</v>
      </c>
      <c r="L2454" s="9">
        <v>26.36</v>
      </c>
      <c r="M2454" s="19">
        <f>H2454*INDEX('Pliegos Tarifarios (Santiago)'!$B:$B,MATCH($B2454,'Pliegos Tarifarios (Santiago)'!$A:$A,0))</f>
        <v>104214.4399542</v>
      </c>
      <c r="N2454" s="19">
        <f>I2454*INDEX('Pliegos Tarifarios (Santiago)'!$C:$C,MATCH($B2454,'Pliegos Tarifarios (Santiago)'!$A:$A,0))</f>
        <v>7264.1261568000009</v>
      </c>
      <c r="O2454" s="19">
        <f>J2454*INDEX('Pliegos Tarifarios (Santiago)'!$D:$D,MATCH($B2454,'Pliegos Tarifarios (Santiago)'!$A:$A,0))</f>
        <v>30417.769176000002</v>
      </c>
      <c r="P2454" s="19">
        <f>H2454*INDEX('Pliegos Tarifarios (Santiago)'!$E:$E,MATCH($B2454,'Pliegos Tarifarios (Santiago)'!$A:$A,0))</f>
        <v>10300.9863616</v>
      </c>
      <c r="Q2454" s="19" cm="1">
        <f t="array" ref="Q2454">H2454*_xlfn.IFS(H2454&lt;=350,INDEX('Pliegos Tarifarios (Santiago)'!$F:$F,MATCH($B2454,'Pliegos Tarifarios (Santiago)'!$A:$A,0)),H2454&lt;=500,INDEX('Pliegos Tarifarios (Santiago)'!$G:$G,MATCH($B2454,'Pliegos Tarifarios (Santiago)'!$A:$A,0)),H2454&lt;=1000,INDEX('Pliegos Tarifarios (Santiago)'!$H:$H,MATCH($B2454,'Pliegos Tarifarios (Santiago)'!$A:$A,0)),H2454&lt;=5000,INDEX('Pliegos Tarifarios (Santiago)'!$I:$I,MATCH($B2454,'Pliegos Tarifarios (Santiago)'!$A:$A,0)),H2454&gt;5000,INDEX('Pliegos Tarifarios (Santiago)'!$J:$J,MATCH($B2454,'Pliegos Tarifarios (Santiago)'!$A:$A,0)))/1.19</f>
        <v>1855.0144616806726</v>
      </c>
      <c r="R2454" s="19">
        <f>INDEX('Pliegos Tarifarios (Santiago)'!$K:$K,MATCH($B2454,'Pliegos Tarifarios (Santiago)'!$A:$A,0))</f>
        <v>729.75599999999997</v>
      </c>
      <c r="S2454" s="21">
        <f t="shared" si="152"/>
        <v>154782.09211028065</v>
      </c>
      <c r="T2454" s="21">
        <f t="shared" si="153"/>
        <v>29408.597500953321</v>
      </c>
      <c r="U2454" s="19">
        <v>0</v>
      </c>
      <c r="V2454" s="21">
        <f t="shared" si="154"/>
        <v>184190.68961123397</v>
      </c>
    </row>
    <row r="2455" spans="1:22" x14ac:dyDescent="0.3">
      <c r="A2455" s="7" t="s">
        <v>141</v>
      </c>
      <c r="B2455" s="7">
        <v>10</v>
      </c>
      <c r="C2455" s="8" t="s">
        <v>178</v>
      </c>
      <c r="D2455" s="7" t="s">
        <v>512</v>
      </c>
      <c r="E2455" s="7" t="s">
        <v>488</v>
      </c>
      <c r="F2455" s="8" t="s">
        <v>513</v>
      </c>
      <c r="G2455" s="7" t="s">
        <v>16</v>
      </c>
      <c r="H2455" s="9">
        <v>789.65920000000006</v>
      </c>
      <c r="I2455" s="9">
        <v>2.1331000000000002</v>
      </c>
      <c r="J2455" s="9">
        <v>2.0804</v>
      </c>
      <c r="K2455" s="10">
        <v>0.97529417280014996</v>
      </c>
      <c r="L2455" s="9">
        <v>26.32</v>
      </c>
      <c r="M2455" s="19">
        <f>H2455*INDEX('Pliegos Tarifarios (Santiago)'!$B:$B,MATCH($B2455,'Pliegos Tarifarios (Santiago)'!$A:$A,0))</f>
        <v>104047.86516960002</v>
      </c>
      <c r="N2455" s="19">
        <f>I2455*INDEX('Pliegos Tarifarios (Santiago)'!$C:$C,MATCH($B2455,'Pliegos Tarifarios (Santiago)'!$A:$A,0))</f>
        <v>7409.6726784000011</v>
      </c>
      <c r="O2455" s="19">
        <f>J2455*INDEX('Pliegos Tarifarios (Santiago)'!$D:$D,MATCH($B2455,'Pliegos Tarifarios (Santiago)'!$A:$A,0))</f>
        <v>30260.676641999999</v>
      </c>
      <c r="P2455" s="19">
        <f>H2455*INDEX('Pliegos Tarifarios (Santiago)'!$E:$E,MATCH($B2455,'Pliegos Tarifarios (Santiago)'!$A:$A,0))</f>
        <v>10284.5214208</v>
      </c>
      <c r="Q2455" s="19" cm="1">
        <f t="array" ref="Q2455">H2455*_xlfn.IFS(H2455&lt;=350,INDEX('Pliegos Tarifarios (Santiago)'!$F:$F,MATCH($B2455,'Pliegos Tarifarios (Santiago)'!$A:$A,0)),H2455&lt;=500,INDEX('Pliegos Tarifarios (Santiago)'!$G:$G,MATCH($B2455,'Pliegos Tarifarios (Santiago)'!$A:$A,0)),H2455&lt;=1000,INDEX('Pliegos Tarifarios (Santiago)'!$H:$H,MATCH($B2455,'Pliegos Tarifarios (Santiago)'!$A:$A,0)),H2455&lt;=5000,INDEX('Pliegos Tarifarios (Santiago)'!$I:$I,MATCH($B2455,'Pliegos Tarifarios (Santiago)'!$A:$A,0)),H2455&gt;5000,INDEX('Pliegos Tarifarios (Santiago)'!$J:$J,MATCH($B2455,'Pliegos Tarifarios (Santiago)'!$A:$A,0)))/1.19</f>
        <v>1852.0494346218493</v>
      </c>
      <c r="R2455" s="19">
        <f>INDEX('Pliegos Tarifarios (Santiago)'!$K:$K,MATCH($B2455,'Pliegos Tarifarios (Santiago)'!$A:$A,0))</f>
        <v>729.75599999999997</v>
      </c>
      <c r="S2455" s="21">
        <f t="shared" si="152"/>
        <v>154584.54134542187</v>
      </c>
      <c r="T2455" s="21">
        <f t="shared" si="153"/>
        <v>29371.062855630156</v>
      </c>
      <c r="U2455" s="19">
        <v>0</v>
      </c>
      <c r="V2455" s="21">
        <f t="shared" si="154"/>
        <v>183955.60420105202</v>
      </c>
    </row>
    <row r="2456" spans="1:22" x14ac:dyDescent="0.3">
      <c r="A2456" s="7" t="s">
        <v>141</v>
      </c>
      <c r="B2456" s="7">
        <v>10</v>
      </c>
      <c r="C2456" s="8" t="s">
        <v>178</v>
      </c>
      <c r="D2456" s="7" t="s">
        <v>514</v>
      </c>
      <c r="E2456" s="7" t="s">
        <v>488</v>
      </c>
      <c r="F2456" s="8" t="s">
        <v>515</v>
      </c>
      <c r="G2456" s="7" t="s">
        <v>16</v>
      </c>
      <c r="H2456" s="9">
        <v>787.71780000000001</v>
      </c>
      <c r="I2456" s="9">
        <v>2.1187999999999998</v>
      </c>
      <c r="J2456" s="9">
        <v>2.0554000000000001</v>
      </c>
      <c r="K2456" s="10">
        <v>0.97007740230319062</v>
      </c>
      <c r="L2456" s="9">
        <v>26.26</v>
      </c>
      <c r="M2456" s="19">
        <f>H2456*INDEX('Pliegos Tarifarios (Santiago)'!$B:$B,MATCH($B2456,'Pliegos Tarifarios (Santiago)'!$A:$A,0))</f>
        <v>103792.06048140001</v>
      </c>
      <c r="N2456" s="19">
        <f>I2456*INDEX('Pliegos Tarifarios (Santiago)'!$C:$C,MATCH($B2456,'Pliegos Tarifarios (Santiago)'!$A:$A,0))</f>
        <v>7359.9992831999998</v>
      </c>
      <c r="O2456" s="19">
        <f>J2456*INDEX('Pliegos Tarifarios (Santiago)'!$D:$D,MATCH($B2456,'Pliegos Tarifarios (Santiago)'!$A:$A,0))</f>
        <v>29897.036517</v>
      </c>
      <c r="P2456" s="19">
        <f>H2456*INDEX('Pliegos Tarifarios (Santiago)'!$E:$E,MATCH($B2456,'Pliegos Tarifarios (Santiago)'!$A:$A,0))</f>
        <v>10259.2366272</v>
      </c>
      <c r="Q2456" s="19" cm="1">
        <f t="array" ref="Q2456">H2456*_xlfn.IFS(H2456&lt;=350,INDEX('Pliegos Tarifarios (Santiago)'!$F:$F,MATCH($B2456,'Pliegos Tarifarios (Santiago)'!$A:$A,0)),H2456&lt;=500,INDEX('Pliegos Tarifarios (Santiago)'!$G:$G,MATCH($B2456,'Pliegos Tarifarios (Santiago)'!$A:$A,0)),H2456&lt;=1000,INDEX('Pliegos Tarifarios (Santiago)'!$H:$H,MATCH($B2456,'Pliegos Tarifarios (Santiago)'!$A:$A,0)),H2456&lt;=5000,INDEX('Pliegos Tarifarios (Santiago)'!$I:$I,MATCH($B2456,'Pliegos Tarifarios (Santiago)'!$A:$A,0)),H2456&gt;5000,INDEX('Pliegos Tarifarios (Santiago)'!$J:$J,MATCH($B2456,'Pliegos Tarifarios (Santiago)'!$A:$A,0)))/1.19</f>
        <v>1847.4961174789919</v>
      </c>
      <c r="R2456" s="19">
        <f>INDEX('Pliegos Tarifarios (Santiago)'!$K:$K,MATCH($B2456,'Pliegos Tarifarios (Santiago)'!$A:$A,0))</f>
        <v>729.75599999999997</v>
      </c>
      <c r="S2456" s="21">
        <f t="shared" si="152"/>
        <v>153885.585026279</v>
      </c>
      <c r="T2456" s="21">
        <f t="shared" si="153"/>
        <v>29238.261154993012</v>
      </c>
      <c r="U2456" s="19">
        <v>0</v>
      </c>
      <c r="V2456" s="21">
        <f t="shared" si="154"/>
        <v>183123.84618127201</v>
      </c>
    </row>
    <row r="2457" spans="1:22" x14ac:dyDescent="0.3">
      <c r="A2457" s="7" t="s">
        <v>141</v>
      </c>
      <c r="B2457" s="7">
        <v>10</v>
      </c>
      <c r="C2457" s="8" t="s">
        <v>178</v>
      </c>
      <c r="D2457" s="7" t="s">
        <v>516</v>
      </c>
      <c r="E2457" s="7" t="s">
        <v>488</v>
      </c>
      <c r="F2457" s="8" t="s">
        <v>517</v>
      </c>
      <c r="G2457" s="7" t="s">
        <v>16</v>
      </c>
      <c r="H2457" s="9">
        <v>786.76110000000006</v>
      </c>
      <c r="I2457" s="9">
        <v>2.1189</v>
      </c>
      <c r="J2457" s="9">
        <v>2.0829</v>
      </c>
      <c r="K2457" s="10">
        <v>0.98301005238567185</v>
      </c>
      <c r="L2457" s="9">
        <v>26.23</v>
      </c>
      <c r="M2457" s="19">
        <f>H2457*INDEX('Pliegos Tarifarios (Santiago)'!$B:$B,MATCH($B2457,'Pliegos Tarifarios (Santiago)'!$A:$A,0))</f>
        <v>103666.00281930002</v>
      </c>
      <c r="N2457" s="19">
        <f>I2457*INDEX('Pliegos Tarifarios (Santiago)'!$C:$C,MATCH($B2457,'Pliegos Tarifarios (Santiago)'!$A:$A,0))</f>
        <v>7360.3466496000001</v>
      </c>
      <c r="O2457" s="19">
        <f>J2457*INDEX('Pliegos Tarifarios (Santiago)'!$D:$D,MATCH($B2457,'Pliegos Tarifarios (Santiago)'!$A:$A,0))</f>
        <v>30297.040654500001</v>
      </c>
      <c r="P2457" s="19">
        <f>H2457*INDEX('Pliegos Tarifarios (Santiago)'!$E:$E,MATCH($B2457,'Pliegos Tarifarios (Santiago)'!$A:$A,0))</f>
        <v>10246.7765664</v>
      </c>
      <c r="Q2457" s="19" cm="1">
        <f t="array" ref="Q2457">H2457*_xlfn.IFS(H2457&lt;=350,INDEX('Pliegos Tarifarios (Santiago)'!$F:$F,MATCH($B2457,'Pliegos Tarifarios (Santiago)'!$A:$A,0)),H2457&lt;=500,INDEX('Pliegos Tarifarios (Santiago)'!$G:$G,MATCH($B2457,'Pliegos Tarifarios (Santiago)'!$A:$A,0)),H2457&lt;=1000,INDEX('Pliegos Tarifarios (Santiago)'!$H:$H,MATCH($B2457,'Pliegos Tarifarios (Santiago)'!$A:$A,0)),H2457&lt;=5000,INDEX('Pliegos Tarifarios (Santiago)'!$I:$I,MATCH($B2457,'Pliegos Tarifarios (Santiago)'!$A:$A,0)),H2457&gt;5000,INDEX('Pliegos Tarifarios (Santiago)'!$J:$J,MATCH($B2457,'Pliegos Tarifarios (Santiago)'!$A:$A,0)))/1.19</f>
        <v>1845.252294201681</v>
      </c>
      <c r="R2457" s="19">
        <f>INDEX('Pliegos Tarifarios (Santiago)'!$K:$K,MATCH($B2457,'Pliegos Tarifarios (Santiago)'!$A:$A,0))</f>
        <v>729.75599999999997</v>
      </c>
      <c r="S2457" s="21">
        <f t="shared" si="152"/>
        <v>154145.1749840017</v>
      </c>
      <c r="T2457" s="21">
        <f t="shared" si="153"/>
        <v>29287.583246960323</v>
      </c>
      <c r="U2457" s="19">
        <v>0</v>
      </c>
      <c r="V2457" s="21">
        <f t="shared" si="154"/>
        <v>183432.75823096203</v>
      </c>
    </row>
    <row r="2458" spans="1:22" x14ac:dyDescent="0.3">
      <c r="A2458" s="7" t="s">
        <v>141</v>
      </c>
      <c r="B2458" s="7">
        <v>10</v>
      </c>
      <c r="C2458" s="8" t="s">
        <v>178</v>
      </c>
      <c r="D2458" s="7" t="s">
        <v>518</v>
      </c>
      <c r="E2458" s="7" t="s">
        <v>488</v>
      </c>
      <c r="F2458" s="8" t="s">
        <v>519</v>
      </c>
      <c r="G2458" s="7" t="s">
        <v>16</v>
      </c>
      <c r="H2458" s="9">
        <v>787.96349999999995</v>
      </c>
      <c r="I2458" s="9">
        <v>2.1091000000000002</v>
      </c>
      <c r="J2458" s="9">
        <v>2.1091000000000002</v>
      </c>
      <c r="K2458" s="10">
        <v>1</v>
      </c>
      <c r="L2458" s="9">
        <v>26.27</v>
      </c>
      <c r="M2458" s="19">
        <f>H2458*INDEX('Pliegos Tarifarios (Santiago)'!$B:$B,MATCH($B2458,'Pliegos Tarifarios (Santiago)'!$A:$A,0))</f>
        <v>103824.4346505</v>
      </c>
      <c r="N2458" s="19">
        <f>I2458*INDEX('Pliegos Tarifarios (Santiago)'!$C:$C,MATCH($B2458,'Pliegos Tarifarios (Santiago)'!$A:$A,0))</f>
        <v>7326.3047424000015</v>
      </c>
      <c r="O2458" s="19">
        <f>J2458*INDEX('Pliegos Tarifarios (Santiago)'!$D:$D,MATCH($B2458,'Pliegos Tarifarios (Santiago)'!$A:$A,0))</f>
        <v>30678.135505500002</v>
      </c>
      <c r="P2458" s="19">
        <f>H2458*INDEX('Pliegos Tarifarios (Santiago)'!$E:$E,MATCH($B2458,'Pliegos Tarifarios (Santiago)'!$A:$A,0))</f>
        <v>10262.436623999998</v>
      </c>
      <c r="Q2458" s="19" cm="1">
        <f t="array" ref="Q2458">H2458*_xlfn.IFS(H2458&lt;=350,INDEX('Pliegos Tarifarios (Santiago)'!$F:$F,MATCH($B2458,'Pliegos Tarifarios (Santiago)'!$A:$A,0)),H2458&lt;=500,INDEX('Pliegos Tarifarios (Santiago)'!$G:$G,MATCH($B2458,'Pliegos Tarifarios (Santiago)'!$A:$A,0)),H2458&lt;=1000,INDEX('Pliegos Tarifarios (Santiago)'!$H:$H,MATCH($B2458,'Pliegos Tarifarios (Santiago)'!$A:$A,0)),H2458&lt;=5000,INDEX('Pliegos Tarifarios (Santiago)'!$I:$I,MATCH($B2458,'Pliegos Tarifarios (Santiago)'!$A:$A,0)),H2458&gt;5000,INDEX('Pliegos Tarifarios (Santiago)'!$J:$J,MATCH($B2458,'Pliegos Tarifarios (Santiago)'!$A:$A,0)))/1.19</f>
        <v>1848.0723768907565</v>
      </c>
      <c r="R2458" s="19">
        <f>INDEX('Pliegos Tarifarios (Santiago)'!$K:$K,MATCH($B2458,'Pliegos Tarifarios (Santiago)'!$A:$A,0))</f>
        <v>729.75599999999997</v>
      </c>
      <c r="S2458" s="21">
        <f t="shared" si="152"/>
        <v>154669.13989929072</v>
      </c>
      <c r="T2458" s="21">
        <f t="shared" si="153"/>
        <v>29387.136580865237</v>
      </c>
      <c r="U2458" s="19">
        <v>0</v>
      </c>
      <c r="V2458" s="21">
        <f t="shared" si="154"/>
        <v>184056.27648015597</v>
      </c>
    </row>
    <row r="2459" spans="1:22" x14ac:dyDescent="0.3">
      <c r="A2459" s="7" t="s">
        <v>141</v>
      </c>
      <c r="B2459" s="7">
        <v>10</v>
      </c>
      <c r="C2459" s="8" t="s">
        <v>178</v>
      </c>
      <c r="D2459" s="7" t="s">
        <v>520</v>
      </c>
      <c r="E2459" s="7" t="s">
        <v>488</v>
      </c>
      <c r="F2459" s="8" t="s">
        <v>521</v>
      </c>
      <c r="G2459" s="7" t="s">
        <v>16</v>
      </c>
      <c r="H2459" s="9">
        <v>790.9085</v>
      </c>
      <c r="I2459" s="9">
        <v>2.1385000000000001</v>
      </c>
      <c r="J2459" s="9">
        <v>2.1385000000000001</v>
      </c>
      <c r="K2459" s="10">
        <v>1</v>
      </c>
      <c r="L2459" s="9">
        <v>26.36</v>
      </c>
      <c r="M2459" s="19">
        <f>H2459*INDEX('Pliegos Tarifarios (Santiago)'!$B:$B,MATCH($B2459,'Pliegos Tarifarios (Santiago)'!$A:$A,0))</f>
        <v>104212.47668550001</v>
      </c>
      <c r="N2459" s="19">
        <f>I2459*INDEX('Pliegos Tarifarios (Santiago)'!$C:$C,MATCH($B2459,'Pliegos Tarifarios (Santiago)'!$A:$A,0))</f>
        <v>7428.4304640000009</v>
      </c>
      <c r="O2459" s="19">
        <f>J2459*INDEX('Pliegos Tarifarios (Santiago)'!$D:$D,MATCH($B2459,'Pliegos Tarifarios (Santiago)'!$A:$A,0))</f>
        <v>31105.776292499999</v>
      </c>
      <c r="P2459" s="19">
        <f>H2459*INDEX('Pliegos Tarifarios (Santiago)'!$E:$E,MATCH($B2459,'Pliegos Tarifarios (Santiago)'!$A:$A,0))</f>
        <v>10300.792303999999</v>
      </c>
      <c r="Q2459" s="19" cm="1">
        <f t="array" ref="Q2459">H2459*_xlfn.IFS(H2459&lt;=350,INDEX('Pliegos Tarifarios (Santiago)'!$F:$F,MATCH($B2459,'Pliegos Tarifarios (Santiago)'!$A:$A,0)),H2459&lt;=500,INDEX('Pliegos Tarifarios (Santiago)'!$G:$G,MATCH($B2459,'Pliegos Tarifarios (Santiago)'!$A:$A,0)),H2459&lt;=1000,INDEX('Pliegos Tarifarios (Santiago)'!$H:$H,MATCH($B2459,'Pliegos Tarifarios (Santiago)'!$A:$A,0)),H2459&lt;=5000,INDEX('Pliegos Tarifarios (Santiago)'!$I:$I,MATCH($B2459,'Pliegos Tarifarios (Santiago)'!$A:$A,0)),H2459&gt;5000,INDEX('Pliegos Tarifarios (Santiago)'!$J:$J,MATCH($B2459,'Pliegos Tarifarios (Santiago)'!$A:$A,0)))/1.19</f>
        <v>1854.9795155462189</v>
      </c>
      <c r="R2459" s="19">
        <f>INDEX('Pliegos Tarifarios (Santiago)'!$K:$K,MATCH($B2459,'Pliegos Tarifarios (Santiago)'!$A:$A,0))</f>
        <v>729.75599999999997</v>
      </c>
      <c r="S2459" s="21">
        <f t="shared" si="152"/>
        <v>155632.21126154621</v>
      </c>
      <c r="T2459" s="21">
        <f t="shared" si="153"/>
        <v>29570.120139693779</v>
      </c>
      <c r="U2459" s="19">
        <v>0</v>
      </c>
      <c r="V2459" s="21">
        <f t="shared" si="154"/>
        <v>185202.33140123999</v>
      </c>
    </row>
    <row r="2460" spans="1:22" x14ac:dyDescent="0.3">
      <c r="A2460" s="7" t="s">
        <v>141</v>
      </c>
      <c r="B2460" s="7">
        <v>10</v>
      </c>
      <c r="C2460" s="8" t="s">
        <v>178</v>
      </c>
      <c r="D2460" s="7" t="s">
        <v>522</v>
      </c>
      <c r="E2460" s="7" t="s">
        <v>488</v>
      </c>
      <c r="F2460" s="8" t="s">
        <v>523</v>
      </c>
      <c r="G2460" s="7" t="s">
        <v>16</v>
      </c>
      <c r="H2460" s="9">
        <v>789.702</v>
      </c>
      <c r="I2460" s="9">
        <v>2.1320999999999999</v>
      </c>
      <c r="J2460" s="9">
        <v>2.0855999999999999</v>
      </c>
      <c r="K2460" s="10">
        <v>0.97819051639228927</v>
      </c>
      <c r="L2460" s="9">
        <v>26.32</v>
      </c>
      <c r="M2460" s="19">
        <f>H2460*INDEX('Pliegos Tarifarios (Santiago)'!$B:$B,MATCH($B2460,'Pliegos Tarifarios (Santiago)'!$A:$A,0))</f>
        <v>104053.50462600001</v>
      </c>
      <c r="N2460" s="19">
        <f>I2460*INDEX('Pliegos Tarifarios (Santiago)'!$C:$C,MATCH($B2460,'Pliegos Tarifarios (Santiago)'!$A:$A,0))</f>
        <v>7406.1990144000001</v>
      </c>
      <c r="O2460" s="19">
        <f>J2460*INDEX('Pliegos Tarifarios (Santiago)'!$D:$D,MATCH($B2460,'Pliegos Tarifarios (Santiago)'!$A:$A,0))</f>
        <v>30336.313787999996</v>
      </c>
      <c r="P2460" s="19">
        <f>H2460*INDEX('Pliegos Tarifarios (Santiago)'!$E:$E,MATCH($B2460,'Pliegos Tarifarios (Santiago)'!$A:$A,0))</f>
        <v>10285.078847999999</v>
      </c>
      <c r="Q2460" s="19" cm="1">
        <f t="array" ref="Q2460">H2460*_xlfn.IFS(H2460&lt;=350,INDEX('Pliegos Tarifarios (Santiago)'!$F:$F,MATCH($B2460,'Pliegos Tarifarios (Santiago)'!$A:$A,0)),H2460&lt;=500,INDEX('Pliegos Tarifarios (Santiago)'!$G:$G,MATCH($B2460,'Pliegos Tarifarios (Santiago)'!$A:$A,0)),H2460&lt;=1000,INDEX('Pliegos Tarifarios (Santiago)'!$H:$H,MATCH($B2460,'Pliegos Tarifarios (Santiago)'!$A:$A,0)),H2460&lt;=5000,INDEX('Pliegos Tarifarios (Santiago)'!$I:$I,MATCH($B2460,'Pliegos Tarifarios (Santiago)'!$A:$A,0)),H2460&gt;5000,INDEX('Pliegos Tarifarios (Santiago)'!$J:$J,MATCH($B2460,'Pliegos Tarifarios (Santiago)'!$A:$A,0)))/1.19</f>
        <v>1852.149816806723</v>
      </c>
      <c r="R2460" s="19">
        <f>INDEX('Pliegos Tarifarios (Santiago)'!$K:$K,MATCH($B2460,'Pliegos Tarifarios (Santiago)'!$A:$A,0))</f>
        <v>729.75599999999997</v>
      </c>
      <c r="S2460" s="21">
        <f t="shared" si="152"/>
        <v>154663.00209320671</v>
      </c>
      <c r="T2460" s="21">
        <f t="shared" si="153"/>
        <v>29385.970397709276</v>
      </c>
      <c r="U2460" s="19">
        <v>0</v>
      </c>
      <c r="V2460" s="21">
        <f t="shared" si="154"/>
        <v>184048.972490916</v>
      </c>
    </row>
    <row r="2461" spans="1:22" x14ac:dyDescent="0.3">
      <c r="A2461" s="7" t="s">
        <v>141</v>
      </c>
      <c r="B2461" s="7">
        <v>10</v>
      </c>
      <c r="C2461" s="8" t="s">
        <v>178</v>
      </c>
      <c r="D2461" s="7" t="s">
        <v>524</v>
      </c>
      <c r="E2461" s="7" t="s">
        <v>488</v>
      </c>
      <c r="F2461" s="8" t="s">
        <v>525</v>
      </c>
      <c r="G2461" s="7" t="s">
        <v>16</v>
      </c>
      <c r="H2461" s="9">
        <v>790.46280000000002</v>
      </c>
      <c r="I2461" s="9">
        <v>2.1141000000000001</v>
      </c>
      <c r="J2461" s="9">
        <v>2.0796999999999999</v>
      </c>
      <c r="K2461" s="10">
        <v>0.98372830045882398</v>
      </c>
      <c r="L2461" s="9">
        <v>26.35</v>
      </c>
      <c r="M2461" s="19">
        <f>H2461*INDEX('Pliegos Tarifarios (Santiago)'!$B:$B,MATCH($B2461,'Pliegos Tarifarios (Santiago)'!$A:$A,0))</f>
        <v>104153.7499164</v>
      </c>
      <c r="N2461" s="19">
        <f>I2461*INDEX('Pliegos Tarifarios (Santiago)'!$C:$C,MATCH($B2461,'Pliegos Tarifarios (Santiago)'!$A:$A,0))</f>
        <v>7343.6730624000011</v>
      </c>
      <c r="O2461" s="19">
        <f>J2461*INDEX('Pliegos Tarifarios (Santiago)'!$D:$D,MATCH($B2461,'Pliegos Tarifarios (Santiago)'!$A:$A,0))</f>
        <v>30250.494718499998</v>
      </c>
      <c r="P2461" s="19">
        <f>H2461*INDEX('Pliegos Tarifarios (Santiago)'!$E:$E,MATCH($B2461,'Pliegos Tarifarios (Santiago)'!$A:$A,0))</f>
        <v>10294.9875072</v>
      </c>
      <c r="Q2461" s="19" cm="1">
        <f t="array" ref="Q2461">H2461*_xlfn.IFS(H2461&lt;=350,INDEX('Pliegos Tarifarios (Santiago)'!$F:$F,MATCH($B2461,'Pliegos Tarifarios (Santiago)'!$A:$A,0)),H2461&lt;=500,INDEX('Pliegos Tarifarios (Santiago)'!$G:$G,MATCH($B2461,'Pliegos Tarifarios (Santiago)'!$A:$A,0)),H2461&lt;=1000,INDEX('Pliegos Tarifarios (Santiago)'!$H:$H,MATCH($B2461,'Pliegos Tarifarios (Santiago)'!$A:$A,0)),H2461&lt;=5000,INDEX('Pliegos Tarifarios (Santiago)'!$I:$I,MATCH($B2461,'Pliegos Tarifarios (Santiago)'!$A:$A,0)),H2461&gt;5000,INDEX('Pliegos Tarifarios (Santiago)'!$J:$J,MATCH($B2461,'Pliegos Tarifarios (Santiago)'!$A:$A,0)))/1.19</f>
        <v>1853.9341805042018</v>
      </c>
      <c r="R2461" s="19">
        <f>INDEX('Pliegos Tarifarios (Santiago)'!$K:$K,MATCH($B2461,'Pliegos Tarifarios (Santiago)'!$A:$A,0))</f>
        <v>729.75599999999997</v>
      </c>
      <c r="S2461" s="21">
        <f t="shared" si="152"/>
        <v>154626.59538500421</v>
      </c>
      <c r="T2461" s="21">
        <f t="shared" si="153"/>
        <v>29379.053123150799</v>
      </c>
      <c r="U2461" s="19">
        <v>0</v>
      </c>
      <c r="V2461" s="21">
        <f t="shared" si="154"/>
        <v>184005.64850815502</v>
      </c>
    </row>
    <row r="2462" spans="1:22" x14ac:dyDescent="0.3">
      <c r="A2462" s="7" t="s">
        <v>141</v>
      </c>
      <c r="B2462" s="7">
        <v>10</v>
      </c>
      <c r="C2462" s="8" t="s">
        <v>178</v>
      </c>
      <c r="D2462" s="7" t="s">
        <v>526</v>
      </c>
      <c r="E2462" s="7" t="s">
        <v>488</v>
      </c>
      <c r="F2462" s="8" t="s">
        <v>527</v>
      </c>
      <c r="G2462" s="7" t="s">
        <v>16</v>
      </c>
      <c r="H2462" s="9">
        <v>790.22479999999996</v>
      </c>
      <c r="I2462" s="9">
        <v>2.0884999999999998</v>
      </c>
      <c r="J2462" s="9">
        <v>2.0657000000000001</v>
      </c>
      <c r="K2462" s="10">
        <v>0.98908307397653827</v>
      </c>
      <c r="L2462" s="9">
        <v>26.34</v>
      </c>
      <c r="M2462" s="19">
        <f>H2462*INDEX('Pliegos Tarifarios (Santiago)'!$B:$B,MATCH($B2462,'Pliegos Tarifarios (Santiago)'!$A:$A,0))</f>
        <v>104122.3903224</v>
      </c>
      <c r="N2462" s="19">
        <f>I2462*INDEX('Pliegos Tarifarios (Santiago)'!$C:$C,MATCH($B2462,'Pliegos Tarifarios (Santiago)'!$A:$A,0))</f>
        <v>7254.7472639999996</v>
      </c>
      <c r="O2462" s="19">
        <f>J2462*INDEX('Pliegos Tarifarios (Santiago)'!$D:$D,MATCH($B2462,'Pliegos Tarifarios (Santiago)'!$A:$A,0))</f>
        <v>30046.8562485</v>
      </c>
      <c r="P2462" s="19">
        <f>H2462*INDEX('Pliegos Tarifarios (Santiago)'!$E:$E,MATCH($B2462,'Pliegos Tarifarios (Santiago)'!$A:$A,0))</f>
        <v>10291.887795199998</v>
      </c>
      <c r="Q2462" s="19" cm="1">
        <f t="array" ref="Q2462">H2462*_xlfn.IFS(H2462&lt;=350,INDEX('Pliegos Tarifarios (Santiago)'!$F:$F,MATCH($B2462,'Pliegos Tarifarios (Santiago)'!$A:$A,0)),H2462&lt;=500,INDEX('Pliegos Tarifarios (Santiago)'!$G:$G,MATCH($B2462,'Pliegos Tarifarios (Santiago)'!$A:$A,0)),H2462&lt;=1000,INDEX('Pliegos Tarifarios (Santiago)'!$H:$H,MATCH($B2462,'Pliegos Tarifarios (Santiago)'!$A:$A,0)),H2462&lt;=5000,INDEX('Pliegos Tarifarios (Santiago)'!$I:$I,MATCH($B2462,'Pliegos Tarifarios (Santiago)'!$A:$A,0)),H2462&gt;5000,INDEX('Pliegos Tarifarios (Santiago)'!$J:$J,MATCH($B2462,'Pliegos Tarifarios (Santiago)'!$A:$A,0)))/1.19</f>
        <v>1853.3759805042021</v>
      </c>
      <c r="R2462" s="19">
        <f>INDEX('Pliegos Tarifarios (Santiago)'!$K:$K,MATCH($B2462,'Pliegos Tarifarios (Santiago)'!$A:$A,0))</f>
        <v>729.75599999999997</v>
      </c>
      <c r="S2462" s="21">
        <f t="shared" si="152"/>
        <v>154299.01361060419</v>
      </c>
      <c r="T2462" s="21">
        <f t="shared" si="153"/>
        <v>29316.812586014796</v>
      </c>
      <c r="U2462" s="19">
        <v>0</v>
      </c>
      <c r="V2462" s="21">
        <f t="shared" si="154"/>
        <v>183615.82619661899</v>
      </c>
    </row>
    <row r="2463" spans="1:22" x14ac:dyDescent="0.3">
      <c r="A2463" s="7" t="s">
        <v>141</v>
      </c>
      <c r="B2463" s="7">
        <v>10</v>
      </c>
      <c r="C2463" s="8" t="s">
        <v>178</v>
      </c>
      <c r="D2463" s="7" t="s">
        <v>528</v>
      </c>
      <c r="E2463" s="7" t="s">
        <v>488</v>
      </c>
      <c r="F2463" s="8" t="s">
        <v>529</v>
      </c>
      <c r="G2463" s="7" t="s">
        <v>16</v>
      </c>
      <c r="H2463" s="9">
        <v>790.44219999999996</v>
      </c>
      <c r="I2463" s="9">
        <v>2.1541000000000001</v>
      </c>
      <c r="J2463" s="9">
        <v>2.0929000000000002</v>
      </c>
      <c r="K2463" s="10">
        <v>0.97158906271760836</v>
      </c>
      <c r="L2463" s="9">
        <v>26.35</v>
      </c>
      <c r="M2463" s="19">
        <f>H2463*INDEX('Pliegos Tarifarios (Santiago)'!$B:$B,MATCH($B2463,'Pliegos Tarifarios (Santiago)'!$A:$A,0))</f>
        <v>104151.03559859999</v>
      </c>
      <c r="N2463" s="19">
        <f>I2463*INDEX('Pliegos Tarifarios (Santiago)'!$C:$C,MATCH($B2463,'Pliegos Tarifarios (Santiago)'!$A:$A,0))</f>
        <v>7482.6196224000005</v>
      </c>
      <c r="O2463" s="19">
        <f>J2463*INDEX('Pliegos Tarifarios (Santiago)'!$D:$D,MATCH($B2463,'Pliegos Tarifarios (Santiago)'!$A:$A,0))</f>
        <v>30442.496704500001</v>
      </c>
      <c r="P2463" s="19">
        <f>H2463*INDEX('Pliegos Tarifarios (Santiago)'!$E:$E,MATCH($B2463,'Pliegos Tarifarios (Santiago)'!$A:$A,0))</f>
        <v>10294.719212799999</v>
      </c>
      <c r="Q2463" s="19" cm="1">
        <f t="array" ref="Q2463">H2463*_xlfn.IFS(H2463&lt;=350,INDEX('Pliegos Tarifarios (Santiago)'!$F:$F,MATCH($B2463,'Pliegos Tarifarios (Santiago)'!$A:$A,0)),H2463&lt;=500,INDEX('Pliegos Tarifarios (Santiago)'!$G:$G,MATCH($B2463,'Pliegos Tarifarios (Santiago)'!$A:$A,0)),H2463&lt;=1000,INDEX('Pliegos Tarifarios (Santiago)'!$H:$H,MATCH($B2463,'Pliegos Tarifarios (Santiago)'!$A:$A,0)),H2463&lt;=5000,INDEX('Pliegos Tarifarios (Santiago)'!$I:$I,MATCH($B2463,'Pliegos Tarifarios (Santiago)'!$A:$A,0)),H2463&gt;5000,INDEX('Pliegos Tarifarios (Santiago)'!$J:$J,MATCH($B2463,'Pliegos Tarifarios (Santiago)'!$A:$A,0)))/1.19</f>
        <v>1853.8858657142857</v>
      </c>
      <c r="R2463" s="19">
        <f>INDEX('Pliegos Tarifarios (Santiago)'!$K:$K,MATCH($B2463,'Pliegos Tarifarios (Santiago)'!$A:$A,0))</f>
        <v>729.75599999999997</v>
      </c>
      <c r="S2463" s="21">
        <f t="shared" si="152"/>
        <v>154954.51300401427</v>
      </c>
      <c r="T2463" s="21">
        <f t="shared" si="153"/>
        <v>29441.357470762712</v>
      </c>
      <c r="U2463" s="19">
        <v>0</v>
      </c>
      <c r="V2463" s="21">
        <f t="shared" si="154"/>
        <v>184395.87047477698</v>
      </c>
    </row>
    <row r="2464" spans="1:22" x14ac:dyDescent="0.3">
      <c r="A2464" s="7" t="s">
        <v>141</v>
      </c>
      <c r="B2464" s="7">
        <v>10</v>
      </c>
      <c r="C2464" s="8" t="s">
        <v>178</v>
      </c>
      <c r="D2464" s="7" t="s">
        <v>530</v>
      </c>
      <c r="E2464" s="7" t="s">
        <v>488</v>
      </c>
      <c r="F2464" s="8" t="s">
        <v>531</v>
      </c>
      <c r="G2464" s="7" t="s">
        <v>16</v>
      </c>
      <c r="H2464" s="9">
        <v>790.46450000000004</v>
      </c>
      <c r="I2464" s="9">
        <v>2.0991</v>
      </c>
      <c r="J2464" s="9">
        <v>2.0867</v>
      </c>
      <c r="K2464" s="10">
        <v>0.99409270639798009</v>
      </c>
      <c r="L2464" s="9">
        <v>26.35</v>
      </c>
      <c r="M2464" s="19">
        <f>H2464*INDEX('Pliegos Tarifarios (Santiago)'!$B:$B,MATCH($B2464,'Pliegos Tarifarios (Santiago)'!$A:$A,0))</f>
        <v>104153.97391350001</v>
      </c>
      <c r="N2464" s="19">
        <f>I2464*INDEX('Pliegos Tarifarios (Santiago)'!$C:$C,MATCH($B2464,'Pliegos Tarifarios (Santiago)'!$A:$A,0))</f>
        <v>7291.5681024000005</v>
      </c>
      <c r="O2464" s="19">
        <f>J2464*INDEX('Pliegos Tarifarios (Santiago)'!$D:$D,MATCH($B2464,'Pliegos Tarifarios (Santiago)'!$A:$A,0))</f>
        <v>30352.313953499997</v>
      </c>
      <c r="P2464" s="19">
        <f>H2464*INDEX('Pliegos Tarifarios (Santiago)'!$E:$E,MATCH($B2464,'Pliegos Tarifarios (Santiago)'!$A:$A,0))</f>
        <v>10295.009647999999</v>
      </c>
      <c r="Q2464" s="19" cm="1">
        <f t="array" ref="Q2464">H2464*_xlfn.IFS(H2464&lt;=350,INDEX('Pliegos Tarifarios (Santiago)'!$F:$F,MATCH($B2464,'Pliegos Tarifarios (Santiago)'!$A:$A,0)),H2464&lt;=500,INDEX('Pliegos Tarifarios (Santiago)'!$G:$G,MATCH($B2464,'Pliegos Tarifarios (Santiago)'!$A:$A,0)),H2464&lt;=1000,INDEX('Pliegos Tarifarios (Santiago)'!$H:$H,MATCH($B2464,'Pliegos Tarifarios (Santiago)'!$A:$A,0)),H2464&lt;=5000,INDEX('Pliegos Tarifarios (Santiago)'!$I:$I,MATCH($B2464,'Pliegos Tarifarios (Santiago)'!$A:$A,0)),H2464&gt;5000,INDEX('Pliegos Tarifarios (Santiago)'!$J:$J,MATCH($B2464,'Pliegos Tarifarios (Santiago)'!$A:$A,0)))/1.19</f>
        <v>1853.9381676470591</v>
      </c>
      <c r="R2464" s="19">
        <f>INDEX('Pliegos Tarifarios (Santiago)'!$K:$K,MATCH($B2464,'Pliegos Tarifarios (Santiago)'!$A:$A,0))</f>
        <v>729.75599999999997</v>
      </c>
      <c r="S2464" s="21">
        <f t="shared" si="152"/>
        <v>154676.55978504708</v>
      </c>
      <c r="T2464" s="21">
        <f t="shared" si="153"/>
        <v>29388.546359158947</v>
      </c>
      <c r="U2464" s="19">
        <v>0</v>
      </c>
      <c r="V2464" s="21">
        <f t="shared" si="154"/>
        <v>184065.10614420602</v>
      </c>
    </row>
    <row r="2465" spans="1:22" x14ac:dyDescent="0.3">
      <c r="A2465" s="7" t="s">
        <v>141</v>
      </c>
      <c r="B2465" s="7">
        <v>10</v>
      </c>
      <c r="C2465" s="8" t="s">
        <v>178</v>
      </c>
      <c r="D2465" s="7" t="s">
        <v>532</v>
      </c>
      <c r="E2465" s="7" t="s">
        <v>488</v>
      </c>
      <c r="F2465" s="8" t="s">
        <v>533</v>
      </c>
      <c r="G2465" s="7" t="s">
        <v>16</v>
      </c>
      <c r="H2465" s="9">
        <v>790.02520000000004</v>
      </c>
      <c r="I2465" s="9">
        <v>2.0975999999999999</v>
      </c>
      <c r="J2465" s="9">
        <v>2.0975999999999999</v>
      </c>
      <c r="K2465" s="10">
        <v>1</v>
      </c>
      <c r="L2465" s="9">
        <v>26.33</v>
      </c>
      <c r="M2465" s="19">
        <f>H2465*INDEX('Pliegos Tarifarios (Santiago)'!$B:$B,MATCH($B2465,'Pliegos Tarifarios (Santiago)'!$A:$A,0))</f>
        <v>104096.09042760001</v>
      </c>
      <c r="N2465" s="19">
        <f>I2465*INDEX('Pliegos Tarifarios (Santiago)'!$C:$C,MATCH($B2465,'Pliegos Tarifarios (Santiago)'!$A:$A,0))</f>
        <v>7286.3576063999999</v>
      </c>
      <c r="O2465" s="19">
        <f>J2465*INDEX('Pliegos Tarifarios (Santiago)'!$D:$D,MATCH($B2465,'Pliegos Tarifarios (Santiago)'!$A:$A,0))</f>
        <v>30510.861047999999</v>
      </c>
      <c r="P2465" s="19">
        <f>H2465*INDEX('Pliegos Tarifarios (Santiago)'!$E:$E,MATCH($B2465,'Pliegos Tarifarios (Santiago)'!$A:$A,0))</f>
        <v>10289.288204799999</v>
      </c>
      <c r="Q2465" s="19" cm="1">
        <f t="array" ref="Q2465">H2465*_xlfn.IFS(H2465&lt;=350,INDEX('Pliegos Tarifarios (Santiago)'!$F:$F,MATCH($B2465,'Pliegos Tarifarios (Santiago)'!$A:$A,0)),H2465&lt;=500,INDEX('Pliegos Tarifarios (Santiago)'!$G:$G,MATCH($B2465,'Pliegos Tarifarios (Santiago)'!$A:$A,0)),H2465&lt;=1000,INDEX('Pliegos Tarifarios (Santiago)'!$H:$H,MATCH($B2465,'Pliegos Tarifarios (Santiago)'!$A:$A,0)),H2465&lt;=5000,INDEX('Pliegos Tarifarios (Santiago)'!$I:$I,MATCH($B2465,'Pliegos Tarifarios (Santiago)'!$A:$A,0)),H2465&gt;5000,INDEX('Pliegos Tarifarios (Santiago)'!$J:$J,MATCH($B2465,'Pliegos Tarifarios (Santiago)'!$A:$A,0)))/1.19</f>
        <v>1852.9078430252107</v>
      </c>
      <c r="R2465" s="19">
        <f>INDEX('Pliegos Tarifarios (Santiago)'!$K:$K,MATCH($B2465,'Pliegos Tarifarios (Santiago)'!$A:$A,0))</f>
        <v>729.75599999999997</v>
      </c>
      <c r="S2465" s="21">
        <f t="shared" si="152"/>
        <v>154765.26112982517</v>
      </c>
      <c r="T2465" s="21">
        <f t="shared" si="153"/>
        <v>29405.399614666781</v>
      </c>
      <c r="U2465" s="19">
        <v>0</v>
      </c>
      <c r="V2465" s="21">
        <f t="shared" si="154"/>
        <v>184170.66074449196</v>
      </c>
    </row>
    <row r="2466" spans="1:22" x14ac:dyDescent="0.3">
      <c r="A2466" s="7" t="s">
        <v>141</v>
      </c>
      <c r="B2466" s="7">
        <v>10</v>
      </c>
      <c r="C2466" s="8" t="s">
        <v>178</v>
      </c>
      <c r="D2466" s="7" t="s">
        <v>534</v>
      </c>
      <c r="E2466" s="7" t="s">
        <v>488</v>
      </c>
      <c r="F2466" s="8" t="s">
        <v>535</v>
      </c>
      <c r="G2466" s="7" t="s">
        <v>16</v>
      </c>
      <c r="H2466" s="9">
        <v>789.41869999999994</v>
      </c>
      <c r="I2466" s="9">
        <v>2.1057999999999999</v>
      </c>
      <c r="J2466" s="9">
        <v>2.1057999999999999</v>
      </c>
      <c r="K2466" s="10">
        <v>1</v>
      </c>
      <c r="L2466" s="9">
        <v>26.31</v>
      </c>
      <c r="M2466" s="19">
        <f>H2466*INDEX('Pliegos Tarifarios (Santiago)'!$B:$B,MATCH($B2466,'Pliegos Tarifarios (Santiago)'!$A:$A,0))</f>
        <v>104016.17616809999</v>
      </c>
      <c r="N2466" s="19">
        <f>I2466*INDEX('Pliegos Tarifarios (Santiago)'!$C:$C,MATCH($B2466,'Pliegos Tarifarios (Santiago)'!$A:$A,0))</f>
        <v>7314.8416512000003</v>
      </c>
      <c r="O2466" s="19">
        <f>J2466*INDEX('Pliegos Tarifarios (Santiago)'!$D:$D,MATCH($B2466,'Pliegos Tarifarios (Santiago)'!$A:$A,0))</f>
        <v>30630.135008999998</v>
      </c>
      <c r="P2466" s="19">
        <f>H2466*INDEX('Pliegos Tarifarios (Santiago)'!$E:$E,MATCH($B2466,'Pliegos Tarifarios (Santiago)'!$A:$A,0))</f>
        <v>10281.389148799999</v>
      </c>
      <c r="Q2466" s="19" cm="1">
        <f t="array" ref="Q2466">H2466*_xlfn.IFS(H2466&lt;=350,INDEX('Pliegos Tarifarios (Santiago)'!$F:$F,MATCH($B2466,'Pliegos Tarifarios (Santiago)'!$A:$A,0)),H2466&lt;=500,INDEX('Pliegos Tarifarios (Santiago)'!$G:$G,MATCH($B2466,'Pliegos Tarifarios (Santiago)'!$A:$A,0)),H2466&lt;=1000,INDEX('Pliegos Tarifarios (Santiago)'!$H:$H,MATCH($B2466,'Pliegos Tarifarios (Santiago)'!$A:$A,0)),H2466&lt;=5000,INDEX('Pliegos Tarifarios (Santiago)'!$I:$I,MATCH($B2466,'Pliegos Tarifarios (Santiago)'!$A:$A,0)),H2466&gt;5000,INDEX('Pliegos Tarifarios (Santiago)'!$J:$J,MATCH($B2466,'Pliegos Tarifarios (Santiago)'!$A:$A,0)))/1.19</f>
        <v>1851.4853711764708</v>
      </c>
      <c r="R2466" s="19">
        <f>INDEX('Pliegos Tarifarios (Santiago)'!$K:$K,MATCH($B2466,'Pliegos Tarifarios (Santiago)'!$A:$A,0))</f>
        <v>729.75599999999997</v>
      </c>
      <c r="S2466" s="21">
        <f t="shared" si="152"/>
        <v>154823.78334827645</v>
      </c>
      <c r="T2466" s="21">
        <f t="shared" si="153"/>
        <v>29416.518836172527</v>
      </c>
      <c r="U2466" s="19">
        <v>0</v>
      </c>
      <c r="V2466" s="21">
        <f t="shared" si="154"/>
        <v>184240.30218444898</v>
      </c>
    </row>
    <row r="2467" spans="1:22" x14ac:dyDescent="0.3">
      <c r="A2467" s="7" t="s">
        <v>141</v>
      </c>
      <c r="B2467" s="7">
        <v>10</v>
      </c>
      <c r="C2467" s="8" t="s">
        <v>178</v>
      </c>
      <c r="D2467" s="7" t="s">
        <v>536</v>
      </c>
      <c r="E2467" s="7" t="s">
        <v>488</v>
      </c>
      <c r="F2467" s="8" t="s">
        <v>537</v>
      </c>
      <c r="G2467" s="7" t="s">
        <v>30</v>
      </c>
      <c r="H2467" s="9">
        <v>789.76329999999996</v>
      </c>
      <c r="I2467" s="9">
        <v>2.0912000000000002</v>
      </c>
      <c r="J2467" s="9">
        <v>2.0569000000000002</v>
      </c>
      <c r="K2467" s="10">
        <v>0.98359793420045905</v>
      </c>
      <c r="L2467" s="9">
        <v>26.33</v>
      </c>
      <c r="M2467" s="19">
        <f>H2467*INDEX('Pliegos Tarifarios (Santiago)'!$B:$B,MATCH($B2467,'Pliegos Tarifarios (Santiago)'!$A:$A,0))</f>
        <v>104061.58169789999</v>
      </c>
      <c r="N2467" s="19">
        <f>I2467*INDEX('Pliegos Tarifarios (Santiago)'!$C:$C,MATCH($B2467,'Pliegos Tarifarios (Santiago)'!$A:$A,0))</f>
        <v>7264.1261568000009</v>
      </c>
      <c r="O2467" s="19">
        <f>J2467*INDEX('Pliegos Tarifarios (Santiago)'!$D:$D,MATCH($B2467,'Pliegos Tarifarios (Santiago)'!$A:$A,0))</f>
        <v>29918.854924500003</v>
      </c>
      <c r="P2467" s="19">
        <f>H2467*INDEX('Pliegos Tarifarios (Santiago)'!$E:$E,MATCH($B2467,'Pliegos Tarifarios (Santiago)'!$A:$A,0))</f>
        <v>10285.8772192</v>
      </c>
      <c r="Q2467" s="19" cm="1">
        <f t="array" ref="Q2467">H2467*_xlfn.IFS(H2467&lt;=350,INDEX('Pliegos Tarifarios (Santiago)'!$F:$F,MATCH($B2467,'Pliegos Tarifarios (Santiago)'!$A:$A,0)),H2467&lt;=500,INDEX('Pliegos Tarifarios (Santiago)'!$G:$G,MATCH($B2467,'Pliegos Tarifarios (Santiago)'!$A:$A,0)),H2467&lt;=1000,INDEX('Pliegos Tarifarios (Santiago)'!$H:$H,MATCH($B2467,'Pliegos Tarifarios (Santiago)'!$A:$A,0)),H2467&lt;=5000,INDEX('Pliegos Tarifarios (Santiago)'!$I:$I,MATCH($B2467,'Pliegos Tarifarios (Santiago)'!$A:$A,0)),H2467&gt;5000,INDEX('Pliegos Tarifarios (Santiago)'!$J:$J,MATCH($B2467,'Pliegos Tarifarios (Santiago)'!$A:$A,0)))/1.19</f>
        <v>1852.293588487395</v>
      </c>
      <c r="R2467" s="19">
        <f>INDEX('Pliegos Tarifarios (Santiago)'!$K:$K,MATCH($B2467,'Pliegos Tarifarios (Santiago)'!$A:$A,0))</f>
        <v>729.75599999999997</v>
      </c>
      <c r="S2467" s="21">
        <f t="shared" si="152"/>
        <v>154112.48958688739</v>
      </c>
      <c r="T2467" s="21">
        <f t="shared" si="153"/>
        <v>29281.373021508603</v>
      </c>
      <c r="U2467" s="19">
        <v>0</v>
      </c>
      <c r="V2467" s="21">
        <f t="shared" si="154"/>
        <v>183393.86260839598</v>
      </c>
    </row>
    <row r="2468" spans="1:22" x14ac:dyDescent="0.3">
      <c r="A2468" s="7" t="s">
        <v>141</v>
      </c>
      <c r="B2468" s="7">
        <v>10</v>
      </c>
      <c r="C2468" s="8" t="s">
        <v>178</v>
      </c>
      <c r="D2468" s="7" t="s">
        <v>538</v>
      </c>
      <c r="E2468" s="7" t="s">
        <v>488</v>
      </c>
      <c r="F2468" s="8" t="s">
        <v>539</v>
      </c>
      <c r="G2468" s="7" t="s">
        <v>30</v>
      </c>
      <c r="H2468" s="9">
        <v>790.65560000000005</v>
      </c>
      <c r="I2468" s="9">
        <v>2.1214</v>
      </c>
      <c r="J2468" s="9">
        <v>2.1214</v>
      </c>
      <c r="K2468" s="10">
        <v>1</v>
      </c>
      <c r="L2468" s="9">
        <v>26.36</v>
      </c>
      <c r="M2468" s="19">
        <f>H2468*INDEX('Pliegos Tarifarios (Santiago)'!$B:$B,MATCH($B2468,'Pliegos Tarifarios (Santiago)'!$A:$A,0))</f>
        <v>104179.15382280001</v>
      </c>
      <c r="N2468" s="19">
        <f>I2468*INDEX('Pliegos Tarifarios (Santiago)'!$C:$C,MATCH($B2468,'Pliegos Tarifarios (Santiago)'!$A:$A,0))</f>
        <v>7369.0308095999999</v>
      </c>
      <c r="O2468" s="19">
        <f>J2468*INDEX('Pliegos Tarifarios (Santiago)'!$D:$D,MATCH($B2468,'Pliegos Tarifarios (Santiago)'!$A:$A,0))</f>
        <v>30857.046446999997</v>
      </c>
      <c r="P2468" s="19">
        <f>H2468*INDEX('Pliegos Tarifarios (Santiago)'!$E:$E,MATCH($B2468,'Pliegos Tarifarios (Santiago)'!$A:$A,0))</f>
        <v>10297.4985344</v>
      </c>
      <c r="Q2468" s="19" cm="1">
        <f t="array" ref="Q2468">H2468*_xlfn.IFS(H2468&lt;=350,INDEX('Pliegos Tarifarios (Santiago)'!$F:$F,MATCH($B2468,'Pliegos Tarifarios (Santiago)'!$A:$A,0)),H2468&lt;=500,INDEX('Pliegos Tarifarios (Santiago)'!$G:$G,MATCH($B2468,'Pliegos Tarifarios (Santiago)'!$A:$A,0)),H2468&lt;=1000,INDEX('Pliegos Tarifarios (Santiago)'!$H:$H,MATCH($B2468,'Pliegos Tarifarios (Santiago)'!$A:$A,0)),H2468&lt;=5000,INDEX('Pliegos Tarifarios (Santiago)'!$I:$I,MATCH($B2468,'Pliegos Tarifarios (Santiago)'!$A:$A,0)),H2468&gt;5000,INDEX('Pliegos Tarifarios (Santiago)'!$J:$J,MATCH($B2468,'Pliegos Tarifarios (Santiago)'!$A:$A,0)))/1.19</f>
        <v>1854.3863694117651</v>
      </c>
      <c r="R2468" s="19">
        <f>INDEX('Pliegos Tarifarios (Santiago)'!$K:$K,MATCH($B2468,'Pliegos Tarifarios (Santiago)'!$A:$A,0))</f>
        <v>729.75599999999997</v>
      </c>
      <c r="S2468" s="21">
        <f t="shared" si="152"/>
        <v>155286.87198321175</v>
      </c>
      <c r="T2468" s="21">
        <f t="shared" si="153"/>
        <v>29504.505676810233</v>
      </c>
      <c r="U2468" s="19">
        <v>0</v>
      </c>
      <c r="V2468" s="21">
        <f t="shared" si="154"/>
        <v>184791.37766002197</v>
      </c>
    </row>
    <row r="2469" spans="1:22" x14ac:dyDescent="0.3">
      <c r="A2469" s="7" t="s">
        <v>141</v>
      </c>
      <c r="B2469" s="7">
        <v>10</v>
      </c>
      <c r="C2469" s="8" t="s">
        <v>178</v>
      </c>
      <c r="D2469" s="7" t="s">
        <v>540</v>
      </c>
      <c r="E2469" s="7" t="s">
        <v>488</v>
      </c>
      <c r="F2469" s="8" t="s">
        <v>541</v>
      </c>
      <c r="G2469" s="7" t="s">
        <v>30</v>
      </c>
      <c r="H2469" s="9">
        <v>788.34490000000005</v>
      </c>
      <c r="I2469" s="9">
        <v>2.1183999999999998</v>
      </c>
      <c r="J2469" s="9">
        <v>2.0964</v>
      </c>
      <c r="K2469" s="10">
        <v>0.98961480362537779</v>
      </c>
      <c r="L2469" s="9">
        <v>26.28</v>
      </c>
      <c r="M2469" s="19">
        <f>H2469*INDEX('Pliegos Tarifarios (Santiago)'!$B:$B,MATCH($B2469,'Pliegos Tarifarios (Santiago)'!$A:$A,0))</f>
        <v>103874.68905870001</v>
      </c>
      <c r="N2469" s="19">
        <f>I2469*INDEX('Pliegos Tarifarios (Santiago)'!$C:$C,MATCH($B2469,'Pliegos Tarifarios (Santiago)'!$A:$A,0))</f>
        <v>7358.6098175999996</v>
      </c>
      <c r="O2469" s="19">
        <f>J2469*INDEX('Pliegos Tarifarios (Santiago)'!$D:$D,MATCH($B2469,'Pliegos Tarifarios (Santiago)'!$A:$A,0))</f>
        <v>30493.406321999999</v>
      </c>
      <c r="P2469" s="19">
        <f>H2469*INDEX('Pliegos Tarifarios (Santiago)'!$E:$E,MATCH($B2469,'Pliegos Tarifarios (Santiago)'!$A:$A,0))</f>
        <v>10267.403977600001</v>
      </c>
      <c r="Q2469" s="19" cm="1">
        <f t="array" ref="Q2469">H2469*_xlfn.IFS(H2469&lt;=350,INDEX('Pliegos Tarifarios (Santiago)'!$F:$F,MATCH($B2469,'Pliegos Tarifarios (Santiago)'!$A:$A,0)),H2469&lt;=500,INDEX('Pliegos Tarifarios (Santiago)'!$G:$G,MATCH($B2469,'Pliegos Tarifarios (Santiago)'!$A:$A,0)),H2469&lt;=1000,INDEX('Pliegos Tarifarios (Santiago)'!$H:$H,MATCH($B2469,'Pliegos Tarifarios (Santiago)'!$A:$A,0)),H2469&lt;=5000,INDEX('Pliegos Tarifarios (Santiago)'!$I:$I,MATCH($B2469,'Pliegos Tarifarios (Santiago)'!$A:$A,0)),H2469&gt;5000,INDEX('Pliegos Tarifarios (Santiago)'!$J:$J,MATCH($B2469,'Pliegos Tarifarios (Santiago)'!$A:$A,0)))/1.19</f>
        <v>1848.9669041176476</v>
      </c>
      <c r="R2469" s="19">
        <f>INDEX('Pliegos Tarifarios (Santiago)'!$K:$K,MATCH($B2469,'Pliegos Tarifarios (Santiago)'!$A:$A,0))</f>
        <v>729.75599999999997</v>
      </c>
      <c r="S2469" s="21">
        <f t="shared" si="152"/>
        <v>154572.83208001766</v>
      </c>
      <c r="T2469" s="21">
        <f t="shared" si="153"/>
        <v>29368.838095203355</v>
      </c>
      <c r="U2469" s="19">
        <v>0</v>
      </c>
      <c r="V2469" s="21">
        <f t="shared" si="154"/>
        <v>183941.67017522102</v>
      </c>
    </row>
    <row r="2470" spans="1:22" x14ac:dyDescent="0.3">
      <c r="A2470" s="7" t="s">
        <v>141</v>
      </c>
      <c r="B2470" s="7">
        <v>10</v>
      </c>
      <c r="C2470" s="8" t="s">
        <v>178</v>
      </c>
      <c r="D2470" s="7" t="s">
        <v>542</v>
      </c>
      <c r="E2470" s="7" t="s">
        <v>488</v>
      </c>
      <c r="F2470" s="8" t="s">
        <v>543</v>
      </c>
      <c r="G2470" s="7" t="s">
        <v>30</v>
      </c>
      <c r="H2470" s="9">
        <v>789.50909999999999</v>
      </c>
      <c r="I2470" s="9">
        <v>2.1417000000000002</v>
      </c>
      <c r="J2470" s="9">
        <v>2.0636999999999999</v>
      </c>
      <c r="K2470" s="10">
        <v>0.96358033338002513</v>
      </c>
      <c r="L2470" s="9">
        <v>26.32</v>
      </c>
      <c r="M2470" s="19">
        <f>H2470*INDEX('Pliegos Tarifarios (Santiago)'!$B:$B,MATCH($B2470,'Pliegos Tarifarios (Santiago)'!$A:$A,0))</f>
        <v>104028.0875433</v>
      </c>
      <c r="N2470" s="19">
        <f>I2470*INDEX('Pliegos Tarifarios (Santiago)'!$C:$C,MATCH($B2470,'Pliegos Tarifarios (Santiago)'!$A:$A,0))</f>
        <v>7439.5461888000009</v>
      </c>
      <c r="O2470" s="19">
        <f>J2470*INDEX('Pliegos Tarifarios (Santiago)'!$D:$D,MATCH($B2470,'Pliegos Tarifarios (Santiago)'!$A:$A,0))</f>
        <v>30017.765038499998</v>
      </c>
      <c r="P2470" s="19">
        <f>H2470*INDEX('Pliegos Tarifarios (Santiago)'!$E:$E,MATCH($B2470,'Pliegos Tarifarios (Santiago)'!$A:$A,0))</f>
        <v>10282.566518399999</v>
      </c>
      <c r="Q2470" s="19" cm="1">
        <f t="array" ref="Q2470">H2470*_xlfn.IFS(H2470&lt;=350,INDEX('Pliegos Tarifarios (Santiago)'!$F:$F,MATCH($B2470,'Pliegos Tarifarios (Santiago)'!$A:$A,0)),H2470&lt;=500,INDEX('Pliegos Tarifarios (Santiago)'!$G:$G,MATCH($B2470,'Pliegos Tarifarios (Santiago)'!$A:$A,0)),H2470&lt;=1000,INDEX('Pliegos Tarifarios (Santiago)'!$H:$H,MATCH($B2470,'Pliegos Tarifarios (Santiago)'!$A:$A,0)),H2470&lt;=5000,INDEX('Pliegos Tarifarios (Santiago)'!$I:$I,MATCH($B2470,'Pliegos Tarifarios (Santiago)'!$A:$A,0)),H2470&gt;5000,INDEX('Pliegos Tarifarios (Santiago)'!$J:$J,MATCH($B2470,'Pliegos Tarifarios (Santiago)'!$A:$A,0)))/1.19</f>
        <v>1851.6973933613449</v>
      </c>
      <c r="R2470" s="19">
        <f>INDEX('Pliegos Tarifarios (Santiago)'!$K:$K,MATCH($B2470,'Pliegos Tarifarios (Santiago)'!$A:$A,0))</f>
        <v>729.75599999999997</v>
      </c>
      <c r="S2470" s="21">
        <f t="shared" si="152"/>
        <v>154349.41868236134</v>
      </c>
      <c r="T2470" s="21">
        <f t="shared" si="153"/>
        <v>29326.389549648655</v>
      </c>
      <c r="U2470" s="19">
        <v>0</v>
      </c>
      <c r="V2470" s="21">
        <f t="shared" si="154"/>
        <v>183675.80823200999</v>
      </c>
    </row>
    <row r="2471" spans="1:22" x14ac:dyDescent="0.3">
      <c r="A2471" s="7" t="s">
        <v>141</v>
      </c>
      <c r="B2471" s="7">
        <v>10</v>
      </c>
      <c r="C2471" s="8" t="s">
        <v>178</v>
      </c>
      <c r="D2471" s="7" t="s">
        <v>544</v>
      </c>
      <c r="E2471" s="7" t="s">
        <v>488</v>
      </c>
      <c r="F2471" s="8" t="s">
        <v>545</v>
      </c>
      <c r="G2471" s="7" t="s">
        <v>30</v>
      </c>
      <c r="H2471" s="9">
        <v>791.81380000000001</v>
      </c>
      <c r="I2471" s="9">
        <v>2.1274000000000002</v>
      </c>
      <c r="J2471" s="9">
        <v>2.1084000000000001</v>
      </c>
      <c r="K2471" s="10">
        <v>0.99106891040706957</v>
      </c>
      <c r="L2471" s="9">
        <v>26.39</v>
      </c>
      <c r="M2471" s="19">
        <f>H2471*INDEX('Pliegos Tarifarios (Santiago)'!$B:$B,MATCH($B2471,'Pliegos Tarifarios (Santiago)'!$A:$A,0))</f>
        <v>104331.76172940001</v>
      </c>
      <c r="N2471" s="19">
        <f>I2471*INDEX('Pliegos Tarifarios (Santiago)'!$C:$C,MATCH($B2471,'Pliegos Tarifarios (Santiago)'!$A:$A,0))</f>
        <v>7389.8727936000014</v>
      </c>
      <c r="O2471" s="19">
        <f>J2471*INDEX('Pliegos Tarifarios (Santiago)'!$D:$D,MATCH($B2471,'Pliegos Tarifarios (Santiago)'!$A:$A,0))</f>
        <v>30667.953581999998</v>
      </c>
      <c r="P2471" s="19">
        <f>H2471*INDEX('Pliegos Tarifarios (Santiago)'!$E:$E,MATCH($B2471,'Pliegos Tarifarios (Santiago)'!$A:$A,0))</f>
        <v>10312.582931199999</v>
      </c>
      <c r="Q2471" s="19" cm="1">
        <f t="array" ref="Q2471">H2471*_xlfn.IFS(H2471&lt;=350,INDEX('Pliegos Tarifarios (Santiago)'!$F:$F,MATCH($B2471,'Pliegos Tarifarios (Santiago)'!$A:$A,0)),H2471&lt;=500,INDEX('Pliegos Tarifarios (Santiago)'!$G:$G,MATCH($B2471,'Pliegos Tarifarios (Santiago)'!$A:$A,0)),H2471&lt;=1000,INDEX('Pliegos Tarifarios (Santiago)'!$H:$H,MATCH($B2471,'Pliegos Tarifarios (Santiago)'!$A:$A,0)),H2471&lt;=5000,INDEX('Pliegos Tarifarios (Santiago)'!$I:$I,MATCH($B2471,'Pliegos Tarifarios (Santiago)'!$A:$A,0)),H2471&gt;5000,INDEX('Pliegos Tarifarios (Santiago)'!$J:$J,MATCH($B2471,'Pliegos Tarifarios (Santiago)'!$A:$A,0)))/1.19</f>
        <v>1857.102786386555</v>
      </c>
      <c r="R2471" s="19">
        <f>INDEX('Pliegos Tarifarios (Santiago)'!$K:$K,MATCH($B2471,'Pliegos Tarifarios (Santiago)'!$A:$A,0))</f>
        <v>729.75599999999997</v>
      </c>
      <c r="S2471" s="21">
        <f t="shared" si="152"/>
        <v>155289.02982258657</v>
      </c>
      <c r="T2471" s="21">
        <f t="shared" si="153"/>
        <v>29504.91566629145</v>
      </c>
      <c r="U2471" s="19">
        <v>0</v>
      </c>
      <c r="V2471" s="21">
        <f t="shared" si="154"/>
        <v>184793.94548887803</v>
      </c>
    </row>
    <row r="2472" spans="1:22" x14ac:dyDescent="0.3">
      <c r="A2472" s="7" t="s">
        <v>141</v>
      </c>
      <c r="B2472" s="7">
        <v>10</v>
      </c>
      <c r="C2472" s="8" t="s">
        <v>178</v>
      </c>
      <c r="D2472" s="7" t="s">
        <v>546</v>
      </c>
      <c r="E2472" s="7" t="s">
        <v>488</v>
      </c>
      <c r="F2472" s="8" t="s">
        <v>547</v>
      </c>
      <c r="G2472" s="7" t="s">
        <v>30</v>
      </c>
      <c r="H2472" s="9">
        <v>790.48519999999996</v>
      </c>
      <c r="I2472" s="9">
        <v>2.1276000000000002</v>
      </c>
      <c r="J2472" s="9">
        <v>2.1276000000000002</v>
      </c>
      <c r="K2472" s="10">
        <v>1</v>
      </c>
      <c r="L2472" s="9">
        <v>26.35</v>
      </c>
      <c r="M2472" s="19">
        <f>H2472*INDEX('Pliegos Tarifarios (Santiago)'!$B:$B,MATCH($B2472,'Pliegos Tarifarios (Santiago)'!$A:$A,0))</f>
        <v>104156.70140760001</v>
      </c>
      <c r="N2472" s="19">
        <f>I2472*INDEX('Pliegos Tarifarios (Santiago)'!$C:$C,MATCH($B2472,'Pliegos Tarifarios (Santiago)'!$A:$A,0))</f>
        <v>7390.567526400001</v>
      </c>
      <c r="O2472" s="19">
        <f>J2472*INDEX('Pliegos Tarifarios (Santiago)'!$D:$D,MATCH($B2472,'Pliegos Tarifarios (Santiago)'!$A:$A,0))</f>
        <v>30947.229198000001</v>
      </c>
      <c r="P2472" s="19">
        <f>H2472*INDEX('Pliegos Tarifarios (Santiago)'!$E:$E,MATCH($B2472,'Pliegos Tarifarios (Santiago)'!$A:$A,0))</f>
        <v>10295.279244799998</v>
      </c>
      <c r="Q2472" s="19" cm="1">
        <f t="array" ref="Q2472">H2472*_xlfn.IFS(H2472&lt;=350,INDEX('Pliegos Tarifarios (Santiago)'!$F:$F,MATCH($B2472,'Pliegos Tarifarios (Santiago)'!$A:$A,0)),H2472&lt;=500,INDEX('Pliegos Tarifarios (Santiago)'!$G:$G,MATCH($B2472,'Pliegos Tarifarios (Santiago)'!$A:$A,0)),H2472&lt;=1000,INDEX('Pliegos Tarifarios (Santiago)'!$H:$H,MATCH($B2472,'Pliegos Tarifarios (Santiago)'!$A:$A,0)),H2472&lt;=5000,INDEX('Pliegos Tarifarios (Santiago)'!$I:$I,MATCH($B2472,'Pliegos Tarifarios (Santiago)'!$A:$A,0)),H2472&gt;5000,INDEX('Pliegos Tarifarios (Santiago)'!$J:$J,MATCH($B2472,'Pliegos Tarifarios (Santiago)'!$A:$A,0)))/1.19</f>
        <v>1853.9867169747902</v>
      </c>
      <c r="R2472" s="19">
        <f>INDEX('Pliegos Tarifarios (Santiago)'!$K:$K,MATCH($B2472,'Pliegos Tarifarios (Santiago)'!$A:$A,0))</f>
        <v>729.75599999999997</v>
      </c>
      <c r="S2472" s="21">
        <f t="shared" si="152"/>
        <v>155373.5200937748</v>
      </c>
      <c r="T2472" s="21">
        <f t="shared" si="153"/>
        <v>29520.968817817211</v>
      </c>
      <c r="U2472" s="19">
        <v>0</v>
      </c>
      <c r="V2472" s="21">
        <f t="shared" si="154"/>
        <v>184894.48891159202</v>
      </c>
    </row>
    <row r="2473" spans="1:22" x14ac:dyDescent="0.3">
      <c r="A2473" s="7" t="s">
        <v>141</v>
      </c>
      <c r="B2473" s="7">
        <v>10</v>
      </c>
      <c r="C2473" s="8" t="s">
        <v>178</v>
      </c>
      <c r="D2473" s="7" t="s">
        <v>548</v>
      </c>
      <c r="E2473" s="7" t="s">
        <v>488</v>
      </c>
      <c r="F2473" s="8" t="s">
        <v>549</v>
      </c>
      <c r="G2473" s="7" t="s">
        <v>30</v>
      </c>
      <c r="H2473" s="9">
        <v>790.29840000000002</v>
      </c>
      <c r="I2473" s="9">
        <v>2.1019000000000001</v>
      </c>
      <c r="J2473" s="9">
        <v>2.0718000000000001</v>
      </c>
      <c r="K2473" s="10">
        <v>0.98567962319805891</v>
      </c>
      <c r="L2473" s="9">
        <v>26.34</v>
      </c>
      <c r="M2473" s="19">
        <f>H2473*INDEX('Pliegos Tarifarios (Santiago)'!$B:$B,MATCH($B2473,'Pliegos Tarifarios (Santiago)'!$A:$A,0))</f>
        <v>104132.08807920001</v>
      </c>
      <c r="N2473" s="19">
        <f>I2473*INDEX('Pliegos Tarifarios (Santiago)'!$C:$C,MATCH($B2473,'Pliegos Tarifarios (Santiago)'!$A:$A,0))</f>
        <v>7301.2943616000011</v>
      </c>
      <c r="O2473" s="19">
        <f>J2473*INDEX('Pliegos Tarifarios (Santiago)'!$D:$D,MATCH($B2473,'Pliegos Tarifarios (Santiago)'!$A:$A,0))</f>
        <v>30135.584439000002</v>
      </c>
      <c r="P2473" s="19">
        <f>H2473*INDEX('Pliegos Tarifarios (Santiago)'!$E:$E,MATCH($B2473,'Pliegos Tarifarios (Santiago)'!$A:$A,0))</f>
        <v>10292.846361599999</v>
      </c>
      <c r="Q2473" s="19" cm="1">
        <f t="array" ref="Q2473">H2473*_xlfn.IFS(H2473&lt;=350,INDEX('Pliegos Tarifarios (Santiago)'!$F:$F,MATCH($B2473,'Pliegos Tarifarios (Santiago)'!$A:$A,0)),H2473&lt;=500,INDEX('Pliegos Tarifarios (Santiago)'!$G:$G,MATCH($B2473,'Pliegos Tarifarios (Santiago)'!$A:$A,0)),H2473&lt;=1000,INDEX('Pliegos Tarifarios (Santiago)'!$H:$H,MATCH($B2473,'Pliegos Tarifarios (Santiago)'!$A:$A,0)),H2473&lt;=5000,INDEX('Pliegos Tarifarios (Santiago)'!$I:$I,MATCH($B2473,'Pliegos Tarifarios (Santiago)'!$A:$A,0)),H2473&gt;5000,INDEX('Pliegos Tarifarios (Santiago)'!$J:$J,MATCH($B2473,'Pliegos Tarifarios (Santiago)'!$A:$A,0)))/1.19</f>
        <v>1853.548600336135</v>
      </c>
      <c r="R2473" s="19">
        <f>INDEX('Pliegos Tarifarios (Santiago)'!$K:$K,MATCH($B2473,'Pliegos Tarifarios (Santiago)'!$A:$A,0))</f>
        <v>729.75599999999997</v>
      </c>
      <c r="S2473" s="21">
        <f t="shared" si="152"/>
        <v>154445.11784173615</v>
      </c>
      <c r="T2473" s="21">
        <f t="shared" si="153"/>
        <v>29344.572389929868</v>
      </c>
      <c r="U2473" s="19">
        <v>0</v>
      </c>
      <c r="V2473" s="21">
        <f t="shared" si="154"/>
        <v>183789.69023166603</v>
      </c>
    </row>
    <row r="2474" spans="1:22" x14ac:dyDescent="0.3">
      <c r="A2474" s="7" t="s">
        <v>141</v>
      </c>
      <c r="B2474" s="7">
        <v>10</v>
      </c>
      <c r="C2474" s="8" t="s">
        <v>178</v>
      </c>
      <c r="D2474" s="7" t="s">
        <v>550</v>
      </c>
      <c r="E2474" s="7" t="s">
        <v>488</v>
      </c>
      <c r="F2474" s="8" t="s">
        <v>551</v>
      </c>
      <c r="G2474" s="7" t="s">
        <v>30</v>
      </c>
      <c r="H2474" s="9">
        <v>788.35350000000005</v>
      </c>
      <c r="I2474" s="9">
        <v>2.117</v>
      </c>
      <c r="J2474" s="9">
        <v>2.0724999999999998</v>
      </c>
      <c r="K2474" s="10">
        <v>0.97897968823807269</v>
      </c>
      <c r="L2474" s="9">
        <v>26.28</v>
      </c>
      <c r="M2474" s="19">
        <f>H2474*INDEX('Pliegos Tarifarios (Santiago)'!$B:$B,MATCH($B2474,'Pliegos Tarifarios (Santiago)'!$A:$A,0))</f>
        <v>103875.82222050001</v>
      </c>
      <c r="N2474" s="19">
        <f>I2474*INDEX('Pliegos Tarifarios (Santiago)'!$C:$C,MATCH($B2474,'Pliegos Tarifarios (Santiago)'!$A:$A,0))</f>
        <v>7353.7466880000002</v>
      </c>
      <c r="O2474" s="19">
        <f>J2474*INDEX('Pliegos Tarifarios (Santiago)'!$D:$D,MATCH($B2474,'Pliegos Tarifarios (Santiago)'!$A:$A,0))</f>
        <v>30145.766362499995</v>
      </c>
      <c r="P2474" s="19">
        <f>H2474*INDEX('Pliegos Tarifarios (Santiago)'!$E:$E,MATCH($B2474,'Pliegos Tarifarios (Santiago)'!$A:$A,0))</f>
        <v>10267.515984</v>
      </c>
      <c r="Q2474" s="19" cm="1">
        <f t="array" ref="Q2474">H2474*_xlfn.IFS(H2474&lt;=350,INDEX('Pliegos Tarifarios (Santiago)'!$F:$F,MATCH($B2474,'Pliegos Tarifarios (Santiago)'!$A:$A,0)),H2474&lt;=500,INDEX('Pliegos Tarifarios (Santiago)'!$G:$G,MATCH($B2474,'Pliegos Tarifarios (Santiago)'!$A:$A,0)),H2474&lt;=1000,INDEX('Pliegos Tarifarios (Santiago)'!$H:$H,MATCH($B2474,'Pliegos Tarifarios (Santiago)'!$A:$A,0)),H2474&lt;=5000,INDEX('Pliegos Tarifarios (Santiago)'!$I:$I,MATCH($B2474,'Pliegos Tarifarios (Santiago)'!$A:$A,0)),H2474&gt;5000,INDEX('Pliegos Tarifarios (Santiago)'!$J:$J,MATCH($B2474,'Pliegos Tarifarios (Santiago)'!$A:$A,0)))/1.19</f>
        <v>1848.9870743697484</v>
      </c>
      <c r="R2474" s="19">
        <f>INDEX('Pliegos Tarifarios (Santiago)'!$K:$K,MATCH($B2474,'Pliegos Tarifarios (Santiago)'!$A:$A,0))</f>
        <v>729.75599999999997</v>
      </c>
      <c r="S2474" s="21">
        <f t="shared" si="152"/>
        <v>154221.59432936972</v>
      </c>
      <c r="T2474" s="21">
        <f t="shared" si="153"/>
        <v>29302.102922580249</v>
      </c>
      <c r="U2474" s="19">
        <v>0</v>
      </c>
      <c r="V2474" s="21">
        <f t="shared" si="154"/>
        <v>183523.69725194998</v>
      </c>
    </row>
    <row r="2475" spans="1:22" x14ac:dyDescent="0.3">
      <c r="A2475" s="7" t="s">
        <v>141</v>
      </c>
      <c r="B2475" s="7">
        <v>10</v>
      </c>
      <c r="C2475" s="8" t="s">
        <v>178</v>
      </c>
      <c r="D2475" s="7" t="s">
        <v>552</v>
      </c>
      <c r="E2475" s="7" t="s">
        <v>488</v>
      </c>
      <c r="F2475" s="8" t="s">
        <v>553</v>
      </c>
      <c r="G2475" s="7" t="s">
        <v>30</v>
      </c>
      <c r="H2475" s="9">
        <v>790.89120000000003</v>
      </c>
      <c r="I2475" s="9">
        <v>2.1126999999999998</v>
      </c>
      <c r="J2475" s="9">
        <v>2.1126999999999998</v>
      </c>
      <c r="K2475" s="10">
        <v>1</v>
      </c>
      <c r="L2475" s="9">
        <v>26.36</v>
      </c>
      <c r="M2475" s="19">
        <f>H2475*INDEX('Pliegos Tarifarios (Santiago)'!$B:$B,MATCH($B2475,'Pliegos Tarifarios (Santiago)'!$A:$A,0))</f>
        <v>104210.1971856</v>
      </c>
      <c r="N2475" s="19">
        <f>I2475*INDEX('Pliegos Tarifarios (Santiago)'!$C:$C,MATCH($B2475,'Pliegos Tarifarios (Santiago)'!$A:$A,0))</f>
        <v>7338.8099327999998</v>
      </c>
      <c r="O2475" s="19">
        <f>J2475*INDEX('Pliegos Tarifarios (Santiago)'!$D:$D,MATCH($B2475,'Pliegos Tarifarios (Santiago)'!$A:$A,0))</f>
        <v>30730.499683499995</v>
      </c>
      <c r="P2475" s="19">
        <f>H2475*INDEX('Pliegos Tarifarios (Santiago)'!$E:$E,MATCH($B2475,'Pliegos Tarifarios (Santiago)'!$A:$A,0))</f>
        <v>10300.566988799999</v>
      </c>
      <c r="Q2475" s="19" cm="1">
        <f t="array" ref="Q2475">H2475*_xlfn.IFS(H2475&lt;=350,INDEX('Pliegos Tarifarios (Santiago)'!$F:$F,MATCH($B2475,'Pliegos Tarifarios (Santiago)'!$A:$A,0)),H2475&lt;=500,INDEX('Pliegos Tarifarios (Santiago)'!$G:$G,MATCH($B2475,'Pliegos Tarifarios (Santiago)'!$A:$A,0)),H2475&lt;=1000,INDEX('Pliegos Tarifarios (Santiago)'!$H:$H,MATCH($B2475,'Pliegos Tarifarios (Santiago)'!$A:$A,0)),H2475&lt;=5000,INDEX('Pliegos Tarifarios (Santiago)'!$I:$I,MATCH($B2475,'Pliegos Tarifarios (Santiago)'!$A:$A,0)),H2475&gt;5000,INDEX('Pliegos Tarifarios (Santiago)'!$J:$J,MATCH($B2475,'Pliegos Tarifarios (Santiago)'!$A:$A,0)))/1.19</f>
        <v>1854.938940504202</v>
      </c>
      <c r="R2475" s="19">
        <f>INDEX('Pliegos Tarifarios (Santiago)'!$K:$K,MATCH($B2475,'Pliegos Tarifarios (Santiago)'!$A:$A,0))</f>
        <v>729.75599999999997</v>
      </c>
      <c r="S2475" s="21">
        <f t="shared" si="152"/>
        <v>155164.76873120421</v>
      </c>
      <c r="T2475" s="21">
        <f t="shared" si="153"/>
        <v>29481.3060589288</v>
      </c>
      <c r="U2475" s="19">
        <v>0</v>
      </c>
      <c r="V2475" s="21">
        <f t="shared" si="154"/>
        <v>184646.07479013302</v>
      </c>
    </row>
    <row r="2476" spans="1:22" x14ac:dyDescent="0.3">
      <c r="A2476" s="7" t="s">
        <v>141</v>
      </c>
      <c r="B2476" s="7">
        <v>10</v>
      </c>
      <c r="C2476" s="8" t="s">
        <v>178</v>
      </c>
      <c r="D2476" s="7" t="s">
        <v>554</v>
      </c>
      <c r="E2476" s="7" t="s">
        <v>488</v>
      </c>
      <c r="F2476" s="8" t="s">
        <v>555</v>
      </c>
      <c r="G2476" s="7" t="s">
        <v>30</v>
      </c>
      <c r="H2476" s="9">
        <v>788.404</v>
      </c>
      <c r="I2476" s="9">
        <v>2.1821999999999999</v>
      </c>
      <c r="J2476" s="9">
        <v>2.0644999999999998</v>
      </c>
      <c r="K2476" s="10">
        <v>0.9460636055356979</v>
      </c>
      <c r="L2476" s="9">
        <v>26.28</v>
      </c>
      <c r="M2476" s="19">
        <f>H2476*INDEX('Pliegos Tarifarios (Santiago)'!$B:$B,MATCH($B2476,'Pliegos Tarifarios (Santiago)'!$A:$A,0))</f>
        <v>103882.47625200001</v>
      </c>
      <c r="N2476" s="19">
        <f>I2476*INDEX('Pliegos Tarifarios (Santiago)'!$C:$C,MATCH($B2476,'Pliegos Tarifarios (Santiago)'!$A:$A,0))</f>
        <v>7580.2295807999999</v>
      </c>
      <c r="O2476" s="19">
        <f>J2476*INDEX('Pliegos Tarifarios (Santiago)'!$D:$D,MATCH($B2476,'Pliegos Tarifarios (Santiago)'!$A:$A,0))</f>
        <v>30029.401522499997</v>
      </c>
      <c r="P2476" s="19">
        <f>H2476*INDEX('Pliegos Tarifarios (Santiago)'!$E:$E,MATCH($B2476,'Pliegos Tarifarios (Santiago)'!$A:$A,0))</f>
        <v>10268.173696</v>
      </c>
      <c r="Q2476" s="19" cm="1">
        <f t="array" ref="Q2476">H2476*_xlfn.IFS(H2476&lt;=350,INDEX('Pliegos Tarifarios (Santiago)'!$F:$F,MATCH($B2476,'Pliegos Tarifarios (Santiago)'!$A:$A,0)),H2476&lt;=500,INDEX('Pliegos Tarifarios (Santiago)'!$G:$G,MATCH($B2476,'Pliegos Tarifarios (Santiago)'!$A:$A,0)),H2476&lt;=1000,INDEX('Pliegos Tarifarios (Santiago)'!$H:$H,MATCH($B2476,'Pliegos Tarifarios (Santiago)'!$A:$A,0)),H2476&lt;=5000,INDEX('Pliegos Tarifarios (Santiago)'!$I:$I,MATCH($B2476,'Pliegos Tarifarios (Santiago)'!$A:$A,0)),H2476&gt;5000,INDEX('Pliegos Tarifarios (Santiago)'!$J:$J,MATCH($B2476,'Pliegos Tarifarios (Santiago)'!$A:$A,0)))/1.19</f>
        <v>1849.105515966387</v>
      </c>
      <c r="R2476" s="19">
        <f>INDEX('Pliegos Tarifarios (Santiago)'!$K:$K,MATCH($B2476,'Pliegos Tarifarios (Santiago)'!$A:$A,0))</f>
        <v>729.75599999999997</v>
      </c>
      <c r="S2476" s="21">
        <f t="shared" si="152"/>
        <v>154339.14256726642</v>
      </c>
      <c r="T2476" s="21">
        <f t="shared" si="153"/>
        <v>29324.437087780621</v>
      </c>
      <c r="U2476" s="19">
        <v>0</v>
      </c>
      <c r="V2476" s="21">
        <f t="shared" si="154"/>
        <v>183663.57965504704</v>
      </c>
    </row>
    <row r="2477" spans="1:22" x14ac:dyDescent="0.3">
      <c r="A2477" s="7" t="s">
        <v>141</v>
      </c>
      <c r="B2477" s="7">
        <v>10</v>
      </c>
      <c r="C2477" s="8" t="s">
        <v>178</v>
      </c>
      <c r="D2477" s="7" t="s">
        <v>556</v>
      </c>
      <c r="E2477" s="7" t="s">
        <v>488</v>
      </c>
      <c r="F2477" s="8" t="s">
        <v>557</v>
      </c>
      <c r="G2477" s="7" t="s">
        <v>30</v>
      </c>
      <c r="H2477" s="9">
        <v>791.298</v>
      </c>
      <c r="I2477" s="9">
        <v>2.1520000000000001</v>
      </c>
      <c r="J2477" s="9">
        <v>2.1103999999999998</v>
      </c>
      <c r="K2477" s="10">
        <v>0.98066914498141255</v>
      </c>
      <c r="L2477" s="9">
        <v>26.38</v>
      </c>
      <c r="M2477" s="19">
        <f>H2477*INDEX('Pliegos Tarifarios (Santiago)'!$B:$B,MATCH($B2477,'Pliegos Tarifarios (Santiago)'!$A:$A,0))</f>
        <v>104263.79837400001</v>
      </c>
      <c r="N2477" s="19">
        <f>I2477*INDEX('Pliegos Tarifarios (Santiago)'!$C:$C,MATCH($B2477,'Pliegos Tarifarios (Santiago)'!$A:$A,0))</f>
        <v>7475.3249280000009</v>
      </c>
      <c r="O2477" s="19">
        <f>J2477*INDEX('Pliegos Tarifarios (Santiago)'!$D:$D,MATCH($B2477,'Pliegos Tarifarios (Santiago)'!$A:$A,0))</f>
        <v>30697.044791999997</v>
      </c>
      <c r="P2477" s="19">
        <f>H2477*INDEX('Pliegos Tarifarios (Santiago)'!$E:$E,MATCH($B2477,'Pliegos Tarifarios (Santiago)'!$A:$A,0))</f>
        <v>10305.865151999998</v>
      </c>
      <c r="Q2477" s="19" cm="1">
        <f t="array" ref="Q2477">H2477*_xlfn.IFS(H2477&lt;=350,INDEX('Pliegos Tarifarios (Santiago)'!$F:$F,MATCH($B2477,'Pliegos Tarifarios (Santiago)'!$A:$A,0)),H2477&lt;=500,INDEX('Pliegos Tarifarios (Santiago)'!$G:$G,MATCH($B2477,'Pliegos Tarifarios (Santiago)'!$A:$A,0)),H2477&lt;=1000,INDEX('Pliegos Tarifarios (Santiago)'!$H:$H,MATCH($B2477,'Pliegos Tarifarios (Santiago)'!$A:$A,0)),H2477&lt;=5000,INDEX('Pliegos Tarifarios (Santiago)'!$I:$I,MATCH($B2477,'Pliegos Tarifarios (Santiago)'!$A:$A,0)),H2477&gt;5000,INDEX('Pliegos Tarifarios (Santiago)'!$J:$J,MATCH($B2477,'Pliegos Tarifarios (Santiago)'!$A:$A,0)))/1.19</f>
        <v>1855.8930403361348</v>
      </c>
      <c r="R2477" s="19">
        <f>INDEX('Pliegos Tarifarios (Santiago)'!$K:$K,MATCH($B2477,'Pliegos Tarifarios (Santiago)'!$A:$A,0))</f>
        <v>729.75599999999997</v>
      </c>
      <c r="S2477" s="21">
        <f t="shared" si="152"/>
        <v>155327.68228633614</v>
      </c>
      <c r="T2477" s="21">
        <f t="shared" si="153"/>
        <v>29512.259634403868</v>
      </c>
      <c r="U2477" s="19">
        <v>0</v>
      </c>
      <c r="V2477" s="21">
        <f t="shared" si="154"/>
        <v>184839.94192074001</v>
      </c>
    </row>
    <row r="2478" spans="1:22" x14ac:dyDescent="0.3">
      <c r="A2478" s="7" t="s">
        <v>141</v>
      </c>
      <c r="B2478" s="7">
        <v>10</v>
      </c>
      <c r="C2478" s="8" t="s">
        <v>178</v>
      </c>
      <c r="D2478" s="7" t="s">
        <v>558</v>
      </c>
      <c r="E2478" s="7" t="s">
        <v>488</v>
      </c>
      <c r="F2478" s="8" t="s">
        <v>559</v>
      </c>
      <c r="G2478" s="7" t="s">
        <v>30</v>
      </c>
      <c r="H2478" s="9">
        <v>790.55709999999999</v>
      </c>
      <c r="I2478" s="9">
        <v>2.0895999999999999</v>
      </c>
      <c r="J2478" s="9">
        <v>2.0537999999999998</v>
      </c>
      <c r="K2478" s="10">
        <v>0.98286753445635522</v>
      </c>
      <c r="L2478" s="9">
        <v>26.35</v>
      </c>
      <c r="M2478" s="19">
        <f>H2478*INDEX('Pliegos Tarifarios (Santiago)'!$B:$B,MATCH($B2478,'Pliegos Tarifarios (Santiago)'!$A:$A,0))</f>
        <v>104166.1751673</v>
      </c>
      <c r="N2478" s="19">
        <f>I2478*INDEX('Pliegos Tarifarios (Santiago)'!$C:$C,MATCH($B2478,'Pliegos Tarifarios (Santiago)'!$A:$A,0))</f>
        <v>7258.5682944</v>
      </c>
      <c r="O2478" s="19">
        <f>J2478*INDEX('Pliegos Tarifarios (Santiago)'!$D:$D,MATCH($B2478,'Pliegos Tarifarios (Santiago)'!$A:$A,0))</f>
        <v>29873.763548999996</v>
      </c>
      <c r="P2478" s="19">
        <f>H2478*INDEX('Pliegos Tarifarios (Santiago)'!$E:$E,MATCH($B2478,'Pliegos Tarifarios (Santiago)'!$A:$A,0))</f>
        <v>10296.215670399999</v>
      </c>
      <c r="Q2478" s="19" cm="1">
        <f t="array" ref="Q2478">H2478*_xlfn.IFS(H2478&lt;=350,INDEX('Pliegos Tarifarios (Santiago)'!$F:$F,MATCH($B2478,'Pliegos Tarifarios (Santiago)'!$A:$A,0)),H2478&lt;=500,INDEX('Pliegos Tarifarios (Santiago)'!$G:$G,MATCH($B2478,'Pliegos Tarifarios (Santiago)'!$A:$A,0)),H2478&lt;=1000,INDEX('Pliegos Tarifarios (Santiago)'!$H:$H,MATCH($B2478,'Pliegos Tarifarios (Santiago)'!$A:$A,0)),H2478&lt;=5000,INDEX('Pliegos Tarifarios (Santiago)'!$I:$I,MATCH($B2478,'Pliegos Tarifarios (Santiago)'!$A:$A,0)),H2478&gt;5000,INDEX('Pliegos Tarifarios (Santiago)'!$J:$J,MATCH($B2478,'Pliegos Tarifarios (Santiago)'!$A:$A,0)))/1.19</f>
        <v>1854.1553496638658</v>
      </c>
      <c r="R2478" s="19">
        <f>INDEX('Pliegos Tarifarios (Santiago)'!$K:$K,MATCH($B2478,'Pliegos Tarifarios (Santiago)'!$A:$A,0))</f>
        <v>729.75599999999997</v>
      </c>
      <c r="S2478" s="21">
        <f t="shared" si="152"/>
        <v>154178.63403076387</v>
      </c>
      <c r="T2478" s="21">
        <f t="shared" si="153"/>
        <v>29293.940465845135</v>
      </c>
      <c r="U2478" s="19">
        <v>0</v>
      </c>
      <c r="V2478" s="21">
        <f t="shared" si="154"/>
        <v>183472.57449660901</v>
      </c>
    </row>
    <row r="2479" spans="1:22" x14ac:dyDescent="0.3">
      <c r="A2479" s="7" t="s">
        <v>141</v>
      </c>
      <c r="B2479" s="7">
        <v>10</v>
      </c>
      <c r="C2479" s="8" t="s">
        <v>178</v>
      </c>
      <c r="D2479" s="7" t="s">
        <v>560</v>
      </c>
      <c r="E2479" s="7" t="s">
        <v>488</v>
      </c>
      <c r="F2479" s="8" t="s">
        <v>561</v>
      </c>
      <c r="G2479" s="7" t="s">
        <v>30</v>
      </c>
      <c r="H2479" s="9">
        <v>790.01739999999995</v>
      </c>
      <c r="I2479" s="9">
        <v>2.1196999999999999</v>
      </c>
      <c r="J2479" s="9">
        <v>2.077</v>
      </c>
      <c r="K2479" s="10">
        <v>0.97985563994904945</v>
      </c>
      <c r="L2479" s="9">
        <v>26.33</v>
      </c>
      <c r="M2479" s="19">
        <f>H2479*INDEX('Pliegos Tarifarios (Santiago)'!$B:$B,MATCH($B2479,'Pliegos Tarifarios (Santiago)'!$A:$A,0))</f>
        <v>104095.0626762</v>
      </c>
      <c r="N2479" s="19">
        <f>I2479*INDEX('Pliegos Tarifarios (Santiago)'!$C:$C,MATCH($B2479,'Pliegos Tarifarios (Santiago)'!$A:$A,0))</f>
        <v>7363.1255808000005</v>
      </c>
      <c r="O2479" s="19">
        <f>J2479*INDEX('Pliegos Tarifarios (Santiago)'!$D:$D,MATCH($B2479,'Pliegos Tarifarios (Santiago)'!$A:$A,0))</f>
        <v>30211.221584999999</v>
      </c>
      <c r="P2479" s="19">
        <f>H2479*INDEX('Pliegos Tarifarios (Santiago)'!$E:$E,MATCH($B2479,'Pliegos Tarifarios (Santiago)'!$A:$A,0))</f>
        <v>10289.186617599998</v>
      </c>
      <c r="Q2479" s="19" cm="1">
        <f t="array" ref="Q2479">H2479*_xlfn.IFS(H2479&lt;=350,INDEX('Pliegos Tarifarios (Santiago)'!$F:$F,MATCH($B2479,'Pliegos Tarifarios (Santiago)'!$A:$A,0)),H2479&lt;=500,INDEX('Pliegos Tarifarios (Santiago)'!$G:$G,MATCH($B2479,'Pliegos Tarifarios (Santiago)'!$A:$A,0)),H2479&lt;=1000,INDEX('Pliegos Tarifarios (Santiago)'!$H:$H,MATCH($B2479,'Pliegos Tarifarios (Santiago)'!$A:$A,0)),H2479&lt;=5000,INDEX('Pliegos Tarifarios (Santiago)'!$I:$I,MATCH($B2479,'Pliegos Tarifarios (Santiago)'!$A:$A,0)),H2479&gt;5000,INDEX('Pliegos Tarifarios (Santiago)'!$J:$J,MATCH($B2479,'Pliegos Tarifarios (Santiago)'!$A:$A,0)))/1.19</f>
        <v>1852.8895490756304</v>
      </c>
      <c r="R2479" s="19">
        <f>INDEX('Pliegos Tarifarios (Santiago)'!$K:$K,MATCH($B2479,'Pliegos Tarifarios (Santiago)'!$A:$A,0))</f>
        <v>729.75599999999997</v>
      </c>
      <c r="S2479" s="21">
        <f t="shared" si="152"/>
        <v>154541.24200867562</v>
      </c>
      <c r="T2479" s="21">
        <f t="shared" si="153"/>
        <v>29362.835981648368</v>
      </c>
      <c r="U2479" s="19">
        <v>0</v>
      </c>
      <c r="V2479" s="21">
        <f t="shared" si="154"/>
        <v>183904.07799032397</v>
      </c>
    </row>
    <row r="2480" spans="1:22" x14ac:dyDescent="0.3">
      <c r="A2480" s="7" t="s">
        <v>141</v>
      </c>
      <c r="B2480" s="7">
        <v>10</v>
      </c>
      <c r="C2480" s="8" t="s">
        <v>178</v>
      </c>
      <c r="D2480" s="7" t="s">
        <v>562</v>
      </c>
      <c r="E2480" s="7" t="s">
        <v>488</v>
      </c>
      <c r="F2480" s="8" t="s">
        <v>563</v>
      </c>
      <c r="G2480" s="7" t="s">
        <v>30</v>
      </c>
      <c r="H2480" s="9">
        <v>789.07280000000003</v>
      </c>
      <c r="I2480" s="9">
        <v>2.1076999999999999</v>
      </c>
      <c r="J2480" s="9">
        <v>2.0653999999999999</v>
      </c>
      <c r="K2480" s="10">
        <v>0.97993073017981691</v>
      </c>
      <c r="L2480" s="9">
        <v>26.3</v>
      </c>
      <c r="M2480" s="19">
        <f>H2480*INDEX('Pliegos Tarifarios (Santiago)'!$B:$B,MATCH($B2480,'Pliegos Tarifarios (Santiago)'!$A:$A,0))</f>
        <v>103970.59934640001</v>
      </c>
      <c r="N2480" s="19">
        <f>I2480*INDEX('Pliegos Tarifarios (Santiago)'!$C:$C,MATCH($B2480,'Pliegos Tarifarios (Santiago)'!$A:$A,0))</f>
        <v>7321.4416128000003</v>
      </c>
      <c r="O2480" s="19">
        <f>J2480*INDEX('Pliegos Tarifarios (Santiago)'!$D:$D,MATCH($B2480,'Pliegos Tarifarios (Santiago)'!$A:$A,0))</f>
        <v>30042.492566999998</v>
      </c>
      <c r="P2480" s="19">
        <f>H2480*INDEX('Pliegos Tarifarios (Santiago)'!$E:$E,MATCH($B2480,'Pliegos Tarifarios (Santiago)'!$A:$A,0))</f>
        <v>10276.8841472</v>
      </c>
      <c r="Q2480" s="19" cm="1">
        <f t="array" ref="Q2480">H2480*_xlfn.IFS(H2480&lt;=350,INDEX('Pliegos Tarifarios (Santiago)'!$F:$F,MATCH($B2480,'Pliegos Tarifarios (Santiago)'!$A:$A,0)),H2480&lt;=500,INDEX('Pliegos Tarifarios (Santiago)'!$G:$G,MATCH($B2480,'Pliegos Tarifarios (Santiago)'!$A:$A,0)),H2480&lt;=1000,INDEX('Pliegos Tarifarios (Santiago)'!$H:$H,MATCH($B2480,'Pliegos Tarifarios (Santiago)'!$A:$A,0)),H2480&lt;=5000,INDEX('Pliegos Tarifarios (Santiago)'!$I:$I,MATCH($B2480,'Pliegos Tarifarios (Santiago)'!$A:$A,0)),H2480&gt;5000,INDEX('Pliegos Tarifarios (Santiago)'!$J:$J,MATCH($B2480,'Pliegos Tarifarios (Santiago)'!$A:$A,0)))/1.19</f>
        <v>1850.67410487395</v>
      </c>
      <c r="R2480" s="19">
        <f>INDEX('Pliegos Tarifarios (Santiago)'!$K:$K,MATCH($B2480,'Pliegos Tarifarios (Santiago)'!$A:$A,0))</f>
        <v>729.75599999999997</v>
      </c>
      <c r="S2480" s="21">
        <f t="shared" si="152"/>
        <v>154191.84777827398</v>
      </c>
      <c r="T2480" s="21">
        <f t="shared" si="153"/>
        <v>29296.451077872058</v>
      </c>
      <c r="U2480" s="19">
        <v>0</v>
      </c>
      <c r="V2480" s="21">
        <f t="shared" si="154"/>
        <v>183488.29885614605</v>
      </c>
    </row>
    <row r="2481" spans="1:22" x14ac:dyDescent="0.3">
      <c r="A2481" s="7" t="s">
        <v>141</v>
      </c>
      <c r="B2481" s="7">
        <v>10</v>
      </c>
      <c r="C2481" s="8" t="s">
        <v>178</v>
      </c>
      <c r="D2481" s="7" t="s">
        <v>564</v>
      </c>
      <c r="E2481" s="7" t="s">
        <v>488</v>
      </c>
      <c r="F2481" s="8" t="s">
        <v>565</v>
      </c>
      <c r="G2481" s="7" t="s">
        <v>30</v>
      </c>
      <c r="H2481" s="9">
        <v>790.38919999999996</v>
      </c>
      <c r="I2481" s="9">
        <v>2.0924</v>
      </c>
      <c r="J2481" s="9">
        <v>2.0924</v>
      </c>
      <c r="K2481" s="10">
        <v>1</v>
      </c>
      <c r="L2481" s="9">
        <v>26.35</v>
      </c>
      <c r="M2481" s="19">
        <f>H2481*INDEX('Pliegos Tarifarios (Santiago)'!$B:$B,MATCH($B2481,'Pliegos Tarifarios (Santiago)'!$A:$A,0))</f>
        <v>104144.0521596</v>
      </c>
      <c r="N2481" s="19">
        <f>I2481*INDEX('Pliegos Tarifarios (Santiago)'!$C:$C,MATCH($B2481,'Pliegos Tarifarios (Santiago)'!$A:$A,0))</f>
        <v>7268.2945536000007</v>
      </c>
      <c r="O2481" s="19">
        <f>J2481*INDEX('Pliegos Tarifarios (Santiago)'!$D:$D,MATCH($B2481,'Pliegos Tarifarios (Santiago)'!$A:$A,0))</f>
        <v>30435.223901999998</v>
      </c>
      <c r="P2481" s="19">
        <f>H2481*INDEX('Pliegos Tarifarios (Santiago)'!$E:$E,MATCH($B2481,'Pliegos Tarifarios (Santiago)'!$A:$A,0))</f>
        <v>10294.028940799999</v>
      </c>
      <c r="Q2481" s="19" cm="1">
        <f t="array" ref="Q2481">H2481*_xlfn.IFS(H2481&lt;=350,INDEX('Pliegos Tarifarios (Santiago)'!$F:$F,MATCH($B2481,'Pliegos Tarifarios (Santiago)'!$A:$A,0)),H2481&lt;=500,INDEX('Pliegos Tarifarios (Santiago)'!$G:$G,MATCH($B2481,'Pliegos Tarifarios (Santiago)'!$A:$A,0)),H2481&lt;=1000,INDEX('Pliegos Tarifarios (Santiago)'!$H:$H,MATCH($B2481,'Pliegos Tarifarios (Santiago)'!$A:$A,0)),H2481&lt;=5000,INDEX('Pliegos Tarifarios (Santiago)'!$I:$I,MATCH($B2481,'Pliegos Tarifarios (Santiago)'!$A:$A,0)),H2481&gt;5000,INDEX('Pliegos Tarifarios (Santiago)'!$J:$J,MATCH($B2481,'Pliegos Tarifarios (Santiago)'!$A:$A,0)))/1.19</f>
        <v>1853.7615606722691</v>
      </c>
      <c r="R2481" s="19">
        <f>INDEX('Pliegos Tarifarios (Santiago)'!$K:$K,MATCH($B2481,'Pliegos Tarifarios (Santiago)'!$A:$A,0))</f>
        <v>729.75599999999997</v>
      </c>
      <c r="S2481" s="21">
        <f t="shared" si="152"/>
        <v>154725.11711667228</v>
      </c>
      <c r="T2481" s="21">
        <f t="shared" si="153"/>
        <v>29397.772252167731</v>
      </c>
      <c r="U2481" s="19">
        <v>0</v>
      </c>
      <c r="V2481" s="21">
        <f t="shared" si="154"/>
        <v>184122.88936884</v>
      </c>
    </row>
    <row r="2482" spans="1:22" x14ac:dyDescent="0.3">
      <c r="A2482" s="7" t="s">
        <v>141</v>
      </c>
      <c r="B2482" s="7">
        <v>10</v>
      </c>
      <c r="C2482" s="8" t="s">
        <v>178</v>
      </c>
      <c r="D2482" s="7" t="s">
        <v>566</v>
      </c>
      <c r="E2482" s="7" t="s">
        <v>488</v>
      </c>
      <c r="F2482" s="8" t="s">
        <v>567</v>
      </c>
      <c r="G2482" s="7" t="s">
        <v>30</v>
      </c>
      <c r="H2482" s="9">
        <v>789.92529999999999</v>
      </c>
      <c r="I2482" s="9">
        <v>2.1295999999999999</v>
      </c>
      <c r="J2482" s="9">
        <v>2.0516999999999999</v>
      </c>
      <c r="K2482" s="10">
        <v>0.96342036063110437</v>
      </c>
      <c r="L2482" s="9">
        <v>26.33</v>
      </c>
      <c r="M2482" s="19">
        <f>H2482*INDEX('Pliegos Tarifarios (Santiago)'!$B:$B,MATCH($B2482,'Pliegos Tarifarios (Santiago)'!$A:$A,0))</f>
        <v>104082.9273039</v>
      </c>
      <c r="N2482" s="19">
        <f>I2482*INDEX('Pliegos Tarifarios (Santiago)'!$C:$C,MATCH($B2482,'Pliegos Tarifarios (Santiago)'!$A:$A,0))</f>
        <v>7397.5148544000003</v>
      </c>
      <c r="O2482" s="19">
        <f>J2482*INDEX('Pliegos Tarifarios (Santiago)'!$D:$D,MATCH($B2482,'Pliegos Tarifarios (Santiago)'!$A:$A,0))</f>
        <v>29843.217778499999</v>
      </c>
      <c r="P2482" s="19">
        <f>H2482*INDEX('Pliegos Tarifarios (Santiago)'!$E:$E,MATCH($B2482,'Pliegos Tarifarios (Santiago)'!$A:$A,0))</f>
        <v>10287.987107199999</v>
      </c>
      <c r="Q2482" s="19" cm="1">
        <f t="array" ref="Q2482">H2482*_xlfn.IFS(H2482&lt;=350,INDEX('Pliegos Tarifarios (Santiago)'!$F:$F,MATCH($B2482,'Pliegos Tarifarios (Santiago)'!$A:$A,0)),H2482&lt;=500,INDEX('Pliegos Tarifarios (Santiago)'!$G:$G,MATCH($B2482,'Pliegos Tarifarios (Santiago)'!$A:$A,0)),H2482&lt;=1000,INDEX('Pliegos Tarifarios (Santiago)'!$H:$H,MATCH($B2482,'Pliegos Tarifarios (Santiago)'!$A:$A,0)),H2482&lt;=5000,INDEX('Pliegos Tarifarios (Santiago)'!$I:$I,MATCH($B2482,'Pliegos Tarifarios (Santiago)'!$A:$A,0)),H2482&gt;5000,INDEX('Pliegos Tarifarios (Santiago)'!$J:$J,MATCH($B2482,'Pliegos Tarifarios (Santiago)'!$A:$A,0)))/1.19</f>
        <v>1852.6735397478994</v>
      </c>
      <c r="R2482" s="19">
        <f>INDEX('Pliegos Tarifarios (Santiago)'!$K:$K,MATCH($B2482,'Pliegos Tarifarios (Santiago)'!$A:$A,0))</f>
        <v>729.75599999999997</v>
      </c>
      <c r="S2482" s="21">
        <f t="shared" si="152"/>
        <v>154194.07658374787</v>
      </c>
      <c r="T2482" s="21">
        <f t="shared" si="153"/>
        <v>29296.874550912096</v>
      </c>
      <c r="U2482" s="19">
        <v>0</v>
      </c>
      <c r="V2482" s="21">
        <f t="shared" si="154"/>
        <v>183490.95113465996</v>
      </c>
    </row>
    <row r="2483" spans="1:22" x14ac:dyDescent="0.3">
      <c r="A2483" s="7" t="s">
        <v>141</v>
      </c>
      <c r="B2483" s="7">
        <v>10</v>
      </c>
      <c r="C2483" s="8" t="s">
        <v>178</v>
      </c>
      <c r="D2483" s="7" t="s">
        <v>568</v>
      </c>
      <c r="E2483" s="7" t="s">
        <v>488</v>
      </c>
      <c r="F2483" s="8" t="s">
        <v>569</v>
      </c>
      <c r="G2483" s="7" t="s">
        <v>30</v>
      </c>
      <c r="H2483" s="9">
        <v>789.36320000000001</v>
      </c>
      <c r="I2483" s="9">
        <v>2.1181999999999999</v>
      </c>
      <c r="J2483" s="9">
        <v>2.0449000000000002</v>
      </c>
      <c r="K2483" s="10">
        <v>0.96539514682277416</v>
      </c>
      <c r="L2483" s="9">
        <v>26.31</v>
      </c>
      <c r="M2483" s="19">
        <f>H2483*INDEX('Pliegos Tarifarios (Santiago)'!$B:$B,MATCH($B2483,'Pliegos Tarifarios (Santiago)'!$A:$A,0))</f>
        <v>104008.8633216</v>
      </c>
      <c r="N2483" s="19">
        <f>I2483*INDEX('Pliegos Tarifarios (Santiago)'!$C:$C,MATCH($B2483,'Pliegos Tarifarios (Santiago)'!$A:$A,0))</f>
        <v>7357.9150847999999</v>
      </c>
      <c r="O2483" s="19">
        <f>J2483*INDEX('Pliegos Tarifarios (Santiago)'!$D:$D,MATCH($B2483,'Pliegos Tarifarios (Santiago)'!$A:$A,0))</f>
        <v>29744.3076645</v>
      </c>
      <c r="P2483" s="19">
        <f>H2483*INDEX('Pliegos Tarifarios (Santiago)'!$E:$E,MATCH($B2483,'Pliegos Tarifarios (Santiago)'!$A:$A,0))</f>
        <v>10280.6663168</v>
      </c>
      <c r="Q2483" s="19" cm="1">
        <f t="array" ref="Q2483">H2483*_xlfn.IFS(H2483&lt;=350,INDEX('Pliegos Tarifarios (Santiago)'!$F:$F,MATCH($B2483,'Pliegos Tarifarios (Santiago)'!$A:$A,0)),H2483&lt;=500,INDEX('Pliegos Tarifarios (Santiago)'!$G:$G,MATCH($B2483,'Pliegos Tarifarios (Santiago)'!$A:$A,0)),H2483&lt;=1000,INDEX('Pliegos Tarifarios (Santiago)'!$H:$H,MATCH($B2483,'Pliegos Tarifarios (Santiago)'!$A:$A,0)),H2483&lt;=5000,INDEX('Pliegos Tarifarios (Santiago)'!$I:$I,MATCH($B2483,'Pliegos Tarifarios (Santiago)'!$A:$A,0)),H2483&gt;5000,INDEX('Pliegos Tarifarios (Santiago)'!$J:$J,MATCH($B2483,'Pliegos Tarifarios (Santiago)'!$A:$A,0)))/1.19</f>
        <v>1851.3552026890761</v>
      </c>
      <c r="R2483" s="19">
        <f>INDEX('Pliegos Tarifarios (Santiago)'!$K:$K,MATCH($B2483,'Pliegos Tarifarios (Santiago)'!$A:$A,0))</f>
        <v>729.75599999999997</v>
      </c>
      <c r="S2483" s="21">
        <f t="shared" si="152"/>
        <v>153972.86359038905</v>
      </c>
      <c r="T2483" s="21">
        <f t="shared" si="153"/>
        <v>29254.84408217392</v>
      </c>
      <c r="U2483" s="19">
        <v>0</v>
      </c>
      <c r="V2483" s="21">
        <f t="shared" si="154"/>
        <v>183227.70767256297</v>
      </c>
    </row>
    <row r="2484" spans="1:22" x14ac:dyDescent="0.3">
      <c r="A2484" s="7" t="s">
        <v>141</v>
      </c>
      <c r="B2484" s="7">
        <v>10</v>
      </c>
      <c r="C2484" s="8" t="s">
        <v>178</v>
      </c>
      <c r="D2484" s="7" t="s">
        <v>570</v>
      </c>
      <c r="E2484" s="7" t="s">
        <v>488</v>
      </c>
      <c r="F2484" s="8" t="s">
        <v>571</v>
      </c>
      <c r="G2484" s="7" t="s">
        <v>30</v>
      </c>
      <c r="H2484" s="9">
        <v>789.40989999999999</v>
      </c>
      <c r="I2484" s="9">
        <v>2.1215999999999999</v>
      </c>
      <c r="J2484" s="9">
        <v>2.0547</v>
      </c>
      <c r="K2484" s="10">
        <v>0.96846719457013575</v>
      </c>
      <c r="L2484" s="9">
        <v>26.31</v>
      </c>
      <c r="M2484" s="19">
        <f>H2484*INDEX('Pliegos Tarifarios (Santiago)'!$B:$B,MATCH($B2484,'Pliegos Tarifarios (Santiago)'!$A:$A,0))</f>
        <v>104015.0166537</v>
      </c>
      <c r="N2484" s="19">
        <f>I2484*INDEX('Pliegos Tarifarios (Santiago)'!$C:$C,MATCH($B2484,'Pliegos Tarifarios (Santiago)'!$A:$A,0))</f>
        <v>7369.7255424000004</v>
      </c>
      <c r="O2484" s="19">
        <f>J2484*INDEX('Pliegos Tarifarios (Santiago)'!$D:$D,MATCH($B2484,'Pliegos Tarifarios (Santiago)'!$A:$A,0))</f>
        <v>29886.8545935</v>
      </c>
      <c r="P2484" s="19">
        <f>H2484*INDEX('Pliegos Tarifarios (Santiago)'!$E:$E,MATCH($B2484,'Pliegos Tarifarios (Santiago)'!$A:$A,0))</f>
        <v>10281.274537599998</v>
      </c>
      <c r="Q2484" s="19" cm="1">
        <f t="array" ref="Q2484">H2484*_xlfn.IFS(H2484&lt;=350,INDEX('Pliegos Tarifarios (Santiago)'!$F:$F,MATCH($B2484,'Pliegos Tarifarios (Santiago)'!$A:$A,0)),H2484&lt;=500,INDEX('Pliegos Tarifarios (Santiago)'!$G:$G,MATCH($B2484,'Pliegos Tarifarios (Santiago)'!$A:$A,0)),H2484&lt;=1000,INDEX('Pliegos Tarifarios (Santiago)'!$H:$H,MATCH($B2484,'Pliegos Tarifarios (Santiago)'!$A:$A,0)),H2484&lt;=5000,INDEX('Pliegos Tarifarios (Santiago)'!$I:$I,MATCH($B2484,'Pliegos Tarifarios (Santiago)'!$A:$A,0)),H2484&gt;5000,INDEX('Pliegos Tarifarios (Santiago)'!$J:$J,MATCH($B2484,'Pliegos Tarifarios (Santiago)'!$A:$A,0)))/1.19</f>
        <v>1851.4647318487396</v>
      </c>
      <c r="R2484" s="19">
        <f>INDEX('Pliegos Tarifarios (Santiago)'!$K:$K,MATCH($B2484,'Pliegos Tarifarios (Santiago)'!$A:$A,0))</f>
        <v>729.75599999999997</v>
      </c>
      <c r="S2484" s="21">
        <f t="shared" si="152"/>
        <v>154134.09205904874</v>
      </c>
      <c r="T2484" s="21">
        <f t="shared" si="153"/>
        <v>29285.477491219259</v>
      </c>
      <c r="U2484" s="19">
        <v>0</v>
      </c>
      <c r="V2484" s="21">
        <f t="shared" si="154"/>
        <v>183419.569550268</v>
      </c>
    </row>
    <row r="2485" spans="1:22" x14ac:dyDescent="0.3">
      <c r="A2485" s="7" t="s">
        <v>141</v>
      </c>
      <c r="B2485" s="7">
        <v>10</v>
      </c>
      <c r="C2485" s="8" t="s">
        <v>178</v>
      </c>
      <c r="D2485" s="7" t="s">
        <v>572</v>
      </c>
      <c r="E2485" s="7" t="s">
        <v>488</v>
      </c>
      <c r="F2485" s="8" t="s">
        <v>573</v>
      </c>
      <c r="G2485" s="7" t="s">
        <v>30</v>
      </c>
      <c r="H2485" s="9">
        <v>791.84059999999999</v>
      </c>
      <c r="I2485" s="9">
        <v>2.1154999999999999</v>
      </c>
      <c r="J2485" s="9">
        <v>2.0796000000000001</v>
      </c>
      <c r="K2485" s="10">
        <v>0.98303001654455224</v>
      </c>
      <c r="L2485" s="9">
        <v>26.39</v>
      </c>
      <c r="M2485" s="19">
        <f>H2485*INDEX('Pliegos Tarifarios (Santiago)'!$B:$B,MATCH($B2485,'Pliegos Tarifarios (Santiago)'!$A:$A,0))</f>
        <v>104335.29297780001</v>
      </c>
      <c r="N2485" s="19">
        <f>I2485*INDEX('Pliegos Tarifarios (Santiago)'!$C:$C,MATCH($B2485,'Pliegos Tarifarios (Santiago)'!$A:$A,0))</f>
        <v>7348.5361920000005</v>
      </c>
      <c r="O2485" s="19">
        <f>J2485*INDEX('Pliegos Tarifarios (Santiago)'!$D:$D,MATCH($B2485,'Pliegos Tarifarios (Santiago)'!$A:$A,0))</f>
        <v>30249.040158</v>
      </c>
      <c r="P2485" s="19">
        <f>H2485*INDEX('Pliegos Tarifarios (Santiago)'!$E:$E,MATCH($B2485,'Pliegos Tarifarios (Santiago)'!$A:$A,0))</f>
        <v>10312.931974399999</v>
      </c>
      <c r="Q2485" s="19" cm="1">
        <f t="array" ref="Q2485">H2485*_xlfn.IFS(H2485&lt;=350,INDEX('Pliegos Tarifarios (Santiago)'!$F:$F,MATCH($B2485,'Pliegos Tarifarios (Santiago)'!$A:$A,0)),H2485&lt;=500,INDEX('Pliegos Tarifarios (Santiago)'!$G:$G,MATCH($B2485,'Pliegos Tarifarios (Santiago)'!$A:$A,0)),H2485&lt;=1000,INDEX('Pliegos Tarifarios (Santiago)'!$H:$H,MATCH($B2485,'Pliegos Tarifarios (Santiago)'!$A:$A,0)),H2485&lt;=5000,INDEX('Pliegos Tarifarios (Santiago)'!$I:$I,MATCH($B2485,'Pliegos Tarifarios (Santiago)'!$A:$A,0)),H2485&gt;5000,INDEX('Pliegos Tarifarios (Santiago)'!$J:$J,MATCH($B2485,'Pliegos Tarifarios (Santiago)'!$A:$A,0)))/1.19</f>
        <v>1857.165642521009</v>
      </c>
      <c r="R2485" s="19">
        <f>INDEX('Pliegos Tarifarios (Santiago)'!$K:$K,MATCH($B2485,'Pliegos Tarifarios (Santiago)'!$A:$A,0))</f>
        <v>729.75599999999997</v>
      </c>
      <c r="S2485" s="21">
        <f t="shared" si="152"/>
        <v>154832.722944721</v>
      </c>
      <c r="T2485" s="21">
        <f t="shared" si="153"/>
        <v>29418.21735949699</v>
      </c>
      <c r="U2485" s="19">
        <v>0</v>
      </c>
      <c r="V2485" s="21">
        <f t="shared" si="154"/>
        <v>184250.94030421798</v>
      </c>
    </row>
    <row r="2486" spans="1:22" x14ac:dyDescent="0.3">
      <c r="A2486" s="7" t="s">
        <v>141</v>
      </c>
      <c r="B2486" s="7">
        <v>10</v>
      </c>
      <c r="C2486" s="8" t="s">
        <v>178</v>
      </c>
      <c r="D2486" s="7" t="s">
        <v>574</v>
      </c>
      <c r="E2486" s="7" t="s">
        <v>488</v>
      </c>
      <c r="F2486" s="8" t="s">
        <v>575</v>
      </c>
      <c r="G2486" s="7" t="s">
        <v>30</v>
      </c>
      <c r="H2486" s="9">
        <v>789.19240000000002</v>
      </c>
      <c r="I2486" s="9">
        <v>2.1475</v>
      </c>
      <c r="J2486" s="9">
        <v>2.0838000000000001</v>
      </c>
      <c r="K2486" s="10">
        <v>0.97033760186263107</v>
      </c>
      <c r="L2486" s="9">
        <v>26.31</v>
      </c>
      <c r="M2486" s="19">
        <f>H2486*INDEX('Pliegos Tarifarios (Santiago)'!$B:$B,MATCH($B2486,'Pliegos Tarifarios (Santiago)'!$A:$A,0))</f>
        <v>103986.35820120001</v>
      </c>
      <c r="N2486" s="19">
        <f>I2486*INDEX('Pliegos Tarifarios (Santiago)'!$C:$C,MATCH($B2486,'Pliegos Tarifarios (Santiago)'!$A:$A,0))</f>
        <v>7459.69344</v>
      </c>
      <c r="O2486" s="19">
        <f>J2486*INDEX('Pliegos Tarifarios (Santiago)'!$D:$D,MATCH($B2486,'Pliegos Tarifarios (Santiago)'!$A:$A,0))</f>
        <v>30310.131699000001</v>
      </c>
      <c r="P2486" s="19">
        <f>H2486*INDEX('Pliegos Tarifarios (Santiago)'!$E:$E,MATCH($B2486,'Pliegos Tarifarios (Santiago)'!$A:$A,0))</f>
        <v>10278.4418176</v>
      </c>
      <c r="Q2486" s="19" cm="1">
        <f t="array" ref="Q2486">H2486*_xlfn.IFS(H2486&lt;=350,INDEX('Pliegos Tarifarios (Santiago)'!$F:$F,MATCH($B2486,'Pliegos Tarifarios (Santiago)'!$A:$A,0)),H2486&lt;=500,INDEX('Pliegos Tarifarios (Santiago)'!$G:$G,MATCH($B2486,'Pliegos Tarifarios (Santiago)'!$A:$A,0)),H2486&lt;=1000,INDEX('Pliegos Tarifarios (Santiago)'!$H:$H,MATCH($B2486,'Pliegos Tarifarios (Santiago)'!$A:$A,0)),H2486&lt;=5000,INDEX('Pliegos Tarifarios (Santiago)'!$I:$I,MATCH($B2486,'Pliegos Tarifarios (Santiago)'!$A:$A,0)),H2486&gt;5000,INDEX('Pliegos Tarifarios (Santiago)'!$J:$J,MATCH($B2486,'Pliegos Tarifarios (Santiago)'!$A:$A,0)))/1.19</f>
        <v>1850.9546121008407</v>
      </c>
      <c r="R2486" s="19">
        <f>INDEX('Pliegos Tarifarios (Santiago)'!$K:$K,MATCH($B2486,'Pliegos Tarifarios (Santiago)'!$A:$A,0))</f>
        <v>729.75599999999997</v>
      </c>
      <c r="S2486" s="21">
        <f t="shared" si="152"/>
        <v>154615.33576990085</v>
      </c>
      <c r="T2486" s="21">
        <f t="shared" si="153"/>
        <v>29376.913796281162</v>
      </c>
      <c r="U2486" s="19">
        <v>0</v>
      </c>
      <c r="V2486" s="21">
        <f t="shared" si="154"/>
        <v>183992.249566182</v>
      </c>
    </row>
    <row r="2487" spans="1:22" x14ac:dyDescent="0.3">
      <c r="A2487" s="7" t="s">
        <v>141</v>
      </c>
      <c r="B2487" s="7">
        <v>10</v>
      </c>
      <c r="C2487" s="8" t="s">
        <v>178</v>
      </c>
      <c r="D2487" s="7" t="s">
        <v>576</v>
      </c>
      <c r="E2487" s="7" t="s">
        <v>488</v>
      </c>
      <c r="F2487" s="8" t="s">
        <v>577</v>
      </c>
      <c r="G2487" s="7" t="s">
        <v>30</v>
      </c>
      <c r="H2487" s="9">
        <v>791.85990000000004</v>
      </c>
      <c r="I2487" s="9">
        <v>2.1377999999999999</v>
      </c>
      <c r="J2487" s="9">
        <v>2.1377999999999999</v>
      </c>
      <c r="K2487" s="10">
        <v>1</v>
      </c>
      <c r="L2487" s="9">
        <v>26.4</v>
      </c>
      <c r="M2487" s="19">
        <f>H2487*INDEX('Pliegos Tarifarios (Santiago)'!$B:$B,MATCH($B2487,'Pliegos Tarifarios (Santiago)'!$A:$A,0))</f>
        <v>104337.83600370001</v>
      </c>
      <c r="N2487" s="19">
        <f>I2487*INDEX('Pliegos Tarifarios (Santiago)'!$C:$C,MATCH($B2487,'Pliegos Tarifarios (Santiago)'!$A:$A,0))</f>
        <v>7425.9988991999999</v>
      </c>
      <c r="O2487" s="19">
        <f>J2487*INDEX('Pliegos Tarifarios (Santiago)'!$D:$D,MATCH($B2487,'Pliegos Tarifarios (Santiago)'!$A:$A,0))</f>
        <v>31095.594368999999</v>
      </c>
      <c r="P2487" s="19">
        <f>H2487*INDEX('Pliegos Tarifarios (Santiago)'!$E:$E,MATCH($B2487,'Pliegos Tarifarios (Santiago)'!$A:$A,0))</f>
        <v>10313.1833376</v>
      </c>
      <c r="Q2487" s="19" cm="1">
        <f t="array" ref="Q2487">H2487*_xlfn.IFS(H2487&lt;=350,INDEX('Pliegos Tarifarios (Santiago)'!$F:$F,MATCH($B2487,'Pliegos Tarifarios (Santiago)'!$A:$A,0)),H2487&lt;=500,INDEX('Pliegos Tarifarios (Santiago)'!$G:$G,MATCH($B2487,'Pliegos Tarifarios (Santiago)'!$A:$A,0)),H2487&lt;=1000,INDEX('Pliegos Tarifarios (Santiago)'!$H:$H,MATCH($B2487,'Pliegos Tarifarios (Santiago)'!$A:$A,0)),H2487&lt;=5000,INDEX('Pliegos Tarifarios (Santiago)'!$I:$I,MATCH($B2487,'Pliegos Tarifarios (Santiago)'!$A:$A,0)),H2487&gt;5000,INDEX('Pliegos Tarifarios (Santiago)'!$J:$J,MATCH($B2487,'Pliegos Tarifarios (Santiago)'!$A:$A,0)))/1.19</f>
        <v>1857.2109083193279</v>
      </c>
      <c r="R2487" s="19">
        <f>INDEX('Pliegos Tarifarios (Santiago)'!$K:$K,MATCH($B2487,'Pliegos Tarifarios (Santiago)'!$A:$A,0))</f>
        <v>729.75599999999997</v>
      </c>
      <c r="S2487" s="21">
        <f t="shared" si="152"/>
        <v>155759.57951781934</v>
      </c>
      <c r="T2487" s="21">
        <f t="shared" si="153"/>
        <v>29594.320108385673</v>
      </c>
      <c r="U2487" s="19">
        <v>0</v>
      </c>
      <c r="V2487" s="21">
        <f t="shared" si="154"/>
        <v>185353.89962620501</v>
      </c>
    </row>
    <row r="2488" spans="1:22" x14ac:dyDescent="0.3">
      <c r="A2488" s="7" t="s">
        <v>141</v>
      </c>
      <c r="B2488" s="7">
        <v>10</v>
      </c>
      <c r="C2488" s="8" t="s">
        <v>178</v>
      </c>
      <c r="D2488" s="7" t="s">
        <v>578</v>
      </c>
      <c r="E2488" s="7" t="s">
        <v>488</v>
      </c>
      <c r="F2488" s="8" t="s">
        <v>579</v>
      </c>
      <c r="G2488" s="7" t="s">
        <v>30</v>
      </c>
      <c r="H2488" s="9">
        <v>790.1721</v>
      </c>
      <c r="I2488" s="9">
        <v>2.1215000000000002</v>
      </c>
      <c r="J2488" s="9">
        <v>2.06</v>
      </c>
      <c r="K2488" s="10">
        <v>0.97101107706811218</v>
      </c>
      <c r="L2488" s="9">
        <v>26.34</v>
      </c>
      <c r="M2488" s="19">
        <f>H2488*INDEX('Pliegos Tarifarios (Santiago)'!$B:$B,MATCH($B2488,'Pliegos Tarifarios (Santiago)'!$A:$A,0))</f>
        <v>104115.44641230001</v>
      </c>
      <c r="N2488" s="19">
        <f>I2488*INDEX('Pliegos Tarifarios (Santiago)'!$C:$C,MATCH($B2488,'Pliegos Tarifarios (Santiago)'!$A:$A,0))</f>
        <v>7369.3781760000011</v>
      </c>
      <c r="O2488" s="19">
        <f>J2488*INDEX('Pliegos Tarifarios (Santiago)'!$D:$D,MATCH($B2488,'Pliegos Tarifarios (Santiago)'!$A:$A,0))</f>
        <v>29963.9463</v>
      </c>
      <c r="P2488" s="19">
        <f>H2488*INDEX('Pliegos Tarifarios (Santiago)'!$E:$E,MATCH($B2488,'Pliegos Tarifarios (Santiago)'!$A:$A,0))</f>
        <v>10291.201430399999</v>
      </c>
      <c r="Q2488" s="19" cm="1">
        <f t="array" ref="Q2488">H2488*_xlfn.IFS(H2488&lt;=350,INDEX('Pliegos Tarifarios (Santiago)'!$F:$F,MATCH($B2488,'Pliegos Tarifarios (Santiago)'!$A:$A,0)),H2488&lt;=500,INDEX('Pliegos Tarifarios (Santiago)'!$G:$G,MATCH($B2488,'Pliegos Tarifarios (Santiago)'!$A:$A,0)),H2488&lt;=1000,INDEX('Pliegos Tarifarios (Santiago)'!$H:$H,MATCH($B2488,'Pliegos Tarifarios (Santiago)'!$A:$A,0)),H2488&lt;=5000,INDEX('Pliegos Tarifarios (Santiago)'!$I:$I,MATCH($B2488,'Pliegos Tarifarios (Santiago)'!$A:$A,0)),H2488&gt;5000,INDEX('Pliegos Tarifarios (Santiago)'!$J:$J,MATCH($B2488,'Pliegos Tarifarios (Santiago)'!$A:$A,0)))/1.19</f>
        <v>1853.2523790756306</v>
      </c>
      <c r="R2488" s="19">
        <f>INDEX('Pliegos Tarifarios (Santiago)'!$K:$K,MATCH($B2488,'Pliegos Tarifarios (Santiago)'!$A:$A,0))</f>
        <v>729.75599999999997</v>
      </c>
      <c r="S2488" s="21">
        <f t="shared" si="152"/>
        <v>154322.98069777561</v>
      </c>
      <c r="T2488" s="21">
        <f t="shared" si="153"/>
        <v>29321.366332577367</v>
      </c>
      <c r="U2488" s="19">
        <v>0</v>
      </c>
      <c r="V2488" s="21">
        <f t="shared" si="154"/>
        <v>183644.34703035298</v>
      </c>
    </row>
    <row r="2489" spans="1:22" x14ac:dyDescent="0.3">
      <c r="A2489" s="7" t="s">
        <v>141</v>
      </c>
      <c r="B2489" s="7">
        <v>10</v>
      </c>
      <c r="C2489" s="8" t="s">
        <v>178</v>
      </c>
      <c r="D2489" s="7" t="s">
        <v>580</v>
      </c>
      <c r="E2489" s="7" t="s">
        <v>488</v>
      </c>
      <c r="F2489" s="8" t="s">
        <v>581</v>
      </c>
      <c r="G2489" s="7" t="s">
        <v>30</v>
      </c>
      <c r="H2489" s="9">
        <v>789.81889999999999</v>
      </c>
      <c r="I2489" s="9">
        <v>2.0720000000000001</v>
      </c>
      <c r="J2489" s="9">
        <v>2.0701000000000001</v>
      </c>
      <c r="K2489" s="10">
        <v>0.9990830115830116</v>
      </c>
      <c r="L2489" s="9">
        <v>26.33</v>
      </c>
      <c r="M2489" s="19">
        <f>H2489*INDEX('Pliegos Tarifarios (Santiago)'!$B:$B,MATCH($B2489,'Pliegos Tarifarios (Santiago)'!$A:$A,0))</f>
        <v>104068.90772070001</v>
      </c>
      <c r="N2489" s="19">
        <f>I2489*INDEX('Pliegos Tarifarios (Santiago)'!$C:$C,MATCH($B2489,'Pliegos Tarifarios (Santiago)'!$A:$A,0))</f>
        <v>7197.4318080000003</v>
      </c>
      <c r="O2489" s="19">
        <f>J2489*INDEX('Pliegos Tarifarios (Santiago)'!$D:$D,MATCH($B2489,'Pliegos Tarifarios (Santiago)'!$A:$A,0))</f>
        <v>30110.856910499999</v>
      </c>
      <c r="P2489" s="19">
        <f>H2489*INDEX('Pliegos Tarifarios (Santiago)'!$E:$E,MATCH($B2489,'Pliegos Tarifarios (Santiago)'!$A:$A,0))</f>
        <v>10286.601353599999</v>
      </c>
      <c r="Q2489" s="19" cm="1">
        <f t="array" ref="Q2489">H2489*_xlfn.IFS(H2489&lt;=350,INDEX('Pliegos Tarifarios (Santiago)'!$F:$F,MATCH($B2489,'Pliegos Tarifarios (Santiago)'!$A:$A,0)),H2489&lt;=500,INDEX('Pliegos Tarifarios (Santiago)'!$G:$G,MATCH($B2489,'Pliegos Tarifarios (Santiago)'!$A:$A,0)),H2489&lt;=1000,INDEX('Pliegos Tarifarios (Santiago)'!$H:$H,MATCH($B2489,'Pliegos Tarifarios (Santiago)'!$A:$A,0)),H2489&lt;=5000,INDEX('Pliegos Tarifarios (Santiago)'!$I:$I,MATCH($B2489,'Pliegos Tarifarios (Santiago)'!$A:$A,0)),H2489&gt;5000,INDEX('Pliegos Tarifarios (Santiago)'!$J:$J,MATCH($B2489,'Pliegos Tarifarios (Santiago)'!$A:$A,0)))/1.19</f>
        <v>1852.4239915126054</v>
      </c>
      <c r="R2489" s="19">
        <f>INDEX('Pliegos Tarifarios (Santiago)'!$K:$K,MATCH($B2489,'Pliegos Tarifarios (Santiago)'!$A:$A,0))</f>
        <v>729.75599999999997</v>
      </c>
      <c r="S2489" s="21">
        <f t="shared" si="152"/>
        <v>154245.97778431259</v>
      </c>
      <c r="T2489" s="21">
        <f t="shared" si="153"/>
        <v>29306.735779019393</v>
      </c>
      <c r="U2489" s="19">
        <v>0</v>
      </c>
      <c r="V2489" s="21">
        <f t="shared" si="154"/>
        <v>183552.71356333198</v>
      </c>
    </row>
    <row r="2490" spans="1:22" x14ac:dyDescent="0.3">
      <c r="A2490" s="7" t="s">
        <v>141</v>
      </c>
      <c r="B2490" s="7">
        <v>10</v>
      </c>
      <c r="C2490" s="8" t="s">
        <v>178</v>
      </c>
      <c r="D2490" s="7" t="s">
        <v>582</v>
      </c>
      <c r="E2490" s="7" t="s">
        <v>488</v>
      </c>
      <c r="F2490" s="8" t="s">
        <v>583</v>
      </c>
      <c r="G2490" s="7" t="s">
        <v>30</v>
      </c>
      <c r="H2490" s="9">
        <v>789.93560000000002</v>
      </c>
      <c r="I2490" s="9">
        <v>2.0792999999999999</v>
      </c>
      <c r="J2490" s="9">
        <v>2.073</v>
      </c>
      <c r="K2490" s="10">
        <v>0.99697013417977209</v>
      </c>
      <c r="L2490" s="9">
        <v>26.33</v>
      </c>
      <c r="M2490" s="19">
        <f>H2490*INDEX('Pliegos Tarifarios (Santiago)'!$B:$B,MATCH($B2490,'Pliegos Tarifarios (Santiago)'!$A:$A,0))</f>
        <v>104084.2844628</v>
      </c>
      <c r="N2490" s="19">
        <f>I2490*INDEX('Pliegos Tarifarios (Santiago)'!$C:$C,MATCH($B2490,'Pliegos Tarifarios (Santiago)'!$A:$A,0))</f>
        <v>7222.7895552</v>
      </c>
      <c r="O2490" s="19">
        <f>J2490*INDEX('Pliegos Tarifarios (Santiago)'!$D:$D,MATCH($B2490,'Pliegos Tarifarios (Santiago)'!$A:$A,0))</f>
        <v>30153.039164999998</v>
      </c>
      <c r="P2490" s="19">
        <f>H2490*INDEX('Pliegos Tarifarios (Santiago)'!$E:$E,MATCH($B2490,'Pliegos Tarifarios (Santiago)'!$A:$A,0))</f>
        <v>10288.121254399999</v>
      </c>
      <c r="Q2490" s="19" cm="1">
        <f t="array" ref="Q2490">H2490*_xlfn.IFS(H2490&lt;=350,INDEX('Pliegos Tarifarios (Santiago)'!$F:$F,MATCH($B2490,'Pliegos Tarifarios (Santiago)'!$A:$A,0)),H2490&lt;=500,INDEX('Pliegos Tarifarios (Santiago)'!$G:$G,MATCH($B2490,'Pliegos Tarifarios (Santiago)'!$A:$A,0)),H2490&lt;=1000,INDEX('Pliegos Tarifarios (Santiago)'!$H:$H,MATCH($B2490,'Pliegos Tarifarios (Santiago)'!$A:$A,0)),H2490&lt;=5000,INDEX('Pliegos Tarifarios (Santiago)'!$I:$I,MATCH($B2490,'Pliegos Tarifarios (Santiago)'!$A:$A,0)),H2490&gt;5000,INDEX('Pliegos Tarifarios (Santiago)'!$J:$J,MATCH($B2490,'Pliegos Tarifarios (Santiago)'!$A:$A,0)))/1.19</f>
        <v>1852.6976971428576</v>
      </c>
      <c r="R2490" s="19">
        <f>INDEX('Pliegos Tarifarios (Santiago)'!$K:$K,MATCH($B2490,'Pliegos Tarifarios (Santiago)'!$A:$A,0))</f>
        <v>729.75599999999997</v>
      </c>
      <c r="S2490" s="21">
        <f t="shared" si="152"/>
        <v>154330.68813454287</v>
      </c>
      <c r="T2490" s="21">
        <f t="shared" si="153"/>
        <v>29322.830745563144</v>
      </c>
      <c r="U2490" s="19">
        <v>0</v>
      </c>
      <c r="V2490" s="21">
        <f t="shared" si="154"/>
        <v>183653.51888010601</v>
      </c>
    </row>
    <row r="2491" spans="1:22" x14ac:dyDescent="0.3">
      <c r="A2491" s="7" t="s">
        <v>141</v>
      </c>
      <c r="B2491" s="7">
        <v>10</v>
      </c>
      <c r="C2491" s="8" t="s">
        <v>178</v>
      </c>
      <c r="D2491" s="7" t="s">
        <v>584</v>
      </c>
      <c r="E2491" s="7" t="s">
        <v>488</v>
      </c>
      <c r="F2491" s="8" t="s">
        <v>585</v>
      </c>
      <c r="G2491" s="7" t="s">
        <v>30</v>
      </c>
      <c r="H2491" s="9">
        <v>787.84680000000003</v>
      </c>
      <c r="I2491" s="9">
        <v>2.1414</v>
      </c>
      <c r="J2491" s="9">
        <v>2.1414</v>
      </c>
      <c r="K2491" s="10">
        <v>1</v>
      </c>
      <c r="L2491" s="9">
        <v>26.26</v>
      </c>
      <c r="M2491" s="19">
        <f>H2491*INDEX('Pliegos Tarifarios (Santiago)'!$B:$B,MATCH($B2491,'Pliegos Tarifarios (Santiago)'!$A:$A,0))</f>
        <v>103809.05790840001</v>
      </c>
      <c r="N2491" s="19">
        <f>I2491*INDEX('Pliegos Tarifarios (Santiago)'!$C:$C,MATCH($B2491,'Pliegos Tarifarios (Santiago)'!$A:$A,0))</f>
        <v>7438.5040896</v>
      </c>
      <c r="O2491" s="19">
        <f>J2491*INDEX('Pliegos Tarifarios (Santiago)'!$D:$D,MATCH($B2491,'Pliegos Tarifarios (Santiago)'!$A:$A,0))</f>
        <v>31147.958546999998</v>
      </c>
      <c r="P2491" s="19">
        <f>H2491*INDEX('Pliegos Tarifarios (Santiago)'!$E:$E,MATCH($B2491,'Pliegos Tarifarios (Santiago)'!$A:$A,0))</f>
        <v>10260.9167232</v>
      </c>
      <c r="Q2491" s="19" cm="1">
        <f t="array" ref="Q2491">H2491*_xlfn.IFS(H2491&lt;=350,INDEX('Pliegos Tarifarios (Santiago)'!$F:$F,MATCH($B2491,'Pliegos Tarifarios (Santiago)'!$A:$A,0)),H2491&lt;=500,INDEX('Pliegos Tarifarios (Santiago)'!$G:$G,MATCH($B2491,'Pliegos Tarifarios (Santiago)'!$A:$A,0)),H2491&lt;=1000,INDEX('Pliegos Tarifarios (Santiago)'!$H:$H,MATCH($B2491,'Pliegos Tarifarios (Santiago)'!$A:$A,0)),H2491&lt;=5000,INDEX('Pliegos Tarifarios (Santiago)'!$I:$I,MATCH($B2491,'Pliegos Tarifarios (Santiago)'!$A:$A,0)),H2491&gt;5000,INDEX('Pliegos Tarifarios (Santiago)'!$J:$J,MATCH($B2491,'Pliegos Tarifarios (Santiago)'!$A:$A,0)))/1.19</f>
        <v>1847.7986712605045</v>
      </c>
      <c r="R2491" s="19">
        <f>INDEX('Pliegos Tarifarios (Santiago)'!$K:$K,MATCH($B2491,'Pliegos Tarifarios (Santiago)'!$A:$A,0))</f>
        <v>729.75599999999997</v>
      </c>
      <c r="S2491" s="21">
        <f t="shared" si="152"/>
        <v>155233.99193946051</v>
      </c>
      <c r="T2491" s="21">
        <f t="shared" si="153"/>
        <v>29494.458468497498</v>
      </c>
      <c r="U2491" s="19">
        <v>0</v>
      </c>
      <c r="V2491" s="21">
        <f t="shared" si="154"/>
        <v>184728.45040795801</v>
      </c>
    </row>
    <row r="2492" spans="1:22" x14ac:dyDescent="0.3">
      <c r="A2492" s="7" t="s">
        <v>141</v>
      </c>
      <c r="B2492" s="7">
        <v>10</v>
      </c>
      <c r="C2492" s="8" t="s">
        <v>178</v>
      </c>
      <c r="D2492" s="7" t="s">
        <v>586</v>
      </c>
      <c r="E2492" s="7" t="s">
        <v>488</v>
      </c>
      <c r="F2492" s="8" t="s">
        <v>587</v>
      </c>
      <c r="G2492" s="7" t="s">
        <v>30</v>
      </c>
      <c r="H2492" s="9">
        <v>789.77520000000004</v>
      </c>
      <c r="I2492" s="9">
        <v>2.0834999999999999</v>
      </c>
      <c r="J2492" s="9">
        <v>2.0720999999999998</v>
      </c>
      <c r="K2492" s="10">
        <v>0.99452843772498201</v>
      </c>
      <c r="L2492" s="9">
        <v>26.33</v>
      </c>
      <c r="M2492" s="19">
        <f>H2492*INDEX('Pliegos Tarifarios (Santiago)'!$B:$B,MATCH($B2492,'Pliegos Tarifarios (Santiago)'!$A:$A,0))</f>
        <v>104063.14967760001</v>
      </c>
      <c r="N2492" s="19">
        <f>I2492*INDEX('Pliegos Tarifarios (Santiago)'!$C:$C,MATCH($B2492,'Pliegos Tarifarios (Santiago)'!$A:$A,0))</f>
        <v>7237.378944</v>
      </c>
      <c r="O2492" s="19">
        <f>J2492*INDEX('Pliegos Tarifarios (Santiago)'!$D:$D,MATCH($B2492,'Pliegos Tarifarios (Santiago)'!$A:$A,0))</f>
        <v>30139.948120499997</v>
      </c>
      <c r="P2492" s="19">
        <f>H2492*INDEX('Pliegos Tarifarios (Santiago)'!$E:$E,MATCH($B2492,'Pliegos Tarifarios (Santiago)'!$A:$A,0))</f>
        <v>10286.0322048</v>
      </c>
      <c r="Q2492" s="19" cm="1">
        <f t="array" ref="Q2492">H2492*_xlfn.IFS(H2492&lt;=350,INDEX('Pliegos Tarifarios (Santiago)'!$F:$F,MATCH($B2492,'Pliegos Tarifarios (Santiago)'!$A:$A,0)),H2492&lt;=500,INDEX('Pliegos Tarifarios (Santiago)'!$G:$G,MATCH($B2492,'Pliegos Tarifarios (Santiago)'!$A:$A,0)),H2492&lt;=1000,INDEX('Pliegos Tarifarios (Santiago)'!$H:$H,MATCH($B2492,'Pliegos Tarifarios (Santiago)'!$A:$A,0)),H2492&lt;=5000,INDEX('Pliegos Tarifarios (Santiago)'!$I:$I,MATCH($B2492,'Pliegos Tarifarios (Santiago)'!$A:$A,0)),H2492&gt;5000,INDEX('Pliegos Tarifarios (Santiago)'!$J:$J,MATCH($B2492,'Pliegos Tarifarios (Santiago)'!$A:$A,0)))/1.19</f>
        <v>1852.3214984873953</v>
      </c>
      <c r="R2492" s="19">
        <f>INDEX('Pliegos Tarifarios (Santiago)'!$K:$K,MATCH($B2492,'Pliegos Tarifarios (Santiago)'!$A:$A,0))</f>
        <v>729.75599999999997</v>
      </c>
      <c r="S2492" s="21">
        <f t="shared" si="152"/>
        <v>154308.58644538739</v>
      </c>
      <c r="T2492" s="21">
        <f t="shared" si="153"/>
        <v>29318.631424623607</v>
      </c>
      <c r="U2492" s="19">
        <v>0</v>
      </c>
      <c r="V2492" s="21">
        <f t="shared" si="154"/>
        <v>183627.21787001099</v>
      </c>
    </row>
    <row r="2493" spans="1:22" x14ac:dyDescent="0.3">
      <c r="A2493" s="7" t="s">
        <v>141</v>
      </c>
      <c r="B2493" s="7">
        <v>10</v>
      </c>
      <c r="C2493" s="8" t="s">
        <v>178</v>
      </c>
      <c r="D2493" s="7" t="s">
        <v>588</v>
      </c>
      <c r="E2493" s="7" t="s">
        <v>488</v>
      </c>
      <c r="F2493" s="8" t="s">
        <v>589</v>
      </c>
      <c r="G2493" s="7" t="s">
        <v>30</v>
      </c>
      <c r="H2493" s="9">
        <v>790.21079999999995</v>
      </c>
      <c r="I2493" s="9">
        <v>2.1110000000000002</v>
      </c>
      <c r="J2493" s="9">
        <v>2.1057999999999999</v>
      </c>
      <c r="K2493" s="10">
        <v>0.99753671245855025</v>
      </c>
      <c r="L2493" s="9">
        <v>26.34</v>
      </c>
      <c r="M2493" s="19">
        <f>H2493*INDEX('Pliegos Tarifarios (Santiago)'!$B:$B,MATCH($B2493,'Pliegos Tarifarios (Santiago)'!$A:$A,0))</f>
        <v>104120.5456404</v>
      </c>
      <c r="N2493" s="19">
        <f>I2493*INDEX('Pliegos Tarifarios (Santiago)'!$C:$C,MATCH($B2493,'Pliegos Tarifarios (Santiago)'!$A:$A,0))</f>
        <v>7332.9047040000014</v>
      </c>
      <c r="O2493" s="19">
        <f>J2493*INDEX('Pliegos Tarifarios (Santiago)'!$D:$D,MATCH($B2493,'Pliegos Tarifarios (Santiago)'!$A:$A,0))</f>
        <v>30630.135008999998</v>
      </c>
      <c r="P2493" s="19">
        <f>H2493*INDEX('Pliegos Tarifarios (Santiago)'!$E:$E,MATCH($B2493,'Pliegos Tarifarios (Santiago)'!$A:$A,0))</f>
        <v>10291.705459199999</v>
      </c>
      <c r="Q2493" s="19" cm="1">
        <f t="array" ref="Q2493">H2493*_xlfn.IFS(H2493&lt;=350,INDEX('Pliegos Tarifarios (Santiago)'!$F:$F,MATCH($B2493,'Pliegos Tarifarios (Santiago)'!$A:$A,0)),H2493&lt;=500,INDEX('Pliegos Tarifarios (Santiago)'!$G:$G,MATCH($B2493,'Pliegos Tarifarios (Santiago)'!$A:$A,0)),H2493&lt;=1000,INDEX('Pliegos Tarifarios (Santiago)'!$H:$H,MATCH($B2493,'Pliegos Tarifarios (Santiago)'!$A:$A,0)),H2493&lt;=5000,INDEX('Pliegos Tarifarios (Santiago)'!$I:$I,MATCH($B2493,'Pliegos Tarifarios (Santiago)'!$A:$A,0)),H2493&gt;5000,INDEX('Pliegos Tarifarios (Santiago)'!$J:$J,MATCH($B2493,'Pliegos Tarifarios (Santiago)'!$A:$A,0)))/1.19</f>
        <v>1853.3431452100842</v>
      </c>
      <c r="R2493" s="19">
        <f>INDEX('Pliegos Tarifarios (Santiago)'!$K:$K,MATCH($B2493,'Pliegos Tarifarios (Santiago)'!$A:$A,0))</f>
        <v>729.75599999999997</v>
      </c>
      <c r="S2493" s="21">
        <f t="shared" si="152"/>
        <v>154958.38995781008</v>
      </c>
      <c r="T2493" s="21">
        <f t="shared" si="153"/>
        <v>29442.094091983916</v>
      </c>
      <c r="U2493" s="19">
        <v>0</v>
      </c>
      <c r="V2493" s="21">
        <f t="shared" si="154"/>
        <v>184400.484049794</v>
      </c>
    </row>
    <row r="2494" spans="1:22" x14ac:dyDescent="0.3">
      <c r="A2494" s="7" t="s">
        <v>141</v>
      </c>
      <c r="B2494" s="7">
        <v>10</v>
      </c>
      <c r="C2494" s="8" t="s">
        <v>178</v>
      </c>
      <c r="D2494" s="7" t="s">
        <v>590</v>
      </c>
      <c r="E2494" s="7" t="s">
        <v>488</v>
      </c>
      <c r="F2494" s="8" t="s">
        <v>591</v>
      </c>
      <c r="G2494" s="7" t="s">
        <v>30</v>
      </c>
      <c r="H2494" s="9">
        <v>789.90319999999997</v>
      </c>
      <c r="I2494" s="9">
        <v>2.1116999999999999</v>
      </c>
      <c r="J2494" s="9">
        <v>2.1004999999999998</v>
      </c>
      <c r="K2494" s="10">
        <v>0.99469621631860583</v>
      </c>
      <c r="L2494" s="9">
        <v>26.33</v>
      </c>
      <c r="M2494" s="19">
        <f>H2494*INDEX('Pliegos Tarifarios (Santiago)'!$B:$B,MATCH($B2494,'Pliegos Tarifarios (Santiago)'!$A:$A,0))</f>
        <v>104080.0153416</v>
      </c>
      <c r="N2494" s="19">
        <f>I2494*INDEX('Pliegos Tarifarios (Santiago)'!$C:$C,MATCH($B2494,'Pliegos Tarifarios (Santiago)'!$A:$A,0))</f>
        <v>7335.3362687999997</v>
      </c>
      <c r="O2494" s="19">
        <f>J2494*INDEX('Pliegos Tarifarios (Santiago)'!$D:$D,MATCH($B2494,'Pliegos Tarifarios (Santiago)'!$A:$A,0))</f>
        <v>30553.043302499995</v>
      </c>
      <c r="P2494" s="19">
        <f>H2494*INDEX('Pliegos Tarifarios (Santiago)'!$E:$E,MATCH($B2494,'Pliegos Tarifarios (Santiago)'!$A:$A,0))</f>
        <v>10287.699276799998</v>
      </c>
      <c r="Q2494" s="19" cm="1">
        <f t="array" ref="Q2494">H2494*_xlfn.IFS(H2494&lt;=350,INDEX('Pliegos Tarifarios (Santiago)'!$F:$F,MATCH($B2494,'Pliegos Tarifarios (Santiago)'!$A:$A,0)),H2494&lt;=500,INDEX('Pliegos Tarifarios (Santiago)'!$G:$G,MATCH($B2494,'Pliegos Tarifarios (Santiago)'!$A:$A,0)),H2494&lt;=1000,INDEX('Pliegos Tarifarios (Santiago)'!$H:$H,MATCH($B2494,'Pliegos Tarifarios (Santiago)'!$A:$A,0)),H2494&lt;=5000,INDEX('Pliegos Tarifarios (Santiago)'!$I:$I,MATCH($B2494,'Pliegos Tarifarios (Santiago)'!$A:$A,0)),H2494&gt;5000,INDEX('Pliegos Tarifarios (Santiago)'!$J:$J,MATCH($B2494,'Pliegos Tarifarios (Santiago)'!$A:$A,0)))/1.19</f>
        <v>1852.6217068907565</v>
      </c>
      <c r="R2494" s="19">
        <f>INDEX('Pliegos Tarifarios (Santiago)'!$K:$K,MATCH($B2494,'Pliegos Tarifarios (Santiago)'!$A:$A,0))</f>
        <v>729.75599999999997</v>
      </c>
      <c r="S2494" s="21">
        <f t="shared" si="152"/>
        <v>154838.47189659075</v>
      </c>
      <c r="T2494" s="21">
        <f t="shared" si="153"/>
        <v>29419.309660352243</v>
      </c>
      <c r="U2494" s="19">
        <v>0</v>
      </c>
      <c r="V2494" s="21">
        <f t="shared" si="154"/>
        <v>184257.78155694299</v>
      </c>
    </row>
    <row r="2495" spans="1:22" x14ac:dyDescent="0.3">
      <c r="A2495" s="7" t="s">
        <v>141</v>
      </c>
      <c r="B2495" s="7">
        <v>10</v>
      </c>
      <c r="C2495" s="8" t="s">
        <v>178</v>
      </c>
      <c r="D2495" s="7" t="s">
        <v>592</v>
      </c>
      <c r="E2495" s="7" t="s">
        <v>488</v>
      </c>
      <c r="F2495" s="8" t="s">
        <v>593</v>
      </c>
      <c r="G2495" s="7" t="s">
        <v>30</v>
      </c>
      <c r="H2495" s="9">
        <v>788.04719999999998</v>
      </c>
      <c r="I2495" s="9">
        <v>2.1004999999999998</v>
      </c>
      <c r="J2495" s="9">
        <v>2.0687000000000002</v>
      </c>
      <c r="K2495" s="10">
        <v>0.98486074744108565</v>
      </c>
      <c r="L2495" s="9">
        <v>26.27</v>
      </c>
      <c r="M2495" s="19">
        <f>H2495*INDEX('Pliegos Tarifarios (Santiago)'!$B:$B,MATCH($B2495,'Pliegos Tarifarios (Santiago)'!$A:$A,0))</f>
        <v>103835.4632136</v>
      </c>
      <c r="N2495" s="19">
        <f>I2495*INDEX('Pliegos Tarifarios (Santiago)'!$C:$C,MATCH($B2495,'Pliegos Tarifarios (Santiago)'!$A:$A,0))</f>
        <v>7296.4312319999999</v>
      </c>
      <c r="O2495" s="19">
        <f>J2495*INDEX('Pliegos Tarifarios (Santiago)'!$D:$D,MATCH($B2495,'Pliegos Tarifarios (Santiago)'!$A:$A,0))</f>
        <v>30090.493063500002</v>
      </c>
      <c r="P2495" s="19">
        <f>H2495*INDEX('Pliegos Tarifarios (Santiago)'!$E:$E,MATCH($B2495,'Pliegos Tarifarios (Santiago)'!$A:$A,0))</f>
        <v>10263.526732799999</v>
      </c>
      <c r="Q2495" s="19" cm="1">
        <f t="array" ref="Q2495">H2495*_xlfn.IFS(H2495&lt;=350,INDEX('Pliegos Tarifarios (Santiago)'!$F:$F,MATCH($B2495,'Pliegos Tarifarios (Santiago)'!$A:$A,0)),H2495&lt;=500,INDEX('Pliegos Tarifarios (Santiago)'!$G:$G,MATCH($B2495,'Pliegos Tarifarios (Santiago)'!$A:$A,0)),H2495&lt;=1000,INDEX('Pliegos Tarifarios (Santiago)'!$H:$H,MATCH($B2495,'Pliegos Tarifarios (Santiago)'!$A:$A,0)),H2495&lt;=5000,INDEX('Pliegos Tarifarios (Santiago)'!$I:$I,MATCH($B2495,'Pliegos Tarifarios (Santiago)'!$A:$A,0)),H2495&gt;5000,INDEX('Pliegos Tarifarios (Santiago)'!$J:$J,MATCH($B2495,'Pliegos Tarifarios (Santiago)'!$A:$A,0)))/1.19</f>
        <v>1848.2686850420171</v>
      </c>
      <c r="R2495" s="19">
        <f>INDEX('Pliegos Tarifarios (Santiago)'!$K:$K,MATCH($B2495,'Pliegos Tarifarios (Santiago)'!$A:$A,0))</f>
        <v>729.75599999999997</v>
      </c>
      <c r="S2495" s="21">
        <f t="shared" si="152"/>
        <v>154063.93892694201</v>
      </c>
      <c r="T2495" s="21">
        <f t="shared" si="153"/>
        <v>29272.148396118981</v>
      </c>
      <c r="U2495" s="19">
        <v>0</v>
      </c>
      <c r="V2495" s="21">
        <f t="shared" si="154"/>
        <v>183336.08732306099</v>
      </c>
    </row>
    <row r="2496" spans="1:22" x14ac:dyDescent="0.3">
      <c r="A2496" s="7" t="s">
        <v>141</v>
      </c>
      <c r="B2496" s="7">
        <v>10</v>
      </c>
      <c r="C2496" s="8" t="s">
        <v>178</v>
      </c>
      <c r="D2496" s="7" t="s">
        <v>594</v>
      </c>
      <c r="E2496" s="7" t="s">
        <v>488</v>
      </c>
      <c r="F2496" s="8" t="s">
        <v>595</v>
      </c>
      <c r="G2496" s="7" t="s">
        <v>30</v>
      </c>
      <c r="H2496" s="9">
        <v>790.84649999999999</v>
      </c>
      <c r="I2496" s="9">
        <v>2.0863</v>
      </c>
      <c r="J2496" s="9">
        <v>2.0863</v>
      </c>
      <c r="K2496" s="10">
        <v>1</v>
      </c>
      <c r="L2496" s="9">
        <v>26.36</v>
      </c>
      <c r="M2496" s="19">
        <f>H2496*INDEX('Pliegos Tarifarios (Santiago)'!$B:$B,MATCH($B2496,'Pliegos Tarifarios (Santiago)'!$A:$A,0))</f>
        <v>104204.30737950001</v>
      </c>
      <c r="N2496" s="19">
        <f>I2496*INDEX('Pliegos Tarifarios (Santiago)'!$C:$C,MATCH($B2496,'Pliegos Tarifarios (Santiago)'!$A:$A,0))</f>
        <v>7247.1052032000007</v>
      </c>
      <c r="O2496" s="19">
        <f>J2496*INDEX('Pliegos Tarifarios (Santiago)'!$D:$D,MATCH($B2496,'Pliegos Tarifarios (Santiago)'!$A:$A,0))</f>
        <v>30346.4957115</v>
      </c>
      <c r="P2496" s="19">
        <f>H2496*INDEX('Pliegos Tarifarios (Santiago)'!$E:$E,MATCH($B2496,'Pliegos Tarifarios (Santiago)'!$A:$A,0))</f>
        <v>10299.984815999998</v>
      </c>
      <c r="Q2496" s="19" cm="1">
        <f t="array" ref="Q2496">H2496*_xlfn.IFS(H2496&lt;=350,INDEX('Pliegos Tarifarios (Santiago)'!$F:$F,MATCH($B2496,'Pliegos Tarifarios (Santiago)'!$A:$A,0)),H2496&lt;=500,INDEX('Pliegos Tarifarios (Santiago)'!$G:$G,MATCH($B2496,'Pliegos Tarifarios (Santiago)'!$A:$A,0)),H2496&lt;=1000,INDEX('Pliegos Tarifarios (Santiago)'!$H:$H,MATCH($B2496,'Pliegos Tarifarios (Santiago)'!$A:$A,0)),H2496&lt;=5000,INDEX('Pliegos Tarifarios (Santiago)'!$I:$I,MATCH($B2496,'Pliegos Tarifarios (Santiago)'!$A:$A,0)),H2496&gt;5000,INDEX('Pliegos Tarifarios (Santiago)'!$J:$J,MATCH($B2496,'Pliegos Tarifarios (Santiago)'!$A:$A,0)))/1.19</f>
        <v>1854.8341021008407</v>
      </c>
      <c r="R2496" s="19">
        <f>INDEX('Pliegos Tarifarios (Santiago)'!$K:$K,MATCH($B2496,'Pliegos Tarifarios (Santiago)'!$A:$A,0))</f>
        <v>729.75599999999997</v>
      </c>
      <c r="S2496" s="21">
        <f t="shared" si="152"/>
        <v>154682.48321230087</v>
      </c>
      <c r="T2496" s="21">
        <f t="shared" si="153"/>
        <v>29389.671810337164</v>
      </c>
      <c r="U2496" s="19">
        <v>0</v>
      </c>
      <c r="V2496" s="21">
        <f t="shared" si="154"/>
        <v>184072.15502263804</v>
      </c>
    </row>
    <row r="2497" spans="1:22" x14ac:dyDescent="0.3">
      <c r="A2497" s="7" t="s">
        <v>141</v>
      </c>
      <c r="B2497" s="7">
        <v>10</v>
      </c>
      <c r="C2497" s="8" t="s">
        <v>178</v>
      </c>
      <c r="D2497" s="7" t="s">
        <v>596</v>
      </c>
      <c r="E2497" s="7" t="s">
        <v>488</v>
      </c>
      <c r="F2497" s="8" t="s">
        <v>597</v>
      </c>
      <c r="G2497" s="7" t="s">
        <v>30</v>
      </c>
      <c r="H2497" s="9">
        <v>790.12609999999995</v>
      </c>
      <c r="I2497" s="9">
        <v>2.0899000000000001</v>
      </c>
      <c r="J2497" s="9">
        <v>2.0828000000000002</v>
      </c>
      <c r="K2497" s="10">
        <v>0.99660270826355335</v>
      </c>
      <c r="L2497" s="9">
        <v>26.34</v>
      </c>
      <c r="M2497" s="19">
        <f>H2497*INDEX('Pliegos Tarifarios (Santiago)'!$B:$B,MATCH($B2497,'Pliegos Tarifarios (Santiago)'!$A:$A,0))</f>
        <v>104109.3853143</v>
      </c>
      <c r="N2497" s="19">
        <f>I2497*INDEX('Pliegos Tarifarios (Santiago)'!$C:$C,MATCH($B2497,'Pliegos Tarifarios (Santiago)'!$A:$A,0))</f>
        <v>7259.6103936000009</v>
      </c>
      <c r="O2497" s="19">
        <f>J2497*INDEX('Pliegos Tarifarios (Santiago)'!$D:$D,MATCH($B2497,'Pliegos Tarifarios (Santiago)'!$A:$A,0))</f>
        <v>30295.586094000002</v>
      </c>
      <c r="P2497" s="19">
        <f>H2497*INDEX('Pliegos Tarifarios (Santiago)'!$E:$E,MATCH($B2497,'Pliegos Tarifarios (Santiago)'!$A:$A,0))</f>
        <v>10290.6023264</v>
      </c>
      <c r="Q2497" s="19" cm="1">
        <f t="array" ref="Q2497">H2497*_xlfn.IFS(H2497&lt;=350,INDEX('Pliegos Tarifarios (Santiago)'!$F:$F,MATCH($B2497,'Pliegos Tarifarios (Santiago)'!$A:$A,0)),H2497&lt;=500,INDEX('Pliegos Tarifarios (Santiago)'!$G:$G,MATCH($B2497,'Pliegos Tarifarios (Santiago)'!$A:$A,0)),H2497&lt;=1000,INDEX('Pliegos Tarifarios (Santiago)'!$H:$H,MATCH($B2497,'Pliegos Tarifarios (Santiago)'!$A:$A,0)),H2497&lt;=5000,INDEX('Pliegos Tarifarios (Santiago)'!$I:$I,MATCH($B2497,'Pliegos Tarifarios (Santiago)'!$A:$A,0)),H2497&gt;5000,INDEX('Pliegos Tarifarios (Santiago)'!$J:$J,MATCH($B2497,'Pliegos Tarifarios (Santiago)'!$A:$A,0)))/1.19</f>
        <v>1853.1444916806724</v>
      </c>
      <c r="R2497" s="19">
        <f>INDEX('Pliegos Tarifarios (Santiago)'!$K:$K,MATCH($B2497,'Pliegos Tarifarios (Santiago)'!$A:$A,0))</f>
        <v>729.75599999999997</v>
      </c>
      <c r="S2497" s="21">
        <f t="shared" si="152"/>
        <v>154538.08461998065</v>
      </c>
      <c r="T2497" s="21">
        <f t="shared" si="153"/>
        <v>29362.236077796326</v>
      </c>
      <c r="U2497" s="19">
        <v>0</v>
      </c>
      <c r="V2497" s="21">
        <f t="shared" si="154"/>
        <v>183900.32069777697</v>
      </c>
    </row>
    <row r="2498" spans="1:22" x14ac:dyDescent="0.3">
      <c r="A2498" s="7" t="s">
        <v>141</v>
      </c>
      <c r="B2498" s="7">
        <v>10</v>
      </c>
      <c r="C2498" s="8" t="s">
        <v>178</v>
      </c>
      <c r="D2498" s="7" t="s">
        <v>598</v>
      </c>
      <c r="E2498" s="7" t="s">
        <v>488</v>
      </c>
      <c r="F2498" s="8" t="s">
        <v>599</v>
      </c>
      <c r="G2498" s="7" t="s">
        <v>30</v>
      </c>
      <c r="H2498" s="9">
        <v>789.92110000000002</v>
      </c>
      <c r="I2498" s="9">
        <v>2.0891999999999999</v>
      </c>
      <c r="J2498" s="9">
        <v>2.0623999999999998</v>
      </c>
      <c r="K2498" s="10">
        <v>0.98717212330078496</v>
      </c>
      <c r="L2498" s="9">
        <v>26.33</v>
      </c>
      <c r="M2498" s="19">
        <f>H2498*INDEX('Pliegos Tarifarios (Santiago)'!$B:$B,MATCH($B2498,'Pliegos Tarifarios (Santiago)'!$A:$A,0))</f>
        <v>104082.3738993</v>
      </c>
      <c r="N2498" s="19">
        <f>I2498*INDEX('Pliegos Tarifarios (Santiago)'!$C:$C,MATCH($B2498,'Pliegos Tarifarios (Santiago)'!$A:$A,0))</f>
        <v>7257.1788288000007</v>
      </c>
      <c r="O2498" s="19">
        <f>J2498*INDEX('Pliegos Tarifarios (Santiago)'!$D:$D,MATCH($B2498,'Pliegos Tarifarios (Santiago)'!$A:$A,0))</f>
        <v>29998.855751999996</v>
      </c>
      <c r="P2498" s="19">
        <f>H2498*INDEX('Pliegos Tarifarios (Santiago)'!$E:$E,MATCH($B2498,'Pliegos Tarifarios (Santiago)'!$A:$A,0))</f>
        <v>10287.932406399999</v>
      </c>
      <c r="Q2498" s="19" cm="1">
        <f t="array" ref="Q2498">H2498*_xlfn.IFS(H2498&lt;=350,INDEX('Pliegos Tarifarios (Santiago)'!$F:$F,MATCH($B2498,'Pliegos Tarifarios (Santiago)'!$A:$A,0)),H2498&lt;=500,INDEX('Pliegos Tarifarios (Santiago)'!$G:$G,MATCH($B2498,'Pliegos Tarifarios (Santiago)'!$A:$A,0)),H2498&lt;=1000,INDEX('Pliegos Tarifarios (Santiago)'!$H:$H,MATCH($B2498,'Pliegos Tarifarios (Santiago)'!$A:$A,0)),H2498&lt;=5000,INDEX('Pliegos Tarifarios (Santiago)'!$I:$I,MATCH($B2498,'Pliegos Tarifarios (Santiago)'!$A:$A,0)),H2498&gt;5000,INDEX('Pliegos Tarifarios (Santiago)'!$J:$J,MATCH($B2498,'Pliegos Tarifarios (Santiago)'!$A:$A,0)))/1.19</f>
        <v>1852.663689159664</v>
      </c>
      <c r="R2498" s="19">
        <f>INDEX('Pliegos Tarifarios (Santiago)'!$K:$K,MATCH($B2498,'Pliegos Tarifarios (Santiago)'!$A:$A,0))</f>
        <v>729.75599999999997</v>
      </c>
      <c r="S2498" s="21">
        <f t="shared" si="152"/>
        <v>154208.76057565966</v>
      </c>
      <c r="T2498" s="21">
        <f t="shared" si="153"/>
        <v>29299.664509375336</v>
      </c>
      <c r="U2498" s="19">
        <v>0</v>
      </c>
      <c r="V2498" s="21">
        <f t="shared" si="154"/>
        <v>183508.42508503501</v>
      </c>
    </row>
    <row r="2499" spans="1:22" x14ac:dyDescent="0.3">
      <c r="A2499" s="7" t="s">
        <v>141</v>
      </c>
      <c r="B2499" s="7">
        <v>10</v>
      </c>
      <c r="C2499" s="8" t="s">
        <v>178</v>
      </c>
      <c r="D2499" s="7" t="s">
        <v>600</v>
      </c>
      <c r="E2499" s="7" t="s">
        <v>488</v>
      </c>
      <c r="F2499" s="8" t="s">
        <v>601</v>
      </c>
      <c r="G2499" s="7" t="s">
        <v>30</v>
      </c>
      <c r="H2499" s="9">
        <v>790.04300000000001</v>
      </c>
      <c r="I2499" s="9">
        <v>2.0956000000000001</v>
      </c>
      <c r="J2499" s="9">
        <v>2.0785</v>
      </c>
      <c r="K2499" s="10">
        <v>0.99184004581026908</v>
      </c>
      <c r="L2499" s="9">
        <v>26.33</v>
      </c>
      <c r="M2499" s="19">
        <f>H2499*INDEX('Pliegos Tarifarios (Santiago)'!$B:$B,MATCH($B2499,'Pliegos Tarifarios (Santiago)'!$A:$A,0))</f>
        <v>104098.435809</v>
      </c>
      <c r="N2499" s="19">
        <f>I2499*INDEX('Pliegos Tarifarios (Santiago)'!$C:$C,MATCH($B2499,'Pliegos Tarifarios (Santiago)'!$A:$A,0))</f>
        <v>7279.4102784000006</v>
      </c>
      <c r="O2499" s="19">
        <f>J2499*INDEX('Pliegos Tarifarios (Santiago)'!$D:$D,MATCH($B2499,'Pliegos Tarifarios (Santiago)'!$A:$A,0))</f>
        <v>30233.039992499998</v>
      </c>
      <c r="P2499" s="19">
        <f>H2499*INDEX('Pliegos Tarifarios (Santiago)'!$E:$E,MATCH($B2499,'Pliegos Tarifarios (Santiago)'!$A:$A,0))</f>
        <v>10289.520031999999</v>
      </c>
      <c r="Q2499" s="19" cm="1">
        <f t="array" ref="Q2499">H2499*_xlfn.IFS(H2499&lt;=350,INDEX('Pliegos Tarifarios (Santiago)'!$F:$F,MATCH($B2499,'Pliegos Tarifarios (Santiago)'!$A:$A,0)),H2499&lt;=500,INDEX('Pliegos Tarifarios (Santiago)'!$G:$G,MATCH($B2499,'Pliegos Tarifarios (Santiago)'!$A:$A,0)),H2499&lt;=1000,INDEX('Pliegos Tarifarios (Santiago)'!$H:$H,MATCH($B2499,'Pliegos Tarifarios (Santiago)'!$A:$A,0)),H2499&lt;=5000,INDEX('Pliegos Tarifarios (Santiago)'!$I:$I,MATCH($B2499,'Pliegos Tarifarios (Santiago)'!$A:$A,0)),H2499&gt;5000,INDEX('Pliegos Tarifarios (Santiago)'!$J:$J,MATCH($B2499,'Pliegos Tarifarios (Santiago)'!$A:$A,0)))/1.19</f>
        <v>1852.949590756303</v>
      </c>
      <c r="R2499" s="19">
        <f>INDEX('Pliegos Tarifarios (Santiago)'!$K:$K,MATCH($B2499,'Pliegos Tarifarios (Santiago)'!$A:$A,0))</f>
        <v>729.75599999999997</v>
      </c>
      <c r="S2499" s="21">
        <f t="shared" si="152"/>
        <v>154483.11170265629</v>
      </c>
      <c r="T2499" s="21">
        <f t="shared" si="153"/>
        <v>29351.791223504693</v>
      </c>
      <c r="U2499" s="19">
        <v>0</v>
      </c>
      <c r="V2499" s="21">
        <f t="shared" si="154"/>
        <v>183834.90292616098</v>
      </c>
    </row>
    <row r="2500" spans="1:22" x14ac:dyDescent="0.3">
      <c r="A2500" s="7" t="s">
        <v>141</v>
      </c>
      <c r="B2500" s="7">
        <v>10</v>
      </c>
      <c r="C2500" s="8" t="s">
        <v>178</v>
      </c>
      <c r="D2500" s="7" t="s">
        <v>602</v>
      </c>
      <c r="E2500" s="7" t="s">
        <v>488</v>
      </c>
      <c r="F2500" s="8" t="s">
        <v>603</v>
      </c>
      <c r="G2500" s="7" t="s">
        <v>30</v>
      </c>
      <c r="H2500" s="9">
        <v>789.91420000000005</v>
      </c>
      <c r="I2500" s="9">
        <v>2.0703999999999998</v>
      </c>
      <c r="J2500" s="9">
        <v>2.0449999999999999</v>
      </c>
      <c r="K2500" s="10">
        <v>0.98773183925811447</v>
      </c>
      <c r="L2500" s="9">
        <v>26.33</v>
      </c>
      <c r="M2500" s="19">
        <f>H2500*INDEX('Pliegos Tarifarios (Santiago)'!$B:$B,MATCH($B2500,'Pliegos Tarifarios (Santiago)'!$A:$A,0))</f>
        <v>104081.46473460001</v>
      </c>
      <c r="N2500" s="19">
        <f>I2500*INDEX('Pliegos Tarifarios (Santiago)'!$C:$C,MATCH($B2500,'Pliegos Tarifarios (Santiago)'!$A:$A,0))</f>
        <v>7191.8739455999994</v>
      </c>
      <c r="O2500" s="19">
        <f>J2500*INDEX('Pliegos Tarifarios (Santiago)'!$D:$D,MATCH($B2500,'Pliegos Tarifarios (Santiago)'!$A:$A,0))</f>
        <v>29745.762224999999</v>
      </c>
      <c r="P2500" s="19">
        <f>H2500*INDEX('Pliegos Tarifarios (Santiago)'!$E:$E,MATCH($B2500,'Pliegos Tarifarios (Santiago)'!$A:$A,0))</f>
        <v>10287.8425408</v>
      </c>
      <c r="Q2500" s="19" cm="1">
        <f t="array" ref="Q2500">H2500*_xlfn.IFS(H2500&lt;=350,INDEX('Pliegos Tarifarios (Santiago)'!$F:$F,MATCH($B2500,'Pliegos Tarifarios (Santiago)'!$A:$A,0)),H2500&lt;=500,INDEX('Pliegos Tarifarios (Santiago)'!$G:$G,MATCH($B2500,'Pliegos Tarifarios (Santiago)'!$A:$A,0)),H2500&lt;=1000,INDEX('Pliegos Tarifarios (Santiago)'!$H:$H,MATCH($B2500,'Pliegos Tarifarios (Santiago)'!$A:$A,0)),H2500&lt;=5000,INDEX('Pliegos Tarifarios (Santiago)'!$I:$I,MATCH($B2500,'Pliegos Tarifarios (Santiago)'!$A:$A,0)),H2500&gt;5000,INDEX('Pliegos Tarifarios (Santiago)'!$J:$J,MATCH($B2500,'Pliegos Tarifarios (Santiago)'!$A:$A,0)))/1.19</f>
        <v>1852.6475060504206</v>
      </c>
      <c r="R2500" s="19">
        <f>INDEX('Pliegos Tarifarios (Santiago)'!$K:$K,MATCH($B2500,'Pliegos Tarifarios (Santiago)'!$A:$A,0))</f>
        <v>729.75599999999997</v>
      </c>
      <c r="S2500" s="21">
        <f t="shared" si="152"/>
        <v>153889.3469520504</v>
      </c>
      <c r="T2500" s="21">
        <f t="shared" si="153"/>
        <v>29238.975920889578</v>
      </c>
      <c r="U2500" s="19">
        <v>0</v>
      </c>
      <c r="V2500" s="21">
        <f t="shared" si="154"/>
        <v>183128.32287293999</v>
      </c>
    </row>
    <row r="2501" spans="1:22" x14ac:dyDescent="0.3">
      <c r="A2501" s="7" t="s">
        <v>141</v>
      </c>
      <c r="B2501" s="7">
        <v>10</v>
      </c>
      <c r="C2501" s="8" t="s">
        <v>178</v>
      </c>
      <c r="D2501" s="7" t="s">
        <v>604</v>
      </c>
      <c r="E2501" s="7" t="s">
        <v>488</v>
      </c>
      <c r="F2501" s="8" t="s">
        <v>605</v>
      </c>
      <c r="G2501" s="7" t="s">
        <v>30</v>
      </c>
      <c r="H2501" s="9">
        <v>787.3768</v>
      </c>
      <c r="I2501" s="9">
        <v>2.0884</v>
      </c>
      <c r="J2501" s="9">
        <v>2.0707</v>
      </c>
      <c r="K2501" s="10">
        <v>0.99152461214326759</v>
      </c>
      <c r="L2501" s="9">
        <v>26.25</v>
      </c>
      <c r="M2501" s="19">
        <f>H2501*INDEX('Pliegos Tarifarios (Santiago)'!$B:$B,MATCH($B2501,'Pliegos Tarifarios (Santiago)'!$A:$A,0))</f>
        <v>103747.1292984</v>
      </c>
      <c r="N2501" s="19">
        <f>I2501*INDEX('Pliegos Tarifarios (Santiago)'!$C:$C,MATCH($B2501,'Pliegos Tarifarios (Santiago)'!$A:$A,0))</f>
        <v>7254.3998976000003</v>
      </c>
      <c r="O2501" s="19">
        <f>J2501*INDEX('Pliegos Tarifarios (Santiago)'!$D:$D,MATCH($B2501,'Pliegos Tarifarios (Santiago)'!$A:$A,0))</f>
        <v>30119.584273500001</v>
      </c>
      <c r="P2501" s="19">
        <f>H2501*INDEX('Pliegos Tarifarios (Santiago)'!$E:$E,MATCH($B2501,'Pliegos Tarifarios (Santiago)'!$A:$A,0))</f>
        <v>10254.795443199999</v>
      </c>
      <c r="Q2501" s="19" cm="1">
        <f t="array" ref="Q2501">H2501*_xlfn.IFS(H2501&lt;=350,INDEX('Pliegos Tarifarios (Santiago)'!$F:$F,MATCH($B2501,'Pliegos Tarifarios (Santiago)'!$A:$A,0)),H2501&lt;=500,INDEX('Pliegos Tarifarios (Santiago)'!$G:$G,MATCH($B2501,'Pliegos Tarifarios (Santiago)'!$A:$A,0)),H2501&lt;=1000,INDEX('Pliegos Tarifarios (Santiago)'!$H:$H,MATCH($B2501,'Pliegos Tarifarios (Santiago)'!$A:$A,0)),H2501&lt;=5000,INDEX('Pliegos Tarifarios (Santiago)'!$I:$I,MATCH($B2501,'Pliegos Tarifarios (Santiago)'!$A:$A,0)),H2501&gt;5000,INDEX('Pliegos Tarifarios (Santiago)'!$J:$J,MATCH($B2501,'Pliegos Tarifarios (Santiago)'!$A:$A,0)))/1.19</f>
        <v>1846.6963435294119</v>
      </c>
      <c r="R2501" s="19">
        <f>INDEX('Pliegos Tarifarios (Santiago)'!$K:$K,MATCH($B2501,'Pliegos Tarifarios (Santiago)'!$A:$A,0))</f>
        <v>729.75599999999997</v>
      </c>
      <c r="S2501" s="21">
        <f t="shared" si="152"/>
        <v>153952.36125622943</v>
      </c>
      <c r="T2501" s="21">
        <f t="shared" si="153"/>
        <v>29250.948638683592</v>
      </c>
      <c r="U2501" s="19">
        <v>0</v>
      </c>
      <c r="V2501" s="21">
        <f t="shared" si="154"/>
        <v>183203.30989491302</v>
      </c>
    </row>
    <row r="2502" spans="1:22" x14ac:dyDescent="0.3">
      <c r="A2502" s="7" t="s">
        <v>141</v>
      </c>
      <c r="B2502" s="7">
        <v>10</v>
      </c>
      <c r="C2502" s="8" t="s">
        <v>178</v>
      </c>
      <c r="D2502" s="7" t="s">
        <v>606</v>
      </c>
      <c r="E2502" s="7" t="s">
        <v>488</v>
      </c>
      <c r="F2502" s="8" t="s">
        <v>607</v>
      </c>
      <c r="G2502" s="7" t="s">
        <v>30</v>
      </c>
      <c r="H2502" s="9">
        <v>789.5847</v>
      </c>
      <c r="I2502" s="9">
        <v>2.0897999999999999</v>
      </c>
      <c r="J2502" s="9">
        <v>2.0897999999999999</v>
      </c>
      <c r="K2502" s="10">
        <v>1</v>
      </c>
      <c r="L2502" s="9">
        <v>26.32</v>
      </c>
      <c r="M2502" s="19">
        <f>H2502*INDEX('Pliegos Tarifarios (Santiago)'!$B:$B,MATCH($B2502,'Pliegos Tarifarios (Santiago)'!$A:$A,0))</f>
        <v>104038.0488261</v>
      </c>
      <c r="N2502" s="19">
        <f>I2502*INDEX('Pliegos Tarifarios (Santiago)'!$C:$C,MATCH($B2502,'Pliegos Tarifarios (Santiago)'!$A:$A,0))</f>
        <v>7259.2630271999997</v>
      </c>
      <c r="O2502" s="19">
        <f>J2502*INDEX('Pliegos Tarifarios (Santiago)'!$D:$D,MATCH($B2502,'Pliegos Tarifarios (Santiago)'!$A:$A,0))</f>
        <v>30397.405328999997</v>
      </c>
      <c r="P2502" s="19">
        <f>H2502*INDEX('Pliegos Tarifarios (Santiago)'!$E:$E,MATCH($B2502,'Pliegos Tarifarios (Santiago)'!$A:$A,0))</f>
        <v>10283.551132799999</v>
      </c>
      <c r="Q2502" s="19" cm="1">
        <f t="array" ref="Q2502">H2502*_xlfn.IFS(H2502&lt;=350,INDEX('Pliegos Tarifarios (Santiago)'!$F:$F,MATCH($B2502,'Pliegos Tarifarios (Santiago)'!$A:$A,0)),H2502&lt;=500,INDEX('Pliegos Tarifarios (Santiago)'!$G:$G,MATCH($B2502,'Pliegos Tarifarios (Santiago)'!$A:$A,0)),H2502&lt;=1000,INDEX('Pliegos Tarifarios (Santiago)'!$H:$H,MATCH($B2502,'Pliegos Tarifarios (Santiago)'!$A:$A,0)),H2502&lt;=5000,INDEX('Pliegos Tarifarios (Santiago)'!$I:$I,MATCH($B2502,'Pliegos Tarifarios (Santiago)'!$A:$A,0)),H2502&gt;5000,INDEX('Pliegos Tarifarios (Santiago)'!$J:$J,MATCH($B2502,'Pliegos Tarifarios (Santiago)'!$A:$A,0)))/1.19</f>
        <v>1851.8747039495802</v>
      </c>
      <c r="R2502" s="19">
        <f>INDEX('Pliegos Tarifarios (Santiago)'!$K:$K,MATCH($B2502,'Pliegos Tarifarios (Santiago)'!$A:$A,0))</f>
        <v>729.75599999999997</v>
      </c>
      <c r="S2502" s="21">
        <f t="shared" ref="S2502" si="155">SUM(M2502:R2502)</f>
        <v>154559.89901904957</v>
      </c>
      <c r="T2502" s="21">
        <f t="shared" si="153"/>
        <v>29366.380813619417</v>
      </c>
      <c r="U2502" s="19">
        <v>0</v>
      </c>
      <c r="V2502" s="21">
        <f t="shared" si="154"/>
        <v>183926.27983266898</v>
      </c>
    </row>
    <row r="2503" spans="1:22" x14ac:dyDescent="0.3">
      <c r="A2503" s="7" t="s">
        <v>141</v>
      </c>
      <c r="B2503" s="7">
        <v>10</v>
      </c>
      <c r="C2503" s="8" t="s">
        <v>178</v>
      </c>
      <c r="D2503" s="7" t="s">
        <v>608</v>
      </c>
      <c r="E2503" s="7" t="s">
        <v>488</v>
      </c>
      <c r="F2503" s="8" t="s">
        <v>609</v>
      </c>
      <c r="G2503" s="7" t="s">
        <v>30</v>
      </c>
      <c r="H2503" s="9">
        <v>790.23379999999997</v>
      </c>
      <c r="I2503" s="9">
        <v>2.0973999999999999</v>
      </c>
      <c r="J2503" s="9">
        <v>2.0788000000000002</v>
      </c>
      <c r="K2503" s="10">
        <v>0.99113187756269683</v>
      </c>
      <c r="L2503" s="9">
        <v>26.34</v>
      </c>
      <c r="M2503" s="19">
        <f>H2503*INDEX('Pliegos Tarifarios (Santiago)'!$B:$B,MATCH($B2503,'Pliegos Tarifarios (Santiago)'!$A:$A,0))</f>
        <v>104123.5761894</v>
      </c>
      <c r="N2503" s="19">
        <f>I2503*INDEX('Pliegos Tarifarios (Santiago)'!$C:$C,MATCH($B2503,'Pliegos Tarifarios (Santiago)'!$A:$A,0))</f>
        <v>7285.6628736000002</v>
      </c>
      <c r="O2503" s="19">
        <f>J2503*INDEX('Pliegos Tarifarios (Santiago)'!$D:$D,MATCH($B2503,'Pliegos Tarifarios (Santiago)'!$A:$A,0))</f>
        <v>30237.403674000001</v>
      </c>
      <c r="P2503" s="19">
        <f>H2503*INDEX('Pliegos Tarifarios (Santiago)'!$E:$E,MATCH($B2503,'Pliegos Tarifarios (Santiago)'!$A:$A,0))</f>
        <v>10292.005011199999</v>
      </c>
      <c r="Q2503" s="19" cm="1">
        <f t="array" ref="Q2503">H2503*_xlfn.IFS(H2503&lt;=350,INDEX('Pliegos Tarifarios (Santiago)'!$F:$F,MATCH($B2503,'Pliegos Tarifarios (Santiago)'!$A:$A,0)),H2503&lt;=500,INDEX('Pliegos Tarifarios (Santiago)'!$G:$G,MATCH($B2503,'Pliegos Tarifarios (Santiago)'!$A:$A,0)),H2503&lt;=1000,INDEX('Pliegos Tarifarios (Santiago)'!$H:$H,MATCH($B2503,'Pliegos Tarifarios (Santiago)'!$A:$A,0)),H2503&lt;=5000,INDEX('Pliegos Tarifarios (Santiago)'!$I:$I,MATCH($B2503,'Pliegos Tarifarios (Santiago)'!$A:$A,0)),H2503&gt;5000,INDEX('Pliegos Tarifarios (Santiago)'!$J:$J,MATCH($B2503,'Pliegos Tarifarios (Santiago)'!$A:$A,0)))/1.19</f>
        <v>1853.3970889075633</v>
      </c>
      <c r="R2503" s="19">
        <f>INDEX('Pliegos Tarifarios (Santiago)'!$K:$K,MATCH($B2503,'Pliegos Tarifarios (Santiago)'!$A:$A,0))</f>
        <v>729.75599999999997</v>
      </c>
      <c r="S2503" s="21">
        <f t="shared" ref="S2503:S2566" si="156">SUM(M2503:R2503)</f>
        <v>154521.80083710758</v>
      </c>
      <c r="T2503" s="21">
        <f t="shared" si="153"/>
        <v>29359.14215905044</v>
      </c>
      <c r="U2503" s="19">
        <v>0</v>
      </c>
      <c r="V2503" s="21">
        <f t="shared" si="154"/>
        <v>183880.94299615803</v>
      </c>
    </row>
    <row r="2504" spans="1:22" x14ac:dyDescent="0.3">
      <c r="A2504" s="7" t="s">
        <v>141</v>
      </c>
      <c r="B2504" s="7">
        <v>10</v>
      </c>
      <c r="C2504" s="8" t="s">
        <v>178</v>
      </c>
      <c r="D2504" s="7" t="s">
        <v>610</v>
      </c>
      <c r="E2504" s="7" t="s">
        <v>488</v>
      </c>
      <c r="F2504" s="8" t="s">
        <v>611</v>
      </c>
      <c r="G2504" s="7" t="s">
        <v>30</v>
      </c>
      <c r="H2504" s="9">
        <v>790.97080000000005</v>
      </c>
      <c r="I2504" s="9">
        <v>2.1070000000000002</v>
      </c>
      <c r="J2504" s="9">
        <v>2.0630000000000002</v>
      </c>
      <c r="K2504" s="10">
        <v>0.97911722828666348</v>
      </c>
      <c r="L2504" s="9">
        <v>26.37</v>
      </c>
      <c r="M2504" s="19">
        <f>H2504*INDEX('Pliegos Tarifarios (Santiago)'!$B:$B,MATCH($B2504,'Pliegos Tarifarios (Santiago)'!$A:$A,0))</f>
        <v>104220.68552040002</v>
      </c>
      <c r="N2504" s="19">
        <f>I2504*INDEX('Pliegos Tarifarios (Santiago)'!$C:$C,MATCH($B2504,'Pliegos Tarifarios (Santiago)'!$A:$A,0))</f>
        <v>7319.010048000001</v>
      </c>
      <c r="O2504" s="19">
        <f>J2504*INDEX('Pliegos Tarifarios (Santiago)'!$D:$D,MATCH($B2504,'Pliegos Tarifarios (Santiago)'!$A:$A,0))</f>
        <v>30007.583115000001</v>
      </c>
      <c r="P2504" s="19">
        <f>H2504*INDEX('Pliegos Tarifarios (Santiago)'!$E:$E,MATCH($B2504,'Pliegos Tarifarios (Santiago)'!$A:$A,0))</f>
        <v>10301.603699200001</v>
      </c>
      <c r="Q2504" s="19" cm="1">
        <f t="array" ref="Q2504">H2504*_xlfn.IFS(H2504&lt;=350,INDEX('Pliegos Tarifarios (Santiago)'!$F:$F,MATCH($B2504,'Pliegos Tarifarios (Santiago)'!$A:$A,0)),H2504&lt;=500,INDEX('Pliegos Tarifarios (Santiago)'!$G:$G,MATCH($B2504,'Pliegos Tarifarios (Santiago)'!$A:$A,0)),H2504&lt;=1000,INDEX('Pliegos Tarifarios (Santiago)'!$H:$H,MATCH($B2504,'Pliegos Tarifarios (Santiago)'!$A:$A,0)),H2504&lt;=5000,INDEX('Pliegos Tarifarios (Santiago)'!$I:$I,MATCH($B2504,'Pliegos Tarifarios (Santiago)'!$A:$A,0)),H2504&gt;5000,INDEX('Pliegos Tarifarios (Santiago)'!$J:$J,MATCH($B2504,'Pliegos Tarifarios (Santiago)'!$A:$A,0)))/1.19</f>
        <v>1855.1256326050427</v>
      </c>
      <c r="R2504" s="19">
        <f>INDEX('Pliegos Tarifarios (Santiago)'!$K:$K,MATCH($B2504,'Pliegos Tarifarios (Santiago)'!$A:$A,0))</f>
        <v>729.75599999999997</v>
      </c>
      <c r="S2504" s="21">
        <f t="shared" si="156"/>
        <v>154433.76401520506</v>
      </c>
      <c r="T2504" s="21">
        <f t="shared" si="153"/>
        <v>29342.415162888963</v>
      </c>
      <c r="U2504" s="19">
        <v>0</v>
      </c>
      <c r="V2504" s="21">
        <f t="shared" si="154"/>
        <v>183776.17917809403</v>
      </c>
    </row>
    <row r="2505" spans="1:22" x14ac:dyDescent="0.3">
      <c r="A2505" s="7" t="s">
        <v>141</v>
      </c>
      <c r="B2505" s="7">
        <v>10</v>
      </c>
      <c r="C2505" s="8" t="s">
        <v>178</v>
      </c>
      <c r="D2505" s="7" t="s">
        <v>612</v>
      </c>
      <c r="E2505" s="7" t="s">
        <v>488</v>
      </c>
      <c r="F2505" s="8" t="s">
        <v>613</v>
      </c>
      <c r="G2505" s="7" t="s">
        <v>30</v>
      </c>
      <c r="H2505" s="9">
        <v>790.02390000000003</v>
      </c>
      <c r="I2505" s="9">
        <v>2.1543000000000001</v>
      </c>
      <c r="J2505" s="9">
        <v>2.1286999999999998</v>
      </c>
      <c r="K2505" s="10">
        <v>0.98811678967646088</v>
      </c>
      <c r="L2505" s="9">
        <v>26.33</v>
      </c>
      <c r="M2505" s="19">
        <f>H2505*INDEX('Pliegos Tarifarios (Santiago)'!$B:$B,MATCH($B2505,'Pliegos Tarifarios (Santiago)'!$A:$A,0))</f>
        <v>104095.91913570001</v>
      </c>
      <c r="N2505" s="19">
        <f>I2505*INDEX('Pliegos Tarifarios (Santiago)'!$C:$C,MATCH($B2505,'Pliegos Tarifarios (Santiago)'!$A:$A,0))</f>
        <v>7483.314355200001</v>
      </c>
      <c r="O2505" s="19">
        <f>J2505*INDEX('Pliegos Tarifarios (Santiago)'!$D:$D,MATCH($B2505,'Pliegos Tarifarios (Santiago)'!$A:$A,0))</f>
        <v>30963.229363499995</v>
      </c>
      <c r="P2505" s="19">
        <f>H2505*INDEX('Pliegos Tarifarios (Santiago)'!$E:$E,MATCH($B2505,'Pliegos Tarifarios (Santiago)'!$A:$A,0))</f>
        <v>10289.271273599999</v>
      </c>
      <c r="Q2505" s="19" cm="1">
        <f t="array" ref="Q2505">H2505*_xlfn.IFS(H2505&lt;=350,INDEX('Pliegos Tarifarios (Santiago)'!$F:$F,MATCH($B2505,'Pliegos Tarifarios (Santiago)'!$A:$A,0)),H2505&lt;=500,INDEX('Pliegos Tarifarios (Santiago)'!$G:$G,MATCH($B2505,'Pliegos Tarifarios (Santiago)'!$A:$A,0)),H2505&lt;=1000,INDEX('Pliegos Tarifarios (Santiago)'!$H:$H,MATCH($B2505,'Pliegos Tarifarios (Santiago)'!$A:$A,0)),H2505&lt;=5000,INDEX('Pliegos Tarifarios (Santiago)'!$I:$I,MATCH($B2505,'Pliegos Tarifarios (Santiago)'!$A:$A,0)),H2505&gt;5000,INDEX('Pliegos Tarifarios (Santiago)'!$J:$J,MATCH($B2505,'Pliegos Tarifarios (Santiago)'!$A:$A,0)))/1.19</f>
        <v>1852.9047940336136</v>
      </c>
      <c r="R2505" s="19">
        <f>INDEX('Pliegos Tarifarios (Santiago)'!$K:$K,MATCH($B2505,'Pliegos Tarifarios (Santiago)'!$A:$A,0))</f>
        <v>729.75599999999997</v>
      </c>
      <c r="S2505" s="21">
        <f t="shared" si="156"/>
        <v>155414.39492203359</v>
      </c>
      <c r="T2505" s="21">
        <f t="shared" si="153"/>
        <v>29528.735035186382</v>
      </c>
      <c r="U2505" s="19">
        <v>0</v>
      </c>
      <c r="V2505" s="21">
        <f t="shared" si="154"/>
        <v>184943.12995721996</v>
      </c>
    </row>
    <row r="2506" spans="1:22" x14ac:dyDescent="0.3">
      <c r="A2506" s="7" t="s">
        <v>141</v>
      </c>
      <c r="B2506" s="7">
        <v>10</v>
      </c>
      <c r="C2506" s="8" t="s">
        <v>178</v>
      </c>
      <c r="D2506" s="7" t="s">
        <v>614</v>
      </c>
      <c r="E2506" s="7" t="s">
        <v>488</v>
      </c>
      <c r="F2506" s="8" t="s">
        <v>615</v>
      </c>
      <c r="G2506" s="7" t="s">
        <v>30</v>
      </c>
      <c r="H2506" s="9">
        <v>789.18100000000004</v>
      </c>
      <c r="I2506" s="9">
        <v>2.1215000000000002</v>
      </c>
      <c r="J2506" s="9">
        <v>2.1215000000000002</v>
      </c>
      <c r="K2506" s="10">
        <v>1</v>
      </c>
      <c r="L2506" s="9">
        <v>26.31</v>
      </c>
      <c r="M2506" s="19">
        <f>H2506*INDEX('Pliegos Tarifarios (Santiago)'!$B:$B,MATCH($B2506,'Pliegos Tarifarios (Santiago)'!$A:$A,0))</f>
        <v>103984.85610300001</v>
      </c>
      <c r="N2506" s="19">
        <f>I2506*INDEX('Pliegos Tarifarios (Santiago)'!$C:$C,MATCH($B2506,'Pliegos Tarifarios (Santiago)'!$A:$A,0))</f>
        <v>7369.3781760000011</v>
      </c>
      <c r="O2506" s="19">
        <f>J2506*INDEX('Pliegos Tarifarios (Santiago)'!$D:$D,MATCH($B2506,'Pliegos Tarifarios (Santiago)'!$A:$A,0))</f>
        <v>30858.501007500003</v>
      </c>
      <c r="P2506" s="19">
        <f>H2506*INDEX('Pliegos Tarifarios (Santiago)'!$E:$E,MATCH($B2506,'Pliegos Tarifarios (Santiago)'!$A:$A,0))</f>
        <v>10278.293344</v>
      </c>
      <c r="Q2506" s="19" cm="1">
        <f t="array" ref="Q2506">H2506*_xlfn.IFS(H2506&lt;=350,INDEX('Pliegos Tarifarios (Santiago)'!$F:$F,MATCH($B2506,'Pliegos Tarifarios (Santiago)'!$A:$A,0)),H2506&lt;=500,INDEX('Pliegos Tarifarios (Santiago)'!$G:$G,MATCH($B2506,'Pliegos Tarifarios (Santiago)'!$A:$A,0)),H2506&lt;=1000,INDEX('Pliegos Tarifarios (Santiago)'!$H:$H,MATCH($B2506,'Pliegos Tarifarios (Santiago)'!$A:$A,0)),H2506&lt;=5000,INDEX('Pliegos Tarifarios (Santiago)'!$I:$I,MATCH($B2506,'Pliegos Tarifarios (Santiago)'!$A:$A,0)),H2506&gt;5000,INDEX('Pliegos Tarifarios (Santiago)'!$J:$J,MATCH($B2506,'Pliegos Tarifarios (Santiago)'!$A:$A,0)))/1.19</f>
        <v>1850.9278747899164</v>
      </c>
      <c r="R2506" s="19">
        <f>INDEX('Pliegos Tarifarios (Santiago)'!$K:$K,MATCH($B2506,'Pliegos Tarifarios (Santiago)'!$A:$A,0))</f>
        <v>729.75599999999997</v>
      </c>
      <c r="S2506" s="21">
        <f t="shared" si="156"/>
        <v>155071.71250528994</v>
      </c>
      <c r="T2506" s="21">
        <f t="shared" ref="T2506:T2569" si="157">S2506*0.19</f>
        <v>29463.625376005089</v>
      </c>
      <c r="U2506" s="19">
        <v>0</v>
      </c>
      <c r="V2506" s="21">
        <f t="shared" ref="V2506:V2569" si="158">SUM(S2506:T2506)</f>
        <v>184535.33788129501</v>
      </c>
    </row>
    <row r="2507" spans="1:22" x14ac:dyDescent="0.3">
      <c r="A2507" s="7" t="s">
        <v>141</v>
      </c>
      <c r="B2507" s="7">
        <v>10</v>
      </c>
      <c r="C2507" s="8" t="s">
        <v>178</v>
      </c>
      <c r="D2507" s="7" t="s">
        <v>616</v>
      </c>
      <c r="E2507" s="7" t="s">
        <v>488</v>
      </c>
      <c r="F2507" s="8" t="s">
        <v>617</v>
      </c>
      <c r="G2507" s="7" t="s">
        <v>30</v>
      </c>
      <c r="H2507" s="9">
        <v>789.5729</v>
      </c>
      <c r="I2507" s="9">
        <v>2.0756999999999999</v>
      </c>
      <c r="J2507" s="9">
        <v>2.0756999999999999</v>
      </c>
      <c r="K2507" s="10">
        <v>1</v>
      </c>
      <c r="L2507" s="9">
        <v>26.32</v>
      </c>
      <c r="M2507" s="19">
        <f>H2507*INDEX('Pliegos Tarifarios (Santiago)'!$B:$B,MATCH($B2507,'Pliegos Tarifarios (Santiago)'!$A:$A,0))</f>
        <v>104036.4940227</v>
      </c>
      <c r="N2507" s="19">
        <f>I2507*INDEX('Pliegos Tarifarios (Santiago)'!$C:$C,MATCH($B2507,'Pliegos Tarifarios (Santiago)'!$A:$A,0))</f>
        <v>7210.2843647999998</v>
      </c>
      <c r="O2507" s="19">
        <f>J2507*INDEX('Pliegos Tarifarios (Santiago)'!$D:$D,MATCH($B2507,'Pliegos Tarifarios (Santiago)'!$A:$A,0))</f>
        <v>30192.312298499997</v>
      </c>
      <c r="P2507" s="19">
        <f>H2507*INDEX('Pliegos Tarifarios (Santiago)'!$E:$E,MATCH($B2507,'Pliegos Tarifarios (Santiago)'!$A:$A,0))</f>
        <v>10283.397449599999</v>
      </c>
      <c r="Q2507" s="19" cm="1">
        <f t="array" ref="Q2507">H2507*_xlfn.IFS(H2507&lt;=350,INDEX('Pliegos Tarifarios (Santiago)'!$F:$F,MATCH($B2507,'Pliegos Tarifarios (Santiago)'!$A:$A,0)),H2507&lt;=500,INDEX('Pliegos Tarifarios (Santiago)'!$G:$G,MATCH($B2507,'Pliegos Tarifarios (Santiago)'!$A:$A,0)),H2507&lt;=1000,INDEX('Pliegos Tarifarios (Santiago)'!$H:$H,MATCH($B2507,'Pliegos Tarifarios (Santiago)'!$A:$A,0)),H2507&lt;=5000,INDEX('Pliegos Tarifarios (Santiago)'!$I:$I,MATCH($B2507,'Pliegos Tarifarios (Santiago)'!$A:$A,0)),H2507&gt;5000,INDEX('Pliegos Tarifarios (Santiago)'!$J:$J,MATCH($B2507,'Pliegos Tarifarios (Santiago)'!$A:$A,0)))/1.19</f>
        <v>1851.8470284873952</v>
      </c>
      <c r="R2507" s="19">
        <f>INDEX('Pliegos Tarifarios (Santiago)'!$K:$K,MATCH($B2507,'Pliegos Tarifarios (Santiago)'!$A:$A,0))</f>
        <v>729.75599999999997</v>
      </c>
      <c r="S2507" s="21">
        <f t="shared" si="156"/>
        <v>154304.09116408738</v>
      </c>
      <c r="T2507" s="21">
        <f t="shared" si="157"/>
        <v>29317.777321176603</v>
      </c>
      <c r="U2507" s="19">
        <v>0</v>
      </c>
      <c r="V2507" s="21">
        <f t="shared" si="158"/>
        <v>183621.86848526399</v>
      </c>
    </row>
    <row r="2508" spans="1:22" x14ac:dyDescent="0.3">
      <c r="A2508" s="7" t="s">
        <v>141</v>
      </c>
      <c r="B2508" s="7">
        <v>10</v>
      </c>
      <c r="C2508" s="8" t="s">
        <v>178</v>
      </c>
      <c r="D2508" s="7" t="s">
        <v>618</v>
      </c>
      <c r="E2508" s="7" t="s">
        <v>488</v>
      </c>
      <c r="F2508" s="8" t="s">
        <v>619</v>
      </c>
      <c r="G2508" s="7" t="s">
        <v>30</v>
      </c>
      <c r="H2508" s="9">
        <v>788.94039999999995</v>
      </c>
      <c r="I2508" s="9">
        <v>2.1110000000000002</v>
      </c>
      <c r="J2508" s="9">
        <v>2.056</v>
      </c>
      <c r="K2508" s="10">
        <v>0.9739459971577451</v>
      </c>
      <c r="L2508" s="9">
        <v>26.3</v>
      </c>
      <c r="M2508" s="19">
        <f>H2508*INDEX('Pliegos Tarifarios (Santiago)'!$B:$B,MATCH($B2508,'Pliegos Tarifarios (Santiago)'!$A:$A,0))</f>
        <v>103953.15392519999</v>
      </c>
      <c r="N2508" s="19">
        <f>I2508*INDEX('Pliegos Tarifarios (Santiago)'!$C:$C,MATCH($B2508,'Pliegos Tarifarios (Santiago)'!$A:$A,0))</f>
        <v>7332.9047040000014</v>
      </c>
      <c r="O2508" s="19">
        <f>J2508*INDEX('Pliegos Tarifarios (Santiago)'!$D:$D,MATCH($B2508,'Pliegos Tarifarios (Santiago)'!$A:$A,0))</f>
        <v>29905.763879999999</v>
      </c>
      <c r="P2508" s="19">
        <f>H2508*INDEX('Pliegos Tarifarios (Santiago)'!$E:$E,MATCH($B2508,'Pliegos Tarifarios (Santiago)'!$A:$A,0))</f>
        <v>10275.159769599999</v>
      </c>
      <c r="Q2508" s="19" cm="1">
        <f t="array" ref="Q2508">H2508*_xlfn.IFS(H2508&lt;=350,INDEX('Pliegos Tarifarios (Santiago)'!$F:$F,MATCH($B2508,'Pliegos Tarifarios (Santiago)'!$A:$A,0)),H2508&lt;=500,INDEX('Pliegos Tarifarios (Santiago)'!$G:$G,MATCH($B2508,'Pliegos Tarifarios (Santiago)'!$A:$A,0)),H2508&lt;=1000,INDEX('Pliegos Tarifarios (Santiago)'!$H:$H,MATCH($B2508,'Pliegos Tarifarios (Santiago)'!$A:$A,0)),H2508&lt;=5000,INDEX('Pliegos Tarifarios (Santiago)'!$I:$I,MATCH($B2508,'Pliegos Tarifarios (Santiago)'!$A:$A,0)),H2508&gt;5000,INDEX('Pliegos Tarifarios (Santiago)'!$J:$J,MATCH($B2508,'Pliegos Tarifarios (Santiago)'!$A:$A,0)))/1.19</f>
        <v>1850.3635768067229</v>
      </c>
      <c r="R2508" s="19">
        <f>INDEX('Pliegos Tarifarios (Santiago)'!$K:$K,MATCH($B2508,'Pliegos Tarifarios (Santiago)'!$A:$A,0))</f>
        <v>729.75599999999997</v>
      </c>
      <c r="S2508" s="21">
        <f t="shared" si="156"/>
        <v>154047.10185560671</v>
      </c>
      <c r="T2508" s="21">
        <f t="shared" si="157"/>
        <v>29268.949352565276</v>
      </c>
      <c r="U2508" s="19">
        <v>0</v>
      </c>
      <c r="V2508" s="21">
        <f t="shared" si="158"/>
        <v>183316.05120817199</v>
      </c>
    </row>
    <row r="2509" spans="1:22" x14ac:dyDescent="0.3">
      <c r="A2509" s="7" t="s">
        <v>141</v>
      </c>
      <c r="B2509" s="7">
        <v>10</v>
      </c>
      <c r="C2509" s="8" t="s">
        <v>178</v>
      </c>
      <c r="D2509" s="7" t="s">
        <v>620</v>
      </c>
      <c r="E2509" s="7" t="s">
        <v>488</v>
      </c>
      <c r="F2509" s="8" t="s">
        <v>621</v>
      </c>
      <c r="G2509" s="7" t="s">
        <v>30</v>
      </c>
      <c r="H2509" s="9">
        <v>790.29380000000003</v>
      </c>
      <c r="I2509" s="9">
        <v>2.1613000000000002</v>
      </c>
      <c r="J2509" s="9">
        <v>2.1013000000000002</v>
      </c>
      <c r="K2509" s="10">
        <v>0.97223893027344654</v>
      </c>
      <c r="L2509" s="9">
        <v>26.34</v>
      </c>
      <c r="M2509" s="19">
        <f>H2509*INDEX('Pliegos Tarifarios (Santiago)'!$B:$B,MATCH($B2509,'Pliegos Tarifarios (Santiago)'!$A:$A,0))</f>
        <v>104131.4819694</v>
      </c>
      <c r="N2509" s="19">
        <f>I2509*INDEX('Pliegos Tarifarios (Santiago)'!$C:$C,MATCH($B2509,'Pliegos Tarifarios (Santiago)'!$A:$A,0))</f>
        <v>7507.6300032000008</v>
      </c>
      <c r="O2509" s="19">
        <f>J2509*INDEX('Pliegos Tarifarios (Santiago)'!$D:$D,MATCH($B2509,'Pliegos Tarifarios (Santiago)'!$A:$A,0))</f>
        <v>30564.679786500001</v>
      </c>
      <c r="P2509" s="19">
        <f>H2509*INDEX('Pliegos Tarifarios (Santiago)'!$E:$E,MATCH($B2509,'Pliegos Tarifarios (Santiago)'!$A:$A,0))</f>
        <v>10292.7864512</v>
      </c>
      <c r="Q2509" s="19" cm="1">
        <f t="array" ref="Q2509">H2509*_xlfn.IFS(H2509&lt;=350,INDEX('Pliegos Tarifarios (Santiago)'!$F:$F,MATCH($B2509,'Pliegos Tarifarios (Santiago)'!$A:$A,0)),H2509&lt;=500,INDEX('Pliegos Tarifarios (Santiago)'!$G:$G,MATCH($B2509,'Pliegos Tarifarios (Santiago)'!$A:$A,0)),H2509&lt;=1000,INDEX('Pliegos Tarifarios (Santiago)'!$H:$H,MATCH($B2509,'Pliegos Tarifarios (Santiago)'!$A:$A,0)),H2509&lt;=5000,INDEX('Pliegos Tarifarios (Santiago)'!$I:$I,MATCH($B2509,'Pliegos Tarifarios (Santiago)'!$A:$A,0)),H2509&gt;5000,INDEX('Pliegos Tarifarios (Santiago)'!$J:$J,MATCH($B2509,'Pliegos Tarifarios (Santiago)'!$A:$A,0)))/1.19</f>
        <v>1853.5378115966391</v>
      </c>
      <c r="R2509" s="19">
        <f>INDEX('Pliegos Tarifarios (Santiago)'!$K:$K,MATCH($B2509,'Pliegos Tarifarios (Santiago)'!$A:$A,0))</f>
        <v>729.75599999999997</v>
      </c>
      <c r="S2509" s="21">
        <f t="shared" si="156"/>
        <v>155079.87202189665</v>
      </c>
      <c r="T2509" s="21">
        <f t="shared" si="157"/>
        <v>29465.175684160364</v>
      </c>
      <c r="U2509" s="19">
        <v>0</v>
      </c>
      <c r="V2509" s="21">
        <f t="shared" si="158"/>
        <v>184545.04770605703</v>
      </c>
    </row>
    <row r="2510" spans="1:22" x14ac:dyDescent="0.3">
      <c r="A2510" s="7" t="s">
        <v>141</v>
      </c>
      <c r="B2510" s="7">
        <v>10</v>
      </c>
      <c r="C2510" s="8" t="s">
        <v>178</v>
      </c>
      <c r="D2510" s="7" t="s">
        <v>622</v>
      </c>
      <c r="E2510" s="7" t="s">
        <v>488</v>
      </c>
      <c r="F2510" s="8" t="s">
        <v>623</v>
      </c>
      <c r="G2510" s="7" t="s">
        <v>30</v>
      </c>
      <c r="H2510" s="9">
        <v>790.84529999999995</v>
      </c>
      <c r="I2510" s="9">
        <v>2.1278999999999999</v>
      </c>
      <c r="J2510" s="9">
        <v>2.0714999999999999</v>
      </c>
      <c r="K2510" s="10">
        <v>0.97349499506555759</v>
      </c>
      <c r="L2510" s="9">
        <v>26.36</v>
      </c>
      <c r="M2510" s="19">
        <f>H2510*INDEX('Pliegos Tarifarios (Santiago)'!$B:$B,MATCH($B2510,'Pliegos Tarifarios (Santiago)'!$A:$A,0))</f>
        <v>104204.14926389999</v>
      </c>
      <c r="N2510" s="19">
        <f>I2510*INDEX('Pliegos Tarifarios (Santiago)'!$C:$C,MATCH($B2510,'Pliegos Tarifarios (Santiago)'!$A:$A,0))</f>
        <v>7391.6096256000001</v>
      </c>
      <c r="O2510" s="19">
        <f>J2510*INDEX('Pliegos Tarifarios (Santiago)'!$D:$D,MATCH($B2510,'Pliegos Tarifarios (Santiago)'!$A:$A,0))</f>
        <v>30131.220757499999</v>
      </c>
      <c r="P2510" s="19">
        <f>H2510*INDEX('Pliegos Tarifarios (Santiago)'!$E:$E,MATCH($B2510,'Pliegos Tarifarios (Santiago)'!$A:$A,0))</f>
        <v>10299.969187199998</v>
      </c>
      <c r="Q2510" s="19" cm="1">
        <f t="array" ref="Q2510">H2510*_xlfn.IFS(H2510&lt;=350,INDEX('Pliegos Tarifarios (Santiago)'!$F:$F,MATCH($B2510,'Pliegos Tarifarios (Santiago)'!$A:$A,0)),H2510&lt;=500,INDEX('Pliegos Tarifarios (Santiago)'!$G:$G,MATCH($B2510,'Pliegos Tarifarios (Santiago)'!$A:$A,0)),H2510&lt;=1000,INDEX('Pliegos Tarifarios (Santiago)'!$H:$H,MATCH($B2510,'Pliegos Tarifarios (Santiago)'!$A:$A,0)),H2510&lt;=5000,INDEX('Pliegos Tarifarios (Santiago)'!$I:$I,MATCH($B2510,'Pliegos Tarifarios (Santiago)'!$A:$A,0)),H2510&gt;5000,INDEX('Pliegos Tarifarios (Santiago)'!$J:$J,MATCH($B2510,'Pliegos Tarifarios (Santiago)'!$A:$A,0)))/1.19</f>
        <v>1854.8312876470591</v>
      </c>
      <c r="R2510" s="19">
        <f>INDEX('Pliegos Tarifarios (Santiago)'!$K:$K,MATCH($B2510,'Pliegos Tarifarios (Santiago)'!$A:$A,0))</f>
        <v>729.75599999999997</v>
      </c>
      <c r="S2510" s="21">
        <f t="shared" si="156"/>
        <v>154611.53612184705</v>
      </c>
      <c r="T2510" s="21">
        <f t="shared" si="157"/>
        <v>29376.19186315094</v>
      </c>
      <c r="U2510" s="19">
        <v>0</v>
      </c>
      <c r="V2510" s="21">
        <f t="shared" si="158"/>
        <v>183987.727984998</v>
      </c>
    </row>
    <row r="2511" spans="1:22" x14ac:dyDescent="0.3">
      <c r="A2511" s="7" t="s">
        <v>141</v>
      </c>
      <c r="B2511" s="7">
        <v>10</v>
      </c>
      <c r="C2511" s="8" t="s">
        <v>178</v>
      </c>
      <c r="D2511" s="7" t="s">
        <v>624</v>
      </c>
      <c r="E2511" s="7" t="s">
        <v>488</v>
      </c>
      <c r="F2511" s="8" t="s">
        <v>625</v>
      </c>
      <c r="G2511" s="7" t="s">
        <v>30</v>
      </c>
      <c r="H2511" s="9">
        <v>788.62580000000003</v>
      </c>
      <c r="I2511" s="9">
        <v>2.1467999999999998</v>
      </c>
      <c r="J2511" s="9">
        <v>2.1040999999999999</v>
      </c>
      <c r="K2511" s="10">
        <v>0.98010993106018263</v>
      </c>
      <c r="L2511" s="9">
        <v>26.29</v>
      </c>
      <c r="M2511" s="19">
        <f>H2511*INDEX('Pliegos Tarifarios (Santiago)'!$B:$B,MATCH($B2511,'Pliegos Tarifarios (Santiago)'!$A:$A,0))</f>
        <v>103911.70128540001</v>
      </c>
      <c r="N2511" s="19">
        <f>I2511*INDEX('Pliegos Tarifarios (Santiago)'!$C:$C,MATCH($B2511,'Pliegos Tarifarios (Santiago)'!$A:$A,0))</f>
        <v>7457.2618751999998</v>
      </c>
      <c r="O2511" s="19">
        <f>J2511*INDEX('Pliegos Tarifarios (Santiago)'!$D:$D,MATCH($B2511,'Pliegos Tarifarios (Santiago)'!$A:$A,0))</f>
        <v>30605.407480499998</v>
      </c>
      <c r="P2511" s="19">
        <f>H2511*INDEX('Pliegos Tarifarios (Santiago)'!$E:$E,MATCH($B2511,'Pliegos Tarifarios (Santiago)'!$A:$A,0))</f>
        <v>10271.0624192</v>
      </c>
      <c r="Q2511" s="19" cm="1">
        <f t="array" ref="Q2511">H2511*_xlfn.IFS(H2511&lt;=350,INDEX('Pliegos Tarifarios (Santiago)'!$F:$F,MATCH($B2511,'Pliegos Tarifarios (Santiago)'!$A:$A,0)),H2511&lt;=500,INDEX('Pliegos Tarifarios (Santiago)'!$G:$G,MATCH($B2511,'Pliegos Tarifarios (Santiago)'!$A:$A,0)),H2511&lt;=1000,INDEX('Pliegos Tarifarios (Santiago)'!$H:$H,MATCH($B2511,'Pliegos Tarifarios (Santiago)'!$A:$A,0)),H2511&lt;=5000,INDEX('Pliegos Tarifarios (Santiago)'!$I:$I,MATCH($B2511,'Pliegos Tarifarios (Santiago)'!$A:$A,0)),H2511&gt;5000,INDEX('Pliegos Tarifarios (Santiago)'!$J:$J,MATCH($B2511,'Pliegos Tarifarios (Santiago)'!$A:$A,0)))/1.19</f>
        <v>1849.6257208403365</v>
      </c>
      <c r="R2511" s="19">
        <f>INDEX('Pliegos Tarifarios (Santiago)'!$K:$K,MATCH($B2511,'Pliegos Tarifarios (Santiago)'!$A:$A,0))</f>
        <v>729.75599999999997</v>
      </c>
      <c r="S2511" s="21">
        <f t="shared" si="156"/>
        <v>154824.8147811403</v>
      </c>
      <c r="T2511" s="21">
        <f t="shared" si="157"/>
        <v>29416.714808416658</v>
      </c>
      <c r="U2511" s="19">
        <v>0</v>
      </c>
      <c r="V2511" s="21">
        <f t="shared" si="158"/>
        <v>184241.52958955697</v>
      </c>
    </row>
    <row r="2512" spans="1:22" x14ac:dyDescent="0.3">
      <c r="A2512" s="7" t="s">
        <v>141</v>
      </c>
      <c r="B2512" s="7">
        <v>10</v>
      </c>
      <c r="C2512" s="8" t="s">
        <v>178</v>
      </c>
      <c r="D2512" s="7" t="s">
        <v>626</v>
      </c>
      <c r="E2512" s="7" t="s">
        <v>488</v>
      </c>
      <c r="F2512" s="8" t="s">
        <v>627</v>
      </c>
      <c r="G2512" s="7" t="s">
        <v>30</v>
      </c>
      <c r="H2512" s="9">
        <v>789.86220000000003</v>
      </c>
      <c r="I2512" s="9">
        <v>2.0764</v>
      </c>
      <c r="J2512" s="9">
        <v>2.0489999999999999</v>
      </c>
      <c r="K2512" s="10">
        <v>0.98680408399152375</v>
      </c>
      <c r="L2512" s="9">
        <v>26.33</v>
      </c>
      <c r="M2512" s="19">
        <f>H2512*INDEX('Pliegos Tarifarios (Santiago)'!$B:$B,MATCH($B2512,'Pliegos Tarifarios (Santiago)'!$A:$A,0))</f>
        <v>104074.61305860001</v>
      </c>
      <c r="N2512" s="19">
        <f>I2512*INDEX('Pliegos Tarifarios (Santiago)'!$C:$C,MATCH($B2512,'Pliegos Tarifarios (Santiago)'!$A:$A,0))</f>
        <v>7212.7159296000009</v>
      </c>
      <c r="O2512" s="19">
        <f>J2512*INDEX('Pliegos Tarifarios (Santiago)'!$D:$D,MATCH($B2512,'Pliegos Tarifarios (Santiago)'!$A:$A,0))</f>
        <v>29803.944645</v>
      </c>
      <c r="P2512" s="19">
        <f>H2512*INDEX('Pliegos Tarifarios (Santiago)'!$E:$E,MATCH($B2512,'Pliegos Tarifarios (Santiago)'!$A:$A,0))</f>
        <v>10287.1652928</v>
      </c>
      <c r="Q2512" s="19" cm="1">
        <f t="array" ref="Q2512">H2512*_xlfn.IFS(H2512&lt;=350,INDEX('Pliegos Tarifarios (Santiago)'!$F:$F,MATCH($B2512,'Pliegos Tarifarios (Santiago)'!$A:$A,0)),H2512&lt;=500,INDEX('Pliegos Tarifarios (Santiago)'!$G:$G,MATCH($B2512,'Pliegos Tarifarios (Santiago)'!$A:$A,0)),H2512&lt;=1000,INDEX('Pliegos Tarifarios (Santiago)'!$H:$H,MATCH($B2512,'Pliegos Tarifarios (Santiago)'!$A:$A,0)),H2512&lt;=5000,INDEX('Pliegos Tarifarios (Santiago)'!$I:$I,MATCH($B2512,'Pliegos Tarifarios (Santiago)'!$A:$A,0)),H2512&gt;5000,INDEX('Pliegos Tarifarios (Santiago)'!$J:$J,MATCH($B2512,'Pliegos Tarifarios (Santiago)'!$A:$A,0)))/1.19</f>
        <v>1852.5255463865549</v>
      </c>
      <c r="R2512" s="19">
        <f>INDEX('Pliegos Tarifarios (Santiago)'!$K:$K,MATCH($B2512,'Pliegos Tarifarios (Santiago)'!$A:$A,0))</f>
        <v>729.75599999999997</v>
      </c>
      <c r="S2512" s="21">
        <f t="shared" si="156"/>
        <v>153960.72047238654</v>
      </c>
      <c r="T2512" s="21">
        <f t="shared" si="157"/>
        <v>29252.536889753443</v>
      </c>
      <c r="U2512" s="19">
        <v>0</v>
      </c>
      <c r="V2512" s="21">
        <f t="shared" si="158"/>
        <v>183213.25736213999</v>
      </c>
    </row>
    <row r="2513" spans="1:22" x14ac:dyDescent="0.3">
      <c r="A2513" s="7" t="s">
        <v>141</v>
      </c>
      <c r="B2513" s="7">
        <v>10</v>
      </c>
      <c r="C2513" s="8" t="s">
        <v>178</v>
      </c>
      <c r="D2513" s="7" t="s">
        <v>628</v>
      </c>
      <c r="E2513" s="7" t="s">
        <v>488</v>
      </c>
      <c r="F2513" s="8" t="s">
        <v>629</v>
      </c>
      <c r="G2513" s="7" t="s">
        <v>30</v>
      </c>
      <c r="H2513" s="9">
        <v>788.22619999999995</v>
      </c>
      <c r="I2513" s="9">
        <v>2.0853000000000002</v>
      </c>
      <c r="J2513" s="9">
        <v>2.0590000000000002</v>
      </c>
      <c r="K2513" s="10">
        <v>0.98738790581690883</v>
      </c>
      <c r="L2513" s="9">
        <v>26.27</v>
      </c>
      <c r="M2513" s="19">
        <f>H2513*INDEX('Pliegos Tarifarios (Santiago)'!$B:$B,MATCH($B2513,'Pliegos Tarifarios (Santiago)'!$A:$A,0))</f>
        <v>103859.04879059999</v>
      </c>
      <c r="N2513" s="19">
        <f>I2513*INDEX('Pliegos Tarifarios (Santiago)'!$C:$C,MATCH($B2513,'Pliegos Tarifarios (Santiago)'!$A:$A,0))</f>
        <v>7243.6315392000006</v>
      </c>
      <c r="O2513" s="19">
        <f>J2513*INDEX('Pliegos Tarifarios (Santiago)'!$D:$D,MATCH($B2513,'Pliegos Tarifarios (Santiago)'!$A:$A,0))</f>
        <v>29949.400695</v>
      </c>
      <c r="P2513" s="19">
        <f>H2513*INDEX('Pliegos Tarifarios (Santiago)'!$E:$E,MATCH($B2513,'Pliegos Tarifarios (Santiago)'!$A:$A,0))</f>
        <v>10265.858028799999</v>
      </c>
      <c r="Q2513" s="19" cm="1">
        <f t="array" ref="Q2513">H2513*_xlfn.IFS(H2513&lt;=350,INDEX('Pliegos Tarifarios (Santiago)'!$F:$F,MATCH($B2513,'Pliegos Tarifarios (Santiago)'!$A:$A,0)),H2513&lt;=500,INDEX('Pliegos Tarifarios (Santiago)'!$G:$G,MATCH($B2513,'Pliegos Tarifarios (Santiago)'!$A:$A,0)),H2513&lt;=1000,INDEX('Pliegos Tarifarios (Santiago)'!$H:$H,MATCH($B2513,'Pliegos Tarifarios (Santiago)'!$A:$A,0)),H2513&lt;=5000,INDEX('Pliegos Tarifarios (Santiago)'!$I:$I,MATCH($B2513,'Pliegos Tarifarios (Santiago)'!$A:$A,0)),H2513&gt;5000,INDEX('Pliegos Tarifarios (Santiago)'!$J:$J,MATCH($B2513,'Pliegos Tarifarios (Santiago)'!$A:$A,0)))/1.19</f>
        <v>1848.6885077310926</v>
      </c>
      <c r="R2513" s="19">
        <f>INDEX('Pliegos Tarifarios (Santiago)'!$K:$K,MATCH($B2513,'Pliegos Tarifarios (Santiago)'!$A:$A,0))</f>
        <v>729.75599999999997</v>
      </c>
      <c r="S2513" s="21">
        <f t="shared" si="156"/>
        <v>153896.38356133108</v>
      </c>
      <c r="T2513" s="21">
        <f t="shared" si="157"/>
        <v>29240.312876652904</v>
      </c>
      <c r="U2513" s="19">
        <v>0</v>
      </c>
      <c r="V2513" s="21">
        <f t="shared" si="158"/>
        <v>183136.69643798398</v>
      </c>
    </row>
    <row r="2514" spans="1:22" x14ac:dyDescent="0.3">
      <c r="A2514" s="7" t="s">
        <v>141</v>
      </c>
      <c r="B2514" s="7">
        <v>10</v>
      </c>
      <c r="C2514" s="8" t="s">
        <v>178</v>
      </c>
      <c r="D2514" s="7" t="s">
        <v>630</v>
      </c>
      <c r="E2514" s="7" t="s">
        <v>488</v>
      </c>
      <c r="F2514" s="8" t="s">
        <v>631</v>
      </c>
      <c r="G2514" s="7" t="s">
        <v>30</v>
      </c>
      <c r="H2514" s="9">
        <v>789.56539999999995</v>
      </c>
      <c r="I2514" s="9">
        <v>2.1242000000000001</v>
      </c>
      <c r="J2514" s="9">
        <v>2.1044999999999998</v>
      </c>
      <c r="K2514" s="10">
        <v>0.99072592034648321</v>
      </c>
      <c r="L2514" s="9">
        <v>26.32</v>
      </c>
      <c r="M2514" s="19">
        <f>H2514*INDEX('Pliegos Tarifarios (Santiago)'!$B:$B,MATCH($B2514,'Pliegos Tarifarios (Santiago)'!$A:$A,0))</f>
        <v>104035.5058002</v>
      </c>
      <c r="N2514" s="19">
        <f>I2514*INDEX('Pliegos Tarifarios (Santiago)'!$C:$C,MATCH($B2514,'Pliegos Tarifarios (Santiago)'!$A:$A,0))</f>
        <v>7378.7570688000005</v>
      </c>
      <c r="O2514" s="19">
        <f>J2514*INDEX('Pliegos Tarifarios (Santiago)'!$D:$D,MATCH($B2514,'Pliegos Tarifarios (Santiago)'!$A:$A,0))</f>
        <v>30611.225722499996</v>
      </c>
      <c r="P2514" s="19">
        <f>H2514*INDEX('Pliegos Tarifarios (Santiago)'!$E:$E,MATCH($B2514,'Pliegos Tarifarios (Santiago)'!$A:$A,0))</f>
        <v>10283.299769599998</v>
      </c>
      <c r="Q2514" s="19" cm="1">
        <f t="array" ref="Q2514">H2514*_xlfn.IFS(H2514&lt;=350,INDEX('Pliegos Tarifarios (Santiago)'!$F:$F,MATCH($B2514,'Pliegos Tarifarios (Santiago)'!$A:$A,0)),H2514&lt;=500,INDEX('Pliegos Tarifarios (Santiago)'!$G:$G,MATCH($B2514,'Pliegos Tarifarios (Santiago)'!$A:$A,0)),H2514&lt;=1000,INDEX('Pliegos Tarifarios (Santiago)'!$H:$H,MATCH($B2514,'Pliegos Tarifarios (Santiago)'!$A:$A,0)),H2514&lt;=5000,INDEX('Pliegos Tarifarios (Santiago)'!$I:$I,MATCH($B2514,'Pliegos Tarifarios (Santiago)'!$A:$A,0)),H2514&gt;5000,INDEX('Pliegos Tarifarios (Santiago)'!$J:$J,MATCH($B2514,'Pliegos Tarifarios (Santiago)'!$A:$A,0)))/1.19</f>
        <v>1851.8294381512605</v>
      </c>
      <c r="R2514" s="19">
        <f>INDEX('Pliegos Tarifarios (Santiago)'!$K:$K,MATCH($B2514,'Pliegos Tarifarios (Santiago)'!$A:$A,0))</f>
        <v>729.75599999999997</v>
      </c>
      <c r="S2514" s="21">
        <f t="shared" si="156"/>
        <v>154890.37379925128</v>
      </c>
      <c r="T2514" s="21">
        <f t="shared" si="157"/>
        <v>29429.171021857743</v>
      </c>
      <c r="U2514" s="19">
        <v>0</v>
      </c>
      <c r="V2514" s="21">
        <f t="shared" si="158"/>
        <v>184319.54482110901</v>
      </c>
    </row>
    <row r="2515" spans="1:22" x14ac:dyDescent="0.3">
      <c r="A2515" s="7" t="s">
        <v>141</v>
      </c>
      <c r="B2515" s="7">
        <v>10</v>
      </c>
      <c r="C2515" s="8" t="s">
        <v>178</v>
      </c>
      <c r="D2515" s="7" t="s">
        <v>632</v>
      </c>
      <c r="E2515" s="7" t="s">
        <v>488</v>
      </c>
      <c r="F2515" s="8" t="s">
        <v>633</v>
      </c>
      <c r="G2515" s="7" t="s">
        <v>30</v>
      </c>
      <c r="H2515" s="9">
        <v>788.98559999999998</v>
      </c>
      <c r="I2515" s="9">
        <v>2.0842000000000001</v>
      </c>
      <c r="J2515" s="9">
        <v>2.0573999999999999</v>
      </c>
      <c r="K2515" s="10">
        <v>0.9871413491987332</v>
      </c>
      <c r="L2515" s="9">
        <v>26.3</v>
      </c>
      <c r="M2515" s="19">
        <f>H2515*INDEX('Pliegos Tarifarios (Santiago)'!$B:$B,MATCH($B2515,'Pliegos Tarifarios (Santiago)'!$A:$A,0))</f>
        <v>103959.10961280001</v>
      </c>
      <c r="N2515" s="19">
        <f>I2515*INDEX('Pliegos Tarifarios (Santiago)'!$C:$C,MATCH($B2515,'Pliegos Tarifarios (Santiago)'!$A:$A,0))</f>
        <v>7239.8105088000002</v>
      </c>
      <c r="O2515" s="19">
        <f>J2515*INDEX('Pliegos Tarifarios (Santiago)'!$D:$D,MATCH($B2515,'Pliegos Tarifarios (Santiago)'!$A:$A,0))</f>
        <v>29926.127726999999</v>
      </c>
      <c r="P2515" s="19">
        <f>H2515*INDEX('Pliegos Tarifarios (Santiago)'!$E:$E,MATCH($B2515,'Pliegos Tarifarios (Santiago)'!$A:$A,0))</f>
        <v>10275.7484544</v>
      </c>
      <c r="Q2515" s="19" cm="1">
        <f t="array" ref="Q2515">H2515*_xlfn.IFS(H2515&lt;=350,INDEX('Pliegos Tarifarios (Santiago)'!$F:$F,MATCH($B2515,'Pliegos Tarifarios (Santiago)'!$A:$A,0)),H2515&lt;=500,INDEX('Pliegos Tarifarios (Santiago)'!$G:$G,MATCH($B2515,'Pliegos Tarifarios (Santiago)'!$A:$A,0)),H2515&lt;=1000,INDEX('Pliegos Tarifarios (Santiago)'!$H:$H,MATCH($B2515,'Pliegos Tarifarios (Santiago)'!$A:$A,0)),H2515&lt;=5000,INDEX('Pliegos Tarifarios (Santiago)'!$I:$I,MATCH($B2515,'Pliegos Tarifarios (Santiago)'!$A:$A,0)),H2515&gt;5000,INDEX('Pliegos Tarifarios (Santiago)'!$J:$J,MATCH($B2515,'Pliegos Tarifarios (Santiago)'!$A:$A,0)))/1.19</f>
        <v>1850.4695878991599</v>
      </c>
      <c r="R2515" s="19">
        <f>INDEX('Pliegos Tarifarios (Santiago)'!$K:$K,MATCH($B2515,'Pliegos Tarifarios (Santiago)'!$A:$A,0))</f>
        <v>729.75599999999997</v>
      </c>
      <c r="S2515" s="21">
        <f t="shared" si="156"/>
        <v>153981.02189089917</v>
      </c>
      <c r="T2515" s="21">
        <f t="shared" si="157"/>
        <v>29256.394159270843</v>
      </c>
      <c r="U2515" s="19">
        <v>0</v>
      </c>
      <c r="V2515" s="21">
        <f t="shared" si="158"/>
        <v>183237.41605017002</v>
      </c>
    </row>
    <row r="2516" spans="1:22" x14ac:dyDescent="0.3">
      <c r="A2516" s="7" t="s">
        <v>141</v>
      </c>
      <c r="B2516" s="7">
        <v>10</v>
      </c>
      <c r="C2516" s="8" t="s">
        <v>178</v>
      </c>
      <c r="D2516" s="7" t="s">
        <v>634</v>
      </c>
      <c r="E2516" s="7" t="s">
        <v>488</v>
      </c>
      <c r="F2516" s="8" t="s">
        <v>635</v>
      </c>
      <c r="G2516" s="7" t="s">
        <v>30</v>
      </c>
      <c r="H2516" s="9">
        <v>789.09050000000002</v>
      </c>
      <c r="I2516" s="9">
        <v>2.0831</v>
      </c>
      <c r="J2516" s="9">
        <v>2.0518000000000001</v>
      </c>
      <c r="K2516" s="10">
        <v>0.98497431712351791</v>
      </c>
      <c r="L2516" s="9">
        <v>26.3</v>
      </c>
      <c r="M2516" s="19">
        <f>H2516*INDEX('Pliegos Tarifarios (Santiago)'!$B:$B,MATCH($B2516,'Pliegos Tarifarios (Santiago)'!$A:$A,0))</f>
        <v>103972.93155150001</v>
      </c>
      <c r="N2516" s="19">
        <f>I2516*INDEX('Pliegos Tarifarios (Santiago)'!$C:$C,MATCH($B2516,'Pliegos Tarifarios (Santiago)'!$A:$A,0))</f>
        <v>7235.9894783999998</v>
      </c>
      <c r="O2516" s="19">
        <f>J2516*INDEX('Pliegos Tarifarios (Santiago)'!$D:$D,MATCH($B2516,'Pliegos Tarifarios (Santiago)'!$A:$A,0))</f>
        <v>29844.672339000001</v>
      </c>
      <c r="P2516" s="19">
        <f>H2516*INDEX('Pliegos Tarifarios (Santiago)'!$E:$E,MATCH($B2516,'Pliegos Tarifarios (Santiago)'!$A:$A,0))</f>
        <v>10277.114672</v>
      </c>
      <c r="Q2516" s="19" cm="1">
        <f t="array" ref="Q2516">H2516*_xlfn.IFS(H2516&lt;=350,INDEX('Pliegos Tarifarios (Santiago)'!$F:$F,MATCH($B2516,'Pliegos Tarifarios (Santiago)'!$A:$A,0)),H2516&lt;=500,INDEX('Pliegos Tarifarios (Santiago)'!$G:$G,MATCH($B2516,'Pliegos Tarifarios (Santiago)'!$A:$A,0)),H2516&lt;=1000,INDEX('Pliegos Tarifarios (Santiago)'!$H:$H,MATCH($B2516,'Pliegos Tarifarios (Santiago)'!$A:$A,0)),H2516&lt;=5000,INDEX('Pliegos Tarifarios (Santiago)'!$I:$I,MATCH($B2516,'Pliegos Tarifarios (Santiago)'!$A:$A,0)),H2516&gt;5000,INDEX('Pliegos Tarifarios (Santiago)'!$J:$J,MATCH($B2516,'Pliegos Tarifarios (Santiago)'!$A:$A,0)))/1.19</f>
        <v>1850.7156180672273</v>
      </c>
      <c r="R2516" s="19">
        <f>INDEX('Pliegos Tarifarios (Santiago)'!$K:$K,MATCH($B2516,'Pliegos Tarifarios (Santiago)'!$A:$A,0))</f>
        <v>729.75599999999997</v>
      </c>
      <c r="S2516" s="21">
        <f t="shared" si="156"/>
        <v>153911.17965896722</v>
      </c>
      <c r="T2516" s="21">
        <f t="shared" si="157"/>
        <v>29243.124135203772</v>
      </c>
      <c r="U2516" s="19">
        <v>0</v>
      </c>
      <c r="V2516" s="21">
        <f t="shared" si="158"/>
        <v>183154.30379417099</v>
      </c>
    </row>
    <row r="2517" spans="1:22" x14ac:dyDescent="0.3">
      <c r="A2517" s="7" t="s">
        <v>141</v>
      </c>
      <c r="B2517" s="7">
        <v>10</v>
      </c>
      <c r="C2517" s="8" t="s">
        <v>178</v>
      </c>
      <c r="D2517" s="7" t="s">
        <v>636</v>
      </c>
      <c r="E2517" s="7" t="s">
        <v>488</v>
      </c>
      <c r="F2517" s="8" t="s">
        <v>637</v>
      </c>
      <c r="G2517" s="7" t="s">
        <v>30</v>
      </c>
      <c r="H2517" s="9">
        <v>788.82029999999997</v>
      </c>
      <c r="I2517" s="9">
        <v>2.0971000000000002</v>
      </c>
      <c r="J2517" s="9">
        <v>2.0625</v>
      </c>
      <c r="K2517" s="10">
        <v>0.98350102522531102</v>
      </c>
      <c r="L2517" s="9">
        <v>26.29</v>
      </c>
      <c r="M2517" s="19">
        <f>H2517*INDEX('Pliegos Tarifarios (Santiago)'!$B:$B,MATCH($B2517,'Pliegos Tarifarios (Santiago)'!$A:$A,0))</f>
        <v>103937.3291889</v>
      </c>
      <c r="N2517" s="19">
        <f>I2517*INDEX('Pliegos Tarifarios (Santiago)'!$C:$C,MATCH($B2517,'Pliegos Tarifarios (Santiago)'!$A:$A,0))</f>
        <v>7284.6207744000012</v>
      </c>
      <c r="O2517" s="19">
        <f>J2517*INDEX('Pliegos Tarifarios (Santiago)'!$D:$D,MATCH($B2517,'Pliegos Tarifarios (Santiago)'!$A:$A,0))</f>
        <v>30000.310312499998</v>
      </c>
      <c r="P2517" s="19">
        <f>H2517*INDEX('Pliegos Tarifarios (Santiago)'!$E:$E,MATCH($B2517,'Pliegos Tarifarios (Santiago)'!$A:$A,0))</f>
        <v>10273.595587199999</v>
      </c>
      <c r="Q2517" s="19" cm="1">
        <f t="array" ref="Q2517">H2517*_xlfn.IFS(H2517&lt;=350,INDEX('Pliegos Tarifarios (Santiago)'!$F:$F,MATCH($B2517,'Pliegos Tarifarios (Santiago)'!$A:$A,0)),H2517&lt;=500,INDEX('Pliegos Tarifarios (Santiago)'!$G:$G,MATCH($B2517,'Pliegos Tarifarios (Santiago)'!$A:$A,0)),H2517&lt;=1000,INDEX('Pliegos Tarifarios (Santiago)'!$H:$H,MATCH($B2517,'Pliegos Tarifarios (Santiago)'!$A:$A,0)),H2517&lt;=5000,INDEX('Pliegos Tarifarios (Santiago)'!$I:$I,MATCH($B2517,'Pliegos Tarifarios (Santiago)'!$A:$A,0)),H2517&gt;5000,INDEX('Pliegos Tarifarios (Santiago)'!$J:$J,MATCH($B2517,'Pliegos Tarifarios (Santiago)'!$A:$A,0)))/1.19</f>
        <v>1850.0818968907568</v>
      </c>
      <c r="R2517" s="19">
        <f>INDEX('Pliegos Tarifarios (Santiago)'!$K:$K,MATCH($B2517,'Pliegos Tarifarios (Santiago)'!$A:$A,0))</f>
        <v>729.75599999999997</v>
      </c>
      <c r="S2517" s="21">
        <f t="shared" si="156"/>
        <v>154075.69375989074</v>
      </c>
      <c r="T2517" s="21">
        <f t="shared" si="157"/>
        <v>29274.381814379241</v>
      </c>
      <c r="U2517" s="19">
        <v>0</v>
      </c>
      <c r="V2517" s="21">
        <f t="shared" si="158"/>
        <v>183350.07557426998</v>
      </c>
    </row>
    <row r="2518" spans="1:22" x14ac:dyDescent="0.3">
      <c r="A2518" s="7" t="s">
        <v>141</v>
      </c>
      <c r="B2518" s="7">
        <v>10</v>
      </c>
      <c r="C2518" s="8" t="s">
        <v>178</v>
      </c>
      <c r="D2518" s="7" t="s">
        <v>638</v>
      </c>
      <c r="E2518" s="7" t="s">
        <v>488</v>
      </c>
      <c r="F2518" s="8" t="s">
        <v>639</v>
      </c>
      <c r="G2518" s="7" t="s">
        <v>30</v>
      </c>
      <c r="H2518" s="9">
        <v>791.27760000000001</v>
      </c>
      <c r="I2518" s="9">
        <v>2.0939999999999999</v>
      </c>
      <c r="J2518" s="9">
        <v>2.0939999999999999</v>
      </c>
      <c r="K2518" s="10">
        <v>1</v>
      </c>
      <c r="L2518" s="9">
        <v>26.38</v>
      </c>
      <c r="M2518" s="19">
        <f>H2518*INDEX('Pliegos Tarifarios (Santiago)'!$B:$B,MATCH($B2518,'Pliegos Tarifarios (Santiago)'!$A:$A,0))</f>
        <v>104261.1104088</v>
      </c>
      <c r="N2518" s="19">
        <f>I2518*INDEX('Pliegos Tarifarios (Santiago)'!$C:$C,MATCH($B2518,'Pliegos Tarifarios (Santiago)'!$A:$A,0))</f>
        <v>7273.8524159999997</v>
      </c>
      <c r="O2518" s="19">
        <f>J2518*INDEX('Pliegos Tarifarios (Santiago)'!$D:$D,MATCH($B2518,'Pliegos Tarifarios (Santiago)'!$A:$A,0))</f>
        <v>30458.496869999995</v>
      </c>
      <c r="P2518" s="19">
        <f>H2518*INDEX('Pliegos Tarifarios (Santiago)'!$E:$E,MATCH($B2518,'Pliegos Tarifarios (Santiago)'!$A:$A,0))</f>
        <v>10305.5994624</v>
      </c>
      <c r="Q2518" s="19" cm="1">
        <f t="array" ref="Q2518">H2518*_xlfn.IFS(H2518&lt;=350,INDEX('Pliegos Tarifarios (Santiago)'!$F:$F,MATCH($B2518,'Pliegos Tarifarios (Santiago)'!$A:$A,0)),H2518&lt;=500,INDEX('Pliegos Tarifarios (Santiago)'!$G:$G,MATCH($B2518,'Pliegos Tarifarios (Santiago)'!$A:$A,0)),H2518&lt;=1000,INDEX('Pliegos Tarifarios (Santiago)'!$H:$H,MATCH($B2518,'Pliegos Tarifarios (Santiago)'!$A:$A,0)),H2518&lt;=5000,INDEX('Pliegos Tarifarios (Santiago)'!$I:$I,MATCH($B2518,'Pliegos Tarifarios (Santiago)'!$A:$A,0)),H2518&gt;5000,INDEX('Pliegos Tarifarios (Santiago)'!$J:$J,MATCH($B2518,'Pliegos Tarifarios (Santiago)'!$A:$A,0)))/1.19</f>
        <v>1855.845194621849</v>
      </c>
      <c r="R2518" s="19">
        <f>INDEX('Pliegos Tarifarios (Santiago)'!$K:$K,MATCH($B2518,'Pliegos Tarifarios (Santiago)'!$A:$A,0))</f>
        <v>729.75599999999997</v>
      </c>
      <c r="S2518" s="21">
        <f t="shared" si="156"/>
        <v>154884.66035182183</v>
      </c>
      <c r="T2518" s="21">
        <f t="shared" si="157"/>
        <v>29428.085466846147</v>
      </c>
      <c r="U2518" s="19">
        <v>0</v>
      </c>
      <c r="V2518" s="21">
        <f t="shared" si="158"/>
        <v>184312.74581866799</v>
      </c>
    </row>
    <row r="2519" spans="1:22" x14ac:dyDescent="0.3">
      <c r="A2519" s="7" t="s">
        <v>141</v>
      </c>
      <c r="B2519" s="7">
        <v>10</v>
      </c>
      <c r="C2519" s="8" t="s">
        <v>178</v>
      </c>
      <c r="D2519" s="7" t="s">
        <v>640</v>
      </c>
      <c r="E2519" s="7" t="s">
        <v>488</v>
      </c>
      <c r="F2519" s="8" t="s">
        <v>641</v>
      </c>
      <c r="G2519" s="7" t="s">
        <v>30</v>
      </c>
      <c r="H2519" s="9">
        <v>789.6046</v>
      </c>
      <c r="I2519" s="9">
        <v>2.1852</v>
      </c>
      <c r="J2519" s="9">
        <v>2.0819999999999999</v>
      </c>
      <c r="K2519" s="10">
        <v>0.95277320153761658</v>
      </c>
      <c r="L2519" s="9">
        <v>26.32</v>
      </c>
      <c r="M2519" s="19">
        <f>H2519*INDEX('Pliegos Tarifarios (Santiago)'!$B:$B,MATCH($B2519,'Pliegos Tarifarios (Santiago)'!$A:$A,0))</f>
        <v>104040.6709098</v>
      </c>
      <c r="N2519" s="19">
        <f>I2519*INDEX('Pliegos Tarifarios (Santiago)'!$C:$C,MATCH($B2519,'Pliegos Tarifarios (Santiago)'!$A:$A,0))</f>
        <v>7590.6505728000002</v>
      </c>
      <c r="O2519" s="19">
        <f>J2519*INDEX('Pliegos Tarifarios (Santiago)'!$D:$D,MATCH($B2519,'Pliegos Tarifarios (Santiago)'!$A:$A,0))</f>
        <v>30283.949609999996</v>
      </c>
      <c r="P2519" s="19">
        <f>H2519*INDEX('Pliegos Tarifarios (Santiago)'!$E:$E,MATCH($B2519,'Pliegos Tarifarios (Santiago)'!$A:$A,0))</f>
        <v>10283.8103104</v>
      </c>
      <c r="Q2519" s="19" cm="1">
        <f t="array" ref="Q2519">H2519*_xlfn.IFS(H2519&lt;=350,INDEX('Pliegos Tarifarios (Santiago)'!$F:$F,MATCH($B2519,'Pliegos Tarifarios (Santiago)'!$A:$A,0)),H2519&lt;=500,INDEX('Pliegos Tarifarios (Santiago)'!$G:$G,MATCH($B2519,'Pliegos Tarifarios (Santiago)'!$A:$A,0)),H2519&lt;=1000,INDEX('Pliegos Tarifarios (Santiago)'!$H:$H,MATCH($B2519,'Pliegos Tarifarios (Santiago)'!$A:$A,0)),H2519&lt;=5000,INDEX('Pliegos Tarifarios (Santiago)'!$I:$I,MATCH($B2519,'Pliegos Tarifarios (Santiago)'!$A:$A,0)),H2519&gt;5000,INDEX('Pliegos Tarifarios (Santiago)'!$J:$J,MATCH($B2519,'Pliegos Tarifarios (Santiago)'!$A:$A,0)))/1.19</f>
        <v>1851.9213769747901</v>
      </c>
      <c r="R2519" s="19">
        <f>INDEX('Pliegos Tarifarios (Santiago)'!$K:$K,MATCH($B2519,'Pliegos Tarifarios (Santiago)'!$A:$A,0))</f>
        <v>729.75599999999997</v>
      </c>
      <c r="S2519" s="21">
        <f t="shared" si="156"/>
        <v>154780.7587799748</v>
      </c>
      <c r="T2519" s="21">
        <f t="shared" si="157"/>
        <v>29408.344168195214</v>
      </c>
      <c r="U2519" s="19">
        <v>0</v>
      </c>
      <c r="V2519" s="21">
        <f t="shared" si="158"/>
        <v>184189.10294817001</v>
      </c>
    </row>
    <row r="2520" spans="1:22" x14ac:dyDescent="0.3">
      <c r="A2520" s="7" t="s">
        <v>141</v>
      </c>
      <c r="B2520" s="7">
        <v>10</v>
      </c>
      <c r="C2520" s="8" t="s">
        <v>178</v>
      </c>
      <c r="D2520" s="7" t="s">
        <v>642</v>
      </c>
      <c r="E2520" s="7" t="s">
        <v>488</v>
      </c>
      <c r="F2520" s="8" t="s">
        <v>643</v>
      </c>
      <c r="G2520" s="7" t="s">
        <v>30</v>
      </c>
      <c r="H2520" s="9">
        <v>789.42439999999999</v>
      </c>
      <c r="I2520" s="9">
        <v>2.0973000000000002</v>
      </c>
      <c r="J2520" s="9">
        <v>2.0739000000000001</v>
      </c>
      <c r="K2520" s="10">
        <v>0.98884279788299234</v>
      </c>
      <c r="L2520" s="9">
        <v>26.31</v>
      </c>
      <c r="M2520" s="19">
        <f>H2520*INDEX('Pliegos Tarifarios (Santiago)'!$B:$B,MATCH($B2520,'Pliegos Tarifarios (Santiago)'!$A:$A,0))</f>
        <v>104016.92721720001</v>
      </c>
      <c r="N2520" s="19">
        <f>I2520*INDEX('Pliegos Tarifarios (Santiago)'!$C:$C,MATCH($B2520,'Pliegos Tarifarios (Santiago)'!$A:$A,0))</f>
        <v>7285.3155072000009</v>
      </c>
      <c r="O2520" s="19">
        <f>J2520*INDEX('Pliegos Tarifarios (Santiago)'!$D:$D,MATCH($B2520,'Pliegos Tarifarios (Santiago)'!$A:$A,0))</f>
        <v>30166.130209499999</v>
      </c>
      <c r="P2520" s="19">
        <f>H2520*INDEX('Pliegos Tarifarios (Santiago)'!$E:$E,MATCH($B2520,'Pliegos Tarifarios (Santiago)'!$A:$A,0))</f>
        <v>10281.4633856</v>
      </c>
      <c r="Q2520" s="19" cm="1">
        <f t="array" ref="Q2520">H2520*_xlfn.IFS(H2520&lt;=350,INDEX('Pliegos Tarifarios (Santiago)'!$F:$F,MATCH($B2520,'Pliegos Tarifarios (Santiago)'!$A:$A,0)),H2520&lt;=500,INDEX('Pliegos Tarifarios (Santiago)'!$G:$G,MATCH($B2520,'Pliegos Tarifarios (Santiago)'!$A:$A,0)),H2520&lt;=1000,INDEX('Pliegos Tarifarios (Santiago)'!$H:$H,MATCH($B2520,'Pliegos Tarifarios (Santiago)'!$A:$A,0)),H2520&lt;=5000,INDEX('Pliegos Tarifarios (Santiago)'!$I:$I,MATCH($B2520,'Pliegos Tarifarios (Santiago)'!$A:$A,0)),H2520&gt;5000,INDEX('Pliegos Tarifarios (Santiago)'!$J:$J,MATCH($B2520,'Pliegos Tarifarios (Santiago)'!$A:$A,0)))/1.19</f>
        <v>1851.4987398319331</v>
      </c>
      <c r="R2520" s="19">
        <f>INDEX('Pliegos Tarifarios (Santiago)'!$K:$K,MATCH($B2520,'Pliegos Tarifarios (Santiago)'!$A:$A,0))</f>
        <v>729.75599999999997</v>
      </c>
      <c r="S2520" s="21">
        <f t="shared" si="156"/>
        <v>154331.09105933193</v>
      </c>
      <c r="T2520" s="21">
        <f t="shared" si="157"/>
        <v>29322.907301273066</v>
      </c>
      <c r="U2520" s="19">
        <v>0</v>
      </c>
      <c r="V2520" s="21">
        <f t="shared" si="158"/>
        <v>183653.99836060498</v>
      </c>
    </row>
    <row r="2521" spans="1:22" x14ac:dyDescent="0.3">
      <c r="A2521" s="7" t="s">
        <v>141</v>
      </c>
      <c r="B2521" s="7">
        <v>10</v>
      </c>
      <c r="C2521" s="8" t="s">
        <v>178</v>
      </c>
      <c r="D2521" s="7" t="s">
        <v>644</v>
      </c>
      <c r="E2521" s="7" t="s">
        <v>488</v>
      </c>
      <c r="F2521" s="8" t="s">
        <v>645</v>
      </c>
      <c r="G2521" s="7" t="s">
        <v>30</v>
      </c>
      <c r="H2521" s="9">
        <v>788.54809999999998</v>
      </c>
      <c r="I2521" s="9">
        <v>2.1004999999999998</v>
      </c>
      <c r="J2521" s="9">
        <v>2.0958000000000001</v>
      </c>
      <c r="K2521" s="10">
        <v>0.99776243751487759</v>
      </c>
      <c r="L2521" s="9">
        <v>26.28</v>
      </c>
      <c r="M2521" s="19">
        <f>H2521*INDEX('Pliegos Tarifarios (Santiago)'!$B:$B,MATCH($B2521,'Pliegos Tarifarios (Santiago)'!$A:$A,0))</f>
        <v>103901.46330030001</v>
      </c>
      <c r="N2521" s="19">
        <f>I2521*INDEX('Pliegos Tarifarios (Santiago)'!$C:$C,MATCH($B2521,'Pliegos Tarifarios (Santiago)'!$A:$A,0))</f>
        <v>7296.4312319999999</v>
      </c>
      <c r="O2521" s="19">
        <f>J2521*INDEX('Pliegos Tarifarios (Santiago)'!$D:$D,MATCH($B2521,'Pliegos Tarifarios (Santiago)'!$A:$A,0))</f>
        <v>30484.678959000001</v>
      </c>
      <c r="P2521" s="19">
        <f>H2521*INDEX('Pliegos Tarifarios (Santiago)'!$E:$E,MATCH($B2521,'Pliegos Tarifarios (Santiago)'!$A:$A,0))</f>
        <v>10270.0504544</v>
      </c>
      <c r="Q2521" s="19" cm="1">
        <f t="array" ref="Q2521">H2521*_xlfn.IFS(H2521&lt;=350,INDEX('Pliegos Tarifarios (Santiago)'!$F:$F,MATCH($B2521,'Pliegos Tarifarios (Santiago)'!$A:$A,0)),H2521&lt;=500,INDEX('Pliegos Tarifarios (Santiago)'!$G:$G,MATCH($B2521,'Pliegos Tarifarios (Santiago)'!$A:$A,0)),H2521&lt;=1000,INDEX('Pliegos Tarifarios (Santiago)'!$H:$H,MATCH($B2521,'Pliegos Tarifarios (Santiago)'!$A:$A,0)),H2521&lt;=5000,INDEX('Pliegos Tarifarios (Santiago)'!$I:$I,MATCH($B2521,'Pliegos Tarifarios (Santiago)'!$A:$A,0)),H2521&gt;5000,INDEX('Pliegos Tarifarios (Santiago)'!$J:$J,MATCH($B2521,'Pliegos Tarifarios (Santiago)'!$A:$A,0)))/1.19</f>
        <v>1849.4434849579836</v>
      </c>
      <c r="R2521" s="19">
        <f>INDEX('Pliegos Tarifarios (Santiago)'!$K:$K,MATCH($B2521,'Pliegos Tarifarios (Santiago)'!$A:$A,0))</f>
        <v>729.75599999999997</v>
      </c>
      <c r="S2521" s="21">
        <f t="shared" si="156"/>
        <v>154531.82343065797</v>
      </c>
      <c r="T2521" s="21">
        <f t="shared" si="157"/>
        <v>29361.046451825016</v>
      </c>
      <c r="U2521" s="19">
        <v>0</v>
      </c>
      <c r="V2521" s="21">
        <f t="shared" si="158"/>
        <v>183892.86988248298</v>
      </c>
    </row>
    <row r="2522" spans="1:22" x14ac:dyDescent="0.3">
      <c r="A2522" s="7" t="s">
        <v>141</v>
      </c>
      <c r="B2522" s="7">
        <v>10</v>
      </c>
      <c r="C2522" s="8" t="s">
        <v>178</v>
      </c>
      <c r="D2522" s="7" t="s">
        <v>646</v>
      </c>
      <c r="E2522" s="7" t="s">
        <v>488</v>
      </c>
      <c r="F2522" s="8" t="s">
        <v>647</v>
      </c>
      <c r="G2522" s="7" t="s">
        <v>30</v>
      </c>
      <c r="H2522" s="9">
        <v>790.7088</v>
      </c>
      <c r="I2522" s="9">
        <v>2.1596000000000002</v>
      </c>
      <c r="J2522" s="9">
        <v>2.0510999999999999</v>
      </c>
      <c r="K2522" s="10">
        <v>0.94975921466938307</v>
      </c>
      <c r="L2522" s="9">
        <v>26.36</v>
      </c>
      <c r="M2522" s="19">
        <f>H2522*INDEX('Pliegos Tarifarios (Santiago)'!$B:$B,MATCH($B2522,'Pliegos Tarifarios (Santiago)'!$A:$A,0))</f>
        <v>104186.16361440001</v>
      </c>
      <c r="N2522" s="19">
        <f>I2522*INDEX('Pliegos Tarifarios (Santiago)'!$C:$C,MATCH($B2522,'Pliegos Tarifarios (Santiago)'!$A:$A,0))</f>
        <v>7501.7247744000015</v>
      </c>
      <c r="O2522" s="19">
        <f>J2522*INDEX('Pliegos Tarifarios (Santiago)'!$D:$D,MATCH($B2522,'Pliegos Tarifarios (Santiago)'!$A:$A,0))</f>
        <v>29834.490415499997</v>
      </c>
      <c r="P2522" s="19">
        <f>H2522*INDEX('Pliegos Tarifarios (Santiago)'!$E:$E,MATCH($B2522,'Pliegos Tarifarios (Santiago)'!$A:$A,0))</f>
        <v>10298.191411199999</v>
      </c>
      <c r="Q2522" s="19" cm="1">
        <f t="array" ref="Q2522">H2522*_xlfn.IFS(H2522&lt;=350,INDEX('Pliegos Tarifarios (Santiago)'!$F:$F,MATCH($B2522,'Pliegos Tarifarios (Santiago)'!$A:$A,0)),H2522&lt;=500,INDEX('Pliegos Tarifarios (Santiago)'!$G:$G,MATCH($B2522,'Pliegos Tarifarios (Santiago)'!$A:$A,0)),H2522&lt;=1000,INDEX('Pliegos Tarifarios (Santiago)'!$H:$H,MATCH($B2522,'Pliegos Tarifarios (Santiago)'!$A:$A,0)),H2522&lt;=5000,INDEX('Pliegos Tarifarios (Santiago)'!$I:$I,MATCH($B2522,'Pliegos Tarifarios (Santiago)'!$A:$A,0)),H2522&gt;5000,INDEX('Pliegos Tarifarios (Santiago)'!$J:$J,MATCH($B2522,'Pliegos Tarifarios (Santiago)'!$A:$A,0)))/1.19</f>
        <v>1854.5111435294123</v>
      </c>
      <c r="R2522" s="19">
        <f>INDEX('Pliegos Tarifarios (Santiago)'!$K:$K,MATCH($B2522,'Pliegos Tarifarios (Santiago)'!$A:$A,0))</f>
        <v>729.75599999999997</v>
      </c>
      <c r="S2522" s="21">
        <f t="shared" si="156"/>
        <v>154404.83735902942</v>
      </c>
      <c r="T2522" s="21">
        <f t="shared" si="157"/>
        <v>29336.919098215589</v>
      </c>
      <c r="U2522" s="19">
        <v>0</v>
      </c>
      <c r="V2522" s="21">
        <f t="shared" si="158"/>
        <v>183741.75645724501</v>
      </c>
    </row>
    <row r="2523" spans="1:22" x14ac:dyDescent="0.3">
      <c r="A2523" s="7" t="s">
        <v>141</v>
      </c>
      <c r="B2523" s="7">
        <v>10</v>
      </c>
      <c r="C2523" s="8" t="s">
        <v>178</v>
      </c>
      <c r="D2523" s="7" t="s">
        <v>648</v>
      </c>
      <c r="E2523" s="7" t="s">
        <v>488</v>
      </c>
      <c r="F2523" s="8" t="s">
        <v>649</v>
      </c>
      <c r="G2523" s="7" t="s">
        <v>30</v>
      </c>
      <c r="H2523" s="9">
        <v>789.34529999999995</v>
      </c>
      <c r="I2523" s="9">
        <v>2.1438999999999999</v>
      </c>
      <c r="J2523" s="9">
        <v>2.0807000000000002</v>
      </c>
      <c r="K2523" s="10">
        <v>0.97052101310695471</v>
      </c>
      <c r="L2523" s="9">
        <v>26.31</v>
      </c>
      <c r="M2523" s="19">
        <f>H2523*INDEX('Pliegos Tarifarios (Santiago)'!$B:$B,MATCH($B2523,'Pliegos Tarifarios (Santiago)'!$A:$A,0))</f>
        <v>104006.5047639</v>
      </c>
      <c r="N2523" s="19">
        <f>I2523*INDEX('Pliegos Tarifarios (Santiago)'!$C:$C,MATCH($B2523,'Pliegos Tarifarios (Santiago)'!$A:$A,0))</f>
        <v>7447.1882495999998</v>
      </c>
      <c r="O2523" s="19">
        <f>J2523*INDEX('Pliegos Tarifarios (Santiago)'!$D:$D,MATCH($B2523,'Pliegos Tarifarios (Santiago)'!$A:$A,0))</f>
        <v>30265.040323500001</v>
      </c>
      <c r="P2523" s="19">
        <f>H2523*INDEX('Pliegos Tarifarios (Santiago)'!$E:$E,MATCH($B2523,'Pliegos Tarifarios (Santiago)'!$A:$A,0))</f>
        <v>10280.433187199998</v>
      </c>
      <c r="Q2523" s="19" cm="1">
        <f t="array" ref="Q2523">H2523*_xlfn.IFS(H2523&lt;=350,INDEX('Pliegos Tarifarios (Santiago)'!$F:$F,MATCH($B2523,'Pliegos Tarifarios (Santiago)'!$A:$A,0)),H2523&lt;=500,INDEX('Pliegos Tarifarios (Santiago)'!$G:$G,MATCH($B2523,'Pliegos Tarifarios (Santiago)'!$A:$A,0)),H2523&lt;=1000,INDEX('Pliegos Tarifarios (Santiago)'!$H:$H,MATCH($B2523,'Pliegos Tarifarios (Santiago)'!$A:$A,0)),H2523&lt;=5000,INDEX('Pliegos Tarifarios (Santiago)'!$I:$I,MATCH($B2523,'Pliegos Tarifarios (Santiago)'!$A:$A,0)),H2523&gt;5000,INDEX('Pliegos Tarifarios (Santiago)'!$J:$J,MATCH($B2523,'Pliegos Tarifarios (Santiago)'!$A:$A,0)))/1.19</f>
        <v>1851.3132204201684</v>
      </c>
      <c r="R2523" s="19">
        <f>INDEX('Pliegos Tarifarios (Santiago)'!$K:$K,MATCH($B2523,'Pliegos Tarifarios (Santiago)'!$A:$A,0))</f>
        <v>729.75599999999997</v>
      </c>
      <c r="S2523" s="21">
        <f t="shared" si="156"/>
        <v>154580.23574462015</v>
      </c>
      <c r="T2523" s="21">
        <f t="shared" si="157"/>
        <v>29370.244791477828</v>
      </c>
      <c r="U2523" s="19">
        <v>0</v>
      </c>
      <c r="V2523" s="21">
        <f t="shared" si="158"/>
        <v>183950.48053609798</v>
      </c>
    </row>
    <row r="2524" spans="1:22" x14ac:dyDescent="0.3">
      <c r="A2524" s="7" t="s">
        <v>141</v>
      </c>
      <c r="B2524" s="7">
        <v>10</v>
      </c>
      <c r="C2524" s="8" t="s">
        <v>178</v>
      </c>
      <c r="D2524" s="7" t="s">
        <v>650</v>
      </c>
      <c r="E2524" s="7" t="s">
        <v>488</v>
      </c>
      <c r="F2524" s="8" t="s">
        <v>651</v>
      </c>
      <c r="G2524" s="7" t="s">
        <v>30</v>
      </c>
      <c r="H2524" s="9">
        <v>788.54499999999996</v>
      </c>
      <c r="I2524" s="9">
        <v>2.1133999999999999</v>
      </c>
      <c r="J2524" s="9">
        <v>2.1027999999999998</v>
      </c>
      <c r="K2524" s="10">
        <v>0.99498438535061973</v>
      </c>
      <c r="L2524" s="9">
        <v>26.28</v>
      </c>
      <c r="M2524" s="19">
        <f>H2524*INDEX('Pliegos Tarifarios (Santiago)'!$B:$B,MATCH($B2524,'Pliegos Tarifarios (Santiago)'!$A:$A,0))</f>
        <v>103901.054835</v>
      </c>
      <c r="N2524" s="19">
        <f>I2524*INDEX('Pliegos Tarifarios (Santiago)'!$C:$C,MATCH($B2524,'Pliegos Tarifarios (Santiago)'!$A:$A,0))</f>
        <v>7341.2414976</v>
      </c>
      <c r="O2524" s="19">
        <f>J2524*INDEX('Pliegos Tarifarios (Santiago)'!$D:$D,MATCH($B2524,'Pliegos Tarifarios (Santiago)'!$A:$A,0))</f>
        <v>30586.498193999996</v>
      </c>
      <c r="P2524" s="19">
        <f>H2524*INDEX('Pliegos Tarifarios (Santiago)'!$E:$E,MATCH($B2524,'Pliegos Tarifarios (Santiago)'!$A:$A,0))</f>
        <v>10270.010079999998</v>
      </c>
      <c r="Q2524" s="19" cm="1">
        <f t="array" ref="Q2524">H2524*_xlfn.IFS(H2524&lt;=350,INDEX('Pliegos Tarifarios (Santiago)'!$F:$F,MATCH($B2524,'Pliegos Tarifarios (Santiago)'!$A:$A,0)),H2524&lt;=500,INDEX('Pliegos Tarifarios (Santiago)'!$G:$G,MATCH($B2524,'Pliegos Tarifarios (Santiago)'!$A:$A,0)),H2524&lt;=1000,INDEX('Pliegos Tarifarios (Santiago)'!$H:$H,MATCH($B2524,'Pliegos Tarifarios (Santiago)'!$A:$A,0)),H2524&lt;=5000,INDEX('Pliegos Tarifarios (Santiago)'!$I:$I,MATCH($B2524,'Pliegos Tarifarios (Santiago)'!$A:$A,0)),H2524&gt;5000,INDEX('Pliegos Tarifarios (Santiago)'!$J:$J,MATCH($B2524,'Pliegos Tarifarios (Santiago)'!$A:$A,0)))/1.19</f>
        <v>1849.4362142857144</v>
      </c>
      <c r="R2524" s="19">
        <f>INDEX('Pliegos Tarifarios (Santiago)'!$K:$K,MATCH($B2524,'Pliegos Tarifarios (Santiago)'!$A:$A,0))</f>
        <v>729.75599999999997</v>
      </c>
      <c r="S2524" s="21">
        <f t="shared" si="156"/>
        <v>154677.99682088572</v>
      </c>
      <c r="T2524" s="21">
        <f t="shared" si="157"/>
        <v>29388.819395968287</v>
      </c>
      <c r="U2524" s="19">
        <v>0</v>
      </c>
      <c r="V2524" s="21">
        <f t="shared" si="158"/>
        <v>184066.816216854</v>
      </c>
    </row>
    <row r="2525" spans="1:22" x14ac:dyDescent="0.3">
      <c r="A2525" s="7" t="s">
        <v>141</v>
      </c>
      <c r="B2525" s="7">
        <v>10</v>
      </c>
      <c r="C2525" s="8" t="s">
        <v>178</v>
      </c>
      <c r="D2525" s="7" t="s">
        <v>652</v>
      </c>
      <c r="E2525" s="7" t="s">
        <v>488</v>
      </c>
      <c r="F2525" s="8" t="s">
        <v>653</v>
      </c>
      <c r="G2525" s="7" t="s">
        <v>30</v>
      </c>
      <c r="H2525" s="9">
        <v>790.2518</v>
      </c>
      <c r="I2525" s="9">
        <v>2.1198999999999999</v>
      </c>
      <c r="J2525" s="9">
        <v>2.1126999999999998</v>
      </c>
      <c r="K2525" s="10">
        <v>0.99660361337798953</v>
      </c>
      <c r="L2525" s="9">
        <v>26.34</v>
      </c>
      <c r="M2525" s="19">
        <f>H2525*INDEX('Pliegos Tarifarios (Santiago)'!$B:$B,MATCH($B2525,'Pliegos Tarifarios (Santiago)'!$A:$A,0))</f>
        <v>104125.9479234</v>
      </c>
      <c r="N2525" s="19">
        <f>I2525*INDEX('Pliegos Tarifarios (Santiago)'!$C:$C,MATCH($B2525,'Pliegos Tarifarios (Santiago)'!$A:$A,0))</f>
        <v>7363.8203136000002</v>
      </c>
      <c r="O2525" s="19">
        <f>J2525*INDEX('Pliegos Tarifarios (Santiago)'!$D:$D,MATCH($B2525,'Pliegos Tarifarios (Santiago)'!$A:$A,0))</f>
        <v>30730.499683499995</v>
      </c>
      <c r="P2525" s="19">
        <f>H2525*INDEX('Pliegos Tarifarios (Santiago)'!$E:$E,MATCH($B2525,'Pliegos Tarifarios (Santiago)'!$A:$A,0))</f>
        <v>10292.2394432</v>
      </c>
      <c r="Q2525" s="19" cm="1">
        <f t="array" ref="Q2525">H2525*_xlfn.IFS(H2525&lt;=350,INDEX('Pliegos Tarifarios (Santiago)'!$F:$F,MATCH($B2525,'Pliegos Tarifarios (Santiago)'!$A:$A,0)),H2525&lt;=500,INDEX('Pliegos Tarifarios (Santiago)'!$G:$G,MATCH($B2525,'Pliegos Tarifarios (Santiago)'!$A:$A,0)),H2525&lt;=1000,INDEX('Pliegos Tarifarios (Santiago)'!$H:$H,MATCH($B2525,'Pliegos Tarifarios (Santiago)'!$A:$A,0)),H2525&lt;=5000,INDEX('Pliegos Tarifarios (Santiago)'!$I:$I,MATCH($B2525,'Pliegos Tarifarios (Santiago)'!$A:$A,0)),H2525&gt;5000,INDEX('Pliegos Tarifarios (Santiago)'!$J:$J,MATCH($B2525,'Pliegos Tarifarios (Santiago)'!$A:$A,0)))/1.19</f>
        <v>1853.4393057142861</v>
      </c>
      <c r="R2525" s="19">
        <f>INDEX('Pliegos Tarifarios (Santiago)'!$K:$K,MATCH($B2525,'Pliegos Tarifarios (Santiago)'!$A:$A,0))</f>
        <v>729.75599999999997</v>
      </c>
      <c r="S2525" s="21">
        <f t="shared" si="156"/>
        <v>155095.70266941426</v>
      </c>
      <c r="T2525" s="21">
        <f t="shared" si="157"/>
        <v>29468.183507188707</v>
      </c>
      <c r="U2525" s="19">
        <v>0</v>
      </c>
      <c r="V2525" s="21">
        <f t="shared" si="158"/>
        <v>184563.88617660297</v>
      </c>
    </row>
    <row r="2526" spans="1:22" x14ac:dyDescent="0.3">
      <c r="A2526" s="7" t="s">
        <v>141</v>
      </c>
      <c r="B2526" s="7">
        <v>10</v>
      </c>
      <c r="C2526" s="8" t="s">
        <v>178</v>
      </c>
      <c r="D2526" s="7" t="s">
        <v>654</v>
      </c>
      <c r="E2526" s="7" t="s">
        <v>488</v>
      </c>
      <c r="F2526" s="8" t="s">
        <v>655</v>
      </c>
      <c r="G2526" s="7" t="s">
        <v>30</v>
      </c>
      <c r="H2526" s="9">
        <v>790.14120000000003</v>
      </c>
      <c r="I2526" s="9">
        <v>2.1002999999999998</v>
      </c>
      <c r="J2526" s="9">
        <v>2.0520999999999998</v>
      </c>
      <c r="K2526" s="10">
        <v>0.97705089749083462</v>
      </c>
      <c r="L2526" s="9">
        <v>26.34</v>
      </c>
      <c r="M2526" s="19">
        <f>H2526*INDEX('Pliegos Tarifarios (Santiago)'!$B:$B,MATCH($B2526,'Pliegos Tarifarios (Santiago)'!$A:$A,0))</f>
        <v>104111.3749356</v>
      </c>
      <c r="N2526" s="19">
        <f>I2526*INDEX('Pliegos Tarifarios (Santiago)'!$C:$C,MATCH($B2526,'Pliegos Tarifarios (Santiago)'!$A:$A,0))</f>
        <v>7295.7364992000003</v>
      </c>
      <c r="O2526" s="19">
        <f>J2526*INDEX('Pliegos Tarifarios (Santiago)'!$D:$D,MATCH($B2526,'Pliegos Tarifarios (Santiago)'!$A:$A,0))</f>
        <v>29849.036020499996</v>
      </c>
      <c r="P2526" s="19">
        <f>H2526*INDEX('Pliegos Tarifarios (Santiago)'!$E:$E,MATCH($B2526,'Pliegos Tarifarios (Santiago)'!$A:$A,0))</f>
        <v>10290.798988799999</v>
      </c>
      <c r="Q2526" s="19" cm="1">
        <f t="array" ref="Q2526">H2526*_xlfn.IFS(H2526&lt;=350,INDEX('Pliegos Tarifarios (Santiago)'!$F:$F,MATCH($B2526,'Pliegos Tarifarios (Santiago)'!$A:$A,0)),H2526&lt;=500,INDEX('Pliegos Tarifarios (Santiago)'!$G:$G,MATCH($B2526,'Pliegos Tarifarios (Santiago)'!$A:$A,0)),H2526&lt;=1000,INDEX('Pliegos Tarifarios (Santiago)'!$H:$H,MATCH($B2526,'Pliegos Tarifarios (Santiago)'!$A:$A,0)),H2526&lt;=5000,INDEX('Pliegos Tarifarios (Santiago)'!$I:$I,MATCH($B2526,'Pliegos Tarifarios (Santiago)'!$A:$A,0)),H2526&gt;5000,INDEX('Pliegos Tarifarios (Santiago)'!$J:$J,MATCH($B2526,'Pliegos Tarifarios (Santiago)'!$A:$A,0)))/1.19</f>
        <v>1853.1799068907567</v>
      </c>
      <c r="R2526" s="19">
        <f>INDEX('Pliegos Tarifarios (Santiago)'!$K:$K,MATCH($B2526,'Pliegos Tarifarios (Santiago)'!$A:$A,0))</f>
        <v>729.75599999999997</v>
      </c>
      <c r="S2526" s="21">
        <f t="shared" si="156"/>
        <v>154129.88235099075</v>
      </c>
      <c r="T2526" s="21">
        <f t="shared" si="157"/>
        <v>29284.677646688244</v>
      </c>
      <c r="U2526" s="19">
        <v>0</v>
      </c>
      <c r="V2526" s="21">
        <f t="shared" si="158"/>
        <v>183414.559997679</v>
      </c>
    </row>
    <row r="2527" spans="1:22" x14ac:dyDescent="0.3">
      <c r="A2527" s="7" t="s">
        <v>141</v>
      </c>
      <c r="B2527" s="7">
        <v>10</v>
      </c>
      <c r="C2527" s="8" t="s">
        <v>178</v>
      </c>
      <c r="D2527" s="7" t="s">
        <v>656</v>
      </c>
      <c r="E2527" s="7" t="s">
        <v>488</v>
      </c>
      <c r="F2527" s="8" t="s">
        <v>657</v>
      </c>
      <c r="G2527" s="7" t="s">
        <v>30</v>
      </c>
      <c r="H2527" s="9">
        <v>790.65070000000003</v>
      </c>
      <c r="I2527" s="9">
        <v>2.1120999999999999</v>
      </c>
      <c r="J2527" s="9">
        <v>2.1120999999999999</v>
      </c>
      <c r="K2527" s="10">
        <v>1</v>
      </c>
      <c r="L2527" s="9">
        <v>26.36</v>
      </c>
      <c r="M2527" s="19">
        <f>H2527*INDEX('Pliegos Tarifarios (Santiago)'!$B:$B,MATCH($B2527,'Pliegos Tarifarios (Santiago)'!$A:$A,0))</f>
        <v>104178.50818410001</v>
      </c>
      <c r="N2527" s="19">
        <f>I2527*INDEX('Pliegos Tarifarios (Santiago)'!$C:$C,MATCH($B2527,'Pliegos Tarifarios (Santiago)'!$A:$A,0))</f>
        <v>7336.7257344</v>
      </c>
      <c r="O2527" s="19">
        <f>J2527*INDEX('Pliegos Tarifarios (Santiago)'!$D:$D,MATCH($B2527,'Pliegos Tarifarios (Santiago)'!$A:$A,0))</f>
        <v>30721.772320499997</v>
      </c>
      <c r="P2527" s="19">
        <f>H2527*INDEX('Pliegos Tarifarios (Santiago)'!$E:$E,MATCH($B2527,'Pliegos Tarifarios (Santiago)'!$A:$A,0))</f>
        <v>10297.4347168</v>
      </c>
      <c r="Q2527" s="19" cm="1">
        <f t="array" ref="Q2527">H2527*_xlfn.IFS(H2527&lt;=350,INDEX('Pliegos Tarifarios (Santiago)'!$F:$F,MATCH($B2527,'Pliegos Tarifarios (Santiago)'!$A:$A,0)),H2527&lt;=500,INDEX('Pliegos Tarifarios (Santiago)'!$G:$G,MATCH($B2527,'Pliegos Tarifarios (Santiago)'!$A:$A,0)),H2527&lt;=1000,INDEX('Pliegos Tarifarios (Santiago)'!$H:$H,MATCH($B2527,'Pliegos Tarifarios (Santiago)'!$A:$A,0)),H2527&lt;=5000,INDEX('Pliegos Tarifarios (Santiago)'!$I:$I,MATCH($B2527,'Pliegos Tarifarios (Santiago)'!$A:$A,0)),H2527&gt;5000,INDEX('Pliegos Tarifarios (Santiago)'!$J:$J,MATCH($B2527,'Pliegos Tarifarios (Santiago)'!$A:$A,0)))/1.19</f>
        <v>1854.3748770588238</v>
      </c>
      <c r="R2527" s="19">
        <f>INDEX('Pliegos Tarifarios (Santiago)'!$K:$K,MATCH($B2527,'Pliegos Tarifarios (Santiago)'!$A:$A,0))</f>
        <v>729.75599999999997</v>
      </c>
      <c r="S2527" s="21">
        <f t="shared" si="156"/>
        <v>155118.57183285881</v>
      </c>
      <c r="T2527" s="21">
        <f t="shared" si="157"/>
        <v>29472.528648243173</v>
      </c>
      <c r="U2527" s="19">
        <v>0</v>
      </c>
      <c r="V2527" s="21">
        <f t="shared" si="158"/>
        <v>184591.10048110198</v>
      </c>
    </row>
    <row r="2528" spans="1:22" x14ac:dyDescent="0.3">
      <c r="A2528" s="7" t="s">
        <v>141</v>
      </c>
      <c r="B2528" s="7">
        <v>10</v>
      </c>
      <c r="C2528" s="8" t="s">
        <v>178</v>
      </c>
      <c r="D2528" s="7" t="s">
        <v>658</v>
      </c>
      <c r="E2528" s="7" t="s">
        <v>488</v>
      </c>
      <c r="F2528" s="8" t="s">
        <v>659</v>
      </c>
      <c r="G2528" s="7" t="s">
        <v>30</v>
      </c>
      <c r="H2528" s="9">
        <v>787.66600000000005</v>
      </c>
      <c r="I2528" s="9">
        <v>2.0577999999999999</v>
      </c>
      <c r="J2528" s="9">
        <v>2.0396999999999998</v>
      </c>
      <c r="K2528" s="10">
        <v>0.99120419865876175</v>
      </c>
      <c r="L2528" s="9">
        <v>26.26</v>
      </c>
      <c r="M2528" s="19">
        <f>H2528*INDEX('Pliegos Tarifarios (Santiago)'!$B:$B,MATCH($B2528,'Pliegos Tarifarios (Santiago)'!$A:$A,0))</f>
        <v>103785.23515800001</v>
      </c>
      <c r="N2528" s="19">
        <f>I2528*INDEX('Pliegos Tarifarios (Santiago)'!$C:$C,MATCH($B2528,'Pliegos Tarifarios (Santiago)'!$A:$A,0))</f>
        <v>7148.1057792000001</v>
      </c>
      <c r="O2528" s="19">
        <f>J2528*INDEX('Pliegos Tarifarios (Santiago)'!$D:$D,MATCH($B2528,'Pliegos Tarifarios (Santiago)'!$A:$A,0))</f>
        <v>29668.670518499996</v>
      </c>
      <c r="P2528" s="19">
        <f>H2528*INDEX('Pliegos Tarifarios (Santiago)'!$E:$E,MATCH($B2528,'Pliegos Tarifarios (Santiago)'!$A:$A,0))</f>
        <v>10258.561984</v>
      </c>
      <c r="Q2528" s="19" cm="1">
        <f t="array" ref="Q2528">H2528*_xlfn.IFS(H2528&lt;=350,INDEX('Pliegos Tarifarios (Santiago)'!$F:$F,MATCH($B2528,'Pliegos Tarifarios (Santiago)'!$A:$A,0)),H2528&lt;=500,INDEX('Pliegos Tarifarios (Santiago)'!$G:$G,MATCH($B2528,'Pliegos Tarifarios (Santiago)'!$A:$A,0)),H2528&lt;=1000,INDEX('Pliegos Tarifarios (Santiago)'!$H:$H,MATCH($B2528,'Pliegos Tarifarios (Santiago)'!$A:$A,0)),H2528&lt;=5000,INDEX('Pliegos Tarifarios (Santiago)'!$I:$I,MATCH($B2528,'Pliegos Tarifarios (Santiago)'!$A:$A,0)),H2528&gt;5000,INDEX('Pliegos Tarifarios (Santiago)'!$J:$J,MATCH($B2528,'Pliegos Tarifarios (Santiago)'!$A:$A,0)))/1.19</f>
        <v>1847.3746268907569</v>
      </c>
      <c r="R2528" s="19">
        <f>INDEX('Pliegos Tarifarios (Santiago)'!$K:$K,MATCH($B2528,'Pliegos Tarifarios (Santiago)'!$A:$A,0))</f>
        <v>729.75599999999997</v>
      </c>
      <c r="S2528" s="21">
        <f t="shared" si="156"/>
        <v>153437.70406659076</v>
      </c>
      <c r="T2528" s="21">
        <f t="shared" si="157"/>
        <v>29153.163772652242</v>
      </c>
      <c r="U2528" s="19">
        <v>0</v>
      </c>
      <c r="V2528" s="21">
        <f t="shared" si="158"/>
        <v>182590.867839243</v>
      </c>
    </row>
    <row r="2529" spans="1:22" x14ac:dyDescent="0.3">
      <c r="A2529" s="7" t="s">
        <v>141</v>
      </c>
      <c r="B2529" s="7">
        <v>10</v>
      </c>
      <c r="C2529" s="8" t="s">
        <v>178</v>
      </c>
      <c r="D2529" s="7" t="s">
        <v>660</v>
      </c>
      <c r="E2529" s="7" t="s">
        <v>488</v>
      </c>
      <c r="F2529" s="8" t="s">
        <v>661</v>
      </c>
      <c r="G2529" s="7" t="s">
        <v>30</v>
      </c>
      <c r="H2529" s="9">
        <v>788.68600000000004</v>
      </c>
      <c r="I2529" s="9">
        <v>2.0994000000000002</v>
      </c>
      <c r="J2529" s="9">
        <v>2.0529999999999999</v>
      </c>
      <c r="K2529" s="10">
        <v>0.97789844717538332</v>
      </c>
      <c r="L2529" s="9">
        <v>26.29</v>
      </c>
      <c r="M2529" s="19">
        <f>H2529*INDEX('Pliegos Tarifarios (Santiago)'!$B:$B,MATCH($B2529,'Pliegos Tarifarios (Santiago)'!$A:$A,0))</f>
        <v>103919.63341800001</v>
      </c>
      <c r="N2529" s="19">
        <f>I2529*INDEX('Pliegos Tarifarios (Santiago)'!$C:$C,MATCH($B2529,'Pliegos Tarifarios (Santiago)'!$A:$A,0))</f>
        <v>7292.6102016000013</v>
      </c>
      <c r="O2529" s="19">
        <f>J2529*INDEX('Pliegos Tarifarios (Santiago)'!$D:$D,MATCH($B2529,'Pliegos Tarifarios (Santiago)'!$A:$A,0))</f>
        <v>29862.127064999997</v>
      </c>
      <c r="P2529" s="19">
        <f>H2529*INDEX('Pliegos Tarifarios (Santiago)'!$E:$E,MATCH($B2529,'Pliegos Tarifarios (Santiago)'!$A:$A,0))</f>
        <v>10271.846464</v>
      </c>
      <c r="Q2529" s="19" cm="1">
        <f t="array" ref="Q2529">H2529*_xlfn.IFS(H2529&lt;=350,INDEX('Pliegos Tarifarios (Santiago)'!$F:$F,MATCH($B2529,'Pliegos Tarifarios (Santiago)'!$A:$A,0)),H2529&lt;=500,INDEX('Pliegos Tarifarios (Santiago)'!$G:$G,MATCH($B2529,'Pliegos Tarifarios (Santiago)'!$A:$A,0)),H2529&lt;=1000,INDEX('Pliegos Tarifarios (Santiago)'!$H:$H,MATCH($B2529,'Pliegos Tarifarios (Santiago)'!$A:$A,0)),H2529&lt;=5000,INDEX('Pliegos Tarifarios (Santiago)'!$I:$I,MATCH($B2529,'Pliegos Tarifarios (Santiago)'!$A:$A,0)),H2529&gt;5000,INDEX('Pliegos Tarifarios (Santiago)'!$J:$J,MATCH($B2529,'Pliegos Tarifarios (Santiago)'!$A:$A,0)))/1.19</f>
        <v>1849.7669126050423</v>
      </c>
      <c r="R2529" s="19">
        <f>INDEX('Pliegos Tarifarios (Santiago)'!$K:$K,MATCH($B2529,'Pliegos Tarifarios (Santiago)'!$A:$A,0))</f>
        <v>729.75599999999997</v>
      </c>
      <c r="S2529" s="21">
        <f t="shared" si="156"/>
        <v>153925.74006120506</v>
      </c>
      <c r="T2529" s="21">
        <f t="shared" si="157"/>
        <v>29245.890611628962</v>
      </c>
      <c r="U2529" s="19">
        <v>0</v>
      </c>
      <c r="V2529" s="21">
        <f t="shared" si="158"/>
        <v>183171.63067283403</v>
      </c>
    </row>
    <row r="2530" spans="1:22" x14ac:dyDescent="0.3">
      <c r="A2530" s="7" t="s">
        <v>141</v>
      </c>
      <c r="B2530" s="7">
        <v>10</v>
      </c>
      <c r="C2530" s="8" t="s">
        <v>178</v>
      </c>
      <c r="D2530" s="7" t="s">
        <v>662</v>
      </c>
      <c r="E2530" s="7" t="s">
        <v>488</v>
      </c>
      <c r="F2530" s="8" t="s">
        <v>663</v>
      </c>
      <c r="G2530" s="7" t="s">
        <v>30</v>
      </c>
      <c r="H2530" s="9">
        <v>790.25279999999998</v>
      </c>
      <c r="I2530" s="9">
        <v>2.1448</v>
      </c>
      <c r="J2530" s="9">
        <v>2.0659999999999998</v>
      </c>
      <c r="K2530" s="10">
        <v>0.96325997762029081</v>
      </c>
      <c r="L2530" s="9">
        <v>26.34</v>
      </c>
      <c r="M2530" s="19">
        <f>H2530*INDEX('Pliegos Tarifarios (Santiago)'!$B:$B,MATCH($B2530,'Pliegos Tarifarios (Santiago)'!$A:$A,0))</f>
        <v>104126.0796864</v>
      </c>
      <c r="N2530" s="19">
        <f>I2530*INDEX('Pliegos Tarifarios (Santiago)'!$C:$C,MATCH($B2530,'Pliegos Tarifarios (Santiago)'!$A:$A,0))</f>
        <v>7450.3145472000006</v>
      </c>
      <c r="O2530" s="19">
        <f>J2530*INDEX('Pliegos Tarifarios (Santiago)'!$D:$D,MATCH($B2530,'Pliegos Tarifarios (Santiago)'!$A:$A,0))</f>
        <v>30051.219929999996</v>
      </c>
      <c r="P2530" s="19">
        <f>H2530*INDEX('Pliegos Tarifarios (Santiago)'!$E:$E,MATCH($B2530,'Pliegos Tarifarios (Santiago)'!$A:$A,0))</f>
        <v>10292.252467199998</v>
      </c>
      <c r="Q2530" s="19" cm="1">
        <f t="array" ref="Q2530">H2530*_xlfn.IFS(H2530&lt;=350,INDEX('Pliegos Tarifarios (Santiago)'!$F:$F,MATCH($B2530,'Pliegos Tarifarios (Santiago)'!$A:$A,0)),H2530&lt;=500,INDEX('Pliegos Tarifarios (Santiago)'!$G:$G,MATCH($B2530,'Pliegos Tarifarios (Santiago)'!$A:$A,0)),H2530&lt;=1000,INDEX('Pliegos Tarifarios (Santiago)'!$H:$H,MATCH($B2530,'Pliegos Tarifarios (Santiago)'!$A:$A,0)),H2530&lt;=5000,INDEX('Pliegos Tarifarios (Santiago)'!$I:$I,MATCH($B2530,'Pliegos Tarifarios (Santiago)'!$A:$A,0)),H2530&gt;5000,INDEX('Pliegos Tarifarios (Santiago)'!$J:$J,MATCH($B2530,'Pliegos Tarifarios (Santiago)'!$A:$A,0)))/1.19</f>
        <v>1853.4416510924373</v>
      </c>
      <c r="R2530" s="19">
        <f>INDEX('Pliegos Tarifarios (Santiago)'!$K:$K,MATCH($B2530,'Pliegos Tarifarios (Santiago)'!$A:$A,0))</f>
        <v>729.75599999999997</v>
      </c>
      <c r="S2530" s="21">
        <f t="shared" si="156"/>
        <v>154503.06428189241</v>
      </c>
      <c r="T2530" s="21">
        <f t="shared" si="157"/>
        <v>29355.582213559559</v>
      </c>
      <c r="U2530" s="19">
        <v>0</v>
      </c>
      <c r="V2530" s="21">
        <f t="shared" si="158"/>
        <v>183858.64649545198</v>
      </c>
    </row>
    <row r="2531" spans="1:22" x14ac:dyDescent="0.3">
      <c r="A2531" s="7" t="s">
        <v>141</v>
      </c>
      <c r="B2531" s="7">
        <v>10</v>
      </c>
      <c r="C2531" s="8" t="s">
        <v>178</v>
      </c>
      <c r="D2531" s="7" t="s">
        <v>664</v>
      </c>
      <c r="E2531" s="7" t="s">
        <v>488</v>
      </c>
      <c r="F2531" s="8" t="s">
        <v>665</v>
      </c>
      <c r="G2531" s="7" t="s">
        <v>30</v>
      </c>
      <c r="H2531" s="9">
        <v>790.5204</v>
      </c>
      <c r="I2531" s="9">
        <v>2.1025</v>
      </c>
      <c r="J2531" s="9">
        <v>2.0615999999999999</v>
      </c>
      <c r="K2531" s="10">
        <v>0.98054696789536255</v>
      </c>
      <c r="L2531" s="9">
        <v>26.35</v>
      </c>
      <c r="M2531" s="19">
        <f>H2531*INDEX('Pliegos Tarifarios (Santiago)'!$B:$B,MATCH($B2531,'Pliegos Tarifarios (Santiago)'!$A:$A,0))</f>
        <v>104161.3394652</v>
      </c>
      <c r="N2531" s="19">
        <f>I2531*INDEX('Pliegos Tarifarios (Santiago)'!$C:$C,MATCH($B2531,'Pliegos Tarifarios (Santiago)'!$A:$A,0))</f>
        <v>7303.378560000001</v>
      </c>
      <c r="O2531" s="19">
        <f>J2531*INDEX('Pliegos Tarifarios (Santiago)'!$D:$D,MATCH($B2531,'Pliegos Tarifarios (Santiago)'!$A:$A,0))</f>
        <v>29987.219267999997</v>
      </c>
      <c r="P2531" s="19">
        <f>H2531*INDEX('Pliegos Tarifarios (Santiago)'!$E:$E,MATCH($B2531,'Pliegos Tarifarios (Santiago)'!$A:$A,0))</f>
        <v>10295.737689599999</v>
      </c>
      <c r="Q2531" s="19" cm="1">
        <f t="array" ref="Q2531">H2531*_xlfn.IFS(H2531&lt;=350,INDEX('Pliegos Tarifarios (Santiago)'!$F:$F,MATCH($B2531,'Pliegos Tarifarios (Santiago)'!$A:$A,0)),H2531&lt;=500,INDEX('Pliegos Tarifarios (Santiago)'!$G:$G,MATCH($B2531,'Pliegos Tarifarios (Santiago)'!$A:$A,0)),H2531&lt;=1000,INDEX('Pliegos Tarifarios (Santiago)'!$H:$H,MATCH($B2531,'Pliegos Tarifarios (Santiago)'!$A:$A,0)),H2531&lt;=5000,INDEX('Pliegos Tarifarios (Santiago)'!$I:$I,MATCH($B2531,'Pliegos Tarifarios (Santiago)'!$A:$A,0)),H2531&gt;5000,INDEX('Pliegos Tarifarios (Santiago)'!$J:$J,MATCH($B2531,'Pliegos Tarifarios (Santiago)'!$A:$A,0)))/1.19</f>
        <v>1854.0692742857145</v>
      </c>
      <c r="R2531" s="19">
        <f>INDEX('Pliegos Tarifarios (Santiago)'!$K:$K,MATCH($B2531,'Pliegos Tarifarios (Santiago)'!$A:$A,0))</f>
        <v>729.75599999999997</v>
      </c>
      <c r="S2531" s="21">
        <f t="shared" si="156"/>
        <v>154331.50025708572</v>
      </c>
      <c r="T2531" s="21">
        <f t="shared" si="157"/>
        <v>29322.985048846287</v>
      </c>
      <c r="U2531" s="19">
        <v>0</v>
      </c>
      <c r="V2531" s="21">
        <f t="shared" si="158"/>
        <v>183654.485305932</v>
      </c>
    </row>
    <row r="2532" spans="1:22" x14ac:dyDescent="0.3">
      <c r="A2532" s="7" t="s">
        <v>141</v>
      </c>
      <c r="B2532" s="7">
        <v>10</v>
      </c>
      <c r="C2532" s="8" t="s">
        <v>178</v>
      </c>
      <c r="D2532" s="7" t="s">
        <v>666</v>
      </c>
      <c r="E2532" s="7" t="s">
        <v>488</v>
      </c>
      <c r="F2532" s="8" t="s">
        <v>667</v>
      </c>
      <c r="G2532" s="7" t="s">
        <v>30</v>
      </c>
      <c r="H2532" s="9">
        <v>790.30050000000006</v>
      </c>
      <c r="I2532" s="9">
        <v>2.0939999999999999</v>
      </c>
      <c r="J2532" s="9">
        <v>2.0777000000000001</v>
      </c>
      <c r="K2532" s="10">
        <v>0.99221585482330477</v>
      </c>
      <c r="L2532" s="9">
        <v>26.34</v>
      </c>
      <c r="M2532" s="19">
        <f>H2532*INDEX('Pliegos Tarifarios (Santiago)'!$B:$B,MATCH($B2532,'Pliegos Tarifarios (Santiago)'!$A:$A,0))</f>
        <v>104132.36478150001</v>
      </c>
      <c r="N2532" s="19">
        <f>I2532*INDEX('Pliegos Tarifarios (Santiago)'!$C:$C,MATCH($B2532,'Pliegos Tarifarios (Santiago)'!$A:$A,0))</f>
        <v>7273.8524159999997</v>
      </c>
      <c r="O2532" s="19">
        <f>J2532*INDEX('Pliegos Tarifarios (Santiago)'!$D:$D,MATCH($B2532,'Pliegos Tarifarios (Santiago)'!$A:$A,0))</f>
        <v>30221.4035085</v>
      </c>
      <c r="P2532" s="19">
        <f>H2532*INDEX('Pliegos Tarifarios (Santiago)'!$E:$E,MATCH($B2532,'Pliegos Tarifarios (Santiago)'!$A:$A,0))</f>
        <v>10292.873712000001</v>
      </c>
      <c r="Q2532" s="19" cm="1">
        <f t="array" ref="Q2532">H2532*_xlfn.IFS(H2532&lt;=350,INDEX('Pliegos Tarifarios (Santiago)'!$F:$F,MATCH($B2532,'Pliegos Tarifarios (Santiago)'!$A:$A,0)),H2532&lt;=500,INDEX('Pliegos Tarifarios (Santiago)'!$G:$G,MATCH($B2532,'Pliegos Tarifarios (Santiago)'!$A:$A,0)),H2532&lt;=1000,INDEX('Pliegos Tarifarios (Santiago)'!$H:$H,MATCH($B2532,'Pliegos Tarifarios (Santiago)'!$A:$A,0)),H2532&lt;=5000,INDEX('Pliegos Tarifarios (Santiago)'!$I:$I,MATCH($B2532,'Pliegos Tarifarios (Santiago)'!$A:$A,0)),H2532&gt;5000,INDEX('Pliegos Tarifarios (Santiago)'!$J:$J,MATCH($B2532,'Pliegos Tarifarios (Santiago)'!$A:$A,0)))/1.19</f>
        <v>1853.5535256302526</v>
      </c>
      <c r="R2532" s="19">
        <f>INDEX('Pliegos Tarifarios (Santiago)'!$K:$K,MATCH($B2532,'Pliegos Tarifarios (Santiago)'!$A:$A,0))</f>
        <v>729.75599999999997</v>
      </c>
      <c r="S2532" s="21">
        <f t="shared" si="156"/>
        <v>154503.80394363025</v>
      </c>
      <c r="T2532" s="21">
        <f t="shared" si="157"/>
        <v>29355.722749289747</v>
      </c>
      <c r="U2532" s="19">
        <v>0</v>
      </c>
      <c r="V2532" s="21">
        <f t="shared" si="158"/>
        <v>183859.52669291999</v>
      </c>
    </row>
    <row r="2533" spans="1:22" x14ac:dyDescent="0.3">
      <c r="A2533" s="7" t="s">
        <v>141</v>
      </c>
      <c r="B2533" s="7">
        <v>10</v>
      </c>
      <c r="C2533" s="8" t="s">
        <v>178</v>
      </c>
      <c r="D2533" s="7" t="s">
        <v>668</v>
      </c>
      <c r="E2533" s="7" t="s">
        <v>488</v>
      </c>
      <c r="F2533" s="8" t="s">
        <v>669</v>
      </c>
      <c r="G2533" s="7" t="s">
        <v>30</v>
      </c>
      <c r="H2533" s="9">
        <v>788.55</v>
      </c>
      <c r="I2533" s="9">
        <v>2.1158000000000001</v>
      </c>
      <c r="J2533" s="9">
        <v>2.1158000000000001</v>
      </c>
      <c r="K2533" s="10">
        <v>1</v>
      </c>
      <c r="L2533" s="9">
        <v>26.29</v>
      </c>
      <c r="M2533" s="19">
        <f>H2533*INDEX('Pliegos Tarifarios (Santiago)'!$B:$B,MATCH($B2533,'Pliegos Tarifarios (Santiago)'!$A:$A,0))</f>
        <v>103901.71365000001</v>
      </c>
      <c r="N2533" s="19">
        <f>I2533*INDEX('Pliegos Tarifarios (Santiago)'!$C:$C,MATCH($B2533,'Pliegos Tarifarios (Santiago)'!$A:$A,0))</f>
        <v>7349.5782912000013</v>
      </c>
      <c r="O2533" s="19">
        <f>J2533*INDEX('Pliegos Tarifarios (Santiago)'!$D:$D,MATCH($B2533,'Pliegos Tarifarios (Santiago)'!$A:$A,0))</f>
        <v>30775.591059000002</v>
      </c>
      <c r="P2533" s="19">
        <f>H2533*INDEX('Pliegos Tarifarios (Santiago)'!$E:$E,MATCH($B2533,'Pliegos Tarifarios (Santiago)'!$A:$A,0))</f>
        <v>10270.075199999999</v>
      </c>
      <c r="Q2533" s="19" cm="1">
        <f t="array" ref="Q2533">H2533*_xlfn.IFS(H2533&lt;=350,INDEX('Pliegos Tarifarios (Santiago)'!$F:$F,MATCH($B2533,'Pliegos Tarifarios (Santiago)'!$A:$A,0)),H2533&lt;=500,INDEX('Pliegos Tarifarios (Santiago)'!$G:$G,MATCH($B2533,'Pliegos Tarifarios (Santiago)'!$A:$A,0)),H2533&lt;=1000,INDEX('Pliegos Tarifarios (Santiago)'!$H:$H,MATCH($B2533,'Pliegos Tarifarios (Santiago)'!$A:$A,0)),H2533&lt;=5000,INDEX('Pliegos Tarifarios (Santiago)'!$I:$I,MATCH($B2533,'Pliegos Tarifarios (Santiago)'!$A:$A,0)),H2533&gt;5000,INDEX('Pliegos Tarifarios (Santiago)'!$J:$J,MATCH($B2533,'Pliegos Tarifarios (Santiago)'!$A:$A,0)))/1.19</f>
        <v>1849.4479411764705</v>
      </c>
      <c r="R2533" s="19">
        <f>INDEX('Pliegos Tarifarios (Santiago)'!$K:$K,MATCH($B2533,'Pliegos Tarifarios (Santiago)'!$A:$A,0))</f>
        <v>729.75599999999997</v>
      </c>
      <c r="S2533" s="21">
        <f t="shared" si="156"/>
        <v>154876.16214137647</v>
      </c>
      <c r="T2533" s="21">
        <f t="shared" si="157"/>
        <v>29426.470806861529</v>
      </c>
      <c r="U2533" s="19">
        <v>0</v>
      </c>
      <c r="V2533" s="21">
        <f t="shared" si="158"/>
        <v>184302.632948238</v>
      </c>
    </row>
    <row r="2534" spans="1:22" x14ac:dyDescent="0.3">
      <c r="A2534" s="7" t="s">
        <v>141</v>
      </c>
      <c r="B2534" s="7">
        <v>10</v>
      </c>
      <c r="C2534" s="8" t="s">
        <v>178</v>
      </c>
      <c r="D2534" s="7" t="s">
        <v>670</v>
      </c>
      <c r="E2534" s="7" t="s">
        <v>488</v>
      </c>
      <c r="F2534" s="8" t="s">
        <v>671</v>
      </c>
      <c r="G2534" s="7" t="s">
        <v>30</v>
      </c>
      <c r="H2534" s="9">
        <v>788.74189999999999</v>
      </c>
      <c r="I2534" s="9">
        <v>2.1019000000000001</v>
      </c>
      <c r="J2534" s="9">
        <v>2.1019000000000001</v>
      </c>
      <c r="K2534" s="10">
        <v>1</v>
      </c>
      <c r="L2534" s="9">
        <v>26.29</v>
      </c>
      <c r="M2534" s="19">
        <f>H2534*INDEX('Pliegos Tarifarios (Santiago)'!$B:$B,MATCH($B2534,'Pliegos Tarifarios (Santiago)'!$A:$A,0))</f>
        <v>103926.9989697</v>
      </c>
      <c r="N2534" s="19">
        <f>I2534*INDEX('Pliegos Tarifarios (Santiago)'!$C:$C,MATCH($B2534,'Pliegos Tarifarios (Santiago)'!$A:$A,0))</f>
        <v>7301.2943616000011</v>
      </c>
      <c r="O2534" s="19">
        <f>J2534*INDEX('Pliegos Tarifarios (Santiago)'!$D:$D,MATCH($B2534,'Pliegos Tarifarios (Santiago)'!$A:$A,0))</f>
        <v>30573.407149499999</v>
      </c>
      <c r="P2534" s="19">
        <f>H2534*INDEX('Pliegos Tarifarios (Santiago)'!$E:$E,MATCH($B2534,'Pliegos Tarifarios (Santiago)'!$A:$A,0))</f>
        <v>10272.5745056</v>
      </c>
      <c r="Q2534" s="19" cm="1">
        <f t="array" ref="Q2534">H2534*_xlfn.IFS(H2534&lt;=350,INDEX('Pliegos Tarifarios (Santiago)'!$F:$F,MATCH($B2534,'Pliegos Tarifarios (Santiago)'!$A:$A,0)),H2534&lt;=500,INDEX('Pliegos Tarifarios (Santiago)'!$G:$G,MATCH($B2534,'Pliegos Tarifarios (Santiago)'!$A:$A,0)),H2534&lt;=1000,INDEX('Pliegos Tarifarios (Santiago)'!$H:$H,MATCH($B2534,'Pliegos Tarifarios (Santiago)'!$A:$A,0)),H2534&lt;=5000,INDEX('Pliegos Tarifarios (Santiago)'!$I:$I,MATCH($B2534,'Pliegos Tarifarios (Santiago)'!$A:$A,0)),H2534&gt;5000,INDEX('Pliegos Tarifarios (Santiago)'!$J:$J,MATCH($B2534,'Pliegos Tarifarios (Santiago)'!$A:$A,0)))/1.19</f>
        <v>1849.8980192436977</v>
      </c>
      <c r="R2534" s="19">
        <f>INDEX('Pliegos Tarifarios (Santiago)'!$K:$K,MATCH($B2534,'Pliegos Tarifarios (Santiago)'!$A:$A,0))</f>
        <v>729.75599999999997</v>
      </c>
      <c r="S2534" s="21">
        <f t="shared" si="156"/>
        <v>154653.9290056437</v>
      </c>
      <c r="T2534" s="21">
        <f t="shared" si="157"/>
        <v>29384.246511072302</v>
      </c>
      <c r="U2534" s="19">
        <v>0</v>
      </c>
      <c r="V2534" s="21">
        <f t="shared" si="158"/>
        <v>184038.175516716</v>
      </c>
    </row>
    <row r="2535" spans="1:22" x14ac:dyDescent="0.3">
      <c r="A2535" s="7" t="s">
        <v>141</v>
      </c>
      <c r="B2535" s="7">
        <v>10</v>
      </c>
      <c r="C2535" s="8" t="s">
        <v>178</v>
      </c>
      <c r="D2535" s="7" t="s">
        <v>672</v>
      </c>
      <c r="E2535" s="7" t="s">
        <v>488</v>
      </c>
      <c r="F2535" s="8" t="s">
        <v>673</v>
      </c>
      <c r="G2535" s="7" t="s">
        <v>30</v>
      </c>
      <c r="H2535" s="9">
        <v>788.71090000000004</v>
      </c>
      <c r="I2535" s="9">
        <v>2.1425999999999998</v>
      </c>
      <c r="J2535" s="9">
        <v>2.0670999999999999</v>
      </c>
      <c r="K2535" s="10">
        <v>0.96476243815924578</v>
      </c>
      <c r="L2535" s="9">
        <v>26.29</v>
      </c>
      <c r="M2535" s="19">
        <f>H2535*INDEX('Pliegos Tarifarios (Santiago)'!$B:$B,MATCH($B2535,'Pliegos Tarifarios (Santiago)'!$A:$A,0))</f>
        <v>103922.91431670001</v>
      </c>
      <c r="N2535" s="19">
        <f>I2535*INDEX('Pliegos Tarifarios (Santiago)'!$C:$C,MATCH($B2535,'Pliegos Tarifarios (Santiago)'!$A:$A,0))</f>
        <v>7442.6724863999998</v>
      </c>
      <c r="O2535" s="19">
        <f>J2535*INDEX('Pliegos Tarifarios (Santiago)'!$D:$D,MATCH($B2535,'Pliegos Tarifarios (Santiago)'!$A:$A,0))</f>
        <v>30067.220095499997</v>
      </c>
      <c r="P2535" s="19">
        <f>H2535*INDEX('Pliegos Tarifarios (Santiago)'!$E:$E,MATCH($B2535,'Pliegos Tarifarios (Santiago)'!$A:$A,0))</f>
        <v>10272.1707616</v>
      </c>
      <c r="Q2535" s="19" cm="1">
        <f t="array" ref="Q2535">H2535*_xlfn.IFS(H2535&lt;=350,INDEX('Pliegos Tarifarios (Santiago)'!$F:$F,MATCH($B2535,'Pliegos Tarifarios (Santiago)'!$A:$A,0)),H2535&lt;=500,INDEX('Pliegos Tarifarios (Santiago)'!$G:$G,MATCH($B2535,'Pliegos Tarifarios (Santiago)'!$A:$A,0)),H2535&lt;=1000,INDEX('Pliegos Tarifarios (Santiago)'!$H:$H,MATCH($B2535,'Pliegos Tarifarios (Santiago)'!$A:$A,0)),H2535&lt;=5000,INDEX('Pliegos Tarifarios (Santiago)'!$I:$I,MATCH($B2535,'Pliegos Tarifarios (Santiago)'!$A:$A,0)),H2535&gt;5000,INDEX('Pliegos Tarifarios (Santiago)'!$J:$J,MATCH($B2535,'Pliegos Tarifarios (Santiago)'!$A:$A,0)))/1.19</f>
        <v>1849.8253125210088</v>
      </c>
      <c r="R2535" s="19">
        <f>INDEX('Pliegos Tarifarios (Santiago)'!$K:$K,MATCH($B2535,'Pliegos Tarifarios (Santiago)'!$A:$A,0))</f>
        <v>729.75599999999997</v>
      </c>
      <c r="S2535" s="21">
        <f t="shared" si="156"/>
        <v>154284.55897272102</v>
      </c>
      <c r="T2535" s="21">
        <f t="shared" si="157"/>
        <v>29314.066204816994</v>
      </c>
      <c r="U2535" s="19">
        <v>0</v>
      </c>
      <c r="V2535" s="21">
        <f t="shared" si="158"/>
        <v>183598.62517753802</v>
      </c>
    </row>
    <row r="2536" spans="1:22" x14ac:dyDescent="0.3">
      <c r="A2536" s="7" t="s">
        <v>141</v>
      </c>
      <c r="B2536" s="7">
        <v>10</v>
      </c>
      <c r="C2536" s="8" t="s">
        <v>178</v>
      </c>
      <c r="D2536" s="7" t="s">
        <v>674</v>
      </c>
      <c r="E2536" s="7" t="s">
        <v>488</v>
      </c>
      <c r="F2536" s="8" t="s">
        <v>675</v>
      </c>
      <c r="G2536" s="7" t="s">
        <v>30</v>
      </c>
      <c r="H2536" s="9">
        <v>791.03129999999999</v>
      </c>
      <c r="I2536" s="9">
        <v>2.1716000000000002</v>
      </c>
      <c r="J2536" s="9">
        <v>2.0613000000000001</v>
      </c>
      <c r="K2536" s="10">
        <v>0.94920795726653151</v>
      </c>
      <c r="L2536" s="9">
        <v>26.37</v>
      </c>
      <c r="M2536" s="19">
        <f>H2536*INDEX('Pliegos Tarifarios (Santiago)'!$B:$B,MATCH($B2536,'Pliegos Tarifarios (Santiago)'!$A:$A,0))</f>
        <v>104228.65718190001</v>
      </c>
      <c r="N2536" s="19">
        <f>I2536*INDEX('Pliegos Tarifarios (Santiago)'!$C:$C,MATCH($B2536,'Pliegos Tarifarios (Santiago)'!$A:$A,0))</f>
        <v>7543.4087424000008</v>
      </c>
      <c r="O2536" s="19">
        <f>J2536*INDEX('Pliegos Tarifarios (Santiago)'!$D:$D,MATCH($B2536,'Pliegos Tarifarios (Santiago)'!$A:$A,0))</f>
        <v>29982.855586500002</v>
      </c>
      <c r="P2536" s="19">
        <f>H2536*INDEX('Pliegos Tarifarios (Santiago)'!$E:$E,MATCH($B2536,'Pliegos Tarifarios (Santiago)'!$A:$A,0))</f>
        <v>10302.3916512</v>
      </c>
      <c r="Q2536" s="19" cm="1">
        <f t="array" ref="Q2536">H2536*_xlfn.IFS(H2536&lt;=350,INDEX('Pliegos Tarifarios (Santiago)'!$F:$F,MATCH($B2536,'Pliegos Tarifarios (Santiago)'!$A:$A,0)),H2536&lt;=500,INDEX('Pliegos Tarifarios (Santiago)'!$G:$G,MATCH($B2536,'Pliegos Tarifarios (Santiago)'!$A:$A,0)),H2536&lt;=1000,INDEX('Pliegos Tarifarios (Santiago)'!$H:$H,MATCH($B2536,'Pliegos Tarifarios (Santiago)'!$A:$A,0)),H2536&lt;=5000,INDEX('Pliegos Tarifarios (Santiago)'!$I:$I,MATCH($B2536,'Pliegos Tarifarios (Santiago)'!$A:$A,0)),H2536&gt;5000,INDEX('Pliegos Tarifarios (Santiago)'!$J:$J,MATCH($B2536,'Pliegos Tarifarios (Santiago)'!$A:$A,0)))/1.19</f>
        <v>1855.2675279831935</v>
      </c>
      <c r="R2536" s="19">
        <f>INDEX('Pliegos Tarifarios (Santiago)'!$K:$K,MATCH($B2536,'Pliegos Tarifarios (Santiago)'!$A:$A,0))</f>
        <v>729.75599999999997</v>
      </c>
      <c r="S2536" s="21">
        <f t="shared" si="156"/>
        <v>154642.33668998323</v>
      </c>
      <c r="T2536" s="21">
        <f t="shared" si="157"/>
        <v>29382.043971096813</v>
      </c>
      <c r="U2536" s="19">
        <v>0</v>
      </c>
      <c r="V2536" s="21">
        <f t="shared" si="158"/>
        <v>184024.38066108004</v>
      </c>
    </row>
    <row r="2537" spans="1:22" x14ac:dyDescent="0.3">
      <c r="A2537" s="7" t="s">
        <v>141</v>
      </c>
      <c r="B2537" s="7">
        <v>10</v>
      </c>
      <c r="C2537" s="8" t="s">
        <v>178</v>
      </c>
      <c r="D2537" s="7" t="s">
        <v>676</v>
      </c>
      <c r="E2537" s="7" t="s">
        <v>488</v>
      </c>
      <c r="F2537" s="8" t="s">
        <v>677</v>
      </c>
      <c r="G2537" s="7" t="s">
        <v>30</v>
      </c>
      <c r="H2537" s="9">
        <v>788.44749999999999</v>
      </c>
      <c r="I2537" s="9">
        <v>2.1044</v>
      </c>
      <c r="J2537" s="9">
        <v>2.0451999999999999</v>
      </c>
      <c r="K2537" s="10">
        <v>0.97186846607108912</v>
      </c>
      <c r="L2537" s="9">
        <v>26.28</v>
      </c>
      <c r="M2537" s="19">
        <f>H2537*INDEX('Pliegos Tarifarios (Santiago)'!$B:$B,MATCH($B2537,'Pliegos Tarifarios (Santiago)'!$A:$A,0))</f>
        <v>103888.2079425</v>
      </c>
      <c r="N2537" s="19">
        <f>I2537*INDEX('Pliegos Tarifarios (Santiago)'!$C:$C,MATCH($B2537,'Pliegos Tarifarios (Santiago)'!$A:$A,0))</f>
        <v>7309.9785216000009</v>
      </c>
      <c r="O2537" s="19">
        <f>J2537*INDEX('Pliegos Tarifarios (Santiago)'!$D:$D,MATCH($B2537,'Pliegos Tarifarios (Santiago)'!$A:$A,0))</f>
        <v>29748.671345999999</v>
      </c>
      <c r="P2537" s="19">
        <f>H2537*INDEX('Pliegos Tarifarios (Santiago)'!$E:$E,MATCH($B2537,'Pliegos Tarifarios (Santiago)'!$A:$A,0))</f>
        <v>10268.740239999999</v>
      </c>
      <c r="Q2537" s="19" cm="1">
        <f t="array" ref="Q2537">H2537*_xlfn.IFS(H2537&lt;=350,INDEX('Pliegos Tarifarios (Santiago)'!$F:$F,MATCH($B2537,'Pliegos Tarifarios (Santiago)'!$A:$A,0)),H2537&lt;=500,INDEX('Pliegos Tarifarios (Santiago)'!$G:$G,MATCH($B2537,'Pliegos Tarifarios (Santiago)'!$A:$A,0)),H2537&lt;=1000,INDEX('Pliegos Tarifarios (Santiago)'!$H:$H,MATCH($B2537,'Pliegos Tarifarios (Santiago)'!$A:$A,0)),H2537&lt;=5000,INDEX('Pliegos Tarifarios (Santiago)'!$I:$I,MATCH($B2537,'Pliegos Tarifarios (Santiago)'!$A:$A,0)),H2537&gt;5000,INDEX('Pliegos Tarifarios (Santiago)'!$J:$J,MATCH($B2537,'Pliegos Tarifarios (Santiago)'!$A:$A,0)))/1.19</f>
        <v>1849.2075399159669</v>
      </c>
      <c r="R2537" s="19">
        <f>INDEX('Pliegos Tarifarios (Santiago)'!$K:$K,MATCH($B2537,'Pliegos Tarifarios (Santiago)'!$A:$A,0))</f>
        <v>729.75599999999997</v>
      </c>
      <c r="S2537" s="21">
        <f t="shared" si="156"/>
        <v>153794.56159001595</v>
      </c>
      <c r="T2537" s="21">
        <f t="shared" si="157"/>
        <v>29220.966702103029</v>
      </c>
      <c r="U2537" s="19">
        <v>0</v>
      </c>
      <c r="V2537" s="21">
        <f t="shared" si="158"/>
        <v>183015.52829211898</v>
      </c>
    </row>
    <row r="2538" spans="1:22" x14ac:dyDescent="0.3">
      <c r="A2538" s="7" t="s">
        <v>141</v>
      </c>
      <c r="B2538" s="7">
        <v>10</v>
      </c>
      <c r="C2538" s="8" t="s">
        <v>178</v>
      </c>
      <c r="D2538" s="7" t="s">
        <v>678</v>
      </c>
      <c r="E2538" s="7" t="s">
        <v>488</v>
      </c>
      <c r="F2538" s="8" t="s">
        <v>679</v>
      </c>
      <c r="G2538" s="7" t="s">
        <v>30</v>
      </c>
      <c r="H2538" s="9">
        <v>788.75490000000002</v>
      </c>
      <c r="I2538" s="9">
        <v>2.1128</v>
      </c>
      <c r="J2538" s="9">
        <v>2.0375999999999999</v>
      </c>
      <c r="K2538" s="10">
        <v>0.964407421431276</v>
      </c>
      <c r="L2538" s="9">
        <v>26.29</v>
      </c>
      <c r="M2538" s="19">
        <f>H2538*INDEX('Pliegos Tarifarios (Santiago)'!$B:$B,MATCH($B2538,'Pliegos Tarifarios (Santiago)'!$A:$A,0))</f>
        <v>103928.71188870001</v>
      </c>
      <c r="N2538" s="19">
        <f>I2538*INDEX('Pliegos Tarifarios (Santiago)'!$C:$C,MATCH($B2538,'Pliegos Tarifarios (Santiago)'!$A:$A,0))</f>
        <v>7339.1572992000001</v>
      </c>
      <c r="O2538" s="19">
        <f>J2538*INDEX('Pliegos Tarifarios (Santiago)'!$D:$D,MATCH($B2538,'Pliegos Tarifarios (Santiago)'!$A:$A,0))</f>
        <v>29638.124747999998</v>
      </c>
      <c r="P2538" s="19">
        <f>H2538*INDEX('Pliegos Tarifarios (Santiago)'!$E:$E,MATCH($B2538,'Pliegos Tarifarios (Santiago)'!$A:$A,0))</f>
        <v>10272.7438176</v>
      </c>
      <c r="Q2538" s="19" cm="1">
        <f t="array" ref="Q2538">H2538*_xlfn.IFS(H2538&lt;=350,INDEX('Pliegos Tarifarios (Santiago)'!$F:$F,MATCH($B2538,'Pliegos Tarifarios (Santiago)'!$A:$A,0)),H2538&lt;=500,INDEX('Pliegos Tarifarios (Santiago)'!$G:$G,MATCH($B2538,'Pliegos Tarifarios (Santiago)'!$A:$A,0)),H2538&lt;=1000,INDEX('Pliegos Tarifarios (Santiago)'!$H:$H,MATCH($B2538,'Pliegos Tarifarios (Santiago)'!$A:$A,0)),H2538&lt;=5000,INDEX('Pliegos Tarifarios (Santiago)'!$I:$I,MATCH($B2538,'Pliegos Tarifarios (Santiago)'!$A:$A,0)),H2538&gt;5000,INDEX('Pliegos Tarifarios (Santiago)'!$J:$J,MATCH($B2538,'Pliegos Tarifarios (Santiago)'!$A:$A,0)))/1.19</f>
        <v>1849.9285091596644</v>
      </c>
      <c r="R2538" s="19">
        <f>INDEX('Pliegos Tarifarios (Santiago)'!$K:$K,MATCH($B2538,'Pliegos Tarifarios (Santiago)'!$A:$A,0))</f>
        <v>729.75599999999997</v>
      </c>
      <c r="S2538" s="21">
        <f t="shared" si="156"/>
        <v>153758.42226265965</v>
      </c>
      <c r="T2538" s="21">
        <f t="shared" si="157"/>
        <v>29214.100229905333</v>
      </c>
      <c r="U2538" s="19">
        <v>0</v>
      </c>
      <c r="V2538" s="21">
        <f t="shared" si="158"/>
        <v>182972.52249256498</v>
      </c>
    </row>
    <row r="2539" spans="1:22" x14ac:dyDescent="0.3">
      <c r="A2539" s="7" t="s">
        <v>141</v>
      </c>
      <c r="B2539" s="7">
        <v>10</v>
      </c>
      <c r="C2539" s="8" t="s">
        <v>178</v>
      </c>
      <c r="D2539" s="7" t="s">
        <v>680</v>
      </c>
      <c r="E2539" s="7" t="s">
        <v>488</v>
      </c>
      <c r="F2539" s="8" t="s">
        <v>681</v>
      </c>
      <c r="G2539" s="7" t="s">
        <v>30</v>
      </c>
      <c r="H2539" s="9">
        <v>789.28830000000005</v>
      </c>
      <c r="I2539" s="9">
        <v>2.1636000000000002</v>
      </c>
      <c r="J2539" s="9">
        <v>2.0615000000000001</v>
      </c>
      <c r="K2539" s="10">
        <v>0.9528101312627103</v>
      </c>
      <c r="L2539" s="9">
        <v>26.31</v>
      </c>
      <c r="M2539" s="19">
        <f>H2539*INDEX('Pliegos Tarifarios (Santiago)'!$B:$B,MATCH($B2539,'Pliegos Tarifarios (Santiago)'!$A:$A,0))</f>
        <v>103998.99427290002</v>
      </c>
      <c r="N2539" s="19">
        <f>I2539*INDEX('Pliegos Tarifarios (Santiago)'!$C:$C,MATCH($B2539,'Pliegos Tarifarios (Santiago)'!$A:$A,0))</f>
        <v>7515.619430400001</v>
      </c>
      <c r="O2539" s="19">
        <f>J2539*INDEX('Pliegos Tarifarios (Santiago)'!$D:$D,MATCH($B2539,'Pliegos Tarifarios (Santiago)'!$A:$A,0))</f>
        <v>29985.764707500002</v>
      </c>
      <c r="P2539" s="19">
        <f>H2539*INDEX('Pliegos Tarifarios (Santiago)'!$E:$E,MATCH($B2539,'Pliegos Tarifarios (Santiago)'!$A:$A,0))</f>
        <v>10279.690819199999</v>
      </c>
      <c r="Q2539" s="19" cm="1">
        <f t="array" ref="Q2539">H2539*_xlfn.IFS(H2539&lt;=350,INDEX('Pliegos Tarifarios (Santiago)'!$F:$F,MATCH($B2539,'Pliegos Tarifarios (Santiago)'!$A:$A,0)),H2539&lt;=500,INDEX('Pliegos Tarifarios (Santiago)'!$G:$G,MATCH($B2539,'Pliegos Tarifarios (Santiago)'!$A:$A,0)),H2539&lt;=1000,INDEX('Pliegos Tarifarios (Santiago)'!$H:$H,MATCH($B2539,'Pliegos Tarifarios (Santiago)'!$A:$A,0)),H2539&lt;=5000,INDEX('Pliegos Tarifarios (Santiago)'!$I:$I,MATCH($B2539,'Pliegos Tarifarios (Santiago)'!$A:$A,0)),H2539&gt;5000,INDEX('Pliegos Tarifarios (Santiago)'!$J:$J,MATCH($B2539,'Pliegos Tarifarios (Santiago)'!$A:$A,0)))/1.19</f>
        <v>1851.1795338655465</v>
      </c>
      <c r="R2539" s="19">
        <f>INDEX('Pliegos Tarifarios (Santiago)'!$K:$K,MATCH($B2539,'Pliegos Tarifarios (Santiago)'!$A:$A,0))</f>
        <v>729.75599999999997</v>
      </c>
      <c r="S2539" s="21">
        <f t="shared" si="156"/>
        <v>154361.00476386555</v>
      </c>
      <c r="T2539" s="21">
        <f t="shared" si="157"/>
        <v>29328.590905134457</v>
      </c>
      <c r="U2539" s="19">
        <v>0</v>
      </c>
      <c r="V2539" s="21">
        <f t="shared" si="158"/>
        <v>183689.595669</v>
      </c>
    </row>
    <row r="2540" spans="1:22" x14ac:dyDescent="0.3">
      <c r="A2540" s="7" t="s">
        <v>141</v>
      </c>
      <c r="B2540" s="7">
        <v>10</v>
      </c>
      <c r="C2540" s="8" t="s">
        <v>178</v>
      </c>
      <c r="D2540" s="7" t="s">
        <v>682</v>
      </c>
      <c r="E2540" s="7" t="s">
        <v>488</v>
      </c>
      <c r="F2540" s="8" t="s">
        <v>683</v>
      </c>
      <c r="G2540" s="7" t="s">
        <v>30</v>
      </c>
      <c r="H2540" s="9">
        <v>788.57489999999996</v>
      </c>
      <c r="I2540" s="9">
        <v>2.1105</v>
      </c>
      <c r="J2540" s="9">
        <v>2.0794999999999999</v>
      </c>
      <c r="K2540" s="10">
        <v>0.98531153755034351</v>
      </c>
      <c r="L2540" s="9">
        <v>26.29</v>
      </c>
      <c r="M2540" s="19">
        <f>H2540*INDEX('Pliegos Tarifarios (Santiago)'!$B:$B,MATCH($B2540,'Pliegos Tarifarios (Santiago)'!$A:$A,0))</f>
        <v>103904.99454869999</v>
      </c>
      <c r="N2540" s="19">
        <f>I2540*INDEX('Pliegos Tarifarios (Santiago)'!$C:$C,MATCH($B2540,'Pliegos Tarifarios (Santiago)'!$A:$A,0))</f>
        <v>7331.1678720000009</v>
      </c>
      <c r="O2540" s="19">
        <f>J2540*INDEX('Pliegos Tarifarios (Santiago)'!$D:$D,MATCH($B2540,'Pliegos Tarifarios (Santiago)'!$A:$A,0))</f>
        <v>30247.585597499998</v>
      </c>
      <c r="P2540" s="19">
        <f>H2540*INDEX('Pliegos Tarifarios (Santiago)'!$E:$E,MATCH($B2540,'Pliegos Tarifarios (Santiago)'!$A:$A,0))</f>
        <v>10270.399497599999</v>
      </c>
      <c r="Q2540" s="19" cm="1">
        <f t="array" ref="Q2540">H2540*_xlfn.IFS(H2540&lt;=350,INDEX('Pliegos Tarifarios (Santiago)'!$F:$F,MATCH($B2540,'Pliegos Tarifarios (Santiago)'!$A:$A,0)),H2540&lt;=500,INDEX('Pliegos Tarifarios (Santiago)'!$G:$G,MATCH($B2540,'Pliegos Tarifarios (Santiago)'!$A:$A,0)),H2540&lt;=1000,INDEX('Pliegos Tarifarios (Santiago)'!$H:$H,MATCH($B2540,'Pliegos Tarifarios (Santiago)'!$A:$A,0)),H2540&lt;=5000,INDEX('Pliegos Tarifarios (Santiago)'!$I:$I,MATCH($B2540,'Pliegos Tarifarios (Santiago)'!$A:$A,0)),H2540&gt;5000,INDEX('Pliegos Tarifarios (Santiago)'!$J:$J,MATCH($B2540,'Pliegos Tarifarios (Santiago)'!$A:$A,0)))/1.19</f>
        <v>1849.5063410924372</v>
      </c>
      <c r="R2540" s="19">
        <f>INDEX('Pliegos Tarifarios (Santiago)'!$K:$K,MATCH($B2540,'Pliegos Tarifarios (Santiago)'!$A:$A,0))</f>
        <v>729.75599999999997</v>
      </c>
      <c r="S2540" s="21">
        <f t="shared" si="156"/>
        <v>154333.40985689242</v>
      </c>
      <c r="T2540" s="21">
        <f t="shared" si="157"/>
        <v>29323.347872809562</v>
      </c>
      <c r="U2540" s="19">
        <v>0</v>
      </c>
      <c r="V2540" s="21">
        <f t="shared" si="158"/>
        <v>183656.75772970199</v>
      </c>
    </row>
    <row r="2541" spans="1:22" x14ac:dyDescent="0.3">
      <c r="A2541" s="7" t="s">
        <v>141</v>
      </c>
      <c r="B2541" s="7">
        <v>10</v>
      </c>
      <c r="C2541" s="8" t="s">
        <v>178</v>
      </c>
      <c r="D2541" s="7" t="s">
        <v>684</v>
      </c>
      <c r="E2541" s="7" t="s">
        <v>488</v>
      </c>
      <c r="F2541" s="8" t="s">
        <v>685</v>
      </c>
      <c r="G2541" s="7" t="s">
        <v>30</v>
      </c>
      <c r="H2541" s="9">
        <v>790.73350000000005</v>
      </c>
      <c r="I2541" s="9">
        <v>2.2115</v>
      </c>
      <c r="J2541" s="9">
        <v>2.2115</v>
      </c>
      <c r="K2541" s="10">
        <v>1</v>
      </c>
      <c r="L2541" s="9">
        <v>26.36</v>
      </c>
      <c r="M2541" s="19">
        <f>H2541*INDEX('Pliegos Tarifarios (Santiago)'!$B:$B,MATCH($B2541,'Pliegos Tarifarios (Santiago)'!$A:$A,0))</f>
        <v>104189.4181605</v>
      </c>
      <c r="N2541" s="19">
        <f>I2541*INDEX('Pliegos Tarifarios (Santiago)'!$C:$C,MATCH($B2541,'Pliegos Tarifarios (Santiago)'!$A:$A,0))</f>
        <v>7682.0079360000009</v>
      </c>
      <c r="O2541" s="19">
        <f>J2541*INDEX('Pliegos Tarifarios (Santiago)'!$D:$D,MATCH($B2541,'Pliegos Tarifarios (Santiago)'!$A:$A,0))</f>
        <v>32167.605457499998</v>
      </c>
      <c r="P2541" s="19">
        <f>H2541*INDEX('Pliegos Tarifarios (Santiago)'!$E:$E,MATCH($B2541,'Pliegos Tarifarios (Santiago)'!$A:$A,0))</f>
        <v>10298.513104</v>
      </c>
      <c r="Q2541" s="19" cm="1">
        <f t="array" ref="Q2541">H2541*_xlfn.IFS(H2541&lt;=350,INDEX('Pliegos Tarifarios (Santiago)'!$F:$F,MATCH($B2541,'Pliegos Tarifarios (Santiago)'!$A:$A,0)),H2541&lt;=500,INDEX('Pliegos Tarifarios (Santiago)'!$G:$G,MATCH($B2541,'Pliegos Tarifarios (Santiago)'!$A:$A,0)),H2541&lt;=1000,INDEX('Pliegos Tarifarios (Santiago)'!$H:$H,MATCH($B2541,'Pliegos Tarifarios (Santiago)'!$A:$A,0)),H2541&lt;=5000,INDEX('Pliegos Tarifarios (Santiago)'!$I:$I,MATCH($B2541,'Pliegos Tarifarios (Santiago)'!$A:$A,0)),H2541&gt;5000,INDEX('Pliegos Tarifarios (Santiago)'!$J:$J,MATCH($B2541,'Pliegos Tarifarios (Santiago)'!$A:$A,0)))/1.19</f>
        <v>1854.5690743697483</v>
      </c>
      <c r="R2541" s="19">
        <f>INDEX('Pliegos Tarifarios (Santiago)'!$K:$K,MATCH($B2541,'Pliegos Tarifarios (Santiago)'!$A:$A,0))</f>
        <v>729.75599999999997</v>
      </c>
      <c r="S2541" s="21">
        <f t="shared" si="156"/>
        <v>156921.86973236973</v>
      </c>
      <c r="T2541" s="21">
        <f t="shared" si="157"/>
        <v>29815.155249150248</v>
      </c>
      <c r="U2541" s="19">
        <v>0</v>
      </c>
      <c r="V2541" s="21">
        <f t="shared" si="158"/>
        <v>186737.02498151996</v>
      </c>
    </row>
    <row r="2542" spans="1:22" x14ac:dyDescent="0.3">
      <c r="A2542" s="7" t="s">
        <v>141</v>
      </c>
      <c r="B2542" s="7">
        <v>10</v>
      </c>
      <c r="C2542" s="8" t="s">
        <v>178</v>
      </c>
      <c r="D2542" s="7" t="s">
        <v>686</v>
      </c>
      <c r="E2542" s="7" t="s">
        <v>488</v>
      </c>
      <c r="F2542" s="8" t="s">
        <v>687</v>
      </c>
      <c r="G2542" s="7" t="s">
        <v>30</v>
      </c>
      <c r="H2542" s="9">
        <v>789.66849999999999</v>
      </c>
      <c r="I2542" s="9">
        <v>2.1002999999999998</v>
      </c>
      <c r="J2542" s="9">
        <v>2.0847000000000002</v>
      </c>
      <c r="K2542" s="10">
        <v>0.99257248964433675</v>
      </c>
      <c r="L2542" s="9">
        <v>26.32</v>
      </c>
      <c r="M2542" s="19">
        <f>H2542*INDEX('Pliegos Tarifarios (Santiago)'!$B:$B,MATCH($B2542,'Pliegos Tarifarios (Santiago)'!$A:$A,0))</f>
        <v>104049.09056550001</v>
      </c>
      <c r="N2542" s="19">
        <f>I2542*INDEX('Pliegos Tarifarios (Santiago)'!$C:$C,MATCH($B2542,'Pliegos Tarifarios (Santiago)'!$A:$A,0))</f>
        <v>7295.7364992000003</v>
      </c>
      <c r="O2542" s="19">
        <f>J2542*INDEX('Pliegos Tarifarios (Santiago)'!$D:$D,MATCH($B2542,'Pliegos Tarifarios (Santiago)'!$A:$A,0))</f>
        <v>30323.222743500002</v>
      </c>
      <c r="P2542" s="19">
        <f>H2542*INDEX('Pliegos Tarifarios (Santiago)'!$E:$E,MATCH($B2542,'Pliegos Tarifarios (Santiago)'!$A:$A,0))</f>
        <v>10284.642543999998</v>
      </c>
      <c r="Q2542" s="19" cm="1">
        <f t="array" ref="Q2542">H2542*_xlfn.IFS(H2542&lt;=350,INDEX('Pliegos Tarifarios (Santiago)'!$F:$F,MATCH($B2542,'Pliegos Tarifarios (Santiago)'!$A:$A,0)),H2542&lt;=500,INDEX('Pliegos Tarifarios (Santiago)'!$G:$G,MATCH($B2542,'Pliegos Tarifarios (Santiago)'!$A:$A,0)),H2542&lt;=1000,INDEX('Pliegos Tarifarios (Santiago)'!$H:$H,MATCH($B2542,'Pliegos Tarifarios (Santiago)'!$A:$A,0)),H2542&lt;=5000,INDEX('Pliegos Tarifarios (Santiago)'!$I:$I,MATCH($B2542,'Pliegos Tarifarios (Santiago)'!$A:$A,0)),H2542&gt;5000,INDEX('Pliegos Tarifarios (Santiago)'!$J:$J,MATCH($B2542,'Pliegos Tarifarios (Santiago)'!$A:$A,0)))/1.19</f>
        <v>1852.0712466386556</v>
      </c>
      <c r="R2542" s="19">
        <f>INDEX('Pliegos Tarifarios (Santiago)'!$K:$K,MATCH($B2542,'Pliegos Tarifarios (Santiago)'!$A:$A,0))</f>
        <v>729.75599999999997</v>
      </c>
      <c r="S2542" s="21">
        <f t="shared" si="156"/>
        <v>154534.51959883867</v>
      </c>
      <c r="T2542" s="21">
        <f t="shared" si="157"/>
        <v>29361.558723779348</v>
      </c>
      <c r="U2542" s="19">
        <v>0</v>
      </c>
      <c r="V2542" s="21">
        <f t="shared" si="158"/>
        <v>183896.07832261801</v>
      </c>
    </row>
    <row r="2543" spans="1:22" x14ac:dyDescent="0.3">
      <c r="A2543" s="7" t="s">
        <v>141</v>
      </c>
      <c r="B2543" s="7">
        <v>10</v>
      </c>
      <c r="C2543" s="8" t="s">
        <v>178</v>
      </c>
      <c r="D2543" s="7" t="s">
        <v>688</v>
      </c>
      <c r="E2543" s="7" t="s">
        <v>488</v>
      </c>
      <c r="F2543" s="8" t="s">
        <v>689</v>
      </c>
      <c r="G2543" s="7" t="s">
        <v>30</v>
      </c>
      <c r="H2543" s="9">
        <v>790.39819999999997</v>
      </c>
      <c r="I2543" s="9">
        <v>2.1520999999999999</v>
      </c>
      <c r="J2543" s="9">
        <v>2.0709</v>
      </c>
      <c r="K2543" s="10">
        <v>0.96226941127271037</v>
      </c>
      <c r="L2543" s="9">
        <v>26.35</v>
      </c>
      <c r="M2543" s="19">
        <f>H2543*INDEX('Pliegos Tarifarios (Santiago)'!$B:$B,MATCH($B2543,'Pliegos Tarifarios (Santiago)'!$A:$A,0))</f>
        <v>104145.2380266</v>
      </c>
      <c r="N2543" s="19">
        <f>I2543*INDEX('Pliegos Tarifarios (Santiago)'!$C:$C,MATCH($B2543,'Pliegos Tarifarios (Santiago)'!$A:$A,0))</f>
        <v>7475.6722944000003</v>
      </c>
      <c r="O2543" s="19">
        <f>J2543*INDEX('Pliegos Tarifarios (Santiago)'!$D:$D,MATCH($B2543,'Pliegos Tarifarios (Santiago)'!$A:$A,0))</f>
        <v>30122.493394499998</v>
      </c>
      <c r="P2543" s="19">
        <f>H2543*INDEX('Pliegos Tarifarios (Santiago)'!$E:$E,MATCH($B2543,'Pliegos Tarifarios (Santiago)'!$A:$A,0))</f>
        <v>10294.1461568</v>
      </c>
      <c r="Q2543" s="19" cm="1">
        <f t="array" ref="Q2543">H2543*_xlfn.IFS(H2543&lt;=350,INDEX('Pliegos Tarifarios (Santiago)'!$F:$F,MATCH($B2543,'Pliegos Tarifarios (Santiago)'!$A:$A,0)),H2543&lt;=500,INDEX('Pliegos Tarifarios (Santiago)'!$G:$G,MATCH($B2543,'Pliegos Tarifarios (Santiago)'!$A:$A,0)),H2543&lt;=1000,INDEX('Pliegos Tarifarios (Santiago)'!$H:$H,MATCH($B2543,'Pliegos Tarifarios (Santiago)'!$A:$A,0)),H2543&lt;=5000,INDEX('Pliegos Tarifarios (Santiago)'!$I:$I,MATCH($B2543,'Pliegos Tarifarios (Santiago)'!$A:$A,0)),H2543&gt;5000,INDEX('Pliegos Tarifarios (Santiago)'!$J:$J,MATCH($B2543,'Pliegos Tarifarios (Santiago)'!$A:$A,0)))/1.19</f>
        <v>1853.7826690756306</v>
      </c>
      <c r="R2543" s="19">
        <f>INDEX('Pliegos Tarifarios (Santiago)'!$K:$K,MATCH($B2543,'Pliegos Tarifarios (Santiago)'!$A:$A,0))</f>
        <v>729.75599999999997</v>
      </c>
      <c r="S2543" s="21">
        <f t="shared" si="156"/>
        <v>154621.08854137562</v>
      </c>
      <c r="T2543" s="21">
        <f t="shared" si="157"/>
        <v>29378.006822861367</v>
      </c>
      <c r="U2543" s="19">
        <v>0</v>
      </c>
      <c r="V2543" s="21">
        <f t="shared" si="158"/>
        <v>183999.09536423697</v>
      </c>
    </row>
    <row r="2544" spans="1:22" x14ac:dyDescent="0.3">
      <c r="A2544" s="3" t="s">
        <v>142</v>
      </c>
      <c r="B2544" s="3">
        <v>11</v>
      </c>
      <c r="C2544" s="4" t="s">
        <v>178</v>
      </c>
      <c r="D2544" s="3" t="s">
        <v>179</v>
      </c>
      <c r="E2544" s="3" t="s">
        <v>14</v>
      </c>
      <c r="F2544" s="4" t="s">
        <v>15</v>
      </c>
      <c r="G2544" s="3" t="s">
        <v>16</v>
      </c>
      <c r="H2544" s="5">
        <v>43860.177499999998</v>
      </c>
      <c r="I2544" s="5">
        <v>120.782</v>
      </c>
      <c r="J2544" s="5">
        <v>120.12309999999999</v>
      </c>
      <c r="K2544" s="6">
        <v>0.99454471692801905</v>
      </c>
      <c r="L2544" s="5">
        <v>1414.84</v>
      </c>
      <c r="M2544" s="19">
        <f>H2544*INDEX('Pliegos Tarifarios (Santiago)'!$B:$B,MATCH($B2544,'Pliegos Tarifarios (Santiago)'!$A:$A,0))</f>
        <v>5779148.5679324996</v>
      </c>
      <c r="N2544" s="19">
        <f>I2544*INDEX('Pliegos Tarifarios (Santiago)'!$C:$C,MATCH($B2544,'Pliegos Tarifarios (Santiago)'!$A:$A,0))</f>
        <v>419766.12514599995</v>
      </c>
      <c r="O2544" s="19">
        <f>J2544*INDEX('Pliegos Tarifarios (Santiago)'!$D:$D,MATCH($B2544,'Pliegos Tarifarios (Santiago)'!$A:$A,0))</f>
        <v>1747751.7046232</v>
      </c>
      <c r="P2544" s="19">
        <f>H2544*INDEX('Pliegos Tarifarios (Santiago)'!$E:$E,MATCH($B2544,'Pliegos Tarifarios (Santiago)'!$A:$A,0))</f>
        <v>571234.95175999997</v>
      </c>
      <c r="Q2544" s="19" cm="1">
        <f t="array" ref="Q2544">H2544*_xlfn.IFS(H2544&lt;=350,INDEX('Pliegos Tarifarios (Santiago)'!$F:$F,MATCH($B2544,'Pliegos Tarifarios (Santiago)'!$A:$A,0)),H2544&lt;=500,INDEX('Pliegos Tarifarios (Santiago)'!$G:$G,MATCH($B2544,'Pliegos Tarifarios (Santiago)'!$A:$A,0)),H2544&lt;=1000,INDEX('Pliegos Tarifarios (Santiago)'!$H:$H,MATCH($B2544,'Pliegos Tarifarios (Santiago)'!$A:$A,0)),H2544&lt;=5000,INDEX('Pliegos Tarifarios (Santiago)'!$I:$I,MATCH($B2544,'Pliegos Tarifarios (Santiago)'!$A:$A,0)),H2544&gt;5000,INDEX('Pliegos Tarifarios (Santiago)'!$J:$J,MATCH($B2544,'Pliegos Tarifarios (Santiago)'!$A:$A,0)))/1.19</f>
        <v>143927.72532563028</v>
      </c>
      <c r="R2544" s="19">
        <f>INDEX('Pliegos Tarifarios (Santiago)'!$K:$K,MATCH($B2544,'Pliegos Tarifarios (Santiago)'!$A:$A,0))</f>
        <v>732.99199999999996</v>
      </c>
      <c r="S2544" s="21">
        <f t="shared" si="156"/>
        <v>8662562.0667873304</v>
      </c>
      <c r="T2544" s="21">
        <f t="shared" si="157"/>
        <v>1645886.7926895928</v>
      </c>
      <c r="U2544" s="19">
        <v>0</v>
      </c>
      <c r="V2544" s="21">
        <f t="shared" si="158"/>
        <v>10308448.859476924</v>
      </c>
    </row>
    <row r="2545" spans="1:22" x14ac:dyDescent="0.3">
      <c r="A2545" s="3" t="s">
        <v>142</v>
      </c>
      <c r="B2545" s="3">
        <v>11</v>
      </c>
      <c r="C2545" s="4" t="s">
        <v>178</v>
      </c>
      <c r="D2545" s="3" t="s">
        <v>180</v>
      </c>
      <c r="E2545" s="3" t="s">
        <v>18</v>
      </c>
      <c r="F2545" s="4" t="s">
        <v>181</v>
      </c>
      <c r="G2545" s="3" t="s">
        <v>16</v>
      </c>
      <c r="H2545" s="5">
        <v>3482.1637000000001</v>
      </c>
      <c r="I2545" s="5">
        <v>9.5783000000000005</v>
      </c>
      <c r="J2545" s="5">
        <v>9.5281000000000002</v>
      </c>
      <c r="K2545" s="6">
        <v>0.99475898645897498</v>
      </c>
      <c r="L2545" s="5">
        <v>112.33</v>
      </c>
      <c r="M2545" s="19">
        <f>H2545*INDEX('Pliegos Tarifarios (Santiago)'!$B:$B,MATCH($B2545,'Pliegos Tarifarios (Santiago)'!$A:$A,0))</f>
        <v>458820.33560310001</v>
      </c>
      <c r="N2545" s="19">
        <f>I2545*INDEX('Pliegos Tarifarios (Santiago)'!$C:$C,MATCH($B2545,'Pliegos Tarifarios (Santiago)'!$A:$A,0))</f>
        <v>33288.452554900003</v>
      </c>
      <c r="O2545" s="19">
        <f>J2545*INDEX('Pliegos Tarifarios (Santiago)'!$D:$D,MATCH($B2545,'Pliegos Tarifarios (Santiago)'!$A:$A,0))</f>
        <v>138630.72978320002</v>
      </c>
      <c r="P2545" s="19">
        <f>H2545*INDEX('Pliegos Tarifarios (Santiago)'!$E:$E,MATCH($B2545,'Pliegos Tarifarios (Santiago)'!$A:$A,0))</f>
        <v>45351.700028799998</v>
      </c>
      <c r="Q2545" s="19" cm="1">
        <f t="array" ref="Q2545">H2545*_xlfn.IFS(H2545&lt;=350,INDEX('Pliegos Tarifarios (Santiago)'!$F:$F,MATCH($B2545,'Pliegos Tarifarios (Santiago)'!$A:$A,0)),H2545&lt;=500,INDEX('Pliegos Tarifarios (Santiago)'!$G:$G,MATCH($B2545,'Pliegos Tarifarios (Santiago)'!$A:$A,0)),H2545&lt;=1000,INDEX('Pliegos Tarifarios (Santiago)'!$H:$H,MATCH($B2545,'Pliegos Tarifarios (Santiago)'!$A:$A,0)),H2545&lt;=5000,INDEX('Pliegos Tarifarios (Santiago)'!$I:$I,MATCH($B2545,'Pliegos Tarifarios (Santiago)'!$A:$A,0)),H2545&gt;5000,INDEX('Pliegos Tarifarios (Santiago)'!$J:$J,MATCH($B2545,'Pliegos Tarifarios (Santiago)'!$A:$A,0)))/1.19</f>
        <v>10449.417287983193</v>
      </c>
      <c r="R2545" s="19">
        <f>INDEX('Pliegos Tarifarios (Santiago)'!$K:$K,MATCH($B2545,'Pliegos Tarifarios (Santiago)'!$A:$A,0))</f>
        <v>732.99199999999996</v>
      </c>
      <c r="S2545" s="21">
        <f t="shared" si="156"/>
        <v>687273.62725798332</v>
      </c>
      <c r="T2545" s="21">
        <f t="shared" si="157"/>
        <v>130581.98917901683</v>
      </c>
      <c r="U2545" s="19">
        <v>0</v>
      </c>
      <c r="V2545" s="21">
        <f t="shared" si="158"/>
        <v>817855.61643700011</v>
      </c>
    </row>
    <row r="2546" spans="1:22" x14ac:dyDescent="0.3">
      <c r="A2546" s="3" t="s">
        <v>142</v>
      </c>
      <c r="B2546" s="3">
        <v>11</v>
      </c>
      <c r="C2546" s="4" t="s">
        <v>178</v>
      </c>
      <c r="D2546" s="3" t="s">
        <v>182</v>
      </c>
      <c r="E2546" s="3" t="s">
        <v>18</v>
      </c>
      <c r="F2546" s="4" t="s">
        <v>23</v>
      </c>
      <c r="G2546" s="3" t="s">
        <v>16</v>
      </c>
      <c r="H2546" s="5">
        <v>3493.2305000000001</v>
      </c>
      <c r="I2546" s="5">
        <v>9.7588000000000008</v>
      </c>
      <c r="J2546" s="5">
        <v>9.5777999999999999</v>
      </c>
      <c r="K2546" s="6">
        <v>0.98145263761937929</v>
      </c>
      <c r="L2546" s="5">
        <v>112.68</v>
      </c>
      <c r="M2546" s="19">
        <f>H2546*INDEX('Pliegos Tarifarios (Santiago)'!$B:$B,MATCH($B2546,'Pliegos Tarifarios (Santiago)'!$A:$A,0))</f>
        <v>460278.53037150006</v>
      </c>
      <c r="N2546" s="19">
        <f>I2546*INDEX('Pliegos Tarifarios (Santiago)'!$C:$C,MATCH($B2546,'Pliegos Tarifarios (Santiago)'!$A:$A,0))</f>
        <v>33915.762796399998</v>
      </c>
      <c r="O2546" s="19">
        <f>J2546*INDEX('Pliegos Tarifarios (Santiago)'!$D:$D,MATCH($B2546,'Pliegos Tarifarios (Santiago)'!$A:$A,0))</f>
        <v>139353.8484816</v>
      </c>
      <c r="P2546" s="19">
        <f>H2546*INDEX('Pliegos Tarifarios (Santiago)'!$E:$E,MATCH($B2546,'Pliegos Tarifarios (Santiago)'!$A:$A,0))</f>
        <v>45495.834031999999</v>
      </c>
      <c r="Q2546" s="19" cm="1">
        <f t="array" ref="Q2546">H2546*_xlfn.IFS(H2546&lt;=350,INDEX('Pliegos Tarifarios (Santiago)'!$F:$F,MATCH($B2546,'Pliegos Tarifarios (Santiago)'!$A:$A,0)),H2546&lt;=500,INDEX('Pliegos Tarifarios (Santiago)'!$G:$G,MATCH($B2546,'Pliegos Tarifarios (Santiago)'!$A:$A,0)),H2546&lt;=1000,INDEX('Pliegos Tarifarios (Santiago)'!$H:$H,MATCH($B2546,'Pliegos Tarifarios (Santiago)'!$A:$A,0)),H2546&lt;=5000,INDEX('Pliegos Tarifarios (Santiago)'!$I:$I,MATCH($B2546,'Pliegos Tarifarios (Santiago)'!$A:$A,0)),H2546&gt;5000,INDEX('Pliegos Tarifarios (Santiago)'!$J:$J,MATCH($B2546,'Pliegos Tarifarios (Santiago)'!$A:$A,0)))/1.19</f>
        <v>10482.626987815127</v>
      </c>
      <c r="R2546" s="19">
        <f>INDEX('Pliegos Tarifarios (Santiago)'!$K:$K,MATCH($B2546,'Pliegos Tarifarios (Santiago)'!$A:$A,0))</f>
        <v>732.99199999999996</v>
      </c>
      <c r="S2546" s="21">
        <f t="shared" si="156"/>
        <v>690259.59466931515</v>
      </c>
      <c r="T2546" s="21">
        <f t="shared" si="157"/>
        <v>131149.32298716987</v>
      </c>
      <c r="U2546" s="19">
        <v>0</v>
      </c>
      <c r="V2546" s="21">
        <f t="shared" si="158"/>
        <v>821408.91765648499</v>
      </c>
    </row>
    <row r="2547" spans="1:22" x14ac:dyDescent="0.3">
      <c r="A2547" s="3" t="s">
        <v>142</v>
      </c>
      <c r="B2547" s="3">
        <v>11</v>
      </c>
      <c r="C2547" s="4" t="s">
        <v>178</v>
      </c>
      <c r="D2547" s="3" t="s">
        <v>183</v>
      </c>
      <c r="E2547" s="3" t="s">
        <v>18</v>
      </c>
      <c r="F2547" s="4" t="s">
        <v>25</v>
      </c>
      <c r="G2547" s="3" t="s">
        <v>16</v>
      </c>
      <c r="H2547" s="5">
        <v>2788.3912</v>
      </c>
      <c r="I2547" s="5">
        <v>7.6577999999999999</v>
      </c>
      <c r="J2547" s="5">
        <v>7.6577999999999999</v>
      </c>
      <c r="K2547" s="6">
        <v>1</v>
      </c>
      <c r="L2547" s="5">
        <v>89.95</v>
      </c>
      <c r="M2547" s="19">
        <f>H2547*INDEX('Pliegos Tarifarios (Santiago)'!$B:$B,MATCH($B2547,'Pliegos Tarifarios (Santiago)'!$A:$A,0))</f>
        <v>367406.78968560003</v>
      </c>
      <c r="N2547" s="19">
        <f>I2547*INDEX('Pliegos Tarifarios (Santiago)'!$C:$C,MATCH($B2547,'Pliegos Tarifarios (Santiago)'!$A:$A,0))</f>
        <v>26613.941093399997</v>
      </c>
      <c r="O2547" s="19">
        <f>J2547*INDEX('Pliegos Tarifarios (Santiago)'!$D:$D,MATCH($B2547,'Pliegos Tarifarios (Santiago)'!$A:$A,0))</f>
        <v>111418.47824160001</v>
      </c>
      <c r="P2547" s="19">
        <f>H2547*INDEX('Pliegos Tarifarios (Santiago)'!$E:$E,MATCH($B2547,'Pliegos Tarifarios (Santiago)'!$A:$A,0))</f>
        <v>36316.0069888</v>
      </c>
      <c r="Q2547" s="19" cm="1">
        <f t="array" ref="Q2547">H2547*_xlfn.IFS(H2547&lt;=350,INDEX('Pliegos Tarifarios (Santiago)'!$F:$F,MATCH($B2547,'Pliegos Tarifarios (Santiago)'!$A:$A,0)),H2547&lt;=500,INDEX('Pliegos Tarifarios (Santiago)'!$G:$G,MATCH($B2547,'Pliegos Tarifarios (Santiago)'!$A:$A,0)),H2547&lt;=1000,INDEX('Pliegos Tarifarios (Santiago)'!$H:$H,MATCH($B2547,'Pliegos Tarifarios (Santiago)'!$A:$A,0)),H2547&lt;=5000,INDEX('Pliegos Tarifarios (Santiago)'!$I:$I,MATCH($B2547,'Pliegos Tarifarios (Santiago)'!$A:$A,0)),H2547&gt;5000,INDEX('Pliegos Tarifarios (Santiago)'!$J:$J,MATCH($B2547,'Pliegos Tarifarios (Santiago)'!$A:$A,0)))/1.19</f>
        <v>8367.5167858823534</v>
      </c>
      <c r="R2547" s="19">
        <f>INDEX('Pliegos Tarifarios (Santiago)'!$K:$K,MATCH($B2547,'Pliegos Tarifarios (Santiago)'!$A:$A,0))</f>
        <v>732.99199999999996</v>
      </c>
      <c r="S2547" s="21">
        <f t="shared" si="156"/>
        <v>550855.72479528235</v>
      </c>
      <c r="T2547" s="21">
        <f t="shared" si="157"/>
        <v>104662.58771110365</v>
      </c>
      <c r="U2547" s="19">
        <v>0</v>
      </c>
      <c r="V2547" s="21">
        <f t="shared" si="158"/>
        <v>655518.31250638596</v>
      </c>
    </row>
    <row r="2548" spans="1:22" x14ac:dyDescent="0.3">
      <c r="A2548" s="3" t="s">
        <v>142</v>
      </c>
      <c r="B2548" s="3">
        <v>11</v>
      </c>
      <c r="C2548" s="4" t="s">
        <v>178</v>
      </c>
      <c r="D2548" s="3" t="s">
        <v>184</v>
      </c>
      <c r="E2548" s="3" t="s">
        <v>19</v>
      </c>
      <c r="F2548" s="4" t="s">
        <v>185</v>
      </c>
      <c r="G2548" s="3" t="s">
        <v>16</v>
      </c>
      <c r="H2548" s="5">
        <v>4178.2491</v>
      </c>
      <c r="I2548" s="5">
        <v>11.449</v>
      </c>
      <c r="J2548" s="5">
        <v>11.449</v>
      </c>
      <c r="K2548" s="6">
        <v>1</v>
      </c>
      <c r="L2548" s="5">
        <v>134.78</v>
      </c>
      <c r="M2548" s="19">
        <f>H2548*INDEX('Pliegos Tarifarios (Santiago)'!$B:$B,MATCH($B2548,'Pliegos Tarifarios (Santiago)'!$A:$A,0))</f>
        <v>550538.63616330002</v>
      </c>
      <c r="N2548" s="19">
        <f>I2548*INDEX('Pliegos Tarifarios (Santiago)'!$C:$C,MATCH($B2548,'Pliegos Tarifarios (Santiago)'!$A:$A,0))</f>
        <v>39789.888946999999</v>
      </c>
      <c r="O2548" s="19">
        <f>J2548*INDEX('Pliegos Tarifarios (Santiago)'!$D:$D,MATCH($B2548,'Pliegos Tarifarios (Santiago)'!$A:$A,0))</f>
        <v>166579.194728</v>
      </c>
      <c r="P2548" s="19">
        <f>H2548*INDEX('Pliegos Tarifarios (Santiago)'!$E:$E,MATCH($B2548,'Pliegos Tarifarios (Santiago)'!$A:$A,0))</f>
        <v>54417.516278399999</v>
      </c>
      <c r="Q2548" s="19" cm="1">
        <f t="array" ref="Q2548">H2548*_xlfn.IFS(H2548&lt;=350,INDEX('Pliegos Tarifarios (Santiago)'!$F:$F,MATCH($B2548,'Pliegos Tarifarios (Santiago)'!$A:$A,0)),H2548&lt;=500,INDEX('Pliegos Tarifarios (Santiago)'!$G:$G,MATCH($B2548,'Pliegos Tarifarios (Santiago)'!$A:$A,0)),H2548&lt;=1000,INDEX('Pliegos Tarifarios (Santiago)'!$H:$H,MATCH($B2548,'Pliegos Tarifarios (Santiago)'!$A:$A,0)),H2548&lt;=5000,INDEX('Pliegos Tarifarios (Santiago)'!$I:$I,MATCH($B2548,'Pliegos Tarifarios (Santiago)'!$A:$A,0)),H2548&gt;5000,INDEX('Pliegos Tarifarios (Santiago)'!$J:$J,MATCH($B2548,'Pliegos Tarifarios (Santiago)'!$A:$A,0)))/1.19</f>
        <v>12538.258433697478</v>
      </c>
      <c r="R2548" s="19">
        <f>INDEX('Pliegos Tarifarios (Santiago)'!$K:$K,MATCH($B2548,'Pliegos Tarifarios (Santiago)'!$A:$A,0))</f>
        <v>732.99199999999996</v>
      </c>
      <c r="S2548" s="21">
        <f t="shared" si="156"/>
        <v>824596.48655039747</v>
      </c>
      <c r="T2548" s="21">
        <f t="shared" si="157"/>
        <v>156673.33244457553</v>
      </c>
      <c r="U2548" s="19">
        <v>0</v>
      </c>
      <c r="V2548" s="21">
        <f t="shared" si="158"/>
        <v>981269.81899497297</v>
      </c>
    </row>
    <row r="2549" spans="1:22" x14ac:dyDescent="0.3">
      <c r="A2549" s="3" t="s">
        <v>142</v>
      </c>
      <c r="B2549" s="3">
        <v>11</v>
      </c>
      <c r="C2549" s="4" t="s">
        <v>178</v>
      </c>
      <c r="D2549" s="3" t="s">
        <v>186</v>
      </c>
      <c r="E2549" s="3" t="s">
        <v>187</v>
      </c>
      <c r="F2549" s="4" t="s">
        <v>188</v>
      </c>
      <c r="G2549" s="3" t="s">
        <v>16</v>
      </c>
      <c r="H2549" s="5">
        <v>3496.1731</v>
      </c>
      <c r="I2549" s="5">
        <v>9.5520999999999994</v>
      </c>
      <c r="J2549" s="5">
        <v>9.3995999999999995</v>
      </c>
      <c r="K2549" s="6">
        <v>0.98403492425749317</v>
      </c>
      <c r="L2549" s="5">
        <v>112.78</v>
      </c>
      <c r="M2549" s="19">
        <f>H2549*INDEX('Pliegos Tarifarios (Santiago)'!$B:$B,MATCH($B2549,'Pliegos Tarifarios (Santiago)'!$A:$A,0))</f>
        <v>460666.25617529999</v>
      </c>
      <c r="N2549" s="19">
        <f>I2549*INDEX('Pliegos Tarifarios (Santiago)'!$C:$C,MATCH($B2549,'Pliegos Tarifarios (Santiago)'!$A:$A,0))</f>
        <v>33197.396996299998</v>
      </c>
      <c r="O2549" s="19">
        <f>J2549*INDEX('Pliegos Tarifarios (Santiago)'!$D:$D,MATCH($B2549,'Pliegos Tarifarios (Santiago)'!$A:$A,0))</f>
        <v>136761.09693120001</v>
      </c>
      <c r="P2549" s="19">
        <f>H2549*INDEX('Pliegos Tarifarios (Santiago)'!$E:$E,MATCH($B2549,'Pliegos Tarifarios (Santiago)'!$A:$A,0))</f>
        <v>45534.1584544</v>
      </c>
      <c r="Q2549" s="19" cm="1">
        <f t="array" ref="Q2549">H2549*_xlfn.IFS(H2549&lt;=350,INDEX('Pliegos Tarifarios (Santiago)'!$F:$F,MATCH($B2549,'Pliegos Tarifarios (Santiago)'!$A:$A,0)),H2549&lt;=500,INDEX('Pliegos Tarifarios (Santiago)'!$G:$G,MATCH($B2549,'Pliegos Tarifarios (Santiago)'!$A:$A,0)),H2549&lt;=1000,INDEX('Pliegos Tarifarios (Santiago)'!$H:$H,MATCH($B2549,'Pliegos Tarifarios (Santiago)'!$A:$A,0)),H2549&lt;=5000,INDEX('Pliegos Tarifarios (Santiago)'!$I:$I,MATCH($B2549,'Pliegos Tarifarios (Santiago)'!$A:$A,0)),H2549&gt;5000,INDEX('Pliegos Tarifarios (Santiago)'!$J:$J,MATCH($B2549,'Pliegos Tarifarios (Santiago)'!$A:$A,0)))/1.19</f>
        <v>10491.457260588235</v>
      </c>
      <c r="R2549" s="19">
        <f>INDEX('Pliegos Tarifarios (Santiago)'!$K:$K,MATCH($B2549,'Pliegos Tarifarios (Santiago)'!$A:$A,0))</f>
        <v>732.99199999999996</v>
      </c>
      <c r="S2549" s="21">
        <f t="shared" si="156"/>
        <v>687383.35781778814</v>
      </c>
      <c r="T2549" s="21">
        <f t="shared" si="157"/>
        <v>130602.83798537975</v>
      </c>
      <c r="U2549" s="19">
        <v>0</v>
      </c>
      <c r="V2549" s="21">
        <f t="shared" si="158"/>
        <v>817986.19580316788</v>
      </c>
    </row>
    <row r="2550" spans="1:22" x14ac:dyDescent="0.3">
      <c r="A2550" s="3" t="s">
        <v>142</v>
      </c>
      <c r="B2550" s="3">
        <v>11</v>
      </c>
      <c r="C2550" s="4" t="s">
        <v>178</v>
      </c>
      <c r="D2550" s="3" t="s">
        <v>189</v>
      </c>
      <c r="E2550" s="3" t="s">
        <v>190</v>
      </c>
      <c r="F2550" s="4" t="s">
        <v>191</v>
      </c>
      <c r="G2550" s="3" t="s">
        <v>16</v>
      </c>
      <c r="H2550" s="5">
        <v>3484.1774999999998</v>
      </c>
      <c r="I2550" s="5">
        <v>9.5487000000000002</v>
      </c>
      <c r="J2550" s="5">
        <v>9.4055</v>
      </c>
      <c r="K2550" s="6">
        <v>0.98500319415208348</v>
      </c>
      <c r="L2550" s="5">
        <v>112.39</v>
      </c>
      <c r="M2550" s="19">
        <f>H2550*INDEX('Pliegos Tarifarios (Santiago)'!$B:$B,MATCH($B2550,'Pliegos Tarifarios (Santiago)'!$A:$A,0))</f>
        <v>459085.6799325</v>
      </c>
      <c r="N2550" s="19">
        <f>I2550*INDEX('Pliegos Tarifarios (Santiago)'!$C:$C,MATCH($B2550,'Pliegos Tarifarios (Santiago)'!$A:$A,0))</f>
        <v>33185.580626099996</v>
      </c>
      <c r="O2550" s="19">
        <f>J2550*INDEX('Pliegos Tarifarios (Santiago)'!$D:$D,MATCH($B2550,'Pliegos Tarifarios (Santiago)'!$A:$A,0))</f>
        <v>136846.939996</v>
      </c>
      <c r="P2550" s="19">
        <f>H2550*INDEX('Pliegos Tarifarios (Santiago)'!$E:$E,MATCH($B2550,'Pliegos Tarifarios (Santiago)'!$A:$A,0))</f>
        <v>45377.927759999991</v>
      </c>
      <c r="Q2550" s="19" cm="1">
        <f t="array" ref="Q2550">H2550*_xlfn.IFS(H2550&lt;=350,INDEX('Pliegos Tarifarios (Santiago)'!$F:$F,MATCH($B2550,'Pliegos Tarifarios (Santiago)'!$A:$A,0)),H2550&lt;=500,INDEX('Pliegos Tarifarios (Santiago)'!$G:$G,MATCH($B2550,'Pliegos Tarifarios (Santiago)'!$A:$A,0)),H2550&lt;=1000,INDEX('Pliegos Tarifarios (Santiago)'!$H:$H,MATCH($B2550,'Pliegos Tarifarios (Santiago)'!$A:$A,0)),H2550&lt;=5000,INDEX('Pliegos Tarifarios (Santiago)'!$I:$I,MATCH($B2550,'Pliegos Tarifarios (Santiago)'!$A:$A,0)),H2550&gt;5000,INDEX('Pliegos Tarifarios (Santiago)'!$J:$J,MATCH($B2550,'Pliegos Tarifarios (Santiago)'!$A:$A,0)))/1.19</f>
        <v>10455.4603802521</v>
      </c>
      <c r="R2550" s="19">
        <f>INDEX('Pliegos Tarifarios (Santiago)'!$K:$K,MATCH($B2550,'Pliegos Tarifarios (Santiago)'!$A:$A,0))</f>
        <v>732.99199999999996</v>
      </c>
      <c r="S2550" s="21">
        <f t="shared" si="156"/>
        <v>685684.58069485205</v>
      </c>
      <c r="T2550" s="21">
        <f t="shared" si="157"/>
        <v>130280.07033202189</v>
      </c>
      <c r="U2550" s="19">
        <v>0</v>
      </c>
      <c r="V2550" s="21">
        <f t="shared" si="158"/>
        <v>815964.65102687397</v>
      </c>
    </row>
    <row r="2551" spans="1:22" x14ac:dyDescent="0.3">
      <c r="A2551" s="3" t="s">
        <v>142</v>
      </c>
      <c r="B2551" s="3">
        <v>11</v>
      </c>
      <c r="C2551" s="4" t="s">
        <v>178</v>
      </c>
      <c r="D2551" s="3" t="s">
        <v>192</v>
      </c>
      <c r="E2551" s="3" t="s">
        <v>193</v>
      </c>
      <c r="F2551" s="4" t="s">
        <v>194</v>
      </c>
      <c r="G2551" s="3" t="s">
        <v>16</v>
      </c>
      <c r="H2551" s="5">
        <v>2092.1095</v>
      </c>
      <c r="I2551" s="5">
        <v>5.7633999999999999</v>
      </c>
      <c r="J2551" s="5">
        <v>5.6509999999999998</v>
      </c>
      <c r="K2551" s="6">
        <v>0.98049762293090881</v>
      </c>
      <c r="L2551" s="5">
        <v>67.489999999999995</v>
      </c>
      <c r="M2551" s="19">
        <f>H2551*INDEX('Pliegos Tarifarios (Santiago)'!$B:$B,MATCH($B2551,'Pliegos Tarifarios (Santiago)'!$A:$A,0))</f>
        <v>275662.62404850003</v>
      </c>
      <c r="N2551" s="19">
        <f>I2551*INDEX('Pliegos Tarifarios (Santiago)'!$C:$C,MATCH($B2551,'Pliegos Tarifarios (Santiago)'!$A:$A,0))</f>
        <v>20030.137650199998</v>
      </c>
      <c r="O2551" s="19">
        <f>J2551*INDEX('Pliegos Tarifarios (Santiago)'!$D:$D,MATCH($B2551,'Pliegos Tarifarios (Santiago)'!$A:$A,0))</f>
        <v>82220.196471999996</v>
      </c>
      <c r="P2551" s="19">
        <f>H2551*INDEX('Pliegos Tarifarios (Santiago)'!$E:$E,MATCH($B2551,'Pliegos Tarifarios (Santiago)'!$A:$A,0))</f>
        <v>27247.634127999998</v>
      </c>
      <c r="Q2551" s="19" cm="1">
        <f t="array" ref="Q2551">H2551*_xlfn.IFS(H2551&lt;=350,INDEX('Pliegos Tarifarios (Santiago)'!$F:$F,MATCH($B2551,'Pliegos Tarifarios (Santiago)'!$A:$A,0)),H2551&lt;=500,INDEX('Pliegos Tarifarios (Santiago)'!$G:$G,MATCH($B2551,'Pliegos Tarifarios (Santiago)'!$A:$A,0)),H2551&lt;=1000,INDEX('Pliegos Tarifarios (Santiago)'!$H:$H,MATCH($B2551,'Pliegos Tarifarios (Santiago)'!$A:$A,0)),H2551&lt;=5000,INDEX('Pliegos Tarifarios (Santiago)'!$I:$I,MATCH($B2551,'Pliegos Tarifarios (Santiago)'!$A:$A,0)),H2551&gt;5000,INDEX('Pliegos Tarifarios (Santiago)'!$J:$J,MATCH($B2551,'Pliegos Tarifarios (Santiago)'!$A:$A,0)))/1.19</f>
        <v>6278.0865752100844</v>
      </c>
      <c r="R2551" s="19">
        <f>INDEX('Pliegos Tarifarios (Santiago)'!$K:$K,MATCH($B2551,'Pliegos Tarifarios (Santiago)'!$A:$A,0))</f>
        <v>732.99199999999996</v>
      </c>
      <c r="S2551" s="21">
        <f t="shared" si="156"/>
        <v>412171.67087391013</v>
      </c>
      <c r="T2551" s="21">
        <f t="shared" si="157"/>
        <v>78312.617466042924</v>
      </c>
      <c r="U2551" s="19">
        <v>0</v>
      </c>
      <c r="V2551" s="21">
        <f t="shared" si="158"/>
        <v>490484.28833995305</v>
      </c>
    </row>
    <row r="2552" spans="1:22" x14ac:dyDescent="0.3">
      <c r="A2552" s="3" t="s">
        <v>142</v>
      </c>
      <c r="B2552" s="3">
        <v>11</v>
      </c>
      <c r="C2552" s="4" t="s">
        <v>178</v>
      </c>
      <c r="D2552" s="3" t="s">
        <v>195</v>
      </c>
      <c r="E2552" s="3" t="s">
        <v>196</v>
      </c>
      <c r="F2552" s="4" t="s">
        <v>197</v>
      </c>
      <c r="G2552" s="3" t="s">
        <v>16</v>
      </c>
      <c r="H2552" s="5">
        <v>4877.9052000000001</v>
      </c>
      <c r="I2552" s="5">
        <v>13.169499999999999</v>
      </c>
      <c r="J2552" s="5">
        <v>13.169499999999999</v>
      </c>
      <c r="K2552" s="6">
        <v>1</v>
      </c>
      <c r="L2552" s="5">
        <v>157.35</v>
      </c>
      <c r="M2552" s="19">
        <f>H2552*INDEX('Pliegos Tarifarios (Santiago)'!$B:$B,MATCH($B2552,'Pliegos Tarifarios (Santiago)'!$A:$A,0))</f>
        <v>642727.42286759999</v>
      </c>
      <c r="N2552" s="19">
        <f>I2552*INDEX('Pliegos Tarifarios (Santiago)'!$C:$C,MATCH($B2552,'Pliegos Tarifarios (Santiago)'!$A:$A,0))</f>
        <v>45769.319808499997</v>
      </c>
      <c r="O2552" s="19">
        <f>J2552*INDEX('Pliegos Tarifarios (Santiago)'!$D:$D,MATCH($B2552,'Pliegos Tarifarios (Santiago)'!$A:$A,0))</f>
        <v>191611.90540399999</v>
      </c>
      <c r="P2552" s="19">
        <f>H2552*INDEX('Pliegos Tarifarios (Santiago)'!$E:$E,MATCH($B2552,'Pliegos Tarifarios (Santiago)'!$A:$A,0))</f>
        <v>63529.837324799999</v>
      </c>
      <c r="Q2552" s="19" cm="1">
        <f t="array" ref="Q2552">H2552*_xlfn.IFS(H2552&lt;=350,INDEX('Pliegos Tarifarios (Santiago)'!$F:$F,MATCH($B2552,'Pliegos Tarifarios (Santiago)'!$A:$A,0)),H2552&lt;=500,INDEX('Pliegos Tarifarios (Santiago)'!$G:$G,MATCH($B2552,'Pliegos Tarifarios (Santiago)'!$A:$A,0)),H2552&lt;=1000,INDEX('Pliegos Tarifarios (Santiago)'!$H:$H,MATCH($B2552,'Pliegos Tarifarios (Santiago)'!$A:$A,0)),H2552&lt;=5000,INDEX('Pliegos Tarifarios (Santiago)'!$I:$I,MATCH($B2552,'Pliegos Tarifarios (Santiago)'!$A:$A,0)),H2552&gt;5000,INDEX('Pliegos Tarifarios (Santiago)'!$J:$J,MATCH($B2552,'Pliegos Tarifarios (Santiago)'!$A:$A,0)))/1.19</f>
        <v>14637.814680000001</v>
      </c>
      <c r="R2552" s="19">
        <f>INDEX('Pliegos Tarifarios (Santiago)'!$K:$K,MATCH($B2552,'Pliegos Tarifarios (Santiago)'!$A:$A,0))</f>
        <v>732.99199999999996</v>
      </c>
      <c r="S2552" s="21">
        <f t="shared" si="156"/>
        <v>959009.29208489985</v>
      </c>
      <c r="T2552" s="21">
        <f t="shared" si="157"/>
        <v>182211.76549613097</v>
      </c>
      <c r="U2552" s="19">
        <v>0</v>
      </c>
      <c r="V2552" s="21">
        <f t="shared" si="158"/>
        <v>1141221.0575810308</v>
      </c>
    </row>
    <row r="2553" spans="1:22" x14ac:dyDescent="0.3">
      <c r="A2553" s="3" t="s">
        <v>142</v>
      </c>
      <c r="B2553" s="3">
        <v>11</v>
      </c>
      <c r="C2553" s="4" t="s">
        <v>178</v>
      </c>
      <c r="D2553" s="3" t="s">
        <v>198</v>
      </c>
      <c r="E2553" s="3" t="s">
        <v>199</v>
      </c>
      <c r="F2553" s="4" t="s">
        <v>97</v>
      </c>
      <c r="G2553" s="3" t="s">
        <v>16</v>
      </c>
      <c r="H2553" s="5">
        <v>2790.1866</v>
      </c>
      <c r="I2553" s="5">
        <v>7.7733999999999996</v>
      </c>
      <c r="J2553" s="5">
        <v>7.6032000000000002</v>
      </c>
      <c r="K2553" s="6">
        <v>0.97810481899812185</v>
      </c>
      <c r="L2553" s="5">
        <v>90.01</v>
      </c>
      <c r="M2553" s="19">
        <f>H2553*INDEX('Pliegos Tarifarios (Santiago)'!$B:$B,MATCH($B2553,'Pliegos Tarifarios (Santiago)'!$A:$A,0))</f>
        <v>367643.35697580001</v>
      </c>
      <c r="N2553" s="19">
        <f>I2553*INDEX('Pliegos Tarifarios (Santiago)'!$C:$C,MATCH($B2553,'Pliegos Tarifarios (Santiago)'!$A:$A,0))</f>
        <v>27015.697680199995</v>
      </c>
      <c r="O2553" s="19">
        <f>J2553*INDEX('Pliegos Tarifarios (Santiago)'!$D:$D,MATCH($B2553,'Pliegos Tarifarios (Santiago)'!$A:$A,0))</f>
        <v>110624.0661504</v>
      </c>
      <c r="P2553" s="19">
        <f>H2553*INDEX('Pliegos Tarifarios (Santiago)'!$E:$E,MATCH($B2553,'Pliegos Tarifarios (Santiago)'!$A:$A,0))</f>
        <v>36339.390278399995</v>
      </c>
      <c r="Q2553" s="19" cm="1">
        <f t="array" ref="Q2553">H2553*_xlfn.IFS(H2553&lt;=350,INDEX('Pliegos Tarifarios (Santiago)'!$F:$F,MATCH($B2553,'Pliegos Tarifarios (Santiago)'!$A:$A,0)),H2553&lt;=500,INDEX('Pliegos Tarifarios (Santiago)'!$G:$G,MATCH($B2553,'Pliegos Tarifarios (Santiago)'!$A:$A,0)),H2553&lt;=1000,INDEX('Pliegos Tarifarios (Santiago)'!$H:$H,MATCH($B2553,'Pliegos Tarifarios (Santiago)'!$A:$A,0)),H2553&lt;=5000,INDEX('Pliegos Tarifarios (Santiago)'!$I:$I,MATCH($B2553,'Pliegos Tarifarios (Santiago)'!$A:$A,0)),H2553&gt;5000,INDEX('Pliegos Tarifarios (Santiago)'!$J:$J,MATCH($B2553,'Pliegos Tarifarios (Santiago)'!$A:$A,0)))/1.19</f>
        <v>8372.9044946218492</v>
      </c>
      <c r="R2553" s="19">
        <f>INDEX('Pliegos Tarifarios (Santiago)'!$K:$K,MATCH($B2553,'Pliegos Tarifarios (Santiago)'!$A:$A,0))</f>
        <v>732.99199999999996</v>
      </c>
      <c r="S2553" s="21">
        <f t="shared" si="156"/>
        <v>550728.40757942188</v>
      </c>
      <c r="T2553" s="21">
        <f t="shared" si="157"/>
        <v>104638.39744009016</v>
      </c>
      <c r="U2553" s="19">
        <v>0</v>
      </c>
      <c r="V2553" s="21">
        <f t="shared" si="158"/>
        <v>655366.80501951207</v>
      </c>
    </row>
    <row r="2554" spans="1:22" x14ac:dyDescent="0.3">
      <c r="A2554" s="3" t="s">
        <v>142</v>
      </c>
      <c r="B2554" s="3">
        <v>11</v>
      </c>
      <c r="C2554" s="4" t="s">
        <v>178</v>
      </c>
      <c r="D2554" s="3" t="s">
        <v>200</v>
      </c>
      <c r="E2554" s="3" t="s">
        <v>34</v>
      </c>
      <c r="F2554" s="4" t="s">
        <v>201</v>
      </c>
      <c r="G2554" s="3" t="s">
        <v>16</v>
      </c>
      <c r="H2554" s="5">
        <v>1395.0698</v>
      </c>
      <c r="I2554" s="5">
        <v>3.8864999999999998</v>
      </c>
      <c r="J2554" s="5">
        <v>3.8864999999999998</v>
      </c>
      <c r="K2554" s="6">
        <v>1</v>
      </c>
      <c r="L2554" s="5">
        <v>45</v>
      </c>
      <c r="M2554" s="19">
        <f>H2554*INDEX('Pliegos Tarifarios (Santiago)'!$B:$B,MATCH($B2554,'Pliegos Tarifarios (Santiago)'!$A:$A,0))</f>
        <v>183818.5820574</v>
      </c>
      <c r="N2554" s="19">
        <f>I2554*INDEX('Pliegos Tarifarios (Santiago)'!$C:$C,MATCH($B2554,'Pliegos Tarifarios (Santiago)'!$A:$A,0))</f>
        <v>13507.153759499999</v>
      </c>
      <c r="O2554" s="19">
        <f>J2554*INDEX('Pliegos Tarifarios (Santiago)'!$D:$D,MATCH($B2554,'Pliegos Tarifarios (Santiago)'!$A:$A,0))</f>
        <v>56547.300228</v>
      </c>
      <c r="P2554" s="19">
        <f>H2554*INDEX('Pliegos Tarifarios (Santiago)'!$E:$E,MATCH($B2554,'Pliegos Tarifarios (Santiago)'!$A:$A,0))</f>
        <v>18169.389075199997</v>
      </c>
      <c r="Q2554" s="19" cm="1">
        <f t="array" ref="Q2554">H2554*_xlfn.IFS(H2554&lt;=350,INDEX('Pliegos Tarifarios (Santiago)'!$F:$F,MATCH($B2554,'Pliegos Tarifarios (Santiago)'!$A:$A,0)),H2554&lt;=500,INDEX('Pliegos Tarifarios (Santiago)'!$G:$G,MATCH($B2554,'Pliegos Tarifarios (Santiago)'!$A:$A,0)),H2554&lt;=1000,INDEX('Pliegos Tarifarios (Santiago)'!$H:$H,MATCH($B2554,'Pliegos Tarifarios (Santiago)'!$A:$A,0)),H2554&lt;=5000,INDEX('Pliegos Tarifarios (Santiago)'!$I:$I,MATCH($B2554,'Pliegos Tarifarios (Santiago)'!$A:$A,0)),H2554&gt;5000,INDEX('Pliegos Tarifarios (Santiago)'!$J:$J,MATCH($B2554,'Pliegos Tarifarios (Santiago)'!$A:$A,0)))/1.19</f>
        <v>4186.3817275630254</v>
      </c>
      <c r="R2554" s="19">
        <f>INDEX('Pliegos Tarifarios (Santiago)'!$K:$K,MATCH($B2554,'Pliegos Tarifarios (Santiago)'!$A:$A,0))</f>
        <v>732.99199999999996</v>
      </c>
      <c r="S2554" s="21">
        <f t="shared" si="156"/>
        <v>276961.7988476631</v>
      </c>
      <c r="T2554" s="21">
        <f t="shared" si="157"/>
        <v>52622.741781055993</v>
      </c>
      <c r="U2554" s="19">
        <v>0</v>
      </c>
      <c r="V2554" s="21">
        <f t="shared" si="158"/>
        <v>329584.54062871909</v>
      </c>
    </row>
    <row r="2555" spans="1:22" x14ac:dyDescent="0.3">
      <c r="A2555" s="3" t="s">
        <v>142</v>
      </c>
      <c r="B2555" s="3">
        <v>11</v>
      </c>
      <c r="C2555" s="4" t="s">
        <v>178</v>
      </c>
      <c r="D2555" s="3" t="s">
        <v>202</v>
      </c>
      <c r="E2555" s="3" t="s">
        <v>34</v>
      </c>
      <c r="F2555" s="4" t="s">
        <v>35</v>
      </c>
      <c r="G2555" s="3" t="s">
        <v>16</v>
      </c>
      <c r="H2555" s="5">
        <v>1396.1590000000001</v>
      </c>
      <c r="I2555" s="5">
        <v>3.8683999999999998</v>
      </c>
      <c r="J2555" s="5">
        <v>3.8683999999999998</v>
      </c>
      <c r="K2555" s="6">
        <v>1</v>
      </c>
      <c r="L2555" s="5">
        <v>45.04</v>
      </c>
      <c r="M2555" s="19">
        <f>H2555*INDEX('Pliegos Tarifarios (Santiago)'!$B:$B,MATCH($B2555,'Pliegos Tarifarios (Santiago)'!$A:$A,0))</f>
        <v>183962.09831700003</v>
      </c>
      <c r="N2555" s="19">
        <f>I2555*INDEX('Pliegos Tarifarios (Santiago)'!$C:$C,MATCH($B2555,'Pliegos Tarifarios (Santiago)'!$A:$A,0))</f>
        <v>13444.248965199999</v>
      </c>
      <c r="O2555" s="19">
        <f>J2555*INDEX('Pliegos Tarifarios (Santiago)'!$D:$D,MATCH($B2555,'Pliegos Tarifarios (Santiago)'!$A:$A,0))</f>
        <v>56283.951164799997</v>
      </c>
      <c r="P2555" s="19">
        <f>H2555*INDEX('Pliegos Tarifarios (Santiago)'!$E:$E,MATCH($B2555,'Pliegos Tarifarios (Santiago)'!$A:$A,0))</f>
        <v>18183.574816</v>
      </c>
      <c r="Q2555" s="19" cm="1">
        <f t="array" ref="Q2555">H2555*_xlfn.IFS(H2555&lt;=350,INDEX('Pliegos Tarifarios (Santiago)'!$F:$F,MATCH($B2555,'Pliegos Tarifarios (Santiago)'!$A:$A,0)),H2555&lt;=500,INDEX('Pliegos Tarifarios (Santiago)'!$G:$G,MATCH($B2555,'Pliegos Tarifarios (Santiago)'!$A:$A,0)),H2555&lt;=1000,INDEX('Pliegos Tarifarios (Santiago)'!$H:$H,MATCH($B2555,'Pliegos Tarifarios (Santiago)'!$A:$A,0)),H2555&lt;=5000,INDEX('Pliegos Tarifarios (Santiago)'!$I:$I,MATCH($B2555,'Pliegos Tarifarios (Santiago)'!$A:$A,0)),H2555&gt;5000,INDEX('Pliegos Tarifarios (Santiago)'!$J:$J,MATCH($B2555,'Pliegos Tarifarios (Santiago)'!$A:$A,0)))/1.19</f>
        <v>4189.650242857143</v>
      </c>
      <c r="R2555" s="19">
        <f>INDEX('Pliegos Tarifarios (Santiago)'!$K:$K,MATCH($B2555,'Pliegos Tarifarios (Santiago)'!$A:$A,0))</f>
        <v>732.99199999999996</v>
      </c>
      <c r="S2555" s="21">
        <f t="shared" si="156"/>
        <v>276796.51550585724</v>
      </c>
      <c r="T2555" s="21">
        <f t="shared" si="157"/>
        <v>52591.337946112879</v>
      </c>
      <c r="U2555" s="19">
        <v>0</v>
      </c>
      <c r="V2555" s="21">
        <f t="shared" si="158"/>
        <v>329387.85345197015</v>
      </c>
    </row>
    <row r="2556" spans="1:22" x14ac:dyDescent="0.3">
      <c r="A2556" s="3" t="s">
        <v>142</v>
      </c>
      <c r="B2556" s="3">
        <v>11</v>
      </c>
      <c r="C2556" s="4" t="s">
        <v>178</v>
      </c>
      <c r="D2556" s="3" t="s">
        <v>203</v>
      </c>
      <c r="E2556" s="3" t="s">
        <v>34</v>
      </c>
      <c r="F2556" s="4" t="s">
        <v>204</v>
      </c>
      <c r="G2556" s="3" t="s">
        <v>30</v>
      </c>
      <c r="H2556" s="5">
        <v>695.96960000000001</v>
      </c>
      <c r="I2556" s="5">
        <v>1.9241999999999999</v>
      </c>
      <c r="J2556" s="5">
        <v>1.9026000000000001</v>
      </c>
      <c r="K2556" s="6">
        <v>0.9887745556594949</v>
      </c>
      <c r="L2556" s="5">
        <v>22.45</v>
      </c>
      <c r="M2556" s="19">
        <f>H2556*INDEX('Pliegos Tarifarios (Santiago)'!$B:$B,MATCH($B2556,'Pliegos Tarifarios (Santiago)'!$A:$A,0))</f>
        <v>91703.042404799999</v>
      </c>
      <c r="N2556" s="19">
        <f>I2556*INDEX('Pliegos Tarifarios (Santiago)'!$C:$C,MATCH($B2556,'Pliegos Tarifarios (Santiago)'!$A:$A,0))</f>
        <v>6687.3704525999992</v>
      </c>
      <c r="O2556" s="19">
        <f>J2556*INDEX('Pliegos Tarifarios (Santiago)'!$D:$D,MATCH($B2556,'Pliegos Tarifarios (Santiago)'!$A:$A,0))</f>
        <v>27682.205947200004</v>
      </c>
      <c r="P2556" s="19">
        <f>H2556*INDEX('Pliegos Tarifarios (Santiago)'!$E:$E,MATCH($B2556,'Pliegos Tarifarios (Santiago)'!$A:$A,0))</f>
        <v>9064.3080704000004</v>
      </c>
      <c r="Q2556" s="19" cm="1">
        <f t="array" ref="Q2556">H2556*_xlfn.IFS(H2556&lt;=350,INDEX('Pliegos Tarifarios (Santiago)'!$F:$F,MATCH($B2556,'Pliegos Tarifarios (Santiago)'!$A:$A,0)),H2556&lt;=500,INDEX('Pliegos Tarifarios (Santiago)'!$G:$G,MATCH($B2556,'Pliegos Tarifarios (Santiago)'!$A:$A,0)),H2556&lt;=1000,INDEX('Pliegos Tarifarios (Santiago)'!$H:$H,MATCH($B2556,'Pliegos Tarifarios (Santiago)'!$A:$A,0)),H2556&lt;=5000,INDEX('Pliegos Tarifarios (Santiago)'!$I:$I,MATCH($B2556,'Pliegos Tarifarios (Santiago)'!$A:$A,0)),H2556&gt;5000,INDEX('Pliegos Tarifarios (Santiago)'!$J:$J,MATCH($B2556,'Pliegos Tarifarios (Santiago)'!$A:$A,0)))/1.19</f>
        <v>1632.3118937815129</v>
      </c>
      <c r="R2556" s="19">
        <f>INDEX('Pliegos Tarifarios (Santiago)'!$K:$K,MATCH($B2556,'Pliegos Tarifarios (Santiago)'!$A:$A,0))</f>
        <v>732.99199999999996</v>
      </c>
      <c r="S2556" s="21">
        <f t="shared" si="156"/>
        <v>137502.2307687815</v>
      </c>
      <c r="T2556" s="21">
        <f t="shared" si="157"/>
        <v>26125.423846068486</v>
      </c>
      <c r="U2556" s="19">
        <v>0</v>
      </c>
      <c r="V2556" s="21">
        <f t="shared" si="158"/>
        <v>163627.65461485001</v>
      </c>
    </row>
    <row r="2557" spans="1:22" x14ac:dyDescent="0.3">
      <c r="A2557" s="3" t="s">
        <v>142</v>
      </c>
      <c r="B2557" s="3">
        <v>11</v>
      </c>
      <c r="C2557" s="4" t="s">
        <v>178</v>
      </c>
      <c r="D2557" s="3" t="s">
        <v>205</v>
      </c>
      <c r="E2557" s="3" t="s">
        <v>34</v>
      </c>
      <c r="F2557" s="4" t="s">
        <v>206</v>
      </c>
      <c r="G2557" s="3" t="s">
        <v>30</v>
      </c>
      <c r="H2557" s="5">
        <v>695.86599999999999</v>
      </c>
      <c r="I2557" s="5">
        <v>1.9142999999999999</v>
      </c>
      <c r="J2557" s="5">
        <v>1.9087000000000001</v>
      </c>
      <c r="K2557" s="6">
        <v>0.99707464869665163</v>
      </c>
      <c r="L2557" s="5">
        <v>22.45</v>
      </c>
      <c r="M2557" s="19">
        <f>H2557*INDEX('Pliegos Tarifarios (Santiago)'!$B:$B,MATCH($B2557,'Pliegos Tarifarios (Santiago)'!$A:$A,0))</f>
        <v>91689.391757999998</v>
      </c>
      <c r="N2557" s="19">
        <f>I2557*INDEX('Pliegos Tarifarios (Santiago)'!$C:$C,MATCH($B2557,'Pliegos Tarifarios (Santiago)'!$A:$A,0))</f>
        <v>6652.9639628999994</v>
      </c>
      <c r="O2557" s="19">
        <f>J2557*INDEX('Pliegos Tarifarios (Santiago)'!$D:$D,MATCH($B2557,'Pliegos Tarifarios (Santiago)'!$A:$A,0))</f>
        <v>27770.958946400002</v>
      </c>
      <c r="P2557" s="19">
        <f>H2557*INDEX('Pliegos Tarifarios (Santiago)'!$E:$E,MATCH($B2557,'Pliegos Tarifarios (Santiago)'!$A:$A,0))</f>
        <v>9062.9587839999986</v>
      </c>
      <c r="Q2557" s="19" cm="1">
        <f t="array" ref="Q2557">H2557*_xlfn.IFS(H2557&lt;=350,INDEX('Pliegos Tarifarios (Santiago)'!$F:$F,MATCH($B2557,'Pliegos Tarifarios (Santiago)'!$A:$A,0)),H2557&lt;=500,INDEX('Pliegos Tarifarios (Santiago)'!$G:$G,MATCH($B2557,'Pliegos Tarifarios (Santiago)'!$A:$A,0)),H2557&lt;=1000,INDEX('Pliegos Tarifarios (Santiago)'!$H:$H,MATCH($B2557,'Pliegos Tarifarios (Santiago)'!$A:$A,0)),H2557&lt;=5000,INDEX('Pliegos Tarifarios (Santiago)'!$I:$I,MATCH($B2557,'Pliegos Tarifarios (Santiago)'!$A:$A,0)),H2557&gt;5000,INDEX('Pliegos Tarifarios (Santiago)'!$J:$J,MATCH($B2557,'Pliegos Tarifarios (Santiago)'!$A:$A,0)))/1.19</f>
        <v>1632.0689126050422</v>
      </c>
      <c r="R2557" s="19">
        <f>INDEX('Pliegos Tarifarios (Santiago)'!$K:$K,MATCH($B2557,'Pliegos Tarifarios (Santiago)'!$A:$A,0))</f>
        <v>732.99199999999996</v>
      </c>
      <c r="S2557" s="21">
        <f t="shared" si="156"/>
        <v>137541.33436390504</v>
      </c>
      <c r="T2557" s="21">
        <f t="shared" si="157"/>
        <v>26132.853529141958</v>
      </c>
      <c r="U2557" s="19">
        <v>0</v>
      </c>
      <c r="V2557" s="21">
        <f t="shared" si="158"/>
        <v>163674.187893047</v>
      </c>
    </row>
    <row r="2558" spans="1:22" x14ac:dyDescent="0.3">
      <c r="A2558" s="3" t="s">
        <v>142</v>
      </c>
      <c r="B2558" s="3">
        <v>11</v>
      </c>
      <c r="C2558" s="4" t="s">
        <v>178</v>
      </c>
      <c r="D2558" s="3" t="s">
        <v>207</v>
      </c>
      <c r="E2558" s="3" t="s">
        <v>34</v>
      </c>
      <c r="F2558" s="4" t="s">
        <v>208</v>
      </c>
      <c r="G2558" s="3" t="s">
        <v>30</v>
      </c>
      <c r="H2558" s="5">
        <v>697.13139999999999</v>
      </c>
      <c r="I2558" s="5">
        <v>1.9236</v>
      </c>
      <c r="J2558" s="5">
        <v>1.9127000000000001</v>
      </c>
      <c r="K2558" s="6">
        <v>0.99433354127677276</v>
      </c>
      <c r="L2558" s="5">
        <v>22.49</v>
      </c>
      <c r="M2558" s="19">
        <f>H2558*INDEX('Pliegos Tarifarios (Santiago)'!$B:$B,MATCH($B2558,'Pliegos Tarifarios (Santiago)'!$A:$A,0))</f>
        <v>91856.124658200002</v>
      </c>
      <c r="N2558" s="19">
        <f>I2558*INDEX('Pliegos Tarifarios (Santiago)'!$C:$C,MATCH($B2558,'Pliegos Tarifarios (Santiago)'!$A:$A,0))</f>
        <v>6685.2852107999997</v>
      </c>
      <c r="O2558" s="19">
        <f>J2558*INDEX('Pliegos Tarifarios (Santiago)'!$D:$D,MATCH($B2558,'Pliegos Tarifarios (Santiago)'!$A:$A,0))</f>
        <v>27829.157634400002</v>
      </c>
      <c r="P2558" s="19">
        <f>H2558*INDEX('Pliegos Tarifarios (Santiago)'!$E:$E,MATCH($B2558,'Pliegos Tarifarios (Santiago)'!$A:$A,0))</f>
        <v>9079.4393535999989</v>
      </c>
      <c r="Q2558" s="19" cm="1">
        <f t="array" ref="Q2558">H2558*_xlfn.IFS(H2558&lt;=350,INDEX('Pliegos Tarifarios (Santiago)'!$F:$F,MATCH($B2558,'Pliegos Tarifarios (Santiago)'!$A:$A,0)),H2558&lt;=500,INDEX('Pliegos Tarifarios (Santiago)'!$G:$G,MATCH($B2558,'Pliegos Tarifarios (Santiago)'!$A:$A,0)),H2558&lt;=1000,INDEX('Pliegos Tarifarios (Santiago)'!$H:$H,MATCH($B2558,'Pliegos Tarifarios (Santiago)'!$A:$A,0)),H2558&lt;=5000,INDEX('Pliegos Tarifarios (Santiago)'!$I:$I,MATCH($B2558,'Pliegos Tarifarios (Santiago)'!$A:$A,0)),H2558&gt;5000,INDEX('Pliegos Tarifarios (Santiago)'!$J:$J,MATCH($B2558,'Pliegos Tarifarios (Santiago)'!$A:$A,0)))/1.19</f>
        <v>1635.0367541176472</v>
      </c>
      <c r="R2558" s="19">
        <f>INDEX('Pliegos Tarifarios (Santiago)'!$K:$K,MATCH($B2558,'Pliegos Tarifarios (Santiago)'!$A:$A,0))</f>
        <v>732.99199999999996</v>
      </c>
      <c r="S2558" s="21">
        <f t="shared" si="156"/>
        <v>137818.03561111764</v>
      </c>
      <c r="T2558" s="21">
        <f t="shared" si="157"/>
        <v>26185.426766112352</v>
      </c>
      <c r="U2558" s="19">
        <v>0</v>
      </c>
      <c r="V2558" s="21">
        <f t="shared" si="158"/>
        <v>164003.46237723</v>
      </c>
    </row>
    <row r="2559" spans="1:22" x14ac:dyDescent="0.3">
      <c r="A2559" s="3" t="s">
        <v>142</v>
      </c>
      <c r="B2559" s="3">
        <v>11</v>
      </c>
      <c r="C2559" s="4" t="s">
        <v>178</v>
      </c>
      <c r="D2559" s="3" t="s">
        <v>209</v>
      </c>
      <c r="E2559" s="3" t="s">
        <v>34</v>
      </c>
      <c r="F2559" s="4" t="s">
        <v>210</v>
      </c>
      <c r="G2559" s="3" t="s">
        <v>30</v>
      </c>
      <c r="H2559" s="5">
        <v>699.75670000000002</v>
      </c>
      <c r="I2559" s="5">
        <v>1.9245000000000001</v>
      </c>
      <c r="J2559" s="5">
        <v>1.8963000000000001</v>
      </c>
      <c r="K2559" s="6">
        <v>0.98534684333593137</v>
      </c>
      <c r="L2559" s="5">
        <v>22.57</v>
      </c>
      <c r="M2559" s="19">
        <f>H2559*INDEX('Pliegos Tarifarios (Santiago)'!$B:$B,MATCH($B2559,'Pliegos Tarifarios (Santiago)'!$A:$A,0))</f>
        <v>92202.042062100008</v>
      </c>
      <c r="N2559" s="19">
        <f>I2559*INDEX('Pliegos Tarifarios (Santiago)'!$C:$C,MATCH($B2559,'Pliegos Tarifarios (Santiago)'!$A:$A,0))</f>
        <v>6688.4130734999999</v>
      </c>
      <c r="O2559" s="19">
        <f>J2559*INDEX('Pliegos Tarifarios (Santiago)'!$D:$D,MATCH($B2559,'Pliegos Tarifarios (Santiago)'!$A:$A,0))</f>
        <v>27590.543013600003</v>
      </c>
      <c r="P2559" s="19">
        <f>H2559*INDEX('Pliegos Tarifarios (Santiago)'!$E:$E,MATCH($B2559,'Pliegos Tarifarios (Santiago)'!$A:$A,0))</f>
        <v>9113.6312607999989</v>
      </c>
      <c r="Q2559" s="19" cm="1">
        <f t="array" ref="Q2559">H2559*_xlfn.IFS(H2559&lt;=350,INDEX('Pliegos Tarifarios (Santiago)'!$F:$F,MATCH($B2559,'Pliegos Tarifarios (Santiago)'!$A:$A,0)),H2559&lt;=500,INDEX('Pliegos Tarifarios (Santiago)'!$G:$G,MATCH($B2559,'Pliegos Tarifarios (Santiago)'!$A:$A,0)),H2559&lt;=1000,INDEX('Pliegos Tarifarios (Santiago)'!$H:$H,MATCH($B2559,'Pliegos Tarifarios (Santiago)'!$A:$A,0)),H2559&lt;=5000,INDEX('Pliegos Tarifarios (Santiago)'!$I:$I,MATCH($B2559,'Pliegos Tarifarios (Santiago)'!$A:$A,0)),H2559&gt;5000,INDEX('Pliegos Tarifarios (Santiago)'!$J:$J,MATCH($B2559,'Pliegos Tarifarios (Santiago)'!$A:$A,0)))/1.19</f>
        <v>1641.1940753781516</v>
      </c>
      <c r="R2559" s="19">
        <f>INDEX('Pliegos Tarifarios (Santiago)'!$K:$K,MATCH($B2559,'Pliegos Tarifarios (Santiago)'!$A:$A,0))</f>
        <v>732.99199999999996</v>
      </c>
      <c r="S2559" s="21">
        <f t="shared" si="156"/>
        <v>137968.81548537815</v>
      </c>
      <c r="T2559" s="21">
        <f t="shared" si="157"/>
        <v>26214.074942221847</v>
      </c>
      <c r="U2559" s="19">
        <v>0</v>
      </c>
      <c r="V2559" s="21">
        <f t="shared" si="158"/>
        <v>164182.89042759998</v>
      </c>
    </row>
    <row r="2560" spans="1:22" x14ac:dyDescent="0.3">
      <c r="A2560" s="3" t="s">
        <v>142</v>
      </c>
      <c r="B2560" s="3">
        <v>11</v>
      </c>
      <c r="C2560" s="4" t="s">
        <v>178</v>
      </c>
      <c r="D2560" s="3" t="s">
        <v>211</v>
      </c>
      <c r="E2560" s="3" t="s">
        <v>34</v>
      </c>
      <c r="F2560" s="4" t="s">
        <v>212</v>
      </c>
      <c r="G2560" s="3" t="s">
        <v>16</v>
      </c>
      <c r="H2560" s="5">
        <v>1396.915</v>
      </c>
      <c r="I2560" s="5">
        <v>3.7951999999999999</v>
      </c>
      <c r="J2560" s="5">
        <v>3.7951999999999999</v>
      </c>
      <c r="K2560" s="6">
        <v>1</v>
      </c>
      <c r="L2560" s="5">
        <v>45.06</v>
      </c>
      <c r="M2560" s="19">
        <f>H2560*INDEX('Pliegos Tarifarios (Santiago)'!$B:$B,MATCH($B2560,'Pliegos Tarifarios (Santiago)'!$A:$A,0))</f>
        <v>184061.71114500001</v>
      </c>
      <c r="N2560" s="19">
        <f>I2560*INDEX('Pliegos Tarifarios (Santiago)'!$C:$C,MATCH($B2560,'Pliegos Tarifarios (Santiago)'!$A:$A,0))</f>
        <v>13189.849465599998</v>
      </c>
      <c r="O2560" s="19">
        <f>J2560*INDEX('Pliegos Tarifarios (Santiago)'!$D:$D,MATCH($B2560,'Pliegos Tarifarios (Santiago)'!$A:$A,0))</f>
        <v>55218.915174399997</v>
      </c>
      <c r="P2560" s="19">
        <f>H2560*INDEX('Pliegos Tarifarios (Santiago)'!$E:$E,MATCH($B2560,'Pliegos Tarifarios (Santiago)'!$A:$A,0))</f>
        <v>18193.420959999999</v>
      </c>
      <c r="Q2560" s="19" cm="1">
        <f t="array" ref="Q2560">H2560*_xlfn.IFS(H2560&lt;=350,INDEX('Pliegos Tarifarios (Santiago)'!$F:$F,MATCH($B2560,'Pliegos Tarifarios (Santiago)'!$A:$A,0)),H2560&lt;=500,INDEX('Pliegos Tarifarios (Santiago)'!$G:$G,MATCH($B2560,'Pliegos Tarifarios (Santiago)'!$A:$A,0)),H2560&lt;=1000,INDEX('Pliegos Tarifarios (Santiago)'!$H:$H,MATCH($B2560,'Pliegos Tarifarios (Santiago)'!$A:$A,0)),H2560&lt;=5000,INDEX('Pliegos Tarifarios (Santiago)'!$I:$I,MATCH($B2560,'Pliegos Tarifarios (Santiago)'!$A:$A,0)),H2560&gt;5000,INDEX('Pliegos Tarifarios (Santiago)'!$J:$J,MATCH($B2560,'Pliegos Tarifarios (Santiago)'!$A:$A,0)))/1.19</f>
        <v>4191.9188781512603</v>
      </c>
      <c r="R2560" s="19">
        <f>INDEX('Pliegos Tarifarios (Santiago)'!$K:$K,MATCH($B2560,'Pliegos Tarifarios (Santiago)'!$A:$A,0))</f>
        <v>732.99199999999996</v>
      </c>
      <c r="S2560" s="21">
        <f t="shared" si="156"/>
        <v>275588.80762315134</v>
      </c>
      <c r="T2560" s="21">
        <f t="shared" si="157"/>
        <v>52361.873448398757</v>
      </c>
      <c r="U2560" s="19">
        <v>0</v>
      </c>
      <c r="V2560" s="21">
        <f t="shared" si="158"/>
        <v>327950.68107155012</v>
      </c>
    </row>
    <row r="2561" spans="1:22" x14ac:dyDescent="0.3">
      <c r="A2561" s="3" t="s">
        <v>142</v>
      </c>
      <c r="B2561" s="3">
        <v>11</v>
      </c>
      <c r="C2561" s="4" t="s">
        <v>178</v>
      </c>
      <c r="D2561" s="3" t="s">
        <v>213</v>
      </c>
      <c r="E2561" s="3" t="s">
        <v>34</v>
      </c>
      <c r="F2561" s="4" t="s">
        <v>214</v>
      </c>
      <c r="G2561" s="3" t="s">
        <v>30</v>
      </c>
      <c r="H2561" s="5">
        <v>418.95150000000001</v>
      </c>
      <c r="I2561" s="5">
        <v>1.1584000000000001</v>
      </c>
      <c r="J2561" s="5">
        <v>1.1584000000000001</v>
      </c>
      <c r="K2561" s="6">
        <v>1</v>
      </c>
      <c r="L2561" s="5">
        <v>13.51</v>
      </c>
      <c r="M2561" s="19">
        <f>H2561*INDEX('Pliegos Tarifarios (Santiago)'!$B:$B,MATCH($B2561,'Pliegos Tarifarios (Santiago)'!$A:$A,0))</f>
        <v>55202.306494500001</v>
      </c>
      <c r="N2561" s="19">
        <f>I2561*INDEX('Pliegos Tarifarios (Santiago)'!$C:$C,MATCH($B2561,'Pliegos Tarifarios (Santiago)'!$A:$A,0))</f>
        <v>4025.9068351999999</v>
      </c>
      <c r="O2561" s="19">
        <f>J2561*INDEX('Pliegos Tarifarios (Santiago)'!$D:$D,MATCH($B2561,'Pliegos Tarifarios (Santiago)'!$A:$A,0))</f>
        <v>16854.340044800003</v>
      </c>
      <c r="P2561" s="19">
        <f>H2561*INDEX('Pliegos Tarifarios (Santiago)'!$E:$E,MATCH($B2561,'Pliegos Tarifarios (Santiago)'!$A:$A,0))</f>
        <v>5456.424336</v>
      </c>
      <c r="Q2561" s="19" cm="1">
        <f t="array" ref="Q2561">H2561*_xlfn.IFS(H2561&lt;=350,INDEX('Pliegos Tarifarios (Santiago)'!$F:$F,MATCH($B2561,'Pliegos Tarifarios (Santiago)'!$A:$A,0)),H2561&lt;=500,INDEX('Pliegos Tarifarios (Santiago)'!$G:$G,MATCH($B2561,'Pliegos Tarifarios (Santiago)'!$A:$A,0)),H2561&lt;=1000,INDEX('Pliegos Tarifarios (Santiago)'!$H:$H,MATCH($B2561,'Pliegos Tarifarios (Santiago)'!$A:$A,0)),H2561&lt;=5000,INDEX('Pliegos Tarifarios (Santiago)'!$I:$I,MATCH($B2561,'Pliegos Tarifarios (Santiago)'!$A:$A,0)),H2561&gt;5000,INDEX('Pliegos Tarifarios (Santiago)'!$J:$J,MATCH($B2561,'Pliegos Tarifarios (Santiago)'!$A:$A,0)))/1.19</f>
        <v>590.05270084033623</v>
      </c>
      <c r="R2561" s="19">
        <f>INDEX('Pliegos Tarifarios (Santiago)'!$K:$K,MATCH($B2561,'Pliegos Tarifarios (Santiago)'!$A:$A,0))</f>
        <v>732.99199999999996</v>
      </c>
      <c r="S2561" s="21">
        <f t="shared" si="156"/>
        <v>82862.022411340338</v>
      </c>
      <c r="T2561" s="21">
        <f t="shared" si="157"/>
        <v>15743.784258154665</v>
      </c>
      <c r="U2561" s="19">
        <v>0</v>
      </c>
      <c r="V2561" s="21">
        <f t="shared" si="158"/>
        <v>98605.80666949501</v>
      </c>
    </row>
    <row r="2562" spans="1:22" x14ac:dyDescent="0.3">
      <c r="A2562" s="3" t="s">
        <v>142</v>
      </c>
      <c r="B2562" s="3">
        <v>11</v>
      </c>
      <c r="C2562" s="4" t="s">
        <v>178</v>
      </c>
      <c r="D2562" s="3" t="s">
        <v>215</v>
      </c>
      <c r="E2562" s="3" t="s">
        <v>34</v>
      </c>
      <c r="F2562" s="4" t="s">
        <v>216</v>
      </c>
      <c r="G2562" s="3" t="s">
        <v>30</v>
      </c>
      <c r="H2562" s="5">
        <v>418.60079999999999</v>
      </c>
      <c r="I2562" s="5">
        <v>1.1465000000000001</v>
      </c>
      <c r="J2562" s="5">
        <v>1.1367</v>
      </c>
      <c r="K2562" s="6">
        <v>0.99145224596598336</v>
      </c>
      <c r="L2562" s="5">
        <v>13.5</v>
      </c>
      <c r="M2562" s="19">
        <f>H2562*INDEX('Pliegos Tarifarios (Santiago)'!$B:$B,MATCH($B2562,'Pliegos Tarifarios (Santiago)'!$A:$A,0))</f>
        <v>55156.097210400003</v>
      </c>
      <c r="N2562" s="19">
        <f>I2562*INDEX('Pliegos Tarifarios (Santiago)'!$C:$C,MATCH($B2562,'Pliegos Tarifarios (Santiago)'!$A:$A,0))</f>
        <v>3984.5495394999998</v>
      </c>
      <c r="O2562" s="19">
        <f>J2562*INDEX('Pliegos Tarifarios (Santiago)'!$D:$D,MATCH($B2562,'Pliegos Tarifarios (Santiago)'!$A:$A,0))</f>
        <v>16538.612162400001</v>
      </c>
      <c r="P2562" s="19">
        <f>H2562*INDEX('Pliegos Tarifarios (Santiago)'!$E:$E,MATCH($B2562,'Pliegos Tarifarios (Santiago)'!$A:$A,0))</f>
        <v>5451.8568191999993</v>
      </c>
      <c r="Q2562" s="19" cm="1">
        <f t="array" ref="Q2562">H2562*_xlfn.IFS(H2562&lt;=350,INDEX('Pliegos Tarifarios (Santiago)'!$F:$F,MATCH($B2562,'Pliegos Tarifarios (Santiago)'!$A:$A,0)),H2562&lt;=500,INDEX('Pliegos Tarifarios (Santiago)'!$G:$G,MATCH($B2562,'Pliegos Tarifarios (Santiago)'!$A:$A,0)),H2562&lt;=1000,INDEX('Pliegos Tarifarios (Santiago)'!$H:$H,MATCH($B2562,'Pliegos Tarifarios (Santiago)'!$A:$A,0)),H2562&lt;=5000,INDEX('Pliegos Tarifarios (Santiago)'!$I:$I,MATCH($B2562,'Pliegos Tarifarios (Santiago)'!$A:$A,0)),H2562&gt;5000,INDEX('Pliegos Tarifarios (Santiago)'!$J:$J,MATCH($B2562,'Pliegos Tarifarios (Santiago)'!$A:$A,0)))/1.19</f>
        <v>589.55877378151263</v>
      </c>
      <c r="R2562" s="19">
        <f>INDEX('Pliegos Tarifarios (Santiago)'!$K:$K,MATCH($B2562,'Pliegos Tarifarios (Santiago)'!$A:$A,0))</f>
        <v>732.99199999999996</v>
      </c>
      <c r="S2562" s="21">
        <f t="shared" si="156"/>
        <v>82453.666505281493</v>
      </c>
      <c r="T2562" s="21">
        <f t="shared" si="157"/>
        <v>15666.196636003484</v>
      </c>
      <c r="U2562" s="19">
        <v>0</v>
      </c>
      <c r="V2562" s="21">
        <f t="shared" si="158"/>
        <v>98119.863141284979</v>
      </c>
    </row>
    <row r="2563" spans="1:22" x14ac:dyDescent="0.3">
      <c r="A2563" s="3" t="s">
        <v>142</v>
      </c>
      <c r="B2563" s="3">
        <v>11</v>
      </c>
      <c r="C2563" s="4" t="s">
        <v>178</v>
      </c>
      <c r="D2563" s="3" t="s">
        <v>217</v>
      </c>
      <c r="E2563" s="3" t="s">
        <v>34</v>
      </c>
      <c r="F2563" s="4" t="s">
        <v>218</v>
      </c>
      <c r="G2563" s="3" t="s">
        <v>30</v>
      </c>
      <c r="H2563" s="5">
        <v>419.0154</v>
      </c>
      <c r="I2563" s="5">
        <v>1.1564000000000001</v>
      </c>
      <c r="J2563" s="5">
        <v>1.1559999999999999</v>
      </c>
      <c r="K2563" s="6">
        <v>0.99965409892770651</v>
      </c>
      <c r="L2563" s="5">
        <v>13.52</v>
      </c>
      <c r="M2563" s="19">
        <f>H2563*INDEX('Pliegos Tarifarios (Santiago)'!$B:$B,MATCH($B2563,'Pliegos Tarifarios (Santiago)'!$A:$A,0))</f>
        <v>55210.726150200004</v>
      </c>
      <c r="N2563" s="19">
        <f>I2563*INDEX('Pliegos Tarifarios (Santiago)'!$C:$C,MATCH($B2563,'Pliegos Tarifarios (Santiago)'!$A:$A,0))</f>
        <v>4018.9560292000001</v>
      </c>
      <c r="O2563" s="19">
        <f>J2563*INDEX('Pliegos Tarifarios (Santiago)'!$D:$D,MATCH($B2563,'Pliegos Tarifarios (Santiago)'!$A:$A,0))</f>
        <v>16819.420832</v>
      </c>
      <c r="P2563" s="19">
        <f>H2563*INDEX('Pliegos Tarifarios (Santiago)'!$E:$E,MATCH($B2563,'Pliegos Tarifarios (Santiago)'!$A:$A,0))</f>
        <v>5457.2565695999992</v>
      </c>
      <c r="Q2563" s="19" cm="1">
        <f t="array" ref="Q2563">H2563*_xlfn.IFS(H2563&lt;=350,INDEX('Pliegos Tarifarios (Santiago)'!$F:$F,MATCH($B2563,'Pliegos Tarifarios (Santiago)'!$A:$A,0)),H2563&lt;=500,INDEX('Pliegos Tarifarios (Santiago)'!$G:$G,MATCH($B2563,'Pliegos Tarifarios (Santiago)'!$A:$A,0)),H2563&lt;=1000,INDEX('Pliegos Tarifarios (Santiago)'!$H:$H,MATCH($B2563,'Pliegos Tarifarios (Santiago)'!$A:$A,0)),H2563&lt;=5000,INDEX('Pliegos Tarifarios (Santiago)'!$I:$I,MATCH($B2563,'Pliegos Tarifarios (Santiago)'!$A:$A,0)),H2563&gt;5000,INDEX('Pliegos Tarifarios (Santiago)'!$J:$J,MATCH($B2563,'Pliegos Tarifarios (Santiago)'!$A:$A,0)))/1.19</f>
        <v>590.14269781512621</v>
      </c>
      <c r="R2563" s="19">
        <f>INDEX('Pliegos Tarifarios (Santiago)'!$K:$K,MATCH($B2563,'Pliegos Tarifarios (Santiago)'!$A:$A,0))</f>
        <v>732.99199999999996</v>
      </c>
      <c r="S2563" s="21">
        <f t="shared" si="156"/>
        <v>82829.494278815124</v>
      </c>
      <c r="T2563" s="21">
        <f t="shared" si="157"/>
        <v>15737.603912974873</v>
      </c>
      <c r="U2563" s="19">
        <v>0</v>
      </c>
      <c r="V2563" s="21">
        <f t="shared" si="158"/>
        <v>98567.098191789992</v>
      </c>
    </row>
    <row r="2564" spans="1:22" x14ac:dyDescent="0.3">
      <c r="A2564" s="3" t="s">
        <v>142</v>
      </c>
      <c r="B2564" s="3">
        <v>11</v>
      </c>
      <c r="C2564" s="4" t="s">
        <v>178</v>
      </c>
      <c r="D2564" s="3" t="s">
        <v>219</v>
      </c>
      <c r="E2564" s="3" t="s">
        <v>34</v>
      </c>
      <c r="F2564" s="4" t="s">
        <v>220</v>
      </c>
      <c r="G2564" s="3" t="s">
        <v>30</v>
      </c>
      <c r="H2564" s="5">
        <v>418.27190000000002</v>
      </c>
      <c r="I2564" s="5">
        <v>1.1561999999999999</v>
      </c>
      <c r="J2564" s="5">
        <v>1.143</v>
      </c>
      <c r="K2564" s="6">
        <v>0.9885832900882201</v>
      </c>
      <c r="L2564" s="5">
        <v>13.49</v>
      </c>
      <c r="M2564" s="19">
        <f>H2564*INDEX('Pliegos Tarifarios (Santiago)'!$B:$B,MATCH($B2564,'Pliegos Tarifarios (Santiago)'!$A:$A,0))</f>
        <v>55112.760359700005</v>
      </c>
      <c r="N2564" s="19">
        <f>I2564*INDEX('Pliegos Tarifarios (Santiago)'!$C:$C,MATCH($B2564,'Pliegos Tarifarios (Santiago)'!$A:$A,0))</f>
        <v>4018.2609485999992</v>
      </c>
      <c r="O2564" s="19">
        <f>J2564*INDEX('Pliegos Tarifarios (Santiago)'!$D:$D,MATCH($B2564,'Pliegos Tarifarios (Santiago)'!$A:$A,0))</f>
        <v>16630.275096000001</v>
      </c>
      <c r="P2564" s="19">
        <f>H2564*INDEX('Pliegos Tarifarios (Santiago)'!$E:$E,MATCH($B2564,'Pliegos Tarifarios (Santiago)'!$A:$A,0))</f>
        <v>5447.5732256000001</v>
      </c>
      <c r="Q2564" s="19" cm="1">
        <f t="array" ref="Q2564">H2564*_xlfn.IFS(H2564&lt;=350,INDEX('Pliegos Tarifarios (Santiago)'!$F:$F,MATCH($B2564,'Pliegos Tarifarios (Santiago)'!$A:$A,0)),H2564&lt;=500,INDEX('Pliegos Tarifarios (Santiago)'!$G:$G,MATCH($B2564,'Pliegos Tarifarios (Santiago)'!$A:$A,0)),H2564&lt;=1000,INDEX('Pliegos Tarifarios (Santiago)'!$H:$H,MATCH($B2564,'Pliegos Tarifarios (Santiago)'!$A:$A,0)),H2564&lt;=5000,INDEX('Pliegos Tarifarios (Santiago)'!$I:$I,MATCH($B2564,'Pliegos Tarifarios (Santiago)'!$A:$A,0)),H2564&gt;5000,INDEX('Pliegos Tarifarios (Santiago)'!$J:$J,MATCH($B2564,'Pliegos Tarifarios (Santiago)'!$A:$A,0)))/1.19</f>
        <v>589.09554991596644</v>
      </c>
      <c r="R2564" s="19">
        <f>INDEX('Pliegos Tarifarios (Santiago)'!$K:$K,MATCH($B2564,'Pliegos Tarifarios (Santiago)'!$A:$A,0))</f>
        <v>732.99199999999996</v>
      </c>
      <c r="S2564" s="21">
        <f t="shared" si="156"/>
        <v>82530.957179815974</v>
      </c>
      <c r="T2564" s="21">
        <f t="shared" si="157"/>
        <v>15680.881864165036</v>
      </c>
      <c r="U2564" s="19">
        <v>0</v>
      </c>
      <c r="V2564" s="21">
        <f t="shared" si="158"/>
        <v>98211.839043981017</v>
      </c>
    </row>
    <row r="2565" spans="1:22" x14ac:dyDescent="0.3">
      <c r="A2565" s="3" t="s">
        <v>142</v>
      </c>
      <c r="B2565" s="3">
        <v>11</v>
      </c>
      <c r="C2565" s="4" t="s">
        <v>178</v>
      </c>
      <c r="D2565" s="3" t="s">
        <v>221</v>
      </c>
      <c r="E2565" s="3" t="s">
        <v>34</v>
      </c>
      <c r="F2565" s="4" t="s">
        <v>222</v>
      </c>
      <c r="G2565" s="3" t="s">
        <v>30</v>
      </c>
      <c r="H2565" s="5">
        <v>418.98939999999999</v>
      </c>
      <c r="I2565" s="5">
        <v>1.1352</v>
      </c>
      <c r="J2565" s="5">
        <v>1.1208</v>
      </c>
      <c r="K2565" s="6">
        <v>0.9873150105708246</v>
      </c>
      <c r="L2565" s="5">
        <v>13.52</v>
      </c>
      <c r="M2565" s="19">
        <f>H2565*INDEX('Pliegos Tarifarios (Santiago)'!$B:$B,MATCH($B2565,'Pliegos Tarifarios (Santiago)'!$A:$A,0))</f>
        <v>55207.300312200001</v>
      </c>
      <c r="N2565" s="19">
        <f>I2565*INDEX('Pliegos Tarifarios (Santiago)'!$C:$C,MATCH($B2565,'Pliegos Tarifarios (Santiago)'!$A:$A,0))</f>
        <v>3945.2774855999996</v>
      </c>
      <c r="O2565" s="19">
        <f>J2565*INDEX('Pliegos Tarifarios (Santiago)'!$D:$D,MATCH($B2565,'Pliegos Tarifarios (Santiago)'!$A:$A,0))</f>
        <v>16307.2723776</v>
      </c>
      <c r="P2565" s="19">
        <f>H2565*INDEX('Pliegos Tarifarios (Santiago)'!$E:$E,MATCH($B2565,'Pliegos Tarifarios (Santiago)'!$A:$A,0))</f>
        <v>5456.9179455999993</v>
      </c>
      <c r="Q2565" s="19" cm="1">
        <f t="array" ref="Q2565">H2565*_xlfn.IFS(H2565&lt;=350,INDEX('Pliegos Tarifarios (Santiago)'!$F:$F,MATCH($B2565,'Pliegos Tarifarios (Santiago)'!$A:$A,0)),H2565&lt;=500,INDEX('Pliegos Tarifarios (Santiago)'!$G:$G,MATCH($B2565,'Pliegos Tarifarios (Santiago)'!$A:$A,0)),H2565&lt;=1000,INDEX('Pliegos Tarifarios (Santiago)'!$H:$H,MATCH($B2565,'Pliegos Tarifarios (Santiago)'!$A:$A,0)),H2565&lt;=5000,INDEX('Pliegos Tarifarios (Santiago)'!$I:$I,MATCH($B2565,'Pliegos Tarifarios (Santiago)'!$A:$A,0)),H2565&gt;5000,INDEX('Pliegos Tarifarios (Santiago)'!$J:$J,MATCH($B2565,'Pliegos Tarifarios (Santiago)'!$A:$A,0)))/1.19</f>
        <v>590.10607932773121</v>
      </c>
      <c r="R2565" s="19">
        <f>INDEX('Pliegos Tarifarios (Santiago)'!$K:$K,MATCH($B2565,'Pliegos Tarifarios (Santiago)'!$A:$A,0))</f>
        <v>732.99199999999996</v>
      </c>
      <c r="S2565" s="21">
        <f t="shared" si="156"/>
        <v>82239.866200327728</v>
      </c>
      <c r="T2565" s="21">
        <f t="shared" si="157"/>
        <v>15625.574578062269</v>
      </c>
      <c r="U2565" s="19">
        <v>0</v>
      </c>
      <c r="V2565" s="21">
        <f t="shared" si="158"/>
        <v>97865.440778389995</v>
      </c>
    </row>
    <row r="2566" spans="1:22" x14ac:dyDescent="0.3">
      <c r="A2566" s="3" t="s">
        <v>142</v>
      </c>
      <c r="B2566" s="3">
        <v>11</v>
      </c>
      <c r="C2566" s="4" t="s">
        <v>178</v>
      </c>
      <c r="D2566" s="3" t="s">
        <v>223</v>
      </c>
      <c r="E2566" s="3" t="s">
        <v>34</v>
      </c>
      <c r="F2566" s="4" t="s">
        <v>224</v>
      </c>
      <c r="G2566" s="3" t="s">
        <v>30</v>
      </c>
      <c r="H2566" s="5">
        <v>418.86840000000001</v>
      </c>
      <c r="I2566" s="5">
        <v>1.1447000000000001</v>
      </c>
      <c r="J2566" s="5">
        <v>1.1353</v>
      </c>
      <c r="K2566" s="6">
        <v>0.99178824146064459</v>
      </c>
      <c r="L2566" s="5">
        <v>13.51</v>
      </c>
      <c r="M2566" s="19">
        <f>H2566*INDEX('Pliegos Tarifarios (Santiago)'!$B:$B,MATCH($B2566,'Pliegos Tarifarios (Santiago)'!$A:$A,0))</f>
        <v>55191.356989200001</v>
      </c>
      <c r="N2566" s="19">
        <f>I2566*INDEX('Pliegos Tarifarios (Santiago)'!$C:$C,MATCH($B2566,'Pliegos Tarifarios (Santiago)'!$A:$A,0))</f>
        <v>3978.2938141</v>
      </c>
      <c r="O2566" s="19">
        <f>J2566*INDEX('Pliegos Tarifarios (Santiago)'!$D:$D,MATCH($B2566,'Pliegos Tarifarios (Santiago)'!$A:$A,0))</f>
        <v>16518.242621599999</v>
      </c>
      <c r="P2566" s="19">
        <f>H2566*INDEX('Pliegos Tarifarios (Santiago)'!$E:$E,MATCH($B2566,'Pliegos Tarifarios (Santiago)'!$A:$A,0))</f>
        <v>5455.3420415999999</v>
      </c>
      <c r="Q2566" s="19" cm="1">
        <f t="array" ref="Q2566">H2566*_xlfn.IFS(H2566&lt;=350,INDEX('Pliegos Tarifarios (Santiago)'!$F:$F,MATCH($B2566,'Pliegos Tarifarios (Santiago)'!$A:$A,0)),H2566&lt;=500,INDEX('Pliegos Tarifarios (Santiago)'!$G:$G,MATCH($B2566,'Pliegos Tarifarios (Santiago)'!$A:$A,0)),H2566&lt;=1000,INDEX('Pliegos Tarifarios (Santiago)'!$H:$H,MATCH($B2566,'Pliegos Tarifarios (Santiago)'!$A:$A,0)),H2566&lt;=5000,INDEX('Pliegos Tarifarios (Santiago)'!$I:$I,MATCH($B2566,'Pliegos Tarifarios (Santiago)'!$A:$A,0)),H2566&gt;5000,INDEX('Pliegos Tarifarios (Santiago)'!$J:$J,MATCH($B2566,'Pliegos Tarifarios (Santiago)'!$A:$A,0)))/1.19</f>
        <v>589.93566252100845</v>
      </c>
      <c r="R2566" s="19">
        <f>INDEX('Pliegos Tarifarios (Santiago)'!$K:$K,MATCH($B2566,'Pliegos Tarifarios (Santiago)'!$A:$A,0))</f>
        <v>732.99199999999996</v>
      </c>
      <c r="S2566" s="21">
        <f t="shared" si="156"/>
        <v>82466.163129021006</v>
      </c>
      <c r="T2566" s="21">
        <f t="shared" si="157"/>
        <v>15668.570994513992</v>
      </c>
      <c r="U2566" s="19">
        <v>0</v>
      </c>
      <c r="V2566" s="21">
        <f t="shared" si="158"/>
        <v>98134.734123535003</v>
      </c>
    </row>
    <row r="2567" spans="1:22" x14ac:dyDescent="0.3">
      <c r="A2567" s="3" t="s">
        <v>142</v>
      </c>
      <c r="B2567" s="3">
        <v>11</v>
      </c>
      <c r="C2567" s="4" t="s">
        <v>178</v>
      </c>
      <c r="D2567" s="3" t="s">
        <v>225</v>
      </c>
      <c r="E2567" s="3" t="s">
        <v>34</v>
      </c>
      <c r="F2567" s="4" t="s">
        <v>226</v>
      </c>
      <c r="G2567" s="3" t="s">
        <v>30</v>
      </c>
      <c r="H2567" s="5">
        <v>419.44479999999999</v>
      </c>
      <c r="I2567" s="5">
        <v>1.1496</v>
      </c>
      <c r="J2567" s="5">
        <v>1.1331</v>
      </c>
      <c r="K2567" s="6">
        <v>0.98564718162839249</v>
      </c>
      <c r="L2567" s="5">
        <v>13.53</v>
      </c>
      <c r="M2567" s="19">
        <f>H2567*INDEX('Pliegos Tarifarios (Santiago)'!$B:$B,MATCH($B2567,'Pliegos Tarifarios (Santiago)'!$A:$A,0))</f>
        <v>55267.305182399999</v>
      </c>
      <c r="N2567" s="19">
        <f>I2567*INDEX('Pliegos Tarifarios (Santiago)'!$C:$C,MATCH($B2567,'Pliegos Tarifarios (Santiago)'!$A:$A,0))</f>
        <v>3995.3232887999998</v>
      </c>
      <c r="O2567" s="19">
        <f>J2567*INDEX('Pliegos Tarifarios (Santiago)'!$D:$D,MATCH($B2567,'Pliegos Tarifarios (Santiago)'!$A:$A,0))</f>
        <v>16486.233343200001</v>
      </c>
      <c r="P2567" s="19">
        <f>H2567*INDEX('Pliegos Tarifarios (Santiago)'!$E:$E,MATCH($B2567,'Pliegos Tarifarios (Santiago)'!$A:$A,0))</f>
        <v>5462.8490751999998</v>
      </c>
      <c r="Q2567" s="19" cm="1">
        <f t="array" ref="Q2567">H2567*_xlfn.IFS(H2567&lt;=350,INDEX('Pliegos Tarifarios (Santiago)'!$F:$F,MATCH($B2567,'Pliegos Tarifarios (Santiago)'!$A:$A,0)),H2567&lt;=500,INDEX('Pliegos Tarifarios (Santiago)'!$G:$G,MATCH($B2567,'Pliegos Tarifarios (Santiago)'!$A:$A,0)),H2567&lt;=1000,INDEX('Pliegos Tarifarios (Santiago)'!$H:$H,MATCH($B2567,'Pliegos Tarifarios (Santiago)'!$A:$A,0)),H2567&lt;=5000,INDEX('Pliegos Tarifarios (Santiago)'!$I:$I,MATCH($B2567,'Pliegos Tarifarios (Santiago)'!$A:$A,0)),H2567&gt;5000,INDEX('Pliegos Tarifarios (Santiago)'!$J:$J,MATCH($B2567,'Pliegos Tarifarios (Santiago)'!$A:$A,0)))/1.19</f>
        <v>590.74746621848749</v>
      </c>
      <c r="R2567" s="19">
        <f>INDEX('Pliegos Tarifarios (Santiago)'!$K:$K,MATCH($B2567,'Pliegos Tarifarios (Santiago)'!$A:$A,0))</f>
        <v>732.99199999999996</v>
      </c>
      <c r="S2567" s="21">
        <f t="shared" ref="S2567:S2617" si="159">SUM(M2567:R2567)</f>
        <v>82535.450355818495</v>
      </c>
      <c r="T2567" s="21">
        <f t="shared" si="157"/>
        <v>15681.735567605514</v>
      </c>
      <c r="U2567" s="19">
        <v>0</v>
      </c>
      <c r="V2567" s="21">
        <f t="shared" si="158"/>
        <v>98217.185923424011</v>
      </c>
    </row>
    <row r="2568" spans="1:22" x14ac:dyDescent="0.3">
      <c r="A2568" s="3" t="s">
        <v>142</v>
      </c>
      <c r="B2568" s="3">
        <v>11</v>
      </c>
      <c r="C2568" s="4" t="s">
        <v>178</v>
      </c>
      <c r="D2568" s="3" t="s">
        <v>227</v>
      </c>
      <c r="E2568" s="3" t="s">
        <v>34</v>
      </c>
      <c r="F2568" s="4" t="s">
        <v>228</v>
      </c>
      <c r="G2568" s="3" t="s">
        <v>30</v>
      </c>
      <c r="H2568" s="5">
        <v>418.26710000000003</v>
      </c>
      <c r="I2568" s="5">
        <v>1.1651</v>
      </c>
      <c r="J2568" s="5">
        <v>1.1316999999999999</v>
      </c>
      <c r="K2568" s="6">
        <v>0.97133293279546817</v>
      </c>
      <c r="L2568" s="5">
        <v>13.49</v>
      </c>
      <c r="M2568" s="19">
        <f>H2568*INDEX('Pliegos Tarifarios (Santiago)'!$B:$B,MATCH($B2568,'Pliegos Tarifarios (Santiago)'!$A:$A,0))</f>
        <v>55112.127897300008</v>
      </c>
      <c r="N2568" s="19">
        <f>I2568*INDEX('Pliegos Tarifarios (Santiago)'!$C:$C,MATCH($B2568,'Pliegos Tarifarios (Santiago)'!$A:$A,0))</f>
        <v>4049.1920353</v>
      </c>
      <c r="O2568" s="19">
        <f>J2568*INDEX('Pliegos Tarifarios (Santiago)'!$D:$D,MATCH($B2568,'Pliegos Tarifarios (Santiago)'!$A:$A,0))</f>
        <v>16465.863802399999</v>
      </c>
      <c r="P2568" s="19">
        <f>H2568*INDEX('Pliegos Tarifarios (Santiago)'!$E:$E,MATCH($B2568,'Pliegos Tarifarios (Santiago)'!$A:$A,0))</f>
        <v>5447.5107103999999</v>
      </c>
      <c r="Q2568" s="19" cm="1">
        <f t="array" ref="Q2568">H2568*_xlfn.IFS(H2568&lt;=350,INDEX('Pliegos Tarifarios (Santiago)'!$F:$F,MATCH($B2568,'Pliegos Tarifarios (Santiago)'!$A:$A,0)),H2568&lt;=500,INDEX('Pliegos Tarifarios (Santiago)'!$G:$G,MATCH($B2568,'Pliegos Tarifarios (Santiago)'!$A:$A,0)),H2568&lt;=1000,INDEX('Pliegos Tarifarios (Santiago)'!$H:$H,MATCH($B2568,'Pliegos Tarifarios (Santiago)'!$A:$A,0)),H2568&lt;=5000,INDEX('Pliegos Tarifarios (Santiago)'!$I:$I,MATCH($B2568,'Pliegos Tarifarios (Santiago)'!$A:$A,0)),H2568&gt;5000,INDEX('Pliegos Tarifarios (Santiago)'!$J:$J,MATCH($B2568,'Pliegos Tarifarios (Santiago)'!$A:$A,0)))/1.19</f>
        <v>589.08878957983211</v>
      </c>
      <c r="R2568" s="19">
        <f>INDEX('Pliegos Tarifarios (Santiago)'!$K:$K,MATCH($B2568,'Pliegos Tarifarios (Santiago)'!$A:$A,0))</f>
        <v>732.99199999999996</v>
      </c>
      <c r="S2568" s="21">
        <f t="shared" si="159"/>
        <v>82396.775234979854</v>
      </c>
      <c r="T2568" s="21">
        <f t="shared" si="157"/>
        <v>15655.387294646172</v>
      </c>
      <c r="U2568" s="19">
        <v>0</v>
      </c>
      <c r="V2568" s="21">
        <f t="shared" si="158"/>
        <v>98052.162529626032</v>
      </c>
    </row>
    <row r="2569" spans="1:22" x14ac:dyDescent="0.3">
      <c r="A2569" s="3" t="s">
        <v>142</v>
      </c>
      <c r="B2569" s="3">
        <v>11</v>
      </c>
      <c r="C2569" s="4" t="s">
        <v>178</v>
      </c>
      <c r="D2569" s="3" t="s">
        <v>229</v>
      </c>
      <c r="E2569" s="3" t="s">
        <v>34</v>
      </c>
      <c r="F2569" s="4" t="s">
        <v>230</v>
      </c>
      <c r="G2569" s="3" t="s">
        <v>30</v>
      </c>
      <c r="H2569" s="5">
        <v>418.57870000000003</v>
      </c>
      <c r="I2569" s="5">
        <v>1.1549</v>
      </c>
      <c r="J2569" s="5">
        <v>1.1456</v>
      </c>
      <c r="K2569" s="6">
        <v>0.99194735474932882</v>
      </c>
      <c r="L2569" s="5">
        <v>13.5</v>
      </c>
      <c r="M2569" s="19">
        <f>H2569*INDEX('Pliegos Tarifarios (Santiago)'!$B:$B,MATCH($B2569,'Pliegos Tarifarios (Santiago)'!$A:$A,0))</f>
        <v>55153.185248100002</v>
      </c>
      <c r="N2569" s="19">
        <f>I2569*INDEX('Pliegos Tarifarios (Santiago)'!$C:$C,MATCH($B2569,'Pliegos Tarifarios (Santiago)'!$A:$A,0))</f>
        <v>4013.7429247</v>
      </c>
      <c r="O2569" s="19">
        <f>J2569*INDEX('Pliegos Tarifarios (Santiago)'!$D:$D,MATCH($B2569,'Pliegos Tarifarios (Santiago)'!$A:$A,0))</f>
        <v>16668.104243199999</v>
      </c>
      <c r="P2569" s="19">
        <f>H2569*INDEX('Pliegos Tarifarios (Santiago)'!$E:$E,MATCH($B2569,'Pliegos Tarifarios (Santiago)'!$A:$A,0))</f>
        <v>5451.5689887999997</v>
      </c>
      <c r="Q2569" s="19" cm="1">
        <f t="array" ref="Q2569">H2569*_xlfn.IFS(H2569&lt;=350,INDEX('Pliegos Tarifarios (Santiago)'!$F:$F,MATCH($B2569,'Pliegos Tarifarios (Santiago)'!$A:$A,0)),H2569&lt;=500,INDEX('Pliegos Tarifarios (Santiago)'!$G:$G,MATCH($B2569,'Pliegos Tarifarios (Santiago)'!$A:$A,0)),H2569&lt;=1000,INDEX('Pliegos Tarifarios (Santiago)'!$H:$H,MATCH($B2569,'Pliegos Tarifarios (Santiago)'!$A:$A,0)),H2569&lt;=5000,INDEX('Pliegos Tarifarios (Santiago)'!$I:$I,MATCH($B2569,'Pliegos Tarifarios (Santiago)'!$A:$A,0)),H2569&gt;5000,INDEX('Pliegos Tarifarios (Santiago)'!$J:$J,MATCH($B2569,'Pliegos Tarifarios (Santiago)'!$A:$A,0)))/1.19</f>
        <v>589.52764806722701</v>
      </c>
      <c r="R2569" s="19">
        <f>INDEX('Pliegos Tarifarios (Santiago)'!$K:$K,MATCH($B2569,'Pliegos Tarifarios (Santiago)'!$A:$A,0))</f>
        <v>732.99199999999996</v>
      </c>
      <c r="S2569" s="21">
        <f t="shared" si="159"/>
        <v>82609.121052867238</v>
      </c>
      <c r="T2569" s="21">
        <f t="shared" si="157"/>
        <v>15695.733000044775</v>
      </c>
      <c r="U2569" s="19">
        <v>0</v>
      </c>
      <c r="V2569" s="21">
        <f t="shared" si="158"/>
        <v>98304.854052912007</v>
      </c>
    </row>
    <row r="2570" spans="1:22" x14ac:dyDescent="0.3">
      <c r="A2570" s="3" t="s">
        <v>142</v>
      </c>
      <c r="B2570" s="3">
        <v>11</v>
      </c>
      <c r="C2570" s="4" t="s">
        <v>178</v>
      </c>
      <c r="D2570" s="3" t="s">
        <v>231</v>
      </c>
      <c r="E2570" s="3" t="s">
        <v>34</v>
      </c>
      <c r="F2570" s="4" t="s">
        <v>232</v>
      </c>
      <c r="G2570" s="3" t="s">
        <v>30</v>
      </c>
      <c r="H2570" s="5">
        <v>419.1388</v>
      </c>
      <c r="I2570" s="5">
        <v>1.1719999999999999</v>
      </c>
      <c r="J2570" s="5">
        <v>1.1332</v>
      </c>
      <c r="K2570" s="6">
        <v>0.96689419795221843</v>
      </c>
      <c r="L2570" s="5">
        <v>13.52</v>
      </c>
      <c r="M2570" s="19">
        <f>H2570*INDEX('Pliegos Tarifarios (Santiago)'!$B:$B,MATCH($B2570,'Pliegos Tarifarios (Santiago)'!$A:$A,0))</f>
        <v>55226.985704400002</v>
      </c>
      <c r="N2570" s="19">
        <f>I2570*INDEX('Pliegos Tarifarios (Santiago)'!$C:$C,MATCH($B2570,'Pliegos Tarifarios (Santiago)'!$A:$A,0))</f>
        <v>4073.1723159999997</v>
      </c>
      <c r="O2570" s="19">
        <f>J2570*INDEX('Pliegos Tarifarios (Santiago)'!$D:$D,MATCH($B2570,'Pliegos Tarifarios (Santiago)'!$A:$A,0))</f>
        <v>16487.688310400001</v>
      </c>
      <c r="P2570" s="19">
        <f>H2570*INDEX('Pliegos Tarifarios (Santiago)'!$E:$E,MATCH($B2570,'Pliegos Tarifarios (Santiago)'!$A:$A,0))</f>
        <v>5458.8637312000001</v>
      </c>
      <c r="Q2570" s="19" cm="1">
        <f t="array" ref="Q2570">H2570*_xlfn.IFS(H2570&lt;=350,INDEX('Pliegos Tarifarios (Santiago)'!$F:$F,MATCH($B2570,'Pliegos Tarifarios (Santiago)'!$A:$A,0)),H2570&lt;=500,INDEX('Pliegos Tarifarios (Santiago)'!$G:$G,MATCH($B2570,'Pliegos Tarifarios (Santiago)'!$A:$A,0)),H2570&lt;=1000,INDEX('Pliegos Tarifarios (Santiago)'!$H:$H,MATCH($B2570,'Pliegos Tarifarios (Santiago)'!$A:$A,0)),H2570&lt;=5000,INDEX('Pliegos Tarifarios (Santiago)'!$I:$I,MATCH($B2570,'Pliegos Tarifarios (Santiago)'!$A:$A,0)),H2570&gt;5000,INDEX('Pliegos Tarifarios (Santiago)'!$J:$J,MATCH($B2570,'Pliegos Tarifarios (Santiago)'!$A:$A,0)))/1.19</f>
        <v>590.31649478991608</v>
      </c>
      <c r="R2570" s="19">
        <f>INDEX('Pliegos Tarifarios (Santiago)'!$K:$K,MATCH($B2570,'Pliegos Tarifarios (Santiago)'!$A:$A,0))</f>
        <v>732.99199999999996</v>
      </c>
      <c r="S2570" s="21">
        <f t="shared" si="159"/>
        <v>82570.018556789932</v>
      </c>
      <c r="T2570" s="21">
        <f t="shared" ref="T2570:T2633" si="160">S2570*0.19</f>
        <v>15688.303525790086</v>
      </c>
      <c r="U2570" s="19">
        <v>0</v>
      </c>
      <c r="V2570" s="21">
        <f t="shared" ref="V2570:V2633" si="161">SUM(S2570:T2570)</f>
        <v>98258.322082580024</v>
      </c>
    </row>
    <row r="2571" spans="1:22" x14ac:dyDescent="0.3">
      <c r="A2571" s="3" t="s">
        <v>142</v>
      </c>
      <c r="B2571" s="3">
        <v>11</v>
      </c>
      <c r="C2571" s="4" t="s">
        <v>178</v>
      </c>
      <c r="D2571" s="3" t="s">
        <v>233</v>
      </c>
      <c r="E2571" s="3" t="s">
        <v>34</v>
      </c>
      <c r="F2571" s="4" t="s">
        <v>234</v>
      </c>
      <c r="G2571" s="3" t="s">
        <v>30</v>
      </c>
      <c r="H2571" s="5">
        <v>418.23320000000001</v>
      </c>
      <c r="I2571" s="5">
        <v>1.135</v>
      </c>
      <c r="J2571" s="5">
        <v>1.135</v>
      </c>
      <c r="K2571" s="6">
        <v>1</v>
      </c>
      <c r="L2571" s="5">
        <v>13.49</v>
      </c>
      <c r="M2571" s="19">
        <f>H2571*INDEX('Pliegos Tarifarios (Santiago)'!$B:$B,MATCH($B2571,'Pliegos Tarifarios (Santiago)'!$A:$A,0))</f>
        <v>55107.661131600005</v>
      </c>
      <c r="N2571" s="19">
        <f>I2571*INDEX('Pliegos Tarifarios (Santiago)'!$C:$C,MATCH($B2571,'Pliegos Tarifarios (Santiago)'!$A:$A,0))</f>
        <v>3944.5824049999997</v>
      </c>
      <c r="O2571" s="19">
        <f>J2571*INDEX('Pliegos Tarifarios (Santiago)'!$D:$D,MATCH($B2571,'Pliegos Tarifarios (Santiago)'!$A:$A,0))</f>
        <v>16513.87772</v>
      </c>
      <c r="P2571" s="19">
        <f>H2571*INDEX('Pliegos Tarifarios (Santiago)'!$E:$E,MATCH($B2571,'Pliegos Tarifarios (Santiago)'!$A:$A,0))</f>
        <v>5447.0691968000001</v>
      </c>
      <c r="Q2571" s="19" cm="1">
        <f t="array" ref="Q2571">H2571*_xlfn.IFS(H2571&lt;=350,INDEX('Pliegos Tarifarios (Santiago)'!$F:$F,MATCH($B2571,'Pliegos Tarifarios (Santiago)'!$A:$A,0)),H2571&lt;=500,INDEX('Pliegos Tarifarios (Santiago)'!$G:$G,MATCH($B2571,'Pliegos Tarifarios (Santiago)'!$A:$A,0)),H2571&lt;=1000,INDEX('Pliegos Tarifarios (Santiago)'!$H:$H,MATCH($B2571,'Pliegos Tarifarios (Santiago)'!$A:$A,0)),H2571&lt;=5000,INDEX('Pliegos Tarifarios (Santiago)'!$I:$I,MATCH($B2571,'Pliegos Tarifarios (Santiago)'!$A:$A,0)),H2571&gt;5000,INDEX('Pliegos Tarifarios (Santiago)'!$J:$J,MATCH($B2571,'Pliegos Tarifarios (Santiago)'!$A:$A,0)))/1.19</f>
        <v>589.04104470588243</v>
      </c>
      <c r="R2571" s="19">
        <f>INDEX('Pliegos Tarifarios (Santiago)'!$K:$K,MATCH($B2571,'Pliegos Tarifarios (Santiago)'!$A:$A,0))</f>
        <v>732.99199999999996</v>
      </c>
      <c r="S2571" s="21">
        <f t="shared" si="159"/>
        <v>82335.223498105886</v>
      </c>
      <c r="T2571" s="21">
        <f t="shared" si="160"/>
        <v>15643.692464640118</v>
      </c>
      <c r="U2571" s="19">
        <v>0</v>
      </c>
      <c r="V2571" s="21">
        <f t="shared" si="161"/>
        <v>97978.915962746003</v>
      </c>
    </row>
    <row r="2572" spans="1:22" x14ac:dyDescent="0.3">
      <c r="A2572" s="3" t="s">
        <v>142</v>
      </c>
      <c r="B2572" s="3">
        <v>11</v>
      </c>
      <c r="C2572" s="4" t="s">
        <v>178</v>
      </c>
      <c r="D2572" s="3" t="s">
        <v>235</v>
      </c>
      <c r="E2572" s="3" t="s">
        <v>236</v>
      </c>
      <c r="F2572" s="4" t="s">
        <v>39</v>
      </c>
      <c r="G2572" s="3" t="s">
        <v>30</v>
      </c>
      <c r="H2572" s="5">
        <v>699.21040000000005</v>
      </c>
      <c r="I2572" s="5">
        <v>1.9017999999999999</v>
      </c>
      <c r="J2572" s="5">
        <v>1.8652</v>
      </c>
      <c r="K2572" s="6">
        <v>0.98075507414028817</v>
      </c>
      <c r="L2572" s="5">
        <v>22.56</v>
      </c>
      <c r="M2572" s="19">
        <f>H2572*INDEX('Pliegos Tarifarios (Santiago)'!$B:$B,MATCH($B2572,'Pliegos Tarifarios (Santiago)'!$A:$A,0))</f>
        <v>92130.059935200014</v>
      </c>
      <c r="N2572" s="19">
        <f>I2572*INDEX('Pliegos Tarifarios (Santiago)'!$C:$C,MATCH($B2572,'Pliegos Tarifarios (Santiago)'!$A:$A,0))</f>
        <v>6609.5214253999993</v>
      </c>
      <c r="O2572" s="19">
        <f>J2572*INDEX('Pliegos Tarifarios (Santiago)'!$D:$D,MATCH($B2572,'Pliegos Tarifarios (Santiago)'!$A:$A,0))</f>
        <v>27138.048214400002</v>
      </c>
      <c r="P2572" s="19">
        <f>H2572*INDEX('Pliegos Tarifarios (Santiago)'!$E:$E,MATCH($B2572,'Pliegos Tarifarios (Santiago)'!$A:$A,0))</f>
        <v>9106.5162495999994</v>
      </c>
      <c r="Q2572" s="19" cm="1">
        <f t="array" ref="Q2572">H2572*_xlfn.IFS(H2572&lt;=350,INDEX('Pliegos Tarifarios (Santiago)'!$F:$F,MATCH($B2572,'Pliegos Tarifarios (Santiago)'!$A:$A,0)),H2572&lt;=500,INDEX('Pliegos Tarifarios (Santiago)'!$G:$G,MATCH($B2572,'Pliegos Tarifarios (Santiago)'!$A:$A,0)),H2572&lt;=1000,INDEX('Pliegos Tarifarios (Santiago)'!$H:$H,MATCH($B2572,'Pliegos Tarifarios (Santiago)'!$A:$A,0)),H2572&lt;=5000,INDEX('Pliegos Tarifarios (Santiago)'!$I:$I,MATCH($B2572,'Pliegos Tarifarios (Santiago)'!$A:$A,0)),H2572&gt;5000,INDEX('Pliegos Tarifarios (Santiago)'!$J:$J,MATCH($B2572,'Pliegos Tarifarios (Santiago)'!$A:$A,0)))/1.19</f>
        <v>1639.912795294118</v>
      </c>
      <c r="R2572" s="19">
        <f>INDEX('Pliegos Tarifarios (Santiago)'!$K:$K,MATCH($B2572,'Pliegos Tarifarios (Santiago)'!$A:$A,0))</f>
        <v>732.99199999999996</v>
      </c>
      <c r="S2572" s="21">
        <f t="shared" si="159"/>
        <v>137357.05061989411</v>
      </c>
      <c r="T2572" s="21">
        <f t="shared" si="160"/>
        <v>26097.839617779882</v>
      </c>
      <c r="U2572" s="19">
        <v>0</v>
      </c>
      <c r="V2572" s="21">
        <f t="shared" si="161"/>
        <v>163454.890237674</v>
      </c>
    </row>
    <row r="2573" spans="1:22" x14ac:dyDescent="0.3">
      <c r="A2573" s="3" t="s">
        <v>142</v>
      </c>
      <c r="B2573" s="3">
        <v>11</v>
      </c>
      <c r="C2573" s="4" t="s">
        <v>178</v>
      </c>
      <c r="D2573" s="3" t="s">
        <v>237</v>
      </c>
      <c r="E2573" s="3" t="s">
        <v>236</v>
      </c>
      <c r="F2573" s="4" t="s">
        <v>37</v>
      </c>
      <c r="G2573" s="3" t="s">
        <v>30</v>
      </c>
      <c r="H2573" s="5">
        <v>697.68610000000001</v>
      </c>
      <c r="I2573" s="5">
        <v>1.8817999999999999</v>
      </c>
      <c r="J2573" s="5">
        <v>1.8723000000000001</v>
      </c>
      <c r="K2573" s="6">
        <v>0.99495164204485076</v>
      </c>
      <c r="L2573" s="5">
        <v>22.51</v>
      </c>
      <c r="M2573" s="19">
        <f>H2573*INDEX('Pliegos Tarifarios (Santiago)'!$B:$B,MATCH($B2573,'Pliegos Tarifarios (Santiago)'!$A:$A,0))</f>
        <v>91929.213594300003</v>
      </c>
      <c r="N2573" s="19">
        <f>I2573*INDEX('Pliegos Tarifarios (Santiago)'!$C:$C,MATCH($B2573,'Pliegos Tarifarios (Santiago)'!$A:$A,0))</f>
        <v>6540.0133653999992</v>
      </c>
      <c r="O2573" s="19">
        <f>J2573*INDEX('Pliegos Tarifarios (Santiago)'!$D:$D,MATCH($B2573,'Pliegos Tarifarios (Santiago)'!$A:$A,0))</f>
        <v>27241.350885600001</v>
      </c>
      <c r="P2573" s="19">
        <f>H2573*INDEX('Pliegos Tarifarios (Santiago)'!$E:$E,MATCH($B2573,'Pliegos Tarifarios (Santiago)'!$A:$A,0))</f>
        <v>9086.6637663999991</v>
      </c>
      <c r="Q2573" s="19" cm="1">
        <f t="array" ref="Q2573">H2573*_xlfn.IFS(H2573&lt;=350,INDEX('Pliegos Tarifarios (Santiago)'!$F:$F,MATCH($B2573,'Pliegos Tarifarios (Santiago)'!$A:$A,0)),H2573&lt;=500,INDEX('Pliegos Tarifarios (Santiago)'!$G:$G,MATCH($B2573,'Pliegos Tarifarios (Santiago)'!$A:$A,0)),H2573&lt;=1000,INDEX('Pliegos Tarifarios (Santiago)'!$H:$H,MATCH($B2573,'Pliegos Tarifarios (Santiago)'!$A:$A,0)),H2573&lt;=5000,INDEX('Pliegos Tarifarios (Santiago)'!$I:$I,MATCH($B2573,'Pliegos Tarifarios (Santiago)'!$A:$A,0)),H2573&gt;5000,INDEX('Pliegos Tarifarios (Santiago)'!$J:$J,MATCH($B2573,'Pliegos Tarifarios (Santiago)'!$A:$A,0)))/1.19</f>
        <v>1636.3377353781516</v>
      </c>
      <c r="R2573" s="19">
        <f>INDEX('Pliegos Tarifarios (Santiago)'!$K:$K,MATCH($B2573,'Pliegos Tarifarios (Santiago)'!$A:$A,0))</f>
        <v>732.99199999999996</v>
      </c>
      <c r="S2573" s="21">
        <f t="shared" si="159"/>
        <v>137166.57134707813</v>
      </c>
      <c r="T2573" s="21">
        <f t="shared" si="160"/>
        <v>26061.648555944845</v>
      </c>
      <c r="U2573" s="19">
        <v>0</v>
      </c>
      <c r="V2573" s="21">
        <f t="shared" si="161"/>
        <v>163228.21990302298</v>
      </c>
    </row>
    <row r="2574" spans="1:22" x14ac:dyDescent="0.3">
      <c r="A2574" s="3" t="s">
        <v>142</v>
      </c>
      <c r="B2574" s="3">
        <v>11</v>
      </c>
      <c r="C2574" s="4" t="s">
        <v>178</v>
      </c>
      <c r="D2574" s="3" t="s">
        <v>238</v>
      </c>
      <c r="E2574" s="3" t="s">
        <v>236</v>
      </c>
      <c r="F2574" s="4" t="s">
        <v>239</v>
      </c>
      <c r="G2574" s="3" t="s">
        <v>30</v>
      </c>
      <c r="H2574" s="5">
        <v>697.61710000000005</v>
      </c>
      <c r="I2574" s="5">
        <v>1.9675</v>
      </c>
      <c r="J2574" s="5">
        <v>1.9027000000000001</v>
      </c>
      <c r="K2574" s="6">
        <v>0.96706480304955533</v>
      </c>
      <c r="L2574" s="5">
        <v>22.5</v>
      </c>
      <c r="M2574" s="19">
        <f>H2574*INDEX('Pliegos Tarifarios (Santiago)'!$B:$B,MATCH($B2574,'Pliegos Tarifarios (Santiago)'!$A:$A,0))</f>
        <v>91920.121947300009</v>
      </c>
      <c r="N2574" s="19">
        <f>I2574*INDEX('Pliegos Tarifarios (Santiago)'!$C:$C,MATCH($B2574,'Pliegos Tarifarios (Santiago)'!$A:$A,0))</f>
        <v>6837.8554024999994</v>
      </c>
      <c r="O2574" s="19">
        <f>J2574*INDEX('Pliegos Tarifarios (Santiago)'!$D:$D,MATCH($B2574,'Pliegos Tarifarios (Santiago)'!$A:$A,0))</f>
        <v>27683.660914400003</v>
      </c>
      <c r="P2574" s="19">
        <f>H2574*INDEX('Pliegos Tarifarios (Santiago)'!$E:$E,MATCH($B2574,'Pliegos Tarifarios (Santiago)'!$A:$A,0))</f>
        <v>9085.7651103999997</v>
      </c>
      <c r="Q2574" s="19" cm="1">
        <f t="array" ref="Q2574">H2574*_xlfn.IFS(H2574&lt;=350,INDEX('Pliegos Tarifarios (Santiago)'!$F:$F,MATCH($B2574,'Pliegos Tarifarios (Santiago)'!$A:$A,0)),H2574&lt;=500,INDEX('Pliegos Tarifarios (Santiago)'!$G:$G,MATCH($B2574,'Pliegos Tarifarios (Santiago)'!$A:$A,0)),H2574&lt;=1000,INDEX('Pliegos Tarifarios (Santiago)'!$H:$H,MATCH($B2574,'Pliegos Tarifarios (Santiago)'!$A:$A,0)),H2574&lt;=5000,INDEX('Pliegos Tarifarios (Santiago)'!$I:$I,MATCH($B2574,'Pliegos Tarifarios (Santiago)'!$A:$A,0)),H2574&gt;5000,INDEX('Pliegos Tarifarios (Santiago)'!$J:$J,MATCH($B2574,'Pliegos Tarifarios (Santiago)'!$A:$A,0)))/1.19</f>
        <v>1636.1759042857148</v>
      </c>
      <c r="R2574" s="19">
        <f>INDEX('Pliegos Tarifarios (Santiago)'!$K:$K,MATCH($B2574,'Pliegos Tarifarios (Santiago)'!$A:$A,0))</f>
        <v>732.99199999999996</v>
      </c>
      <c r="S2574" s="21">
        <f t="shared" si="159"/>
        <v>137896.57127888573</v>
      </c>
      <c r="T2574" s="21">
        <f t="shared" si="160"/>
        <v>26200.348542988289</v>
      </c>
      <c r="U2574" s="19">
        <v>0</v>
      </c>
      <c r="V2574" s="21">
        <f t="shared" si="161"/>
        <v>164096.91982187403</v>
      </c>
    </row>
    <row r="2575" spans="1:22" x14ac:dyDescent="0.3">
      <c r="A2575" s="3" t="s">
        <v>142</v>
      </c>
      <c r="B2575" s="3">
        <v>11</v>
      </c>
      <c r="C2575" s="4" t="s">
        <v>178</v>
      </c>
      <c r="D2575" s="3" t="s">
        <v>240</v>
      </c>
      <c r="E2575" s="3" t="s">
        <v>236</v>
      </c>
      <c r="F2575" s="4" t="s">
        <v>241</v>
      </c>
      <c r="G2575" s="3" t="s">
        <v>30</v>
      </c>
      <c r="H2575" s="5">
        <v>696.37630000000001</v>
      </c>
      <c r="I2575" s="5">
        <v>1.881</v>
      </c>
      <c r="J2575" s="5">
        <v>1.881</v>
      </c>
      <c r="K2575" s="6">
        <v>1</v>
      </c>
      <c r="L2575" s="5">
        <v>22.46</v>
      </c>
      <c r="M2575" s="19">
        <f>H2575*INDEX('Pliegos Tarifarios (Santiago)'!$B:$B,MATCH($B2575,'Pliegos Tarifarios (Santiago)'!$A:$A,0))</f>
        <v>91756.630416900007</v>
      </c>
      <c r="N2575" s="19">
        <f>I2575*INDEX('Pliegos Tarifarios (Santiago)'!$C:$C,MATCH($B2575,'Pliegos Tarifarios (Santiago)'!$A:$A,0))</f>
        <v>6537.2330429999993</v>
      </c>
      <c r="O2575" s="19">
        <f>J2575*INDEX('Pliegos Tarifarios (Santiago)'!$D:$D,MATCH($B2575,'Pliegos Tarifarios (Santiago)'!$A:$A,0))</f>
        <v>27367.933032000001</v>
      </c>
      <c r="P2575" s="19">
        <f>H2575*INDEX('Pliegos Tarifarios (Santiago)'!$E:$E,MATCH($B2575,'Pliegos Tarifarios (Santiago)'!$A:$A,0))</f>
        <v>9069.6049311999996</v>
      </c>
      <c r="Q2575" s="19" cm="1">
        <f t="array" ref="Q2575">H2575*_xlfn.IFS(H2575&lt;=350,INDEX('Pliegos Tarifarios (Santiago)'!$F:$F,MATCH($B2575,'Pliegos Tarifarios (Santiago)'!$A:$A,0)),H2575&lt;=500,INDEX('Pliegos Tarifarios (Santiago)'!$G:$G,MATCH($B2575,'Pliegos Tarifarios (Santiago)'!$A:$A,0)),H2575&lt;=1000,INDEX('Pliegos Tarifarios (Santiago)'!$H:$H,MATCH($B2575,'Pliegos Tarifarios (Santiago)'!$A:$A,0)),H2575&lt;=5000,INDEX('Pliegos Tarifarios (Santiago)'!$I:$I,MATCH($B2575,'Pliegos Tarifarios (Santiago)'!$A:$A,0)),H2575&gt;5000,INDEX('Pliegos Tarifarios (Santiago)'!$J:$J,MATCH($B2575,'Pliegos Tarifarios (Santiago)'!$A:$A,0)))/1.19</f>
        <v>1633.2657590756307</v>
      </c>
      <c r="R2575" s="19">
        <f>INDEX('Pliegos Tarifarios (Santiago)'!$K:$K,MATCH($B2575,'Pliegos Tarifarios (Santiago)'!$A:$A,0))</f>
        <v>732.99199999999996</v>
      </c>
      <c r="S2575" s="21">
        <f t="shared" si="159"/>
        <v>137097.65918217564</v>
      </c>
      <c r="T2575" s="21">
        <f t="shared" si="160"/>
        <v>26048.555244613373</v>
      </c>
      <c r="U2575" s="19">
        <v>0</v>
      </c>
      <c r="V2575" s="21">
        <f t="shared" si="161"/>
        <v>163146.21442678903</v>
      </c>
    </row>
    <row r="2576" spans="1:22" x14ac:dyDescent="0.3">
      <c r="A2576" s="3" t="s">
        <v>142</v>
      </c>
      <c r="B2576" s="3">
        <v>11</v>
      </c>
      <c r="C2576" s="4" t="s">
        <v>178</v>
      </c>
      <c r="D2576" s="3" t="s">
        <v>242</v>
      </c>
      <c r="E2576" s="3" t="s">
        <v>236</v>
      </c>
      <c r="F2576" s="4" t="s">
        <v>243</v>
      </c>
      <c r="G2576" s="3" t="s">
        <v>30</v>
      </c>
      <c r="H2576" s="5">
        <v>697.9443</v>
      </c>
      <c r="I2576" s="5">
        <v>1.9129</v>
      </c>
      <c r="J2576" s="5">
        <v>1.9124000000000001</v>
      </c>
      <c r="K2576" s="6">
        <v>0.99973861675989339</v>
      </c>
      <c r="L2576" s="5">
        <v>22.51</v>
      </c>
      <c r="M2576" s="19">
        <f>H2576*INDEX('Pliegos Tarifarios (Santiago)'!$B:$B,MATCH($B2576,'Pliegos Tarifarios (Santiago)'!$A:$A,0))</f>
        <v>91963.234800899998</v>
      </c>
      <c r="N2576" s="19">
        <f>I2576*INDEX('Pliegos Tarifarios (Santiago)'!$C:$C,MATCH($B2576,'Pliegos Tarifarios (Santiago)'!$A:$A,0))</f>
        <v>6648.0983987</v>
      </c>
      <c r="O2576" s="19">
        <f>J2576*INDEX('Pliegos Tarifarios (Santiago)'!$D:$D,MATCH($B2576,'Pliegos Tarifarios (Santiago)'!$A:$A,0))</f>
        <v>27824.792732800004</v>
      </c>
      <c r="P2576" s="19">
        <f>H2576*INDEX('Pliegos Tarifarios (Santiago)'!$E:$E,MATCH($B2576,'Pliegos Tarifarios (Santiago)'!$A:$A,0))</f>
        <v>9090.0265631999991</v>
      </c>
      <c r="Q2576" s="19" cm="1">
        <f t="array" ref="Q2576">H2576*_xlfn.IFS(H2576&lt;=350,INDEX('Pliegos Tarifarios (Santiago)'!$F:$F,MATCH($B2576,'Pliegos Tarifarios (Santiago)'!$A:$A,0)),H2576&lt;=500,INDEX('Pliegos Tarifarios (Santiago)'!$G:$G,MATCH($B2576,'Pliegos Tarifarios (Santiago)'!$A:$A,0)),H2576&lt;=1000,INDEX('Pliegos Tarifarios (Santiago)'!$H:$H,MATCH($B2576,'Pliegos Tarifarios (Santiago)'!$A:$A,0)),H2576&lt;=5000,INDEX('Pliegos Tarifarios (Santiago)'!$I:$I,MATCH($B2576,'Pliegos Tarifarios (Santiago)'!$A:$A,0)),H2576&gt;5000,INDEX('Pliegos Tarifarios (Santiago)'!$J:$J,MATCH($B2576,'Pliegos Tarifarios (Santiago)'!$A:$A,0)))/1.19</f>
        <v>1636.9433120168071</v>
      </c>
      <c r="R2576" s="19">
        <f>INDEX('Pliegos Tarifarios (Santiago)'!$K:$K,MATCH($B2576,'Pliegos Tarifarios (Santiago)'!$A:$A,0))</f>
        <v>732.99199999999996</v>
      </c>
      <c r="S2576" s="21">
        <f t="shared" si="159"/>
        <v>137896.0878076168</v>
      </c>
      <c r="T2576" s="21">
        <f t="shared" si="160"/>
        <v>26200.256683447191</v>
      </c>
      <c r="U2576" s="19">
        <v>0</v>
      </c>
      <c r="V2576" s="21">
        <f t="shared" si="161"/>
        <v>164096.344491064</v>
      </c>
    </row>
    <row r="2577" spans="1:22" x14ac:dyDescent="0.3">
      <c r="A2577" s="3" t="s">
        <v>142</v>
      </c>
      <c r="B2577" s="3">
        <v>11</v>
      </c>
      <c r="C2577" s="4" t="s">
        <v>178</v>
      </c>
      <c r="D2577" s="3" t="s">
        <v>244</v>
      </c>
      <c r="E2577" s="3" t="s">
        <v>51</v>
      </c>
      <c r="F2577" s="4" t="s">
        <v>245</v>
      </c>
      <c r="G2577" s="3" t="s">
        <v>30</v>
      </c>
      <c r="H2577" s="5">
        <v>697.90959999999995</v>
      </c>
      <c r="I2577" s="5">
        <v>1.9237</v>
      </c>
      <c r="J2577" s="5">
        <v>1.9237</v>
      </c>
      <c r="K2577" s="6">
        <v>1</v>
      </c>
      <c r="L2577" s="5">
        <v>22.51</v>
      </c>
      <c r="M2577" s="19">
        <f>H2577*INDEX('Pliegos Tarifarios (Santiago)'!$B:$B,MATCH($B2577,'Pliegos Tarifarios (Santiago)'!$A:$A,0))</f>
        <v>91958.662624799996</v>
      </c>
      <c r="N2577" s="19">
        <f>I2577*INDEX('Pliegos Tarifarios (Santiago)'!$C:$C,MATCH($B2577,'Pliegos Tarifarios (Santiago)'!$A:$A,0))</f>
        <v>6685.632751099999</v>
      </c>
      <c r="O2577" s="19">
        <f>J2577*INDEX('Pliegos Tarifarios (Santiago)'!$D:$D,MATCH($B2577,'Pliegos Tarifarios (Santiago)'!$A:$A,0))</f>
        <v>27989.204026399999</v>
      </c>
      <c r="P2577" s="19">
        <f>H2577*INDEX('Pliegos Tarifarios (Santiago)'!$E:$E,MATCH($B2577,'Pliegos Tarifarios (Santiago)'!$A:$A,0))</f>
        <v>9089.5746303999986</v>
      </c>
      <c r="Q2577" s="19" cm="1">
        <f t="array" ref="Q2577">H2577*_xlfn.IFS(H2577&lt;=350,INDEX('Pliegos Tarifarios (Santiago)'!$F:$F,MATCH($B2577,'Pliegos Tarifarios (Santiago)'!$A:$A,0)),H2577&lt;=500,INDEX('Pliegos Tarifarios (Santiago)'!$G:$G,MATCH($B2577,'Pliegos Tarifarios (Santiago)'!$A:$A,0)),H2577&lt;=1000,INDEX('Pliegos Tarifarios (Santiago)'!$H:$H,MATCH($B2577,'Pliegos Tarifarios (Santiago)'!$A:$A,0)),H2577&lt;=5000,INDEX('Pliegos Tarifarios (Santiago)'!$I:$I,MATCH($B2577,'Pliegos Tarifarios (Santiago)'!$A:$A,0)),H2577&gt;5000,INDEX('Pliegos Tarifarios (Santiago)'!$J:$J,MATCH($B2577,'Pliegos Tarifarios (Santiago)'!$A:$A,0)))/1.19</f>
        <v>1636.8619273949582</v>
      </c>
      <c r="R2577" s="19">
        <f>INDEX('Pliegos Tarifarios (Santiago)'!$K:$K,MATCH($B2577,'Pliegos Tarifarios (Santiago)'!$A:$A,0))</f>
        <v>732.99199999999996</v>
      </c>
      <c r="S2577" s="21">
        <f t="shared" si="159"/>
        <v>138092.92796009494</v>
      </c>
      <c r="T2577" s="21">
        <f t="shared" si="160"/>
        <v>26237.656312418039</v>
      </c>
      <c r="U2577" s="19">
        <v>0</v>
      </c>
      <c r="V2577" s="21">
        <f t="shared" si="161"/>
        <v>164330.58427251299</v>
      </c>
    </row>
    <row r="2578" spans="1:22" x14ac:dyDescent="0.3">
      <c r="A2578" s="3" t="s">
        <v>142</v>
      </c>
      <c r="B2578" s="3">
        <v>11</v>
      </c>
      <c r="C2578" s="4" t="s">
        <v>178</v>
      </c>
      <c r="D2578" s="3" t="s">
        <v>246</v>
      </c>
      <c r="E2578" s="3" t="s">
        <v>247</v>
      </c>
      <c r="F2578" s="4" t="s">
        <v>248</v>
      </c>
      <c r="G2578" s="3" t="s">
        <v>30</v>
      </c>
      <c r="H2578" s="5">
        <v>557.60410000000002</v>
      </c>
      <c r="I2578" s="5">
        <v>1.5558000000000001</v>
      </c>
      <c r="J2578" s="5">
        <v>1.5209999999999999</v>
      </c>
      <c r="K2578" s="6">
        <v>0.97763208638642485</v>
      </c>
      <c r="L2578" s="5">
        <v>17.989999999999998</v>
      </c>
      <c r="M2578" s="19">
        <f>H2578*INDEX('Pliegos Tarifarios (Santiago)'!$B:$B,MATCH($B2578,'Pliegos Tarifarios (Santiago)'!$A:$A,0))</f>
        <v>73471.589028300004</v>
      </c>
      <c r="N2578" s="19">
        <f>I2578*INDEX('Pliegos Tarifarios (Santiago)'!$C:$C,MATCH($B2578,'Pliegos Tarifarios (Santiago)'!$A:$A,0))</f>
        <v>5407.0319873999997</v>
      </c>
      <c r="O2578" s="19">
        <f>J2578*INDEX('Pliegos Tarifarios (Santiago)'!$D:$D,MATCH($B2578,'Pliegos Tarifarios (Santiago)'!$A:$A,0))</f>
        <v>22130.051112000001</v>
      </c>
      <c r="P2578" s="19">
        <f>H2578*INDEX('Pliegos Tarifarios (Santiago)'!$E:$E,MATCH($B2578,'Pliegos Tarifarios (Santiago)'!$A:$A,0))</f>
        <v>7262.2357984</v>
      </c>
      <c r="Q2578" s="19" cm="1">
        <f t="array" ref="Q2578">H2578*_xlfn.IFS(H2578&lt;=350,INDEX('Pliegos Tarifarios (Santiago)'!$F:$F,MATCH($B2578,'Pliegos Tarifarios (Santiago)'!$A:$A,0)),H2578&lt;=500,INDEX('Pliegos Tarifarios (Santiago)'!$G:$G,MATCH($B2578,'Pliegos Tarifarios (Santiago)'!$A:$A,0)),H2578&lt;=1000,INDEX('Pliegos Tarifarios (Santiago)'!$H:$H,MATCH($B2578,'Pliegos Tarifarios (Santiago)'!$A:$A,0)),H2578&lt;=5000,INDEX('Pliegos Tarifarios (Santiago)'!$I:$I,MATCH($B2578,'Pliegos Tarifarios (Santiago)'!$A:$A,0)),H2578&gt;5000,INDEX('Pliegos Tarifarios (Santiago)'!$J:$J,MATCH($B2578,'Pliegos Tarifarios (Santiago)'!$A:$A,0)))/1.19</f>
        <v>1307.7924731932776</v>
      </c>
      <c r="R2578" s="19">
        <f>INDEX('Pliegos Tarifarios (Santiago)'!$K:$K,MATCH($B2578,'Pliegos Tarifarios (Santiago)'!$A:$A,0))</f>
        <v>732.99199999999996</v>
      </c>
      <c r="S2578" s="21">
        <f t="shared" si="159"/>
        <v>110311.69239929327</v>
      </c>
      <c r="T2578" s="21">
        <f t="shared" si="160"/>
        <v>20959.221555865723</v>
      </c>
      <c r="U2578" s="19">
        <v>0</v>
      </c>
      <c r="V2578" s="21">
        <f t="shared" si="161"/>
        <v>131270.91395515899</v>
      </c>
    </row>
    <row r="2579" spans="1:22" x14ac:dyDescent="0.3">
      <c r="A2579" s="3" t="s">
        <v>142</v>
      </c>
      <c r="B2579" s="3">
        <v>11</v>
      </c>
      <c r="C2579" s="4" t="s">
        <v>178</v>
      </c>
      <c r="D2579" s="3" t="s">
        <v>249</v>
      </c>
      <c r="E2579" s="3" t="s">
        <v>247</v>
      </c>
      <c r="F2579" s="4" t="s">
        <v>250</v>
      </c>
      <c r="G2579" s="3" t="s">
        <v>30</v>
      </c>
      <c r="H2579" s="5">
        <v>558.37860000000001</v>
      </c>
      <c r="I2579" s="5">
        <v>1.5717000000000001</v>
      </c>
      <c r="J2579" s="5">
        <v>1.5248999999999999</v>
      </c>
      <c r="K2579" s="6">
        <v>0.97022332506203468</v>
      </c>
      <c r="L2579" s="5">
        <v>18.010000000000002</v>
      </c>
      <c r="M2579" s="19">
        <f>H2579*INDEX('Pliegos Tarifarios (Santiago)'!$B:$B,MATCH($B2579,'Pliegos Tarifarios (Santiago)'!$A:$A,0))</f>
        <v>73573.639471800008</v>
      </c>
      <c r="N2579" s="19">
        <f>I2579*INDEX('Pliegos Tarifarios (Santiago)'!$C:$C,MATCH($B2579,'Pliegos Tarifarios (Santiago)'!$A:$A,0))</f>
        <v>5462.2908950999999</v>
      </c>
      <c r="O2579" s="19">
        <f>J2579*INDEX('Pliegos Tarifarios (Santiago)'!$D:$D,MATCH($B2579,'Pliegos Tarifarios (Santiago)'!$A:$A,0))</f>
        <v>22186.794832799998</v>
      </c>
      <c r="P2579" s="19">
        <f>H2579*INDEX('Pliegos Tarifarios (Santiago)'!$E:$E,MATCH($B2579,'Pliegos Tarifarios (Santiago)'!$A:$A,0))</f>
        <v>7272.3228863999993</v>
      </c>
      <c r="Q2579" s="19" cm="1">
        <f t="array" ref="Q2579">H2579*_xlfn.IFS(H2579&lt;=350,INDEX('Pliegos Tarifarios (Santiago)'!$F:$F,MATCH($B2579,'Pliegos Tarifarios (Santiago)'!$A:$A,0)),H2579&lt;=500,INDEX('Pliegos Tarifarios (Santiago)'!$G:$G,MATCH($B2579,'Pliegos Tarifarios (Santiago)'!$A:$A,0)),H2579&lt;=1000,INDEX('Pliegos Tarifarios (Santiago)'!$H:$H,MATCH($B2579,'Pliegos Tarifarios (Santiago)'!$A:$A,0)),H2579&lt;=5000,INDEX('Pliegos Tarifarios (Santiago)'!$I:$I,MATCH($B2579,'Pliegos Tarifarios (Santiago)'!$A:$A,0)),H2579&gt;5000,INDEX('Pliegos Tarifarios (Santiago)'!$J:$J,MATCH($B2579,'Pliegos Tarifarios (Santiago)'!$A:$A,0)))/1.19</f>
        <v>1309.6089685714287</v>
      </c>
      <c r="R2579" s="19">
        <f>INDEX('Pliegos Tarifarios (Santiago)'!$K:$K,MATCH($B2579,'Pliegos Tarifarios (Santiago)'!$A:$A,0))</f>
        <v>732.99199999999996</v>
      </c>
      <c r="S2579" s="21">
        <f t="shared" si="159"/>
        <v>110537.64905467143</v>
      </c>
      <c r="T2579" s="21">
        <f t="shared" si="160"/>
        <v>21002.153320387573</v>
      </c>
      <c r="U2579" s="19">
        <v>0</v>
      </c>
      <c r="V2579" s="21">
        <f t="shared" si="161"/>
        <v>131539.80237505899</v>
      </c>
    </row>
    <row r="2580" spans="1:22" x14ac:dyDescent="0.3">
      <c r="A2580" s="3" t="s">
        <v>142</v>
      </c>
      <c r="B2580" s="3">
        <v>11</v>
      </c>
      <c r="C2580" s="4" t="s">
        <v>178</v>
      </c>
      <c r="D2580" s="3" t="s">
        <v>251</v>
      </c>
      <c r="E2580" s="3" t="s">
        <v>247</v>
      </c>
      <c r="F2580" s="4" t="s">
        <v>252</v>
      </c>
      <c r="G2580" s="3" t="s">
        <v>30</v>
      </c>
      <c r="H2580" s="5">
        <v>558.1413</v>
      </c>
      <c r="I2580" s="5">
        <v>1.5611999999999999</v>
      </c>
      <c r="J2580" s="5">
        <v>1.5376000000000001</v>
      </c>
      <c r="K2580" s="6">
        <v>0.98488342300794274</v>
      </c>
      <c r="L2580" s="5">
        <v>18</v>
      </c>
      <c r="M2580" s="19">
        <f>H2580*INDEX('Pliegos Tarifarios (Santiago)'!$B:$B,MATCH($B2580,'Pliegos Tarifarios (Santiago)'!$A:$A,0))</f>
        <v>73542.372111899997</v>
      </c>
      <c r="N2580" s="19">
        <f>I2580*INDEX('Pliegos Tarifarios (Santiago)'!$C:$C,MATCH($B2580,'Pliegos Tarifarios (Santiago)'!$A:$A,0))</f>
        <v>5425.7991635999997</v>
      </c>
      <c r="O2580" s="19">
        <f>J2580*INDEX('Pliegos Tarifarios (Santiago)'!$D:$D,MATCH($B2580,'Pliegos Tarifarios (Santiago)'!$A:$A,0))</f>
        <v>22371.575667200002</v>
      </c>
      <c r="P2580" s="19">
        <f>H2580*INDEX('Pliegos Tarifarios (Santiago)'!$E:$E,MATCH($B2580,'Pliegos Tarifarios (Santiago)'!$A:$A,0))</f>
        <v>7269.2322912</v>
      </c>
      <c r="Q2580" s="19" cm="1">
        <f t="array" ref="Q2580">H2580*_xlfn.IFS(H2580&lt;=350,INDEX('Pliegos Tarifarios (Santiago)'!$F:$F,MATCH($B2580,'Pliegos Tarifarios (Santiago)'!$A:$A,0)),H2580&lt;=500,INDEX('Pliegos Tarifarios (Santiago)'!$G:$G,MATCH($B2580,'Pliegos Tarifarios (Santiago)'!$A:$A,0)),H2580&lt;=1000,INDEX('Pliegos Tarifarios (Santiago)'!$H:$H,MATCH($B2580,'Pliegos Tarifarios (Santiago)'!$A:$A,0)),H2580&lt;=5000,INDEX('Pliegos Tarifarios (Santiago)'!$I:$I,MATCH($B2580,'Pliegos Tarifarios (Santiago)'!$A:$A,0)),H2580&gt;5000,INDEX('Pliegos Tarifarios (Santiago)'!$J:$J,MATCH($B2580,'Pliegos Tarifarios (Santiago)'!$A:$A,0)))/1.19</f>
        <v>1309.0524103361347</v>
      </c>
      <c r="R2580" s="19">
        <f>INDEX('Pliegos Tarifarios (Santiago)'!$K:$K,MATCH($B2580,'Pliegos Tarifarios (Santiago)'!$A:$A,0))</f>
        <v>732.99199999999996</v>
      </c>
      <c r="S2580" s="21">
        <f t="shared" si="159"/>
        <v>110651.02364423612</v>
      </c>
      <c r="T2580" s="21">
        <f t="shared" si="160"/>
        <v>21023.694492404862</v>
      </c>
      <c r="U2580" s="19">
        <v>0</v>
      </c>
      <c r="V2580" s="21">
        <f t="shared" si="161"/>
        <v>131674.71813664099</v>
      </c>
    </row>
    <row r="2581" spans="1:22" x14ac:dyDescent="0.3">
      <c r="A2581" s="3" t="s">
        <v>142</v>
      </c>
      <c r="B2581" s="3">
        <v>11</v>
      </c>
      <c r="C2581" s="4" t="s">
        <v>178</v>
      </c>
      <c r="D2581" s="3" t="s">
        <v>253</v>
      </c>
      <c r="E2581" s="3" t="s">
        <v>247</v>
      </c>
      <c r="F2581" s="4" t="s">
        <v>254</v>
      </c>
      <c r="G2581" s="3" t="s">
        <v>30</v>
      </c>
      <c r="H2581" s="5">
        <v>558.62980000000005</v>
      </c>
      <c r="I2581" s="5">
        <v>1.5361</v>
      </c>
      <c r="J2581" s="5">
        <v>1.5358000000000001</v>
      </c>
      <c r="K2581" s="6">
        <v>0.99980470021482981</v>
      </c>
      <c r="L2581" s="5">
        <v>18.02</v>
      </c>
      <c r="M2581" s="19">
        <f>H2581*INDEX('Pliegos Tarifarios (Santiago)'!$B:$B,MATCH($B2581,'Pliegos Tarifarios (Santiago)'!$A:$A,0))</f>
        <v>73606.738337400006</v>
      </c>
      <c r="N2581" s="19">
        <f>I2581*INDEX('Pliegos Tarifarios (Santiago)'!$C:$C,MATCH($B2581,'Pliegos Tarifarios (Santiago)'!$A:$A,0))</f>
        <v>5338.5665482999993</v>
      </c>
      <c r="O2581" s="19">
        <f>J2581*INDEX('Pliegos Tarifarios (Santiago)'!$D:$D,MATCH($B2581,'Pliegos Tarifarios (Santiago)'!$A:$A,0))</f>
        <v>22345.386257600003</v>
      </c>
      <c r="P2581" s="19">
        <f>H2581*INDEX('Pliegos Tarifarios (Santiago)'!$E:$E,MATCH($B2581,'Pliegos Tarifarios (Santiago)'!$A:$A,0))</f>
        <v>7275.5945152000004</v>
      </c>
      <c r="Q2581" s="19" cm="1">
        <f t="array" ref="Q2581">H2581*_xlfn.IFS(H2581&lt;=350,INDEX('Pliegos Tarifarios (Santiago)'!$F:$F,MATCH($B2581,'Pliegos Tarifarios (Santiago)'!$A:$A,0)),H2581&lt;=500,INDEX('Pliegos Tarifarios (Santiago)'!$G:$G,MATCH($B2581,'Pliegos Tarifarios (Santiago)'!$A:$A,0)),H2581&lt;=1000,INDEX('Pliegos Tarifarios (Santiago)'!$H:$H,MATCH($B2581,'Pliegos Tarifarios (Santiago)'!$A:$A,0)),H2581&lt;=5000,INDEX('Pliegos Tarifarios (Santiago)'!$I:$I,MATCH($B2581,'Pliegos Tarifarios (Santiago)'!$A:$A,0)),H2581&gt;5000,INDEX('Pliegos Tarifarios (Santiago)'!$J:$J,MATCH($B2581,'Pliegos Tarifarios (Santiago)'!$A:$A,0)))/1.19</f>
        <v>1310.1981275630255</v>
      </c>
      <c r="R2581" s="19">
        <f>INDEX('Pliegos Tarifarios (Santiago)'!$K:$K,MATCH($B2581,'Pliegos Tarifarios (Santiago)'!$A:$A,0))</f>
        <v>732.99199999999996</v>
      </c>
      <c r="S2581" s="21">
        <f t="shared" si="159"/>
        <v>110609.47578606303</v>
      </c>
      <c r="T2581" s="21">
        <f t="shared" si="160"/>
        <v>21015.800399351978</v>
      </c>
      <c r="U2581" s="19">
        <v>0</v>
      </c>
      <c r="V2581" s="21">
        <f t="shared" si="161"/>
        <v>131625.27618541502</v>
      </c>
    </row>
    <row r="2582" spans="1:22" x14ac:dyDescent="0.3">
      <c r="A2582" s="3" t="s">
        <v>142</v>
      </c>
      <c r="B2582" s="3">
        <v>11</v>
      </c>
      <c r="C2582" s="4" t="s">
        <v>178</v>
      </c>
      <c r="D2582" s="3" t="s">
        <v>255</v>
      </c>
      <c r="E2582" s="3" t="s">
        <v>247</v>
      </c>
      <c r="F2582" s="4" t="s">
        <v>256</v>
      </c>
      <c r="G2582" s="3" t="s">
        <v>30</v>
      </c>
      <c r="H2582" s="5">
        <v>557.30499999999995</v>
      </c>
      <c r="I2582" s="5">
        <v>1.5548999999999999</v>
      </c>
      <c r="J2582" s="5">
        <v>1.5155000000000001</v>
      </c>
      <c r="K2582" s="6">
        <v>0.97466074988745266</v>
      </c>
      <c r="L2582" s="5">
        <v>17.98</v>
      </c>
      <c r="M2582" s="19">
        <f>H2582*INDEX('Pliegos Tarifarios (Santiago)'!$B:$B,MATCH($B2582,'Pliegos Tarifarios (Santiago)'!$A:$A,0))</f>
        <v>73432.178715000002</v>
      </c>
      <c r="N2582" s="19">
        <f>I2582*INDEX('Pliegos Tarifarios (Santiago)'!$C:$C,MATCH($B2582,'Pliegos Tarifarios (Santiago)'!$A:$A,0))</f>
        <v>5403.9041246999996</v>
      </c>
      <c r="O2582" s="19">
        <f>J2582*INDEX('Pliegos Tarifarios (Santiago)'!$D:$D,MATCH($B2582,'Pliegos Tarifarios (Santiago)'!$A:$A,0))</f>
        <v>22050.027916000003</v>
      </c>
      <c r="P2582" s="19">
        <f>H2582*INDEX('Pliegos Tarifarios (Santiago)'!$E:$E,MATCH($B2582,'Pliegos Tarifarios (Santiago)'!$A:$A,0))</f>
        <v>7258.3403199999984</v>
      </c>
      <c r="Q2582" s="19" cm="1">
        <f t="array" ref="Q2582">H2582*_xlfn.IFS(H2582&lt;=350,INDEX('Pliegos Tarifarios (Santiago)'!$F:$F,MATCH($B2582,'Pliegos Tarifarios (Santiago)'!$A:$A,0)),H2582&lt;=500,INDEX('Pliegos Tarifarios (Santiago)'!$G:$G,MATCH($B2582,'Pliegos Tarifarios (Santiago)'!$A:$A,0)),H2582&lt;=1000,INDEX('Pliegos Tarifarios (Santiago)'!$H:$H,MATCH($B2582,'Pliegos Tarifarios (Santiago)'!$A:$A,0)),H2582&lt;=5000,INDEX('Pliegos Tarifarios (Santiago)'!$I:$I,MATCH($B2582,'Pliegos Tarifarios (Santiago)'!$A:$A,0)),H2582&gt;5000,INDEX('Pliegos Tarifarios (Santiago)'!$J:$J,MATCH($B2582,'Pliegos Tarifarios (Santiago)'!$A:$A,0)))/1.19</f>
        <v>1307.0909705882355</v>
      </c>
      <c r="R2582" s="19">
        <f>INDEX('Pliegos Tarifarios (Santiago)'!$K:$K,MATCH($B2582,'Pliegos Tarifarios (Santiago)'!$A:$A,0))</f>
        <v>732.99199999999996</v>
      </c>
      <c r="S2582" s="21">
        <f t="shared" si="159"/>
        <v>110184.53404628825</v>
      </c>
      <c r="T2582" s="21">
        <f t="shared" si="160"/>
        <v>20935.061468794767</v>
      </c>
      <c r="U2582" s="19">
        <v>0</v>
      </c>
      <c r="V2582" s="21">
        <f t="shared" si="161"/>
        <v>131119.595515083</v>
      </c>
    </row>
    <row r="2583" spans="1:22" x14ac:dyDescent="0.3">
      <c r="A2583" s="3" t="s">
        <v>142</v>
      </c>
      <c r="B2583" s="3">
        <v>11</v>
      </c>
      <c r="C2583" s="4" t="s">
        <v>178</v>
      </c>
      <c r="D2583" s="3" t="s">
        <v>257</v>
      </c>
      <c r="E2583" s="3" t="s">
        <v>247</v>
      </c>
      <c r="F2583" s="4" t="s">
        <v>258</v>
      </c>
      <c r="G2583" s="3" t="s">
        <v>30</v>
      </c>
      <c r="H2583" s="5">
        <v>559.34960000000001</v>
      </c>
      <c r="I2583" s="5">
        <v>1.5251999999999999</v>
      </c>
      <c r="J2583" s="5">
        <v>1.5251999999999999</v>
      </c>
      <c r="K2583" s="6">
        <v>1</v>
      </c>
      <c r="L2583" s="5">
        <v>18.04</v>
      </c>
      <c r="M2583" s="19">
        <f>H2583*INDEX('Pliegos Tarifarios (Santiago)'!$B:$B,MATCH($B2583,'Pliegos Tarifarios (Santiago)'!$A:$A,0))</f>
        <v>73701.581344799997</v>
      </c>
      <c r="N2583" s="19">
        <f>I2583*INDEX('Pliegos Tarifarios (Santiago)'!$C:$C,MATCH($B2583,'Pliegos Tarifarios (Santiago)'!$A:$A,0))</f>
        <v>5300.6846555999991</v>
      </c>
      <c r="O2583" s="19">
        <f>J2583*INDEX('Pliegos Tarifarios (Santiago)'!$D:$D,MATCH($B2583,'Pliegos Tarifarios (Santiago)'!$A:$A,0))</f>
        <v>22191.1597344</v>
      </c>
      <c r="P2583" s="19">
        <f>H2583*INDEX('Pliegos Tarifarios (Santiago)'!$E:$E,MATCH($B2583,'Pliegos Tarifarios (Santiago)'!$A:$A,0))</f>
        <v>7284.9691903999992</v>
      </c>
      <c r="Q2583" s="19" cm="1">
        <f t="array" ref="Q2583">H2583*_xlfn.IFS(H2583&lt;=350,INDEX('Pliegos Tarifarios (Santiago)'!$F:$F,MATCH($B2583,'Pliegos Tarifarios (Santiago)'!$A:$A,0)),H2583&lt;=500,INDEX('Pliegos Tarifarios (Santiago)'!$G:$G,MATCH($B2583,'Pliegos Tarifarios (Santiago)'!$A:$A,0)),H2583&lt;=1000,INDEX('Pliegos Tarifarios (Santiago)'!$H:$H,MATCH($B2583,'Pliegos Tarifarios (Santiago)'!$A:$A,0)),H2583&lt;=5000,INDEX('Pliegos Tarifarios (Santiago)'!$I:$I,MATCH($B2583,'Pliegos Tarifarios (Santiago)'!$A:$A,0)),H2583&gt;5000,INDEX('Pliegos Tarifarios (Santiago)'!$J:$J,MATCH($B2583,'Pliegos Tarifarios (Santiago)'!$A:$A,0)))/1.19</f>
        <v>1311.8863307563029</v>
      </c>
      <c r="R2583" s="19">
        <f>INDEX('Pliegos Tarifarios (Santiago)'!$K:$K,MATCH($B2583,'Pliegos Tarifarios (Santiago)'!$A:$A,0))</f>
        <v>732.99199999999996</v>
      </c>
      <c r="S2583" s="21">
        <f t="shared" si="159"/>
        <v>110523.2732559563</v>
      </c>
      <c r="T2583" s="21">
        <f t="shared" si="160"/>
        <v>20999.421918631699</v>
      </c>
      <c r="U2583" s="19">
        <v>0</v>
      </c>
      <c r="V2583" s="21">
        <f t="shared" si="161"/>
        <v>131522.69517458801</v>
      </c>
    </row>
    <row r="2584" spans="1:22" x14ac:dyDescent="0.3">
      <c r="A2584" s="3" t="s">
        <v>142</v>
      </c>
      <c r="B2584" s="3">
        <v>11</v>
      </c>
      <c r="C2584" s="4" t="s">
        <v>178</v>
      </c>
      <c r="D2584" s="3" t="s">
        <v>259</v>
      </c>
      <c r="E2584" s="3" t="s">
        <v>247</v>
      </c>
      <c r="F2584" s="4" t="s">
        <v>260</v>
      </c>
      <c r="G2584" s="3" t="s">
        <v>30</v>
      </c>
      <c r="H2584" s="5">
        <v>558.61419999999998</v>
      </c>
      <c r="I2584" s="5">
        <v>1.5322</v>
      </c>
      <c r="J2584" s="5">
        <v>1.5275000000000001</v>
      </c>
      <c r="K2584" s="6">
        <v>0.99693251533742333</v>
      </c>
      <c r="L2584" s="5">
        <v>18.02</v>
      </c>
      <c r="M2584" s="19">
        <f>H2584*INDEX('Pliegos Tarifarios (Santiago)'!$B:$B,MATCH($B2584,'Pliegos Tarifarios (Santiago)'!$A:$A,0))</f>
        <v>73604.682834599997</v>
      </c>
      <c r="N2584" s="19">
        <f>I2584*INDEX('Pliegos Tarifarios (Santiago)'!$C:$C,MATCH($B2584,'Pliegos Tarifarios (Santiago)'!$A:$A,0))</f>
        <v>5325.0124765999999</v>
      </c>
      <c r="O2584" s="19">
        <f>J2584*INDEX('Pliegos Tarifarios (Santiago)'!$D:$D,MATCH($B2584,'Pliegos Tarifarios (Santiago)'!$A:$A,0))</f>
        <v>22224.62398</v>
      </c>
      <c r="P2584" s="19">
        <f>H2584*INDEX('Pliegos Tarifarios (Santiago)'!$E:$E,MATCH($B2584,'Pliegos Tarifarios (Santiago)'!$A:$A,0))</f>
        <v>7275.3913407999989</v>
      </c>
      <c r="Q2584" s="19" cm="1">
        <f t="array" ref="Q2584">H2584*_xlfn.IFS(H2584&lt;=350,INDEX('Pliegos Tarifarios (Santiago)'!$F:$F,MATCH($B2584,'Pliegos Tarifarios (Santiago)'!$A:$A,0)),H2584&lt;=500,INDEX('Pliegos Tarifarios (Santiago)'!$G:$G,MATCH($B2584,'Pliegos Tarifarios (Santiago)'!$A:$A,0)),H2584&lt;=1000,INDEX('Pliegos Tarifarios (Santiago)'!$H:$H,MATCH($B2584,'Pliegos Tarifarios (Santiago)'!$A:$A,0)),H2584&lt;=5000,INDEX('Pliegos Tarifarios (Santiago)'!$I:$I,MATCH($B2584,'Pliegos Tarifarios (Santiago)'!$A:$A,0)),H2584&gt;5000,INDEX('Pliegos Tarifarios (Santiago)'!$J:$J,MATCH($B2584,'Pliegos Tarifarios (Santiago)'!$A:$A,0)))/1.19</f>
        <v>1310.1615396638658</v>
      </c>
      <c r="R2584" s="19">
        <f>INDEX('Pliegos Tarifarios (Santiago)'!$K:$K,MATCH($B2584,'Pliegos Tarifarios (Santiago)'!$A:$A,0))</f>
        <v>732.99199999999996</v>
      </c>
      <c r="S2584" s="21">
        <f t="shared" si="159"/>
        <v>110472.86417166385</v>
      </c>
      <c r="T2584" s="21">
        <f t="shared" si="160"/>
        <v>20989.844192616132</v>
      </c>
      <c r="U2584" s="19">
        <v>0</v>
      </c>
      <c r="V2584" s="21">
        <f t="shared" si="161"/>
        <v>131462.70836428</v>
      </c>
    </row>
    <row r="2585" spans="1:22" x14ac:dyDescent="0.3">
      <c r="A2585" s="3" t="s">
        <v>142</v>
      </c>
      <c r="B2585" s="3">
        <v>11</v>
      </c>
      <c r="C2585" s="4" t="s">
        <v>178</v>
      </c>
      <c r="D2585" s="3" t="s">
        <v>261</v>
      </c>
      <c r="E2585" s="3" t="s">
        <v>247</v>
      </c>
      <c r="F2585" s="4" t="s">
        <v>262</v>
      </c>
      <c r="G2585" s="3" t="s">
        <v>30</v>
      </c>
      <c r="H2585" s="5">
        <v>557.43820000000005</v>
      </c>
      <c r="I2585" s="5">
        <v>1.5943000000000001</v>
      </c>
      <c r="J2585" s="5">
        <v>1.5943000000000001</v>
      </c>
      <c r="K2585" s="6">
        <v>1</v>
      </c>
      <c r="L2585" s="5">
        <v>17.98</v>
      </c>
      <c r="M2585" s="19">
        <f>H2585*INDEX('Pliegos Tarifarios (Santiago)'!$B:$B,MATCH($B2585,'Pliegos Tarifarios (Santiago)'!$A:$A,0))</f>
        <v>73449.729546600007</v>
      </c>
      <c r="N2585" s="19">
        <f>I2585*INDEX('Pliegos Tarifarios (Santiago)'!$C:$C,MATCH($B2585,'Pliegos Tarifarios (Santiago)'!$A:$A,0))</f>
        <v>5540.8350029000003</v>
      </c>
      <c r="O2585" s="19">
        <f>J2585*INDEX('Pliegos Tarifarios (Santiago)'!$D:$D,MATCH($B2585,'Pliegos Tarifarios (Santiago)'!$A:$A,0))</f>
        <v>23196.5420696</v>
      </c>
      <c r="P2585" s="19">
        <f>H2585*INDEX('Pliegos Tarifarios (Santiago)'!$E:$E,MATCH($B2585,'Pliegos Tarifarios (Santiago)'!$A:$A,0))</f>
        <v>7260.0751168000006</v>
      </c>
      <c r="Q2585" s="19" cm="1">
        <f t="array" ref="Q2585">H2585*_xlfn.IFS(H2585&lt;=350,INDEX('Pliegos Tarifarios (Santiago)'!$F:$F,MATCH($B2585,'Pliegos Tarifarios (Santiago)'!$A:$A,0)),H2585&lt;=500,INDEX('Pliegos Tarifarios (Santiago)'!$G:$G,MATCH($B2585,'Pliegos Tarifarios (Santiago)'!$A:$A,0)),H2585&lt;=1000,INDEX('Pliegos Tarifarios (Santiago)'!$H:$H,MATCH($B2585,'Pliegos Tarifarios (Santiago)'!$A:$A,0)),H2585&lt;=5000,INDEX('Pliegos Tarifarios (Santiago)'!$I:$I,MATCH($B2585,'Pliegos Tarifarios (Santiago)'!$A:$A,0)),H2585&gt;5000,INDEX('Pliegos Tarifarios (Santiago)'!$J:$J,MATCH($B2585,'Pliegos Tarifarios (Santiago)'!$A:$A,0)))/1.19</f>
        <v>1307.4033749579835</v>
      </c>
      <c r="R2585" s="19">
        <f>INDEX('Pliegos Tarifarios (Santiago)'!$K:$K,MATCH($B2585,'Pliegos Tarifarios (Santiago)'!$A:$A,0))</f>
        <v>732.99199999999996</v>
      </c>
      <c r="S2585" s="21">
        <f t="shared" si="159"/>
        <v>111487.57711085798</v>
      </c>
      <c r="T2585" s="21">
        <f t="shared" si="160"/>
        <v>21182.639651063015</v>
      </c>
      <c r="U2585" s="19">
        <v>0</v>
      </c>
      <c r="V2585" s="21">
        <f t="shared" si="161"/>
        <v>132670.21676192101</v>
      </c>
    </row>
    <row r="2586" spans="1:22" x14ac:dyDescent="0.3">
      <c r="A2586" s="3" t="s">
        <v>142</v>
      </c>
      <c r="B2586" s="3">
        <v>11</v>
      </c>
      <c r="C2586" s="4" t="s">
        <v>178</v>
      </c>
      <c r="D2586" s="3" t="s">
        <v>263</v>
      </c>
      <c r="E2586" s="3" t="s">
        <v>247</v>
      </c>
      <c r="F2586" s="4" t="s">
        <v>264</v>
      </c>
      <c r="G2586" s="3" t="s">
        <v>30</v>
      </c>
      <c r="H2586" s="5">
        <v>559.04819999999995</v>
      </c>
      <c r="I2586" s="5">
        <v>1.5056</v>
      </c>
      <c r="J2586" s="5">
        <v>1.4954000000000001</v>
      </c>
      <c r="K2586" s="6">
        <v>0.99322529224229539</v>
      </c>
      <c r="L2586" s="5">
        <v>18.03</v>
      </c>
      <c r="M2586" s="19">
        <f>H2586*INDEX('Pliegos Tarifarios (Santiago)'!$B:$B,MATCH($B2586,'Pliegos Tarifarios (Santiago)'!$A:$A,0))</f>
        <v>73661.867976599999</v>
      </c>
      <c r="N2586" s="19">
        <f>I2586*INDEX('Pliegos Tarifarios (Santiago)'!$C:$C,MATCH($B2586,'Pliegos Tarifarios (Santiago)'!$A:$A,0))</f>
        <v>5232.5667567999999</v>
      </c>
      <c r="O2586" s="19">
        <f>J2586*INDEX('Pliegos Tarifarios (Santiago)'!$D:$D,MATCH($B2586,'Pliegos Tarifarios (Santiago)'!$A:$A,0))</f>
        <v>21757.579508800001</v>
      </c>
      <c r="P2586" s="19">
        <f>H2586*INDEX('Pliegos Tarifarios (Santiago)'!$E:$E,MATCH($B2586,'Pliegos Tarifarios (Santiago)'!$A:$A,0))</f>
        <v>7281.0437567999988</v>
      </c>
      <c r="Q2586" s="19" cm="1">
        <f t="array" ref="Q2586">H2586*_xlfn.IFS(H2586&lt;=350,INDEX('Pliegos Tarifarios (Santiago)'!$F:$F,MATCH($B2586,'Pliegos Tarifarios (Santiago)'!$A:$A,0)),H2586&lt;=500,INDEX('Pliegos Tarifarios (Santiago)'!$G:$G,MATCH($B2586,'Pliegos Tarifarios (Santiago)'!$A:$A,0)),H2586&lt;=1000,INDEX('Pliegos Tarifarios (Santiago)'!$H:$H,MATCH($B2586,'Pliegos Tarifarios (Santiago)'!$A:$A,0)),H2586&lt;=5000,INDEX('Pliegos Tarifarios (Santiago)'!$I:$I,MATCH($B2586,'Pliegos Tarifarios (Santiago)'!$A:$A,0)),H2586&gt;5000,INDEX('Pliegos Tarifarios (Santiago)'!$J:$J,MATCH($B2586,'Pliegos Tarifarios (Santiago)'!$A:$A,0)))/1.19</f>
        <v>1311.1794337815127</v>
      </c>
      <c r="R2586" s="19">
        <f>INDEX('Pliegos Tarifarios (Santiago)'!$K:$K,MATCH($B2586,'Pliegos Tarifarios (Santiago)'!$A:$A,0))</f>
        <v>732.99199999999996</v>
      </c>
      <c r="S2586" s="21">
        <f t="shared" si="159"/>
        <v>109977.22943278152</v>
      </c>
      <c r="T2586" s="21">
        <f t="shared" si="160"/>
        <v>20895.67359222849</v>
      </c>
      <c r="U2586" s="19">
        <v>0</v>
      </c>
      <c r="V2586" s="21">
        <f t="shared" si="161"/>
        <v>130872.90302501</v>
      </c>
    </row>
    <row r="2587" spans="1:22" x14ac:dyDescent="0.3">
      <c r="A2587" s="3" t="s">
        <v>142</v>
      </c>
      <c r="B2587" s="3">
        <v>11</v>
      </c>
      <c r="C2587" s="4" t="s">
        <v>178</v>
      </c>
      <c r="D2587" s="3" t="s">
        <v>265</v>
      </c>
      <c r="E2587" s="3" t="s">
        <v>247</v>
      </c>
      <c r="F2587" s="4" t="s">
        <v>266</v>
      </c>
      <c r="G2587" s="3" t="s">
        <v>30</v>
      </c>
      <c r="H2587" s="5">
        <v>557.53700000000003</v>
      </c>
      <c r="I2587" s="5">
        <v>1.5104</v>
      </c>
      <c r="J2587" s="5">
        <v>1.492</v>
      </c>
      <c r="K2587" s="6">
        <v>0.98781779661016955</v>
      </c>
      <c r="L2587" s="5">
        <v>17.989999999999998</v>
      </c>
      <c r="M2587" s="19">
        <f>H2587*INDEX('Pliegos Tarifarios (Santiago)'!$B:$B,MATCH($B2587,'Pliegos Tarifarios (Santiago)'!$A:$A,0))</f>
        <v>73462.74773100001</v>
      </c>
      <c r="N2587" s="19">
        <f>I2587*INDEX('Pliegos Tarifarios (Santiago)'!$C:$C,MATCH($B2587,'Pliegos Tarifarios (Santiago)'!$A:$A,0))</f>
        <v>5249.2486911999995</v>
      </c>
      <c r="O2587" s="19">
        <f>J2587*INDEX('Pliegos Tarifarios (Santiago)'!$D:$D,MATCH($B2587,'Pliegos Tarifarios (Santiago)'!$A:$A,0))</f>
        <v>21708.110624000001</v>
      </c>
      <c r="P2587" s="19">
        <f>H2587*INDEX('Pliegos Tarifarios (Santiago)'!$E:$E,MATCH($B2587,'Pliegos Tarifarios (Santiago)'!$A:$A,0))</f>
        <v>7261.3618880000004</v>
      </c>
      <c r="Q2587" s="19" cm="1">
        <f t="array" ref="Q2587">H2587*_xlfn.IFS(H2587&lt;=350,INDEX('Pliegos Tarifarios (Santiago)'!$F:$F,MATCH($B2587,'Pliegos Tarifarios (Santiago)'!$A:$A,0)),H2587&lt;=500,INDEX('Pliegos Tarifarios (Santiago)'!$G:$G,MATCH($B2587,'Pliegos Tarifarios (Santiago)'!$A:$A,0)),H2587&lt;=1000,INDEX('Pliegos Tarifarios (Santiago)'!$H:$H,MATCH($B2587,'Pliegos Tarifarios (Santiago)'!$A:$A,0)),H2587&lt;=5000,INDEX('Pliegos Tarifarios (Santiago)'!$I:$I,MATCH($B2587,'Pliegos Tarifarios (Santiago)'!$A:$A,0)),H2587&gt;5000,INDEX('Pliegos Tarifarios (Santiago)'!$J:$J,MATCH($B2587,'Pliegos Tarifarios (Santiago)'!$A:$A,0)))/1.19</f>
        <v>1307.6350983193281</v>
      </c>
      <c r="R2587" s="19">
        <f>INDEX('Pliegos Tarifarios (Santiago)'!$K:$K,MATCH($B2587,'Pliegos Tarifarios (Santiago)'!$A:$A,0))</f>
        <v>732.99199999999996</v>
      </c>
      <c r="S2587" s="21">
        <f t="shared" si="159"/>
        <v>109722.09603251934</v>
      </c>
      <c r="T2587" s="21">
        <f t="shared" si="160"/>
        <v>20847.198246178676</v>
      </c>
      <c r="U2587" s="19">
        <v>0</v>
      </c>
      <c r="V2587" s="21">
        <f t="shared" si="161"/>
        <v>130569.29427869801</v>
      </c>
    </row>
    <row r="2588" spans="1:22" x14ac:dyDescent="0.3">
      <c r="A2588" s="3" t="s">
        <v>142</v>
      </c>
      <c r="B2588" s="3">
        <v>11</v>
      </c>
      <c r="C2588" s="4" t="s">
        <v>178</v>
      </c>
      <c r="D2588" s="3" t="s">
        <v>267</v>
      </c>
      <c r="E2588" s="3" t="s">
        <v>247</v>
      </c>
      <c r="F2588" s="4" t="s">
        <v>268</v>
      </c>
      <c r="G2588" s="3" t="s">
        <v>30</v>
      </c>
      <c r="H2588" s="5">
        <v>557.00390000000004</v>
      </c>
      <c r="I2588" s="5">
        <v>1.5111000000000001</v>
      </c>
      <c r="J2588" s="5">
        <v>1.5111000000000001</v>
      </c>
      <c r="K2588" s="6">
        <v>1</v>
      </c>
      <c r="L2588" s="5">
        <v>17.97</v>
      </c>
      <c r="M2588" s="19">
        <f>H2588*INDEX('Pliegos Tarifarios (Santiago)'!$B:$B,MATCH($B2588,'Pliegos Tarifarios (Santiago)'!$A:$A,0))</f>
        <v>73392.504875700004</v>
      </c>
      <c r="N2588" s="19">
        <f>I2588*INDEX('Pliegos Tarifarios (Santiago)'!$C:$C,MATCH($B2588,'Pliegos Tarifarios (Santiago)'!$A:$A,0))</f>
        <v>5251.6814733000001</v>
      </c>
      <c r="O2588" s="19">
        <f>J2588*INDEX('Pliegos Tarifarios (Santiago)'!$D:$D,MATCH($B2588,'Pliegos Tarifarios (Santiago)'!$A:$A,0))</f>
        <v>21986.009359200001</v>
      </c>
      <c r="P2588" s="19">
        <f>H2588*INDEX('Pliegos Tarifarios (Santiago)'!$E:$E,MATCH($B2588,'Pliegos Tarifarios (Santiago)'!$A:$A,0))</f>
        <v>7254.4187935999998</v>
      </c>
      <c r="Q2588" s="19" cm="1">
        <f t="array" ref="Q2588">H2588*_xlfn.IFS(H2588&lt;=350,INDEX('Pliegos Tarifarios (Santiago)'!$F:$F,MATCH($B2588,'Pliegos Tarifarios (Santiago)'!$A:$A,0)),H2588&lt;=500,INDEX('Pliegos Tarifarios (Santiago)'!$G:$G,MATCH($B2588,'Pliegos Tarifarios (Santiago)'!$A:$A,0)),H2588&lt;=1000,INDEX('Pliegos Tarifarios (Santiago)'!$H:$H,MATCH($B2588,'Pliegos Tarifarios (Santiago)'!$A:$A,0)),H2588&lt;=5000,INDEX('Pliegos Tarifarios (Santiago)'!$I:$I,MATCH($B2588,'Pliegos Tarifarios (Santiago)'!$A:$A,0)),H2588&gt;5000,INDEX('Pliegos Tarifarios (Santiago)'!$J:$J,MATCH($B2588,'Pliegos Tarifarios (Santiago)'!$A:$A,0)))/1.19</f>
        <v>1306.3847772268909</v>
      </c>
      <c r="R2588" s="19">
        <f>INDEX('Pliegos Tarifarios (Santiago)'!$K:$K,MATCH($B2588,'Pliegos Tarifarios (Santiago)'!$A:$A,0))</f>
        <v>732.99199999999996</v>
      </c>
      <c r="S2588" s="21">
        <f t="shared" si="159"/>
        <v>109923.9912790269</v>
      </c>
      <c r="T2588" s="21">
        <f t="shared" si="160"/>
        <v>20885.558343015113</v>
      </c>
      <c r="U2588" s="19">
        <v>0</v>
      </c>
      <c r="V2588" s="21">
        <f t="shared" si="161"/>
        <v>130809.54962204202</v>
      </c>
    </row>
    <row r="2589" spans="1:22" x14ac:dyDescent="0.3">
      <c r="A2589" s="3" t="s">
        <v>142</v>
      </c>
      <c r="B2589" s="3">
        <v>11</v>
      </c>
      <c r="C2589" s="4" t="s">
        <v>178</v>
      </c>
      <c r="D2589" s="3" t="s">
        <v>269</v>
      </c>
      <c r="E2589" s="3" t="s">
        <v>270</v>
      </c>
      <c r="F2589" s="4" t="s">
        <v>271</v>
      </c>
      <c r="G2589" s="3" t="s">
        <v>30</v>
      </c>
      <c r="H2589" s="5">
        <v>278.99400000000003</v>
      </c>
      <c r="I2589" s="5">
        <v>0.76190000000000002</v>
      </c>
      <c r="J2589" s="5">
        <v>0.74680000000000002</v>
      </c>
      <c r="K2589" s="6">
        <v>0.98018112613203834</v>
      </c>
      <c r="L2589" s="5">
        <v>9</v>
      </c>
      <c r="M2589" s="19">
        <f>H2589*INDEX('Pliegos Tarifarios (Santiago)'!$B:$B,MATCH($B2589,'Pliegos Tarifarios (Santiago)'!$A:$A,0))</f>
        <v>36761.086422000008</v>
      </c>
      <c r="N2589" s="19">
        <f>I2589*INDEX('Pliegos Tarifarios (Santiago)'!$C:$C,MATCH($B2589,'Pliegos Tarifarios (Santiago)'!$A:$A,0))</f>
        <v>2647.9095456999999</v>
      </c>
      <c r="O2589" s="19">
        <f>J2589*INDEX('Pliegos Tarifarios (Santiago)'!$D:$D,MATCH($B2589,'Pliegos Tarifarios (Santiago)'!$A:$A,0))</f>
        <v>10865.695049600001</v>
      </c>
      <c r="P2589" s="19">
        <f>H2589*INDEX('Pliegos Tarifarios (Santiago)'!$E:$E,MATCH($B2589,'Pliegos Tarifarios (Santiago)'!$A:$A,0))</f>
        <v>3633.6178560000003</v>
      </c>
      <c r="Q2589" s="19" cm="1">
        <f t="array" ref="Q2589">H2589*_xlfn.IFS(H2589&lt;=350,INDEX('Pliegos Tarifarios (Santiago)'!$F:$F,MATCH($B2589,'Pliegos Tarifarios (Santiago)'!$A:$A,0)),H2589&lt;=500,INDEX('Pliegos Tarifarios (Santiago)'!$G:$G,MATCH($B2589,'Pliegos Tarifarios (Santiago)'!$A:$A,0)),H2589&lt;=1000,INDEX('Pliegos Tarifarios (Santiago)'!$H:$H,MATCH($B2589,'Pliegos Tarifarios (Santiago)'!$A:$A,0)),H2589&lt;=5000,INDEX('Pliegos Tarifarios (Santiago)'!$I:$I,MATCH($B2589,'Pliegos Tarifarios (Santiago)'!$A:$A,0)),H2589&gt;5000,INDEX('Pliegos Tarifarios (Santiago)'!$J:$J,MATCH($B2589,'Pliegos Tarifarios (Santiago)'!$A:$A,0)))/1.19</f>
        <v>183.80781176470592</v>
      </c>
      <c r="R2589" s="19">
        <f>INDEX('Pliegos Tarifarios (Santiago)'!$K:$K,MATCH($B2589,'Pliegos Tarifarios (Santiago)'!$A:$A,0))</f>
        <v>732.99199999999996</v>
      </c>
      <c r="S2589" s="21">
        <f t="shared" si="159"/>
        <v>54825.108685064712</v>
      </c>
      <c r="T2589" s="21">
        <f t="shared" si="160"/>
        <v>10416.770650162296</v>
      </c>
      <c r="U2589" s="19">
        <v>0</v>
      </c>
      <c r="V2589" s="21">
        <f t="shared" si="161"/>
        <v>65241.879335227008</v>
      </c>
    </row>
    <row r="2590" spans="1:22" x14ac:dyDescent="0.3">
      <c r="A2590" s="3" t="s">
        <v>142</v>
      </c>
      <c r="B2590" s="3">
        <v>11</v>
      </c>
      <c r="C2590" s="4" t="s">
        <v>178</v>
      </c>
      <c r="D2590" s="3" t="s">
        <v>272</v>
      </c>
      <c r="E2590" s="3" t="s">
        <v>270</v>
      </c>
      <c r="F2590" s="4" t="s">
        <v>273</v>
      </c>
      <c r="G2590" s="3" t="s">
        <v>30</v>
      </c>
      <c r="H2590" s="5">
        <v>278.50720000000001</v>
      </c>
      <c r="I2590" s="5">
        <v>0.7732</v>
      </c>
      <c r="J2590" s="5">
        <v>0.7732</v>
      </c>
      <c r="K2590" s="6">
        <v>1</v>
      </c>
      <c r="L2590" s="5">
        <v>8.98</v>
      </c>
      <c r="M2590" s="19">
        <f>H2590*INDEX('Pliegos Tarifarios (Santiago)'!$B:$B,MATCH($B2590,'Pliegos Tarifarios (Santiago)'!$A:$A,0))</f>
        <v>36696.9441936</v>
      </c>
      <c r="N2590" s="19">
        <f>I2590*INDEX('Pliegos Tarifarios (Santiago)'!$C:$C,MATCH($B2590,'Pliegos Tarifarios (Santiago)'!$A:$A,0))</f>
        <v>2687.1815996</v>
      </c>
      <c r="O2590" s="19">
        <f>J2590*INDEX('Pliegos Tarifarios (Santiago)'!$D:$D,MATCH($B2590,'Pliegos Tarifarios (Santiago)'!$A:$A,0))</f>
        <v>11249.806390400001</v>
      </c>
      <c r="P2590" s="19">
        <f>H2590*INDEX('Pliegos Tarifarios (Santiago)'!$E:$E,MATCH($B2590,'Pliegos Tarifarios (Santiago)'!$A:$A,0))</f>
        <v>3627.2777728000001</v>
      </c>
      <c r="Q2590" s="19" cm="1">
        <f t="array" ref="Q2590">H2590*_xlfn.IFS(H2590&lt;=350,INDEX('Pliegos Tarifarios (Santiago)'!$F:$F,MATCH($B2590,'Pliegos Tarifarios (Santiago)'!$A:$A,0)),H2590&lt;=500,INDEX('Pliegos Tarifarios (Santiago)'!$G:$G,MATCH($B2590,'Pliegos Tarifarios (Santiago)'!$A:$A,0)),H2590&lt;=1000,INDEX('Pliegos Tarifarios (Santiago)'!$H:$H,MATCH($B2590,'Pliegos Tarifarios (Santiago)'!$A:$A,0)),H2590&lt;=5000,INDEX('Pliegos Tarifarios (Santiago)'!$I:$I,MATCH($B2590,'Pliegos Tarifarios (Santiago)'!$A:$A,0)),H2590&gt;5000,INDEX('Pliegos Tarifarios (Santiago)'!$J:$J,MATCH($B2590,'Pliegos Tarifarios (Santiago)'!$A:$A,0)))/1.19</f>
        <v>183.48709647058826</v>
      </c>
      <c r="R2590" s="19">
        <f>INDEX('Pliegos Tarifarios (Santiago)'!$K:$K,MATCH($B2590,'Pliegos Tarifarios (Santiago)'!$A:$A,0))</f>
        <v>732.99199999999996</v>
      </c>
      <c r="S2590" s="21">
        <f t="shared" si="159"/>
        <v>55177.689052870592</v>
      </c>
      <c r="T2590" s="21">
        <f t="shared" si="160"/>
        <v>10483.760920045412</v>
      </c>
      <c r="U2590" s="19">
        <v>0</v>
      </c>
      <c r="V2590" s="21">
        <f t="shared" si="161"/>
        <v>65661.449972916002</v>
      </c>
    </row>
    <row r="2591" spans="1:22" x14ac:dyDescent="0.3">
      <c r="A2591" s="3" t="s">
        <v>142</v>
      </c>
      <c r="B2591" s="3">
        <v>11</v>
      </c>
      <c r="C2591" s="4" t="s">
        <v>178</v>
      </c>
      <c r="D2591" s="3" t="s">
        <v>274</v>
      </c>
      <c r="E2591" s="3" t="s">
        <v>56</v>
      </c>
      <c r="F2591" s="4" t="s">
        <v>275</v>
      </c>
      <c r="G2591" s="3" t="s">
        <v>30</v>
      </c>
      <c r="H2591" s="5">
        <v>279.3793</v>
      </c>
      <c r="I2591" s="5">
        <v>0.76819999999999999</v>
      </c>
      <c r="J2591" s="5">
        <v>0.75849999999999995</v>
      </c>
      <c r="K2591" s="6">
        <v>0.98737307992710222</v>
      </c>
      <c r="L2591" s="5">
        <v>9.01</v>
      </c>
      <c r="M2591" s="19">
        <f>H2591*INDEX('Pliegos Tarifarios (Santiago)'!$B:$B,MATCH($B2591,'Pliegos Tarifarios (Santiago)'!$A:$A,0))</f>
        <v>36811.854705900005</v>
      </c>
      <c r="N2591" s="19">
        <f>I2591*INDEX('Pliegos Tarifarios (Santiago)'!$C:$C,MATCH($B2591,'Pliegos Tarifarios (Santiago)'!$A:$A,0))</f>
        <v>2669.8045846</v>
      </c>
      <c r="O2591" s="19">
        <f>J2591*INDEX('Pliegos Tarifarios (Santiago)'!$D:$D,MATCH($B2591,'Pliegos Tarifarios (Santiago)'!$A:$A,0))</f>
        <v>11035.926212</v>
      </c>
      <c r="P2591" s="19">
        <f>H2591*INDEX('Pliegos Tarifarios (Santiago)'!$E:$E,MATCH($B2591,'Pliegos Tarifarios (Santiago)'!$A:$A,0))</f>
        <v>3638.6360031999998</v>
      </c>
      <c r="Q2591" s="19" cm="1">
        <f t="array" ref="Q2591">H2591*_xlfn.IFS(H2591&lt;=350,INDEX('Pliegos Tarifarios (Santiago)'!$F:$F,MATCH($B2591,'Pliegos Tarifarios (Santiago)'!$A:$A,0)),H2591&lt;=500,INDEX('Pliegos Tarifarios (Santiago)'!$G:$G,MATCH($B2591,'Pliegos Tarifarios (Santiago)'!$A:$A,0)),H2591&lt;=1000,INDEX('Pliegos Tarifarios (Santiago)'!$H:$H,MATCH($B2591,'Pliegos Tarifarios (Santiago)'!$A:$A,0)),H2591&lt;=5000,INDEX('Pliegos Tarifarios (Santiago)'!$I:$I,MATCH($B2591,'Pliegos Tarifarios (Santiago)'!$A:$A,0)),H2591&gt;5000,INDEX('Pliegos Tarifarios (Santiago)'!$J:$J,MATCH($B2591,'Pliegos Tarifarios (Santiago)'!$A:$A,0)))/1.19</f>
        <v>184.06165647058825</v>
      </c>
      <c r="R2591" s="19">
        <f>INDEX('Pliegos Tarifarios (Santiago)'!$K:$K,MATCH($B2591,'Pliegos Tarifarios (Santiago)'!$A:$A,0))</f>
        <v>732.99199999999996</v>
      </c>
      <c r="S2591" s="21">
        <f t="shared" si="159"/>
        <v>55073.27516217059</v>
      </c>
      <c r="T2591" s="21">
        <f t="shared" si="160"/>
        <v>10463.922280812412</v>
      </c>
      <c r="U2591" s="19">
        <v>0</v>
      </c>
      <c r="V2591" s="21">
        <f t="shared" si="161"/>
        <v>65537.197442983001</v>
      </c>
    </row>
    <row r="2592" spans="1:22" x14ac:dyDescent="0.3">
      <c r="A2592" s="3" t="s">
        <v>142</v>
      </c>
      <c r="B2592" s="3">
        <v>11</v>
      </c>
      <c r="C2592" s="4" t="s">
        <v>178</v>
      </c>
      <c r="D2592" s="3" t="s">
        <v>276</v>
      </c>
      <c r="E2592" s="3" t="s">
        <v>56</v>
      </c>
      <c r="F2592" s="4" t="s">
        <v>277</v>
      </c>
      <c r="G2592" s="3" t="s">
        <v>30</v>
      </c>
      <c r="H2592" s="5">
        <v>278.8537</v>
      </c>
      <c r="I2592" s="5">
        <v>0.7722</v>
      </c>
      <c r="J2592" s="5">
        <v>0.7641</v>
      </c>
      <c r="K2592" s="6">
        <v>0.98951048951048948</v>
      </c>
      <c r="L2592" s="5">
        <v>9</v>
      </c>
      <c r="M2592" s="19">
        <f>H2592*INDEX('Pliegos Tarifarios (Santiago)'!$B:$B,MATCH($B2592,'Pliegos Tarifarios (Santiago)'!$A:$A,0))</f>
        <v>36742.600073100002</v>
      </c>
      <c r="N2592" s="19">
        <f>I2592*INDEX('Pliegos Tarifarios (Santiago)'!$C:$C,MATCH($B2592,'Pliegos Tarifarios (Santiago)'!$A:$A,0))</f>
        <v>2683.7061965999997</v>
      </c>
      <c r="O2592" s="19">
        <f>J2592*INDEX('Pliegos Tarifarios (Santiago)'!$D:$D,MATCH($B2592,'Pliegos Tarifarios (Santiago)'!$A:$A,0))</f>
        <v>11117.4043752</v>
      </c>
      <c r="P2592" s="19">
        <f>H2592*INDEX('Pliegos Tarifarios (Santiago)'!$E:$E,MATCH($B2592,'Pliegos Tarifarios (Santiago)'!$A:$A,0))</f>
        <v>3631.7905888</v>
      </c>
      <c r="Q2592" s="19" cm="1">
        <f t="array" ref="Q2592">H2592*_xlfn.IFS(H2592&lt;=350,INDEX('Pliegos Tarifarios (Santiago)'!$F:$F,MATCH($B2592,'Pliegos Tarifarios (Santiago)'!$A:$A,0)),H2592&lt;=500,INDEX('Pliegos Tarifarios (Santiago)'!$G:$G,MATCH($B2592,'Pliegos Tarifarios (Santiago)'!$A:$A,0)),H2592&lt;=1000,INDEX('Pliegos Tarifarios (Santiago)'!$H:$H,MATCH($B2592,'Pliegos Tarifarios (Santiago)'!$A:$A,0)),H2592&lt;=5000,INDEX('Pliegos Tarifarios (Santiago)'!$I:$I,MATCH($B2592,'Pliegos Tarifarios (Santiago)'!$A:$A,0)),H2592&gt;5000,INDEX('Pliegos Tarifarios (Santiago)'!$J:$J,MATCH($B2592,'Pliegos Tarifarios (Santiago)'!$A:$A,0)))/1.19</f>
        <v>183.71537882352942</v>
      </c>
      <c r="R2592" s="19">
        <f>INDEX('Pliegos Tarifarios (Santiago)'!$K:$K,MATCH($B2592,'Pliegos Tarifarios (Santiago)'!$A:$A,0))</f>
        <v>732.99199999999996</v>
      </c>
      <c r="S2592" s="21">
        <f t="shared" si="159"/>
        <v>55092.208612523529</v>
      </c>
      <c r="T2592" s="21">
        <f t="shared" si="160"/>
        <v>10467.519636379471</v>
      </c>
      <c r="U2592" s="19">
        <v>0</v>
      </c>
      <c r="V2592" s="21">
        <f t="shared" si="161"/>
        <v>65559.728248903004</v>
      </c>
    </row>
    <row r="2593" spans="1:22" x14ac:dyDescent="0.3">
      <c r="A2593" s="3" t="s">
        <v>142</v>
      </c>
      <c r="B2593" s="3">
        <v>11</v>
      </c>
      <c r="C2593" s="4" t="s">
        <v>178</v>
      </c>
      <c r="D2593" s="3" t="s">
        <v>278</v>
      </c>
      <c r="E2593" s="3" t="s">
        <v>279</v>
      </c>
      <c r="F2593" s="4" t="s">
        <v>280</v>
      </c>
      <c r="G2593" s="3" t="s">
        <v>30</v>
      </c>
      <c r="H2593" s="5">
        <v>697.58130000000006</v>
      </c>
      <c r="I2593" s="5">
        <v>1.9345000000000001</v>
      </c>
      <c r="J2593" s="5">
        <v>1.9345000000000001</v>
      </c>
      <c r="K2593" s="6">
        <v>1</v>
      </c>
      <c r="L2593" s="5">
        <v>22.5</v>
      </c>
      <c r="M2593" s="19">
        <f>H2593*INDEX('Pliegos Tarifarios (Santiago)'!$B:$B,MATCH($B2593,'Pliegos Tarifarios (Santiago)'!$A:$A,0))</f>
        <v>91915.404831900014</v>
      </c>
      <c r="N2593" s="19">
        <f>I2593*INDEX('Pliegos Tarifarios (Santiago)'!$C:$C,MATCH($B2593,'Pliegos Tarifarios (Santiago)'!$A:$A,0))</f>
        <v>6723.1671034999999</v>
      </c>
      <c r="O2593" s="19">
        <f>J2593*INDEX('Pliegos Tarifarios (Santiago)'!$D:$D,MATCH($B2593,'Pliegos Tarifarios (Santiago)'!$A:$A,0))</f>
        <v>28146.340484000004</v>
      </c>
      <c r="P2593" s="19">
        <f>H2593*INDEX('Pliegos Tarifarios (Santiago)'!$E:$E,MATCH($B2593,'Pliegos Tarifarios (Santiago)'!$A:$A,0))</f>
        <v>9085.2988511999993</v>
      </c>
      <c r="Q2593" s="19" cm="1">
        <f t="array" ref="Q2593">H2593*_xlfn.IFS(H2593&lt;=350,INDEX('Pliegos Tarifarios (Santiago)'!$F:$F,MATCH($B2593,'Pliegos Tarifarios (Santiago)'!$A:$A,0)),H2593&lt;=500,INDEX('Pliegos Tarifarios (Santiago)'!$G:$G,MATCH($B2593,'Pliegos Tarifarios (Santiago)'!$A:$A,0)),H2593&lt;=1000,INDEX('Pliegos Tarifarios (Santiago)'!$H:$H,MATCH($B2593,'Pliegos Tarifarios (Santiago)'!$A:$A,0)),H2593&lt;=5000,INDEX('Pliegos Tarifarios (Santiago)'!$I:$I,MATCH($B2593,'Pliegos Tarifarios (Santiago)'!$A:$A,0)),H2593&gt;5000,INDEX('Pliegos Tarifarios (Santiago)'!$J:$J,MATCH($B2593,'Pliegos Tarifarios (Santiago)'!$A:$A,0)))/1.19</f>
        <v>1636.0919397478997</v>
      </c>
      <c r="R2593" s="19">
        <f>INDEX('Pliegos Tarifarios (Santiago)'!$K:$K,MATCH($B2593,'Pliegos Tarifarios (Santiago)'!$A:$A,0))</f>
        <v>732.99199999999996</v>
      </c>
      <c r="S2593" s="21">
        <f t="shared" si="159"/>
        <v>138239.29521034789</v>
      </c>
      <c r="T2593" s="21">
        <f t="shared" si="160"/>
        <v>26265.466089966099</v>
      </c>
      <c r="U2593" s="19">
        <v>0</v>
      </c>
      <c r="V2593" s="21">
        <f t="shared" si="161"/>
        <v>164504.76130031398</v>
      </c>
    </row>
    <row r="2594" spans="1:22" x14ac:dyDescent="0.3">
      <c r="A2594" s="3" t="s">
        <v>142</v>
      </c>
      <c r="B2594" s="3">
        <v>11</v>
      </c>
      <c r="C2594" s="4" t="s">
        <v>178</v>
      </c>
      <c r="D2594" s="3" t="s">
        <v>281</v>
      </c>
      <c r="E2594" s="3" t="s">
        <v>279</v>
      </c>
      <c r="F2594" s="4" t="s">
        <v>54</v>
      </c>
      <c r="G2594" s="3" t="s">
        <v>30</v>
      </c>
      <c r="H2594" s="5">
        <v>419.3492</v>
      </c>
      <c r="I2594" s="5">
        <v>1.1742999999999999</v>
      </c>
      <c r="J2594" s="5">
        <v>1.1742999999999999</v>
      </c>
      <c r="K2594" s="6">
        <v>1</v>
      </c>
      <c r="L2594" s="5">
        <v>13.53</v>
      </c>
      <c r="M2594" s="19">
        <f>H2594*INDEX('Pliegos Tarifarios (Santiago)'!$B:$B,MATCH($B2594,'Pliegos Tarifarios (Santiago)'!$A:$A,0))</f>
        <v>55254.708639600001</v>
      </c>
      <c r="N2594" s="19">
        <f>I2594*INDEX('Pliegos Tarifarios (Santiago)'!$C:$C,MATCH($B2594,'Pliegos Tarifarios (Santiago)'!$A:$A,0))</f>
        <v>4081.1657428999993</v>
      </c>
      <c r="O2594" s="19">
        <f>J2594*INDEX('Pliegos Tarifarios (Santiago)'!$D:$D,MATCH($B2594,'Pliegos Tarifarios (Santiago)'!$A:$A,0))</f>
        <v>17085.679829599998</v>
      </c>
      <c r="P2594" s="19">
        <f>H2594*INDEX('Pliegos Tarifarios (Santiago)'!$E:$E,MATCH($B2594,'Pliegos Tarifarios (Santiago)'!$A:$A,0))</f>
        <v>5461.6039807999996</v>
      </c>
      <c r="Q2594" s="19" cm="1">
        <f t="array" ref="Q2594">H2594*_xlfn.IFS(H2594&lt;=350,INDEX('Pliegos Tarifarios (Santiago)'!$F:$F,MATCH($B2594,'Pliegos Tarifarios (Santiago)'!$A:$A,0)),H2594&lt;=500,INDEX('Pliegos Tarifarios (Santiago)'!$G:$G,MATCH($B2594,'Pliegos Tarifarios (Santiago)'!$A:$A,0)),H2594&lt;=1000,INDEX('Pliegos Tarifarios (Santiago)'!$H:$H,MATCH($B2594,'Pliegos Tarifarios (Santiago)'!$A:$A,0)),H2594&lt;=5000,INDEX('Pliegos Tarifarios (Santiago)'!$I:$I,MATCH($B2594,'Pliegos Tarifarios (Santiago)'!$A:$A,0)),H2594&gt;5000,INDEX('Pliegos Tarifarios (Santiago)'!$J:$J,MATCH($B2594,'Pliegos Tarifarios (Santiago)'!$A:$A,0)))/1.19</f>
        <v>590.61282285714287</v>
      </c>
      <c r="R2594" s="19">
        <f>INDEX('Pliegos Tarifarios (Santiago)'!$K:$K,MATCH($B2594,'Pliegos Tarifarios (Santiago)'!$A:$A,0))</f>
        <v>732.99199999999996</v>
      </c>
      <c r="S2594" s="21">
        <f t="shared" si="159"/>
        <v>83206.76301575714</v>
      </c>
      <c r="T2594" s="21">
        <f t="shared" si="160"/>
        <v>15809.284972993857</v>
      </c>
      <c r="U2594" s="19">
        <v>0</v>
      </c>
      <c r="V2594" s="21">
        <f t="shared" si="161"/>
        <v>99016.047988751001</v>
      </c>
    </row>
    <row r="2595" spans="1:22" x14ac:dyDescent="0.3">
      <c r="A2595" s="3" t="s">
        <v>142</v>
      </c>
      <c r="B2595" s="3">
        <v>11</v>
      </c>
      <c r="C2595" s="4" t="s">
        <v>178</v>
      </c>
      <c r="D2595" s="3" t="s">
        <v>282</v>
      </c>
      <c r="E2595" s="3" t="s">
        <v>283</v>
      </c>
      <c r="F2595" s="4" t="s">
        <v>284</v>
      </c>
      <c r="G2595" s="3" t="s">
        <v>30</v>
      </c>
      <c r="H2595" s="5">
        <v>279.23110000000003</v>
      </c>
      <c r="I2595" s="5">
        <v>0.78580000000000005</v>
      </c>
      <c r="J2595" s="5">
        <v>0.78580000000000005</v>
      </c>
      <c r="K2595" s="6">
        <v>1</v>
      </c>
      <c r="L2595" s="5">
        <v>9.01</v>
      </c>
      <c r="M2595" s="19">
        <f>H2595*INDEX('Pliegos Tarifarios (Santiago)'!$B:$B,MATCH($B2595,'Pliegos Tarifarios (Santiago)'!$A:$A,0))</f>
        <v>36792.327429300007</v>
      </c>
      <c r="N2595" s="19">
        <f>I2595*INDEX('Pliegos Tarifarios (Santiago)'!$C:$C,MATCH($B2595,'Pliegos Tarifarios (Santiago)'!$A:$A,0))</f>
        <v>2730.9716773999999</v>
      </c>
      <c r="O2595" s="19">
        <f>J2595*INDEX('Pliegos Tarifarios (Santiago)'!$D:$D,MATCH($B2595,'Pliegos Tarifarios (Santiago)'!$A:$A,0))</f>
        <v>11433.132257600002</v>
      </c>
      <c r="P2595" s="19">
        <f>H2595*INDEX('Pliegos Tarifarios (Santiago)'!$E:$E,MATCH($B2595,'Pliegos Tarifarios (Santiago)'!$A:$A,0))</f>
        <v>3636.7058464000002</v>
      </c>
      <c r="Q2595" s="19" cm="1">
        <f t="array" ref="Q2595">H2595*_xlfn.IFS(H2595&lt;=350,INDEX('Pliegos Tarifarios (Santiago)'!$F:$F,MATCH($B2595,'Pliegos Tarifarios (Santiago)'!$A:$A,0)),H2595&lt;=500,INDEX('Pliegos Tarifarios (Santiago)'!$G:$G,MATCH($B2595,'Pliegos Tarifarios (Santiago)'!$A:$A,0)),H2595&lt;=1000,INDEX('Pliegos Tarifarios (Santiago)'!$H:$H,MATCH($B2595,'Pliegos Tarifarios (Santiago)'!$A:$A,0)),H2595&lt;=5000,INDEX('Pliegos Tarifarios (Santiago)'!$I:$I,MATCH($B2595,'Pliegos Tarifarios (Santiago)'!$A:$A,0)),H2595&gt;5000,INDEX('Pliegos Tarifarios (Santiago)'!$J:$J,MATCH($B2595,'Pliegos Tarifarios (Santiago)'!$A:$A,0)))/1.19</f>
        <v>183.96401882352944</v>
      </c>
      <c r="R2595" s="19">
        <f>INDEX('Pliegos Tarifarios (Santiago)'!$K:$K,MATCH($B2595,'Pliegos Tarifarios (Santiago)'!$A:$A,0))</f>
        <v>732.99199999999996</v>
      </c>
      <c r="S2595" s="21">
        <f t="shared" si="159"/>
        <v>55510.093229523533</v>
      </c>
      <c r="T2595" s="21">
        <f t="shared" si="160"/>
        <v>10546.917713609471</v>
      </c>
      <c r="U2595" s="19">
        <v>0</v>
      </c>
      <c r="V2595" s="21">
        <f t="shared" si="161"/>
        <v>66057.010943133006</v>
      </c>
    </row>
    <row r="2596" spans="1:22" x14ac:dyDescent="0.3">
      <c r="A2596" s="3" t="s">
        <v>142</v>
      </c>
      <c r="B2596" s="3">
        <v>11</v>
      </c>
      <c r="C2596" s="4" t="s">
        <v>178</v>
      </c>
      <c r="D2596" s="3" t="s">
        <v>285</v>
      </c>
      <c r="E2596" s="3" t="s">
        <v>286</v>
      </c>
      <c r="F2596" s="4" t="s">
        <v>287</v>
      </c>
      <c r="G2596" s="3" t="s">
        <v>30</v>
      </c>
      <c r="H2596" s="5">
        <v>279.1103</v>
      </c>
      <c r="I2596" s="5">
        <v>0.76329999999999998</v>
      </c>
      <c r="J2596" s="5">
        <v>0.746</v>
      </c>
      <c r="K2596" s="6">
        <v>0.9773352548146208</v>
      </c>
      <c r="L2596" s="5">
        <v>9</v>
      </c>
      <c r="M2596" s="19">
        <f>H2596*INDEX('Pliegos Tarifarios (Santiago)'!$B:$B,MATCH($B2596,'Pliegos Tarifarios (Santiago)'!$A:$A,0))</f>
        <v>36776.410458899998</v>
      </c>
      <c r="N2596" s="19">
        <f>I2596*INDEX('Pliegos Tarifarios (Santiago)'!$C:$C,MATCH($B2596,'Pliegos Tarifarios (Santiago)'!$A:$A,0))</f>
        <v>2652.7751098999997</v>
      </c>
      <c r="O2596" s="19">
        <f>J2596*INDEX('Pliegos Tarifarios (Santiago)'!$D:$D,MATCH($B2596,'Pliegos Tarifarios (Santiago)'!$A:$A,0))</f>
        <v>10854.055312</v>
      </c>
      <c r="P2596" s="19">
        <f>H2596*INDEX('Pliegos Tarifarios (Santiago)'!$E:$E,MATCH($B2596,'Pliegos Tarifarios (Santiago)'!$A:$A,0))</f>
        <v>3635.1325471999999</v>
      </c>
      <c r="Q2596" s="19" cm="1">
        <f t="array" ref="Q2596">H2596*_xlfn.IFS(H2596&lt;=350,INDEX('Pliegos Tarifarios (Santiago)'!$F:$F,MATCH($B2596,'Pliegos Tarifarios (Santiago)'!$A:$A,0)),H2596&lt;=500,INDEX('Pliegos Tarifarios (Santiago)'!$G:$G,MATCH($B2596,'Pliegos Tarifarios (Santiago)'!$A:$A,0)),H2596&lt;=1000,INDEX('Pliegos Tarifarios (Santiago)'!$H:$H,MATCH($B2596,'Pliegos Tarifarios (Santiago)'!$A:$A,0)),H2596&lt;=5000,INDEX('Pliegos Tarifarios (Santiago)'!$I:$I,MATCH($B2596,'Pliegos Tarifarios (Santiago)'!$A:$A,0)),H2596&gt;5000,INDEX('Pliegos Tarifarios (Santiago)'!$J:$J,MATCH($B2596,'Pliegos Tarifarios (Santiago)'!$A:$A,0)))/1.19</f>
        <v>183.8844329411765</v>
      </c>
      <c r="R2596" s="19">
        <f>INDEX('Pliegos Tarifarios (Santiago)'!$K:$K,MATCH($B2596,'Pliegos Tarifarios (Santiago)'!$A:$A,0))</f>
        <v>732.99199999999996</v>
      </c>
      <c r="S2596" s="21">
        <f t="shared" si="159"/>
        <v>54835.249860941178</v>
      </c>
      <c r="T2596" s="21">
        <f t="shared" si="160"/>
        <v>10418.697473578824</v>
      </c>
      <c r="U2596" s="19">
        <v>0</v>
      </c>
      <c r="V2596" s="21">
        <f t="shared" si="161"/>
        <v>65253.947334520002</v>
      </c>
    </row>
    <row r="2597" spans="1:22" x14ac:dyDescent="0.3">
      <c r="A2597" s="3" t="s">
        <v>142</v>
      </c>
      <c r="B2597" s="3">
        <v>11</v>
      </c>
      <c r="C2597" s="4" t="s">
        <v>178</v>
      </c>
      <c r="D2597" s="3" t="s">
        <v>288</v>
      </c>
      <c r="E2597" s="3" t="s">
        <v>99</v>
      </c>
      <c r="F2597" s="4" t="s">
        <v>100</v>
      </c>
      <c r="G2597" s="3" t="s">
        <v>30</v>
      </c>
      <c r="H2597" s="5">
        <v>697.49869999999999</v>
      </c>
      <c r="I2597" s="5">
        <v>1.9441999999999999</v>
      </c>
      <c r="J2597" s="5">
        <v>1.9441999999999999</v>
      </c>
      <c r="K2597" s="6">
        <v>1</v>
      </c>
      <c r="L2597" s="5">
        <v>22.5</v>
      </c>
      <c r="M2597" s="19">
        <f>H2597*INDEX('Pliegos Tarifarios (Santiago)'!$B:$B,MATCH($B2597,'Pliegos Tarifarios (Santiago)'!$A:$A,0))</f>
        <v>91904.521208100006</v>
      </c>
      <c r="N2597" s="19">
        <f>I2597*INDEX('Pliegos Tarifarios (Santiago)'!$C:$C,MATCH($B2597,'Pliegos Tarifarios (Santiago)'!$A:$A,0))</f>
        <v>6756.8785125999993</v>
      </c>
      <c r="O2597" s="19">
        <f>J2597*INDEX('Pliegos Tarifarios (Santiago)'!$D:$D,MATCH($B2597,'Pliegos Tarifarios (Santiago)'!$A:$A,0))</f>
        <v>28287.472302400001</v>
      </c>
      <c r="P2597" s="19">
        <f>H2597*INDEX('Pliegos Tarifarios (Santiago)'!$E:$E,MATCH($B2597,'Pliegos Tarifarios (Santiago)'!$A:$A,0))</f>
        <v>9084.2230688</v>
      </c>
      <c r="Q2597" s="19" cm="1">
        <f t="array" ref="Q2597">H2597*_xlfn.IFS(H2597&lt;=350,INDEX('Pliegos Tarifarios (Santiago)'!$F:$F,MATCH($B2597,'Pliegos Tarifarios (Santiago)'!$A:$A,0)),H2597&lt;=500,INDEX('Pliegos Tarifarios (Santiago)'!$G:$G,MATCH($B2597,'Pliegos Tarifarios (Santiago)'!$A:$A,0)),H2597&lt;=1000,INDEX('Pliegos Tarifarios (Santiago)'!$H:$H,MATCH($B2597,'Pliegos Tarifarios (Santiago)'!$A:$A,0)),H2597&lt;=5000,INDEX('Pliegos Tarifarios (Santiago)'!$I:$I,MATCH($B2597,'Pliegos Tarifarios (Santiago)'!$A:$A,0)),H2597&gt;5000,INDEX('Pliegos Tarifarios (Santiago)'!$J:$J,MATCH($B2597,'Pliegos Tarifarios (Santiago)'!$A:$A,0)))/1.19</f>
        <v>1635.8982115126053</v>
      </c>
      <c r="R2597" s="19">
        <f>INDEX('Pliegos Tarifarios (Santiago)'!$K:$K,MATCH($B2597,'Pliegos Tarifarios (Santiago)'!$A:$A,0))</f>
        <v>732.99199999999996</v>
      </c>
      <c r="S2597" s="21">
        <f t="shared" si="159"/>
        <v>138401.9853034126</v>
      </c>
      <c r="T2597" s="21">
        <f t="shared" si="160"/>
        <v>26296.377207648395</v>
      </c>
      <c r="U2597" s="19">
        <v>0</v>
      </c>
      <c r="V2597" s="21">
        <f t="shared" si="161"/>
        <v>164698.36251106099</v>
      </c>
    </row>
    <row r="2598" spans="1:22" x14ac:dyDescent="0.3">
      <c r="A2598" s="3" t="s">
        <v>142</v>
      </c>
      <c r="B2598" s="3">
        <v>11</v>
      </c>
      <c r="C2598" s="4" t="s">
        <v>178</v>
      </c>
      <c r="D2598" s="3" t="s">
        <v>289</v>
      </c>
      <c r="E2598" s="3" t="s">
        <v>99</v>
      </c>
      <c r="F2598" s="4" t="s">
        <v>290</v>
      </c>
      <c r="G2598" s="3" t="s">
        <v>30</v>
      </c>
      <c r="H2598" s="5">
        <v>697.45119999999997</v>
      </c>
      <c r="I2598" s="5">
        <v>1.9184000000000001</v>
      </c>
      <c r="J2598" s="5">
        <v>1.9184000000000001</v>
      </c>
      <c r="K2598" s="6">
        <v>1</v>
      </c>
      <c r="L2598" s="5">
        <v>22.5</v>
      </c>
      <c r="M2598" s="19">
        <f>H2598*INDEX('Pliegos Tarifarios (Santiago)'!$B:$B,MATCH($B2598,'Pliegos Tarifarios (Santiago)'!$A:$A,0))</f>
        <v>91898.262465599997</v>
      </c>
      <c r="N2598" s="19">
        <f>I2598*INDEX('Pliegos Tarifarios (Santiago)'!$C:$C,MATCH($B2598,'Pliegos Tarifarios (Santiago)'!$A:$A,0))</f>
        <v>6667.2131152000002</v>
      </c>
      <c r="O2598" s="19">
        <f>J2598*INDEX('Pliegos Tarifarios (Santiago)'!$D:$D,MATCH($B2598,'Pliegos Tarifarios (Santiago)'!$A:$A,0))</f>
        <v>27912.090764800003</v>
      </c>
      <c r="P2598" s="19">
        <f>H2598*INDEX('Pliegos Tarifarios (Santiago)'!$E:$E,MATCH($B2598,'Pliegos Tarifarios (Santiago)'!$A:$A,0))</f>
        <v>9083.6044287999994</v>
      </c>
      <c r="Q2598" s="19" cm="1">
        <f t="array" ref="Q2598">H2598*_xlfn.IFS(H2598&lt;=350,INDEX('Pliegos Tarifarios (Santiago)'!$F:$F,MATCH($B2598,'Pliegos Tarifarios (Santiago)'!$A:$A,0)),H2598&lt;=500,INDEX('Pliegos Tarifarios (Santiago)'!$G:$G,MATCH($B2598,'Pliegos Tarifarios (Santiago)'!$A:$A,0)),H2598&lt;=1000,INDEX('Pliegos Tarifarios (Santiago)'!$H:$H,MATCH($B2598,'Pliegos Tarifarios (Santiago)'!$A:$A,0)),H2598&lt;=5000,INDEX('Pliegos Tarifarios (Santiago)'!$I:$I,MATCH($B2598,'Pliegos Tarifarios (Santiago)'!$A:$A,0)),H2598&gt;5000,INDEX('Pliegos Tarifarios (Santiago)'!$J:$J,MATCH($B2598,'Pliegos Tarifarios (Santiago)'!$A:$A,0)))/1.19</f>
        <v>1635.7868060504204</v>
      </c>
      <c r="R2598" s="19">
        <f>INDEX('Pliegos Tarifarios (Santiago)'!$K:$K,MATCH($B2598,'Pliegos Tarifarios (Santiago)'!$A:$A,0))</f>
        <v>732.99199999999996</v>
      </c>
      <c r="S2598" s="21">
        <f t="shared" si="159"/>
        <v>137929.94958045043</v>
      </c>
      <c r="T2598" s="21">
        <f t="shared" si="160"/>
        <v>26206.69042028558</v>
      </c>
      <c r="U2598" s="19">
        <v>0</v>
      </c>
      <c r="V2598" s="21">
        <f t="shared" si="161"/>
        <v>164136.64000073599</v>
      </c>
    </row>
    <row r="2599" spans="1:22" x14ac:dyDescent="0.3">
      <c r="A2599" s="3" t="s">
        <v>142</v>
      </c>
      <c r="B2599" s="3">
        <v>11</v>
      </c>
      <c r="C2599" s="4" t="s">
        <v>178</v>
      </c>
      <c r="D2599" s="3" t="s">
        <v>291</v>
      </c>
      <c r="E2599" s="3" t="s">
        <v>292</v>
      </c>
      <c r="F2599" s="4" t="s">
        <v>293</v>
      </c>
      <c r="G2599" s="3" t="s">
        <v>30</v>
      </c>
      <c r="H2599" s="5">
        <v>419.16059999999999</v>
      </c>
      <c r="I2599" s="5">
        <v>1.157</v>
      </c>
      <c r="J2599" s="5">
        <v>1.157</v>
      </c>
      <c r="K2599" s="6">
        <v>1</v>
      </c>
      <c r="L2599" s="5">
        <v>13.52</v>
      </c>
      <c r="M2599" s="19">
        <f>H2599*INDEX('Pliegos Tarifarios (Santiago)'!$B:$B,MATCH($B2599,'Pliegos Tarifarios (Santiago)'!$A:$A,0))</f>
        <v>55229.858137800002</v>
      </c>
      <c r="N2599" s="19">
        <f>I2599*INDEX('Pliegos Tarifarios (Santiago)'!$C:$C,MATCH($B2599,'Pliegos Tarifarios (Santiago)'!$A:$A,0))</f>
        <v>4021.0412710000001</v>
      </c>
      <c r="O2599" s="19">
        <f>J2599*INDEX('Pliegos Tarifarios (Santiago)'!$D:$D,MATCH($B2599,'Pliegos Tarifarios (Santiago)'!$A:$A,0))</f>
        <v>16833.970504000001</v>
      </c>
      <c r="P2599" s="19">
        <f>H2599*INDEX('Pliegos Tarifarios (Santiago)'!$E:$E,MATCH($B2599,'Pliegos Tarifarios (Santiago)'!$A:$A,0))</f>
        <v>5459.1476543999997</v>
      </c>
      <c r="Q2599" s="19" cm="1">
        <f t="array" ref="Q2599">H2599*_xlfn.IFS(H2599&lt;=350,INDEX('Pliegos Tarifarios (Santiago)'!$F:$F,MATCH($B2599,'Pliegos Tarifarios (Santiago)'!$A:$A,0)),H2599&lt;=500,INDEX('Pliegos Tarifarios (Santiago)'!$G:$G,MATCH($B2599,'Pliegos Tarifarios (Santiago)'!$A:$A,0)),H2599&lt;=1000,INDEX('Pliegos Tarifarios (Santiago)'!$H:$H,MATCH($B2599,'Pliegos Tarifarios (Santiago)'!$A:$A,0)),H2599&lt;=5000,INDEX('Pliegos Tarifarios (Santiago)'!$I:$I,MATCH($B2599,'Pliegos Tarifarios (Santiago)'!$A:$A,0)),H2599&gt;5000,INDEX('Pliegos Tarifarios (Santiago)'!$J:$J,MATCH($B2599,'Pliegos Tarifarios (Santiago)'!$A:$A,0)))/1.19</f>
        <v>590.34719798319338</v>
      </c>
      <c r="R2599" s="19">
        <f>INDEX('Pliegos Tarifarios (Santiago)'!$K:$K,MATCH($B2599,'Pliegos Tarifarios (Santiago)'!$A:$A,0))</f>
        <v>732.99199999999996</v>
      </c>
      <c r="S2599" s="21">
        <f t="shared" si="159"/>
        <v>82867.356765183198</v>
      </c>
      <c r="T2599" s="21">
        <f t="shared" si="160"/>
        <v>15744.797785384808</v>
      </c>
      <c r="U2599" s="19">
        <v>0</v>
      </c>
      <c r="V2599" s="21">
        <f t="shared" si="161"/>
        <v>98612.154550568011</v>
      </c>
    </row>
    <row r="2600" spans="1:22" x14ac:dyDescent="0.3">
      <c r="A2600" s="3" t="s">
        <v>142</v>
      </c>
      <c r="B2600" s="3">
        <v>11</v>
      </c>
      <c r="C2600" s="4" t="s">
        <v>178</v>
      </c>
      <c r="D2600" s="3" t="s">
        <v>294</v>
      </c>
      <c r="E2600" s="3" t="s">
        <v>292</v>
      </c>
      <c r="F2600" s="4" t="s">
        <v>295</v>
      </c>
      <c r="G2600" s="3" t="s">
        <v>30</v>
      </c>
      <c r="H2600" s="5">
        <v>419.14080000000001</v>
      </c>
      <c r="I2600" s="5">
        <v>1.1553</v>
      </c>
      <c r="J2600" s="5">
        <v>1.1223000000000001</v>
      </c>
      <c r="K2600" s="6">
        <v>0.97143599065177888</v>
      </c>
      <c r="L2600" s="5">
        <v>13.52</v>
      </c>
      <c r="M2600" s="19">
        <f>H2600*INDEX('Pliegos Tarifarios (Santiago)'!$B:$B,MATCH($B2600,'Pliegos Tarifarios (Santiago)'!$A:$A,0))</f>
        <v>55227.249230400004</v>
      </c>
      <c r="N2600" s="19">
        <f>I2600*INDEX('Pliegos Tarifarios (Santiago)'!$C:$C,MATCH($B2600,'Pliegos Tarifarios (Santiago)'!$A:$A,0))</f>
        <v>4015.1330858999995</v>
      </c>
      <c r="O2600" s="19">
        <f>J2600*INDEX('Pliegos Tarifarios (Santiago)'!$D:$D,MATCH($B2600,'Pliegos Tarifarios (Santiago)'!$A:$A,0))</f>
        <v>16329.096885600002</v>
      </c>
      <c r="P2600" s="19">
        <f>H2600*INDEX('Pliegos Tarifarios (Santiago)'!$E:$E,MATCH($B2600,'Pliegos Tarifarios (Santiago)'!$A:$A,0))</f>
        <v>5458.8897791999998</v>
      </c>
      <c r="Q2600" s="19" cm="1">
        <f t="array" ref="Q2600">H2600*_xlfn.IFS(H2600&lt;=350,INDEX('Pliegos Tarifarios (Santiago)'!$F:$F,MATCH($B2600,'Pliegos Tarifarios (Santiago)'!$A:$A,0)),H2600&lt;=500,INDEX('Pliegos Tarifarios (Santiago)'!$G:$G,MATCH($B2600,'Pliegos Tarifarios (Santiago)'!$A:$A,0)),H2600&lt;=1000,INDEX('Pliegos Tarifarios (Santiago)'!$H:$H,MATCH($B2600,'Pliegos Tarifarios (Santiago)'!$A:$A,0)),H2600&lt;=5000,INDEX('Pliegos Tarifarios (Santiago)'!$I:$I,MATCH($B2600,'Pliegos Tarifarios (Santiago)'!$A:$A,0)),H2600&gt;5000,INDEX('Pliegos Tarifarios (Santiago)'!$J:$J,MATCH($B2600,'Pliegos Tarifarios (Santiago)'!$A:$A,0)))/1.19</f>
        <v>590.31931159663884</v>
      </c>
      <c r="R2600" s="19">
        <f>INDEX('Pliegos Tarifarios (Santiago)'!$K:$K,MATCH($B2600,'Pliegos Tarifarios (Santiago)'!$A:$A,0))</f>
        <v>732.99199999999996</v>
      </c>
      <c r="S2600" s="21">
        <f t="shared" si="159"/>
        <v>82353.680292696648</v>
      </c>
      <c r="T2600" s="21">
        <f t="shared" si="160"/>
        <v>15647.199255612364</v>
      </c>
      <c r="U2600" s="19">
        <v>0</v>
      </c>
      <c r="V2600" s="21">
        <f t="shared" si="161"/>
        <v>98000.879548309007</v>
      </c>
    </row>
    <row r="2601" spans="1:22" x14ac:dyDescent="0.3">
      <c r="A2601" s="3" t="s">
        <v>142</v>
      </c>
      <c r="B2601" s="3">
        <v>11</v>
      </c>
      <c r="C2601" s="4" t="s">
        <v>178</v>
      </c>
      <c r="D2601" s="3" t="s">
        <v>296</v>
      </c>
      <c r="E2601" s="3" t="s">
        <v>292</v>
      </c>
      <c r="F2601" s="4" t="s">
        <v>297</v>
      </c>
      <c r="G2601" s="3" t="s">
        <v>30</v>
      </c>
      <c r="H2601" s="5">
        <v>418.59930000000003</v>
      </c>
      <c r="I2601" s="5">
        <v>1.1633</v>
      </c>
      <c r="J2601" s="5">
        <v>1.1295999999999999</v>
      </c>
      <c r="K2601" s="6">
        <v>0.97103068855841135</v>
      </c>
      <c r="L2601" s="5">
        <v>13.5</v>
      </c>
      <c r="M2601" s="19">
        <f>H2601*INDEX('Pliegos Tarifarios (Santiago)'!$B:$B,MATCH($B2601,'Pliegos Tarifarios (Santiago)'!$A:$A,0))</f>
        <v>55155.899565900007</v>
      </c>
      <c r="N2601" s="19">
        <f>I2601*INDEX('Pliegos Tarifarios (Santiago)'!$C:$C,MATCH($B2601,'Pliegos Tarifarios (Santiago)'!$A:$A,0))</f>
        <v>4042.9363098999997</v>
      </c>
      <c r="O2601" s="19">
        <f>J2601*INDEX('Pliegos Tarifarios (Santiago)'!$D:$D,MATCH($B2601,'Pliegos Tarifarios (Santiago)'!$A:$A,0))</f>
        <v>16435.309491199998</v>
      </c>
      <c r="P2601" s="19">
        <f>H2601*INDEX('Pliegos Tarifarios (Santiago)'!$E:$E,MATCH($B2601,'Pliegos Tarifarios (Santiago)'!$A:$A,0))</f>
        <v>5451.8372831999995</v>
      </c>
      <c r="Q2601" s="19" cm="1">
        <f t="array" ref="Q2601">H2601*_xlfn.IFS(H2601&lt;=350,INDEX('Pliegos Tarifarios (Santiago)'!$F:$F,MATCH($B2601,'Pliegos Tarifarios (Santiago)'!$A:$A,0)),H2601&lt;=500,INDEX('Pliegos Tarifarios (Santiago)'!$G:$G,MATCH($B2601,'Pliegos Tarifarios (Santiago)'!$A:$A,0)),H2601&lt;=1000,INDEX('Pliegos Tarifarios (Santiago)'!$H:$H,MATCH($B2601,'Pliegos Tarifarios (Santiago)'!$A:$A,0)),H2601&lt;=5000,INDEX('Pliegos Tarifarios (Santiago)'!$I:$I,MATCH($B2601,'Pliegos Tarifarios (Santiago)'!$A:$A,0)),H2601&gt;5000,INDEX('Pliegos Tarifarios (Santiago)'!$J:$J,MATCH($B2601,'Pliegos Tarifarios (Santiago)'!$A:$A,0)))/1.19</f>
        <v>589.5566611764707</v>
      </c>
      <c r="R2601" s="19">
        <f>INDEX('Pliegos Tarifarios (Santiago)'!$K:$K,MATCH($B2601,'Pliegos Tarifarios (Santiago)'!$A:$A,0))</f>
        <v>732.99199999999996</v>
      </c>
      <c r="S2601" s="21">
        <f t="shared" si="159"/>
        <v>82408.531311376471</v>
      </c>
      <c r="T2601" s="21">
        <f t="shared" si="160"/>
        <v>15657.62094916153</v>
      </c>
      <c r="U2601" s="19">
        <v>0</v>
      </c>
      <c r="V2601" s="21">
        <f t="shared" si="161"/>
        <v>98066.152260538001</v>
      </c>
    </row>
    <row r="2602" spans="1:22" x14ac:dyDescent="0.3">
      <c r="A2602" s="3" t="s">
        <v>142</v>
      </c>
      <c r="B2602" s="3">
        <v>11</v>
      </c>
      <c r="C2602" s="4" t="s">
        <v>178</v>
      </c>
      <c r="D2602" s="3" t="s">
        <v>298</v>
      </c>
      <c r="E2602" s="3" t="s">
        <v>292</v>
      </c>
      <c r="F2602" s="4" t="s">
        <v>299</v>
      </c>
      <c r="G2602" s="3" t="s">
        <v>30</v>
      </c>
      <c r="H2602" s="5">
        <v>699.00919999999996</v>
      </c>
      <c r="I2602" s="5">
        <v>1.9336</v>
      </c>
      <c r="J2602" s="5">
        <v>1.9045000000000001</v>
      </c>
      <c r="K2602" s="6">
        <v>0.98495035167563094</v>
      </c>
      <c r="L2602" s="5">
        <v>22.55</v>
      </c>
      <c r="M2602" s="19">
        <f>H2602*INDEX('Pliegos Tarifarios (Santiago)'!$B:$B,MATCH($B2602,'Pliegos Tarifarios (Santiago)'!$A:$A,0))</f>
        <v>92103.549219599998</v>
      </c>
      <c r="N2602" s="19">
        <f>I2602*INDEX('Pliegos Tarifarios (Santiago)'!$C:$C,MATCH($B2602,'Pliegos Tarifarios (Santiago)'!$A:$A,0))</f>
        <v>6720.0392407999998</v>
      </c>
      <c r="O2602" s="19">
        <f>J2602*INDEX('Pliegos Tarifarios (Santiago)'!$D:$D,MATCH($B2602,'Pliegos Tarifarios (Santiago)'!$A:$A,0))</f>
        <v>27709.850324000003</v>
      </c>
      <c r="P2602" s="19">
        <f>H2602*INDEX('Pliegos Tarifarios (Santiago)'!$E:$E,MATCH($B2602,'Pliegos Tarifarios (Santiago)'!$A:$A,0))</f>
        <v>9103.8958207999985</v>
      </c>
      <c r="Q2602" s="19" cm="1">
        <f t="array" ref="Q2602">H2602*_xlfn.IFS(H2602&lt;=350,INDEX('Pliegos Tarifarios (Santiago)'!$F:$F,MATCH($B2602,'Pliegos Tarifarios (Santiago)'!$A:$A,0)),H2602&lt;=500,INDEX('Pliegos Tarifarios (Santiago)'!$G:$G,MATCH($B2602,'Pliegos Tarifarios (Santiago)'!$A:$A,0)),H2602&lt;=1000,INDEX('Pliegos Tarifarios (Santiago)'!$H:$H,MATCH($B2602,'Pliegos Tarifarios (Santiago)'!$A:$A,0)),H2602&lt;=5000,INDEX('Pliegos Tarifarios (Santiago)'!$I:$I,MATCH($B2602,'Pliegos Tarifarios (Santiago)'!$A:$A,0)),H2602&gt;5000,INDEX('Pliegos Tarifarios (Santiago)'!$J:$J,MATCH($B2602,'Pliegos Tarifarios (Santiago)'!$A:$A,0)))/1.19</f>
        <v>1639.4409052100841</v>
      </c>
      <c r="R2602" s="19">
        <f>INDEX('Pliegos Tarifarios (Santiago)'!$K:$K,MATCH($B2602,'Pliegos Tarifarios (Santiago)'!$A:$A,0))</f>
        <v>732.99199999999996</v>
      </c>
      <c r="S2602" s="21">
        <f t="shared" si="159"/>
        <v>138009.76751041011</v>
      </c>
      <c r="T2602" s="21">
        <f t="shared" si="160"/>
        <v>26221.855826977921</v>
      </c>
      <c r="U2602" s="19">
        <v>0</v>
      </c>
      <c r="V2602" s="21">
        <f t="shared" si="161"/>
        <v>164231.62333738804</v>
      </c>
    </row>
    <row r="2603" spans="1:22" x14ac:dyDescent="0.3">
      <c r="A2603" s="3" t="s">
        <v>142</v>
      </c>
      <c r="B2603" s="3">
        <v>11</v>
      </c>
      <c r="C2603" s="4" t="s">
        <v>178</v>
      </c>
      <c r="D2603" s="3" t="s">
        <v>300</v>
      </c>
      <c r="E2603" s="3" t="s">
        <v>292</v>
      </c>
      <c r="F2603" s="4" t="s">
        <v>301</v>
      </c>
      <c r="G2603" s="3" t="s">
        <v>30</v>
      </c>
      <c r="H2603" s="5">
        <v>419.21390000000002</v>
      </c>
      <c r="I2603" s="5">
        <v>1.1626000000000001</v>
      </c>
      <c r="J2603" s="5">
        <v>1.1158999999999999</v>
      </c>
      <c r="K2603" s="6">
        <v>0.9598314123516255</v>
      </c>
      <c r="L2603" s="5">
        <v>13.52</v>
      </c>
      <c r="M2603" s="19">
        <f>H2603*INDEX('Pliegos Tarifarios (Santiago)'!$B:$B,MATCH($B2603,'Pliegos Tarifarios (Santiago)'!$A:$A,0))</f>
        <v>55236.881105700006</v>
      </c>
      <c r="N2603" s="19">
        <f>I2603*INDEX('Pliegos Tarifarios (Santiago)'!$C:$C,MATCH($B2603,'Pliegos Tarifarios (Santiago)'!$A:$A,0))</f>
        <v>4040.5035278</v>
      </c>
      <c r="O2603" s="19">
        <f>J2603*INDEX('Pliegos Tarifarios (Santiago)'!$D:$D,MATCH($B2603,'Pliegos Tarifarios (Santiago)'!$A:$A,0))</f>
        <v>16235.978984799998</v>
      </c>
      <c r="P2603" s="19">
        <f>H2603*INDEX('Pliegos Tarifarios (Santiago)'!$E:$E,MATCH($B2603,'Pliegos Tarifarios (Santiago)'!$A:$A,0))</f>
        <v>5459.8418335999995</v>
      </c>
      <c r="Q2603" s="19" cm="1">
        <f t="array" ref="Q2603">H2603*_xlfn.IFS(H2603&lt;=350,INDEX('Pliegos Tarifarios (Santiago)'!$F:$F,MATCH($B2603,'Pliegos Tarifarios (Santiago)'!$A:$A,0)),H2603&lt;=500,INDEX('Pliegos Tarifarios (Santiago)'!$G:$G,MATCH($B2603,'Pliegos Tarifarios (Santiago)'!$A:$A,0)),H2603&lt;=1000,INDEX('Pliegos Tarifarios (Santiago)'!$H:$H,MATCH($B2603,'Pliegos Tarifarios (Santiago)'!$A:$A,0)),H2603&lt;=5000,INDEX('Pliegos Tarifarios (Santiago)'!$I:$I,MATCH($B2603,'Pliegos Tarifarios (Santiago)'!$A:$A,0)),H2603&gt;5000,INDEX('Pliegos Tarifarios (Santiago)'!$J:$J,MATCH($B2603,'Pliegos Tarifarios (Santiago)'!$A:$A,0)))/1.19</f>
        <v>590.42226588235303</v>
      </c>
      <c r="R2603" s="19">
        <f>INDEX('Pliegos Tarifarios (Santiago)'!$K:$K,MATCH($B2603,'Pliegos Tarifarios (Santiago)'!$A:$A,0))</f>
        <v>732.99199999999996</v>
      </c>
      <c r="S2603" s="21">
        <f t="shared" si="159"/>
        <v>82296.619717782363</v>
      </c>
      <c r="T2603" s="21">
        <f t="shared" si="160"/>
        <v>15636.35774637865</v>
      </c>
      <c r="U2603" s="19">
        <v>0</v>
      </c>
      <c r="V2603" s="21">
        <f t="shared" si="161"/>
        <v>97932.977464161013</v>
      </c>
    </row>
    <row r="2604" spans="1:22" x14ac:dyDescent="0.3">
      <c r="A2604" s="3" t="s">
        <v>142</v>
      </c>
      <c r="B2604" s="3">
        <v>11</v>
      </c>
      <c r="C2604" s="4" t="s">
        <v>178</v>
      </c>
      <c r="D2604" s="3" t="s">
        <v>302</v>
      </c>
      <c r="E2604" s="3" t="s">
        <v>292</v>
      </c>
      <c r="F2604" s="4" t="s">
        <v>303</v>
      </c>
      <c r="G2604" s="3" t="s">
        <v>30</v>
      </c>
      <c r="H2604" s="5">
        <v>419.3075</v>
      </c>
      <c r="I2604" s="5">
        <v>1.1415</v>
      </c>
      <c r="J2604" s="5">
        <v>1.1222000000000001</v>
      </c>
      <c r="K2604" s="6">
        <v>0.98309242225142368</v>
      </c>
      <c r="L2604" s="5">
        <v>13.53</v>
      </c>
      <c r="M2604" s="19">
        <f>H2604*INDEX('Pliegos Tarifarios (Santiago)'!$B:$B,MATCH($B2604,'Pliegos Tarifarios (Santiago)'!$A:$A,0))</f>
        <v>55249.214122500001</v>
      </c>
      <c r="N2604" s="19">
        <f>I2604*INDEX('Pliegos Tarifarios (Santiago)'!$C:$C,MATCH($B2604,'Pliegos Tarifarios (Santiago)'!$A:$A,0))</f>
        <v>3967.1725244999998</v>
      </c>
      <c r="O2604" s="19">
        <f>J2604*INDEX('Pliegos Tarifarios (Santiago)'!$D:$D,MATCH($B2604,'Pliegos Tarifarios (Santiago)'!$A:$A,0))</f>
        <v>16327.641918400002</v>
      </c>
      <c r="P2604" s="19">
        <f>H2604*INDEX('Pliegos Tarifarios (Santiago)'!$E:$E,MATCH($B2604,'Pliegos Tarifarios (Santiago)'!$A:$A,0))</f>
        <v>5461.06088</v>
      </c>
      <c r="Q2604" s="19" cm="1">
        <f t="array" ref="Q2604">H2604*_xlfn.IFS(H2604&lt;=350,INDEX('Pliegos Tarifarios (Santiago)'!$F:$F,MATCH($B2604,'Pliegos Tarifarios (Santiago)'!$A:$A,0)),H2604&lt;=500,INDEX('Pliegos Tarifarios (Santiago)'!$G:$G,MATCH($B2604,'Pliegos Tarifarios (Santiago)'!$A:$A,0)),H2604&lt;=1000,INDEX('Pliegos Tarifarios (Santiago)'!$H:$H,MATCH($B2604,'Pliegos Tarifarios (Santiago)'!$A:$A,0)),H2604&lt;=5000,INDEX('Pliegos Tarifarios (Santiago)'!$I:$I,MATCH($B2604,'Pliegos Tarifarios (Santiago)'!$A:$A,0)),H2604&gt;5000,INDEX('Pliegos Tarifarios (Santiago)'!$J:$J,MATCH($B2604,'Pliegos Tarifarios (Santiago)'!$A:$A,0)))/1.19</f>
        <v>590.55409243697488</v>
      </c>
      <c r="R2604" s="19">
        <f>INDEX('Pliegos Tarifarios (Santiago)'!$K:$K,MATCH($B2604,'Pliegos Tarifarios (Santiago)'!$A:$A,0))</f>
        <v>732.99199999999996</v>
      </c>
      <c r="S2604" s="21">
        <f t="shared" si="159"/>
        <v>82328.635537836977</v>
      </c>
      <c r="T2604" s="21">
        <f t="shared" si="160"/>
        <v>15642.440752189026</v>
      </c>
      <c r="U2604" s="19">
        <v>0</v>
      </c>
      <c r="V2604" s="21">
        <f t="shared" si="161"/>
        <v>97971.076290026002</v>
      </c>
    </row>
    <row r="2605" spans="1:22" x14ac:dyDescent="0.3">
      <c r="A2605" s="3" t="s">
        <v>142</v>
      </c>
      <c r="B2605" s="3">
        <v>11</v>
      </c>
      <c r="C2605" s="4" t="s">
        <v>178</v>
      </c>
      <c r="D2605" s="3" t="s">
        <v>304</v>
      </c>
      <c r="E2605" s="3" t="s">
        <v>305</v>
      </c>
      <c r="F2605" s="4" t="s">
        <v>306</v>
      </c>
      <c r="G2605" s="3" t="s">
        <v>30</v>
      </c>
      <c r="H2605" s="5">
        <v>419.10210000000001</v>
      </c>
      <c r="I2605" s="5">
        <v>1.1452</v>
      </c>
      <c r="J2605" s="5">
        <v>1.1452</v>
      </c>
      <c r="K2605" s="6">
        <v>1</v>
      </c>
      <c r="L2605" s="5">
        <v>13.52</v>
      </c>
      <c r="M2605" s="19">
        <f>H2605*INDEX('Pliegos Tarifarios (Santiago)'!$B:$B,MATCH($B2605,'Pliegos Tarifarios (Santiago)'!$A:$A,0))</f>
        <v>55222.150002300004</v>
      </c>
      <c r="N2605" s="19">
        <f>I2605*INDEX('Pliegos Tarifarios (Santiago)'!$C:$C,MATCH($B2605,'Pliegos Tarifarios (Santiago)'!$A:$A,0))</f>
        <v>3980.0315155999997</v>
      </c>
      <c r="O2605" s="19">
        <f>J2605*INDEX('Pliegos Tarifarios (Santiago)'!$D:$D,MATCH($B2605,'Pliegos Tarifarios (Santiago)'!$A:$A,0))</f>
        <v>16662.284374400002</v>
      </c>
      <c r="P2605" s="19">
        <f>H2605*INDEX('Pliegos Tarifarios (Santiago)'!$E:$E,MATCH($B2605,'Pliegos Tarifarios (Santiago)'!$A:$A,0))</f>
        <v>5458.3857503999998</v>
      </c>
      <c r="Q2605" s="19" cm="1">
        <f t="array" ref="Q2605">H2605*_xlfn.IFS(H2605&lt;=350,INDEX('Pliegos Tarifarios (Santiago)'!$F:$F,MATCH($B2605,'Pliegos Tarifarios (Santiago)'!$A:$A,0)),H2605&lt;=500,INDEX('Pliegos Tarifarios (Santiago)'!$G:$G,MATCH($B2605,'Pliegos Tarifarios (Santiago)'!$A:$A,0)),H2605&lt;=1000,INDEX('Pliegos Tarifarios (Santiago)'!$H:$H,MATCH($B2605,'Pliegos Tarifarios (Santiago)'!$A:$A,0)),H2605&lt;=5000,INDEX('Pliegos Tarifarios (Santiago)'!$I:$I,MATCH($B2605,'Pliegos Tarifarios (Santiago)'!$A:$A,0)),H2605&gt;5000,INDEX('Pliegos Tarifarios (Santiago)'!$J:$J,MATCH($B2605,'Pliegos Tarifarios (Santiago)'!$A:$A,0)))/1.19</f>
        <v>590.26480638655471</v>
      </c>
      <c r="R2605" s="19">
        <f>INDEX('Pliegos Tarifarios (Santiago)'!$K:$K,MATCH($B2605,'Pliegos Tarifarios (Santiago)'!$A:$A,0))</f>
        <v>732.99199999999996</v>
      </c>
      <c r="S2605" s="21">
        <f t="shared" si="159"/>
        <v>82646.108449086561</v>
      </c>
      <c r="T2605" s="21">
        <f t="shared" si="160"/>
        <v>15702.760605326446</v>
      </c>
      <c r="U2605" s="19">
        <v>0</v>
      </c>
      <c r="V2605" s="21">
        <f t="shared" si="161"/>
        <v>98348.869054413008</v>
      </c>
    </row>
    <row r="2606" spans="1:22" x14ac:dyDescent="0.3">
      <c r="A2606" s="3" t="s">
        <v>142</v>
      </c>
      <c r="B2606" s="3">
        <v>11</v>
      </c>
      <c r="C2606" s="4" t="s">
        <v>178</v>
      </c>
      <c r="D2606" s="3" t="s">
        <v>307</v>
      </c>
      <c r="E2606" s="3" t="s">
        <v>305</v>
      </c>
      <c r="F2606" s="4" t="s">
        <v>308</v>
      </c>
      <c r="G2606" s="3" t="s">
        <v>30</v>
      </c>
      <c r="H2606" s="5">
        <v>418.08019999999999</v>
      </c>
      <c r="I2606" s="5">
        <v>1.1382000000000001</v>
      </c>
      <c r="J2606" s="5">
        <v>1.1382000000000001</v>
      </c>
      <c r="K2606" s="6">
        <v>1</v>
      </c>
      <c r="L2606" s="5">
        <v>13.49</v>
      </c>
      <c r="M2606" s="19">
        <f>H2606*INDEX('Pliegos Tarifarios (Santiago)'!$B:$B,MATCH($B2606,'Pliegos Tarifarios (Santiago)'!$A:$A,0))</f>
        <v>55087.501392600003</v>
      </c>
      <c r="N2606" s="19">
        <f>I2606*INDEX('Pliegos Tarifarios (Santiago)'!$C:$C,MATCH($B2606,'Pliegos Tarifarios (Santiago)'!$A:$A,0))</f>
        <v>3955.7036946000003</v>
      </c>
      <c r="O2606" s="19">
        <f>J2606*INDEX('Pliegos Tarifarios (Santiago)'!$D:$D,MATCH($B2606,'Pliegos Tarifarios (Santiago)'!$A:$A,0))</f>
        <v>16560.436670400002</v>
      </c>
      <c r="P2606" s="19">
        <f>H2606*INDEX('Pliegos Tarifarios (Santiago)'!$E:$E,MATCH($B2606,'Pliegos Tarifarios (Santiago)'!$A:$A,0))</f>
        <v>5445.0765247999998</v>
      </c>
      <c r="Q2606" s="19" cm="1">
        <f t="array" ref="Q2606">H2606*_xlfn.IFS(H2606&lt;=350,INDEX('Pliegos Tarifarios (Santiago)'!$F:$F,MATCH($B2606,'Pliegos Tarifarios (Santiago)'!$A:$A,0)),H2606&lt;=500,INDEX('Pliegos Tarifarios (Santiago)'!$G:$G,MATCH($B2606,'Pliegos Tarifarios (Santiago)'!$A:$A,0)),H2606&lt;=1000,INDEX('Pliegos Tarifarios (Santiago)'!$H:$H,MATCH($B2606,'Pliegos Tarifarios (Santiago)'!$A:$A,0)),H2606&lt;=5000,INDEX('Pliegos Tarifarios (Santiago)'!$I:$I,MATCH($B2606,'Pliegos Tarifarios (Santiago)'!$A:$A,0)),H2606&gt;5000,INDEX('Pliegos Tarifarios (Santiago)'!$J:$J,MATCH($B2606,'Pliegos Tarifarios (Santiago)'!$A:$A,0)))/1.19</f>
        <v>588.82555899159672</v>
      </c>
      <c r="R2606" s="19">
        <f>INDEX('Pliegos Tarifarios (Santiago)'!$K:$K,MATCH($B2606,'Pliegos Tarifarios (Santiago)'!$A:$A,0))</f>
        <v>732.99199999999996</v>
      </c>
      <c r="S2606" s="21">
        <f t="shared" si="159"/>
        <v>82370.535841391596</v>
      </c>
      <c r="T2606" s="21">
        <f t="shared" si="160"/>
        <v>15650.401809864403</v>
      </c>
      <c r="U2606" s="19">
        <v>0</v>
      </c>
      <c r="V2606" s="21">
        <f t="shared" si="161"/>
        <v>98020.937651255997</v>
      </c>
    </row>
    <row r="2607" spans="1:22" x14ac:dyDescent="0.3">
      <c r="A2607" s="3" t="s">
        <v>142</v>
      </c>
      <c r="B2607" s="3">
        <v>11</v>
      </c>
      <c r="C2607" s="4" t="s">
        <v>178</v>
      </c>
      <c r="D2607" s="3" t="s">
        <v>309</v>
      </c>
      <c r="E2607" s="3" t="s">
        <v>70</v>
      </c>
      <c r="F2607" s="4" t="s">
        <v>71</v>
      </c>
      <c r="G2607" s="3" t="s">
        <v>16</v>
      </c>
      <c r="H2607" s="5">
        <v>1673.9711</v>
      </c>
      <c r="I2607" s="5">
        <v>4.5789</v>
      </c>
      <c r="J2607" s="5">
        <v>4.5068999999999999</v>
      </c>
      <c r="K2607" s="6">
        <v>0.9842756994037869</v>
      </c>
      <c r="L2607" s="5">
        <v>54</v>
      </c>
      <c r="M2607" s="19">
        <f>H2607*INDEX('Pliegos Tarifarios (Santiago)'!$B:$B,MATCH($B2607,'Pliegos Tarifarios (Santiago)'!$A:$A,0))</f>
        <v>220567.45404929999</v>
      </c>
      <c r="N2607" s="19">
        <f>I2607*INDEX('Pliegos Tarifarios (Santiago)'!$C:$C,MATCH($B2607,'Pliegos Tarifarios (Santiago)'!$A:$A,0))</f>
        <v>15913.522796699999</v>
      </c>
      <c r="O2607" s="19">
        <f>J2607*INDEX('Pliegos Tarifarios (Santiago)'!$D:$D,MATCH($B2607,'Pliegos Tarifarios (Santiago)'!$A:$A,0))</f>
        <v>65573.916736800005</v>
      </c>
      <c r="P2607" s="19">
        <f>H2607*INDEX('Pliegos Tarifarios (Santiago)'!$E:$E,MATCH($B2607,'Pliegos Tarifarios (Santiago)'!$A:$A,0))</f>
        <v>21801.7996064</v>
      </c>
      <c r="Q2607" s="19" cm="1">
        <f t="array" ref="Q2607">H2607*_xlfn.IFS(H2607&lt;=350,INDEX('Pliegos Tarifarios (Santiago)'!$F:$F,MATCH($B2607,'Pliegos Tarifarios (Santiago)'!$A:$A,0)),H2607&lt;=500,INDEX('Pliegos Tarifarios (Santiago)'!$G:$G,MATCH($B2607,'Pliegos Tarifarios (Santiago)'!$A:$A,0)),H2607&lt;=1000,INDEX('Pliegos Tarifarios (Santiago)'!$H:$H,MATCH($B2607,'Pliegos Tarifarios (Santiago)'!$A:$A,0)),H2607&lt;=5000,INDEX('Pliegos Tarifarios (Santiago)'!$I:$I,MATCH($B2607,'Pliegos Tarifarios (Santiago)'!$A:$A,0)),H2607&gt;5000,INDEX('Pliegos Tarifarios (Santiago)'!$J:$J,MATCH($B2607,'Pliegos Tarifarios (Santiago)'!$A:$A,0)))/1.19</f>
        <v>5023.3199984033618</v>
      </c>
      <c r="R2607" s="19">
        <f>INDEX('Pliegos Tarifarios (Santiago)'!$K:$K,MATCH($B2607,'Pliegos Tarifarios (Santiago)'!$A:$A,0))</f>
        <v>732.99199999999996</v>
      </c>
      <c r="S2607" s="21">
        <f t="shared" si="159"/>
        <v>329613.00518760341</v>
      </c>
      <c r="T2607" s="21">
        <f t="shared" si="160"/>
        <v>62626.47098564465</v>
      </c>
      <c r="U2607" s="19">
        <v>0</v>
      </c>
      <c r="V2607" s="21">
        <f t="shared" si="161"/>
        <v>392239.47617324808</v>
      </c>
    </row>
    <row r="2608" spans="1:22" x14ac:dyDescent="0.3">
      <c r="A2608" s="3" t="s">
        <v>142</v>
      </c>
      <c r="B2608" s="3">
        <v>11</v>
      </c>
      <c r="C2608" s="4" t="s">
        <v>178</v>
      </c>
      <c r="D2608" s="3" t="s">
        <v>310</v>
      </c>
      <c r="E2608" s="3" t="s">
        <v>70</v>
      </c>
      <c r="F2608" s="4" t="s">
        <v>311</v>
      </c>
      <c r="G2608" s="3" t="s">
        <v>16</v>
      </c>
      <c r="H2608" s="5">
        <v>1397.2743</v>
      </c>
      <c r="I2608" s="5">
        <v>3.9239999999999999</v>
      </c>
      <c r="J2608" s="5">
        <v>3.9083999999999999</v>
      </c>
      <c r="K2608" s="6">
        <v>0.99602446483180429</v>
      </c>
      <c r="L2608" s="5">
        <v>45.07</v>
      </c>
      <c r="M2608" s="19">
        <f>H2608*INDEX('Pliegos Tarifarios (Santiago)'!$B:$B,MATCH($B2608,'Pliegos Tarifarios (Santiago)'!$A:$A,0))</f>
        <v>184109.0535909</v>
      </c>
      <c r="N2608" s="19">
        <f>I2608*INDEX('Pliegos Tarifarios (Santiago)'!$C:$C,MATCH($B2608,'Pliegos Tarifarios (Santiago)'!$A:$A,0))</f>
        <v>13637.481371999998</v>
      </c>
      <c r="O2608" s="19">
        <f>J2608*INDEX('Pliegos Tarifarios (Santiago)'!$D:$D,MATCH($B2608,'Pliegos Tarifarios (Santiago)'!$A:$A,0))</f>
        <v>56865.938044800001</v>
      </c>
      <c r="P2608" s="19">
        <f>H2608*INDEX('Pliegos Tarifarios (Santiago)'!$E:$E,MATCH($B2608,'Pliegos Tarifarios (Santiago)'!$A:$A,0))</f>
        <v>18198.1004832</v>
      </c>
      <c r="Q2608" s="19" cm="1">
        <f t="array" ref="Q2608">H2608*_xlfn.IFS(H2608&lt;=350,INDEX('Pliegos Tarifarios (Santiago)'!$F:$F,MATCH($B2608,'Pliegos Tarifarios (Santiago)'!$A:$A,0)),H2608&lt;=500,INDEX('Pliegos Tarifarios (Santiago)'!$G:$G,MATCH($B2608,'Pliegos Tarifarios (Santiago)'!$A:$A,0)),H2608&lt;=1000,INDEX('Pliegos Tarifarios (Santiago)'!$H:$H,MATCH($B2608,'Pliegos Tarifarios (Santiago)'!$A:$A,0)),H2608&lt;=5000,INDEX('Pliegos Tarifarios (Santiago)'!$I:$I,MATCH($B2608,'Pliegos Tarifarios (Santiago)'!$A:$A,0)),H2608&gt;5000,INDEX('Pliegos Tarifarios (Santiago)'!$J:$J,MATCH($B2608,'Pliegos Tarifarios (Santiago)'!$A:$A,0)))/1.19</f>
        <v>4192.9970800840338</v>
      </c>
      <c r="R2608" s="19">
        <f>INDEX('Pliegos Tarifarios (Santiago)'!$K:$K,MATCH($B2608,'Pliegos Tarifarios (Santiago)'!$A:$A,0))</f>
        <v>732.99199999999996</v>
      </c>
      <c r="S2608" s="21">
        <f t="shared" si="159"/>
        <v>277736.56257098407</v>
      </c>
      <c r="T2608" s="21">
        <f t="shared" si="160"/>
        <v>52769.946888486971</v>
      </c>
      <c r="U2608" s="19">
        <v>0</v>
      </c>
      <c r="V2608" s="21">
        <f t="shared" si="161"/>
        <v>330506.50945947104</v>
      </c>
    </row>
    <row r="2609" spans="1:22" x14ac:dyDescent="0.3">
      <c r="A2609" s="3" t="s">
        <v>142</v>
      </c>
      <c r="B2609" s="3">
        <v>11</v>
      </c>
      <c r="C2609" s="4" t="s">
        <v>178</v>
      </c>
      <c r="D2609" s="3" t="s">
        <v>312</v>
      </c>
      <c r="E2609" s="3" t="s">
        <v>70</v>
      </c>
      <c r="F2609" s="4" t="s">
        <v>313</v>
      </c>
      <c r="G2609" s="3" t="s">
        <v>16</v>
      </c>
      <c r="H2609" s="5">
        <v>1393.9341999999999</v>
      </c>
      <c r="I2609" s="5">
        <v>3.9788999999999999</v>
      </c>
      <c r="J2609" s="5">
        <v>3.9788999999999999</v>
      </c>
      <c r="K2609" s="6">
        <v>1</v>
      </c>
      <c r="L2609" s="5">
        <v>44.97</v>
      </c>
      <c r="M2609" s="19">
        <f>H2609*INDEX('Pliegos Tarifarios (Santiago)'!$B:$B,MATCH($B2609,'Pliegos Tarifarios (Santiago)'!$A:$A,0))</f>
        <v>183668.95199460001</v>
      </c>
      <c r="N2609" s="19">
        <f>I2609*INDEX('Pliegos Tarifarios (Santiago)'!$C:$C,MATCH($B2609,'Pliegos Tarifarios (Santiago)'!$A:$A,0))</f>
        <v>13828.280996699999</v>
      </c>
      <c r="O2609" s="19">
        <f>J2609*INDEX('Pliegos Tarifarios (Santiago)'!$D:$D,MATCH($B2609,'Pliegos Tarifarios (Santiago)'!$A:$A,0))</f>
        <v>57891.689920800003</v>
      </c>
      <c r="P2609" s="19">
        <f>H2609*INDEX('Pliegos Tarifarios (Santiago)'!$E:$E,MATCH($B2609,'Pliegos Tarifarios (Santiago)'!$A:$A,0))</f>
        <v>18154.599020799997</v>
      </c>
      <c r="Q2609" s="19" cm="1">
        <f t="array" ref="Q2609">H2609*_xlfn.IFS(H2609&lt;=350,INDEX('Pliegos Tarifarios (Santiago)'!$F:$F,MATCH($B2609,'Pliegos Tarifarios (Santiago)'!$A:$A,0)),H2609&lt;=500,INDEX('Pliegos Tarifarios (Santiago)'!$G:$G,MATCH($B2609,'Pliegos Tarifarios (Santiago)'!$A:$A,0)),H2609&lt;=1000,INDEX('Pliegos Tarifarios (Santiago)'!$H:$H,MATCH($B2609,'Pliegos Tarifarios (Santiago)'!$A:$A,0)),H2609&lt;=5000,INDEX('Pliegos Tarifarios (Santiago)'!$I:$I,MATCH($B2609,'Pliegos Tarifarios (Santiago)'!$A:$A,0)),H2609&gt;5000,INDEX('Pliegos Tarifarios (Santiago)'!$J:$J,MATCH($B2609,'Pliegos Tarifarios (Santiago)'!$A:$A,0)))/1.19</f>
        <v>4182.9739732773105</v>
      </c>
      <c r="R2609" s="19">
        <f>INDEX('Pliegos Tarifarios (Santiago)'!$K:$K,MATCH($B2609,'Pliegos Tarifarios (Santiago)'!$A:$A,0))</f>
        <v>732.99199999999996</v>
      </c>
      <c r="S2609" s="21">
        <f t="shared" si="159"/>
        <v>278459.48790617735</v>
      </c>
      <c r="T2609" s="21">
        <f t="shared" si="160"/>
        <v>52907.3027021737</v>
      </c>
      <c r="U2609" s="19">
        <v>0</v>
      </c>
      <c r="V2609" s="21">
        <f t="shared" si="161"/>
        <v>331366.79060835106</v>
      </c>
    </row>
    <row r="2610" spans="1:22" x14ac:dyDescent="0.3">
      <c r="A2610" s="3" t="s">
        <v>142</v>
      </c>
      <c r="B2610" s="3">
        <v>11</v>
      </c>
      <c r="C2610" s="4" t="s">
        <v>178</v>
      </c>
      <c r="D2610" s="3" t="s">
        <v>314</v>
      </c>
      <c r="E2610" s="3" t="s">
        <v>70</v>
      </c>
      <c r="F2610" s="4" t="s">
        <v>315</v>
      </c>
      <c r="G2610" s="3" t="s">
        <v>16</v>
      </c>
      <c r="H2610" s="5">
        <v>1115.9981</v>
      </c>
      <c r="I2610" s="5">
        <v>3.0565000000000002</v>
      </c>
      <c r="J2610" s="5">
        <v>2.9883999999999999</v>
      </c>
      <c r="K2610" s="6">
        <v>0.97771961393751017</v>
      </c>
      <c r="L2610" s="5">
        <v>36</v>
      </c>
      <c r="M2610" s="19">
        <f>H2610*INDEX('Pliegos Tarifarios (Santiago)'!$B:$B,MATCH($B2610,'Pliegos Tarifarios (Santiago)'!$A:$A,0))</f>
        <v>147047.25765030002</v>
      </c>
      <c r="N2610" s="19">
        <f>I2610*INDEX('Pliegos Tarifarios (Santiago)'!$C:$C,MATCH($B2610,'Pliegos Tarifarios (Santiago)'!$A:$A,0))</f>
        <v>10622.5692695</v>
      </c>
      <c r="O2610" s="19">
        <f>J2610*INDEX('Pliegos Tarifarios (Santiago)'!$D:$D,MATCH($B2610,'Pliegos Tarifarios (Santiago)'!$A:$A,0))</f>
        <v>43480.239804800003</v>
      </c>
      <c r="P2610" s="19">
        <f>H2610*INDEX('Pliegos Tarifarios (Santiago)'!$E:$E,MATCH($B2610,'Pliegos Tarifarios (Santiago)'!$A:$A,0))</f>
        <v>14534.7592544</v>
      </c>
      <c r="Q2610" s="19" cm="1">
        <f t="array" ref="Q2610">H2610*_xlfn.IFS(H2610&lt;=350,INDEX('Pliegos Tarifarios (Santiago)'!$F:$F,MATCH($B2610,'Pliegos Tarifarios (Santiago)'!$A:$A,0)),H2610&lt;=500,INDEX('Pliegos Tarifarios (Santiago)'!$G:$G,MATCH($B2610,'Pliegos Tarifarios (Santiago)'!$A:$A,0)),H2610&lt;=1000,INDEX('Pliegos Tarifarios (Santiago)'!$H:$H,MATCH($B2610,'Pliegos Tarifarios (Santiago)'!$A:$A,0)),H2610&lt;=5000,INDEX('Pliegos Tarifarios (Santiago)'!$I:$I,MATCH($B2610,'Pliegos Tarifarios (Santiago)'!$A:$A,0)),H2610&gt;5000,INDEX('Pliegos Tarifarios (Santiago)'!$J:$J,MATCH($B2610,'Pliegos Tarifarios (Santiago)'!$A:$A,0)))/1.19</f>
        <v>3348.9321135294117</v>
      </c>
      <c r="R2610" s="19">
        <f>INDEX('Pliegos Tarifarios (Santiago)'!$K:$K,MATCH($B2610,'Pliegos Tarifarios (Santiago)'!$A:$A,0))</f>
        <v>732.99199999999996</v>
      </c>
      <c r="S2610" s="21">
        <f t="shared" si="159"/>
        <v>219766.75009252946</v>
      </c>
      <c r="T2610" s="21">
        <f t="shared" si="160"/>
        <v>41755.682517580601</v>
      </c>
      <c r="U2610" s="19">
        <v>0</v>
      </c>
      <c r="V2610" s="21">
        <f t="shared" si="161"/>
        <v>261522.43261011006</v>
      </c>
    </row>
    <row r="2611" spans="1:22" x14ac:dyDescent="0.3">
      <c r="A2611" s="3" t="s">
        <v>142</v>
      </c>
      <c r="B2611" s="3">
        <v>11</v>
      </c>
      <c r="C2611" s="4" t="s">
        <v>178</v>
      </c>
      <c r="D2611" s="3" t="s">
        <v>316</v>
      </c>
      <c r="E2611" s="3" t="s">
        <v>90</v>
      </c>
      <c r="F2611" s="4" t="s">
        <v>93</v>
      </c>
      <c r="G2611" s="3" t="s">
        <v>30</v>
      </c>
      <c r="H2611" s="5">
        <v>419.04939999999999</v>
      </c>
      <c r="I2611" s="5">
        <v>1.163</v>
      </c>
      <c r="J2611" s="5">
        <v>1.163</v>
      </c>
      <c r="K2611" s="6">
        <v>1</v>
      </c>
      <c r="L2611" s="5">
        <v>13.52</v>
      </c>
      <c r="M2611" s="19">
        <f>H2611*INDEX('Pliegos Tarifarios (Santiago)'!$B:$B,MATCH($B2611,'Pliegos Tarifarios (Santiago)'!$A:$A,0))</f>
        <v>55215.206092200002</v>
      </c>
      <c r="N2611" s="19">
        <f>I2611*INDEX('Pliegos Tarifarios (Santiago)'!$C:$C,MATCH($B2611,'Pliegos Tarifarios (Santiago)'!$A:$A,0))</f>
        <v>4041.893689</v>
      </c>
      <c r="O2611" s="19">
        <f>J2611*INDEX('Pliegos Tarifarios (Santiago)'!$D:$D,MATCH($B2611,'Pliegos Tarifarios (Santiago)'!$A:$A,0))</f>
        <v>16921.268536</v>
      </c>
      <c r="P2611" s="19">
        <f>H2611*INDEX('Pliegos Tarifarios (Santiago)'!$E:$E,MATCH($B2611,'Pliegos Tarifarios (Santiago)'!$A:$A,0))</f>
        <v>5457.6993855999999</v>
      </c>
      <c r="Q2611" s="19" cm="1">
        <f t="array" ref="Q2611">H2611*_xlfn.IFS(H2611&lt;=350,INDEX('Pliegos Tarifarios (Santiago)'!$F:$F,MATCH($B2611,'Pliegos Tarifarios (Santiago)'!$A:$A,0)),H2611&lt;=500,INDEX('Pliegos Tarifarios (Santiago)'!$G:$G,MATCH($B2611,'Pliegos Tarifarios (Santiago)'!$A:$A,0)),H2611&lt;=1000,INDEX('Pliegos Tarifarios (Santiago)'!$H:$H,MATCH($B2611,'Pliegos Tarifarios (Santiago)'!$A:$A,0)),H2611&lt;=5000,INDEX('Pliegos Tarifarios (Santiago)'!$I:$I,MATCH($B2611,'Pliegos Tarifarios (Santiago)'!$A:$A,0)),H2611&gt;5000,INDEX('Pliegos Tarifarios (Santiago)'!$J:$J,MATCH($B2611,'Pliegos Tarifarios (Santiago)'!$A:$A,0)))/1.19</f>
        <v>590.19058352941181</v>
      </c>
      <c r="R2611" s="19">
        <f>INDEX('Pliegos Tarifarios (Santiago)'!$K:$K,MATCH($B2611,'Pliegos Tarifarios (Santiago)'!$A:$A,0))</f>
        <v>732.99199999999996</v>
      </c>
      <c r="S2611" s="21">
        <f t="shared" si="159"/>
        <v>82959.250286329421</v>
      </c>
      <c r="T2611" s="21">
        <f t="shared" si="160"/>
        <v>15762.257554402589</v>
      </c>
      <c r="U2611" s="19">
        <v>0</v>
      </c>
      <c r="V2611" s="21">
        <f t="shared" si="161"/>
        <v>98721.507840732011</v>
      </c>
    </row>
    <row r="2612" spans="1:22" x14ac:dyDescent="0.3">
      <c r="A2612" s="3" t="s">
        <v>142</v>
      </c>
      <c r="B2612" s="3">
        <v>11</v>
      </c>
      <c r="C2612" s="4" t="s">
        <v>178</v>
      </c>
      <c r="D2612" s="3" t="s">
        <v>317</v>
      </c>
      <c r="E2612" s="3" t="s">
        <v>90</v>
      </c>
      <c r="F2612" s="4" t="s">
        <v>318</v>
      </c>
      <c r="G2612" s="3" t="s">
        <v>30</v>
      </c>
      <c r="H2612" s="5">
        <v>418.24919999999997</v>
      </c>
      <c r="I2612" s="5">
        <v>1.1397999999999999</v>
      </c>
      <c r="J2612" s="5">
        <v>1.1397999999999999</v>
      </c>
      <c r="K2612" s="6">
        <v>1</v>
      </c>
      <c r="L2612" s="5">
        <v>13.49</v>
      </c>
      <c r="M2612" s="19">
        <f>H2612*INDEX('Pliegos Tarifarios (Santiago)'!$B:$B,MATCH($B2612,'Pliegos Tarifarios (Santiago)'!$A:$A,0))</f>
        <v>55109.769339599996</v>
      </c>
      <c r="N2612" s="19">
        <f>I2612*INDEX('Pliegos Tarifarios (Santiago)'!$C:$C,MATCH($B2612,'Pliegos Tarifarios (Santiago)'!$A:$A,0))</f>
        <v>3961.2643393999997</v>
      </c>
      <c r="O2612" s="19">
        <f>J2612*INDEX('Pliegos Tarifarios (Santiago)'!$D:$D,MATCH($B2612,'Pliegos Tarifarios (Santiago)'!$A:$A,0))</f>
        <v>16583.716145599999</v>
      </c>
      <c r="P2612" s="19">
        <f>H2612*INDEX('Pliegos Tarifarios (Santiago)'!$E:$E,MATCH($B2612,'Pliegos Tarifarios (Santiago)'!$A:$A,0))</f>
        <v>5447.2775807999997</v>
      </c>
      <c r="Q2612" s="19" cm="1">
        <f t="array" ref="Q2612">H2612*_xlfn.IFS(H2612&lt;=350,INDEX('Pliegos Tarifarios (Santiago)'!$F:$F,MATCH($B2612,'Pliegos Tarifarios (Santiago)'!$A:$A,0)),H2612&lt;=500,INDEX('Pliegos Tarifarios (Santiago)'!$G:$G,MATCH($B2612,'Pliegos Tarifarios (Santiago)'!$A:$A,0)),H2612&lt;=1000,INDEX('Pliegos Tarifarios (Santiago)'!$H:$H,MATCH($B2612,'Pliegos Tarifarios (Santiago)'!$A:$A,0)),H2612&lt;=5000,INDEX('Pliegos Tarifarios (Santiago)'!$I:$I,MATCH($B2612,'Pliegos Tarifarios (Santiago)'!$A:$A,0)),H2612&gt;5000,INDEX('Pliegos Tarifarios (Santiago)'!$J:$J,MATCH($B2612,'Pliegos Tarifarios (Santiago)'!$A:$A,0)))/1.19</f>
        <v>589.06357915966385</v>
      </c>
      <c r="R2612" s="19">
        <f>INDEX('Pliegos Tarifarios (Santiago)'!$K:$K,MATCH($B2612,'Pliegos Tarifarios (Santiago)'!$A:$A,0))</f>
        <v>732.99199999999996</v>
      </c>
      <c r="S2612" s="21">
        <f t="shared" si="159"/>
        <v>82424.082984559645</v>
      </c>
      <c r="T2612" s="21">
        <f t="shared" si="160"/>
        <v>15660.575767066333</v>
      </c>
      <c r="U2612" s="19">
        <v>0</v>
      </c>
      <c r="V2612" s="21">
        <f t="shared" si="161"/>
        <v>98084.658751625975</v>
      </c>
    </row>
    <row r="2613" spans="1:22" x14ac:dyDescent="0.3">
      <c r="A2613" s="3" t="s">
        <v>142</v>
      </c>
      <c r="B2613" s="3">
        <v>11</v>
      </c>
      <c r="C2613" s="4" t="s">
        <v>178</v>
      </c>
      <c r="D2613" s="3" t="s">
        <v>319</v>
      </c>
      <c r="E2613" s="3" t="s">
        <v>75</v>
      </c>
      <c r="F2613" s="4" t="s">
        <v>320</v>
      </c>
      <c r="G2613" s="3" t="s">
        <v>16</v>
      </c>
      <c r="H2613" s="5">
        <v>4189.7437</v>
      </c>
      <c r="I2613" s="5">
        <v>11.606</v>
      </c>
      <c r="J2613" s="5">
        <v>11.539199999999999</v>
      </c>
      <c r="K2613" s="6">
        <v>0.99424435636739616</v>
      </c>
      <c r="L2613" s="5">
        <v>135.15</v>
      </c>
      <c r="M2613" s="19">
        <f>H2613*INDEX('Pliegos Tarifarios (Santiago)'!$B:$B,MATCH($B2613,'Pliegos Tarifarios (Santiago)'!$A:$A,0))</f>
        <v>552053.19914310006</v>
      </c>
      <c r="N2613" s="19">
        <f>I2613*INDEX('Pliegos Tarifarios (Santiago)'!$C:$C,MATCH($B2613,'Pliegos Tarifarios (Santiago)'!$A:$A,0))</f>
        <v>40335.527217999996</v>
      </c>
      <c r="O2613" s="19">
        <f>J2613*INDEX('Pliegos Tarifarios (Santiago)'!$D:$D,MATCH($B2613,'Pliegos Tarifarios (Santiago)'!$A:$A,0))</f>
        <v>167891.57514239999</v>
      </c>
      <c r="P2613" s="19">
        <f>H2613*INDEX('Pliegos Tarifarios (Santiago)'!$E:$E,MATCH($B2613,'Pliegos Tarifarios (Santiago)'!$A:$A,0))</f>
        <v>54567.221948799997</v>
      </c>
      <c r="Q2613" s="19" cm="1">
        <f t="array" ref="Q2613">H2613*_xlfn.IFS(H2613&lt;=350,INDEX('Pliegos Tarifarios (Santiago)'!$F:$F,MATCH($B2613,'Pliegos Tarifarios (Santiago)'!$A:$A,0)),H2613&lt;=500,INDEX('Pliegos Tarifarios (Santiago)'!$G:$G,MATCH($B2613,'Pliegos Tarifarios (Santiago)'!$A:$A,0)),H2613&lt;=1000,INDEX('Pliegos Tarifarios (Santiago)'!$H:$H,MATCH($B2613,'Pliegos Tarifarios (Santiago)'!$A:$A,0)),H2613&lt;=5000,INDEX('Pliegos Tarifarios (Santiago)'!$I:$I,MATCH($B2613,'Pliegos Tarifarios (Santiago)'!$A:$A,0)),H2613&gt;5000,INDEX('Pliegos Tarifarios (Santiago)'!$J:$J,MATCH($B2613,'Pliegos Tarifarios (Santiago)'!$A:$A,0)))/1.19</f>
        <v>12572.75189302521</v>
      </c>
      <c r="R2613" s="19">
        <f>INDEX('Pliegos Tarifarios (Santiago)'!$K:$K,MATCH($B2613,'Pliegos Tarifarios (Santiago)'!$A:$A,0))</f>
        <v>732.99199999999996</v>
      </c>
      <c r="S2613" s="21">
        <f t="shared" si="159"/>
        <v>828153.26734532532</v>
      </c>
      <c r="T2613" s="21">
        <f t="shared" si="160"/>
        <v>157349.12079561182</v>
      </c>
      <c r="U2613" s="19">
        <v>0</v>
      </c>
      <c r="V2613" s="21">
        <f t="shared" si="161"/>
        <v>985502.38814093708</v>
      </c>
    </row>
    <row r="2614" spans="1:22" x14ac:dyDescent="0.3">
      <c r="A2614" s="3" t="s">
        <v>142</v>
      </c>
      <c r="B2614" s="3">
        <v>11</v>
      </c>
      <c r="C2614" s="4" t="s">
        <v>178</v>
      </c>
      <c r="D2614" s="3" t="s">
        <v>321</v>
      </c>
      <c r="E2614" s="3" t="s">
        <v>75</v>
      </c>
      <c r="F2614" s="4" t="s">
        <v>84</v>
      </c>
      <c r="G2614" s="3" t="s">
        <v>16</v>
      </c>
      <c r="H2614" s="5">
        <v>3487.3775999999998</v>
      </c>
      <c r="I2614" s="5">
        <v>9.5906000000000002</v>
      </c>
      <c r="J2614" s="5">
        <v>9.5906000000000002</v>
      </c>
      <c r="K2614" s="6">
        <v>1</v>
      </c>
      <c r="L2614" s="5">
        <v>112.5</v>
      </c>
      <c r="M2614" s="19">
        <f>H2614*INDEX('Pliegos Tarifarios (Santiago)'!$B:$B,MATCH($B2614,'Pliegos Tarifarios (Santiago)'!$A:$A,0))</f>
        <v>459507.33470880002</v>
      </c>
      <c r="N2614" s="19">
        <f>I2614*INDEX('Pliegos Tarifarios (Santiago)'!$C:$C,MATCH($B2614,'Pliegos Tarifarios (Santiago)'!$A:$A,0))</f>
        <v>33331.2000118</v>
      </c>
      <c r="O2614" s="19">
        <f>J2614*INDEX('Pliegos Tarifarios (Santiago)'!$D:$D,MATCH($B2614,'Pliegos Tarifarios (Santiago)'!$A:$A,0))</f>
        <v>139540.08428320001</v>
      </c>
      <c r="P2614" s="19">
        <f>H2614*INDEX('Pliegos Tarifarios (Santiago)'!$E:$E,MATCH($B2614,'Pliegos Tarifarios (Santiago)'!$A:$A,0))</f>
        <v>45419.605862399992</v>
      </c>
      <c r="Q2614" s="19" cm="1">
        <f t="array" ref="Q2614">H2614*_xlfn.IFS(H2614&lt;=350,INDEX('Pliegos Tarifarios (Santiago)'!$F:$F,MATCH($B2614,'Pliegos Tarifarios (Santiago)'!$A:$A,0)),H2614&lt;=500,INDEX('Pliegos Tarifarios (Santiago)'!$G:$G,MATCH($B2614,'Pliegos Tarifarios (Santiago)'!$A:$A,0)),H2614&lt;=1000,INDEX('Pliegos Tarifarios (Santiago)'!$H:$H,MATCH($B2614,'Pliegos Tarifarios (Santiago)'!$A:$A,0)),H2614&lt;=5000,INDEX('Pliegos Tarifarios (Santiago)'!$I:$I,MATCH($B2614,'Pliegos Tarifarios (Santiago)'!$A:$A,0)),H2614&gt;5000,INDEX('Pliegos Tarifarios (Santiago)'!$J:$J,MATCH($B2614,'Pliegos Tarifarios (Santiago)'!$A:$A,0)))/1.19</f>
        <v>10465.063369411764</v>
      </c>
      <c r="R2614" s="19">
        <f>INDEX('Pliegos Tarifarios (Santiago)'!$K:$K,MATCH($B2614,'Pliegos Tarifarios (Santiago)'!$A:$A,0))</f>
        <v>732.99199999999996</v>
      </c>
      <c r="S2614" s="21">
        <f t="shared" si="159"/>
        <v>688996.28023561172</v>
      </c>
      <c r="T2614" s="21">
        <f t="shared" si="160"/>
        <v>130909.29324476623</v>
      </c>
      <c r="U2614" s="19">
        <v>0</v>
      </c>
      <c r="V2614" s="21">
        <f t="shared" si="161"/>
        <v>819905.57348037791</v>
      </c>
    </row>
    <row r="2615" spans="1:22" x14ac:dyDescent="0.3">
      <c r="A2615" s="3" t="s">
        <v>142</v>
      </c>
      <c r="B2615" s="3">
        <v>11</v>
      </c>
      <c r="C2615" s="4" t="s">
        <v>178</v>
      </c>
      <c r="D2615" s="3" t="s">
        <v>322</v>
      </c>
      <c r="E2615" s="3" t="s">
        <v>75</v>
      </c>
      <c r="F2615" s="4" t="s">
        <v>323</v>
      </c>
      <c r="G2615" s="3" t="s">
        <v>16</v>
      </c>
      <c r="H2615" s="5">
        <v>3489.8101000000001</v>
      </c>
      <c r="I2615" s="5">
        <v>9.5496999999999996</v>
      </c>
      <c r="J2615" s="5">
        <v>9.3764000000000003</v>
      </c>
      <c r="K2615" s="6">
        <v>0.9818528330732903</v>
      </c>
      <c r="L2615" s="5">
        <v>112.57</v>
      </c>
      <c r="M2615" s="19">
        <f>H2615*INDEX('Pliegos Tarifarios (Santiago)'!$B:$B,MATCH($B2615,'Pliegos Tarifarios (Santiago)'!$A:$A,0))</f>
        <v>459827.84820630006</v>
      </c>
      <c r="N2615" s="19">
        <f>I2615*INDEX('Pliegos Tarifarios (Santiago)'!$C:$C,MATCH($B2615,'Pliegos Tarifarios (Santiago)'!$A:$A,0))</f>
        <v>33189.0560291</v>
      </c>
      <c r="O2615" s="19">
        <f>J2615*INDEX('Pliegos Tarifarios (Santiago)'!$D:$D,MATCH($B2615,'Pliegos Tarifarios (Santiago)'!$A:$A,0))</f>
        <v>136423.54454080001</v>
      </c>
      <c r="P2615" s="19">
        <f>H2615*INDEX('Pliegos Tarifarios (Santiago)'!$E:$E,MATCH($B2615,'Pliegos Tarifarios (Santiago)'!$A:$A,0))</f>
        <v>45451.2867424</v>
      </c>
      <c r="Q2615" s="19" cm="1">
        <f t="array" ref="Q2615">H2615*_xlfn.IFS(H2615&lt;=350,INDEX('Pliegos Tarifarios (Santiago)'!$F:$F,MATCH($B2615,'Pliegos Tarifarios (Santiago)'!$A:$A,0)),H2615&lt;=500,INDEX('Pliegos Tarifarios (Santiago)'!$G:$G,MATCH($B2615,'Pliegos Tarifarios (Santiago)'!$A:$A,0)),H2615&lt;=1000,INDEX('Pliegos Tarifarios (Santiago)'!$H:$H,MATCH($B2615,'Pliegos Tarifarios (Santiago)'!$A:$A,0)),H2615&lt;=5000,INDEX('Pliegos Tarifarios (Santiago)'!$I:$I,MATCH($B2615,'Pliegos Tarifarios (Santiago)'!$A:$A,0)),H2615&gt;5000,INDEX('Pliegos Tarifarios (Santiago)'!$J:$J,MATCH($B2615,'Pliegos Tarifarios (Santiago)'!$A:$A,0)))/1.19</f>
        <v>10472.362913529412</v>
      </c>
      <c r="R2615" s="19">
        <f>INDEX('Pliegos Tarifarios (Santiago)'!$K:$K,MATCH($B2615,'Pliegos Tarifarios (Santiago)'!$A:$A,0))</f>
        <v>732.99199999999996</v>
      </c>
      <c r="S2615" s="21">
        <f t="shared" si="159"/>
        <v>686097.09043212945</v>
      </c>
      <c r="T2615" s="21">
        <f t="shared" si="160"/>
        <v>130358.4471821046</v>
      </c>
      <c r="U2615" s="19">
        <v>0</v>
      </c>
      <c r="V2615" s="21">
        <f t="shared" si="161"/>
        <v>816455.53761423402</v>
      </c>
    </row>
    <row r="2616" spans="1:22" x14ac:dyDescent="0.3">
      <c r="A2616" s="3" t="s">
        <v>142</v>
      </c>
      <c r="B2616" s="3">
        <v>11</v>
      </c>
      <c r="C2616" s="4" t="s">
        <v>178</v>
      </c>
      <c r="D2616" s="3" t="s">
        <v>324</v>
      </c>
      <c r="E2616" s="3" t="s">
        <v>75</v>
      </c>
      <c r="F2616" s="4" t="s">
        <v>325</v>
      </c>
      <c r="G2616" s="3" t="s">
        <v>16</v>
      </c>
      <c r="H2616" s="5">
        <v>1398.8015</v>
      </c>
      <c r="I2616" s="5">
        <v>3.8363999999999998</v>
      </c>
      <c r="J2616" s="5">
        <v>3.7490000000000001</v>
      </c>
      <c r="K2616" s="6">
        <v>0.9772182254196643</v>
      </c>
      <c r="L2616" s="5">
        <v>45.12</v>
      </c>
      <c r="M2616" s="19">
        <f>H2616*INDEX('Pliegos Tarifarios (Santiago)'!$B:$B,MATCH($B2616,'Pliegos Tarifarios (Santiago)'!$A:$A,0))</f>
        <v>184310.28204450003</v>
      </c>
      <c r="N2616" s="19">
        <f>I2616*INDEX('Pliegos Tarifarios (Santiago)'!$C:$C,MATCH($B2616,'Pliegos Tarifarios (Santiago)'!$A:$A,0))</f>
        <v>13333.036069199998</v>
      </c>
      <c r="O2616" s="19">
        <f>J2616*INDEX('Pliegos Tarifarios (Santiago)'!$D:$D,MATCH($B2616,'Pliegos Tarifarios (Santiago)'!$A:$A,0))</f>
        <v>54546.720328000003</v>
      </c>
      <c r="P2616" s="19">
        <f>H2616*INDEX('Pliegos Tarifarios (Santiago)'!$E:$E,MATCH($B2616,'Pliegos Tarifarios (Santiago)'!$A:$A,0))</f>
        <v>18217.990736</v>
      </c>
      <c r="Q2616" s="19" cm="1">
        <f t="array" ref="Q2616">H2616*_xlfn.IFS(H2616&lt;=350,INDEX('Pliegos Tarifarios (Santiago)'!$F:$F,MATCH($B2616,'Pliegos Tarifarios (Santiago)'!$A:$A,0)),H2616&lt;=500,INDEX('Pliegos Tarifarios (Santiago)'!$G:$G,MATCH($B2616,'Pliegos Tarifarios (Santiago)'!$A:$A,0)),H2616&lt;=1000,INDEX('Pliegos Tarifarios (Santiago)'!$H:$H,MATCH($B2616,'Pliegos Tarifarios (Santiago)'!$A:$A,0)),H2616&lt;=5000,INDEX('Pliegos Tarifarios (Santiago)'!$I:$I,MATCH($B2616,'Pliegos Tarifarios (Santiago)'!$A:$A,0)),H2616&gt;5000,INDEX('Pliegos Tarifarios (Santiago)'!$J:$J,MATCH($B2616,'Pliegos Tarifarios (Santiago)'!$A:$A,0)))/1.19</f>
        <v>4197.5799634453788</v>
      </c>
      <c r="R2616" s="19">
        <f>INDEX('Pliegos Tarifarios (Santiago)'!$K:$K,MATCH($B2616,'Pliegos Tarifarios (Santiago)'!$A:$A,0))</f>
        <v>732.99199999999996</v>
      </c>
      <c r="S2616" s="21">
        <f t="shared" si="159"/>
        <v>275338.60114114539</v>
      </c>
      <c r="T2616" s="21">
        <f t="shared" si="160"/>
        <v>52314.334216817624</v>
      </c>
      <c r="U2616" s="19">
        <v>0</v>
      </c>
      <c r="V2616" s="21">
        <f t="shared" si="161"/>
        <v>327652.93535796303</v>
      </c>
    </row>
    <row r="2617" spans="1:22" x14ac:dyDescent="0.3">
      <c r="A2617" s="3" t="s">
        <v>142</v>
      </c>
      <c r="B2617" s="3">
        <v>11</v>
      </c>
      <c r="C2617" s="4" t="s">
        <v>178</v>
      </c>
      <c r="D2617" s="3" t="s">
        <v>326</v>
      </c>
      <c r="E2617" s="3" t="s">
        <v>327</v>
      </c>
      <c r="F2617" s="4" t="s">
        <v>328</v>
      </c>
      <c r="G2617" s="3" t="s">
        <v>16</v>
      </c>
      <c r="H2617" s="5">
        <v>3489.2301000000002</v>
      </c>
      <c r="I2617" s="5">
        <v>9.6448</v>
      </c>
      <c r="J2617" s="5">
        <v>9.6448</v>
      </c>
      <c r="K2617" s="6">
        <v>1</v>
      </c>
      <c r="L2617" s="5">
        <v>112.56</v>
      </c>
      <c r="M2617" s="19">
        <f>H2617*INDEX('Pliegos Tarifarios (Santiago)'!$B:$B,MATCH($B2617,'Pliegos Tarifarios (Santiago)'!$A:$A,0))</f>
        <v>459751.42566630006</v>
      </c>
      <c r="N2617" s="19">
        <f>I2617*INDEX('Pliegos Tarifarios (Santiago)'!$C:$C,MATCH($B2617,'Pliegos Tarifarios (Santiago)'!$A:$A,0))</f>
        <v>33519.5668544</v>
      </c>
      <c r="O2617" s="19">
        <f>J2617*INDEX('Pliegos Tarifarios (Santiago)'!$D:$D,MATCH($B2617,'Pliegos Tarifarios (Santiago)'!$A:$A,0))</f>
        <v>140328.67650560001</v>
      </c>
      <c r="P2617" s="19">
        <f>H2617*INDEX('Pliegos Tarifarios (Santiago)'!$E:$E,MATCH($B2617,'Pliegos Tarifarios (Santiago)'!$A:$A,0))</f>
        <v>45443.732822400001</v>
      </c>
      <c r="Q2617" s="19" cm="1">
        <f t="array" ref="Q2617">H2617*_xlfn.IFS(H2617&lt;=350,INDEX('Pliegos Tarifarios (Santiago)'!$F:$F,MATCH($B2617,'Pliegos Tarifarios (Santiago)'!$A:$A,0)),H2617&lt;=500,INDEX('Pliegos Tarifarios (Santiago)'!$G:$G,MATCH($B2617,'Pliegos Tarifarios (Santiago)'!$A:$A,0)),H2617&lt;=1000,INDEX('Pliegos Tarifarios (Santiago)'!$H:$H,MATCH($B2617,'Pliegos Tarifarios (Santiago)'!$A:$A,0)),H2617&lt;=5000,INDEX('Pliegos Tarifarios (Santiago)'!$I:$I,MATCH($B2617,'Pliegos Tarifarios (Santiago)'!$A:$A,0)),H2617&gt;5000,INDEX('Pliegos Tarifarios (Santiago)'!$J:$J,MATCH($B2617,'Pliegos Tarifarios (Santiago)'!$A:$A,0)))/1.19</f>
        <v>10470.622426134454</v>
      </c>
      <c r="R2617" s="19">
        <f>INDEX('Pliegos Tarifarios (Santiago)'!$K:$K,MATCH($B2617,'Pliegos Tarifarios (Santiago)'!$A:$A,0))</f>
        <v>732.99199999999996</v>
      </c>
      <c r="S2617" s="21">
        <f t="shared" si="159"/>
        <v>690247.01627483452</v>
      </c>
      <c r="T2617" s="21">
        <f t="shared" si="160"/>
        <v>131146.93309221856</v>
      </c>
      <c r="U2617" s="19">
        <v>0</v>
      </c>
      <c r="V2617" s="21">
        <f t="shared" si="161"/>
        <v>821393.94936705311</v>
      </c>
    </row>
    <row r="2618" spans="1:22" x14ac:dyDescent="0.3">
      <c r="A2618" s="3" t="s">
        <v>142</v>
      </c>
      <c r="B2618" s="3">
        <v>11</v>
      </c>
      <c r="C2618" s="4" t="s">
        <v>178</v>
      </c>
      <c r="D2618" s="3" t="s">
        <v>329</v>
      </c>
      <c r="E2618" s="3" t="s">
        <v>327</v>
      </c>
      <c r="F2618" s="4" t="s">
        <v>330</v>
      </c>
      <c r="G2618" s="3" t="s">
        <v>16</v>
      </c>
      <c r="H2618" s="5">
        <v>2797.1925999999999</v>
      </c>
      <c r="I2618" s="5">
        <v>7.6788999999999996</v>
      </c>
      <c r="J2618" s="5">
        <v>7.4531000000000001</v>
      </c>
      <c r="K2618" s="6">
        <v>0.97059474664339951</v>
      </c>
      <c r="L2618" s="5">
        <v>90.23</v>
      </c>
      <c r="M2618" s="19">
        <f>H2618*INDEX('Pliegos Tarifarios (Santiago)'!$B:$B,MATCH($B2618,'Pliegos Tarifarios (Santiago)'!$A:$A,0))</f>
        <v>368566.48855379998</v>
      </c>
      <c r="N2618" s="19">
        <f>I2618*INDEX('Pliegos Tarifarios (Santiago)'!$C:$C,MATCH($B2618,'Pliegos Tarifarios (Santiago)'!$A:$A,0))</f>
        <v>26687.272096699999</v>
      </c>
      <c r="O2618" s="19">
        <f>J2618*INDEX('Pliegos Tarifarios (Santiago)'!$D:$D,MATCH($B2618,'Pliegos Tarifarios (Santiago)'!$A:$A,0))</f>
        <v>108440.16038320001</v>
      </c>
      <c r="P2618" s="19">
        <f>H2618*INDEX('Pliegos Tarifarios (Santiago)'!$E:$E,MATCH($B2618,'Pliegos Tarifarios (Santiago)'!$A:$A,0))</f>
        <v>36430.636422399999</v>
      </c>
      <c r="Q2618" s="19" cm="1">
        <f t="array" ref="Q2618">H2618*_xlfn.IFS(H2618&lt;=350,INDEX('Pliegos Tarifarios (Santiago)'!$F:$F,MATCH($B2618,'Pliegos Tarifarios (Santiago)'!$A:$A,0)),H2618&lt;=500,INDEX('Pliegos Tarifarios (Santiago)'!$G:$G,MATCH($B2618,'Pliegos Tarifarios (Santiago)'!$A:$A,0)),H2618&lt;=1000,INDEX('Pliegos Tarifarios (Santiago)'!$H:$H,MATCH($B2618,'Pliegos Tarifarios (Santiago)'!$A:$A,0)),H2618&lt;=5000,INDEX('Pliegos Tarifarios (Santiago)'!$I:$I,MATCH($B2618,'Pliegos Tarifarios (Santiago)'!$A:$A,0)),H2618&gt;5000,INDEX('Pliegos Tarifarios (Santiago)'!$J:$J,MATCH($B2618,'Pliegos Tarifarios (Santiago)'!$A:$A,0)))/1.19</f>
        <v>8393.9283820168057</v>
      </c>
      <c r="R2618" s="19">
        <f>INDEX('Pliegos Tarifarios (Santiago)'!$K:$K,MATCH($B2618,'Pliegos Tarifarios (Santiago)'!$A:$A,0))</f>
        <v>732.99199999999996</v>
      </c>
      <c r="S2618" s="21">
        <f t="shared" ref="S2618" si="162">SUM(M2618:R2618)</f>
        <v>549251.47783811681</v>
      </c>
      <c r="T2618" s="21">
        <f t="shared" si="160"/>
        <v>104357.7807892422</v>
      </c>
      <c r="U2618" s="19">
        <v>0</v>
      </c>
      <c r="V2618" s="21">
        <f t="shared" si="161"/>
        <v>653609.25862735906</v>
      </c>
    </row>
    <row r="2619" spans="1:22" x14ac:dyDescent="0.3">
      <c r="A2619" s="3" t="s">
        <v>142</v>
      </c>
      <c r="B2619" s="3">
        <v>11</v>
      </c>
      <c r="C2619" s="4" t="s">
        <v>178</v>
      </c>
      <c r="D2619" s="3" t="s">
        <v>331</v>
      </c>
      <c r="E2619" s="3" t="s">
        <v>327</v>
      </c>
      <c r="F2619" s="4" t="s">
        <v>332</v>
      </c>
      <c r="G2619" s="3" t="s">
        <v>16</v>
      </c>
      <c r="H2619" s="5">
        <v>2092.4209999999998</v>
      </c>
      <c r="I2619" s="5">
        <v>5.7545000000000002</v>
      </c>
      <c r="J2619" s="5">
        <v>5.6715</v>
      </c>
      <c r="K2619" s="6">
        <v>0.98557650534364405</v>
      </c>
      <c r="L2619" s="5">
        <v>67.5</v>
      </c>
      <c r="M2619" s="19">
        <f>H2619*INDEX('Pliegos Tarifarios (Santiago)'!$B:$B,MATCH($B2619,'Pliegos Tarifarios (Santiago)'!$A:$A,0))</f>
        <v>275703.66822300002</v>
      </c>
      <c r="N2619" s="19">
        <f>I2619*INDEX('Pliegos Tarifarios (Santiago)'!$C:$C,MATCH($B2619,'Pliegos Tarifarios (Santiago)'!$A:$A,0))</f>
        <v>19999.2065635</v>
      </c>
      <c r="O2619" s="19">
        <f>J2619*INDEX('Pliegos Tarifarios (Santiago)'!$D:$D,MATCH($B2619,'Pliegos Tarifarios (Santiago)'!$A:$A,0))</f>
        <v>82518.464747999999</v>
      </c>
      <c r="P2619" s="19">
        <f>H2619*INDEX('Pliegos Tarifarios (Santiago)'!$E:$E,MATCH($B2619,'Pliegos Tarifarios (Santiago)'!$A:$A,0))</f>
        <v>27251.691103999994</v>
      </c>
      <c r="Q2619" s="19" cm="1">
        <f t="array" ref="Q2619">H2619*_xlfn.IFS(H2619&lt;=350,INDEX('Pliegos Tarifarios (Santiago)'!$F:$F,MATCH($B2619,'Pliegos Tarifarios (Santiago)'!$A:$A,0)),H2619&lt;=500,INDEX('Pliegos Tarifarios (Santiago)'!$G:$G,MATCH($B2619,'Pliegos Tarifarios (Santiago)'!$A:$A,0)),H2619&lt;=1000,INDEX('Pliegos Tarifarios (Santiago)'!$H:$H,MATCH($B2619,'Pliegos Tarifarios (Santiago)'!$A:$A,0)),H2619&lt;=5000,INDEX('Pliegos Tarifarios (Santiago)'!$I:$I,MATCH($B2619,'Pliegos Tarifarios (Santiago)'!$A:$A,0)),H2619&gt;5000,INDEX('Pliegos Tarifarios (Santiago)'!$J:$J,MATCH($B2619,'Pliegos Tarifarios (Santiago)'!$A:$A,0)))/1.19</f>
        <v>6279.0213369747889</v>
      </c>
      <c r="R2619" s="19">
        <f>INDEX('Pliegos Tarifarios (Santiago)'!$K:$K,MATCH($B2619,'Pliegos Tarifarios (Santiago)'!$A:$A,0))</f>
        <v>732.99199999999996</v>
      </c>
      <c r="S2619" s="21">
        <f t="shared" ref="S2619:S2682" si="163">SUM(M2619:R2619)</f>
        <v>412485.04397547484</v>
      </c>
      <c r="T2619" s="21">
        <f t="shared" si="160"/>
        <v>78372.158355340216</v>
      </c>
      <c r="U2619" s="19">
        <v>0</v>
      </c>
      <c r="V2619" s="21">
        <f t="shared" si="161"/>
        <v>490857.20233081502</v>
      </c>
    </row>
    <row r="2620" spans="1:22" x14ac:dyDescent="0.3">
      <c r="A2620" s="3" t="s">
        <v>142</v>
      </c>
      <c r="B2620" s="3">
        <v>11</v>
      </c>
      <c r="C2620" s="4" t="s">
        <v>178</v>
      </c>
      <c r="D2620" s="3" t="s">
        <v>333</v>
      </c>
      <c r="E2620" s="3" t="s">
        <v>327</v>
      </c>
      <c r="F2620" s="4" t="s">
        <v>334</v>
      </c>
      <c r="G2620" s="3" t="s">
        <v>16</v>
      </c>
      <c r="H2620" s="5">
        <v>2789.5133000000001</v>
      </c>
      <c r="I2620" s="5">
        <v>7.6841999999999997</v>
      </c>
      <c r="J2620" s="5">
        <v>7.4573</v>
      </c>
      <c r="K2620" s="6">
        <v>0.97047187735873619</v>
      </c>
      <c r="L2620" s="5">
        <v>89.98</v>
      </c>
      <c r="M2620" s="19">
        <f>H2620*INDEX('Pliegos Tarifarios (Santiago)'!$B:$B,MATCH($B2620,'Pliegos Tarifarios (Santiago)'!$A:$A,0))</f>
        <v>367554.64094790001</v>
      </c>
      <c r="N2620" s="19">
        <f>I2620*INDEX('Pliegos Tarifarios (Santiago)'!$C:$C,MATCH($B2620,'Pliegos Tarifarios (Santiago)'!$A:$A,0))</f>
        <v>26705.691732599997</v>
      </c>
      <c r="O2620" s="19">
        <f>J2620*INDEX('Pliegos Tarifarios (Santiago)'!$D:$D,MATCH($B2620,'Pliegos Tarifarios (Santiago)'!$A:$A,0))</f>
        <v>108501.2690056</v>
      </c>
      <c r="P2620" s="19">
        <f>H2620*INDEX('Pliegos Tarifarios (Santiago)'!$E:$E,MATCH($B2620,'Pliegos Tarifarios (Santiago)'!$A:$A,0))</f>
        <v>36330.621219200002</v>
      </c>
      <c r="Q2620" s="19" cm="1">
        <f t="array" ref="Q2620">H2620*_xlfn.IFS(H2620&lt;=350,INDEX('Pliegos Tarifarios (Santiago)'!$F:$F,MATCH($B2620,'Pliegos Tarifarios (Santiago)'!$A:$A,0)),H2620&lt;=500,INDEX('Pliegos Tarifarios (Santiago)'!$G:$G,MATCH($B2620,'Pliegos Tarifarios (Santiago)'!$A:$A,0)),H2620&lt;=1000,INDEX('Pliegos Tarifarios (Santiago)'!$H:$H,MATCH($B2620,'Pliegos Tarifarios (Santiago)'!$A:$A,0)),H2620&lt;=5000,INDEX('Pliegos Tarifarios (Santiago)'!$I:$I,MATCH($B2620,'Pliegos Tarifarios (Santiago)'!$A:$A,0)),H2620&gt;5000,INDEX('Pliegos Tarifarios (Santiago)'!$J:$J,MATCH($B2620,'Pliegos Tarifarios (Santiago)'!$A:$A,0)))/1.19</f>
        <v>8370.8840288235297</v>
      </c>
      <c r="R2620" s="19">
        <f>INDEX('Pliegos Tarifarios (Santiago)'!$K:$K,MATCH($B2620,'Pliegos Tarifarios (Santiago)'!$A:$A,0))</f>
        <v>732.99199999999996</v>
      </c>
      <c r="S2620" s="21">
        <f t="shared" si="163"/>
        <v>548196.09893412353</v>
      </c>
      <c r="T2620" s="21">
        <f t="shared" si="160"/>
        <v>104157.25879748348</v>
      </c>
      <c r="U2620" s="19">
        <v>0</v>
      </c>
      <c r="V2620" s="21">
        <f t="shared" si="161"/>
        <v>652353.35773160704</v>
      </c>
    </row>
    <row r="2621" spans="1:22" x14ac:dyDescent="0.3">
      <c r="A2621" s="3" t="s">
        <v>142</v>
      </c>
      <c r="B2621" s="3">
        <v>11</v>
      </c>
      <c r="C2621" s="4" t="s">
        <v>178</v>
      </c>
      <c r="D2621" s="3" t="s">
        <v>335</v>
      </c>
      <c r="E2621" s="3" t="s">
        <v>327</v>
      </c>
      <c r="F2621" s="4" t="s">
        <v>336</v>
      </c>
      <c r="G2621" s="3" t="s">
        <v>16</v>
      </c>
      <c r="H2621" s="5">
        <v>2791.1590999999999</v>
      </c>
      <c r="I2621" s="5">
        <v>7.7069999999999999</v>
      </c>
      <c r="J2621" s="5">
        <v>7.7069999999999999</v>
      </c>
      <c r="K2621" s="6">
        <v>1</v>
      </c>
      <c r="L2621" s="5">
        <v>90.04</v>
      </c>
      <c r="M2621" s="19">
        <f>H2621*INDEX('Pliegos Tarifarios (Santiago)'!$B:$B,MATCH($B2621,'Pliegos Tarifarios (Santiago)'!$A:$A,0))</f>
        <v>367771.49649330002</v>
      </c>
      <c r="N2621" s="19">
        <f>I2621*INDEX('Pliegos Tarifarios (Santiago)'!$C:$C,MATCH($B2621,'Pliegos Tarifarios (Santiago)'!$A:$A,0))</f>
        <v>26784.930920999999</v>
      </c>
      <c r="O2621" s="19">
        <f>J2621*INDEX('Pliegos Tarifarios (Santiago)'!$D:$D,MATCH($B2621,'Pliegos Tarifarios (Santiago)'!$A:$A,0))</f>
        <v>112134.32210400001</v>
      </c>
      <c r="P2621" s="19">
        <f>H2621*INDEX('Pliegos Tarifarios (Santiago)'!$E:$E,MATCH($B2621,'Pliegos Tarifarios (Santiago)'!$A:$A,0))</f>
        <v>36352.056118399996</v>
      </c>
      <c r="Q2621" s="19" cm="1">
        <f t="array" ref="Q2621">H2621*_xlfn.IFS(H2621&lt;=350,INDEX('Pliegos Tarifarios (Santiago)'!$F:$F,MATCH($B2621,'Pliegos Tarifarios (Santiago)'!$A:$A,0)),H2621&lt;=500,INDEX('Pliegos Tarifarios (Santiago)'!$G:$G,MATCH($B2621,'Pliegos Tarifarios (Santiago)'!$A:$A,0)),H2621&lt;=1000,INDEX('Pliegos Tarifarios (Santiago)'!$H:$H,MATCH($B2621,'Pliegos Tarifarios (Santiago)'!$A:$A,0)),H2621&lt;=5000,INDEX('Pliegos Tarifarios (Santiago)'!$I:$I,MATCH($B2621,'Pliegos Tarifarios (Santiago)'!$A:$A,0)),H2621&gt;5000,INDEX('Pliegos Tarifarios (Santiago)'!$J:$J,MATCH($B2621,'Pliegos Tarifarios (Santiago)'!$A:$A,0)))/1.19</f>
        <v>8375.8228118487386</v>
      </c>
      <c r="R2621" s="19">
        <f>INDEX('Pliegos Tarifarios (Santiago)'!$K:$K,MATCH($B2621,'Pliegos Tarifarios (Santiago)'!$A:$A,0))</f>
        <v>732.99199999999996</v>
      </c>
      <c r="S2621" s="21">
        <f t="shared" si="163"/>
        <v>552151.6204485487</v>
      </c>
      <c r="T2621" s="21">
        <f t="shared" si="160"/>
        <v>104908.80788522425</v>
      </c>
      <c r="U2621" s="19">
        <v>0</v>
      </c>
      <c r="V2621" s="21">
        <f t="shared" si="161"/>
        <v>657060.42833377293</v>
      </c>
    </row>
    <row r="2622" spans="1:22" x14ac:dyDescent="0.3">
      <c r="A2622" s="3" t="s">
        <v>142</v>
      </c>
      <c r="B2622" s="3">
        <v>11</v>
      </c>
      <c r="C2622" s="4" t="s">
        <v>178</v>
      </c>
      <c r="D2622" s="3" t="s">
        <v>337</v>
      </c>
      <c r="E2622" s="3" t="s">
        <v>327</v>
      </c>
      <c r="F2622" s="4" t="s">
        <v>338</v>
      </c>
      <c r="G2622" s="3" t="s">
        <v>16</v>
      </c>
      <c r="H2622" s="5">
        <v>2095.4798999999998</v>
      </c>
      <c r="I2622" s="5">
        <v>5.7659000000000002</v>
      </c>
      <c r="J2622" s="5">
        <v>5.7169999999999996</v>
      </c>
      <c r="K2622" s="6">
        <v>0.99151910369586693</v>
      </c>
      <c r="L2622" s="5">
        <v>67.599999999999994</v>
      </c>
      <c r="M2622" s="19">
        <f>H2622*INDEX('Pliegos Tarifarios (Santiago)'!$B:$B,MATCH($B2622,'Pliegos Tarifarios (Santiago)'!$A:$A,0))</f>
        <v>276106.71806370001</v>
      </c>
      <c r="N2622" s="19">
        <f>I2622*INDEX('Pliegos Tarifarios (Santiago)'!$C:$C,MATCH($B2622,'Pliegos Tarifarios (Santiago)'!$A:$A,0))</f>
        <v>20038.826157700001</v>
      </c>
      <c r="O2622" s="19">
        <f>J2622*INDEX('Pliegos Tarifarios (Santiago)'!$D:$D,MATCH($B2622,'Pliegos Tarifarios (Santiago)'!$A:$A,0))</f>
        <v>83180.474824000004</v>
      </c>
      <c r="P2622" s="19">
        <f>H2622*INDEX('Pliegos Tarifarios (Santiago)'!$E:$E,MATCH($B2622,'Pliegos Tarifarios (Santiago)'!$A:$A,0))</f>
        <v>27291.530217599997</v>
      </c>
      <c r="Q2622" s="19" cm="1">
        <f t="array" ref="Q2622">H2622*_xlfn.IFS(H2622&lt;=350,INDEX('Pliegos Tarifarios (Santiago)'!$F:$F,MATCH($B2622,'Pliegos Tarifarios (Santiago)'!$A:$A,0)),H2622&lt;=500,INDEX('Pliegos Tarifarios (Santiago)'!$G:$G,MATCH($B2622,'Pliegos Tarifarios (Santiago)'!$A:$A,0)),H2622&lt;=1000,INDEX('Pliegos Tarifarios (Santiago)'!$H:$H,MATCH($B2622,'Pliegos Tarifarios (Santiago)'!$A:$A,0)),H2622&lt;=5000,INDEX('Pliegos Tarifarios (Santiago)'!$I:$I,MATCH($B2622,'Pliegos Tarifarios (Santiago)'!$A:$A,0)),H2622&gt;5000,INDEX('Pliegos Tarifarios (Santiago)'!$J:$J,MATCH($B2622,'Pliegos Tarifarios (Santiago)'!$A:$A,0)))/1.19</f>
        <v>6288.2006074789906</v>
      </c>
      <c r="R2622" s="19">
        <f>INDEX('Pliegos Tarifarios (Santiago)'!$K:$K,MATCH($B2622,'Pliegos Tarifarios (Santiago)'!$A:$A,0))</f>
        <v>732.99199999999996</v>
      </c>
      <c r="S2622" s="21">
        <f t="shared" si="163"/>
        <v>413638.74187047896</v>
      </c>
      <c r="T2622" s="21">
        <f t="shared" si="160"/>
        <v>78591.360955391006</v>
      </c>
      <c r="U2622" s="19">
        <v>0</v>
      </c>
      <c r="V2622" s="21">
        <f t="shared" si="161"/>
        <v>492230.10282586998</v>
      </c>
    </row>
    <row r="2623" spans="1:22" x14ac:dyDescent="0.3">
      <c r="A2623" s="3" t="s">
        <v>142</v>
      </c>
      <c r="B2623" s="3">
        <v>11</v>
      </c>
      <c r="C2623" s="4" t="s">
        <v>178</v>
      </c>
      <c r="D2623" s="3" t="s">
        <v>339</v>
      </c>
      <c r="E2623" s="3" t="s">
        <v>327</v>
      </c>
      <c r="F2623" s="4" t="s">
        <v>340</v>
      </c>
      <c r="G2623" s="3" t="s">
        <v>16</v>
      </c>
      <c r="H2623" s="5">
        <v>2093.6592000000001</v>
      </c>
      <c r="I2623" s="5">
        <v>5.8136999999999999</v>
      </c>
      <c r="J2623" s="5">
        <v>5.7840999999999996</v>
      </c>
      <c r="K2623" s="6">
        <v>0.99490857801400134</v>
      </c>
      <c r="L2623" s="5">
        <v>67.540000000000006</v>
      </c>
      <c r="M2623" s="19">
        <f>H2623*INDEX('Pliegos Tarifarios (Santiago)'!$B:$B,MATCH($B2623,'Pliegos Tarifarios (Santiago)'!$A:$A,0))</f>
        <v>275866.81716959999</v>
      </c>
      <c r="N2623" s="19">
        <f>I2623*INDEX('Pliegos Tarifarios (Santiago)'!$C:$C,MATCH($B2623,'Pliegos Tarifarios (Santiago)'!$A:$A,0))</f>
        <v>20204.950421099998</v>
      </c>
      <c r="O2623" s="19">
        <f>J2623*INDEX('Pliegos Tarifarios (Santiago)'!$D:$D,MATCH($B2623,'Pliegos Tarifarios (Santiago)'!$A:$A,0))</f>
        <v>84156.757815199991</v>
      </c>
      <c r="P2623" s="19">
        <f>H2623*INDEX('Pliegos Tarifarios (Santiago)'!$E:$E,MATCH($B2623,'Pliegos Tarifarios (Santiago)'!$A:$A,0))</f>
        <v>27267.817420799998</v>
      </c>
      <c r="Q2623" s="19" cm="1">
        <f t="array" ref="Q2623">H2623*_xlfn.IFS(H2623&lt;=350,INDEX('Pliegos Tarifarios (Santiago)'!$F:$F,MATCH($B2623,'Pliegos Tarifarios (Santiago)'!$A:$A,0)),H2623&lt;=500,INDEX('Pliegos Tarifarios (Santiago)'!$G:$G,MATCH($B2623,'Pliegos Tarifarios (Santiago)'!$A:$A,0)),H2623&lt;=1000,INDEX('Pliegos Tarifarios (Santiago)'!$H:$H,MATCH($B2623,'Pliegos Tarifarios (Santiago)'!$A:$A,0)),H2623&lt;=5000,INDEX('Pliegos Tarifarios (Santiago)'!$I:$I,MATCH($B2623,'Pliegos Tarifarios (Santiago)'!$A:$A,0)),H2623&gt;5000,INDEX('Pliegos Tarifarios (Santiago)'!$J:$J,MATCH($B2623,'Pliegos Tarifarios (Santiago)'!$A:$A,0)))/1.19</f>
        <v>6282.7369774789913</v>
      </c>
      <c r="R2623" s="19">
        <f>INDEX('Pliegos Tarifarios (Santiago)'!$K:$K,MATCH($B2623,'Pliegos Tarifarios (Santiago)'!$A:$A,0))</f>
        <v>732.99199999999996</v>
      </c>
      <c r="S2623" s="21">
        <f t="shared" si="163"/>
        <v>414512.071804179</v>
      </c>
      <c r="T2623" s="21">
        <f t="shared" si="160"/>
        <v>78757.293642794015</v>
      </c>
      <c r="U2623" s="19">
        <v>0</v>
      </c>
      <c r="V2623" s="21">
        <f t="shared" si="161"/>
        <v>493269.36544697301</v>
      </c>
    </row>
    <row r="2624" spans="1:22" x14ac:dyDescent="0.3">
      <c r="A2624" s="3" t="s">
        <v>142</v>
      </c>
      <c r="B2624" s="3">
        <v>11</v>
      </c>
      <c r="C2624" s="4" t="s">
        <v>178</v>
      </c>
      <c r="D2624" s="3" t="s">
        <v>341</v>
      </c>
      <c r="E2624" s="3" t="s">
        <v>327</v>
      </c>
      <c r="F2624" s="4" t="s">
        <v>342</v>
      </c>
      <c r="G2624" s="3" t="s">
        <v>16</v>
      </c>
      <c r="H2624" s="5">
        <v>2791.1280999999999</v>
      </c>
      <c r="I2624" s="5">
        <v>7.7664999999999997</v>
      </c>
      <c r="J2624" s="5">
        <v>7.7664999999999997</v>
      </c>
      <c r="K2624" s="6">
        <v>1</v>
      </c>
      <c r="L2624" s="5">
        <v>90.04</v>
      </c>
      <c r="M2624" s="19">
        <f>H2624*INDEX('Pliegos Tarifarios (Santiago)'!$B:$B,MATCH($B2624,'Pliegos Tarifarios (Santiago)'!$A:$A,0))</f>
        <v>367767.41184030002</v>
      </c>
      <c r="N2624" s="19">
        <f>I2624*INDEX('Pliegos Tarifarios (Santiago)'!$C:$C,MATCH($B2624,'Pliegos Tarifarios (Santiago)'!$A:$A,0))</f>
        <v>26991.717399499998</v>
      </c>
      <c r="O2624" s="19">
        <f>J2624*INDEX('Pliegos Tarifarios (Santiago)'!$D:$D,MATCH($B2624,'Pliegos Tarifarios (Santiago)'!$A:$A,0))</f>
        <v>113000.027588</v>
      </c>
      <c r="P2624" s="19">
        <f>H2624*INDEX('Pliegos Tarifarios (Santiago)'!$E:$E,MATCH($B2624,'Pliegos Tarifarios (Santiago)'!$A:$A,0))</f>
        <v>36351.652374399993</v>
      </c>
      <c r="Q2624" s="19" cm="1">
        <f t="array" ref="Q2624">H2624*_xlfn.IFS(H2624&lt;=350,INDEX('Pliegos Tarifarios (Santiago)'!$F:$F,MATCH($B2624,'Pliegos Tarifarios (Santiago)'!$A:$A,0)),H2624&lt;=500,INDEX('Pliegos Tarifarios (Santiago)'!$G:$G,MATCH($B2624,'Pliegos Tarifarios (Santiago)'!$A:$A,0)),H2624&lt;=1000,INDEX('Pliegos Tarifarios (Santiago)'!$H:$H,MATCH($B2624,'Pliegos Tarifarios (Santiago)'!$A:$A,0)),H2624&lt;=5000,INDEX('Pliegos Tarifarios (Santiago)'!$I:$I,MATCH($B2624,'Pliegos Tarifarios (Santiago)'!$A:$A,0)),H2624&gt;5000,INDEX('Pliegos Tarifarios (Santiago)'!$J:$J,MATCH($B2624,'Pliegos Tarifarios (Santiago)'!$A:$A,0)))/1.19</f>
        <v>8375.7297857983194</v>
      </c>
      <c r="R2624" s="19">
        <f>INDEX('Pliegos Tarifarios (Santiago)'!$K:$K,MATCH($B2624,'Pliegos Tarifarios (Santiago)'!$A:$A,0))</f>
        <v>732.99199999999996</v>
      </c>
      <c r="S2624" s="21">
        <f t="shared" si="163"/>
        <v>553219.53098799835</v>
      </c>
      <c r="T2624" s="21">
        <f t="shared" si="160"/>
        <v>105111.71088771969</v>
      </c>
      <c r="U2624" s="19">
        <v>0</v>
      </c>
      <c r="V2624" s="21">
        <f t="shared" si="161"/>
        <v>658331.241875718</v>
      </c>
    </row>
    <row r="2625" spans="1:22" x14ac:dyDescent="0.3">
      <c r="A2625" s="3" t="s">
        <v>142</v>
      </c>
      <c r="B2625" s="3">
        <v>11</v>
      </c>
      <c r="C2625" s="4" t="s">
        <v>178</v>
      </c>
      <c r="D2625" s="3" t="s">
        <v>343</v>
      </c>
      <c r="E2625" s="3" t="s">
        <v>327</v>
      </c>
      <c r="F2625" s="4" t="s">
        <v>344</v>
      </c>
      <c r="G2625" s="3" t="s">
        <v>16</v>
      </c>
      <c r="H2625" s="5">
        <v>2091.4378999999999</v>
      </c>
      <c r="I2625" s="5">
        <v>5.6534000000000004</v>
      </c>
      <c r="J2625" s="5">
        <v>5.6439000000000004</v>
      </c>
      <c r="K2625" s="6">
        <v>0.99831959528779146</v>
      </c>
      <c r="L2625" s="5">
        <v>67.47</v>
      </c>
      <c r="M2625" s="19">
        <f>H2625*INDEX('Pliegos Tarifarios (Santiago)'!$B:$B,MATCH($B2625,'Pliegos Tarifarios (Santiago)'!$A:$A,0))</f>
        <v>275574.1320177</v>
      </c>
      <c r="N2625" s="19">
        <f>I2625*INDEX('Pliegos Tarifarios (Santiago)'!$C:$C,MATCH($B2625,'Pliegos Tarifarios (Santiago)'!$A:$A,0))</f>
        <v>19647.843320200001</v>
      </c>
      <c r="O2625" s="19">
        <f>J2625*INDEX('Pliegos Tarifarios (Santiago)'!$D:$D,MATCH($B2625,'Pliegos Tarifarios (Santiago)'!$A:$A,0))</f>
        <v>82116.893800800011</v>
      </c>
      <c r="P2625" s="19">
        <f>H2625*INDEX('Pliegos Tarifarios (Santiago)'!$E:$E,MATCH($B2625,'Pliegos Tarifarios (Santiago)'!$A:$A,0))</f>
        <v>27238.887209599998</v>
      </c>
      <c r="Q2625" s="19" cm="1">
        <f t="array" ref="Q2625">H2625*_xlfn.IFS(H2625&lt;=350,INDEX('Pliegos Tarifarios (Santiago)'!$F:$F,MATCH($B2625,'Pliegos Tarifarios (Santiago)'!$A:$A,0)),H2625&lt;=500,INDEX('Pliegos Tarifarios (Santiago)'!$G:$G,MATCH($B2625,'Pliegos Tarifarios (Santiago)'!$A:$A,0)),H2625&lt;=1000,INDEX('Pliegos Tarifarios (Santiago)'!$H:$H,MATCH($B2625,'Pliegos Tarifarios (Santiago)'!$A:$A,0)),H2625&lt;=5000,INDEX('Pliegos Tarifarios (Santiago)'!$I:$I,MATCH($B2625,'Pliegos Tarifarios (Santiago)'!$A:$A,0)),H2625&gt;5000,INDEX('Pliegos Tarifarios (Santiago)'!$J:$J,MATCH($B2625,'Pliegos Tarifarios (Santiago)'!$A:$A,0)))/1.19</f>
        <v>6276.0712108403359</v>
      </c>
      <c r="R2625" s="19">
        <f>INDEX('Pliegos Tarifarios (Santiago)'!$K:$K,MATCH($B2625,'Pliegos Tarifarios (Santiago)'!$A:$A,0))</f>
        <v>732.99199999999996</v>
      </c>
      <c r="S2625" s="21">
        <f t="shared" si="163"/>
        <v>411586.81955914036</v>
      </c>
      <c r="T2625" s="21">
        <f t="shared" si="160"/>
        <v>78201.495716236677</v>
      </c>
      <c r="U2625" s="19">
        <v>0</v>
      </c>
      <c r="V2625" s="21">
        <f t="shared" si="161"/>
        <v>489788.31527537701</v>
      </c>
    </row>
    <row r="2626" spans="1:22" x14ac:dyDescent="0.3">
      <c r="A2626" s="3" t="s">
        <v>142</v>
      </c>
      <c r="B2626" s="3">
        <v>11</v>
      </c>
      <c r="C2626" s="4" t="s">
        <v>178</v>
      </c>
      <c r="D2626" s="3" t="s">
        <v>345</v>
      </c>
      <c r="E2626" s="3" t="s">
        <v>59</v>
      </c>
      <c r="F2626" s="4" t="s">
        <v>346</v>
      </c>
      <c r="G2626" s="3" t="s">
        <v>30</v>
      </c>
      <c r="H2626" s="5">
        <v>278.82870000000003</v>
      </c>
      <c r="I2626" s="5">
        <v>0.7772</v>
      </c>
      <c r="J2626" s="5">
        <v>0.75249999999999995</v>
      </c>
      <c r="K2626" s="6">
        <v>0.96821924858466279</v>
      </c>
      <c r="L2626" s="5">
        <v>8.99</v>
      </c>
      <c r="M2626" s="19">
        <f>H2626*INDEX('Pliegos Tarifarios (Santiago)'!$B:$B,MATCH($B2626,'Pliegos Tarifarios (Santiago)'!$A:$A,0))</f>
        <v>36739.305998100004</v>
      </c>
      <c r="N2626" s="19">
        <f>I2626*INDEX('Pliegos Tarifarios (Santiago)'!$C:$C,MATCH($B2626,'Pliegos Tarifarios (Santiago)'!$A:$A,0))</f>
        <v>2701.0832115999997</v>
      </c>
      <c r="O2626" s="19">
        <f>J2626*INDEX('Pliegos Tarifarios (Santiago)'!$D:$D,MATCH($B2626,'Pliegos Tarifarios (Santiago)'!$A:$A,0))</f>
        <v>10948.62818</v>
      </c>
      <c r="P2626" s="19">
        <f>H2626*INDEX('Pliegos Tarifarios (Santiago)'!$E:$E,MATCH($B2626,'Pliegos Tarifarios (Santiago)'!$A:$A,0))</f>
        <v>3631.4649887999999</v>
      </c>
      <c r="Q2626" s="19" cm="1">
        <f t="array" ref="Q2626">H2626*_xlfn.IFS(H2626&lt;=350,INDEX('Pliegos Tarifarios (Santiago)'!$F:$F,MATCH($B2626,'Pliegos Tarifarios (Santiago)'!$A:$A,0)),H2626&lt;=500,INDEX('Pliegos Tarifarios (Santiago)'!$G:$G,MATCH($B2626,'Pliegos Tarifarios (Santiago)'!$A:$A,0)),H2626&lt;=1000,INDEX('Pliegos Tarifarios (Santiago)'!$H:$H,MATCH($B2626,'Pliegos Tarifarios (Santiago)'!$A:$A,0)),H2626&lt;=5000,INDEX('Pliegos Tarifarios (Santiago)'!$I:$I,MATCH($B2626,'Pliegos Tarifarios (Santiago)'!$A:$A,0)),H2626&gt;5000,INDEX('Pliegos Tarifarios (Santiago)'!$J:$J,MATCH($B2626,'Pliegos Tarifarios (Santiago)'!$A:$A,0)))/1.19</f>
        <v>183.69890823529414</v>
      </c>
      <c r="R2626" s="19">
        <f>INDEX('Pliegos Tarifarios (Santiago)'!$K:$K,MATCH($B2626,'Pliegos Tarifarios (Santiago)'!$A:$A,0))</f>
        <v>732.99199999999996</v>
      </c>
      <c r="S2626" s="21">
        <f t="shared" si="163"/>
        <v>54937.173286735298</v>
      </c>
      <c r="T2626" s="21">
        <f t="shared" si="160"/>
        <v>10438.062924479707</v>
      </c>
      <c r="U2626" s="19">
        <v>0</v>
      </c>
      <c r="V2626" s="21">
        <f t="shared" si="161"/>
        <v>65375.236211215008</v>
      </c>
    </row>
    <row r="2627" spans="1:22" x14ac:dyDescent="0.3">
      <c r="A2627" s="3" t="s">
        <v>142</v>
      </c>
      <c r="B2627" s="3">
        <v>11</v>
      </c>
      <c r="C2627" s="4" t="s">
        <v>178</v>
      </c>
      <c r="D2627" s="3" t="s">
        <v>347</v>
      </c>
      <c r="E2627" s="3" t="s">
        <v>59</v>
      </c>
      <c r="F2627" s="4" t="s">
        <v>348</v>
      </c>
      <c r="G2627" s="3" t="s">
        <v>30</v>
      </c>
      <c r="H2627" s="5">
        <v>279.58449999999999</v>
      </c>
      <c r="I2627" s="5">
        <v>0.76690000000000003</v>
      </c>
      <c r="J2627" s="5">
        <v>0.75349999999999995</v>
      </c>
      <c r="K2627" s="6">
        <v>0.9825270569826573</v>
      </c>
      <c r="L2627" s="5">
        <v>9.02</v>
      </c>
      <c r="M2627" s="19">
        <f>H2627*INDEX('Pliegos Tarifarios (Santiago)'!$B:$B,MATCH($B2627,'Pliegos Tarifarios (Santiago)'!$A:$A,0))</f>
        <v>36838.892473500004</v>
      </c>
      <c r="N2627" s="19">
        <f>I2627*INDEX('Pliegos Tarifarios (Santiago)'!$C:$C,MATCH($B2627,'Pliegos Tarifarios (Santiago)'!$A:$A,0))</f>
        <v>2665.2865606999999</v>
      </c>
      <c r="O2627" s="19">
        <f>J2627*INDEX('Pliegos Tarifarios (Santiago)'!$D:$D,MATCH($B2627,'Pliegos Tarifarios (Santiago)'!$A:$A,0))</f>
        <v>10963.177851999999</v>
      </c>
      <c r="P2627" s="19">
        <f>H2627*INDEX('Pliegos Tarifarios (Santiago)'!$E:$E,MATCH($B2627,'Pliegos Tarifarios (Santiago)'!$A:$A,0))</f>
        <v>3641.3085279999996</v>
      </c>
      <c r="Q2627" s="19" cm="1">
        <f t="array" ref="Q2627">H2627*_xlfn.IFS(H2627&lt;=350,INDEX('Pliegos Tarifarios (Santiago)'!$F:$F,MATCH($B2627,'Pliegos Tarifarios (Santiago)'!$A:$A,0)),H2627&lt;=500,INDEX('Pliegos Tarifarios (Santiago)'!$G:$G,MATCH($B2627,'Pliegos Tarifarios (Santiago)'!$A:$A,0)),H2627&lt;=1000,INDEX('Pliegos Tarifarios (Santiago)'!$H:$H,MATCH($B2627,'Pliegos Tarifarios (Santiago)'!$A:$A,0)),H2627&lt;=5000,INDEX('Pliegos Tarifarios (Santiago)'!$I:$I,MATCH($B2627,'Pliegos Tarifarios (Santiago)'!$A:$A,0)),H2627&gt;5000,INDEX('Pliegos Tarifarios (Santiago)'!$J:$J,MATCH($B2627,'Pliegos Tarifarios (Santiago)'!$A:$A,0)))/1.19</f>
        <v>184.19684705882352</v>
      </c>
      <c r="R2627" s="19">
        <f>INDEX('Pliegos Tarifarios (Santiago)'!$K:$K,MATCH($B2627,'Pliegos Tarifarios (Santiago)'!$A:$A,0))</f>
        <v>732.99199999999996</v>
      </c>
      <c r="S2627" s="21">
        <f t="shared" si="163"/>
        <v>55025.854261258828</v>
      </c>
      <c r="T2627" s="21">
        <f t="shared" si="160"/>
        <v>10454.912309639178</v>
      </c>
      <c r="U2627" s="19">
        <v>0</v>
      </c>
      <c r="V2627" s="21">
        <f t="shared" si="161"/>
        <v>65480.766570898006</v>
      </c>
    </row>
    <row r="2628" spans="1:22" x14ac:dyDescent="0.3">
      <c r="A2628" s="3" t="s">
        <v>142</v>
      </c>
      <c r="B2628" s="3">
        <v>11</v>
      </c>
      <c r="C2628" s="4" t="s">
        <v>178</v>
      </c>
      <c r="D2628" s="3" t="s">
        <v>349</v>
      </c>
      <c r="E2628" s="3" t="s">
        <v>59</v>
      </c>
      <c r="F2628" s="4" t="s">
        <v>350</v>
      </c>
      <c r="G2628" s="3" t="s">
        <v>30</v>
      </c>
      <c r="H2628" s="5">
        <v>278.91109999999998</v>
      </c>
      <c r="I2628" s="5">
        <v>0.79139999999999999</v>
      </c>
      <c r="J2628" s="5">
        <v>0.74409999999999998</v>
      </c>
      <c r="K2628" s="6">
        <v>0.94023249936820819</v>
      </c>
      <c r="L2628" s="5">
        <v>9</v>
      </c>
      <c r="M2628" s="19">
        <f>H2628*INDEX('Pliegos Tarifarios (Santiago)'!$B:$B,MATCH($B2628,'Pliegos Tarifarios (Santiago)'!$A:$A,0))</f>
        <v>36750.163269299999</v>
      </c>
      <c r="N2628" s="19">
        <f>I2628*INDEX('Pliegos Tarifarios (Santiago)'!$C:$C,MATCH($B2628,'Pliegos Tarifarios (Santiago)'!$A:$A,0))</f>
        <v>2750.4339341999998</v>
      </c>
      <c r="O2628" s="19">
        <f>J2628*INDEX('Pliegos Tarifarios (Santiago)'!$D:$D,MATCH($B2628,'Pliegos Tarifarios (Santiago)'!$A:$A,0))</f>
        <v>10826.4109352</v>
      </c>
      <c r="P2628" s="19">
        <f>H2628*INDEX('Pliegos Tarifarios (Santiago)'!$E:$E,MATCH($B2628,'Pliegos Tarifarios (Santiago)'!$A:$A,0))</f>
        <v>3632.5381663999992</v>
      </c>
      <c r="Q2628" s="19" cm="1">
        <f t="array" ref="Q2628">H2628*_xlfn.IFS(H2628&lt;=350,INDEX('Pliegos Tarifarios (Santiago)'!$F:$F,MATCH($B2628,'Pliegos Tarifarios (Santiago)'!$A:$A,0)),H2628&lt;=500,INDEX('Pliegos Tarifarios (Santiago)'!$G:$G,MATCH($B2628,'Pliegos Tarifarios (Santiago)'!$A:$A,0)),H2628&lt;=1000,INDEX('Pliegos Tarifarios (Santiago)'!$H:$H,MATCH($B2628,'Pliegos Tarifarios (Santiago)'!$A:$A,0)),H2628&lt;=5000,INDEX('Pliegos Tarifarios (Santiago)'!$I:$I,MATCH($B2628,'Pliegos Tarifarios (Santiago)'!$A:$A,0)),H2628&gt;5000,INDEX('Pliegos Tarifarios (Santiago)'!$J:$J,MATCH($B2628,'Pliegos Tarifarios (Santiago)'!$A:$A,0)))/1.19</f>
        <v>183.75319529411763</v>
      </c>
      <c r="R2628" s="19">
        <f>INDEX('Pliegos Tarifarios (Santiago)'!$K:$K,MATCH($B2628,'Pliegos Tarifarios (Santiago)'!$A:$A,0))</f>
        <v>732.99199999999996</v>
      </c>
      <c r="S2628" s="21">
        <f t="shared" si="163"/>
        <v>54876.291500394123</v>
      </c>
      <c r="T2628" s="21">
        <f t="shared" si="160"/>
        <v>10426.495385074884</v>
      </c>
      <c r="U2628" s="19">
        <v>0</v>
      </c>
      <c r="V2628" s="21">
        <f t="shared" si="161"/>
        <v>65302.78688546901</v>
      </c>
    </row>
    <row r="2629" spans="1:22" x14ac:dyDescent="0.3">
      <c r="A2629" s="3" t="s">
        <v>142</v>
      </c>
      <c r="B2629" s="3">
        <v>11</v>
      </c>
      <c r="C2629" s="4" t="s">
        <v>178</v>
      </c>
      <c r="D2629" s="3" t="s">
        <v>351</v>
      </c>
      <c r="E2629" s="3" t="s">
        <v>104</v>
      </c>
      <c r="F2629" s="4" t="s">
        <v>352</v>
      </c>
      <c r="G2629" s="3" t="s">
        <v>30</v>
      </c>
      <c r="H2629" s="5">
        <v>418.66829999999999</v>
      </c>
      <c r="I2629" s="5">
        <v>1.1511</v>
      </c>
      <c r="J2629" s="5">
        <v>1.1457999999999999</v>
      </c>
      <c r="K2629" s="6">
        <v>0.99539570845278424</v>
      </c>
      <c r="L2629" s="5">
        <v>13.51</v>
      </c>
      <c r="M2629" s="19">
        <f>H2629*INDEX('Pliegos Tarifarios (Santiago)'!$B:$B,MATCH($B2629,'Pliegos Tarifarios (Santiago)'!$A:$A,0))</f>
        <v>55164.9912129</v>
      </c>
      <c r="N2629" s="19">
        <f>I2629*INDEX('Pliegos Tarifarios (Santiago)'!$C:$C,MATCH($B2629,'Pliegos Tarifarios (Santiago)'!$A:$A,0))</f>
        <v>4000.5363932999999</v>
      </c>
      <c r="O2629" s="19">
        <f>J2629*INDEX('Pliegos Tarifarios (Santiago)'!$D:$D,MATCH($B2629,'Pliegos Tarifarios (Santiago)'!$A:$A,0))</f>
        <v>16671.014177599998</v>
      </c>
      <c r="P2629" s="19">
        <f>H2629*INDEX('Pliegos Tarifarios (Santiago)'!$E:$E,MATCH($B2629,'Pliegos Tarifarios (Santiago)'!$A:$A,0))</f>
        <v>5452.7359391999998</v>
      </c>
      <c r="Q2629" s="19" cm="1">
        <f t="array" ref="Q2629">H2629*_xlfn.IFS(H2629&lt;=350,INDEX('Pliegos Tarifarios (Santiago)'!$F:$F,MATCH($B2629,'Pliegos Tarifarios (Santiago)'!$A:$A,0)),H2629&lt;=500,INDEX('Pliegos Tarifarios (Santiago)'!$G:$G,MATCH($B2629,'Pliegos Tarifarios (Santiago)'!$A:$A,0)),H2629&lt;=1000,INDEX('Pliegos Tarifarios (Santiago)'!$H:$H,MATCH($B2629,'Pliegos Tarifarios (Santiago)'!$A:$A,0)),H2629&lt;=5000,INDEX('Pliegos Tarifarios (Santiago)'!$I:$I,MATCH($B2629,'Pliegos Tarifarios (Santiago)'!$A:$A,0)),H2629&gt;5000,INDEX('Pliegos Tarifarios (Santiago)'!$J:$J,MATCH($B2629,'Pliegos Tarifarios (Santiago)'!$A:$A,0)))/1.19</f>
        <v>589.65384100840333</v>
      </c>
      <c r="R2629" s="19">
        <f>INDEX('Pliegos Tarifarios (Santiago)'!$K:$K,MATCH($B2629,'Pliegos Tarifarios (Santiago)'!$A:$A,0))</f>
        <v>732.99199999999996</v>
      </c>
      <c r="S2629" s="21">
        <f t="shared" si="163"/>
        <v>82611.923564008408</v>
      </c>
      <c r="T2629" s="21">
        <f t="shared" si="160"/>
        <v>15696.265477161598</v>
      </c>
      <c r="U2629" s="19">
        <v>0</v>
      </c>
      <c r="V2629" s="21">
        <f t="shared" si="161"/>
        <v>98308.189041170001</v>
      </c>
    </row>
    <row r="2630" spans="1:22" x14ac:dyDescent="0.3">
      <c r="A2630" s="3" t="s">
        <v>142</v>
      </c>
      <c r="B2630" s="3">
        <v>11</v>
      </c>
      <c r="C2630" s="4" t="s">
        <v>178</v>
      </c>
      <c r="D2630" s="3" t="s">
        <v>353</v>
      </c>
      <c r="E2630" s="3" t="s">
        <v>104</v>
      </c>
      <c r="F2630" s="4" t="s">
        <v>354</v>
      </c>
      <c r="G2630" s="3" t="s">
        <v>30</v>
      </c>
      <c r="H2630" s="5">
        <v>418.42009999999999</v>
      </c>
      <c r="I2630" s="5">
        <v>1.1427</v>
      </c>
      <c r="J2630" s="5">
        <v>1.1222000000000001</v>
      </c>
      <c r="K2630" s="6">
        <v>0.98206003325457258</v>
      </c>
      <c r="L2630" s="5">
        <v>13.5</v>
      </c>
      <c r="M2630" s="19">
        <f>H2630*INDEX('Pliegos Tarifarios (Santiago)'!$B:$B,MATCH($B2630,'Pliegos Tarifarios (Santiago)'!$A:$A,0))</f>
        <v>55132.287636300003</v>
      </c>
      <c r="N2630" s="19">
        <f>I2630*INDEX('Pliegos Tarifarios (Santiago)'!$C:$C,MATCH($B2630,'Pliegos Tarifarios (Santiago)'!$A:$A,0))</f>
        <v>3971.3430081000001</v>
      </c>
      <c r="O2630" s="19">
        <f>J2630*INDEX('Pliegos Tarifarios (Santiago)'!$D:$D,MATCH($B2630,'Pliegos Tarifarios (Santiago)'!$A:$A,0))</f>
        <v>16327.641918400002</v>
      </c>
      <c r="P2630" s="19">
        <f>H2630*INDEX('Pliegos Tarifarios (Santiago)'!$E:$E,MATCH($B2630,'Pliegos Tarifarios (Santiago)'!$A:$A,0))</f>
        <v>5449.5033823999993</v>
      </c>
      <c r="Q2630" s="19" cm="1">
        <f t="array" ref="Q2630">H2630*_xlfn.IFS(H2630&lt;=350,INDEX('Pliegos Tarifarios (Santiago)'!$F:$F,MATCH($B2630,'Pliegos Tarifarios (Santiago)'!$A:$A,0)),H2630&lt;=500,INDEX('Pliegos Tarifarios (Santiago)'!$G:$G,MATCH($B2630,'Pliegos Tarifarios (Santiago)'!$A:$A,0)),H2630&lt;=1000,INDEX('Pliegos Tarifarios (Santiago)'!$H:$H,MATCH($B2630,'Pliegos Tarifarios (Santiago)'!$A:$A,0)),H2630&lt;=5000,INDEX('Pliegos Tarifarios (Santiago)'!$I:$I,MATCH($B2630,'Pliegos Tarifarios (Santiago)'!$A:$A,0)),H2630&gt;5000,INDEX('Pliegos Tarifarios (Santiago)'!$J:$J,MATCH($B2630,'Pliegos Tarifarios (Santiago)'!$A:$A,0)))/1.19</f>
        <v>589.3042752941177</v>
      </c>
      <c r="R2630" s="19">
        <f>INDEX('Pliegos Tarifarios (Santiago)'!$K:$K,MATCH($B2630,'Pliegos Tarifarios (Santiago)'!$A:$A,0))</f>
        <v>732.99199999999996</v>
      </c>
      <c r="S2630" s="21">
        <f t="shared" si="163"/>
        <v>82203.072220494112</v>
      </c>
      <c r="T2630" s="21">
        <f t="shared" si="160"/>
        <v>15618.583721893881</v>
      </c>
      <c r="U2630" s="19">
        <v>0</v>
      </c>
      <c r="V2630" s="21">
        <f t="shared" si="161"/>
        <v>97821.655942387995</v>
      </c>
    </row>
    <row r="2631" spans="1:22" x14ac:dyDescent="0.3">
      <c r="A2631" s="3" t="s">
        <v>142</v>
      </c>
      <c r="B2631" s="3">
        <v>11</v>
      </c>
      <c r="C2631" s="4" t="s">
        <v>178</v>
      </c>
      <c r="D2631" s="3" t="s">
        <v>355</v>
      </c>
      <c r="E2631" s="3" t="s">
        <v>356</v>
      </c>
      <c r="F2631" s="4" t="s">
        <v>357</v>
      </c>
      <c r="G2631" s="3" t="s">
        <v>30</v>
      </c>
      <c r="H2631" s="5">
        <v>419.75850000000003</v>
      </c>
      <c r="I2631" s="5">
        <v>1.1400999999999999</v>
      </c>
      <c r="J2631" s="5">
        <v>1.1251</v>
      </c>
      <c r="K2631" s="6">
        <v>0.98684325936321382</v>
      </c>
      <c r="L2631" s="5">
        <v>13.54</v>
      </c>
      <c r="M2631" s="19">
        <f>H2631*INDEX('Pliegos Tarifarios (Santiago)'!$B:$B,MATCH($B2631,'Pliegos Tarifarios (Santiago)'!$A:$A,0))</f>
        <v>55308.639235500006</v>
      </c>
      <c r="N2631" s="19">
        <f>I2631*INDEX('Pliegos Tarifarios (Santiago)'!$C:$C,MATCH($B2631,'Pliegos Tarifarios (Santiago)'!$A:$A,0))</f>
        <v>3962.3069602999994</v>
      </c>
      <c r="O2631" s="19">
        <f>J2631*INDEX('Pliegos Tarifarios (Santiago)'!$D:$D,MATCH($B2631,'Pliegos Tarifarios (Santiago)'!$A:$A,0))</f>
        <v>16369.835967200001</v>
      </c>
      <c r="P2631" s="19">
        <f>H2631*INDEX('Pliegos Tarifarios (Santiago)'!$E:$E,MATCH($B2631,'Pliegos Tarifarios (Santiago)'!$A:$A,0))</f>
        <v>5466.9347040000002</v>
      </c>
      <c r="Q2631" s="19" cm="1">
        <f t="array" ref="Q2631">H2631*_xlfn.IFS(H2631&lt;=350,INDEX('Pliegos Tarifarios (Santiago)'!$F:$F,MATCH($B2631,'Pliegos Tarifarios (Santiago)'!$A:$A,0)),H2631&lt;=500,INDEX('Pliegos Tarifarios (Santiago)'!$G:$G,MATCH($B2631,'Pliegos Tarifarios (Santiago)'!$A:$A,0)),H2631&lt;=1000,INDEX('Pliegos Tarifarios (Santiago)'!$H:$H,MATCH($B2631,'Pliegos Tarifarios (Santiago)'!$A:$A,0)),H2631&lt;=5000,INDEX('Pliegos Tarifarios (Santiago)'!$I:$I,MATCH($B2631,'Pliegos Tarifarios (Santiago)'!$A:$A,0)),H2631&gt;5000,INDEX('Pliegos Tarifarios (Santiago)'!$J:$J,MATCH($B2631,'Pliegos Tarifarios (Santiago)'!$A:$A,0)))/1.19</f>
        <v>591.18928235294129</v>
      </c>
      <c r="R2631" s="19">
        <f>INDEX('Pliegos Tarifarios (Santiago)'!$K:$K,MATCH($B2631,'Pliegos Tarifarios (Santiago)'!$A:$A,0))</f>
        <v>732.99199999999996</v>
      </c>
      <c r="S2631" s="21">
        <f t="shared" si="163"/>
        <v>82431.898149352928</v>
      </c>
      <c r="T2631" s="21">
        <f t="shared" si="160"/>
        <v>15662.060648377057</v>
      </c>
      <c r="U2631" s="19">
        <v>0</v>
      </c>
      <c r="V2631" s="21">
        <f t="shared" si="161"/>
        <v>98093.958797729982</v>
      </c>
    </row>
    <row r="2632" spans="1:22" x14ac:dyDescent="0.3">
      <c r="A2632" s="3" t="s">
        <v>142</v>
      </c>
      <c r="B2632" s="3">
        <v>11</v>
      </c>
      <c r="C2632" s="4" t="s">
        <v>178</v>
      </c>
      <c r="D2632" s="3" t="s">
        <v>358</v>
      </c>
      <c r="E2632" s="3" t="s">
        <v>356</v>
      </c>
      <c r="F2632" s="4" t="s">
        <v>359</v>
      </c>
      <c r="G2632" s="3" t="s">
        <v>30</v>
      </c>
      <c r="H2632" s="5">
        <v>418.93369999999999</v>
      </c>
      <c r="I2632" s="5">
        <v>1.1397999999999999</v>
      </c>
      <c r="J2632" s="5">
        <v>1.1397999999999999</v>
      </c>
      <c r="K2632" s="6">
        <v>1</v>
      </c>
      <c r="L2632" s="5">
        <v>13.51</v>
      </c>
      <c r="M2632" s="19">
        <f>H2632*INDEX('Pliegos Tarifarios (Santiago)'!$B:$B,MATCH($B2632,'Pliegos Tarifarios (Santiago)'!$A:$A,0))</f>
        <v>55199.961113099998</v>
      </c>
      <c r="N2632" s="19">
        <f>I2632*INDEX('Pliegos Tarifarios (Santiago)'!$C:$C,MATCH($B2632,'Pliegos Tarifarios (Santiago)'!$A:$A,0))</f>
        <v>3961.2643393999997</v>
      </c>
      <c r="O2632" s="19">
        <f>J2632*INDEX('Pliegos Tarifarios (Santiago)'!$D:$D,MATCH($B2632,'Pliegos Tarifarios (Santiago)'!$A:$A,0))</f>
        <v>16583.716145599999</v>
      </c>
      <c r="P2632" s="19">
        <f>H2632*INDEX('Pliegos Tarifarios (Santiago)'!$E:$E,MATCH($B2632,'Pliegos Tarifarios (Santiago)'!$A:$A,0))</f>
        <v>5456.1925087999998</v>
      </c>
      <c r="Q2632" s="19" cm="1">
        <f t="array" ref="Q2632">H2632*_xlfn.IFS(H2632&lt;=350,INDEX('Pliegos Tarifarios (Santiago)'!$F:$F,MATCH($B2632,'Pliegos Tarifarios (Santiago)'!$A:$A,0)),H2632&lt;=500,INDEX('Pliegos Tarifarios (Santiago)'!$G:$G,MATCH($B2632,'Pliegos Tarifarios (Santiago)'!$A:$A,0)),H2632&lt;=1000,INDEX('Pliegos Tarifarios (Santiago)'!$H:$H,MATCH($B2632,'Pliegos Tarifarios (Santiago)'!$A:$A,0)),H2632&lt;=5000,INDEX('Pliegos Tarifarios (Santiago)'!$I:$I,MATCH($B2632,'Pliegos Tarifarios (Santiago)'!$A:$A,0)),H2632&gt;5000,INDEX('Pliegos Tarifarios (Santiago)'!$J:$J,MATCH($B2632,'Pliegos Tarifarios (Santiago)'!$A:$A,0)))/1.19</f>
        <v>590.02763126050422</v>
      </c>
      <c r="R2632" s="19">
        <f>INDEX('Pliegos Tarifarios (Santiago)'!$K:$K,MATCH($B2632,'Pliegos Tarifarios (Santiago)'!$A:$A,0))</f>
        <v>732.99199999999996</v>
      </c>
      <c r="S2632" s="21">
        <f t="shared" si="163"/>
        <v>82524.153738160487</v>
      </c>
      <c r="T2632" s="21">
        <f t="shared" si="160"/>
        <v>15679.589210250493</v>
      </c>
      <c r="U2632" s="19">
        <v>0</v>
      </c>
      <c r="V2632" s="21">
        <f t="shared" si="161"/>
        <v>98203.742948410974</v>
      </c>
    </row>
    <row r="2633" spans="1:22" x14ac:dyDescent="0.3">
      <c r="A2633" s="3" t="s">
        <v>142</v>
      </c>
      <c r="B2633" s="3">
        <v>11</v>
      </c>
      <c r="C2633" s="4" t="s">
        <v>178</v>
      </c>
      <c r="D2633" s="3" t="s">
        <v>360</v>
      </c>
      <c r="E2633" s="3" t="s">
        <v>356</v>
      </c>
      <c r="F2633" s="4" t="s">
        <v>361</v>
      </c>
      <c r="G2633" s="3" t="s">
        <v>30</v>
      </c>
      <c r="H2633" s="5">
        <v>418.35109999999997</v>
      </c>
      <c r="I2633" s="5">
        <v>1.1484000000000001</v>
      </c>
      <c r="J2633" s="5">
        <v>1.1255999999999999</v>
      </c>
      <c r="K2633" s="6">
        <v>0.9801462904911179</v>
      </c>
      <c r="L2633" s="5">
        <v>13.5</v>
      </c>
      <c r="M2633" s="19">
        <f>H2633*INDEX('Pliegos Tarifarios (Santiago)'!$B:$B,MATCH($B2633,'Pliegos Tarifarios (Santiago)'!$A:$A,0))</f>
        <v>55123.195989300002</v>
      </c>
      <c r="N2633" s="19">
        <f>I2633*INDEX('Pliegos Tarifarios (Santiago)'!$C:$C,MATCH($B2633,'Pliegos Tarifarios (Santiago)'!$A:$A,0))</f>
        <v>3991.1528051999999</v>
      </c>
      <c r="O2633" s="19">
        <f>J2633*INDEX('Pliegos Tarifarios (Santiago)'!$D:$D,MATCH($B2633,'Pliegos Tarifarios (Santiago)'!$A:$A,0))</f>
        <v>16377.110803199999</v>
      </c>
      <c r="P2633" s="19">
        <f>H2633*INDEX('Pliegos Tarifarios (Santiago)'!$E:$E,MATCH($B2633,'Pliegos Tarifarios (Santiago)'!$A:$A,0))</f>
        <v>5448.604726399999</v>
      </c>
      <c r="Q2633" s="19" cm="1">
        <f t="array" ref="Q2633">H2633*_xlfn.IFS(H2633&lt;=350,INDEX('Pliegos Tarifarios (Santiago)'!$F:$F,MATCH($B2633,'Pliegos Tarifarios (Santiago)'!$A:$A,0)),H2633&lt;=500,INDEX('Pliegos Tarifarios (Santiago)'!$G:$G,MATCH($B2633,'Pliegos Tarifarios (Santiago)'!$A:$A,0)),H2633&lt;=1000,INDEX('Pliegos Tarifarios (Santiago)'!$H:$H,MATCH($B2633,'Pliegos Tarifarios (Santiago)'!$A:$A,0)),H2633&lt;=5000,INDEX('Pliegos Tarifarios (Santiago)'!$I:$I,MATCH($B2633,'Pliegos Tarifarios (Santiago)'!$A:$A,0)),H2633&gt;5000,INDEX('Pliegos Tarifarios (Santiago)'!$J:$J,MATCH($B2633,'Pliegos Tarifarios (Santiago)'!$A:$A,0)))/1.19</f>
        <v>589.20709546218484</v>
      </c>
      <c r="R2633" s="19">
        <f>INDEX('Pliegos Tarifarios (Santiago)'!$K:$K,MATCH($B2633,'Pliegos Tarifarios (Santiago)'!$A:$A,0))</f>
        <v>732.99199999999996</v>
      </c>
      <c r="S2633" s="21">
        <f t="shared" si="163"/>
        <v>82262.263419562179</v>
      </c>
      <c r="T2633" s="21">
        <f t="shared" si="160"/>
        <v>15629.830049716815</v>
      </c>
      <c r="U2633" s="19">
        <v>0</v>
      </c>
      <c r="V2633" s="21">
        <f t="shared" si="161"/>
        <v>97892.093469278989</v>
      </c>
    </row>
    <row r="2634" spans="1:22" x14ac:dyDescent="0.3">
      <c r="A2634" s="3" t="s">
        <v>142</v>
      </c>
      <c r="B2634" s="3">
        <v>11</v>
      </c>
      <c r="C2634" s="4" t="s">
        <v>178</v>
      </c>
      <c r="D2634" s="3" t="s">
        <v>362</v>
      </c>
      <c r="E2634" s="3" t="s">
        <v>356</v>
      </c>
      <c r="F2634" s="4" t="s">
        <v>363</v>
      </c>
      <c r="G2634" s="3" t="s">
        <v>30</v>
      </c>
      <c r="H2634" s="5">
        <v>419.00900000000001</v>
      </c>
      <c r="I2634" s="5">
        <v>1.1625000000000001</v>
      </c>
      <c r="J2634" s="5">
        <v>1.1324000000000001</v>
      </c>
      <c r="K2634" s="6">
        <v>0.97410752688172042</v>
      </c>
      <c r="L2634" s="5">
        <v>13.52</v>
      </c>
      <c r="M2634" s="19">
        <f>H2634*INDEX('Pliegos Tarifarios (Santiago)'!$B:$B,MATCH($B2634,'Pliegos Tarifarios (Santiago)'!$A:$A,0))</f>
        <v>55209.882867000008</v>
      </c>
      <c r="N2634" s="19">
        <f>I2634*INDEX('Pliegos Tarifarios (Santiago)'!$C:$C,MATCH($B2634,'Pliegos Tarifarios (Santiago)'!$A:$A,0))</f>
        <v>4040.1559875000003</v>
      </c>
      <c r="O2634" s="19">
        <f>J2634*INDEX('Pliegos Tarifarios (Santiago)'!$D:$D,MATCH($B2634,'Pliegos Tarifarios (Santiago)'!$A:$A,0))</f>
        <v>16476.048572800002</v>
      </c>
      <c r="P2634" s="19">
        <f>H2634*INDEX('Pliegos Tarifarios (Santiago)'!$E:$E,MATCH($B2634,'Pliegos Tarifarios (Santiago)'!$A:$A,0))</f>
        <v>5457.1732160000001</v>
      </c>
      <c r="Q2634" s="19" cm="1">
        <f t="array" ref="Q2634">H2634*_xlfn.IFS(H2634&lt;=350,INDEX('Pliegos Tarifarios (Santiago)'!$F:$F,MATCH($B2634,'Pliegos Tarifarios (Santiago)'!$A:$A,0)),H2634&lt;=500,INDEX('Pliegos Tarifarios (Santiago)'!$G:$G,MATCH($B2634,'Pliegos Tarifarios (Santiago)'!$A:$A,0)),H2634&lt;=1000,INDEX('Pliegos Tarifarios (Santiago)'!$H:$H,MATCH($B2634,'Pliegos Tarifarios (Santiago)'!$A:$A,0)),H2634&lt;=5000,INDEX('Pliegos Tarifarios (Santiago)'!$I:$I,MATCH($B2634,'Pliegos Tarifarios (Santiago)'!$A:$A,0)),H2634&gt;5000,INDEX('Pliegos Tarifarios (Santiago)'!$J:$J,MATCH($B2634,'Pliegos Tarifarios (Santiago)'!$A:$A,0)))/1.19</f>
        <v>590.13368403361358</v>
      </c>
      <c r="R2634" s="19">
        <f>INDEX('Pliegos Tarifarios (Santiago)'!$K:$K,MATCH($B2634,'Pliegos Tarifarios (Santiago)'!$A:$A,0))</f>
        <v>732.99199999999996</v>
      </c>
      <c r="S2634" s="21">
        <f t="shared" si="163"/>
        <v>82506.386327333617</v>
      </c>
      <c r="T2634" s="21">
        <f t="shared" ref="T2634:T2697" si="164">S2634*0.19</f>
        <v>15676.213402193387</v>
      </c>
      <c r="U2634" s="19">
        <v>0</v>
      </c>
      <c r="V2634" s="21">
        <f t="shared" ref="V2634:V2697" si="165">SUM(S2634:T2634)</f>
        <v>98182.599729527006</v>
      </c>
    </row>
    <row r="2635" spans="1:22" x14ac:dyDescent="0.3">
      <c r="A2635" s="3" t="s">
        <v>142</v>
      </c>
      <c r="B2635" s="3">
        <v>11</v>
      </c>
      <c r="C2635" s="4" t="s">
        <v>178</v>
      </c>
      <c r="D2635" s="3" t="s">
        <v>364</v>
      </c>
      <c r="E2635" s="3" t="s">
        <v>356</v>
      </c>
      <c r="F2635" s="4" t="s">
        <v>365</v>
      </c>
      <c r="G2635" s="3" t="s">
        <v>30</v>
      </c>
      <c r="H2635" s="5">
        <v>418.38200000000001</v>
      </c>
      <c r="I2635" s="5">
        <v>1.1523000000000001</v>
      </c>
      <c r="J2635" s="5">
        <v>1.1347</v>
      </c>
      <c r="K2635" s="6">
        <v>0.98472619977436426</v>
      </c>
      <c r="L2635" s="5">
        <v>13.5</v>
      </c>
      <c r="M2635" s="19">
        <f>H2635*INDEX('Pliegos Tarifarios (Santiago)'!$B:$B,MATCH($B2635,'Pliegos Tarifarios (Santiago)'!$A:$A,0))</f>
        <v>55127.267466000005</v>
      </c>
      <c r="N2635" s="19">
        <f>I2635*INDEX('Pliegos Tarifarios (Santiago)'!$C:$C,MATCH($B2635,'Pliegos Tarifarios (Santiago)'!$A:$A,0))</f>
        <v>4004.7068769000002</v>
      </c>
      <c r="O2635" s="19">
        <f>J2635*INDEX('Pliegos Tarifarios (Santiago)'!$D:$D,MATCH($B2635,'Pliegos Tarifarios (Santiago)'!$A:$A,0))</f>
        <v>16509.512818400002</v>
      </c>
      <c r="P2635" s="19">
        <f>H2635*INDEX('Pliegos Tarifarios (Santiago)'!$E:$E,MATCH($B2635,'Pliegos Tarifarios (Santiago)'!$A:$A,0))</f>
        <v>5449.0071680000001</v>
      </c>
      <c r="Q2635" s="19" cm="1">
        <f t="array" ref="Q2635">H2635*_xlfn.IFS(H2635&lt;=350,INDEX('Pliegos Tarifarios (Santiago)'!$F:$F,MATCH($B2635,'Pliegos Tarifarios (Santiago)'!$A:$A,0)),H2635&lt;=500,INDEX('Pliegos Tarifarios (Santiago)'!$G:$G,MATCH($B2635,'Pliegos Tarifarios (Santiago)'!$A:$A,0)),H2635&lt;=1000,INDEX('Pliegos Tarifarios (Santiago)'!$H:$H,MATCH($B2635,'Pliegos Tarifarios (Santiago)'!$A:$A,0)),H2635&lt;=5000,INDEX('Pliegos Tarifarios (Santiago)'!$I:$I,MATCH($B2635,'Pliegos Tarifarios (Santiago)'!$A:$A,0)),H2635&gt;5000,INDEX('Pliegos Tarifarios (Santiago)'!$J:$J,MATCH($B2635,'Pliegos Tarifarios (Santiago)'!$A:$A,0)))/1.19</f>
        <v>589.25061512605055</v>
      </c>
      <c r="R2635" s="19">
        <f>INDEX('Pliegos Tarifarios (Santiago)'!$K:$K,MATCH($B2635,'Pliegos Tarifarios (Santiago)'!$A:$A,0))</f>
        <v>732.99199999999996</v>
      </c>
      <c r="S2635" s="21">
        <f t="shared" si="163"/>
        <v>82412.736944426055</v>
      </c>
      <c r="T2635" s="21">
        <f t="shared" si="164"/>
        <v>15658.420019440951</v>
      </c>
      <c r="U2635" s="19">
        <v>0</v>
      </c>
      <c r="V2635" s="21">
        <f t="shared" si="165"/>
        <v>98071.156963867004</v>
      </c>
    </row>
    <row r="2636" spans="1:22" x14ac:dyDescent="0.3">
      <c r="A2636" s="3" t="s">
        <v>142</v>
      </c>
      <c r="B2636" s="3">
        <v>11</v>
      </c>
      <c r="C2636" s="4" t="s">
        <v>178</v>
      </c>
      <c r="D2636" s="3" t="s">
        <v>366</v>
      </c>
      <c r="E2636" s="3" t="s">
        <v>356</v>
      </c>
      <c r="F2636" s="4" t="s">
        <v>367</v>
      </c>
      <c r="G2636" s="3" t="s">
        <v>30</v>
      </c>
      <c r="H2636" s="5">
        <v>419.2047</v>
      </c>
      <c r="I2636" s="5">
        <v>1.1697</v>
      </c>
      <c r="J2636" s="5">
        <v>1.1323000000000001</v>
      </c>
      <c r="K2636" s="6">
        <v>0.96802598956997532</v>
      </c>
      <c r="L2636" s="5">
        <v>13.52</v>
      </c>
      <c r="M2636" s="19">
        <f>H2636*INDEX('Pliegos Tarifarios (Santiago)'!$B:$B,MATCH($B2636,'Pliegos Tarifarios (Santiago)'!$A:$A,0))</f>
        <v>55235.6688861</v>
      </c>
      <c r="N2636" s="19">
        <f>I2636*INDEX('Pliegos Tarifarios (Santiago)'!$C:$C,MATCH($B2636,'Pliegos Tarifarios (Santiago)'!$A:$A,0))</f>
        <v>4065.1788890999997</v>
      </c>
      <c r="O2636" s="19">
        <f>J2636*INDEX('Pliegos Tarifarios (Santiago)'!$D:$D,MATCH($B2636,'Pliegos Tarifarios (Santiago)'!$A:$A,0))</f>
        <v>16474.593605600003</v>
      </c>
      <c r="P2636" s="19">
        <f>H2636*INDEX('Pliegos Tarifarios (Santiago)'!$E:$E,MATCH($B2636,'Pliegos Tarifarios (Santiago)'!$A:$A,0))</f>
        <v>5459.7220127999999</v>
      </c>
      <c r="Q2636" s="19" cm="1">
        <f t="array" ref="Q2636">H2636*_xlfn.IFS(H2636&lt;=350,INDEX('Pliegos Tarifarios (Santiago)'!$F:$F,MATCH($B2636,'Pliegos Tarifarios (Santiago)'!$A:$A,0)),H2636&lt;=500,INDEX('Pliegos Tarifarios (Santiago)'!$G:$G,MATCH($B2636,'Pliegos Tarifarios (Santiago)'!$A:$A,0)),H2636&lt;=1000,INDEX('Pliegos Tarifarios (Santiago)'!$H:$H,MATCH($B2636,'Pliegos Tarifarios (Santiago)'!$A:$A,0)),H2636&lt;=5000,INDEX('Pliegos Tarifarios (Santiago)'!$I:$I,MATCH($B2636,'Pliegos Tarifarios (Santiago)'!$A:$A,0)),H2636&gt;5000,INDEX('Pliegos Tarifarios (Santiago)'!$J:$J,MATCH($B2636,'Pliegos Tarifarios (Santiago)'!$A:$A,0)))/1.19</f>
        <v>590.40930857142871</v>
      </c>
      <c r="R2636" s="19">
        <f>INDEX('Pliegos Tarifarios (Santiago)'!$K:$K,MATCH($B2636,'Pliegos Tarifarios (Santiago)'!$A:$A,0))</f>
        <v>732.99199999999996</v>
      </c>
      <c r="S2636" s="21">
        <f t="shared" si="163"/>
        <v>82558.564702171439</v>
      </c>
      <c r="T2636" s="21">
        <f t="shared" si="164"/>
        <v>15686.127293412574</v>
      </c>
      <c r="U2636" s="19">
        <v>0</v>
      </c>
      <c r="V2636" s="21">
        <f t="shared" si="165"/>
        <v>98244.691995584013</v>
      </c>
    </row>
    <row r="2637" spans="1:22" x14ac:dyDescent="0.3">
      <c r="A2637" s="3" t="s">
        <v>142</v>
      </c>
      <c r="B2637" s="3">
        <v>11</v>
      </c>
      <c r="C2637" s="4" t="s">
        <v>178</v>
      </c>
      <c r="D2637" s="3" t="s">
        <v>368</v>
      </c>
      <c r="E2637" s="3" t="s">
        <v>356</v>
      </c>
      <c r="F2637" s="4" t="s">
        <v>49</v>
      </c>
      <c r="G2637" s="3" t="s">
        <v>30</v>
      </c>
      <c r="H2637" s="5">
        <v>419.91140000000001</v>
      </c>
      <c r="I2637" s="5">
        <v>1.1576</v>
      </c>
      <c r="J2637" s="5">
        <v>1.1255999999999999</v>
      </c>
      <c r="K2637" s="6">
        <v>0.97235659986178302</v>
      </c>
      <c r="L2637" s="5">
        <v>13.55</v>
      </c>
      <c r="M2637" s="19">
        <f>H2637*INDEX('Pliegos Tarifarios (Santiago)'!$B:$B,MATCH($B2637,'Pliegos Tarifarios (Santiago)'!$A:$A,0))</f>
        <v>55328.785798200006</v>
      </c>
      <c r="N2637" s="19">
        <f>I2637*INDEX('Pliegos Tarifarios (Santiago)'!$C:$C,MATCH($B2637,'Pliegos Tarifarios (Santiago)'!$A:$A,0))</f>
        <v>4023.1265127999995</v>
      </c>
      <c r="O2637" s="19">
        <f>J2637*INDEX('Pliegos Tarifarios (Santiago)'!$D:$D,MATCH($B2637,'Pliegos Tarifarios (Santiago)'!$A:$A,0))</f>
        <v>16377.110803199999</v>
      </c>
      <c r="P2637" s="19">
        <f>H2637*INDEX('Pliegos Tarifarios (Santiago)'!$E:$E,MATCH($B2637,'Pliegos Tarifarios (Santiago)'!$A:$A,0))</f>
        <v>5468.9260735999997</v>
      </c>
      <c r="Q2637" s="19" cm="1">
        <f t="array" ref="Q2637">H2637*_xlfn.IFS(H2637&lt;=350,INDEX('Pliegos Tarifarios (Santiago)'!$F:$F,MATCH($B2637,'Pliegos Tarifarios (Santiago)'!$A:$A,0)),H2637&lt;=500,INDEX('Pliegos Tarifarios (Santiago)'!$G:$G,MATCH($B2637,'Pliegos Tarifarios (Santiago)'!$A:$A,0)),H2637&lt;=1000,INDEX('Pliegos Tarifarios (Santiago)'!$H:$H,MATCH($B2637,'Pliegos Tarifarios (Santiago)'!$A:$A,0)),H2637&lt;=5000,INDEX('Pliegos Tarifarios (Santiago)'!$I:$I,MATCH($B2637,'Pliegos Tarifarios (Santiago)'!$A:$A,0)),H2637&gt;5000,INDEX('Pliegos Tarifarios (Santiago)'!$J:$J,MATCH($B2637,'Pliegos Tarifarios (Santiago)'!$A:$A,0)))/1.19</f>
        <v>591.40462722689085</v>
      </c>
      <c r="R2637" s="19">
        <f>INDEX('Pliegos Tarifarios (Santiago)'!$K:$K,MATCH($B2637,'Pliegos Tarifarios (Santiago)'!$A:$A,0))</f>
        <v>732.99199999999996</v>
      </c>
      <c r="S2637" s="21">
        <f t="shared" si="163"/>
        <v>82522.3458150269</v>
      </c>
      <c r="T2637" s="21">
        <f t="shared" si="164"/>
        <v>15679.245704855111</v>
      </c>
      <c r="U2637" s="19">
        <v>0</v>
      </c>
      <c r="V2637" s="21">
        <f t="shared" si="165"/>
        <v>98201.591519882015</v>
      </c>
    </row>
    <row r="2638" spans="1:22" x14ac:dyDescent="0.3">
      <c r="A2638" s="3" t="s">
        <v>142</v>
      </c>
      <c r="B2638" s="3">
        <v>11</v>
      </c>
      <c r="C2638" s="4" t="s">
        <v>178</v>
      </c>
      <c r="D2638" s="3" t="s">
        <v>369</v>
      </c>
      <c r="E2638" s="3" t="s">
        <v>356</v>
      </c>
      <c r="F2638" s="4" t="s">
        <v>370</v>
      </c>
      <c r="G2638" s="3" t="s">
        <v>30</v>
      </c>
      <c r="H2638" s="5">
        <v>419.51600000000002</v>
      </c>
      <c r="I2638" s="5">
        <v>1.1423000000000001</v>
      </c>
      <c r="J2638" s="5">
        <v>1.1221000000000001</v>
      </c>
      <c r="K2638" s="6">
        <v>0.98231637923487702</v>
      </c>
      <c r="L2638" s="5">
        <v>13.53</v>
      </c>
      <c r="M2638" s="19">
        <f>H2638*INDEX('Pliegos Tarifarios (Santiago)'!$B:$B,MATCH($B2638,'Pliegos Tarifarios (Santiago)'!$A:$A,0))</f>
        <v>55276.686708000008</v>
      </c>
      <c r="N2638" s="19">
        <f>I2638*INDEX('Pliegos Tarifarios (Santiago)'!$C:$C,MATCH($B2638,'Pliegos Tarifarios (Santiago)'!$A:$A,0))</f>
        <v>3969.9528469000002</v>
      </c>
      <c r="O2638" s="19">
        <f>J2638*INDEX('Pliegos Tarifarios (Santiago)'!$D:$D,MATCH($B2638,'Pliegos Tarifarios (Santiago)'!$A:$A,0))</f>
        <v>16326.186951200001</v>
      </c>
      <c r="P2638" s="19">
        <f>H2638*INDEX('Pliegos Tarifarios (Santiago)'!$E:$E,MATCH($B2638,'Pliegos Tarifarios (Santiago)'!$A:$A,0))</f>
        <v>5463.7763839999998</v>
      </c>
      <c r="Q2638" s="19" cm="1">
        <f t="array" ref="Q2638">H2638*_xlfn.IFS(H2638&lt;=350,INDEX('Pliegos Tarifarios (Santiago)'!$F:$F,MATCH($B2638,'Pliegos Tarifarios (Santiago)'!$A:$A,0)),H2638&lt;=500,INDEX('Pliegos Tarifarios (Santiago)'!$G:$G,MATCH($B2638,'Pliegos Tarifarios (Santiago)'!$A:$A,0)),H2638&lt;=1000,INDEX('Pliegos Tarifarios (Santiago)'!$H:$H,MATCH($B2638,'Pliegos Tarifarios (Santiago)'!$A:$A,0)),H2638&lt;=5000,INDEX('Pliegos Tarifarios (Santiago)'!$I:$I,MATCH($B2638,'Pliegos Tarifarios (Santiago)'!$A:$A,0)),H2638&gt;5000,INDEX('Pliegos Tarifarios (Santiago)'!$J:$J,MATCH($B2638,'Pliegos Tarifarios (Santiago)'!$A:$A,0)))/1.19</f>
        <v>590.84774453781517</v>
      </c>
      <c r="R2638" s="19">
        <f>INDEX('Pliegos Tarifarios (Santiago)'!$K:$K,MATCH($B2638,'Pliegos Tarifarios (Santiago)'!$A:$A,0))</f>
        <v>732.99199999999996</v>
      </c>
      <c r="S2638" s="21">
        <f t="shared" si="163"/>
        <v>82360.442634637817</v>
      </c>
      <c r="T2638" s="21">
        <f t="shared" si="164"/>
        <v>15648.484100581185</v>
      </c>
      <c r="U2638" s="19">
        <v>0</v>
      </c>
      <c r="V2638" s="21">
        <f t="shared" si="165"/>
        <v>98008.926735219007</v>
      </c>
    </row>
    <row r="2639" spans="1:22" x14ac:dyDescent="0.3">
      <c r="A2639" s="3" t="s">
        <v>142</v>
      </c>
      <c r="B2639" s="3">
        <v>11</v>
      </c>
      <c r="C2639" s="4" t="s">
        <v>178</v>
      </c>
      <c r="D2639" s="3" t="s">
        <v>371</v>
      </c>
      <c r="E2639" s="3" t="s">
        <v>356</v>
      </c>
      <c r="F2639" s="4" t="s">
        <v>372</v>
      </c>
      <c r="G2639" s="3" t="s">
        <v>30</v>
      </c>
      <c r="H2639" s="5">
        <v>419.1576</v>
      </c>
      <c r="I2639" s="5">
        <v>1.1413</v>
      </c>
      <c r="J2639" s="5">
        <v>1.1413</v>
      </c>
      <c r="K2639" s="6">
        <v>1</v>
      </c>
      <c r="L2639" s="5">
        <v>13.52</v>
      </c>
      <c r="M2639" s="19">
        <f>H2639*INDEX('Pliegos Tarifarios (Santiago)'!$B:$B,MATCH($B2639,'Pliegos Tarifarios (Santiago)'!$A:$A,0))</f>
        <v>55229.462848800002</v>
      </c>
      <c r="N2639" s="19">
        <f>I2639*INDEX('Pliegos Tarifarios (Santiago)'!$C:$C,MATCH($B2639,'Pliegos Tarifarios (Santiago)'!$A:$A,0))</f>
        <v>3966.4774438999998</v>
      </c>
      <c r="O2639" s="19">
        <f>J2639*INDEX('Pliegos Tarifarios (Santiago)'!$D:$D,MATCH($B2639,'Pliegos Tarifarios (Santiago)'!$A:$A,0))</f>
        <v>16605.540653600001</v>
      </c>
      <c r="P2639" s="19">
        <f>H2639*INDEX('Pliegos Tarifarios (Santiago)'!$E:$E,MATCH($B2639,'Pliegos Tarifarios (Santiago)'!$A:$A,0))</f>
        <v>5459.1085823999992</v>
      </c>
      <c r="Q2639" s="19" cm="1">
        <f t="array" ref="Q2639">H2639*_xlfn.IFS(H2639&lt;=350,INDEX('Pliegos Tarifarios (Santiago)'!$F:$F,MATCH($B2639,'Pliegos Tarifarios (Santiago)'!$A:$A,0)),H2639&lt;=500,INDEX('Pliegos Tarifarios (Santiago)'!$G:$G,MATCH($B2639,'Pliegos Tarifarios (Santiago)'!$A:$A,0)),H2639&lt;=1000,INDEX('Pliegos Tarifarios (Santiago)'!$H:$H,MATCH($B2639,'Pliegos Tarifarios (Santiago)'!$A:$A,0)),H2639&lt;=5000,INDEX('Pliegos Tarifarios (Santiago)'!$I:$I,MATCH($B2639,'Pliegos Tarifarios (Santiago)'!$A:$A,0)),H2639&gt;5000,INDEX('Pliegos Tarifarios (Santiago)'!$J:$J,MATCH($B2639,'Pliegos Tarifarios (Santiago)'!$A:$A,0)))/1.19</f>
        <v>590.3429727731093</v>
      </c>
      <c r="R2639" s="19">
        <f>INDEX('Pliegos Tarifarios (Santiago)'!$K:$K,MATCH($B2639,'Pliegos Tarifarios (Santiago)'!$A:$A,0))</f>
        <v>732.99199999999996</v>
      </c>
      <c r="S2639" s="21">
        <f t="shared" si="163"/>
        <v>82583.924501473113</v>
      </c>
      <c r="T2639" s="21">
        <f t="shared" si="164"/>
        <v>15690.945655279891</v>
      </c>
      <c r="U2639" s="19">
        <v>0</v>
      </c>
      <c r="V2639" s="21">
        <f t="shared" si="165"/>
        <v>98274.870156753008</v>
      </c>
    </row>
    <row r="2640" spans="1:22" x14ac:dyDescent="0.3">
      <c r="A2640" s="3" t="s">
        <v>142</v>
      </c>
      <c r="B2640" s="3">
        <v>11</v>
      </c>
      <c r="C2640" s="4" t="s">
        <v>178</v>
      </c>
      <c r="D2640" s="3" t="s">
        <v>373</v>
      </c>
      <c r="E2640" s="3" t="s">
        <v>356</v>
      </c>
      <c r="F2640" s="4" t="s">
        <v>374</v>
      </c>
      <c r="G2640" s="3" t="s">
        <v>30</v>
      </c>
      <c r="H2640" s="5">
        <v>419.30500000000001</v>
      </c>
      <c r="I2640" s="5">
        <v>1.1407</v>
      </c>
      <c r="J2640" s="5">
        <v>1.1406000000000001</v>
      </c>
      <c r="K2640" s="6">
        <v>0.99991233453142803</v>
      </c>
      <c r="L2640" s="5">
        <v>13.53</v>
      </c>
      <c r="M2640" s="19">
        <f>H2640*INDEX('Pliegos Tarifarios (Santiago)'!$B:$B,MATCH($B2640,'Pliegos Tarifarios (Santiago)'!$A:$A,0))</f>
        <v>55248.884715</v>
      </c>
      <c r="N2640" s="19">
        <f>I2640*INDEX('Pliegos Tarifarios (Santiago)'!$C:$C,MATCH($B2640,'Pliegos Tarifarios (Santiago)'!$A:$A,0))</f>
        <v>3964.3922020999998</v>
      </c>
      <c r="O2640" s="19">
        <f>J2640*INDEX('Pliegos Tarifarios (Santiago)'!$D:$D,MATCH($B2640,'Pliegos Tarifarios (Santiago)'!$A:$A,0))</f>
        <v>16595.355883200002</v>
      </c>
      <c r="P2640" s="19">
        <f>H2640*INDEX('Pliegos Tarifarios (Santiago)'!$E:$E,MATCH($B2640,'Pliegos Tarifarios (Santiago)'!$A:$A,0))</f>
        <v>5461.0283199999994</v>
      </c>
      <c r="Q2640" s="19" cm="1">
        <f t="array" ref="Q2640">H2640*_xlfn.IFS(H2640&lt;=350,INDEX('Pliegos Tarifarios (Santiago)'!$F:$F,MATCH($B2640,'Pliegos Tarifarios (Santiago)'!$A:$A,0)),H2640&lt;=500,INDEX('Pliegos Tarifarios (Santiago)'!$G:$G,MATCH($B2640,'Pliegos Tarifarios (Santiago)'!$A:$A,0)),H2640&lt;=1000,INDEX('Pliegos Tarifarios (Santiago)'!$H:$H,MATCH($B2640,'Pliegos Tarifarios (Santiago)'!$A:$A,0)),H2640&lt;=5000,INDEX('Pliegos Tarifarios (Santiago)'!$I:$I,MATCH($B2640,'Pliegos Tarifarios (Santiago)'!$A:$A,0)),H2640&gt;5000,INDEX('Pliegos Tarifarios (Santiago)'!$J:$J,MATCH($B2640,'Pliegos Tarifarios (Santiago)'!$A:$A,0)))/1.19</f>
        <v>590.55057142857152</v>
      </c>
      <c r="R2640" s="19">
        <f>INDEX('Pliegos Tarifarios (Santiago)'!$K:$K,MATCH($B2640,'Pliegos Tarifarios (Santiago)'!$A:$A,0))</f>
        <v>732.99199999999996</v>
      </c>
      <c r="S2640" s="21">
        <f t="shared" si="163"/>
        <v>82593.203691728559</v>
      </c>
      <c r="T2640" s="21">
        <f t="shared" si="164"/>
        <v>15692.708701428426</v>
      </c>
      <c r="U2640" s="19">
        <v>0</v>
      </c>
      <c r="V2640" s="21">
        <f t="shared" si="165"/>
        <v>98285.912393156992</v>
      </c>
    </row>
    <row r="2641" spans="1:22" x14ac:dyDescent="0.3">
      <c r="A2641" s="3" t="s">
        <v>142</v>
      </c>
      <c r="B2641" s="3">
        <v>11</v>
      </c>
      <c r="C2641" s="4" t="s">
        <v>178</v>
      </c>
      <c r="D2641" s="3" t="s">
        <v>375</v>
      </c>
      <c r="E2641" s="3" t="s">
        <v>59</v>
      </c>
      <c r="F2641" s="4" t="s">
        <v>376</v>
      </c>
      <c r="G2641" s="3" t="s">
        <v>30</v>
      </c>
      <c r="H2641" s="5">
        <v>279.22390000000001</v>
      </c>
      <c r="I2641" s="5">
        <v>0.78920000000000001</v>
      </c>
      <c r="J2641" s="5">
        <v>0.76200000000000001</v>
      </c>
      <c r="K2641" s="6">
        <v>0.96553471870248353</v>
      </c>
      <c r="L2641" s="5">
        <v>9.01</v>
      </c>
      <c r="M2641" s="19">
        <f>H2641*INDEX('Pliegos Tarifarios (Santiago)'!$B:$B,MATCH($B2641,'Pliegos Tarifarios (Santiago)'!$A:$A,0))</f>
        <v>36791.378735700004</v>
      </c>
      <c r="N2641" s="19">
        <f>I2641*INDEX('Pliegos Tarifarios (Santiago)'!$C:$C,MATCH($B2641,'Pliegos Tarifarios (Santiago)'!$A:$A,0))</f>
        <v>2742.7880476</v>
      </c>
      <c r="O2641" s="19">
        <f>J2641*INDEX('Pliegos Tarifarios (Santiago)'!$D:$D,MATCH($B2641,'Pliegos Tarifarios (Santiago)'!$A:$A,0))</f>
        <v>11086.850064</v>
      </c>
      <c r="P2641" s="19">
        <f>H2641*INDEX('Pliegos Tarifarios (Santiago)'!$E:$E,MATCH($B2641,'Pliegos Tarifarios (Santiago)'!$A:$A,0))</f>
        <v>3636.6120735999998</v>
      </c>
      <c r="Q2641" s="19" cm="1">
        <f t="array" ref="Q2641">H2641*_xlfn.IFS(H2641&lt;=350,INDEX('Pliegos Tarifarios (Santiago)'!$F:$F,MATCH($B2641,'Pliegos Tarifarios (Santiago)'!$A:$A,0)),H2641&lt;=500,INDEX('Pliegos Tarifarios (Santiago)'!$G:$G,MATCH($B2641,'Pliegos Tarifarios (Santiago)'!$A:$A,0)),H2641&lt;=1000,INDEX('Pliegos Tarifarios (Santiago)'!$H:$H,MATCH($B2641,'Pliegos Tarifarios (Santiago)'!$A:$A,0)),H2641&lt;=5000,INDEX('Pliegos Tarifarios (Santiago)'!$I:$I,MATCH($B2641,'Pliegos Tarifarios (Santiago)'!$A:$A,0)),H2641&gt;5000,INDEX('Pliegos Tarifarios (Santiago)'!$J:$J,MATCH($B2641,'Pliegos Tarifarios (Santiago)'!$A:$A,0)))/1.19</f>
        <v>183.95927529411767</v>
      </c>
      <c r="R2641" s="19">
        <f>INDEX('Pliegos Tarifarios (Santiago)'!$K:$K,MATCH($B2641,'Pliegos Tarifarios (Santiago)'!$A:$A,0))</f>
        <v>732.99199999999996</v>
      </c>
      <c r="S2641" s="21">
        <f t="shared" si="163"/>
        <v>55174.580196194118</v>
      </c>
      <c r="T2641" s="21">
        <f t="shared" si="164"/>
        <v>10483.170237276883</v>
      </c>
      <c r="U2641" s="19">
        <v>0</v>
      </c>
      <c r="V2641" s="21">
        <f t="shared" si="165"/>
        <v>65657.750433470996</v>
      </c>
    </row>
    <row r="2642" spans="1:22" x14ac:dyDescent="0.3">
      <c r="A2642" s="3" t="s">
        <v>142</v>
      </c>
      <c r="B2642" s="3">
        <v>11</v>
      </c>
      <c r="C2642" s="4" t="s">
        <v>178</v>
      </c>
      <c r="D2642" s="3" t="s">
        <v>377</v>
      </c>
      <c r="E2642" s="3" t="s">
        <v>59</v>
      </c>
      <c r="F2642" s="4" t="s">
        <v>378</v>
      </c>
      <c r="G2642" s="3" t="s">
        <v>30</v>
      </c>
      <c r="H2642" s="5">
        <v>279.80889999999999</v>
      </c>
      <c r="I2642" s="5">
        <v>0.78049999999999997</v>
      </c>
      <c r="J2642" s="5">
        <v>0.75280000000000002</v>
      </c>
      <c r="K2642" s="6">
        <v>0.96450992953235115</v>
      </c>
      <c r="L2642" s="5">
        <v>9.0299999999999994</v>
      </c>
      <c r="M2642" s="19">
        <f>H2642*INDEX('Pliegos Tarifarios (Santiago)'!$B:$B,MATCH($B2642,'Pliegos Tarifarios (Santiago)'!$A:$A,0))</f>
        <v>36868.460090699999</v>
      </c>
      <c r="N2642" s="19">
        <f>I2642*INDEX('Pliegos Tarifarios (Santiago)'!$C:$C,MATCH($B2642,'Pliegos Tarifarios (Santiago)'!$A:$A,0))</f>
        <v>2712.5520414999996</v>
      </c>
      <c r="O2642" s="19">
        <f>J2642*INDEX('Pliegos Tarifarios (Santiago)'!$D:$D,MATCH($B2642,'Pliegos Tarifarios (Santiago)'!$A:$A,0))</f>
        <v>10952.993081600001</v>
      </c>
      <c r="P2642" s="19">
        <f>H2642*INDEX('Pliegos Tarifarios (Santiago)'!$E:$E,MATCH($B2642,'Pliegos Tarifarios (Santiago)'!$A:$A,0))</f>
        <v>3644.2311135999998</v>
      </c>
      <c r="Q2642" s="19" cm="1">
        <f t="array" ref="Q2642">H2642*_xlfn.IFS(H2642&lt;=350,INDEX('Pliegos Tarifarios (Santiago)'!$F:$F,MATCH($B2642,'Pliegos Tarifarios (Santiago)'!$A:$A,0)),H2642&lt;=500,INDEX('Pliegos Tarifarios (Santiago)'!$G:$G,MATCH($B2642,'Pliegos Tarifarios (Santiago)'!$A:$A,0)),H2642&lt;=1000,INDEX('Pliegos Tarifarios (Santiago)'!$H:$H,MATCH($B2642,'Pliegos Tarifarios (Santiago)'!$A:$A,0)),H2642&lt;=5000,INDEX('Pliegos Tarifarios (Santiago)'!$I:$I,MATCH($B2642,'Pliegos Tarifarios (Santiago)'!$A:$A,0)),H2642&gt;5000,INDEX('Pliegos Tarifarios (Santiago)'!$J:$J,MATCH($B2642,'Pliegos Tarifarios (Santiago)'!$A:$A,0)))/1.19</f>
        <v>184.34468705882355</v>
      </c>
      <c r="R2642" s="19">
        <f>INDEX('Pliegos Tarifarios (Santiago)'!$K:$K,MATCH($B2642,'Pliegos Tarifarios (Santiago)'!$A:$A,0))</f>
        <v>732.99199999999996</v>
      </c>
      <c r="S2642" s="21">
        <f t="shared" si="163"/>
        <v>55095.573014458823</v>
      </c>
      <c r="T2642" s="21">
        <f t="shared" si="164"/>
        <v>10468.158872747177</v>
      </c>
      <c r="U2642" s="19">
        <v>0</v>
      </c>
      <c r="V2642" s="21">
        <f t="shared" si="165"/>
        <v>65563.731887205999</v>
      </c>
    </row>
    <row r="2643" spans="1:22" x14ac:dyDescent="0.3">
      <c r="A2643" s="3" t="s">
        <v>142</v>
      </c>
      <c r="B2643" s="3">
        <v>11</v>
      </c>
      <c r="C2643" s="4" t="s">
        <v>178</v>
      </c>
      <c r="D2643" s="3" t="s">
        <v>379</v>
      </c>
      <c r="E2643" s="3" t="s">
        <v>59</v>
      </c>
      <c r="F2643" s="4" t="s">
        <v>380</v>
      </c>
      <c r="G2643" s="3" t="s">
        <v>30</v>
      </c>
      <c r="H2643" s="5">
        <v>279.3426</v>
      </c>
      <c r="I2643" s="5">
        <v>0.76670000000000005</v>
      </c>
      <c r="J2643" s="5">
        <v>0.75539999999999996</v>
      </c>
      <c r="K2643" s="6">
        <v>0.98526151036911425</v>
      </c>
      <c r="L2643" s="5">
        <v>9.01</v>
      </c>
      <c r="M2643" s="19">
        <f>H2643*INDEX('Pliegos Tarifarios (Santiago)'!$B:$B,MATCH($B2643,'Pliegos Tarifarios (Santiago)'!$A:$A,0))</f>
        <v>36807.0190038</v>
      </c>
      <c r="N2643" s="19">
        <f>I2643*INDEX('Pliegos Tarifarios (Santiago)'!$C:$C,MATCH($B2643,'Pliegos Tarifarios (Santiago)'!$A:$A,0))</f>
        <v>2664.5914800999999</v>
      </c>
      <c r="O2643" s="19">
        <f>J2643*INDEX('Pliegos Tarifarios (Santiago)'!$D:$D,MATCH($B2643,'Pliegos Tarifarios (Santiago)'!$A:$A,0))</f>
        <v>10990.8222288</v>
      </c>
      <c r="P2643" s="19">
        <f>H2643*INDEX('Pliegos Tarifarios (Santiago)'!$E:$E,MATCH($B2643,'Pliegos Tarifarios (Santiago)'!$A:$A,0))</f>
        <v>3638.1580223999999</v>
      </c>
      <c r="Q2643" s="19" cm="1">
        <f t="array" ref="Q2643">H2643*_xlfn.IFS(H2643&lt;=350,INDEX('Pliegos Tarifarios (Santiago)'!$F:$F,MATCH($B2643,'Pliegos Tarifarios (Santiago)'!$A:$A,0)),H2643&lt;=500,INDEX('Pliegos Tarifarios (Santiago)'!$G:$G,MATCH($B2643,'Pliegos Tarifarios (Santiago)'!$A:$A,0)),H2643&lt;=1000,INDEX('Pliegos Tarifarios (Santiago)'!$H:$H,MATCH($B2643,'Pliegos Tarifarios (Santiago)'!$A:$A,0)),H2643&lt;=5000,INDEX('Pliegos Tarifarios (Santiago)'!$I:$I,MATCH($B2643,'Pliegos Tarifarios (Santiago)'!$A:$A,0)),H2643&gt;5000,INDEX('Pliegos Tarifarios (Santiago)'!$J:$J,MATCH($B2643,'Pliegos Tarifarios (Santiago)'!$A:$A,0)))/1.19</f>
        <v>184.03747764705884</v>
      </c>
      <c r="R2643" s="19">
        <f>INDEX('Pliegos Tarifarios (Santiago)'!$K:$K,MATCH($B2643,'Pliegos Tarifarios (Santiago)'!$A:$A,0))</f>
        <v>732.99199999999996</v>
      </c>
      <c r="S2643" s="21">
        <f t="shared" si="163"/>
        <v>55017.620212747053</v>
      </c>
      <c r="T2643" s="21">
        <f t="shared" si="164"/>
        <v>10453.34784042194</v>
      </c>
      <c r="U2643" s="19">
        <v>0</v>
      </c>
      <c r="V2643" s="21">
        <f t="shared" si="165"/>
        <v>65470.968053168996</v>
      </c>
    </row>
    <row r="2644" spans="1:22" x14ac:dyDescent="0.3">
      <c r="A2644" s="3" t="s">
        <v>142</v>
      </c>
      <c r="B2644" s="3">
        <v>11</v>
      </c>
      <c r="C2644" s="4" t="s">
        <v>178</v>
      </c>
      <c r="D2644" s="3" t="s">
        <v>381</v>
      </c>
      <c r="E2644" s="3" t="s">
        <v>59</v>
      </c>
      <c r="F2644" s="4" t="s">
        <v>382</v>
      </c>
      <c r="G2644" s="3" t="s">
        <v>30</v>
      </c>
      <c r="H2644" s="5">
        <v>279.11930000000001</v>
      </c>
      <c r="I2644" s="5">
        <v>0.77270000000000005</v>
      </c>
      <c r="J2644" s="5">
        <v>0.77270000000000005</v>
      </c>
      <c r="K2644" s="6">
        <v>1</v>
      </c>
      <c r="L2644" s="5">
        <v>9</v>
      </c>
      <c r="M2644" s="19">
        <f>H2644*INDEX('Pliegos Tarifarios (Santiago)'!$B:$B,MATCH($B2644,'Pliegos Tarifarios (Santiago)'!$A:$A,0))</f>
        <v>36777.596325900005</v>
      </c>
      <c r="N2644" s="19">
        <f>I2644*INDEX('Pliegos Tarifarios (Santiago)'!$C:$C,MATCH($B2644,'Pliegos Tarifarios (Santiago)'!$A:$A,0))</f>
        <v>2685.4438980999998</v>
      </c>
      <c r="O2644" s="19">
        <f>J2644*INDEX('Pliegos Tarifarios (Santiago)'!$D:$D,MATCH($B2644,'Pliegos Tarifarios (Santiago)'!$A:$A,0))</f>
        <v>11242.5315544</v>
      </c>
      <c r="P2644" s="19">
        <f>H2644*INDEX('Pliegos Tarifarios (Santiago)'!$E:$E,MATCH($B2644,'Pliegos Tarifarios (Santiago)'!$A:$A,0))</f>
        <v>3635.2497632</v>
      </c>
      <c r="Q2644" s="19" cm="1">
        <f t="array" ref="Q2644">H2644*_xlfn.IFS(H2644&lt;=350,INDEX('Pliegos Tarifarios (Santiago)'!$F:$F,MATCH($B2644,'Pliegos Tarifarios (Santiago)'!$A:$A,0)),H2644&lt;=500,INDEX('Pliegos Tarifarios (Santiago)'!$G:$G,MATCH($B2644,'Pliegos Tarifarios (Santiago)'!$A:$A,0)),H2644&lt;=1000,INDEX('Pliegos Tarifarios (Santiago)'!$H:$H,MATCH($B2644,'Pliegos Tarifarios (Santiago)'!$A:$A,0)),H2644&lt;=5000,INDEX('Pliegos Tarifarios (Santiago)'!$I:$I,MATCH($B2644,'Pliegos Tarifarios (Santiago)'!$A:$A,0)),H2644&gt;5000,INDEX('Pliegos Tarifarios (Santiago)'!$J:$J,MATCH($B2644,'Pliegos Tarifarios (Santiago)'!$A:$A,0)))/1.19</f>
        <v>183.8903623529412</v>
      </c>
      <c r="R2644" s="19">
        <f>INDEX('Pliegos Tarifarios (Santiago)'!$K:$K,MATCH($B2644,'Pliegos Tarifarios (Santiago)'!$A:$A,0))</f>
        <v>732.99199999999996</v>
      </c>
      <c r="S2644" s="21">
        <f t="shared" si="163"/>
        <v>55257.703903952941</v>
      </c>
      <c r="T2644" s="21">
        <f t="shared" si="164"/>
        <v>10498.963741751058</v>
      </c>
      <c r="U2644" s="19">
        <v>0</v>
      </c>
      <c r="V2644" s="21">
        <f t="shared" si="165"/>
        <v>65756.667645704001</v>
      </c>
    </row>
    <row r="2645" spans="1:22" x14ac:dyDescent="0.3">
      <c r="A2645" s="3" t="s">
        <v>142</v>
      </c>
      <c r="B2645" s="3">
        <v>11</v>
      </c>
      <c r="C2645" s="4" t="s">
        <v>178</v>
      </c>
      <c r="D2645" s="3" t="s">
        <v>383</v>
      </c>
      <c r="E2645" s="3" t="s">
        <v>59</v>
      </c>
      <c r="F2645" s="4" t="s">
        <v>384</v>
      </c>
      <c r="G2645" s="3" t="s">
        <v>30</v>
      </c>
      <c r="H2645" s="5">
        <v>279.50959999999998</v>
      </c>
      <c r="I2645" s="5">
        <v>0.76549999999999996</v>
      </c>
      <c r="J2645" s="5">
        <v>0.76480000000000004</v>
      </c>
      <c r="K2645" s="6">
        <v>0.99908556499020262</v>
      </c>
      <c r="L2645" s="5">
        <v>9.02</v>
      </c>
      <c r="M2645" s="19">
        <f>H2645*INDEX('Pliegos Tarifarios (Santiago)'!$B:$B,MATCH($B2645,'Pliegos Tarifarios (Santiago)'!$A:$A,0))</f>
        <v>36829.023424799998</v>
      </c>
      <c r="N2645" s="19">
        <f>I2645*INDEX('Pliegos Tarifarios (Santiago)'!$C:$C,MATCH($B2645,'Pliegos Tarifarios (Santiago)'!$A:$A,0))</f>
        <v>2660.4209964999995</v>
      </c>
      <c r="O2645" s="19">
        <f>J2645*INDEX('Pliegos Tarifarios (Santiago)'!$D:$D,MATCH($B2645,'Pliegos Tarifarios (Santiago)'!$A:$A,0))</f>
        <v>11127.589145600001</v>
      </c>
      <c r="P2645" s="19">
        <f>H2645*INDEX('Pliegos Tarifarios (Santiago)'!$E:$E,MATCH($B2645,'Pliegos Tarifarios (Santiago)'!$A:$A,0))</f>
        <v>3640.3330303999996</v>
      </c>
      <c r="Q2645" s="19" cm="1">
        <f t="array" ref="Q2645">H2645*_xlfn.IFS(H2645&lt;=350,INDEX('Pliegos Tarifarios (Santiago)'!$F:$F,MATCH($B2645,'Pliegos Tarifarios (Santiago)'!$A:$A,0)),H2645&lt;=500,INDEX('Pliegos Tarifarios (Santiago)'!$G:$G,MATCH($B2645,'Pliegos Tarifarios (Santiago)'!$A:$A,0)),H2645&lt;=1000,INDEX('Pliegos Tarifarios (Santiago)'!$H:$H,MATCH($B2645,'Pliegos Tarifarios (Santiago)'!$A:$A,0)),H2645&lt;=5000,INDEX('Pliegos Tarifarios (Santiago)'!$I:$I,MATCH($B2645,'Pliegos Tarifarios (Santiago)'!$A:$A,0)),H2645&gt;5000,INDEX('Pliegos Tarifarios (Santiago)'!$J:$J,MATCH($B2645,'Pliegos Tarifarios (Santiago)'!$A:$A,0)))/1.19</f>
        <v>184.1475011764706</v>
      </c>
      <c r="R2645" s="19">
        <f>INDEX('Pliegos Tarifarios (Santiago)'!$K:$K,MATCH($B2645,'Pliegos Tarifarios (Santiago)'!$A:$A,0))</f>
        <v>732.99199999999996</v>
      </c>
      <c r="S2645" s="21">
        <f t="shared" si="163"/>
        <v>55174.506098476464</v>
      </c>
      <c r="T2645" s="21">
        <f t="shared" si="164"/>
        <v>10483.156158710528</v>
      </c>
      <c r="U2645" s="19">
        <v>0</v>
      </c>
      <c r="V2645" s="21">
        <f t="shared" si="165"/>
        <v>65657.662257186996</v>
      </c>
    </row>
    <row r="2646" spans="1:22" x14ac:dyDescent="0.3">
      <c r="A2646" s="3" t="s">
        <v>142</v>
      </c>
      <c r="B2646" s="3">
        <v>11</v>
      </c>
      <c r="C2646" s="4" t="s">
        <v>178</v>
      </c>
      <c r="D2646" s="3" t="s">
        <v>385</v>
      </c>
      <c r="E2646" s="3" t="s">
        <v>59</v>
      </c>
      <c r="F2646" s="4" t="s">
        <v>386</v>
      </c>
      <c r="G2646" s="3" t="s">
        <v>30</v>
      </c>
      <c r="H2646" s="5">
        <v>418.82900000000001</v>
      </c>
      <c r="I2646" s="5">
        <v>1.1315</v>
      </c>
      <c r="J2646" s="5">
        <v>1.1126</v>
      </c>
      <c r="K2646" s="6">
        <v>0.98329650905877164</v>
      </c>
      <c r="L2646" s="5">
        <v>13.51</v>
      </c>
      <c r="M2646" s="19">
        <f>H2646*INDEX('Pliegos Tarifarios (Santiago)'!$B:$B,MATCH($B2646,'Pliegos Tarifarios (Santiago)'!$A:$A,0))</f>
        <v>55186.165527000005</v>
      </c>
      <c r="N2646" s="19">
        <f>I2646*INDEX('Pliegos Tarifarios (Santiago)'!$C:$C,MATCH($B2646,'Pliegos Tarifarios (Santiago)'!$A:$A,0))</f>
        <v>3932.4184944999997</v>
      </c>
      <c r="O2646" s="19">
        <f>J2646*INDEX('Pliegos Tarifarios (Santiago)'!$D:$D,MATCH($B2646,'Pliegos Tarifarios (Santiago)'!$A:$A,0))</f>
        <v>16187.965067200001</v>
      </c>
      <c r="P2646" s="19">
        <f>H2646*INDEX('Pliegos Tarifarios (Santiago)'!$E:$E,MATCH($B2646,'Pliegos Tarifarios (Santiago)'!$A:$A,0))</f>
        <v>5454.828896</v>
      </c>
      <c r="Q2646" s="19" cm="1">
        <f t="array" ref="Q2646">H2646*_xlfn.IFS(H2646&lt;=350,INDEX('Pliegos Tarifarios (Santiago)'!$F:$F,MATCH($B2646,'Pliegos Tarifarios (Santiago)'!$A:$A,0)),H2646&lt;=500,INDEX('Pliegos Tarifarios (Santiago)'!$G:$G,MATCH($B2646,'Pliegos Tarifarios (Santiago)'!$A:$A,0)),H2646&lt;=1000,INDEX('Pliegos Tarifarios (Santiago)'!$H:$H,MATCH($B2646,'Pliegos Tarifarios (Santiago)'!$A:$A,0)),H2646&lt;=5000,INDEX('Pliegos Tarifarios (Santiago)'!$I:$I,MATCH($B2646,'Pliegos Tarifarios (Santiago)'!$A:$A,0)),H2646&gt;5000,INDEX('Pliegos Tarifarios (Santiago)'!$J:$J,MATCH($B2646,'Pliegos Tarifarios (Santiago)'!$A:$A,0)))/1.19</f>
        <v>589.88017142857154</v>
      </c>
      <c r="R2646" s="19">
        <f>INDEX('Pliegos Tarifarios (Santiago)'!$K:$K,MATCH($B2646,'Pliegos Tarifarios (Santiago)'!$A:$A,0))</f>
        <v>732.99199999999996</v>
      </c>
      <c r="S2646" s="21">
        <f t="shared" si="163"/>
        <v>82084.250156128575</v>
      </c>
      <c r="T2646" s="21">
        <f t="shared" si="164"/>
        <v>15596.00752966443</v>
      </c>
      <c r="U2646" s="19">
        <v>0</v>
      </c>
      <c r="V2646" s="21">
        <f t="shared" si="165"/>
        <v>97680.257685793011</v>
      </c>
    </row>
    <row r="2647" spans="1:22" x14ac:dyDescent="0.3">
      <c r="A2647" s="3" t="s">
        <v>142</v>
      </c>
      <c r="B2647" s="3">
        <v>11</v>
      </c>
      <c r="C2647" s="4" t="s">
        <v>178</v>
      </c>
      <c r="D2647" s="3" t="s">
        <v>387</v>
      </c>
      <c r="E2647" s="3" t="s">
        <v>388</v>
      </c>
      <c r="F2647" s="4" t="s">
        <v>389</v>
      </c>
      <c r="G2647" s="3" t="s">
        <v>30</v>
      </c>
      <c r="H2647" s="5">
        <v>418.73590000000002</v>
      </c>
      <c r="I2647" s="5">
        <v>1.1439999999999999</v>
      </c>
      <c r="J2647" s="5">
        <v>1.1105</v>
      </c>
      <c r="K2647" s="6">
        <v>0.97071678321678334</v>
      </c>
      <c r="L2647" s="5">
        <v>13.51</v>
      </c>
      <c r="M2647" s="19">
        <f>H2647*INDEX('Pliegos Tarifarios (Santiago)'!$B:$B,MATCH($B2647,'Pliegos Tarifarios (Santiago)'!$A:$A,0))</f>
        <v>55173.898391700008</v>
      </c>
      <c r="N2647" s="19">
        <f>I2647*INDEX('Pliegos Tarifarios (Santiago)'!$C:$C,MATCH($B2647,'Pliegos Tarifarios (Santiago)'!$A:$A,0))</f>
        <v>3975.8610319999993</v>
      </c>
      <c r="O2647" s="19">
        <f>J2647*INDEX('Pliegos Tarifarios (Santiago)'!$D:$D,MATCH($B2647,'Pliegos Tarifarios (Santiago)'!$A:$A,0))</f>
        <v>16157.410756000001</v>
      </c>
      <c r="P2647" s="19">
        <f>H2647*INDEX('Pliegos Tarifarios (Santiago)'!$E:$E,MATCH($B2647,'Pliegos Tarifarios (Santiago)'!$A:$A,0))</f>
        <v>5453.6163615999994</v>
      </c>
      <c r="Q2647" s="19" cm="1">
        <f t="array" ref="Q2647">H2647*_xlfn.IFS(H2647&lt;=350,INDEX('Pliegos Tarifarios (Santiago)'!$F:$F,MATCH($B2647,'Pliegos Tarifarios (Santiago)'!$A:$A,0)),H2647&lt;=500,INDEX('Pliegos Tarifarios (Santiago)'!$G:$G,MATCH($B2647,'Pliegos Tarifarios (Santiago)'!$A:$A,0)),H2647&lt;=1000,INDEX('Pliegos Tarifarios (Santiago)'!$H:$H,MATCH($B2647,'Pliegos Tarifarios (Santiago)'!$A:$A,0)),H2647&lt;=5000,INDEX('Pliegos Tarifarios (Santiago)'!$I:$I,MATCH($B2647,'Pliegos Tarifarios (Santiago)'!$A:$A,0)),H2647&gt;5000,INDEX('Pliegos Tarifarios (Santiago)'!$J:$J,MATCH($B2647,'Pliegos Tarifarios (Santiago)'!$A:$A,0)))/1.19</f>
        <v>589.74904907563041</v>
      </c>
      <c r="R2647" s="19">
        <f>INDEX('Pliegos Tarifarios (Santiago)'!$K:$K,MATCH($B2647,'Pliegos Tarifarios (Santiago)'!$A:$A,0))</f>
        <v>732.99199999999996</v>
      </c>
      <c r="S2647" s="21">
        <f t="shared" si="163"/>
        <v>82083.527590375641</v>
      </c>
      <c r="T2647" s="21">
        <f t="shared" si="164"/>
        <v>15595.870242171372</v>
      </c>
      <c r="U2647" s="19">
        <v>0</v>
      </c>
      <c r="V2647" s="21">
        <f t="shared" si="165"/>
        <v>97679.397832547009</v>
      </c>
    </row>
    <row r="2648" spans="1:22" x14ac:dyDescent="0.3">
      <c r="A2648" s="3" t="s">
        <v>142</v>
      </c>
      <c r="B2648" s="3">
        <v>11</v>
      </c>
      <c r="C2648" s="4" t="s">
        <v>178</v>
      </c>
      <c r="D2648" s="3" t="s">
        <v>390</v>
      </c>
      <c r="E2648" s="3" t="s">
        <v>388</v>
      </c>
      <c r="F2648" s="4" t="s">
        <v>391</v>
      </c>
      <c r="G2648" s="3" t="s">
        <v>30</v>
      </c>
      <c r="H2648" s="5">
        <v>418.67809999999997</v>
      </c>
      <c r="I2648" s="5">
        <v>1.1645000000000001</v>
      </c>
      <c r="J2648" s="5">
        <v>1.1645000000000001</v>
      </c>
      <c r="K2648" s="6">
        <v>1</v>
      </c>
      <c r="L2648" s="5">
        <v>13.51</v>
      </c>
      <c r="M2648" s="19">
        <f>H2648*INDEX('Pliegos Tarifarios (Santiago)'!$B:$B,MATCH($B2648,'Pliegos Tarifarios (Santiago)'!$A:$A,0))</f>
        <v>55166.2824903</v>
      </c>
      <c r="N2648" s="19">
        <f>I2648*INDEX('Pliegos Tarifarios (Santiago)'!$C:$C,MATCH($B2648,'Pliegos Tarifarios (Santiago)'!$A:$A,0))</f>
        <v>4047.1067935000001</v>
      </c>
      <c r="O2648" s="19">
        <f>J2648*INDEX('Pliegos Tarifarios (Santiago)'!$D:$D,MATCH($B2648,'Pliegos Tarifarios (Santiago)'!$A:$A,0))</f>
        <v>16943.093044000001</v>
      </c>
      <c r="P2648" s="19">
        <f>H2648*INDEX('Pliegos Tarifarios (Santiago)'!$E:$E,MATCH($B2648,'Pliegos Tarifarios (Santiago)'!$A:$A,0))</f>
        <v>5452.8635743999994</v>
      </c>
      <c r="Q2648" s="19" cm="1">
        <f t="array" ref="Q2648">H2648*_xlfn.IFS(H2648&lt;=350,INDEX('Pliegos Tarifarios (Santiago)'!$F:$F,MATCH($B2648,'Pliegos Tarifarios (Santiago)'!$A:$A,0)),H2648&lt;=500,INDEX('Pliegos Tarifarios (Santiago)'!$G:$G,MATCH($B2648,'Pliegos Tarifarios (Santiago)'!$A:$A,0)),H2648&lt;=1000,INDEX('Pliegos Tarifarios (Santiago)'!$H:$H,MATCH($B2648,'Pliegos Tarifarios (Santiago)'!$A:$A,0)),H2648&lt;=5000,INDEX('Pliegos Tarifarios (Santiago)'!$I:$I,MATCH($B2648,'Pliegos Tarifarios (Santiago)'!$A:$A,0)),H2648&gt;5000,INDEX('Pliegos Tarifarios (Santiago)'!$J:$J,MATCH($B2648,'Pliegos Tarifarios (Santiago)'!$A:$A,0)))/1.19</f>
        <v>589.66764336134452</v>
      </c>
      <c r="R2648" s="19">
        <f>INDEX('Pliegos Tarifarios (Santiago)'!$K:$K,MATCH($B2648,'Pliegos Tarifarios (Santiago)'!$A:$A,0))</f>
        <v>732.99199999999996</v>
      </c>
      <c r="S2648" s="21">
        <f t="shared" si="163"/>
        <v>82932.005545561362</v>
      </c>
      <c r="T2648" s="21">
        <f t="shared" si="164"/>
        <v>15757.081053656659</v>
      </c>
      <c r="U2648" s="19">
        <v>0</v>
      </c>
      <c r="V2648" s="21">
        <f t="shared" si="165"/>
        <v>98689.086599218019</v>
      </c>
    </row>
    <row r="2649" spans="1:22" x14ac:dyDescent="0.3">
      <c r="A2649" s="3" t="s">
        <v>142</v>
      </c>
      <c r="B2649" s="3">
        <v>11</v>
      </c>
      <c r="C2649" s="4" t="s">
        <v>178</v>
      </c>
      <c r="D2649" s="3" t="s">
        <v>392</v>
      </c>
      <c r="E2649" s="3" t="s">
        <v>388</v>
      </c>
      <c r="F2649" s="4" t="s">
        <v>393</v>
      </c>
      <c r="G2649" s="3" t="s">
        <v>30</v>
      </c>
      <c r="H2649" s="5">
        <v>420.16210000000001</v>
      </c>
      <c r="I2649" s="5">
        <v>1.1599999999999999</v>
      </c>
      <c r="J2649" s="5">
        <v>1.1463000000000001</v>
      </c>
      <c r="K2649" s="6">
        <v>0.98818965517241397</v>
      </c>
      <c r="L2649" s="5">
        <v>13.55</v>
      </c>
      <c r="M2649" s="19">
        <f>H2649*INDEX('Pliegos Tarifarios (Santiago)'!$B:$B,MATCH($B2649,'Pliegos Tarifarios (Santiago)'!$A:$A,0))</f>
        <v>55361.818782300004</v>
      </c>
      <c r="N2649" s="19">
        <f>I2649*INDEX('Pliegos Tarifarios (Santiago)'!$C:$C,MATCH($B2649,'Pliegos Tarifarios (Santiago)'!$A:$A,0))</f>
        <v>4031.4674799999993</v>
      </c>
      <c r="O2649" s="19">
        <f>J2649*INDEX('Pliegos Tarifarios (Santiago)'!$D:$D,MATCH($B2649,'Pliegos Tarifarios (Santiago)'!$A:$A,0))</f>
        <v>16678.289013600002</v>
      </c>
      <c r="P2649" s="19">
        <f>H2649*INDEX('Pliegos Tarifarios (Santiago)'!$E:$E,MATCH($B2649,'Pliegos Tarifarios (Santiago)'!$A:$A,0))</f>
        <v>5472.1911903999999</v>
      </c>
      <c r="Q2649" s="19" cm="1">
        <f t="array" ref="Q2649">H2649*_xlfn.IFS(H2649&lt;=350,INDEX('Pliegos Tarifarios (Santiago)'!$F:$F,MATCH($B2649,'Pliegos Tarifarios (Santiago)'!$A:$A,0)),H2649&lt;=500,INDEX('Pliegos Tarifarios (Santiago)'!$G:$G,MATCH($B2649,'Pliegos Tarifarios (Santiago)'!$A:$A,0)),H2649&lt;=1000,INDEX('Pliegos Tarifarios (Santiago)'!$H:$H,MATCH($B2649,'Pliegos Tarifarios (Santiago)'!$A:$A,0)),H2649&lt;=5000,INDEX('Pliegos Tarifarios (Santiago)'!$I:$I,MATCH($B2649,'Pliegos Tarifarios (Santiago)'!$A:$A,0)),H2649&gt;5000,INDEX('Pliegos Tarifarios (Santiago)'!$J:$J,MATCH($B2649,'Pliegos Tarifarios (Santiago)'!$A:$A,0)))/1.19</f>
        <v>591.75771394957985</v>
      </c>
      <c r="R2649" s="19">
        <f>INDEX('Pliegos Tarifarios (Santiago)'!$K:$K,MATCH($B2649,'Pliegos Tarifarios (Santiago)'!$A:$A,0))</f>
        <v>732.99199999999996</v>
      </c>
      <c r="S2649" s="21">
        <f t="shared" si="163"/>
        <v>82868.516180249586</v>
      </c>
      <c r="T2649" s="21">
        <f t="shared" si="164"/>
        <v>15745.018074247422</v>
      </c>
      <c r="U2649" s="19">
        <v>0</v>
      </c>
      <c r="V2649" s="21">
        <f t="shared" si="165"/>
        <v>98613.534254497004</v>
      </c>
    </row>
    <row r="2650" spans="1:22" x14ac:dyDescent="0.3">
      <c r="A2650" s="3" t="s">
        <v>142</v>
      </c>
      <c r="B2650" s="3">
        <v>11</v>
      </c>
      <c r="C2650" s="4" t="s">
        <v>178</v>
      </c>
      <c r="D2650" s="3" t="s">
        <v>394</v>
      </c>
      <c r="E2650" s="3" t="s">
        <v>388</v>
      </c>
      <c r="F2650" s="4" t="s">
        <v>395</v>
      </c>
      <c r="G2650" s="3" t="s">
        <v>30</v>
      </c>
      <c r="H2650" s="5">
        <v>696.96100000000001</v>
      </c>
      <c r="I2650" s="5">
        <v>1.9347000000000001</v>
      </c>
      <c r="J2650" s="5">
        <v>1.9347000000000001</v>
      </c>
      <c r="K2650" s="6">
        <v>1</v>
      </c>
      <c r="L2650" s="5">
        <v>22.48</v>
      </c>
      <c r="M2650" s="19">
        <f>H2650*INDEX('Pliegos Tarifarios (Santiago)'!$B:$B,MATCH($B2650,'Pliegos Tarifarios (Santiago)'!$A:$A,0))</f>
        <v>91833.672243000008</v>
      </c>
      <c r="N2650" s="19">
        <f>I2650*INDEX('Pliegos Tarifarios (Santiago)'!$C:$C,MATCH($B2650,'Pliegos Tarifarios (Santiago)'!$A:$A,0))</f>
        <v>6723.8621840999995</v>
      </c>
      <c r="O2650" s="19">
        <f>J2650*INDEX('Pliegos Tarifarios (Santiago)'!$D:$D,MATCH($B2650,'Pliegos Tarifarios (Santiago)'!$A:$A,0))</f>
        <v>28149.250418400003</v>
      </c>
      <c r="P2650" s="19">
        <f>H2650*INDEX('Pliegos Tarifarios (Santiago)'!$E:$E,MATCH($B2650,'Pliegos Tarifarios (Santiago)'!$A:$A,0))</f>
        <v>9077.2200639999992</v>
      </c>
      <c r="Q2650" s="19" cm="1">
        <f t="array" ref="Q2650">H2650*_xlfn.IFS(H2650&lt;=350,INDEX('Pliegos Tarifarios (Santiago)'!$F:$F,MATCH($B2650,'Pliegos Tarifarios (Santiago)'!$A:$A,0)),H2650&lt;=500,INDEX('Pliegos Tarifarios (Santiago)'!$G:$G,MATCH($B2650,'Pliegos Tarifarios (Santiago)'!$A:$A,0)),H2650&lt;=1000,INDEX('Pliegos Tarifarios (Santiago)'!$H:$H,MATCH($B2650,'Pliegos Tarifarios (Santiago)'!$A:$A,0)),H2650&lt;=5000,INDEX('Pliegos Tarifarios (Santiago)'!$I:$I,MATCH($B2650,'Pliegos Tarifarios (Santiago)'!$A:$A,0)),H2650&gt;5000,INDEX('Pliegos Tarifarios (Santiago)'!$J:$J,MATCH($B2650,'Pliegos Tarifarios (Santiago)'!$A:$A,0)))/1.19</f>
        <v>1634.6371016806725</v>
      </c>
      <c r="R2650" s="19">
        <f>INDEX('Pliegos Tarifarios (Santiago)'!$K:$K,MATCH($B2650,'Pliegos Tarifarios (Santiago)'!$A:$A,0))</f>
        <v>732.99199999999996</v>
      </c>
      <c r="S2650" s="21">
        <f t="shared" si="163"/>
        <v>138151.63401118069</v>
      </c>
      <c r="T2650" s="21">
        <f t="shared" si="164"/>
        <v>26248.810462124333</v>
      </c>
      <c r="U2650" s="19">
        <v>0</v>
      </c>
      <c r="V2650" s="21">
        <f t="shared" si="165"/>
        <v>164400.44447330502</v>
      </c>
    </row>
    <row r="2651" spans="1:22" x14ac:dyDescent="0.3">
      <c r="A2651" s="3" t="s">
        <v>142</v>
      </c>
      <c r="B2651" s="3">
        <v>11</v>
      </c>
      <c r="C2651" s="4" t="s">
        <v>178</v>
      </c>
      <c r="D2651" s="3" t="s">
        <v>396</v>
      </c>
      <c r="E2651" s="3" t="s">
        <v>388</v>
      </c>
      <c r="F2651" s="4" t="s">
        <v>397</v>
      </c>
      <c r="G2651" s="3" t="s">
        <v>16</v>
      </c>
      <c r="H2651" s="5">
        <v>1394.8656000000001</v>
      </c>
      <c r="I2651" s="5">
        <v>3.9097</v>
      </c>
      <c r="J2651" s="5">
        <v>3.7789000000000001</v>
      </c>
      <c r="K2651" s="6">
        <v>0.96654474767885012</v>
      </c>
      <c r="L2651" s="5">
        <v>45</v>
      </c>
      <c r="M2651" s="19">
        <f>H2651*INDEX('Pliegos Tarifarios (Santiago)'!$B:$B,MATCH($B2651,'Pliegos Tarifarios (Santiago)'!$A:$A,0))</f>
        <v>183791.67605280003</v>
      </c>
      <c r="N2651" s="19">
        <f>I2651*INDEX('Pliegos Tarifarios (Santiago)'!$C:$C,MATCH($B2651,'Pliegos Tarifarios (Santiago)'!$A:$A,0))</f>
        <v>13587.783109099999</v>
      </c>
      <c r="O2651" s="19">
        <f>J2651*INDEX('Pliegos Tarifarios (Santiago)'!$D:$D,MATCH($B2651,'Pliegos Tarifarios (Santiago)'!$A:$A,0))</f>
        <v>54981.755520800005</v>
      </c>
      <c r="P2651" s="19">
        <f>H2651*INDEX('Pliegos Tarifarios (Santiago)'!$E:$E,MATCH($B2651,'Pliegos Tarifarios (Santiago)'!$A:$A,0))</f>
        <v>18166.7295744</v>
      </c>
      <c r="Q2651" s="19" cm="1">
        <f t="array" ref="Q2651">H2651*_xlfn.IFS(H2651&lt;=350,INDEX('Pliegos Tarifarios (Santiago)'!$F:$F,MATCH($B2651,'Pliegos Tarifarios (Santiago)'!$A:$A,0)),H2651&lt;=500,INDEX('Pliegos Tarifarios (Santiago)'!$G:$G,MATCH($B2651,'Pliegos Tarifarios (Santiago)'!$A:$A,0)),H2651&lt;=1000,INDEX('Pliegos Tarifarios (Santiago)'!$H:$H,MATCH($B2651,'Pliegos Tarifarios (Santiago)'!$A:$A,0)),H2651&lt;=5000,INDEX('Pliegos Tarifarios (Santiago)'!$I:$I,MATCH($B2651,'Pliegos Tarifarios (Santiago)'!$A:$A,0)),H2651&gt;5000,INDEX('Pliegos Tarifarios (Santiago)'!$J:$J,MATCH($B2651,'Pliegos Tarifarios (Santiago)'!$A:$A,0)))/1.19</f>
        <v>4185.7689559663868</v>
      </c>
      <c r="R2651" s="19">
        <f>INDEX('Pliegos Tarifarios (Santiago)'!$K:$K,MATCH($B2651,'Pliegos Tarifarios (Santiago)'!$A:$A,0))</f>
        <v>732.99199999999996</v>
      </c>
      <c r="S2651" s="21">
        <f t="shared" si="163"/>
        <v>275446.70521306648</v>
      </c>
      <c r="T2651" s="21">
        <f t="shared" si="164"/>
        <v>52334.873990482629</v>
      </c>
      <c r="U2651" s="19">
        <v>0</v>
      </c>
      <c r="V2651" s="21">
        <f t="shared" si="165"/>
        <v>327781.57920354913</v>
      </c>
    </row>
    <row r="2652" spans="1:22" x14ac:dyDescent="0.3">
      <c r="A2652" s="3" t="s">
        <v>142</v>
      </c>
      <c r="B2652" s="3">
        <v>11</v>
      </c>
      <c r="C2652" s="4" t="s">
        <v>178</v>
      </c>
      <c r="D2652" s="3" t="s">
        <v>398</v>
      </c>
      <c r="E2652" s="3" t="s">
        <v>107</v>
      </c>
      <c r="F2652" s="4" t="s">
        <v>399</v>
      </c>
      <c r="G2652" s="3" t="s">
        <v>30</v>
      </c>
      <c r="H2652" s="5">
        <v>419.86099999999999</v>
      </c>
      <c r="I2652" s="5">
        <v>1.1586000000000001</v>
      </c>
      <c r="J2652" s="5">
        <v>1.1345000000000001</v>
      </c>
      <c r="K2652" s="6">
        <v>0.97919903331607117</v>
      </c>
      <c r="L2652" s="5">
        <v>13.54</v>
      </c>
      <c r="M2652" s="19">
        <f>H2652*INDEX('Pliegos Tarifarios (Santiago)'!$B:$B,MATCH($B2652,'Pliegos Tarifarios (Santiago)'!$A:$A,0))</f>
        <v>55322.144942999999</v>
      </c>
      <c r="N2652" s="19">
        <f>I2652*INDEX('Pliegos Tarifarios (Santiago)'!$C:$C,MATCH($B2652,'Pliegos Tarifarios (Santiago)'!$A:$A,0))</f>
        <v>4026.6019157999999</v>
      </c>
      <c r="O2652" s="19">
        <f>J2652*INDEX('Pliegos Tarifarios (Santiago)'!$D:$D,MATCH($B2652,'Pliegos Tarifarios (Santiago)'!$A:$A,0))</f>
        <v>16506.602884</v>
      </c>
      <c r="P2652" s="19">
        <f>H2652*INDEX('Pliegos Tarifarios (Santiago)'!$E:$E,MATCH($B2652,'Pliegos Tarifarios (Santiago)'!$A:$A,0))</f>
        <v>5468.2696639999995</v>
      </c>
      <c r="Q2652" s="19" cm="1">
        <f t="array" ref="Q2652">H2652*_xlfn.IFS(H2652&lt;=350,INDEX('Pliegos Tarifarios (Santiago)'!$F:$F,MATCH($B2652,'Pliegos Tarifarios (Santiago)'!$A:$A,0)),H2652&lt;=500,INDEX('Pliegos Tarifarios (Santiago)'!$G:$G,MATCH($B2652,'Pliegos Tarifarios (Santiago)'!$A:$A,0)),H2652&lt;=1000,INDEX('Pliegos Tarifarios (Santiago)'!$H:$H,MATCH($B2652,'Pliegos Tarifarios (Santiago)'!$A:$A,0)),H2652&lt;=5000,INDEX('Pliegos Tarifarios (Santiago)'!$I:$I,MATCH($B2652,'Pliegos Tarifarios (Santiago)'!$A:$A,0)),H2652&gt;5000,INDEX('Pliegos Tarifarios (Santiago)'!$J:$J,MATCH($B2652,'Pliegos Tarifarios (Santiago)'!$A:$A,0)))/1.19</f>
        <v>591.33364369747903</v>
      </c>
      <c r="R2652" s="19">
        <f>INDEX('Pliegos Tarifarios (Santiago)'!$K:$K,MATCH($B2652,'Pliegos Tarifarios (Santiago)'!$A:$A,0))</f>
        <v>732.99199999999996</v>
      </c>
      <c r="S2652" s="21">
        <f t="shared" si="163"/>
        <v>82647.945050497467</v>
      </c>
      <c r="T2652" s="21">
        <f t="shared" si="164"/>
        <v>15703.109559594519</v>
      </c>
      <c r="U2652" s="19">
        <v>0</v>
      </c>
      <c r="V2652" s="21">
        <f t="shared" si="165"/>
        <v>98351.054610091989</v>
      </c>
    </row>
    <row r="2653" spans="1:22" x14ac:dyDescent="0.3">
      <c r="A2653" s="3" t="s">
        <v>142</v>
      </c>
      <c r="B2653" s="3">
        <v>11</v>
      </c>
      <c r="C2653" s="4" t="s">
        <v>178</v>
      </c>
      <c r="D2653" s="3" t="s">
        <v>400</v>
      </c>
      <c r="E2653" s="3" t="s">
        <v>107</v>
      </c>
      <c r="F2653" s="4" t="s">
        <v>108</v>
      </c>
      <c r="G2653" s="3" t="s">
        <v>30</v>
      </c>
      <c r="H2653" s="5">
        <v>418.6207</v>
      </c>
      <c r="I2653" s="5">
        <v>1.131</v>
      </c>
      <c r="J2653" s="5">
        <v>1.131</v>
      </c>
      <c r="K2653" s="6">
        <v>1</v>
      </c>
      <c r="L2653" s="5">
        <v>13.5</v>
      </c>
      <c r="M2653" s="19">
        <f>H2653*INDEX('Pliegos Tarifarios (Santiago)'!$B:$B,MATCH($B2653,'Pliegos Tarifarios (Santiago)'!$A:$A,0))</f>
        <v>55158.719294100003</v>
      </c>
      <c r="N2653" s="19">
        <f>I2653*INDEX('Pliegos Tarifarios (Santiago)'!$C:$C,MATCH($B2653,'Pliegos Tarifarios (Santiago)'!$A:$A,0))</f>
        <v>3930.680793</v>
      </c>
      <c r="O2653" s="19">
        <f>J2653*INDEX('Pliegos Tarifarios (Santiago)'!$D:$D,MATCH($B2653,'Pliegos Tarifarios (Santiago)'!$A:$A,0))</f>
        <v>16455.679032</v>
      </c>
      <c r="P2653" s="19">
        <f>H2653*INDEX('Pliegos Tarifarios (Santiago)'!$E:$E,MATCH($B2653,'Pliegos Tarifarios (Santiago)'!$A:$A,0))</f>
        <v>5452.1159967999993</v>
      </c>
      <c r="Q2653" s="19" cm="1">
        <f t="array" ref="Q2653">H2653*_xlfn.IFS(H2653&lt;=350,INDEX('Pliegos Tarifarios (Santiago)'!$F:$F,MATCH($B2653,'Pliegos Tarifarios (Santiago)'!$A:$A,0)),H2653&lt;=500,INDEX('Pliegos Tarifarios (Santiago)'!$G:$G,MATCH($B2653,'Pliegos Tarifarios (Santiago)'!$A:$A,0)),H2653&lt;=1000,INDEX('Pliegos Tarifarios (Santiago)'!$H:$H,MATCH($B2653,'Pliegos Tarifarios (Santiago)'!$A:$A,0)),H2653&lt;=5000,INDEX('Pliegos Tarifarios (Santiago)'!$I:$I,MATCH($B2653,'Pliegos Tarifarios (Santiago)'!$A:$A,0)),H2653&gt;5000,INDEX('Pliegos Tarifarios (Santiago)'!$J:$J,MATCH($B2653,'Pliegos Tarifarios (Santiago)'!$A:$A,0)))/1.19</f>
        <v>589.58680100840343</v>
      </c>
      <c r="R2653" s="19">
        <f>INDEX('Pliegos Tarifarios (Santiago)'!$K:$K,MATCH($B2653,'Pliegos Tarifarios (Santiago)'!$A:$A,0))</f>
        <v>732.99199999999996</v>
      </c>
      <c r="S2653" s="21">
        <f t="shared" si="163"/>
        <v>82319.773916908409</v>
      </c>
      <c r="T2653" s="21">
        <f t="shared" si="164"/>
        <v>15640.757044212598</v>
      </c>
      <c r="U2653" s="19">
        <v>0</v>
      </c>
      <c r="V2653" s="21">
        <f t="shared" si="165"/>
        <v>97960.53096112101</v>
      </c>
    </row>
    <row r="2654" spans="1:22" x14ac:dyDescent="0.3">
      <c r="A2654" s="3" t="s">
        <v>142</v>
      </c>
      <c r="B2654" s="3">
        <v>11</v>
      </c>
      <c r="C2654" s="4" t="s">
        <v>178</v>
      </c>
      <c r="D2654" s="3" t="s">
        <v>401</v>
      </c>
      <c r="E2654" s="3" t="s">
        <v>292</v>
      </c>
      <c r="F2654" s="4" t="s">
        <v>402</v>
      </c>
      <c r="G2654" s="3" t="s">
        <v>30</v>
      </c>
      <c r="H2654" s="5">
        <v>697.17039999999997</v>
      </c>
      <c r="I2654" s="5">
        <v>1.9227000000000001</v>
      </c>
      <c r="J2654" s="5">
        <v>1.8827</v>
      </c>
      <c r="K2654" s="6">
        <v>0.97919592240079056</v>
      </c>
      <c r="L2654" s="5">
        <v>22.49</v>
      </c>
      <c r="M2654" s="19">
        <f>H2654*INDEX('Pliegos Tarifarios (Santiago)'!$B:$B,MATCH($B2654,'Pliegos Tarifarios (Santiago)'!$A:$A,0))</f>
        <v>91861.263415199996</v>
      </c>
      <c r="N2654" s="19">
        <f>I2654*INDEX('Pliegos Tarifarios (Santiago)'!$C:$C,MATCH($B2654,'Pliegos Tarifarios (Santiago)'!$A:$A,0))</f>
        <v>6682.1573480999996</v>
      </c>
      <c r="O2654" s="19">
        <f>J2654*INDEX('Pliegos Tarifarios (Santiago)'!$D:$D,MATCH($B2654,'Pliegos Tarifarios (Santiago)'!$A:$A,0))</f>
        <v>27392.667474400001</v>
      </c>
      <c r="P2654" s="19">
        <f>H2654*INDEX('Pliegos Tarifarios (Santiago)'!$E:$E,MATCH($B2654,'Pliegos Tarifarios (Santiago)'!$A:$A,0))</f>
        <v>9079.9472895999988</v>
      </c>
      <c r="Q2654" s="19" cm="1">
        <f t="array" ref="Q2654">H2654*_xlfn.IFS(H2654&lt;=350,INDEX('Pliegos Tarifarios (Santiago)'!$F:$F,MATCH($B2654,'Pliegos Tarifarios (Santiago)'!$A:$A,0)),H2654&lt;=500,INDEX('Pliegos Tarifarios (Santiago)'!$G:$G,MATCH($B2654,'Pliegos Tarifarios (Santiago)'!$A:$A,0)),H2654&lt;=1000,INDEX('Pliegos Tarifarios (Santiago)'!$H:$H,MATCH($B2654,'Pliegos Tarifarios (Santiago)'!$A:$A,0)),H2654&lt;=5000,INDEX('Pliegos Tarifarios (Santiago)'!$I:$I,MATCH($B2654,'Pliegos Tarifarios (Santiago)'!$A:$A,0)),H2654&gt;5000,INDEX('Pliegos Tarifarios (Santiago)'!$J:$J,MATCH($B2654,'Pliegos Tarifarios (Santiago)'!$A:$A,0)))/1.19</f>
        <v>1635.1282238655465</v>
      </c>
      <c r="R2654" s="19">
        <f>INDEX('Pliegos Tarifarios (Santiago)'!$K:$K,MATCH($B2654,'Pliegos Tarifarios (Santiago)'!$A:$A,0))</f>
        <v>732.99199999999996</v>
      </c>
      <c r="S2654" s="21">
        <f t="shared" si="163"/>
        <v>137384.15575116556</v>
      </c>
      <c r="T2654" s="21">
        <f t="shared" si="164"/>
        <v>26102.989592721457</v>
      </c>
      <c r="U2654" s="19">
        <v>0</v>
      </c>
      <c r="V2654" s="21">
        <f t="shared" si="165"/>
        <v>163487.14534388701</v>
      </c>
    </row>
    <row r="2655" spans="1:22" x14ac:dyDescent="0.3">
      <c r="A2655" s="3" t="s">
        <v>142</v>
      </c>
      <c r="B2655" s="3">
        <v>11</v>
      </c>
      <c r="C2655" s="4" t="s">
        <v>178</v>
      </c>
      <c r="D2655" s="3" t="s">
        <v>403</v>
      </c>
      <c r="E2655" s="3" t="s">
        <v>292</v>
      </c>
      <c r="F2655" s="4" t="s">
        <v>404</v>
      </c>
      <c r="G2655" s="3" t="s">
        <v>30</v>
      </c>
      <c r="H2655" s="5">
        <v>418.27550000000002</v>
      </c>
      <c r="I2655" s="5">
        <v>1.1362000000000001</v>
      </c>
      <c r="J2655" s="5">
        <v>1.1362000000000001</v>
      </c>
      <c r="K2655" s="6">
        <v>1</v>
      </c>
      <c r="L2655" s="5">
        <v>13.49</v>
      </c>
      <c r="M2655" s="19">
        <f>H2655*INDEX('Pliegos Tarifarios (Santiago)'!$B:$B,MATCH($B2655,'Pliegos Tarifarios (Santiago)'!$A:$A,0))</f>
        <v>55113.234706500007</v>
      </c>
      <c r="N2655" s="19">
        <f>I2655*INDEX('Pliegos Tarifarios (Santiago)'!$C:$C,MATCH($B2655,'Pliegos Tarifarios (Santiago)'!$A:$A,0))</f>
        <v>3948.7528886</v>
      </c>
      <c r="O2655" s="19">
        <f>J2655*INDEX('Pliegos Tarifarios (Santiago)'!$D:$D,MATCH($B2655,'Pliegos Tarifarios (Santiago)'!$A:$A,0))</f>
        <v>16531.3373264</v>
      </c>
      <c r="P2655" s="19">
        <f>H2655*INDEX('Pliegos Tarifarios (Santiago)'!$E:$E,MATCH($B2655,'Pliegos Tarifarios (Santiago)'!$A:$A,0))</f>
        <v>5447.6201119999996</v>
      </c>
      <c r="Q2655" s="19" cm="1">
        <f t="array" ref="Q2655">H2655*_xlfn.IFS(H2655&lt;=350,INDEX('Pliegos Tarifarios (Santiago)'!$F:$F,MATCH($B2655,'Pliegos Tarifarios (Santiago)'!$A:$A,0)),H2655&lt;=500,INDEX('Pliegos Tarifarios (Santiago)'!$G:$G,MATCH($B2655,'Pliegos Tarifarios (Santiago)'!$A:$A,0)),H2655&lt;=1000,INDEX('Pliegos Tarifarios (Santiago)'!$H:$H,MATCH($B2655,'Pliegos Tarifarios (Santiago)'!$A:$A,0)),H2655&lt;=5000,INDEX('Pliegos Tarifarios (Santiago)'!$I:$I,MATCH($B2655,'Pliegos Tarifarios (Santiago)'!$A:$A,0)),H2655&gt;5000,INDEX('Pliegos Tarifarios (Santiago)'!$J:$J,MATCH($B2655,'Pliegos Tarifarios (Santiago)'!$A:$A,0)))/1.19</f>
        <v>589.10062016806728</v>
      </c>
      <c r="R2655" s="19">
        <f>INDEX('Pliegos Tarifarios (Santiago)'!$K:$K,MATCH($B2655,'Pliegos Tarifarios (Santiago)'!$A:$A,0))</f>
        <v>732.99199999999996</v>
      </c>
      <c r="S2655" s="21">
        <f t="shared" si="163"/>
        <v>82363.037653668085</v>
      </c>
      <c r="T2655" s="21">
        <f t="shared" si="164"/>
        <v>15648.977154196937</v>
      </c>
      <c r="U2655" s="19">
        <v>0</v>
      </c>
      <c r="V2655" s="21">
        <f t="shared" si="165"/>
        <v>98012.014807865024</v>
      </c>
    </row>
    <row r="2656" spans="1:22" x14ac:dyDescent="0.3">
      <c r="A2656" s="3" t="s">
        <v>142</v>
      </c>
      <c r="B2656" s="3">
        <v>11</v>
      </c>
      <c r="C2656" s="4" t="s">
        <v>178</v>
      </c>
      <c r="D2656" s="3" t="s">
        <v>405</v>
      </c>
      <c r="E2656" s="3" t="s">
        <v>292</v>
      </c>
      <c r="F2656" s="4" t="s">
        <v>406</v>
      </c>
      <c r="G2656" s="3" t="s">
        <v>30</v>
      </c>
      <c r="H2656" s="5">
        <v>419.113</v>
      </c>
      <c r="I2656" s="5">
        <v>1.1520999999999999</v>
      </c>
      <c r="J2656" s="5">
        <v>1.1301000000000001</v>
      </c>
      <c r="K2656" s="6">
        <v>0.98090443537887351</v>
      </c>
      <c r="L2656" s="5">
        <v>13.52</v>
      </c>
      <c r="M2656" s="19">
        <f>H2656*INDEX('Pliegos Tarifarios (Santiago)'!$B:$B,MATCH($B2656,'Pliegos Tarifarios (Santiago)'!$A:$A,0))</f>
        <v>55223.586219000004</v>
      </c>
      <c r="N2656" s="19">
        <f>I2656*INDEX('Pliegos Tarifarios (Santiago)'!$C:$C,MATCH($B2656,'Pliegos Tarifarios (Santiago)'!$A:$A,0))</f>
        <v>4004.0117962999993</v>
      </c>
      <c r="O2656" s="19">
        <f>J2656*INDEX('Pliegos Tarifarios (Santiago)'!$D:$D,MATCH($B2656,'Pliegos Tarifarios (Santiago)'!$A:$A,0))</f>
        <v>16442.584327200002</v>
      </c>
      <c r="P2656" s="19">
        <f>H2656*INDEX('Pliegos Tarifarios (Santiago)'!$E:$E,MATCH($B2656,'Pliegos Tarifarios (Santiago)'!$A:$A,0))</f>
        <v>5458.5277120000001</v>
      </c>
      <c r="Q2656" s="19" cm="1">
        <f t="array" ref="Q2656">H2656*_xlfn.IFS(H2656&lt;=350,INDEX('Pliegos Tarifarios (Santiago)'!$F:$F,MATCH($B2656,'Pliegos Tarifarios (Santiago)'!$A:$A,0)),H2656&lt;=500,INDEX('Pliegos Tarifarios (Santiago)'!$G:$G,MATCH($B2656,'Pliegos Tarifarios (Santiago)'!$A:$A,0)),H2656&lt;=1000,INDEX('Pliegos Tarifarios (Santiago)'!$H:$H,MATCH($B2656,'Pliegos Tarifarios (Santiago)'!$A:$A,0)),H2656&lt;=5000,INDEX('Pliegos Tarifarios (Santiago)'!$I:$I,MATCH($B2656,'Pliegos Tarifarios (Santiago)'!$A:$A,0)),H2656&gt;5000,INDEX('Pliegos Tarifarios (Santiago)'!$J:$J,MATCH($B2656,'Pliegos Tarifarios (Santiago)'!$A:$A,0)))/1.19</f>
        <v>590.28015798319336</v>
      </c>
      <c r="R2656" s="19">
        <f>INDEX('Pliegos Tarifarios (Santiago)'!$K:$K,MATCH($B2656,'Pliegos Tarifarios (Santiago)'!$A:$A,0))</f>
        <v>732.99199999999996</v>
      </c>
      <c r="S2656" s="21">
        <f t="shared" si="163"/>
        <v>82451.982212483184</v>
      </c>
      <c r="T2656" s="21">
        <f t="shared" si="164"/>
        <v>15665.876620371806</v>
      </c>
      <c r="U2656" s="19">
        <v>0</v>
      </c>
      <c r="V2656" s="21">
        <f t="shared" si="165"/>
        <v>98117.858832854996</v>
      </c>
    </row>
    <row r="2657" spans="1:22" x14ac:dyDescent="0.3">
      <c r="A2657" s="3" t="s">
        <v>142</v>
      </c>
      <c r="B2657" s="3">
        <v>11</v>
      </c>
      <c r="C2657" s="4" t="s">
        <v>178</v>
      </c>
      <c r="D2657" s="3" t="s">
        <v>407</v>
      </c>
      <c r="E2657" s="3" t="s">
        <v>408</v>
      </c>
      <c r="F2657" s="4" t="s">
        <v>409</v>
      </c>
      <c r="G2657" s="3" t="s">
        <v>30</v>
      </c>
      <c r="H2657" s="5">
        <v>417.97770000000003</v>
      </c>
      <c r="I2657" s="5">
        <v>1.1667000000000001</v>
      </c>
      <c r="J2657" s="5">
        <v>1.1667000000000001</v>
      </c>
      <c r="K2657" s="6">
        <v>1</v>
      </c>
      <c r="L2657" s="5">
        <v>13.48</v>
      </c>
      <c r="M2657" s="19">
        <f>H2657*INDEX('Pliegos Tarifarios (Santiago)'!$B:$B,MATCH($B2657,'Pliegos Tarifarios (Santiago)'!$A:$A,0))</f>
        <v>55073.995685100002</v>
      </c>
      <c r="N2657" s="19">
        <f>I2657*INDEX('Pliegos Tarifarios (Santiago)'!$C:$C,MATCH($B2657,'Pliegos Tarifarios (Santiago)'!$A:$A,0))</f>
        <v>4054.7526800999999</v>
      </c>
      <c r="O2657" s="19">
        <f>J2657*INDEX('Pliegos Tarifarios (Santiago)'!$D:$D,MATCH($B2657,'Pliegos Tarifarios (Santiago)'!$A:$A,0))</f>
        <v>16975.102322400002</v>
      </c>
      <c r="P2657" s="19">
        <f>H2657*INDEX('Pliegos Tarifarios (Santiago)'!$E:$E,MATCH($B2657,'Pliegos Tarifarios (Santiago)'!$A:$A,0))</f>
        <v>5443.7415647999997</v>
      </c>
      <c r="Q2657" s="19" cm="1">
        <f t="array" ref="Q2657">H2657*_xlfn.IFS(H2657&lt;=350,INDEX('Pliegos Tarifarios (Santiago)'!$F:$F,MATCH($B2657,'Pliegos Tarifarios (Santiago)'!$A:$A,0)),H2657&lt;=500,INDEX('Pliegos Tarifarios (Santiago)'!$G:$G,MATCH($B2657,'Pliegos Tarifarios (Santiago)'!$A:$A,0)),H2657&lt;=1000,INDEX('Pliegos Tarifarios (Santiago)'!$H:$H,MATCH($B2657,'Pliegos Tarifarios (Santiago)'!$A:$A,0)),H2657&lt;=5000,INDEX('Pliegos Tarifarios (Santiago)'!$I:$I,MATCH($B2657,'Pliegos Tarifarios (Santiago)'!$A:$A,0)),H2657&gt;5000,INDEX('Pliegos Tarifarios (Santiago)'!$J:$J,MATCH($B2657,'Pliegos Tarifarios (Santiago)'!$A:$A,0)))/1.19</f>
        <v>588.68119764705898</v>
      </c>
      <c r="R2657" s="19">
        <f>INDEX('Pliegos Tarifarios (Santiago)'!$K:$K,MATCH($B2657,'Pliegos Tarifarios (Santiago)'!$A:$A,0))</f>
        <v>732.99199999999996</v>
      </c>
      <c r="S2657" s="21">
        <f t="shared" si="163"/>
        <v>82869.265450047067</v>
      </c>
      <c r="T2657" s="21">
        <f t="shared" si="164"/>
        <v>15745.160435508942</v>
      </c>
      <c r="U2657" s="19">
        <v>0</v>
      </c>
      <c r="V2657" s="21">
        <f t="shared" si="165"/>
        <v>98614.425885556004</v>
      </c>
    </row>
    <row r="2658" spans="1:22" x14ac:dyDescent="0.3">
      <c r="A2658" s="3" t="s">
        <v>142</v>
      </c>
      <c r="B2658" s="3">
        <v>11</v>
      </c>
      <c r="C2658" s="4" t="s">
        <v>178</v>
      </c>
      <c r="D2658" s="3" t="s">
        <v>410</v>
      </c>
      <c r="E2658" s="3" t="s">
        <v>408</v>
      </c>
      <c r="F2658" s="4" t="s">
        <v>411</v>
      </c>
      <c r="G2658" s="3" t="s">
        <v>30</v>
      </c>
      <c r="H2658" s="5">
        <v>418.56720000000001</v>
      </c>
      <c r="I2658" s="5">
        <v>1.1871</v>
      </c>
      <c r="J2658" s="5">
        <v>1.1298999999999999</v>
      </c>
      <c r="K2658" s="6">
        <v>0.95181534832785764</v>
      </c>
      <c r="L2658" s="5">
        <v>13.5</v>
      </c>
      <c r="M2658" s="19">
        <f>H2658*INDEX('Pliegos Tarifarios (Santiago)'!$B:$B,MATCH($B2658,'Pliegos Tarifarios (Santiago)'!$A:$A,0))</f>
        <v>55151.669973600001</v>
      </c>
      <c r="N2658" s="19">
        <f>I2658*INDEX('Pliegos Tarifarios (Santiago)'!$C:$C,MATCH($B2658,'Pliegos Tarifarios (Santiago)'!$A:$A,0))</f>
        <v>4125.6509012999995</v>
      </c>
      <c r="O2658" s="19">
        <f>J2658*INDEX('Pliegos Tarifarios (Santiago)'!$D:$D,MATCH($B2658,'Pliegos Tarifarios (Santiago)'!$A:$A,0))</f>
        <v>16439.6743928</v>
      </c>
      <c r="P2658" s="19">
        <f>H2658*INDEX('Pliegos Tarifarios (Santiago)'!$E:$E,MATCH($B2658,'Pliegos Tarifarios (Santiago)'!$A:$A,0))</f>
        <v>5451.4192127999995</v>
      </c>
      <c r="Q2658" s="19" cm="1">
        <f t="array" ref="Q2658">H2658*_xlfn.IFS(H2658&lt;=350,INDEX('Pliegos Tarifarios (Santiago)'!$F:$F,MATCH($B2658,'Pliegos Tarifarios (Santiago)'!$A:$A,0)),H2658&lt;=500,INDEX('Pliegos Tarifarios (Santiago)'!$G:$G,MATCH($B2658,'Pliegos Tarifarios (Santiago)'!$A:$A,0)),H2658&lt;=1000,INDEX('Pliegos Tarifarios (Santiago)'!$H:$H,MATCH($B2658,'Pliegos Tarifarios (Santiago)'!$A:$A,0)),H2658&lt;=5000,INDEX('Pliegos Tarifarios (Santiago)'!$I:$I,MATCH($B2658,'Pliegos Tarifarios (Santiago)'!$A:$A,0)),H2658&gt;5000,INDEX('Pliegos Tarifarios (Santiago)'!$J:$J,MATCH($B2658,'Pliegos Tarifarios (Santiago)'!$A:$A,0)))/1.19</f>
        <v>589.51145142857149</v>
      </c>
      <c r="R2658" s="19">
        <f>INDEX('Pliegos Tarifarios (Santiago)'!$K:$K,MATCH($B2658,'Pliegos Tarifarios (Santiago)'!$A:$A,0))</f>
        <v>732.99199999999996</v>
      </c>
      <c r="S2658" s="21">
        <f t="shared" si="163"/>
        <v>82490.917931928561</v>
      </c>
      <c r="T2658" s="21">
        <f t="shared" si="164"/>
        <v>15673.274407066427</v>
      </c>
      <c r="U2658" s="19">
        <v>0</v>
      </c>
      <c r="V2658" s="21">
        <f t="shared" si="165"/>
        <v>98164.192338994995</v>
      </c>
    </row>
    <row r="2659" spans="1:22" x14ac:dyDescent="0.3">
      <c r="A2659" s="3" t="s">
        <v>142</v>
      </c>
      <c r="B2659" s="3">
        <v>11</v>
      </c>
      <c r="C2659" s="4" t="s">
        <v>178</v>
      </c>
      <c r="D2659" s="3" t="s">
        <v>412</v>
      </c>
      <c r="E2659" s="3" t="s">
        <v>104</v>
      </c>
      <c r="F2659" s="4" t="s">
        <v>413</v>
      </c>
      <c r="G2659" s="3" t="s">
        <v>30</v>
      </c>
      <c r="H2659" s="5">
        <v>418.35759999999999</v>
      </c>
      <c r="I2659" s="5">
        <v>1.1642999999999999</v>
      </c>
      <c r="J2659" s="5">
        <v>1.1244000000000001</v>
      </c>
      <c r="K2659" s="6">
        <v>0.96573048183457888</v>
      </c>
      <c r="L2659" s="5">
        <v>13.5</v>
      </c>
      <c r="M2659" s="19">
        <f>H2659*INDEX('Pliegos Tarifarios (Santiago)'!$B:$B,MATCH($B2659,'Pliegos Tarifarios (Santiago)'!$A:$A,0))</f>
        <v>55124.052448800001</v>
      </c>
      <c r="N2659" s="19">
        <f>I2659*INDEX('Pliegos Tarifarios (Santiago)'!$C:$C,MATCH($B2659,'Pliegos Tarifarios (Santiago)'!$A:$A,0))</f>
        <v>4046.4117128999992</v>
      </c>
      <c r="O2659" s="19">
        <f>J2659*INDEX('Pliegos Tarifarios (Santiago)'!$D:$D,MATCH($B2659,'Pliegos Tarifarios (Santiago)'!$A:$A,0))</f>
        <v>16359.651196800001</v>
      </c>
      <c r="P2659" s="19">
        <f>H2659*INDEX('Pliegos Tarifarios (Santiago)'!$E:$E,MATCH($B2659,'Pliegos Tarifarios (Santiago)'!$A:$A,0))</f>
        <v>5448.6893823999999</v>
      </c>
      <c r="Q2659" s="19" cm="1">
        <f t="array" ref="Q2659">H2659*_xlfn.IFS(H2659&lt;=350,INDEX('Pliegos Tarifarios (Santiago)'!$F:$F,MATCH($B2659,'Pliegos Tarifarios (Santiago)'!$A:$A,0)),H2659&lt;=500,INDEX('Pliegos Tarifarios (Santiago)'!$G:$G,MATCH($B2659,'Pliegos Tarifarios (Santiago)'!$A:$A,0)),H2659&lt;=1000,INDEX('Pliegos Tarifarios (Santiago)'!$H:$H,MATCH($B2659,'Pliegos Tarifarios (Santiago)'!$A:$A,0)),H2659&lt;=5000,INDEX('Pliegos Tarifarios (Santiago)'!$I:$I,MATCH($B2659,'Pliegos Tarifarios (Santiago)'!$A:$A,0)),H2659&gt;5000,INDEX('Pliegos Tarifarios (Santiago)'!$J:$J,MATCH($B2659,'Pliegos Tarifarios (Santiago)'!$A:$A,0)))/1.19</f>
        <v>589.21625008403362</v>
      </c>
      <c r="R2659" s="19">
        <f>INDEX('Pliegos Tarifarios (Santiago)'!$K:$K,MATCH($B2659,'Pliegos Tarifarios (Santiago)'!$A:$A,0))</f>
        <v>732.99199999999996</v>
      </c>
      <c r="S2659" s="21">
        <f t="shared" si="163"/>
        <v>82301.012990984033</v>
      </c>
      <c r="T2659" s="21">
        <f t="shared" si="164"/>
        <v>15637.192468286967</v>
      </c>
      <c r="U2659" s="19">
        <v>0</v>
      </c>
      <c r="V2659" s="21">
        <f t="shared" si="165"/>
        <v>97938.205459271005</v>
      </c>
    </row>
    <row r="2660" spans="1:22" x14ac:dyDescent="0.3">
      <c r="A2660" s="3" t="s">
        <v>142</v>
      </c>
      <c r="B2660" s="3">
        <v>11</v>
      </c>
      <c r="C2660" s="4" t="s">
        <v>178</v>
      </c>
      <c r="D2660" s="3" t="s">
        <v>414</v>
      </c>
      <c r="E2660" s="3" t="s">
        <v>104</v>
      </c>
      <c r="F2660" s="4" t="s">
        <v>415</v>
      </c>
      <c r="G2660" s="3" t="s">
        <v>30</v>
      </c>
      <c r="H2660" s="5">
        <v>418.3261</v>
      </c>
      <c r="I2660" s="5">
        <v>1.1606000000000001</v>
      </c>
      <c r="J2660" s="5">
        <v>1.1606000000000001</v>
      </c>
      <c r="K2660" s="6">
        <v>1</v>
      </c>
      <c r="L2660" s="5">
        <v>13.49</v>
      </c>
      <c r="M2660" s="19">
        <f>H2660*INDEX('Pliegos Tarifarios (Santiago)'!$B:$B,MATCH($B2660,'Pliegos Tarifarios (Santiago)'!$A:$A,0))</f>
        <v>55119.901914300004</v>
      </c>
      <c r="N2660" s="19">
        <f>I2660*INDEX('Pliegos Tarifarios (Santiago)'!$C:$C,MATCH($B2660,'Pliegos Tarifarios (Santiago)'!$A:$A,0))</f>
        <v>4033.5527218000002</v>
      </c>
      <c r="O2660" s="19">
        <f>J2660*INDEX('Pliegos Tarifarios (Santiago)'!$D:$D,MATCH($B2660,'Pliegos Tarifarios (Santiago)'!$A:$A,0))</f>
        <v>16886.3493232</v>
      </c>
      <c r="P2660" s="19">
        <f>H2660*INDEX('Pliegos Tarifarios (Santiago)'!$E:$E,MATCH($B2660,'Pliegos Tarifarios (Santiago)'!$A:$A,0))</f>
        <v>5448.2791263999998</v>
      </c>
      <c r="Q2660" s="19" cm="1">
        <f t="array" ref="Q2660">H2660*_xlfn.IFS(H2660&lt;=350,INDEX('Pliegos Tarifarios (Santiago)'!$F:$F,MATCH($B2660,'Pliegos Tarifarios (Santiago)'!$A:$A,0)),H2660&lt;=500,INDEX('Pliegos Tarifarios (Santiago)'!$G:$G,MATCH($B2660,'Pliegos Tarifarios (Santiago)'!$A:$A,0)),H2660&lt;=1000,INDEX('Pliegos Tarifarios (Santiago)'!$H:$H,MATCH($B2660,'Pliegos Tarifarios (Santiago)'!$A:$A,0)),H2660&lt;=5000,INDEX('Pliegos Tarifarios (Santiago)'!$I:$I,MATCH($B2660,'Pliegos Tarifarios (Santiago)'!$A:$A,0)),H2660&gt;5000,INDEX('Pliegos Tarifarios (Santiago)'!$J:$J,MATCH($B2660,'Pliegos Tarifarios (Santiago)'!$A:$A,0)))/1.19</f>
        <v>589.17188537815127</v>
      </c>
      <c r="R2660" s="19">
        <f>INDEX('Pliegos Tarifarios (Santiago)'!$K:$K,MATCH($B2660,'Pliegos Tarifarios (Santiago)'!$A:$A,0))</f>
        <v>732.99199999999996</v>
      </c>
      <c r="S2660" s="21">
        <f t="shared" si="163"/>
        <v>82810.246971078144</v>
      </c>
      <c r="T2660" s="21">
        <f t="shared" si="164"/>
        <v>15733.946924504848</v>
      </c>
      <c r="U2660" s="19">
        <v>0</v>
      </c>
      <c r="V2660" s="21">
        <f t="shared" si="165"/>
        <v>98544.193895582997</v>
      </c>
    </row>
    <row r="2661" spans="1:22" x14ac:dyDescent="0.3">
      <c r="A2661" s="3" t="s">
        <v>142</v>
      </c>
      <c r="B2661" s="3">
        <v>11</v>
      </c>
      <c r="C2661" s="4" t="s">
        <v>178</v>
      </c>
      <c r="D2661" s="3" t="s">
        <v>416</v>
      </c>
      <c r="E2661" s="3" t="s">
        <v>104</v>
      </c>
      <c r="F2661" s="4" t="s">
        <v>417</v>
      </c>
      <c r="G2661" s="3" t="s">
        <v>30</v>
      </c>
      <c r="H2661" s="5">
        <v>418.91820000000001</v>
      </c>
      <c r="I2661" s="5">
        <v>1.1596</v>
      </c>
      <c r="J2661" s="5">
        <v>1.1572</v>
      </c>
      <c r="K2661" s="6">
        <v>0.99793032080027599</v>
      </c>
      <c r="L2661" s="5">
        <v>13.51</v>
      </c>
      <c r="M2661" s="19">
        <f>H2661*INDEX('Pliegos Tarifarios (Santiago)'!$B:$B,MATCH($B2661,'Pliegos Tarifarios (Santiago)'!$A:$A,0))</f>
        <v>55197.918786600007</v>
      </c>
      <c r="N2661" s="19">
        <f>I2661*INDEX('Pliegos Tarifarios (Santiago)'!$C:$C,MATCH($B2661,'Pliegos Tarifarios (Santiago)'!$A:$A,0))</f>
        <v>4030.0773187999998</v>
      </c>
      <c r="O2661" s="19">
        <f>J2661*INDEX('Pliegos Tarifarios (Santiago)'!$D:$D,MATCH($B2661,'Pliegos Tarifarios (Santiago)'!$A:$A,0))</f>
        <v>16836.8804384</v>
      </c>
      <c r="P2661" s="19">
        <f>H2661*INDEX('Pliegos Tarifarios (Santiago)'!$E:$E,MATCH($B2661,'Pliegos Tarifarios (Santiago)'!$A:$A,0))</f>
        <v>5455.9906368000002</v>
      </c>
      <c r="Q2661" s="19" cm="1">
        <f t="array" ref="Q2661">H2661*_xlfn.IFS(H2661&lt;=350,INDEX('Pliegos Tarifarios (Santiago)'!$F:$F,MATCH($B2661,'Pliegos Tarifarios (Santiago)'!$A:$A,0)),H2661&lt;=500,INDEX('Pliegos Tarifarios (Santiago)'!$G:$G,MATCH($B2661,'Pliegos Tarifarios (Santiago)'!$A:$A,0)),H2661&lt;=1000,INDEX('Pliegos Tarifarios (Santiago)'!$H:$H,MATCH($B2661,'Pliegos Tarifarios (Santiago)'!$A:$A,0)),H2661&lt;=5000,INDEX('Pliegos Tarifarios (Santiago)'!$I:$I,MATCH($B2661,'Pliegos Tarifarios (Santiago)'!$A:$A,0)),H2661&gt;5000,INDEX('Pliegos Tarifarios (Santiago)'!$J:$J,MATCH($B2661,'Pliegos Tarifarios (Santiago)'!$A:$A,0)))/1.19</f>
        <v>590.00580100840341</v>
      </c>
      <c r="R2661" s="19">
        <f>INDEX('Pliegos Tarifarios (Santiago)'!$K:$K,MATCH($B2661,'Pliegos Tarifarios (Santiago)'!$A:$A,0))</f>
        <v>732.99199999999996</v>
      </c>
      <c r="S2661" s="21">
        <f t="shared" si="163"/>
        <v>82843.864981608407</v>
      </c>
      <c r="T2661" s="21">
        <f t="shared" si="164"/>
        <v>15740.334346505597</v>
      </c>
      <c r="U2661" s="19">
        <v>0</v>
      </c>
      <c r="V2661" s="21">
        <f t="shared" si="165"/>
        <v>98584.199328114002</v>
      </c>
    </row>
    <row r="2662" spans="1:22" x14ac:dyDescent="0.3">
      <c r="A2662" s="3" t="s">
        <v>142</v>
      </c>
      <c r="B2662" s="3">
        <v>11</v>
      </c>
      <c r="C2662" s="4" t="s">
        <v>178</v>
      </c>
      <c r="D2662" s="3" t="s">
        <v>418</v>
      </c>
      <c r="E2662" s="3" t="s">
        <v>56</v>
      </c>
      <c r="F2662" s="4" t="s">
        <v>419</v>
      </c>
      <c r="G2662" s="3" t="s">
        <v>30</v>
      </c>
      <c r="H2662" s="5">
        <v>279.45830000000001</v>
      </c>
      <c r="I2662" s="5">
        <v>0.77059999999999995</v>
      </c>
      <c r="J2662" s="5">
        <v>0.76049999999999995</v>
      </c>
      <c r="K2662" s="6">
        <v>0.98689332987282641</v>
      </c>
      <c r="L2662" s="5">
        <v>9.01</v>
      </c>
      <c r="M2662" s="19">
        <f>H2662*INDEX('Pliegos Tarifarios (Santiago)'!$B:$B,MATCH($B2662,'Pliegos Tarifarios (Santiago)'!$A:$A,0))</f>
        <v>36822.263982900004</v>
      </c>
      <c r="N2662" s="19">
        <f>I2662*INDEX('Pliegos Tarifarios (Santiago)'!$C:$C,MATCH($B2662,'Pliegos Tarifarios (Santiago)'!$A:$A,0))</f>
        <v>2678.1455517999998</v>
      </c>
      <c r="O2662" s="19">
        <f>J2662*INDEX('Pliegos Tarifarios (Santiago)'!$D:$D,MATCH($B2662,'Pliegos Tarifarios (Santiago)'!$A:$A,0))</f>
        <v>11065.025556000001</v>
      </c>
      <c r="P2662" s="19">
        <f>H2662*INDEX('Pliegos Tarifarios (Santiago)'!$E:$E,MATCH($B2662,'Pliegos Tarifarios (Santiago)'!$A:$A,0))</f>
        <v>3639.6648992</v>
      </c>
      <c r="Q2662" s="19" cm="1">
        <f t="array" ref="Q2662">H2662*_xlfn.IFS(H2662&lt;=350,INDEX('Pliegos Tarifarios (Santiago)'!$F:$F,MATCH($B2662,'Pliegos Tarifarios (Santiago)'!$A:$A,0)),H2662&lt;=500,INDEX('Pliegos Tarifarios (Santiago)'!$G:$G,MATCH($B2662,'Pliegos Tarifarios (Santiago)'!$A:$A,0)),H2662&lt;=1000,INDEX('Pliegos Tarifarios (Santiago)'!$H:$H,MATCH($B2662,'Pliegos Tarifarios (Santiago)'!$A:$A,0)),H2662&lt;=5000,INDEX('Pliegos Tarifarios (Santiago)'!$I:$I,MATCH($B2662,'Pliegos Tarifarios (Santiago)'!$A:$A,0)),H2662&gt;5000,INDEX('Pliegos Tarifarios (Santiago)'!$J:$J,MATCH($B2662,'Pliegos Tarifarios (Santiago)'!$A:$A,0)))/1.19</f>
        <v>184.11370352941179</v>
      </c>
      <c r="R2662" s="19">
        <f>INDEX('Pliegos Tarifarios (Santiago)'!$K:$K,MATCH($B2662,'Pliegos Tarifarios (Santiago)'!$A:$A,0))</f>
        <v>732.99199999999996</v>
      </c>
      <c r="S2662" s="21">
        <f t="shared" si="163"/>
        <v>55122.205693429409</v>
      </c>
      <c r="T2662" s="21">
        <f t="shared" si="164"/>
        <v>10473.219081751588</v>
      </c>
      <c r="U2662" s="19">
        <v>0</v>
      </c>
      <c r="V2662" s="21">
        <f t="shared" si="165"/>
        <v>65595.424775180989</v>
      </c>
    </row>
    <row r="2663" spans="1:22" x14ac:dyDescent="0.3">
      <c r="A2663" s="3" t="s">
        <v>142</v>
      </c>
      <c r="B2663" s="3">
        <v>11</v>
      </c>
      <c r="C2663" s="4" t="s">
        <v>178</v>
      </c>
      <c r="D2663" s="3" t="s">
        <v>420</v>
      </c>
      <c r="E2663" s="3" t="s">
        <v>56</v>
      </c>
      <c r="F2663" s="4" t="s">
        <v>421</v>
      </c>
      <c r="G2663" s="3" t="s">
        <v>30</v>
      </c>
      <c r="H2663" s="5">
        <v>279.23180000000002</v>
      </c>
      <c r="I2663" s="5">
        <v>0.76480000000000004</v>
      </c>
      <c r="J2663" s="5">
        <v>0.74680000000000002</v>
      </c>
      <c r="K2663" s="6">
        <v>0.97646443514644354</v>
      </c>
      <c r="L2663" s="5">
        <v>9.01</v>
      </c>
      <c r="M2663" s="19">
        <f>H2663*INDEX('Pliegos Tarifarios (Santiago)'!$B:$B,MATCH($B2663,'Pliegos Tarifarios (Santiago)'!$A:$A,0))</f>
        <v>36792.419663400004</v>
      </c>
      <c r="N2663" s="19">
        <f>I2663*INDEX('Pliegos Tarifarios (Santiago)'!$C:$C,MATCH($B2663,'Pliegos Tarifarios (Santiago)'!$A:$A,0))</f>
        <v>2657.9882143999998</v>
      </c>
      <c r="O2663" s="19">
        <f>J2663*INDEX('Pliegos Tarifarios (Santiago)'!$D:$D,MATCH($B2663,'Pliegos Tarifarios (Santiago)'!$A:$A,0))</f>
        <v>10865.695049600001</v>
      </c>
      <c r="P2663" s="19">
        <f>H2663*INDEX('Pliegos Tarifarios (Santiago)'!$E:$E,MATCH($B2663,'Pliegos Tarifarios (Santiago)'!$A:$A,0))</f>
        <v>3636.7149632000001</v>
      </c>
      <c r="Q2663" s="19" cm="1">
        <f t="array" ref="Q2663">H2663*_xlfn.IFS(H2663&lt;=350,INDEX('Pliegos Tarifarios (Santiago)'!$F:$F,MATCH($B2663,'Pliegos Tarifarios (Santiago)'!$A:$A,0)),H2663&lt;=500,INDEX('Pliegos Tarifarios (Santiago)'!$G:$G,MATCH($B2663,'Pliegos Tarifarios (Santiago)'!$A:$A,0)),H2663&lt;=1000,INDEX('Pliegos Tarifarios (Santiago)'!$H:$H,MATCH($B2663,'Pliegos Tarifarios (Santiago)'!$A:$A,0)),H2663&lt;=5000,INDEX('Pliegos Tarifarios (Santiago)'!$I:$I,MATCH($B2663,'Pliegos Tarifarios (Santiago)'!$A:$A,0)),H2663&gt;5000,INDEX('Pliegos Tarifarios (Santiago)'!$J:$J,MATCH($B2663,'Pliegos Tarifarios (Santiago)'!$A:$A,0)))/1.19</f>
        <v>183.96448000000004</v>
      </c>
      <c r="R2663" s="19">
        <f>INDEX('Pliegos Tarifarios (Santiago)'!$K:$K,MATCH($B2663,'Pliegos Tarifarios (Santiago)'!$A:$A,0))</f>
        <v>732.99199999999996</v>
      </c>
      <c r="S2663" s="21">
        <f t="shared" si="163"/>
        <v>54869.774370600004</v>
      </c>
      <c r="T2663" s="21">
        <f t="shared" si="164"/>
        <v>10425.257130414</v>
      </c>
      <c r="U2663" s="19">
        <v>0</v>
      </c>
      <c r="V2663" s="21">
        <f t="shared" si="165"/>
        <v>65295.031501014004</v>
      </c>
    </row>
    <row r="2664" spans="1:22" x14ac:dyDescent="0.3">
      <c r="A2664" s="3" t="s">
        <v>142</v>
      </c>
      <c r="B2664" s="3">
        <v>11</v>
      </c>
      <c r="C2664" s="4" t="s">
        <v>178</v>
      </c>
      <c r="D2664" s="3" t="s">
        <v>422</v>
      </c>
      <c r="E2664" s="3" t="s">
        <v>56</v>
      </c>
      <c r="F2664" s="4" t="s">
        <v>423</v>
      </c>
      <c r="G2664" s="3" t="s">
        <v>30</v>
      </c>
      <c r="H2664" s="5">
        <v>279.32769999999999</v>
      </c>
      <c r="I2664" s="5">
        <v>0.76319999999999999</v>
      </c>
      <c r="J2664" s="5">
        <v>0.75570000000000004</v>
      </c>
      <c r="K2664" s="6">
        <v>0.99017295597484278</v>
      </c>
      <c r="L2664" s="5">
        <v>9.01</v>
      </c>
      <c r="M2664" s="19">
        <f>H2664*INDEX('Pliegos Tarifarios (Santiago)'!$B:$B,MATCH($B2664,'Pliegos Tarifarios (Santiago)'!$A:$A,0))</f>
        <v>36805.055735100002</v>
      </c>
      <c r="N2664" s="19">
        <f>I2664*INDEX('Pliegos Tarifarios (Santiago)'!$C:$C,MATCH($B2664,'Pliegos Tarifarios (Santiago)'!$A:$A,0))</f>
        <v>2652.4275696</v>
      </c>
      <c r="O2664" s="19">
        <f>J2664*INDEX('Pliegos Tarifarios (Santiago)'!$D:$D,MATCH($B2664,'Pliegos Tarifarios (Santiago)'!$A:$A,0))</f>
        <v>10995.187130400001</v>
      </c>
      <c r="P2664" s="19">
        <f>H2664*INDEX('Pliegos Tarifarios (Santiago)'!$E:$E,MATCH($B2664,'Pliegos Tarifarios (Santiago)'!$A:$A,0))</f>
        <v>3637.9639647999998</v>
      </c>
      <c r="Q2664" s="19" cm="1">
        <f t="array" ref="Q2664">H2664*_xlfn.IFS(H2664&lt;=350,INDEX('Pliegos Tarifarios (Santiago)'!$F:$F,MATCH($B2664,'Pliegos Tarifarios (Santiago)'!$A:$A,0)),H2664&lt;=500,INDEX('Pliegos Tarifarios (Santiago)'!$G:$G,MATCH($B2664,'Pliegos Tarifarios (Santiago)'!$A:$A,0)),H2664&lt;=1000,INDEX('Pliegos Tarifarios (Santiago)'!$H:$H,MATCH($B2664,'Pliegos Tarifarios (Santiago)'!$A:$A,0)),H2664&lt;=5000,INDEX('Pliegos Tarifarios (Santiago)'!$I:$I,MATCH($B2664,'Pliegos Tarifarios (Santiago)'!$A:$A,0)),H2664&gt;5000,INDEX('Pliegos Tarifarios (Santiago)'!$J:$J,MATCH($B2664,'Pliegos Tarifarios (Santiago)'!$A:$A,0)))/1.19</f>
        <v>184.02766117647059</v>
      </c>
      <c r="R2664" s="19">
        <f>INDEX('Pliegos Tarifarios (Santiago)'!$K:$K,MATCH($B2664,'Pliegos Tarifarios (Santiago)'!$A:$A,0))</f>
        <v>732.99199999999996</v>
      </c>
      <c r="S2664" s="21">
        <f t="shared" si="163"/>
        <v>55007.654061076471</v>
      </c>
      <c r="T2664" s="21">
        <f t="shared" si="164"/>
        <v>10451.454271604529</v>
      </c>
      <c r="U2664" s="19">
        <v>0</v>
      </c>
      <c r="V2664" s="21">
        <f t="shared" si="165"/>
        <v>65459.108332681004</v>
      </c>
    </row>
    <row r="2665" spans="1:22" x14ac:dyDescent="0.3">
      <c r="A2665" s="3" t="s">
        <v>142</v>
      </c>
      <c r="B2665" s="3">
        <v>11</v>
      </c>
      <c r="C2665" s="4" t="s">
        <v>178</v>
      </c>
      <c r="D2665" s="3" t="s">
        <v>424</v>
      </c>
      <c r="E2665" s="3" t="s">
        <v>56</v>
      </c>
      <c r="F2665" s="4" t="s">
        <v>425</v>
      </c>
      <c r="G2665" s="3" t="s">
        <v>30</v>
      </c>
      <c r="H2665" s="5">
        <v>279.49279999999999</v>
      </c>
      <c r="I2665" s="5">
        <v>0.77259999999999995</v>
      </c>
      <c r="J2665" s="5">
        <v>0.77259999999999995</v>
      </c>
      <c r="K2665" s="6">
        <v>1</v>
      </c>
      <c r="L2665" s="5">
        <v>9.02</v>
      </c>
      <c r="M2665" s="19">
        <f>H2665*INDEX('Pliegos Tarifarios (Santiago)'!$B:$B,MATCH($B2665,'Pliegos Tarifarios (Santiago)'!$A:$A,0))</f>
        <v>36826.809806400001</v>
      </c>
      <c r="N2665" s="19">
        <f>I2665*INDEX('Pliegos Tarifarios (Santiago)'!$C:$C,MATCH($B2665,'Pliegos Tarifarios (Santiago)'!$A:$A,0))</f>
        <v>2685.0963577999996</v>
      </c>
      <c r="O2665" s="19">
        <f>J2665*INDEX('Pliegos Tarifarios (Santiago)'!$D:$D,MATCH($B2665,'Pliegos Tarifarios (Santiago)'!$A:$A,0))</f>
        <v>11241.076587199999</v>
      </c>
      <c r="P2665" s="19">
        <f>H2665*INDEX('Pliegos Tarifarios (Santiago)'!$E:$E,MATCH($B2665,'Pliegos Tarifarios (Santiago)'!$A:$A,0))</f>
        <v>3640.1142271999997</v>
      </c>
      <c r="Q2665" s="19" cm="1">
        <f t="array" ref="Q2665">H2665*_xlfn.IFS(H2665&lt;=350,INDEX('Pliegos Tarifarios (Santiago)'!$F:$F,MATCH($B2665,'Pliegos Tarifarios (Santiago)'!$A:$A,0)),H2665&lt;=500,INDEX('Pliegos Tarifarios (Santiago)'!$G:$G,MATCH($B2665,'Pliegos Tarifarios (Santiago)'!$A:$A,0)),H2665&lt;=1000,INDEX('Pliegos Tarifarios (Santiago)'!$H:$H,MATCH($B2665,'Pliegos Tarifarios (Santiago)'!$A:$A,0)),H2665&lt;=5000,INDEX('Pliegos Tarifarios (Santiago)'!$I:$I,MATCH($B2665,'Pliegos Tarifarios (Santiago)'!$A:$A,0)),H2665&gt;5000,INDEX('Pliegos Tarifarios (Santiago)'!$J:$J,MATCH($B2665,'Pliegos Tarifarios (Santiago)'!$A:$A,0)))/1.19</f>
        <v>184.13643294117648</v>
      </c>
      <c r="R2665" s="19">
        <f>INDEX('Pliegos Tarifarios (Santiago)'!$K:$K,MATCH($B2665,'Pliegos Tarifarios (Santiago)'!$A:$A,0))</f>
        <v>732.99199999999996</v>
      </c>
      <c r="S2665" s="21">
        <f t="shared" si="163"/>
        <v>55310.225411541171</v>
      </c>
      <c r="T2665" s="21">
        <f t="shared" si="164"/>
        <v>10508.942828192823</v>
      </c>
      <c r="U2665" s="19">
        <v>0</v>
      </c>
      <c r="V2665" s="21">
        <f t="shared" si="165"/>
        <v>65819.16823973399</v>
      </c>
    </row>
    <row r="2666" spans="1:22" x14ac:dyDescent="0.3">
      <c r="A2666" s="3" t="s">
        <v>142</v>
      </c>
      <c r="B2666" s="3">
        <v>11</v>
      </c>
      <c r="C2666" s="4" t="s">
        <v>178</v>
      </c>
      <c r="D2666" s="3" t="s">
        <v>426</v>
      </c>
      <c r="E2666" s="3" t="s">
        <v>279</v>
      </c>
      <c r="F2666" s="4" t="s">
        <v>427</v>
      </c>
      <c r="G2666" s="3" t="s">
        <v>30</v>
      </c>
      <c r="H2666" s="5">
        <v>418.68819999999999</v>
      </c>
      <c r="I2666" s="5">
        <v>1.1738</v>
      </c>
      <c r="J2666" s="5">
        <v>1.1738</v>
      </c>
      <c r="K2666" s="6">
        <v>1</v>
      </c>
      <c r="L2666" s="5">
        <v>13.51</v>
      </c>
      <c r="M2666" s="19">
        <f>H2666*INDEX('Pliegos Tarifarios (Santiago)'!$B:$B,MATCH($B2666,'Pliegos Tarifarios (Santiago)'!$A:$A,0))</f>
        <v>55167.6132966</v>
      </c>
      <c r="N2666" s="19">
        <f>I2666*INDEX('Pliegos Tarifarios (Santiago)'!$C:$C,MATCH($B2666,'Pliegos Tarifarios (Santiago)'!$A:$A,0))</f>
        <v>4079.4280413999995</v>
      </c>
      <c r="O2666" s="19">
        <f>J2666*INDEX('Pliegos Tarifarios (Santiago)'!$D:$D,MATCH($B2666,'Pliegos Tarifarios (Santiago)'!$A:$A,0))</f>
        <v>17078.404993600001</v>
      </c>
      <c r="P2666" s="19">
        <f>H2666*INDEX('Pliegos Tarifarios (Santiago)'!$E:$E,MATCH($B2666,'Pliegos Tarifarios (Santiago)'!$A:$A,0))</f>
        <v>5452.9951167999998</v>
      </c>
      <c r="Q2666" s="19" cm="1">
        <f t="array" ref="Q2666">H2666*_xlfn.IFS(H2666&lt;=350,INDEX('Pliegos Tarifarios (Santiago)'!$F:$F,MATCH($B2666,'Pliegos Tarifarios (Santiago)'!$A:$A,0)),H2666&lt;=500,INDEX('Pliegos Tarifarios (Santiago)'!$G:$G,MATCH($B2666,'Pliegos Tarifarios (Santiago)'!$A:$A,0)),H2666&lt;=1000,INDEX('Pliegos Tarifarios (Santiago)'!$H:$H,MATCH($B2666,'Pliegos Tarifarios (Santiago)'!$A:$A,0)),H2666&lt;=5000,INDEX('Pliegos Tarifarios (Santiago)'!$I:$I,MATCH($B2666,'Pliegos Tarifarios (Santiago)'!$A:$A,0)),H2666&gt;5000,INDEX('Pliegos Tarifarios (Santiago)'!$J:$J,MATCH($B2666,'Pliegos Tarifarios (Santiago)'!$A:$A,0)))/1.19</f>
        <v>589.68186823529413</v>
      </c>
      <c r="R2666" s="19">
        <f>INDEX('Pliegos Tarifarios (Santiago)'!$K:$K,MATCH($B2666,'Pliegos Tarifarios (Santiago)'!$A:$A,0))</f>
        <v>732.99199999999996</v>
      </c>
      <c r="S2666" s="21">
        <f t="shared" si="163"/>
        <v>83101.115316635289</v>
      </c>
      <c r="T2666" s="21">
        <f t="shared" si="164"/>
        <v>15789.211910160706</v>
      </c>
      <c r="U2666" s="19">
        <v>0</v>
      </c>
      <c r="V2666" s="21">
        <f t="shared" si="165"/>
        <v>98890.327226795998</v>
      </c>
    </row>
    <row r="2667" spans="1:22" x14ac:dyDescent="0.3">
      <c r="A2667" s="3" t="s">
        <v>142</v>
      </c>
      <c r="B2667" s="3">
        <v>11</v>
      </c>
      <c r="C2667" s="4" t="s">
        <v>178</v>
      </c>
      <c r="D2667" s="3" t="s">
        <v>428</v>
      </c>
      <c r="E2667" s="3" t="s">
        <v>279</v>
      </c>
      <c r="F2667" s="4" t="s">
        <v>429</v>
      </c>
      <c r="G2667" s="3" t="s">
        <v>30</v>
      </c>
      <c r="H2667" s="5">
        <v>419.77069999999998</v>
      </c>
      <c r="I2667" s="5">
        <v>1.171</v>
      </c>
      <c r="J2667" s="5">
        <v>1.1468</v>
      </c>
      <c r="K2667" s="6">
        <v>0.97933390264731002</v>
      </c>
      <c r="L2667" s="5">
        <v>13.54</v>
      </c>
      <c r="M2667" s="19">
        <f>H2667*INDEX('Pliegos Tarifarios (Santiago)'!$B:$B,MATCH($B2667,'Pliegos Tarifarios (Santiago)'!$A:$A,0))</f>
        <v>55310.246744099997</v>
      </c>
      <c r="N2667" s="19">
        <f>I2667*INDEX('Pliegos Tarifarios (Santiago)'!$C:$C,MATCH($B2667,'Pliegos Tarifarios (Santiago)'!$A:$A,0))</f>
        <v>4069.6969129999998</v>
      </c>
      <c r="O2667" s="19">
        <f>J2667*INDEX('Pliegos Tarifarios (Santiago)'!$D:$D,MATCH($B2667,'Pliegos Tarifarios (Santiago)'!$A:$A,0))</f>
        <v>16685.563849600003</v>
      </c>
      <c r="P2667" s="19">
        <f>H2667*INDEX('Pliegos Tarifarios (Santiago)'!$E:$E,MATCH($B2667,'Pliegos Tarifarios (Santiago)'!$A:$A,0))</f>
        <v>5467.0935967999994</v>
      </c>
      <c r="Q2667" s="19" cm="1">
        <f t="array" ref="Q2667">H2667*_xlfn.IFS(H2667&lt;=350,INDEX('Pliegos Tarifarios (Santiago)'!$F:$F,MATCH($B2667,'Pliegos Tarifarios (Santiago)'!$A:$A,0)),H2667&lt;=500,INDEX('Pliegos Tarifarios (Santiago)'!$G:$G,MATCH($B2667,'Pliegos Tarifarios (Santiago)'!$A:$A,0)),H2667&lt;=1000,INDEX('Pliegos Tarifarios (Santiago)'!$H:$H,MATCH($B2667,'Pliegos Tarifarios (Santiago)'!$A:$A,0)),H2667&lt;=5000,INDEX('Pliegos Tarifarios (Santiago)'!$I:$I,MATCH($B2667,'Pliegos Tarifarios (Santiago)'!$A:$A,0)),H2667&gt;5000,INDEX('Pliegos Tarifarios (Santiago)'!$J:$J,MATCH($B2667,'Pliegos Tarifarios (Santiago)'!$A:$A,0)))/1.19</f>
        <v>591.2064648739497</v>
      </c>
      <c r="R2667" s="19">
        <f>INDEX('Pliegos Tarifarios (Santiago)'!$K:$K,MATCH($B2667,'Pliegos Tarifarios (Santiago)'!$A:$A,0))</f>
        <v>732.99199999999996</v>
      </c>
      <c r="S2667" s="21">
        <f t="shared" si="163"/>
        <v>82856.799568373943</v>
      </c>
      <c r="T2667" s="21">
        <f t="shared" si="164"/>
        <v>15742.79191799105</v>
      </c>
      <c r="U2667" s="19">
        <v>0</v>
      </c>
      <c r="V2667" s="21">
        <f t="shared" si="165"/>
        <v>98599.591486364996</v>
      </c>
    </row>
    <row r="2668" spans="1:22" x14ac:dyDescent="0.3">
      <c r="A2668" s="3" t="s">
        <v>142</v>
      </c>
      <c r="B2668" s="3">
        <v>11</v>
      </c>
      <c r="C2668" s="4" t="s">
        <v>178</v>
      </c>
      <c r="D2668" s="3" t="s">
        <v>430</v>
      </c>
      <c r="E2668" s="3" t="s">
        <v>279</v>
      </c>
      <c r="F2668" s="4" t="s">
        <v>431</v>
      </c>
      <c r="G2668" s="3" t="s">
        <v>30</v>
      </c>
      <c r="H2668" s="5">
        <v>419.2081</v>
      </c>
      <c r="I2668" s="5">
        <v>1.149</v>
      </c>
      <c r="J2668" s="5">
        <v>1.1486000000000001</v>
      </c>
      <c r="K2668" s="6">
        <v>0.99965187119234122</v>
      </c>
      <c r="L2668" s="5">
        <v>13.52</v>
      </c>
      <c r="M2668" s="19">
        <f>H2668*INDEX('Pliegos Tarifarios (Santiago)'!$B:$B,MATCH($B2668,'Pliegos Tarifarios (Santiago)'!$A:$A,0))</f>
        <v>55236.116880300004</v>
      </c>
      <c r="N2668" s="19">
        <f>I2668*INDEX('Pliegos Tarifarios (Santiago)'!$C:$C,MATCH($B2668,'Pliegos Tarifarios (Santiago)'!$A:$A,0))</f>
        <v>3993.2380469999998</v>
      </c>
      <c r="O2668" s="19">
        <f>J2668*INDEX('Pliegos Tarifarios (Santiago)'!$D:$D,MATCH($B2668,'Pliegos Tarifarios (Santiago)'!$A:$A,0))</f>
        <v>16711.753259200003</v>
      </c>
      <c r="P2668" s="19">
        <f>H2668*INDEX('Pliegos Tarifarios (Santiago)'!$E:$E,MATCH($B2668,'Pliegos Tarifarios (Santiago)'!$A:$A,0))</f>
        <v>5459.7662943999994</v>
      </c>
      <c r="Q2668" s="19" cm="1">
        <f t="array" ref="Q2668">H2668*_xlfn.IFS(H2668&lt;=350,INDEX('Pliegos Tarifarios (Santiago)'!$F:$F,MATCH($B2668,'Pliegos Tarifarios (Santiago)'!$A:$A,0)),H2668&lt;=500,INDEX('Pliegos Tarifarios (Santiago)'!$G:$G,MATCH($B2668,'Pliegos Tarifarios (Santiago)'!$A:$A,0)),H2668&lt;=1000,INDEX('Pliegos Tarifarios (Santiago)'!$H:$H,MATCH($B2668,'Pliegos Tarifarios (Santiago)'!$A:$A,0)),H2668&lt;=5000,INDEX('Pliegos Tarifarios (Santiago)'!$I:$I,MATCH($B2668,'Pliegos Tarifarios (Santiago)'!$A:$A,0)),H2668&gt;5000,INDEX('Pliegos Tarifarios (Santiago)'!$J:$J,MATCH($B2668,'Pliegos Tarifarios (Santiago)'!$A:$A,0)))/1.19</f>
        <v>590.41409714285726</v>
      </c>
      <c r="R2668" s="19">
        <f>INDEX('Pliegos Tarifarios (Santiago)'!$K:$K,MATCH($B2668,'Pliegos Tarifarios (Santiago)'!$A:$A,0))</f>
        <v>732.99199999999996</v>
      </c>
      <c r="S2668" s="21">
        <f t="shared" si="163"/>
        <v>82724.280578042861</v>
      </c>
      <c r="T2668" s="21">
        <f t="shared" si="164"/>
        <v>15717.613309828144</v>
      </c>
      <c r="U2668" s="19">
        <v>0</v>
      </c>
      <c r="V2668" s="21">
        <f t="shared" si="165"/>
        <v>98441.893887871003</v>
      </c>
    </row>
    <row r="2669" spans="1:22" x14ac:dyDescent="0.3">
      <c r="A2669" s="3" t="s">
        <v>142</v>
      </c>
      <c r="B2669" s="3">
        <v>11</v>
      </c>
      <c r="C2669" s="4" t="s">
        <v>178</v>
      </c>
      <c r="D2669" s="3" t="s">
        <v>432</v>
      </c>
      <c r="E2669" s="3" t="s">
        <v>279</v>
      </c>
      <c r="F2669" s="4" t="s">
        <v>433</v>
      </c>
      <c r="G2669" s="3" t="s">
        <v>30</v>
      </c>
      <c r="H2669" s="5">
        <v>418.93060000000003</v>
      </c>
      <c r="I2669" s="5">
        <v>1.137</v>
      </c>
      <c r="J2669" s="5">
        <v>1.137</v>
      </c>
      <c r="K2669" s="6">
        <v>1</v>
      </c>
      <c r="L2669" s="5">
        <v>13.51</v>
      </c>
      <c r="M2669" s="19">
        <f>H2669*INDEX('Pliegos Tarifarios (Santiago)'!$B:$B,MATCH($B2669,'Pliegos Tarifarios (Santiago)'!$A:$A,0))</f>
        <v>55199.552647800003</v>
      </c>
      <c r="N2669" s="19">
        <f>I2669*INDEX('Pliegos Tarifarios (Santiago)'!$C:$C,MATCH($B2669,'Pliegos Tarifarios (Santiago)'!$A:$A,0))</f>
        <v>3951.5332109999999</v>
      </c>
      <c r="O2669" s="19">
        <f>J2669*INDEX('Pliegos Tarifarios (Santiago)'!$D:$D,MATCH($B2669,'Pliegos Tarifarios (Santiago)'!$A:$A,0))</f>
        <v>16542.977064000002</v>
      </c>
      <c r="P2669" s="19">
        <f>H2669*INDEX('Pliegos Tarifarios (Santiago)'!$E:$E,MATCH($B2669,'Pliegos Tarifarios (Santiago)'!$A:$A,0))</f>
        <v>5456.1521344000003</v>
      </c>
      <c r="Q2669" s="19" cm="1">
        <f t="array" ref="Q2669">H2669*_xlfn.IFS(H2669&lt;=350,INDEX('Pliegos Tarifarios (Santiago)'!$F:$F,MATCH($B2669,'Pliegos Tarifarios (Santiago)'!$A:$A,0)),H2669&lt;=500,INDEX('Pliegos Tarifarios (Santiago)'!$G:$G,MATCH($B2669,'Pliegos Tarifarios (Santiago)'!$A:$A,0)),H2669&lt;=1000,INDEX('Pliegos Tarifarios (Santiago)'!$H:$H,MATCH($B2669,'Pliegos Tarifarios (Santiago)'!$A:$A,0)),H2669&lt;=5000,INDEX('Pliegos Tarifarios (Santiago)'!$I:$I,MATCH($B2669,'Pliegos Tarifarios (Santiago)'!$A:$A,0)),H2669&gt;5000,INDEX('Pliegos Tarifarios (Santiago)'!$J:$J,MATCH($B2669,'Pliegos Tarifarios (Santiago)'!$A:$A,0)))/1.19</f>
        <v>590.02326521008411</v>
      </c>
      <c r="R2669" s="19">
        <f>INDEX('Pliegos Tarifarios (Santiago)'!$K:$K,MATCH($B2669,'Pliegos Tarifarios (Santiago)'!$A:$A,0))</f>
        <v>732.99199999999996</v>
      </c>
      <c r="S2669" s="21">
        <f t="shared" si="163"/>
        <v>82473.230322410091</v>
      </c>
      <c r="T2669" s="21">
        <f t="shared" si="164"/>
        <v>15669.913761257918</v>
      </c>
      <c r="U2669" s="19">
        <v>0</v>
      </c>
      <c r="V2669" s="21">
        <f t="shared" si="165"/>
        <v>98143.144083668012</v>
      </c>
    </row>
    <row r="2670" spans="1:22" x14ac:dyDescent="0.3">
      <c r="A2670" s="3" t="s">
        <v>142</v>
      </c>
      <c r="B2670" s="3">
        <v>11</v>
      </c>
      <c r="C2670" s="4" t="s">
        <v>178</v>
      </c>
      <c r="D2670" s="3" t="s">
        <v>434</v>
      </c>
      <c r="E2670" s="3" t="s">
        <v>279</v>
      </c>
      <c r="F2670" s="4" t="s">
        <v>435</v>
      </c>
      <c r="G2670" s="3" t="s">
        <v>30</v>
      </c>
      <c r="H2670" s="5">
        <v>418.72190000000001</v>
      </c>
      <c r="I2670" s="5">
        <v>1.1496</v>
      </c>
      <c r="J2670" s="5">
        <v>1.1496</v>
      </c>
      <c r="K2670" s="6">
        <v>1</v>
      </c>
      <c r="L2670" s="5">
        <v>13.51</v>
      </c>
      <c r="M2670" s="19">
        <f>H2670*INDEX('Pliegos Tarifarios (Santiago)'!$B:$B,MATCH($B2670,'Pliegos Tarifarios (Santiago)'!$A:$A,0))</f>
        <v>55172.053709700005</v>
      </c>
      <c r="N2670" s="19">
        <f>I2670*INDEX('Pliegos Tarifarios (Santiago)'!$C:$C,MATCH($B2670,'Pliegos Tarifarios (Santiago)'!$A:$A,0))</f>
        <v>3995.3232887999998</v>
      </c>
      <c r="O2670" s="19">
        <f>J2670*INDEX('Pliegos Tarifarios (Santiago)'!$D:$D,MATCH($B2670,'Pliegos Tarifarios (Santiago)'!$A:$A,0))</f>
        <v>16726.3029312</v>
      </c>
      <c r="P2670" s="19">
        <f>H2670*INDEX('Pliegos Tarifarios (Santiago)'!$E:$E,MATCH($B2670,'Pliegos Tarifarios (Santiago)'!$A:$A,0))</f>
        <v>5453.4340255999996</v>
      </c>
      <c r="Q2670" s="19" cm="1">
        <f t="array" ref="Q2670">H2670*_xlfn.IFS(H2670&lt;=350,INDEX('Pliegos Tarifarios (Santiago)'!$F:$F,MATCH($B2670,'Pliegos Tarifarios (Santiago)'!$A:$A,0)),H2670&lt;=500,INDEX('Pliegos Tarifarios (Santiago)'!$G:$G,MATCH($B2670,'Pliegos Tarifarios (Santiago)'!$A:$A,0)),H2670&lt;=1000,INDEX('Pliegos Tarifarios (Santiago)'!$H:$H,MATCH($B2670,'Pliegos Tarifarios (Santiago)'!$A:$A,0)),H2670&lt;=5000,INDEX('Pliegos Tarifarios (Santiago)'!$I:$I,MATCH($B2670,'Pliegos Tarifarios (Santiago)'!$A:$A,0)),H2670&gt;5000,INDEX('Pliegos Tarifarios (Santiago)'!$J:$J,MATCH($B2670,'Pliegos Tarifarios (Santiago)'!$A:$A,0)))/1.19</f>
        <v>589.72933142857153</v>
      </c>
      <c r="R2670" s="19">
        <f>INDEX('Pliegos Tarifarios (Santiago)'!$K:$K,MATCH($B2670,'Pliegos Tarifarios (Santiago)'!$A:$A,0))</f>
        <v>732.99199999999996</v>
      </c>
      <c r="S2670" s="21">
        <f t="shared" si="163"/>
        <v>82669.835286728587</v>
      </c>
      <c r="T2670" s="21">
        <f t="shared" si="164"/>
        <v>15707.268704478432</v>
      </c>
      <c r="U2670" s="19">
        <v>0</v>
      </c>
      <c r="V2670" s="21">
        <f t="shared" si="165"/>
        <v>98377.103991207026</v>
      </c>
    </row>
    <row r="2671" spans="1:22" x14ac:dyDescent="0.3">
      <c r="A2671" s="3" t="s">
        <v>142</v>
      </c>
      <c r="B2671" s="3">
        <v>11</v>
      </c>
      <c r="C2671" s="4" t="s">
        <v>178</v>
      </c>
      <c r="D2671" s="3" t="s">
        <v>436</v>
      </c>
      <c r="E2671" s="3" t="s">
        <v>437</v>
      </c>
      <c r="F2671" s="4" t="s">
        <v>438</v>
      </c>
      <c r="G2671" s="3" t="s">
        <v>16</v>
      </c>
      <c r="H2671" s="5">
        <v>1117.2725</v>
      </c>
      <c r="I2671" s="5">
        <v>3.0350999999999999</v>
      </c>
      <c r="J2671" s="5">
        <v>3.0350999999999999</v>
      </c>
      <c r="K2671" s="6">
        <v>1</v>
      </c>
      <c r="L2671" s="5">
        <v>36.04</v>
      </c>
      <c r="M2671" s="19">
        <f>H2671*INDEX('Pliegos Tarifarios (Santiago)'!$B:$B,MATCH($B2671,'Pliegos Tarifarios (Santiago)'!$A:$A,0))</f>
        <v>147215.17641750001</v>
      </c>
      <c r="N2671" s="19">
        <f>I2671*INDEX('Pliegos Tarifarios (Santiago)'!$C:$C,MATCH($B2671,'Pliegos Tarifarios (Santiago)'!$A:$A,0))</f>
        <v>10548.195645299998</v>
      </c>
      <c r="O2671" s="19">
        <f>J2671*INDEX('Pliegos Tarifarios (Santiago)'!$D:$D,MATCH($B2671,'Pliegos Tarifarios (Santiago)'!$A:$A,0))</f>
        <v>44159.709487200002</v>
      </c>
      <c r="P2671" s="19">
        <f>H2671*INDEX('Pliegos Tarifarios (Santiago)'!$E:$E,MATCH($B2671,'Pliegos Tarifarios (Santiago)'!$A:$A,0))</f>
        <v>14551.357039999999</v>
      </c>
      <c r="Q2671" s="19" cm="1">
        <f t="array" ref="Q2671">H2671*_xlfn.IFS(H2671&lt;=350,INDEX('Pliegos Tarifarios (Santiago)'!$F:$F,MATCH($B2671,'Pliegos Tarifarios (Santiago)'!$A:$A,0)),H2671&lt;=500,INDEX('Pliegos Tarifarios (Santiago)'!$G:$G,MATCH($B2671,'Pliegos Tarifarios (Santiago)'!$A:$A,0)),H2671&lt;=1000,INDEX('Pliegos Tarifarios (Santiago)'!$H:$H,MATCH($B2671,'Pliegos Tarifarios (Santiago)'!$A:$A,0)),H2671&lt;=5000,INDEX('Pliegos Tarifarios (Santiago)'!$I:$I,MATCH($B2671,'Pliegos Tarifarios (Santiago)'!$A:$A,0)),H2671&gt;5000,INDEX('Pliegos Tarifarios (Santiago)'!$J:$J,MATCH($B2671,'Pliegos Tarifarios (Santiago)'!$A:$A,0)))/1.19</f>
        <v>3352.7563844537817</v>
      </c>
      <c r="R2671" s="19">
        <f>INDEX('Pliegos Tarifarios (Santiago)'!$K:$K,MATCH($B2671,'Pliegos Tarifarios (Santiago)'!$A:$A,0))</f>
        <v>732.99199999999996</v>
      </c>
      <c r="S2671" s="21">
        <f t="shared" si="163"/>
        <v>220560.1869744538</v>
      </c>
      <c r="T2671" s="21">
        <f t="shared" si="164"/>
        <v>41906.435525146226</v>
      </c>
      <c r="U2671" s="19">
        <v>0</v>
      </c>
      <c r="V2671" s="21">
        <f t="shared" si="165"/>
        <v>262466.62249960005</v>
      </c>
    </row>
    <row r="2672" spans="1:22" x14ac:dyDescent="0.3">
      <c r="A2672" s="3" t="s">
        <v>142</v>
      </c>
      <c r="B2672" s="3">
        <v>11</v>
      </c>
      <c r="C2672" s="4" t="s">
        <v>178</v>
      </c>
      <c r="D2672" s="3" t="s">
        <v>439</v>
      </c>
      <c r="E2672" s="3" t="s">
        <v>437</v>
      </c>
      <c r="F2672" s="4" t="s">
        <v>440</v>
      </c>
      <c r="G2672" s="3" t="s">
        <v>16</v>
      </c>
      <c r="H2672" s="5">
        <v>1116.0654999999999</v>
      </c>
      <c r="I2672" s="5">
        <v>3.1017999999999999</v>
      </c>
      <c r="J2672" s="5">
        <v>3.0312000000000001</v>
      </c>
      <c r="K2672" s="6">
        <v>0.97723902250306283</v>
      </c>
      <c r="L2672" s="5">
        <v>36</v>
      </c>
      <c r="M2672" s="19">
        <f>H2672*INDEX('Pliegos Tarifarios (Santiago)'!$B:$B,MATCH($B2672,'Pliegos Tarifarios (Santiago)'!$A:$A,0))</f>
        <v>147056.1384765</v>
      </c>
      <c r="N2672" s="19">
        <f>I2672*INDEX('Pliegos Tarifarios (Santiago)'!$C:$C,MATCH($B2672,'Pliegos Tarifarios (Santiago)'!$A:$A,0))</f>
        <v>10780.0050254</v>
      </c>
      <c r="O2672" s="19">
        <f>J2672*INDEX('Pliegos Tarifarios (Santiago)'!$D:$D,MATCH($B2672,'Pliegos Tarifarios (Santiago)'!$A:$A,0))</f>
        <v>44102.965766400004</v>
      </c>
      <c r="P2672" s="19">
        <f>H2672*INDEX('Pliegos Tarifarios (Santiago)'!$E:$E,MATCH($B2672,'Pliegos Tarifarios (Santiago)'!$A:$A,0))</f>
        <v>14535.637071999998</v>
      </c>
      <c r="Q2672" s="19" cm="1">
        <f t="array" ref="Q2672">H2672*_xlfn.IFS(H2672&lt;=350,INDEX('Pliegos Tarifarios (Santiago)'!$F:$F,MATCH($B2672,'Pliegos Tarifarios (Santiago)'!$A:$A,0)),H2672&lt;=500,INDEX('Pliegos Tarifarios (Santiago)'!$G:$G,MATCH($B2672,'Pliegos Tarifarios (Santiago)'!$A:$A,0)),H2672&lt;=1000,INDEX('Pliegos Tarifarios (Santiago)'!$H:$H,MATCH($B2672,'Pliegos Tarifarios (Santiago)'!$A:$A,0)),H2672&lt;=5000,INDEX('Pliegos Tarifarios (Santiago)'!$I:$I,MATCH($B2672,'Pliegos Tarifarios (Santiago)'!$A:$A,0)),H2672&gt;5000,INDEX('Pliegos Tarifarios (Santiago)'!$J:$J,MATCH($B2672,'Pliegos Tarifarios (Santiago)'!$A:$A,0)))/1.19</f>
        <v>3349.1343701680667</v>
      </c>
      <c r="R2672" s="19">
        <f>INDEX('Pliegos Tarifarios (Santiago)'!$K:$K,MATCH($B2672,'Pliegos Tarifarios (Santiago)'!$A:$A,0))</f>
        <v>732.99199999999996</v>
      </c>
      <c r="S2672" s="21">
        <f t="shared" si="163"/>
        <v>220556.87271046807</v>
      </c>
      <c r="T2672" s="21">
        <f t="shared" si="164"/>
        <v>41905.805814988933</v>
      </c>
      <c r="U2672" s="19">
        <v>0</v>
      </c>
      <c r="V2672" s="21">
        <f t="shared" si="165"/>
        <v>262462.67852545698</v>
      </c>
    </row>
    <row r="2673" spans="1:22" x14ac:dyDescent="0.3">
      <c r="A2673" s="3" t="s">
        <v>142</v>
      </c>
      <c r="B2673" s="3">
        <v>11</v>
      </c>
      <c r="C2673" s="4" t="s">
        <v>178</v>
      </c>
      <c r="D2673" s="3" t="s">
        <v>441</v>
      </c>
      <c r="E2673" s="3" t="s">
        <v>437</v>
      </c>
      <c r="F2673" s="4" t="s">
        <v>442</v>
      </c>
      <c r="G2673" s="3" t="s">
        <v>30</v>
      </c>
      <c r="H2673" s="5">
        <v>418.37569999999999</v>
      </c>
      <c r="I2673" s="5">
        <v>1.1516</v>
      </c>
      <c r="J2673" s="5">
        <v>1.1516</v>
      </c>
      <c r="K2673" s="6">
        <v>1</v>
      </c>
      <c r="L2673" s="5">
        <v>13.5</v>
      </c>
      <c r="M2673" s="19">
        <f>H2673*INDEX('Pliegos Tarifarios (Santiago)'!$B:$B,MATCH($B2673,'Pliegos Tarifarios (Santiago)'!$A:$A,0))</f>
        <v>55126.437359100004</v>
      </c>
      <c r="N2673" s="19">
        <f>I2673*INDEX('Pliegos Tarifarios (Santiago)'!$C:$C,MATCH($B2673,'Pliegos Tarifarios (Santiago)'!$A:$A,0))</f>
        <v>4002.2740947999996</v>
      </c>
      <c r="O2673" s="19">
        <f>J2673*INDEX('Pliegos Tarifarios (Santiago)'!$D:$D,MATCH($B2673,'Pliegos Tarifarios (Santiago)'!$A:$A,0))</f>
        <v>16755.402275199998</v>
      </c>
      <c r="P2673" s="19">
        <f>H2673*INDEX('Pliegos Tarifarios (Santiago)'!$E:$E,MATCH($B2673,'Pliegos Tarifarios (Santiago)'!$A:$A,0))</f>
        <v>5448.9251167999992</v>
      </c>
      <c r="Q2673" s="19" cm="1">
        <f t="array" ref="Q2673">H2673*_xlfn.IFS(H2673&lt;=350,INDEX('Pliegos Tarifarios (Santiago)'!$F:$F,MATCH($B2673,'Pliegos Tarifarios (Santiago)'!$A:$A,0)),H2673&lt;=500,INDEX('Pliegos Tarifarios (Santiago)'!$G:$G,MATCH($B2673,'Pliegos Tarifarios (Santiago)'!$A:$A,0)),H2673&lt;=1000,INDEX('Pliegos Tarifarios (Santiago)'!$H:$H,MATCH($B2673,'Pliegos Tarifarios (Santiago)'!$A:$A,0)),H2673&lt;=5000,INDEX('Pliegos Tarifarios (Santiago)'!$I:$I,MATCH($B2673,'Pliegos Tarifarios (Santiago)'!$A:$A,0)),H2673&gt;5000,INDEX('Pliegos Tarifarios (Santiago)'!$J:$J,MATCH($B2673,'Pliegos Tarifarios (Santiago)'!$A:$A,0)))/1.19</f>
        <v>589.24174218487406</v>
      </c>
      <c r="R2673" s="19">
        <f>INDEX('Pliegos Tarifarios (Santiago)'!$K:$K,MATCH($B2673,'Pliegos Tarifarios (Santiago)'!$A:$A,0))</f>
        <v>732.99199999999996</v>
      </c>
      <c r="S2673" s="21">
        <f t="shared" si="163"/>
        <v>82655.272588084888</v>
      </c>
      <c r="T2673" s="21">
        <f t="shared" si="164"/>
        <v>15704.501791736129</v>
      </c>
      <c r="U2673" s="19">
        <v>0</v>
      </c>
      <c r="V2673" s="21">
        <f t="shared" si="165"/>
        <v>98359.774379821014</v>
      </c>
    </row>
    <row r="2674" spans="1:22" x14ac:dyDescent="0.3">
      <c r="A2674" s="3" t="s">
        <v>142</v>
      </c>
      <c r="B2674" s="3">
        <v>11</v>
      </c>
      <c r="C2674" s="4" t="s">
        <v>178</v>
      </c>
      <c r="D2674" s="3" t="s">
        <v>443</v>
      </c>
      <c r="E2674" s="3" t="s">
        <v>444</v>
      </c>
      <c r="F2674" s="4" t="s">
        <v>445</v>
      </c>
      <c r="G2674" s="3" t="s">
        <v>16</v>
      </c>
      <c r="H2674" s="5">
        <v>2093.4531999999999</v>
      </c>
      <c r="I2674" s="5">
        <v>5.6917999999999997</v>
      </c>
      <c r="J2674" s="5">
        <v>5.6376999999999997</v>
      </c>
      <c r="K2674" s="6">
        <v>0.99049509821146209</v>
      </c>
      <c r="L2674" s="5">
        <v>67.53</v>
      </c>
      <c r="M2674" s="19">
        <f>H2674*INDEX('Pliegos Tarifarios (Santiago)'!$B:$B,MATCH($B2674,'Pliegos Tarifarios (Santiago)'!$A:$A,0))</f>
        <v>275839.67399159999</v>
      </c>
      <c r="N2674" s="19">
        <f>I2674*INDEX('Pliegos Tarifarios (Santiago)'!$C:$C,MATCH($B2674,'Pliegos Tarifarios (Santiago)'!$A:$A,0))</f>
        <v>19781.298795399998</v>
      </c>
      <c r="O2674" s="19">
        <f>J2674*INDEX('Pliegos Tarifarios (Santiago)'!$D:$D,MATCH($B2674,'Pliegos Tarifarios (Santiago)'!$A:$A,0))</f>
        <v>82026.685834399992</v>
      </c>
      <c r="P2674" s="19">
        <f>H2674*INDEX('Pliegos Tarifarios (Santiago)'!$E:$E,MATCH($B2674,'Pliegos Tarifarios (Santiago)'!$A:$A,0))</f>
        <v>27265.134476799998</v>
      </c>
      <c r="Q2674" s="19" cm="1">
        <f t="array" ref="Q2674">H2674*_xlfn.IFS(H2674&lt;=350,INDEX('Pliegos Tarifarios (Santiago)'!$F:$F,MATCH($B2674,'Pliegos Tarifarios (Santiago)'!$A:$A,0)),H2674&lt;=500,INDEX('Pliegos Tarifarios (Santiago)'!$G:$G,MATCH($B2674,'Pliegos Tarifarios (Santiago)'!$A:$A,0)),H2674&lt;=1000,INDEX('Pliegos Tarifarios (Santiago)'!$H:$H,MATCH($B2674,'Pliegos Tarifarios (Santiago)'!$A:$A,0)),H2674&lt;=5000,INDEX('Pliegos Tarifarios (Santiago)'!$I:$I,MATCH($B2674,'Pliegos Tarifarios (Santiago)'!$A:$A,0)),H2674&gt;5000,INDEX('Pliegos Tarifarios (Santiago)'!$J:$J,MATCH($B2674,'Pliegos Tarifarios (Santiago)'!$A:$A,0)))/1.19</f>
        <v>6282.1188043697475</v>
      </c>
      <c r="R2674" s="19">
        <f>INDEX('Pliegos Tarifarios (Santiago)'!$K:$K,MATCH($B2674,'Pliegos Tarifarios (Santiago)'!$A:$A,0))</f>
        <v>732.99199999999996</v>
      </c>
      <c r="S2674" s="21">
        <f t="shared" si="163"/>
        <v>411927.90390256979</v>
      </c>
      <c r="T2674" s="21">
        <f t="shared" si="164"/>
        <v>78266.301741488263</v>
      </c>
      <c r="U2674" s="19">
        <v>0</v>
      </c>
      <c r="V2674" s="21">
        <f t="shared" si="165"/>
        <v>490194.20564405806</v>
      </c>
    </row>
    <row r="2675" spans="1:22" x14ac:dyDescent="0.3">
      <c r="A2675" s="3" t="s">
        <v>142</v>
      </c>
      <c r="B2675" s="3">
        <v>11</v>
      </c>
      <c r="C2675" s="4" t="s">
        <v>178</v>
      </c>
      <c r="D2675" s="3" t="s">
        <v>446</v>
      </c>
      <c r="E2675" s="3" t="s">
        <v>444</v>
      </c>
      <c r="F2675" s="4" t="s">
        <v>447</v>
      </c>
      <c r="G2675" s="3" t="s">
        <v>16</v>
      </c>
      <c r="H2675" s="5">
        <v>1672.6164000000001</v>
      </c>
      <c r="I2675" s="5">
        <v>4.6284000000000001</v>
      </c>
      <c r="J2675" s="5">
        <v>4.6284000000000001</v>
      </c>
      <c r="K2675" s="6">
        <v>1</v>
      </c>
      <c r="L2675" s="5">
        <v>53.96</v>
      </c>
      <c r="M2675" s="19">
        <f>H2675*INDEX('Pliegos Tarifarios (Santiago)'!$B:$B,MATCH($B2675,'Pliegos Tarifarios (Santiago)'!$A:$A,0))</f>
        <v>220388.95471320002</v>
      </c>
      <c r="N2675" s="19">
        <f>I2675*INDEX('Pliegos Tarifarios (Santiago)'!$C:$C,MATCH($B2675,'Pliegos Tarifarios (Santiago)'!$A:$A,0))</f>
        <v>16085.555245199999</v>
      </c>
      <c r="O2675" s="19">
        <f>J2675*INDEX('Pliegos Tarifarios (Santiago)'!$D:$D,MATCH($B2675,'Pliegos Tarifarios (Santiago)'!$A:$A,0))</f>
        <v>67341.701884800001</v>
      </c>
      <c r="P2675" s="19">
        <f>H2675*INDEX('Pliegos Tarifarios (Santiago)'!$E:$E,MATCH($B2675,'Pliegos Tarifarios (Santiago)'!$A:$A,0))</f>
        <v>21784.155993600001</v>
      </c>
      <c r="Q2675" s="19" cm="1">
        <f t="array" ref="Q2675">H2675*_xlfn.IFS(H2675&lt;=350,INDEX('Pliegos Tarifarios (Santiago)'!$F:$F,MATCH($B2675,'Pliegos Tarifarios (Santiago)'!$A:$A,0)),H2675&lt;=500,INDEX('Pliegos Tarifarios (Santiago)'!$G:$G,MATCH($B2675,'Pliegos Tarifarios (Santiago)'!$A:$A,0)),H2675&lt;=1000,INDEX('Pliegos Tarifarios (Santiago)'!$H:$H,MATCH($B2675,'Pliegos Tarifarios (Santiago)'!$A:$A,0)),H2675&lt;=5000,INDEX('Pliegos Tarifarios (Santiago)'!$I:$I,MATCH($B2675,'Pliegos Tarifarios (Santiago)'!$A:$A,0)),H2675&gt;5000,INDEX('Pliegos Tarifarios (Santiago)'!$J:$J,MATCH($B2675,'Pliegos Tarifarios (Santiago)'!$A:$A,0)))/1.19</f>
        <v>5019.2547599999998</v>
      </c>
      <c r="R2675" s="19">
        <f>INDEX('Pliegos Tarifarios (Santiago)'!$K:$K,MATCH($B2675,'Pliegos Tarifarios (Santiago)'!$A:$A,0))</f>
        <v>732.99199999999996</v>
      </c>
      <c r="S2675" s="21">
        <f t="shared" si="163"/>
        <v>331352.61459680006</v>
      </c>
      <c r="T2675" s="21">
        <f t="shared" si="164"/>
        <v>62956.996773392013</v>
      </c>
      <c r="U2675" s="19">
        <v>0</v>
      </c>
      <c r="V2675" s="21">
        <f t="shared" si="165"/>
        <v>394309.61137019208</v>
      </c>
    </row>
    <row r="2676" spans="1:22" x14ac:dyDescent="0.3">
      <c r="A2676" s="3" t="s">
        <v>142</v>
      </c>
      <c r="B2676" s="3">
        <v>11</v>
      </c>
      <c r="C2676" s="4" t="s">
        <v>178</v>
      </c>
      <c r="D2676" s="3" t="s">
        <v>448</v>
      </c>
      <c r="E2676" s="3" t="s">
        <v>327</v>
      </c>
      <c r="F2676" s="4" t="s">
        <v>449</v>
      </c>
      <c r="G2676" s="3" t="s">
        <v>16</v>
      </c>
      <c r="H2676" s="5">
        <v>3495.9038999999998</v>
      </c>
      <c r="I2676" s="5">
        <v>9.7283000000000008</v>
      </c>
      <c r="J2676" s="5">
        <v>9.7283000000000008</v>
      </c>
      <c r="K2676" s="6">
        <v>1</v>
      </c>
      <c r="L2676" s="5">
        <v>112.77</v>
      </c>
      <c r="M2676" s="19">
        <f>H2676*INDEX('Pliegos Tarifarios (Santiago)'!$B:$B,MATCH($B2676,'Pliegos Tarifarios (Santiago)'!$A:$A,0))</f>
        <v>460630.78557569999</v>
      </c>
      <c r="N2676" s="19">
        <f>I2676*INDEX('Pliegos Tarifarios (Santiago)'!$C:$C,MATCH($B2676,'Pliegos Tarifarios (Santiago)'!$A:$A,0))</f>
        <v>33809.7630049</v>
      </c>
      <c r="O2676" s="19">
        <f>J2676*INDEX('Pliegos Tarifarios (Santiago)'!$D:$D,MATCH($B2676,'Pliegos Tarifarios (Santiago)'!$A:$A,0))</f>
        <v>141543.57411760002</v>
      </c>
      <c r="P2676" s="19">
        <f>H2676*INDEX('Pliegos Tarifarios (Santiago)'!$E:$E,MATCH($B2676,'Pliegos Tarifarios (Santiago)'!$A:$A,0))</f>
        <v>45530.652393599994</v>
      </c>
      <c r="Q2676" s="19" cm="1">
        <f t="array" ref="Q2676">H2676*_xlfn.IFS(H2676&lt;=350,INDEX('Pliegos Tarifarios (Santiago)'!$F:$F,MATCH($B2676,'Pliegos Tarifarios (Santiago)'!$A:$A,0)),H2676&lt;=500,INDEX('Pliegos Tarifarios (Santiago)'!$G:$G,MATCH($B2676,'Pliegos Tarifarios (Santiago)'!$A:$A,0)),H2676&lt;=1000,INDEX('Pliegos Tarifarios (Santiago)'!$H:$H,MATCH($B2676,'Pliegos Tarifarios (Santiago)'!$A:$A,0)),H2676&lt;=5000,INDEX('Pliegos Tarifarios (Santiago)'!$I:$I,MATCH($B2676,'Pliegos Tarifarios (Santiago)'!$A:$A,0)),H2676&gt;5000,INDEX('Pliegos Tarifarios (Santiago)'!$J:$J,MATCH($B2676,'Pliegos Tarifarios (Santiago)'!$A:$A,0)))/1.19</f>
        <v>10490.649434369747</v>
      </c>
      <c r="R2676" s="19">
        <f>INDEX('Pliegos Tarifarios (Santiago)'!$K:$K,MATCH($B2676,'Pliegos Tarifarios (Santiago)'!$A:$A,0))</f>
        <v>732.99199999999996</v>
      </c>
      <c r="S2676" s="21">
        <f t="shared" si="163"/>
        <v>692738.41652616975</v>
      </c>
      <c r="T2676" s="21">
        <f t="shared" si="164"/>
        <v>131620.29913997225</v>
      </c>
      <c r="U2676" s="19">
        <v>0</v>
      </c>
      <c r="V2676" s="21">
        <f t="shared" si="165"/>
        <v>824358.71566614206</v>
      </c>
    </row>
    <row r="2677" spans="1:22" x14ac:dyDescent="0.3">
      <c r="A2677" s="3" t="s">
        <v>142</v>
      </c>
      <c r="B2677" s="3">
        <v>11</v>
      </c>
      <c r="C2677" s="4" t="s">
        <v>178</v>
      </c>
      <c r="D2677" s="3" t="s">
        <v>450</v>
      </c>
      <c r="E2677" s="3" t="s">
        <v>327</v>
      </c>
      <c r="F2677" s="4" t="s">
        <v>451</v>
      </c>
      <c r="G2677" s="3" t="s">
        <v>16</v>
      </c>
      <c r="H2677" s="5">
        <v>2782.4115999999999</v>
      </c>
      <c r="I2677" s="5">
        <v>7.6016000000000004</v>
      </c>
      <c r="J2677" s="5">
        <v>7.5622999999999996</v>
      </c>
      <c r="K2677" s="6">
        <v>0.99483003578194051</v>
      </c>
      <c r="L2677" s="5">
        <v>89.76</v>
      </c>
      <c r="M2677" s="19">
        <f>H2677*INDEX('Pliegos Tarifarios (Santiago)'!$B:$B,MATCH($B2677,'Pliegos Tarifarios (Santiago)'!$A:$A,0))</f>
        <v>366618.89965079998</v>
      </c>
      <c r="N2677" s="19">
        <f>I2677*INDEX('Pliegos Tarifarios (Santiago)'!$C:$C,MATCH($B2677,'Pliegos Tarifarios (Santiago)'!$A:$A,0))</f>
        <v>26418.6234448</v>
      </c>
      <c r="O2677" s="19">
        <f>J2677*INDEX('Pliegos Tarifarios (Santiago)'!$D:$D,MATCH($B2677,'Pliegos Tarifarios (Santiago)'!$A:$A,0))</f>
        <v>110028.9845656</v>
      </c>
      <c r="P2677" s="19">
        <f>H2677*INDEX('Pliegos Tarifarios (Santiago)'!$E:$E,MATCH($B2677,'Pliegos Tarifarios (Santiago)'!$A:$A,0))</f>
        <v>36238.128678399997</v>
      </c>
      <c r="Q2677" s="19" cm="1">
        <f t="array" ref="Q2677">H2677*_xlfn.IFS(H2677&lt;=350,INDEX('Pliegos Tarifarios (Santiago)'!$F:$F,MATCH($B2677,'Pliegos Tarifarios (Santiago)'!$A:$A,0)),H2677&lt;=500,INDEX('Pliegos Tarifarios (Santiago)'!$G:$G,MATCH($B2677,'Pliegos Tarifarios (Santiago)'!$A:$A,0)),H2677&lt;=1000,INDEX('Pliegos Tarifarios (Santiago)'!$H:$H,MATCH($B2677,'Pliegos Tarifarios (Santiago)'!$A:$A,0)),H2677&lt;=5000,INDEX('Pliegos Tarifarios (Santiago)'!$I:$I,MATCH($B2677,'Pliegos Tarifarios (Santiago)'!$A:$A,0)),H2677&gt;5000,INDEX('Pliegos Tarifarios (Santiago)'!$J:$J,MATCH($B2677,'Pliegos Tarifarios (Santiago)'!$A:$A,0)))/1.19</f>
        <v>8349.5729610084036</v>
      </c>
      <c r="R2677" s="19">
        <f>INDEX('Pliegos Tarifarios (Santiago)'!$K:$K,MATCH($B2677,'Pliegos Tarifarios (Santiago)'!$A:$A,0))</f>
        <v>732.99199999999996</v>
      </c>
      <c r="S2677" s="21">
        <f t="shared" si="163"/>
        <v>548387.20130060834</v>
      </c>
      <c r="T2677" s="21">
        <f t="shared" si="164"/>
        <v>104193.56824711559</v>
      </c>
      <c r="U2677" s="19">
        <v>0</v>
      </c>
      <c r="V2677" s="21">
        <f t="shared" si="165"/>
        <v>652580.76954772393</v>
      </c>
    </row>
    <row r="2678" spans="1:22" x14ac:dyDescent="0.3">
      <c r="A2678" s="3" t="s">
        <v>142</v>
      </c>
      <c r="B2678" s="3">
        <v>11</v>
      </c>
      <c r="C2678" s="4" t="s">
        <v>178</v>
      </c>
      <c r="D2678" s="3" t="s">
        <v>452</v>
      </c>
      <c r="E2678" s="3" t="s">
        <v>327</v>
      </c>
      <c r="F2678" s="4" t="s">
        <v>453</v>
      </c>
      <c r="G2678" s="3" t="s">
        <v>16</v>
      </c>
      <c r="H2678" s="5">
        <v>2087.9949999999999</v>
      </c>
      <c r="I2678" s="5">
        <v>5.6908000000000003</v>
      </c>
      <c r="J2678" s="5">
        <v>5.5963000000000003</v>
      </c>
      <c r="K2678" s="6">
        <v>0.98339425036901662</v>
      </c>
      <c r="L2678" s="5">
        <v>67.349999999999994</v>
      </c>
      <c r="M2678" s="19">
        <f>H2678*INDEX('Pliegos Tarifarios (Santiago)'!$B:$B,MATCH($B2678,'Pliegos Tarifarios (Santiago)'!$A:$A,0))</f>
        <v>275120.485185</v>
      </c>
      <c r="N2678" s="19">
        <f>I2678*INDEX('Pliegos Tarifarios (Santiago)'!$C:$C,MATCH($B2678,'Pliegos Tarifarios (Santiago)'!$A:$A,0))</f>
        <v>19777.823392400001</v>
      </c>
      <c r="O2678" s="19">
        <f>J2678*INDEX('Pliegos Tarifarios (Santiago)'!$D:$D,MATCH($B2678,'Pliegos Tarifarios (Santiago)'!$A:$A,0))</f>
        <v>81424.329413600004</v>
      </c>
      <c r="P2678" s="19">
        <f>H2678*INDEX('Pliegos Tarifarios (Santiago)'!$E:$E,MATCH($B2678,'Pliegos Tarifarios (Santiago)'!$A:$A,0))</f>
        <v>27194.046879999998</v>
      </c>
      <c r="Q2678" s="19" cm="1">
        <f t="array" ref="Q2678">H2678*_xlfn.IFS(H2678&lt;=350,INDEX('Pliegos Tarifarios (Santiago)'!$F:$F,MATCH($B2678,'Pliegos Tarifarios (Santiago)'!$A:$A,0)),H2678&lt;=500,INDEX('Pliegos Tarifarios (Santiago)'!$G:$G,MATCH($B2678,'Pliegos Tarifarios (Santiago)'!$A:$A,0)),H2678&lt;=1000,INDEX('Pliegos Tarifarios (Santiago)'!$H:$H,MATCH($B2678,'Pliegos Tarifarios (Santiago)'!$A:$A,0)),H2678&lt;=5000,INDEX('Pliegos Tarifarios (Santiago)'!$I:$I,MATCH($B2678,'Pliegos Tarifarios (Santiago)'!$A:$A,0)),H2678&gt;5000,INDEX('Pliegos Tarifarios (Santiago)'!$J:$J,MATCH($B2678,'Pliegos Tarifarios (Santiago)'!$A:$A,0)))/1.19</f>
        <v>6265.7396176470584</v>
      </c>
      <c r="R2678" s="19">
        <f>INDEX('Pliegos Tarifarios (Santiago)'!$K:$K,MATCH($B2678,'Pliegos Tarifarios (Santiago)'!$A:$A,0))</f>
        <v>732.99199999999996</v>
      </c>
      <c r="S2678" s="21">
        <f t="shared" si="163"/>
        <v>410515.41648864705</v>
      </c>
      <c r="T2678" s="21">
        <f t="shared" si="164"/>
        <v>77997.929132842939</v>
      </c>
      <c r="U2678" s="19">
        <v>0</v>
      </c>
      <c r="V2678" s="21">
        <f t="shared" si="165"/>
        <v>488513.34562148998</v>
      </c>
    </row>
    <row r="2679" spans="1:22" x14ac:dyDescent="0.3">
      <c r="A2679" s="3" t="s">
        <v>142</v>
      </c>
      <c r="B2679" s="3">
        <v>11</v>
      </c>
      <c r="C2679" s="4" t="s">
        <v>178</v>
      </c>
      <c r="D2679" s="3" t="s">
        <v>454</v>
      </c>
      <c r="E2679" s="3" t="s">
        <v>327</v>
      </c>
      <c r="F2679" s="4" t="s">
        <v>455</v>
      </c>
      <c r="G2679" s="3" t="s">
        <v>16</v>
      </c>
      <c r="H2679" s="5">
        <v>2093.87</v>
      </c>
      <c r="I2679" s="5">
        <v>5.7519999999999998</v>
      </c>
      <c r="J2679" s="5">
        <v>5.7057000000000002</v>
      </c>
      <c r="K2679" s="6">
        <v>0.99195062586926297</v>
      </c>
      <c r="L2679" s="5">
        <v>67.540000000000006</v>
      </c>
      <c r="M2679" s="19">
        <f>H2679*INDEX('Pliegos Tarifarios (Santiago)'!$B:$B,MATCH($B2679,'Pliegos Tarifarios (Santiago)'!$A:$A,0))</f>
        <v>275894.59281</v>
      </c>
      <c r="N2679" s="19">
        <f>I2679*INDEX('Pliegos Tarifarios (Santiago)'!$C:$C,MATCH($B2679,'Pliegos Tarifarios (Santiago)'!$A:$A,0))</f>
        <v>19990.518055999997</v>
      </c>
      <c r="O2679" s="19">
        <f>J2679*INDEX('Pliegos Tarifarios (Santiago)'!$D:$D,MATCH($B2679,'Pliegos Tarifarios (Santiago)'!$A:$A,0))</f>
        <v>83016.063530400002</v>
      </c>
      <c r="P2679" s="19">
        <f>H2679*INDEX('Pliegos Tarifarios (Santiago)'!$E:$E,MATCH($B2679,'Pliegos Tarifarios (Santiago)'!$A:$A,0))</f>
        <v>27270.562879999998</v>
      </c>
      <c r="Q2679" s="19" cm="1">
        <f t="array" ref="Q2679">H2679*_xlfn.IFS(H2679&lt;=350,INDEX('Pliegos Tarifarios (Santiago)'!$F:$F,MATCH($B2679,'Pliegos Tarifarios (Santiago)'!$A:$A,0)),H2679&lt;=500,INDEX('Pliegos Tarifarios (Santiago)'!$G:$G,MATCH($B2679,'Pliegos Tarifarios (Santiago)'!$A:$A,0)),H2679&lt;=1000,INDEX('Pliegos Tarifarios (Santiago)'!$H:$H,MATCH($B2679,'Pliegos Tarifarios (Santiago)'!$A:$A,0)),H2679&lt;=5000,INDEX('Pliegos Tarifarios (Santiago)'!$I:$I,MATCH($B2679,'Pliegos Tarifarios (Santiago)'!$A:$A,0)),H2679&gt;5000,INDEX('Pliegos Tarifarios (Santiago)'!$J:$J,MATCH($B2679,'Pliegos Tarifarios (Santiago)'!$A:$A,0)))/1.19</f>
        <v>6283.3695546218487</v>
      </c>
      <c r="R2679" s="19">
        <f>INDEX('Pliegos Tarifarios (Santiago)'!$K:$K,MATCH($B2679,'Pliegos Tarifarios (Santiago)'!$A:$A,0))</f>
        <v>732.99199999999996</v>
      </c>
      <c r="S2679" s="21">
        <f t="shared" si="163"/>
        <v>413188.09883102187</v>
      </c>
      <c r="T2679" s="21">
        <f t="shared" si="164"/>
        <v>78505.738777894163</v>
      </c>
      <c r="U2679" s="19">
        <v>0</v>
      </c>
      <c r="V2679" s="21">
        <f t="shared" si="165"/>
        <v>491693.83760891604</v>
      </c>
    </row>
    <row r="2680" spans="1:22" x14ac:dyDescent="0.3">
      <c r="A2680" s="3" t="s">
        <v>142</v>
      </c>
      <c r="B2680" s="3">
        <v>11</v>
      </c>
      <c r="C2680" s="4" t="s">
        <v>178</v>
      </c>
      <c r="D2680" s="3" t="s">
        <v>456</v>
      </c>
      <c r="E2680" s="3" t="s">
        <v>327</v>
      </c>
      <c r="F2680" s="4" t="s">
        <v>457</v>
      </c>
      <c r="G2680" s="3" t="s">
        <v>16</v>
      </c>
      <c r="H2680" s="5">
        <v>2095.9353999999998</v>
      </c>
      <c r="I2680" s="5">
        <v>5.8566000000000003</v>
      </c>
      <c r="J2680" s="5">
        <v>5.6974</v>
      </c>
      <c r="K2680" s="6">
        <v>0.97281699279445411</v>
      </c>
      <c r="L2680" s="5">
        <v>67.61</v>
      </c>
      <c r="M2680" s="19">
        <f>H2680*INDEX('Pliegos Tarifarios (Santiago)'!$B:$B,MATCH($B2680,'Pliegos Tarifarios (Santiago)'!$A:$A,0))</f>
        <v>276166.7361102</v>
      </c>
      <c r="N2680" s="19">
        <f>I2680*INDEX('Pliegos Tarifarios (Santiago)'!$C:$C,MATCH($B2680,'Pliegos Tarifarios (Santiago)'!$A:$A,0))</f>
        <v>20354.045209799999</v>
      </c>
      <c r="O2680" s="19">
        <f>J2680*INDEX('Pliegos Tarifarios (Santiago)'!$D:$D,MATCH($B2680,'Pliegos Tarifarios (Santiago)'!$A:$A,0))</f>
        <v>82895.301252799996</v>
      </c>
      <c r="P2680" s="19">
        <f>H2680*INDEX('Pliegos Tarifarios (Santiago)'!$E:$E,MATCH($B2680,'Pliegos Tarifarios (Santiago)'!$A:$A,0))</f>
        <v>27297.462649599995</v>
      </c>
      <c r="Q2680" s="19" cm="1">
        <f t="array" ref="Q2680">H2680*_xlfn.IFS(H2680&lt;=350,INDEX('Pliegos Tarifarios (Santiago)'!$F:$F,MATCH($B2680,'Pliegos Tarifarios (Santiago)'!$A:$A,0)),H2680&lt;=500,INDEX('Pliegos Tarifarios (Santiago)'!$G:$G,MATCH($B2680,'Pliegos Tarifarios (Santiago)'!$A:$A,0)),H2680&lt;=1000,INDEX('Pliegos Tarifarios (Santiago)'!$H:$H,MATCH($B2680,'Pliegos Tarifarios (Santiago)'!$A:$A,0)),H2680&lt;=5000,INDEX('Pliegos Tarifarios (Santiago)'!$I:$I,MATCH($B2680,'Pliegos Tarifarios (Santiago)'!$A:$A,0)),H2680&gt;5000,INDEX('Pliegos Tarifarios (Santiago)'!$J:$J,MATCH($B2680,'Pliegos Tarifarios (Santiago)'!$A:$A,0)))/1.19</f>
        <v>6289.5674902521005</v>
      </c>
      <c r="R2680" s="19">
        <f>INDEX('Pliegos Tarifarios (Santiago)'!$K:$K,MATCH($B2680,'Pliegos Tarifarios (Santiago)'!$A:$A,0))</f>
        <v>732.99199999999996</v>
      </c>
      <c r="S2680" s="21">
        <f t="shared" si="163"/>
        <v>413736.1047126521</v>
      </c>
      <c r="T2680" s="21">
        <f t="shared" si="164"/>
        <v>78609.859895403904</v>
      </c>
      <c r="U2680" s="19">
        <v>0</v>
      </c>
      <c r="V2680" s="21">
        <f t="shared" si="165"/>
        <v>492345.96460805601</v>
      </c>
    </row>
    <row r="2681" spans="1:22" x14ac:dyDescent="0.3">
      <c r="A2681" s="3" t="s">
        <v>142</v>
      </c>
      <c r="B2681" s="3">
        <v>11</v>
      </c>
      <c r="C2681" s="4" t="s">
        <v>178</v>
      </c>
      <c r="D2681" s="3" t="s">
        <v>458</v>
      </c>
      <c r="E2681" s="3" t="s">
        <v>327</v>
      </c>
      <c r="F2681" s="4" t="s">
        <v>459</v>
      </c>
      <c r="G2681" s="3" t="s">
        <v>16</v>
      </c>
      <c r="H2681" s="5">
        <v>2094.0183000000002</v>
      </c>
      <c r="I2681" s="5">
        <v>5.6332000000000004</v>
      </c>
      <c r="J2681" s="5">
        <v>5.6332000000000004</v>
      </c>
      <c r="K2681" s="6">
        <v>1</v>
      </c>
      <c r="L2681" s="5">
        <v>67.55</v>
      </c>
      <c r="M2681" s="19">
        <f>H2681*INDEX('Pliegos Tarifarios (Santiago)'!$B:$B,MATCH($B2681,'Pliegos Tarifarios (Santiago)'!$A:$A,0))</f>
        <v>275914.13326290005</v>
      </c>
      <c r="N2681" s="19">
        <f>I2681*INDEX('Pliegos Tarifarios (Santiago)'!$C:$C,MATCH($B2681,'Pliegos Tarifarios (Santiago)'!$A:$A,0))</f>
        <v>19577.640179599999</v>
      </c>
      <c r="O2681" s="19">
        <f>J2681*INDEX('Pliegos Tarifarios (Santiago)'!$D:$D,MATCH($B2681,'Pliegos Tarifarios (Santiago)'!$A:$A,0))</f>
        <v>81961.212310400006</v>
      </c>
      <c r="P2681" s="19">
        <f>H2681*INDEX('Pliegos Tarifarios (Santiago)'!$E:$E,MATCH($B2681,'Pliegos Tarifarios (Santiago)'!$A:$A,0))</f>
        <v>27272.494339200002</v>
      </c>
      <c r="Q2681" s="19" cm="1">
        <f t="array" ref="Q2681">H2681*_xlfn.IFS(H2681&lt;=350,INDEX('Pliegos Tarifarios (Santiago)'!$F:$F,MATCH($B2681,'Pliegos Tarifarios (Santiago)'!$A:$A,0)),H2681&lt;=500,INDEX('Pliegos Tarifarios (Santiago)'!$G:$G,MATCH($B2681,'Pliegos Tarifarios (Santiago)'!$A:$A,0)),H2681&lt;=1000,INDEX('Pliegos Tarifarios (Santiago)'!$H:$H,MATCH($B2681,'Pliegos Tarifarios (Santiago)'!$A:$A,0)),H2681&lt;=5000,INDEX('Pliegos Tarifarios (Santiago)'!$I:$I,MATCH($B2681,'Pliegos Tarifarios (Santiago)'!$A:$A,0)),H2681&gt;5000,INDEX('Pliegos Tarifarios (Santiago)'!$J:$J,MATCH($B2681,'Pliegos Tarifarios (Santiago)'!$A:$A,0)))/1.19</f>
        <v>6283.8145792436981</v>
      </c>
      <c r="R2681" s="19">
        <f>INDEX('Pliegos Tarifarios (Santiago)'!$K:$K,MATCH($B2681,'Pliegos Tarifarios (Santiago)'!$A:$A,0))</f>
        <v>732.99199999999996</v>
      </c>
      <c r="S2681" s="21">
        <f t="shared" si="163"/>
        <v>411742.28667134378</v>
      </c>
      <c r="T2681" s="21">
        <f t="shared" si="164"/>
        <v>78231.034467555321</v>
      </c>
      <c r="U2681" s="19">
        <v>0</v>
      </c>
      <c r="V2681" s="21">
        <f t="shared" si="165"/>
        <v>489973.32113889907</v>
      </c>
    </row>
    <row r="2682" spans="1:22" x14ac:dyDescent="0.3">
      <c r="A2682" s="3" t="s">
        <v>142</v>
      </c>
      <c r="B2682" s="3">
        <v>11</v>
      </c>
      <c r="C2682" s="4" t="s">
        <v>178</v>
      </c>
      <c r="D2682" s="3" t="s">
        <v>460</v>
      </c>
      <c r="E2682" s="3" t="s">
        <v>327</v>
      </c>
      <c r="F2682" s="4" t="s">
        <v>461</v>
      </c>
      <c r="G2682" s="3" t="s">
        <v>16</v>
      </c>
      <c r="H2682" s="5">
        <v>2094.1336000000001</v>
      </c>
      <c r="I2682" s="5">
        <v>5.6711999999999998</v>
      </c>
      <c r="J2682" s="5">
        <v>5.5612000000000004</v>
      </c>
      <c r="K2682" s="6">
        <v>0.98060375229228391</v>
      </c>
      <c r="L2682" s="5">
        <v>67.55</v>
      </c>
      <c r="M2682" s="19">
        <f>H2682*INDEX('Pliegos Tarifarios (Santiago)'!$B:$B,MATCH($B2682,'Pliegos Tarifarios (Santiago)'!$A:$A,0))</f>
        <v>275929.32553680002</v>
      </c>
      <c r="N2682" s="19">
        <f>I2682*INDEX('Pliegos Tarifarios (Santiago)'!$C:$C,MATCH($B2682,'Pliegos Tarifarios (Santiago)'!$A:$A,0))</f>
        <v>19709.705493599999</v>
      </c>
      <c r="O2682" s="19">
        <f>J2682*INDEX('Pliegos Tarifarios (Santiago)'!$D:$D,MATCH($B2682,'Pliegos Tarifarios (Santiago)'!$A:$A,0))</f>
        <v>80913.635926400006</v>
      </c>
      <c r="P2682" s="19">
        <f>H2682*INDEX('Pliegos Tarifarios (Santiago)'!$E:$E,MATCH($B2682,'Pliegos Tarifarios (Santiago)'!$A:$A,0))</f>
        <v>27273.996006400001</v>
      </c>
      <c r="Q2682" s="19" cm="1">
        <f t="array" ref="Q2682">H2682*_xlfn.IFS(H2682&lt;=350,INDEX('Pliegos Tarifarios (Santiago)'!$F:$F,MATCH($B2682,'Pliegos Tarifarios (Santiago)'!$A:$A,0)),H2682&lt;=500,INDEX('Pliegos Tarifarios (Santiago)'!$G:$G,MATCH($B2682,'Pliegos Tarifarios (Santiago)'!$A:$A,0)),H2682&lt;=1000,INDEX('Pliegos Tarifarios (Santiago)'!$H:$H,MATCH($B2682,'Pliegos Tarifarios (Santiago)'!$A:$A,0)),H2682&lt;=5000,INDEX('Pliegos Tarifarios (Santiago)'!$I:$I,MATCH($B2682,'Pliegos Tarifarios (Santiago)'!$A:$A,0)),H2682&gt;5000,INDEX('Pliegos Tarifarios (Santiago)'!$J:$J,MATCH($B2682,'Pliegos Tarifarios (Santiago)'!$A:$A,0)))/1.19</f>
        <v>6284.1605761344535</v>
      </c>
      <c r="R2682" s="19">
        <f>INDEX('Pliegos Tarifarios (Santiago)'!$K:$K,MATCH($B2682,'Pliegos Tarifarios (Santiago)'!$A:$A,0))</f>
        <v>732.99199999999996</v>
      </c>
      <c r="S2682" s="21">
        <f t="shared" si="163"/>
        <v>410843.81553933449</v>
      </c>
      <c r="T2682" s="21">
        <f t="shared" si="164"/>
        <v>78060.324952473558</v>
      </c>
      <c r="U2682" s="19">
        <v>0</v>
      </c>
      <c r="V2682" s="21">
        <f t="shared" si="165"/>
        <v>488904.14049180807</v>
      </c>
    </row>
    <row r="2683" spans="1:22" x14ac:dyDescent="0.3">
      <c r="A2683" s="3" t="s">
        <v>142</v>
      </c>
      <c r="B2683" s="3">
        <v>11</v>
      </c>
      <c r="C2683" s="4" t="s">
        <v>178</v>
      </c>
      <c r="D2683" s="3" t="s">
        <v>462</v>
      </c>
      <c r="E2683" s="3" t="s">
        <v>327</v>
      </c>
      <c r="F2683" s="4" t="s">
        <v>76</v>
      </c>
      <c r="G2683" s="3" t="s">
        <v>16</v>
      </c>
      <c r="H2683" s="5">
        <v>2793.5428000000002</v>
      </c>
      <c r="I2683" s="5">
        <v>7.7313000000000001</v>
      </c>
      <c r="J2683" s="5">
        <v>7.6344000000000003</v>
      </c>
      <c r="K2683" s="6">
        <v>0.98746653214853908</v>
      </c>
      <c r="L2683" s="5">
        <v>90.11</v>
      </c>
      <c r="M2683" s="19">
        <f>H2683*INDEX('Pliegos Tarifarios (Santiago)'!$B:$B,MATCH($B2683,'Pliegos Tarifarios (Santiago)'!$A:$A,0))</f>
        <v>368085.57995640003</v>
      </c>
      <c r="N2683" s="19">
        <f>I2683*INDEX('Pliegos Tarifarios (Santiago)'!$C:$C,MATCH($B2683,'Pliegos Tarifarios (Santiago)'!$A:$A,0))</f>
        <v>26869.383213899997</v>
      </c>
      <c r="O2683" s="19">
        <f>J2683*INDEX('Pliegos Tarifarios (Santiago)'!$D:$D,MATCH($B2683,'Pliegos Tarifarios (Santiago)'!$A:$A,0))</f>
        <v>111078.01591680001</v>
      </c>
      <c r="P2683" s="19">
        <f>H2683*INDEX('Pliegos Tarifarios (Santiago)'!$E:$E,MATCH($B2683,'Pliegos Tarifarios (Santiago)'!$A:$A,0))</f>
        <v>36383.101427200003</v>
      </c>
      <c r="Q2683" s="19" cm="1">
        <f t="array" ref="Q2683">H2683*_xlfn.IFS(H2683&lt;=350,INDEX('Pliegos Tarifarios (Santiago)'!$F:$F,MATCH($B2683,'Pliegos Tarifarios (Santiago)'!$A:$A,0)),H2683&lt;=500,INDEX('Pliegos Tarifarios (Santiago)'!$G:$G,MATCH($B2683,'Pliegos Tarifarios (Santiago)'!$A:$A,0)),H2683&lt;=1000,INDEX('Pliegos Tarifarios (Santiago)'!$H:$H,MATCH($B2683,'Pliegos Tarifarios (Santiago)'!$A:$A,0)),H2683&lt;=5000,INDEX('Pliegos Tarifarios (Santiago)'!$I:$I,MATCH($B2683,'Pliegos Tarifarios (Santiago)'!$A:$A,0)),H2683&gt;5000,INDEX('Pliegos Tarifarios (Santiago)'!$J:$J,MATCH($B2683,'Pliegos Tarifarios (Santiago)'!$A:$A,0)))/1.19</f>
        <v>8382.9759149579841</v>
      </c>
      <c r="R2683" s="19">
        <f>INDEX('Pliegos Tarifarios (Santiago)'!$K:$K,MATCH($B2683,'Pliegos Tarifarios (Santiago)'!$A:$A,0))</f>
        <v>732.99199999999996</v>
      </c>
      <c r="S2683" s="21">
        <f t="shared" ref="S2683" si="166">SUM(M2683:R2683)</f>
        <v>551532.04842925793</v>
      </c>
      <c r="T2683" s="21">
        <f t="shared" si="164"/>
        <v>104791.08920155901</v>
      </c>
      <c r="U2683" s="19">
        <v>0</v>
      </c>
      <c r="V2683" s="21">
        <f t="shared" si="165"/>
        <v>656323.1376308169</v>
      </c>
    </row>
    <row r="2684" spans="1:22" x14ac:dyDescent="0.3">
      <c r="A2684" s="3" t="s">
        <v>142</v>
      </c>
      <c r="B2684" s="3">
        <v>11</v>
      </c>
      <c r="C2684" s="4" t="s">
        <v>178</v>
      </c>
      <c r="D2684" s="3" t="s">
        <v>463</v>
      </c>
      <c r="E2684" s="3" t="s">
        <v>327</v>
      </c>
      <c r="F2684" s="4" t="s">
        <v>464</v>
      </c>
      <c r="G2684" s="3" t="s">
        <v>16</v>
      </c>
      <c r="H2684" s="5">
        <v>2786.7566000000002</v>
      </c>
      <c r="I2684" s="5">
        <v>7.8198999999999996</v>
      </c>
      <c r="J2684" s="5">
        <v>7.6585999999999999</v>
      </c>
      <c r="K2684" s="6">
        <v>0.97937313776391011</v>
      </c>
      <c r="L2684" s="5">
        <v>89.9</v>
      </c>
      <c r="M2684" s="19">
        <f>H2684*INDEX('Pliegos Tarifarios (Santiago)'!$B:$B,MATCH($B2684,'Pliegos Tarifarios (Santiago)'!$A:$A,0))</f>
        <v>367191.40988580004</v>
      </c>
      <c r="N2684" s="19">
        <f>I2684*INDEX('Pliegos Tarifarios (Santiago)'!$C:$C,MATCH($B2684,'Pliegos Tarifarios (Santiago)'!$A:$A,0))</f>
        <v>27177.303919699996</v>
      </c>
      <c r="O2684" s="19">
        <f>J2684*INDEX('Pliegos Tarifarios (Santiago)'!$D:$D,MATCH($B2684,'Pliegos Tarifarios (Santiago)'!$A:$A,0))</f>
        <v>111430.1179792</v>
      </c>
      <c r="P2684" s="19">
        <f>H2684*INDEX('Pliegos Tarifarios (Santiago)'!$E:$E,MATCH($B2684,'Pliegos Tarifarios (Santiago)'!$A:$A,0))</f>
        <v>36294.717958399997</v>
      </c>
      <c r="Q2684" s="19" cm="1">
        <f t="array" ref="Q2684">H2684*_xlfn.IFS(H2684&lt;=350,INDEX('Pliegos Tarifarios (Santiago)'!$F:$F,MATCH($B2684,'Pliegos Tarifarios (Santiago)'!$A:$A,0)),H2684&lt;=500,INDEX('Pliegos Tarifarios (Santiago)'!$G:$G,MATCH($B2684,'Pliegos Tarifarios (Santiago)'!$A:$A,0)),H2684&lt;=1000,INDEX('Pliegos Tarifarios (Santiago)'!$H:$H,MATCH($B2684,'Pliegos Tarifarios (Santiago)'!$A:$A,0)),H2684&lt;=5000,INDEX('Pliegos Tarifarios (Santiago)'!$I:$I,MATCH($B2684,'Pliegos Tarifarios (Santiago)'!$A:$A,0)),H2684&gt;5000,INDEX('Pliegos Tarifarios (Santiago)'!$J:$J,MATCH($B2684,'Pliegos Tarifarios (Santiago)'!$A:$A,0)))/1.19</f>
        <v>8362.6116122689073</v>
      </c>
      <c r="R2684" s="19">
        <f>INDEX('Pliegos Tarifarios (Santiago)'!$K:$K,MATCH($B2684,'Pliegos Tarifarios (Santiago)'!$A:$A,0))</f>
        <v>732.99199999999996</v>
      </c>
      <c r="S2684" s="21">
        <f t="shared" ref="S2684:S2747" si="167">SUM(M2684:R2684)</f>
        <v>551189.153355369</v>
      </c>
      <c r="T2684" s="21">
        <f t="shared" si="164"/>
        <v>104725.93913752011</v>
      </c>
      <c r="U2684" s="19">
        <v>0</v>
      </c>
      <c r="V2684" s="21">
        <f t="shared" si="165"/>
        <v>655915.09249288915</v>
      </c>
    </row>
    <row r="2685" spans="1:22" x14ac:dyDescent="0.3">
      <c r="A2685" s="3" t="s">
        <v>142</v>
      </c>
      <c r="B2685" s="3">
        <v>11</v>
      </c>
      <c r="C2685" s="4" t="s">
        <v>178</v>
      </c>
      <c r="D2685" s="3" t="s">
        <v>465</v>
      </c>
      <c r="E2685" s="3" t="s">
        <v>75</v>
      </c>
      <c r="F2685" s="4" t="s">
        <v>82</v>
      </c>
      <c r="G2685" s="3" t="s">
        <v>16</v>
      </c>
      <c r="H2685" s="5">
        <v>2094.0810000000001</v>
      </c>
      <c r="I2685" s="5">
        <v>5.6927000000000003</v>
      </c>
      <c r="J2685" s="5">
        <v>5.6927000000000003</v>
      </c>
      <c r="K2685" s="6">
        <v>1</v>
      </c>
      <c r="L2685" s="5">
        <v>67.55</v>
      </c>
      <c r="M2685" s="19">
        <f>H2685*INDEX('Pliegos Tarifarios (Santiago)'!$B:$B,MATCH($B2685,'Pliegos Tarifarios (Santiago)'!$A:$A,0))</f>
        <v>275922.39480300003</v>
      </c>
      <c r="N2685" s="19">
        <f>I2685*INDEX('Pliegos Tarifarios (Santiago)'!$C:$C,MATCH($B2685,'Pliegos Tarifarios (Santiago)'!$A:$A,0))</f>
        <v>19784.426658100001</v>
      </c>
      <c r="O2685" s="19">
        <f>J2685*INDEX('Pliegos Tarifarios (Santiago)'!$D:$D,MATCH($B2685,'Pliegos Tarifarios (Santiago)'!$A:$A,0))</f>
        <v>82826.917794400011</v>
      </c>
      <c r="P2685" s="19">
        <f>H2685*INDEX('Pliegos Tarifarios (Santiago)'!$E:$E,MATCH($B2685,'Pliegos Tarifarios (Santiago)'!$A:$A,0))</f>
        <v>27273.310944000001</v>
      </c>
      <c r="Q2685" s="19" cm="1">
        <f t="array" ref="Q2685">H2685*_xlfn.IFS(H2685&lt;=350,INDEX('Pliegos Tarifarios (Santiago)'!$F:$F,MATCH($B2685,'Pliegos Tarifarios (Santiago)'!$A:$A,0)),H2685&lt;=500,INDEX('Pliegos Tarifarios (Santiago)'!$G:$G,MATCH($B2685,'Pliegos Tarifarios (Santiago)'!$A:$A,0)),H2685&lt;=1000,INDEX('Pliegos Tarifarios (Santiago)'!$H:$H,MATCH($B2685,'Pliegos Tarifarios (Santiago)'!$A:$A,0)),H2685&lt;=5000,INDEX('Pliegos Tarifarios (Santiago)'!$I:$I,MATCH($B2685,'Pliegos Tarifarios (Santiago)'!$A:$A,0)),H2685&gt;5000,INDEX('Pliegos Tarifarios (Santiago)'!$J:$J,MATCH($B2685,'Pliegos Tarifarios (Santiago)'!$A:$A,0)))/1.19</f>
        <v>6284.0027319327737</v>
      </c>
      <c r="R2685" s="19">
        <f>INDEX('Pliegos Tarifarios (Santiago)'!$K:$K,MATCH($B2685,'Pliegos Tarifarios (Santiago)'!$A:$A,0))</f>
        <v>732.99199999999996</v>
      </c>
      <c r="S2685" s="21">
        <f t="shared" si="167"/>
        <v>412824.04493143287</v>
      </c>
      <c r="T2685" s="21">
        <f t="shared" si="164"/>
        <v>78436.568536972249</v>
      </c>
      <c r="U2685" s="19">
        <v>0</v>
      </c>
      <c r="V2685" s="21">
        <f t="shared" si="165"/>
        <v>491260.61346840509</v>
      </c>
    </row>
    <row r="2686" spans="1:22" x14ac:dyDescent="0.3">
      <c r="A2686" s="3" t="s">
        <v>142</v>
      </c>
      <c r="B2686" s="3">
        <v>11</v>
      </c>
      <c r="C2686" s="4" t="s">
        <v>178</v>
      </c>
      <c r="D2686" s="3" t="s">
        <v>466</v>
      </c>
      <c r="E2686" s="3" t="s">
        <v>75</v>
      </c>
      <c r="F2686" s="4" t="s">
        <v>88</v>
      </c>
      <c r="G2686" s="3" t="s">
        <v>16</v>
      </c>
      <c r="H2686" s="5">
        <v>1679.7793999999999</v>
      </c>
      <c r="I2686" s="5">
        <v>4.5236000000000001</v>
      </c>
      <c r="J2686" s="5">
        <v>4.5115999999999996</v>
      </c>
      <c r="K2686" s="6">
        <v>0.99734724555663623</v>
      </c>
      <c r="L2686" s="5">
        <v>54.19</v>
      </c>
      <c r="M2686" s="19">
        <f>H2686*INDEX('Pliegos Tarifarios (Santiago)'!$B:$B,MATCH($B2686,'Pliegos Tarifarios (Santiago)'!$A:$A,0))</f>
        <v>221332.7730822</v>
      </c>
      <c r="N2686" s="19">
        <f>I2686*INDEX('Pliegos Tarifarios (Santiago)'!$C:$C,MATCH($B2686,'Pliegos Tarifarios (Santiago)'!$A:$A,0))</f>
        <v>15721.333010799999</v>
      </c>
      <c r="O2686" s="19">
        <f>J2686*INDEX('Pliegos Tarifarios (Santiago)'!$D:$D,MATCH($B2686,'Pliegos Tarifarios (Santiago)'!$A:$A,0))</f>
        <v>65642.30019519999</v>
      </c>
      <c r="P2686" s="19">
        <f>H2686*INDEX('Pliegos Tarifarios (Santiago)'!$E:$E,MATCH($B2686,'Pliegos Tarifarios (Santiago)'!$A:$A,0))</f>
        <v>21877.446905599998</v>
      </c>
      <c r="Q2686" s="19" cm="1">
        <f t="array" ref="Q2686">H2686*_xlfn.IFS(H2686&lt;=350,INDEX('Pliegos Tarifarios (Santiago)'!$F:$F,MATCH($B2686,'Pliegos Tarifarios (Santiago)'!$A:$A,0)),H2686&lt;=500,INDEX('Pliegos Tarifarios (Santiago)'!$G:$G,MATCH($B2686,'Pliegos Tarifarios (Santiago)'!$A:$A,0)),H2686&lt;=1000,INDEX('Pliegos Tarifarios (Santiago)'!$H:$H,MATCH($B2686,'Pliegos Tarifarios (Santiago)'!$A:$A,0)),H2686&lt;=5000,INDEX('Pliegos Tarifarios (Santiago)'!$I:$I,MATCH($B2686,'Pliegos Tarifarios (Santiago)'!$A:$A,0)),H2686&gt;5000,INDEX('Pliegos Tarifarios (Santiago)'!$J:$J,MATCH($B2686,'Pliegos Tarifarios (Santiago)'!$A:$A,0)))/1.19</f>
        <v>5040.7497793277307</v>
      </c>
      <c r="R2686" s="19">
        <f>INDEX('Pliegos Tarifarios (Santiago)'!$K:$K,MATCH($B2686,'Pliegos Tarifarios (Santiago)'!$A:$A,0))</f>
        <v>732.99199999999996</v>
      </c>
      <c r="S2686" s="21">
        <f t="shared" si="167"/>
        <v>330347.59497312777</v>
      </c>
      <c r="T2686" s="21">
        <f t="shared" si="164"/>
        <v>62766.043044894279</v>
      </c>
      <c r="U2686" s="19">
        <v>0</v>
      </c>
      <c r="V2686" s="21">
        <f t="shared" si="165"/>
        <v>393113.63801802206</v>
      </c>
    </row>
    <row r="2687" spans="1:22" x14ac:dyDescent="0.3">
      <c r="A2687" s="3" t="s">
        <v>142</v>
      </c>
      <c r="B2687" s="3">
        <v>11</v>
      </c>
      <c r="C2687" s="4" t="s">
        <v>178</v>
      </c>
      <c r="D2687" s="3" t="s">
        <v>467</v>
      </c>
      <c r="E2687" s="3" t="s">
        <v>75</v>
      </c>
      <c r="F2687" s="4" t="s">
        <v>468</v>
      </c>
      <c r="G2687" s="3" t="s">
        <v>16</v>
      </c>
      <c r="H2687" s="5">
        <v>1674.7860000000001</v>
      </c>
      <c r="I2687" s="5">
        <v>4.6429999999999998</v>
      </c>
      <c r="J2687" s="5">
        <v>4.5084999999999997</v>
      </c>
      <c r="K2687" s="6">
        <v>0.97103166056429036</v>
      </c>
      <c r="L2687" s="5">
        <v>54.03</v>
      </c>
      <c r="M2687" s="19">
        <f>H2687*INDEX('Pliegos Tarifarios (Santiago)'!$B:$B,MATCH($B2687,'Pliegos Tarifarios (Santiago)'!$A:$A,0))</f>
        <v>220674.82771800002</v>
      </c>
      <c r="N2687" s="19">
        <f>I2687*INDEX('Pliegos Tarifarios (Santiago)'!$C:$C,MATCH($B2687,'Pliegos Tarifarios (Santiago)'!$A:$A,0))</f>
        <v>16136.296128999998</v>
      </c>
      <c r="O2687" s="19">
        <f>J2687*INDEX('Pliegos Tarifarios (Santiago)'!$D:$D,MATCH($B2687,'Pliegos Tarifarios (Santiago)'!$A:$A,0))</f>
        <v>65597.196211999995</v>
      </c>
      <c r="P2687" s="19">
        <f>H2687*INDEX('Pliegos Tarifarios (Santiago)'!$E:$E,MATCH($B2687,'Pliegos Tarifarios (Santiago)'!$A:$A,0))</f>
        <v>21812.412863999998</v>
      </c>
      <c r="Q2687" s="19" cm="1">
        <f t="array" ref="Q2687">H2687*_xlfn.IFS(H2687&lt;=350,INDEX('Pliegos Tarifarios (Santiago)'!$F:$F,MATCH($B2687,'Pliegos Tarifarios (Santiago)'!$A:$A,0)),H2687&lt;=500,INDEX('Pliegos Tarifarios (Santiago)'!$G:$G,MATCH($B2687,'Pliegos Tarifarios (Santiago)'!$A:$A,0)),H2687&lt;=1000,INDEX('Pliegos Tarifarios (Santiago)'!$H:$H,MATCH($B2687,'Pliegos Tarifarios (Santiago)'!$A:$A,0)),H2687&lt;=5000,INDEX('Pliegos Tarifarios (Santiago)'!$I:$I,MATCH($B2687,'Pliegos Tarifarios (Santiago)'!$A:$A,0)),H2687&gt;5000,INDEX('Pliegos Tarifarios (Santiago)'!$J:$J,MATCH($B2687,'Pliegos Tarifarios (Santiago)'!$A:$A,0)))/1.19</f>
        <v>5025.7653831932776</v>
      </c>
      <c r="R2687" s="19">
        <f>INDEX('Pliegos Tarifarios (Santiago)'!$K:$K,MATCH($B2687,'Pliegos Tarifarios (Santiago)'!$A:$A,0))</f>
        <v>732.99199999999996</v>
      </c>
      <c r="S2687" s="21">
        <f t="shared" si="167"/>
        <v>329979.4903061933</v>
      </c>
      <c r="T2687" s="21">
        <f t="shared" si="164"/>
        <v>62696.103158176731</v>
      </c>
      <c r="U2687" s="19">
        <v>0</v>
      </c>
      <c r="V2687" s="21">
        <f t="shared" si="165"/>
        <v>392675.59346437</v>
      </c>
    </row>
    <row r="2688" spans="1:22" x14ac:dyDescent="0.3">
      <c r="A2688" s="3" t="s">
        <v>142</v>
      </c>
      <c r="B2688" s="3">
        <v>11</v>
      </c>
      <c r="C2688" s="4" t="s">
        <v>178</v>
      </c>
      <c r="D2688" s="3" t="s">
        <v>469</v>
      </c>
      <c r="E2688" s="3" t="s">
        <v>75</v>
      </c>
      <c r="F2688" s="4" t="s">
        <v>470</v>
      </c>
      <c r="G2688" s="3" t="s">
        <v>16</v>
      </c>
      <c r="H2688" s="5">
        <v>1677.5165999999999</v>
      </c>
      <c r="I2688" s="5">
        <v>4.5781999999999998</v>
      </c>
      <c r="J2688" s="5">
        <v>4.5548999999999999</v>
      </c>
      <c r="K2688" s="6">
        <v>0.99491066357957281</v>
      </c>
      <c r="L2688" s="5">
        <v>54.11</v>
      </c>
      <c r="M2688" s="19">
        <f>H2688*INDEX('Pliegos Tarifarios (Santiago)'!$B:$B,MATCH($B2688,'Pliegos Tarifarios (Santiago)'!$A:$A,0))</f>
        <v>221034.61976579999</v>
      </c>
      <c r="N2688" s="19">
        <f>I2688*INDEX('Pliegos Tarifarios (Santiago)'!$C:$C,MATCH($B2688,'Pliegos Tarifarios (Santiago)'!$A:$A,0))</f>
        <v>15911.090014599999</v>
      </c>
      <c r="O2688" s="19">
        <f>J2688*INDEX('Pliegos Tarifarios (Santiago)'!$D:$D,MATCH($B2688,'Pliegos Tarifarios (Santiago)'!$A:$A,0))</f>
        <v>66272.300992799996</v>
      </c>
      <c r="P2688" s="19">
        <f>H2688*INDEX('Pliegos Tarifarios (Santiago)'!$E:$E,MATCH($B2688,'Pliegos Tarifarios (Santiago)'!$A:$A,0))</f>
        <v>21847.976198399996</v>
      </c>
      <c r="Q2688" s="19" cm="1">
        <f t="array" ref="Q2688">H2688*_xlfn.IFS(H2688&lt;=350,INDEX('Pliegos Tarifarios (Santiago)'!$F:$F,MATCH($B2688,'Pliegos Tarifarios (Santiago)'!$A:$A,0)),H2688&lt;=500,INDEX('Pliegos Tarifarios (Santiago)'!$G:$G,MATCH($B2688,'Pliegos Tarifarios (Santiago)'!$A:$A,0)),H2688&lt;=1000,INDEX('Pliegos Tarifarios (Santiago)'!$H:$H,MATCH($B2688,'Pliegos Tarifarios (Santiago)'!$A:$A,0)),H2688&lt;=5000,INDEX('Pliegos Tarifarios (Santiago)'!$I:$I,MATCH($B2688,'Pliegos Tarifarios (Santiago)'!$A:$A,0)),H2688&gt;5000,INDEX('Pliegos Tarifarios (Santiago)'!$J:$J,MATCH($B2688,'Pliegos Tarifarios (Santiago)'!$A:$A,0)))/1.19</f>
        <v>5033.9594778151259</v>
      </c>
      <c r="R2688" s="19">
        <f>INDEX('Pliegos Tarifarios (Santiago)'!$K:$K,MATCH($B2688,'Pliegos Tarifarios (Santiago)'!$A:$A,0))</f>
        <v>732.99199999999996</v>
      </c>
      <c r="S2688" s="21">
        <f t="shared" si="167"/>
        <v>330832.93844941515</v>
      </c>
      <c r="T2688" s="21">
        <f t="shared" si="164"/>
        <v>62858.258305388881</v>
      </c>
      <c r="U2688" s="19">
        <v>0</v>
      </c>
      <c r="V2688" s="21">
        <f t="shared" si="165"/>
        <v>393691.196754804</v>
      </c>
    </row>
    <row r="2689" spans="1:22" x14ac:dyDescent="0.3">
      <c r="A2689" s="3" t="s">
        <v>142</v>
      </c>
      <c r="B2689" s="3">
        <v>11</v>
      </c>
      <c r="C2689" s="4" t="s">
        <v>178</v>
      </c>
      <c r="D2689" s="3" t="s">
        <v>471</v>
      </c>
      <c r="E2689" s="3" t="s">
        <v>90</v>
      </c>
      <c r="F2689" s="4" t="s">
        <v>472</v>
      </c>
      <c r="G2689" s="3" t="s">
        <v>30</v>
      </c>
      <c r="H2689" s="5">
        <v>418.70659999999998</v>
      </c>
      <c r="I2689" s="5">
        <v>1.1333</v>
      </c>
      <c r="J2689" s="5">
        <v>1.1165</v>
      </c>
      <c r="K2689" s="6">
        <v>0.98517603458925274</v>
      </c>
      <c r="L2689" s="5">
        <v>13.51</v>
      </c>
      <c r="M2689" s="19">
        <f>H2689*INDEX('Pliegos Tarifarios (Santiago)'!$B:$B,MATCH($B2689,'Pliegos Tarifarios (Santiago)'!$A:$A,0))</f>
        <v>55170.037735799997</v>
      </c>
      <c r="N2689" s="19">
        <f>I2689*INDEX('Pliegos Tarifarios (Santiago)'!$C:$C,MATCH($B2689,'Pliegos Tarifarios (Santiago)'!$A:$A,0))</f>
        <v>3938.6742198999996</v>
      </c>
      <c r="O2689" s="19">
        <f>J2689*INDEX('Pliegos Tarifarios (Santiago)'!$D:$D,MATCH($B2689,'Pliegos Tarifarios (Santiago)'!$A:$A,0))</f>
        <v>16244.708788000002</v>
      </c>
      <c r="P2689" s="19">
        <f>H2689*INDEX('Pliegos Tarifarios (Santiago)'!$E:$E,MATCH($B2689,'Pliegos Tarifarios (Santiago)'!$A:$A,0))</f>
        <v>5453.234758399999</v>
      </c>
      <c r="Q2689" s="19" cm="1">
        <f t="array" ref="Q2689">H2689*_xlfn.IFS(H2689&lt;=350,INDEX('Pliegos Tarifarios (Santiago)'!$F:$F,MATCH($B2689,'Pliegos Tarifarios (Santiago)'!$A:$A,0)),H2689&lt;=500,INDEX('Pliegos Tarifarios (Santiago)'!$G:$G,MATCH($B2689,'Pliegos Tarifarios (Santiago)'!$A:$A,0)),H2689&lt;=1000,INDEX('Pliegos Tarifarios (Santiago)'!$H:$H,MATCH($B2689,'Pliegos Tarifarios (Santiago)'!$A:$A,0)),H2689&lt;=5000,INDEX('Pliegos Tarifarios (Santiago)'!$I:$I,MATCH($B2689,'Pliegos Tarifarios (Santiago)'!$A:$A,0)),H2689&gt;5000,INDEX('Pliegos Tarifarios (Santiago)'!$J:$J,MATCH($B2689,'Pliegos Tarifarios (Santiago)'!$A:$A,0)))/1.19</f>
        <v>589.70778285714289</v>
      </c>
      <c r="R2689" s="19">
        <f>INDEX('Pliegos Tarifarios (Santiago)'!$K:$K,MATCH($B2689,'Pliegos Tarifarios (Santiago)'!$A:$A,0))</f>
        <v>732.99199999999996</v>
      </c>
      <c r="S2689" s="21">
        <f t="shared" si="167"/>
        <v>82129.355284957142</v>
      </c>
      <c r="T2689" s="21">
        <f t="shared" si="164"/>
        <v>15604.577504141856</v>
      </c>
      <c r="U2689" s="19">
        <v>0</v>
      </c>
      <c r="V2689" s="21">
        <f t="shared" si="165"/>
        <v>97733.932789098995</v>
      </c>
    </row>
    <row r="2690" spans="1:22" x14ac:dyDescent="0.3">
      <c r="A2690" s="3" t="s">
        <v>142</v>
      </c>
      <c r="B2690" s="3">
        <v>11</v>
      </c>
      <c r="C2690" s="4" t="s">
        <v>178</v>
      </c>
      <c r="D2690" s="3" t="s">
        <v>473</v>
      </c>
      <c r="E2690" s="3" t="s">
        <v>90</v>
      </c>
      <c r="F2690" s="4" t="s">
        <v>91</v>
      </c>
      <c r="G2690" s="3" t="s">
        <v>30</v>
      </c>
      <c r="H2690" s="5">
        <v>418.3809</v>
      </c>
      <c r="I2690" s="5">
        <v>1.1427</v>
      </c>
      <c r="J2690" s="5">
        <v>1.1336999999999999</v>
      </c>
      <c r="K2690" s="6">
        <v>0.99212391703859271</v>
      </c>
      <c r="L2690" s="5">
        <v>13.5</v>
      </c>
      <c r="M2690" s="19">
        <f>H2690*INDEX('Pliegos Tarifarios (Santiago)'!$B:$B,MATCH($B2690,'Pliegos Tarifarios (Santiago)'!$A:$A,0))</f>
        <v>55127.122526700005</v>
      </c>
      <c r="N2690" s="19">
        <f>I2690*INDEX('Pliegos Tarifarios (Santiago)'!$C:$C,MATCH($B2690,'Pliegos Tarifarios (Santiago)'!$A:$A,0))</f>
        <v>3971.3430081000001</v>
      </c>
      <c r="O2690" s="19">
        <f>J2690*INDEX('Pliegos Tarifarios (Santiago)'!$D:$D,MATCH($B2690,'Pliegos Tarifarios (Santiago)'!$A:$A,0))</f>
        <v>16494.963146400001</v>
      </c>
      <c r="P2690" s="19">
        <f>H2690*INDEX('Pliegos Tarifarios (Santiago)'!$E:$E,MATCH($B2690,'Pliegos Tarifarios (Santiago)'!$A:$A,0))</f>
        <v>5448.9928415999993</v>
      </c>
      <c r="Q2690" s="19" cm="1">
        <f t="array" ref="Q2690">H2690*_xlfn.IFS(H2690&lt;=350,INDEX('Pliegos Tarifarios (Santiago)'!$F:$F,MATCH($B2690,'Pliegos Tarifarios (Santiago)'!$A:$A,0)),H2690&lt;=500,INDEX('Pliegos Tarifarios (Santiago)'!$G:$G,MATCH($B2690,'Pliegos Tarifarios (Santiago)'!$A:$A,0)),H2690&lt;=1000,INDEX('Pliegos Tarifarios (Santiago)'!$H:$H,MATCH($B2690,'Pliegos Tarifarios (Santiago)'!$A:$A,0)),H2690&lt;=5000,INDEX('Pliegos Tarifarios (Santiago)'!$I:$I,MATCH($B2690,'Pliegos Tarifarios (Santiago)'!$A:$A,0)),H2690&gt;5000,INDEX('Pliegos Tarifarios (Santiago)'!$J:$J,MATCH($B2690,'Pliegos Tarifarios (Santiago)'!$A:$A,0)))/1.19</f>
        <v>589.24906588235297</v>
      </c>
      <c r="R2690" s="19">
        <f>INDEX('Pliegos Tarifarios (Santiago)'!$K:$K,MATCH($B2690,'Pliegos Tarifarios (Santiago)'!$A:$A,0))</f>
        <v>732.99199999999996</v>
      </c>
      <c r="S2690" s="21">
        <f t="shared" si="167"/>
        <v>82364.66258868236</v>
      </c>
      <c r="T2690" s="21">
        <f t="shared" si="164"/>
        <v>15649.285891849649</v>
      </c>
      <c r="U2690" s="19">
        <v>0</v>
      </c>
      <c r="V2690" s="21">
        <f t="shared" si="165"/>
        <v>98013.94848053201</v>
      </c>
    </row>
    <row r="2691" spans="1:22" x14ac:dyDescent="0.3">
      <c r="A2691" s="3" t="s">
        <v>142</v>
      </c>
      <c r="B2691" s="3">
        <v>11</v>
      </c>
      <c r="C2691" s="4" t="s">
        <v>178</v>
      </c>
      <c r="D2691" s="3" t="s">
        <v>474</v>
      </c>
      <c r="E2691" s="3" t="s">
        <v>70</v>
      </c>
      <c r="F2691" s="4" t="s">
        <v>475</v>
      </c>
      <c r="G2691" s="3" t="s">
        <v>16</v>
      </c>
      <c r="H2691" s="5">
        <v>1397.2543000000001</v>
      </c>
      <c r="I2691" s="5">
        <v>3.8148</v>
      </c>
      <c r="J2691" s="5">
        <v>3.7587999999999999</v>
      </c>
      <c r="K2691" s="6">
        <v>0.98532033134109254</v>
      </c>
      <c r="L2691" s="5">
        <v>45.07</v>
      </c>
      <c r="M2691" s="19">
        <f>H2691*INDEX('Pliegos Tarifarios (Santiago)'!$B:$B,MATCH($B2691,'Pliegos Tarifarios (Santiago)'!$A:$A,0))</f>
        <v>184106.41833090002</v>
      </c>
      <c r="N2691" s="19">
        <f>I2691*INDEX('Pliegos Tarifarios (Santiago)'!$C:$C,MATCH($B2691,'Pliegos Tarifarios (Santiago)'!$A:$A,0))</f>
        <v>13257.967364399999</v>
      </c>
      <c r="O2691" s="19">
        <f>J2691*INDEX('Pliegos Tarifarios (Santiago)'!$D:$D,MATCH($B2691,'Pliegos Tarifarios (Santiago)'!$A:$A,0))</f>
        <v>54689.3071136</v>
      </c>
      <c r="P2691" s="19">
        <f>H2691*INDEX('Pliegos Tarifarios (Santiago)'!$E:$E,MATCH($B2691,'Pliegos Tarifarios (Santiago)'!$A:$A,0))</f>
        <v>18197.840003199999</v>
      </c>
      <c r="Q2691" s="19" cm="1">
        <f t="array" ref="Q2691">H2691*_xlfn.IFS(H2691&lt;=350,INDEX('Pliegos Tarifarios (Santiago)'!$F:$F,MATCH($B2691,'Pliegos Tarifarios (Santiago)'!$A:$A,0)),H2691&lt;=500,INDEX('Pliegos Tarifarios (Santiago)'!$G:$G,MATCH($B2691,'Pliegos Tarifarios (Santiago)'!$A:$A,0)),H2691&lt;=1000,INDEX('Pliegos Tarifarios (Santiago)'!$H:$H,MATCH($B2691,'Pliegos Tarifarios (Santiago)'!$A:$A,0)),H2691&lt;=5000,INDEX('Pliegos Tarifarios (Santiago)'!$I:$I,MATCH($B2691,'Pliegos Tarifarios (Santiago)'!$A:$A,0)),H2691&gt;5000,INDEX('Pliegos Tarifarios (Santiago)'!$J:$J,MATCH($B2691,'Pliegos Tarifarios (Santiago)'!$A:$A,0)))/1.19</f>
        <v>4192.9370632773107</v>
      </c>
      <c r="R2691" s="19">
        <f>INDEX('Pliegos Tarifarios (Santiago)'!$K:$K,MATCH($B2691,'Pliegos Tarifarios (Santiago)'!$A:$A,0))</f>
        <v>732.99199999999996</v>
      </c>
      <c r="S2691" s="21">
        <f t="shared" si="167"/>
        <v>275177.46187537734</v>
      </c>
      <c r="T2691" s="21">
        <f t="shared" si="164"/>
        <v>52283.717756321697</v>
      </c>
      <c r="U2691" s="19">
        <v>0</v>
      </c>
      <c r="V2691" s="21">
        <f t="shared" si="165"/>
        <v>327461.17963169905</v>
      </c>
    </row>
    <row r="2692" spans="1:22" x14ac:dyDescent="0.3">
      <c r="A2692" s="3" t="s">
        <v>142</v>
      </c>
      <c r="B2692" s="3">
        <v>11</v>
      </c>
      <c r="C2692" s="4" t="s">
        <v>178</v>
      </c>
      <c r="D2692" s="3" t="s">
        <v>476</v>
      </c>
      <c r="E2692" s="3" t="s">
        <v>70</v>
      </c>
      <c r="F2692" s="4" t="s">
        <v>477</v>
      </c>
      <c r="G2692" s="3" t="s">
        <v>16</v>
      </c>
      <c r="H2692" s="5">
        <v>1117.0232000000001</v>
      </c>
      <c r="I2692" s="5">
        <v>3.0668000000000002</v>
      </c>
      <c r="J2692" s="5">
        <v>3.0059999999999998</v>
      </c>
      <c r="K2692" s="6">
        <v>0.98017477500978201</v>
      </c>
      <c r="L2692" s="5">
        <v>36.03</v>
      </c>
      <c r="M2692" s="19">
        <f>H2692*INDEX('Pliegos Tarifarios (Santiago)'!$B:$B,MATCH($B2692,'Pliegos Tarifarios (Santiago)'!$A:$A,0))</f>
        <v>147182.32790160002</v>
      </c>
      <c r="N2692" s="19">
        <f>I2692*INDEX('Pliegos Tarifarios (Santiago)'!$C:$C,MATCH($B2692,'Pliegos Tarifarios (Santiago)'!$A:$A,0))</f>
        <v>10658.3659204</v>
      </c>
      <c r="O2692" s="19">
        <f>J2692*INDEX('Pliegos Tarifarios (Santiago)'!$D:$D,MATCH($B2692,'Pliegos Tarifarios (Santiago)'!$A:$A,0))</f>
        <v>43736.314031999995</v>
      </c>
      <c r="P2692" s="19">
        <f>H2692*INDEX('Pliegos Tarifarios (Santiago)'!$E:$E,MATCH($B2692,'Pliegos Tarifarios (Santiago)'!$A:$A,0))</f>
        <v>14548.110156799999</v>
      </c>
      <c r="Q2692" s="19" cm="1">
        <f t="array" ref="Q2692">H2692*_xlfn.IFS(H2692&lt;=350,INDEX('Pliegos Tarifarios (Santiago)'!$F:$F,MATCH($B2692,'Pliegos Tarifarios (Santiago)'!$A:$A,0)),H2692&lt;=500,INDEX('Pliegos Tarifarios (Santiago)'!$G:$G,MATCH($B2692,'Pliegos Tarifarios (Santiago)'!$A:$A,0)),H2692&lt;=1000,INDEX('Pliegos Tarifarios (Santiago)'!$H:$H,MATCH($B2692,'Pliegos Tarifarios (Santiago)'!$A:$A,0)),H2692&lt;=5000,INDEX('Pliegos Tarifarios (Santiago)'!$I:$I,MATCH($B2692,'Pliegos Tarifarios (Santiago)'!$A:$A,0)),H2692&gt;5000,INDEX('Pliegos Tarifarios (Santiago)'!$J:$J,MATCH($B2692,'Pliegos Tarifarios (Santiago)'!$A:$A,0)))/1.19</f>
        <v>3352.0082749579833</v>
      </c>
      <c r="R2692" s="19">
        <f>INDEX('Pliegos Tarifarios (Santiago)'!$K:$K,MATCH($B2692,'Pliegos Tarifarios (Santiago)'!$A:$A,0))</f>
        <v>732.99199999999996</v>
      </c>
      <c r="S2692" s="21">
        <f t="shared" si="167"/>
        <v>220210.11828575796</v>
      </c>
      <c r="T2692" s="21">
        <f t="shared" si="164"/>
        <v>41839.922474294013</v>
      </c>
      <c r="U2692" s="19">
        <v>0</v>
      </c>
      <c r="V2692" s="21">
        <f t="shared" si="165"/>
        <v>262050.04076005198</v>
      </c>
    </row>
    <row r="2693" spans="1:22" x14ac:dyDescent="0.3">
      <c r="A2693" s="3" t="s">
        <v>142</v>
      </c>
      <c r="B2693" s="3">
        <v>11</v>
      </c>
      <c r="C2693" s="4" t="s">
        <v>178</v>
      </c>
      <c r="D2693" s="3" t="s">
        <v>478</v>
      </c>
      <c r="E2693" s="3" t="s">
        <v>70</v>
      </c>
      <c r="F2693" s="4" t="s">
        <v>479</v>
      </c>
      <c r="G2693" s="3" t="s">
        <v>16</v>
      </c>
      <c r="H2693" s="5">
        <v>1114.9563000000001</v>
      </c>
      <c r="I2693" s="5">
        <v>3.0720999999999998</v>
      </c>
      <c r="J2693" s="5">
        <v>3.0720999999999998</v>
      </c>
      <c r="K2693" s="6">
        <v>1</v>
      </c>
      <c r="L2693" s="5">
        <v>35.97</v>
      </c>
      <c r="M2693" s="19">
        <f>H2693*INDEX('Pliegos Tarifarios (Santiago)'!$B:$B,MATCH($B2693,'Pliegos Tarifarios (Santiago)'!$A:$A,0))</f>
        <v>146909.98695690001</v>
      </c>
      <c r="N2693" s="19">
        <f>I2693*INDEX('Pliegos Tarifarios (Santiago)'!$C:$C,MATCH($B2693,'Pliegos Tarifarios (Santiago)'!$A:$A,0))</f>
        <v>10676.785556299999</v>
      </c>
      <c r="O2693" s="19">
        <f>J2693*INDEX('Pliegos Tarifarios (Santiago)'!$D:$D,MATCH($B2693,'Pliegos Tarifarios (Santiago)'!$A:$A,0))</f>
        <v>44698.047351200003</v>
      </c>
      <c r="P2693" s="19">
        <f>H2693*INDEX('Pliegos Tarifarios (Santiago)'!$E:$E,MATCH($B2693,'Pliegos Tarifarios (Santiago)'!$A:$A,0))</f>
        <v>14521.190851199999</v>
      </c>
      <c r="Q2693" s="19" cm="1">
        <f t="array" ref="Q2693">H2693*_xlfn.IFS(H2693&lt;=350,INDEX('Pliegos Tarifarios (Santiago)'!$F:$F,MATCH($B2693,'Pliegos Tarifarios (Santiago)'!$A:$A,0)),H2693&lt;=500,INDEX('Pliegos Tarifarios (Santiago)'!$G:$G,MATCH($B2693,'Pliegos Tarifarios (Santiago)'!$A:$A,0)),H2693&lt;=1000,INDEX('Pliegos Tarifarios (Santiago)'!$H:$H,MATCH($B2693,'Pliegos Tarifarios (Santiago)'!$A:$A,0)),H2693&lt;=5000,INDEX('Pliegos Tarifarios (Santiago)'!$I:$I,MATCH($B2693,'Pliegos Tarifarios (Santiago)'!$A:$A,0)),H2693&gt;5000,INDEX('Pliegos Tarifarios (Santiago)'!$J:$J,MATCH($B2693,'Pliegos Tarifarios (Santiago)'!$A:$A,0)))/1.19</f>
        <v>3345.8058380672269</v>
      </c>
      <c r="R2693" s="19">
        <f>INDEX('Pliegos Tarifarios (Santiago)'!$K:$K,MATCH($B2693,'Pliegos Tarifarios (Santiago)'!$A:$A,0))</f>
        <v>732.99199999999996</v>
      </c>
      <c r="S2693" s="21">
        <f t="shared" si="167"/>
        <v>220884.80855366724</v>
      </c>
      <c r="T2693" s="21">
        <f t="shared" si="164"/>
        <v>41968.113625196776</v>
      </c>
      <c r="U2693" s="19">
        <v>0</v>
      </c>
      <c r="V2693" s="21">
        <f t="shared" si="165"/>
        <v>262852.92217886401</v>
      </c>
    </row>
    <row r="2694" spans="1:22" x14ac:dyDescent="0.3">
      <c r="A2694" s="3" t="s">
        <v>142</v>
      </c>
      <c r="B2694" s="3">
        <v>11</v>
      </c>
      <c r="C2694" s="4" t="s">
        <v>178</v>
      </c>
      <c r="D2694" s="3" t="s">
        <v>480</v>
      </c>
      <c r="E2694" s="3" t="s">
        <v>481</v>
      </c>
      <c r="F2694" s="4" t="s">
        <v>482</v>
      </c>
      <c r="G2694" s="3" t="s">
        <v>16</v>
      </c>
      <c r="H2694" s="5">
        <v>2794.0288</v>
      </c>
      <c r="I2694" s="5">
        <v>7.6947999999999999</v>
      </c>
      <c r="J2694" s="5">
        <v>7.6632999999999996</v>
      </c>
      <c r="K2694" s="6">
        <v>0.99590632635026244</v>
      </c>
      <c r="L2694" s="5">
        <v>90.13</v>
      </c>
      <c r="M2694" s="19">
        <f>H2694*INDEX('Pliegos Tarifarios (Santiago)'!$B:$B,MATCH($B2694,'Pliegos Tarifarios (Santiago)'!$A:$A,0))</f>
        <v>368149.6167744</v>
      </c>
      <c r="N2694" s="19">
        <f>I2694*INDEX('Pliegos Tarifarios (Santiago)'!$C:$C,MATCH($B2694,'Pliegos Tarifarios (Santiago)'!$A:$A,0))</f>
        <v>26742.531004399996</v>
      </c>
      <c r="O2694" s="19">
        <f>J2694*INDEX('Pliegos Tarifarios (Santiago)'!$D:$D,MATCH($B2694,'Pliegos Tarifarios (Santiago)'!$A:$A,0))</f>
        <v>111498.5014376</v>
      </c>
      <c r="P2694" s="19">
        <f>H2694*INDEX('Pliegos Tarifarios (Santiago)'!$E:$E,MATCH($B2694,'Pliegos Tarifarios (Santiago)'!$A:$A,0))</f>
        <v>36389.4310912</v>
      </c>
      <c r="Q2694" s="19" cm="1">
        <f t="array" ref="Q2694">H2694*_xlfn.IFS(H2694&lt;=350,INDEX('Pliegos Tarifarios (Santiago)'!$F:$F,MATCH($B2694,'Pliegos Tarifarios (Santiago)'!$A:$A,0)),H2694&lt;=500,INDEX('Pliegos Tarifarios (Santiago)'!$G:$G,MATCH($B2694,'Pliegos Tarifarios (Santiago)'!$A:$A,0)),H2694&lt;=1000,INDEX('Pliegos Tarifarios (Santiago)'!$H:$H,MATCH($B2694,'Pliegos Tarifarios (Santiago)'!$A:$A,0)),H2694&lt;=5000,INDEX('Pliegos Tarifarios (Santiago)'!$I:$I,MATCH($B2694,'Pliegos Tarifarios (Santiago)'!$A:$A,0)),H2694&gt;5000,INDEX('Pliegos Tarifarios (Santiago)'!$J:$J,MATCH($B2694,'Pliegos Tarifarios (Santiago)'!$A:$A,0)))/1.19</f>
        <v>8384.4343233613454</v>
      </c>
      <c r="R2694" s="19">
        <f>INDEX('Pliegos Tarifarios (Santiago)'!$K:$K,MATCH($B2694,'Pliegos Tarifarios (Santiago)'!$A:$A,0))</f>
        <v>732.99199999999996</v>
      </c>
      <c r="S2694" s="21">
        <f t="shared" si="167"/>
        <v>551897.50663096132</v>
      </c>
      <c r="T2694" s="21">
        <f t="shared" si="164"/>
        <v>104860.52625988265</v>
      </c>
      <c r="U2694" s="19">
        <v>0</v>
      </c>
      <c r="V2694" s="21">
        <f t="shared" si="165"/>
        <v>656758.03289084393</v>
      </c>
    </row>
    <row r="2695" spans="1:22" x14ac:dyDescent="0.3">
      <c r="A2695" s="3" t="s">
        <v>142</v>
      </c>
      <c r="B2695" s="3">
        <v>11</v>
      </c>
      <c r="C2695" s="4" t="s">
        <v>178</v>
      </c>
      <c r="D2695" s="3" t="s">
        <v>483</v>
      </c>
      <c r="E2695" s="3" t="s">
        <v>481</v>
      </c>
      <c r="F2695" s="4" t="s">
        <v>484</v>
      </c>
      <c r="G2695" s="3" t="s">
        <v>16</v>
      </c>
      <c r="H2695" s="5">
        <v>2093.4769000000001</v>
      </c>
      <c r="I2695" s="5">
        <v>5.7510000000000003</v>
      </c>
      <c r="J2695" s="5">
        <v>5.7510000000000003</v>
      </c>
      <c r="K2695" s="6">
        <v>1</v>
      </c>
      <c r="L2695" s="5">
        <v>67.53</v>
      </c>
      <c r="M2695" s="19">
        <f>H2695*INDEX('Pliegos Tarifarios (Santiago)'!$B:$B,MATCH($B2695,'Pliegos Tarifarios (Santiago)'!$A:$A,0))</f>
        <v>275842.79677470005</v>
      </c>
      <c r="N2695" s="19">
        <f>I2695*INDEX('Pliegos Tarifarios (Santiago)'!$C:$C,MATCH($B2695,'Pliegos Tarifarios (Santiago)'!$A:$A,0))</f>
        <v>19987.042653</v>
      </c>
      <c r="O2695" s="19">
        <f>J2695*INDEX('Pliegos Tarifarios (Santiago)'!$D:$D,MATCH($B2695,'Pliegos Tarifarios (Santiago)'!$A:$A,0))</f>
        <v>83675.16367200001</v>
      </c>
      <c r="P2695" s="19">
        <f>H2695*INDEX('Pliegos Tarifarios (Santiago)'!$E:$E,MATCH($B2695,'Pliegos Tarifarios (Santiago)'!$A:$A,0))</f>
        <v>27265.443145599998</v>
      </c>
      <c r="Q2695" s="19" cm="1">
        <f t="array" ref="Q2695">H2695*_xlfn.IFS(H2695&lt;=350,INDEX('Pliegos Tarifarios (Santiago)'!$F:$F,MATCH($B2695,'Pliegos Tarifarios (Santiago)'!$A:$A,0)),H2695&lt;=500,INDEX('Pliegos Tarifarios (Santiago)'!$G:$G,MATCH($B2695,'Pliegos Tarifarios (Santiago)'!$A:$A,0)),H2695&lt;=1000,INDEX('Pliegos Tarifarios (Santiago)'!$H:$H,MATCH($B2695,'Pliegos Tarifarios (Santiago)'!$A:$A,0)),H2695&lt;=5000,INDEX('Pliegos Tarifarios (Santiago)'!$I:$I,MATCH($B2695,'Pliegos Tarifarios (Santiago)'!$A:$A,0)),H2695&gt;5000,INDEX('Pliegos Tarifarios (Santiago)'!$J:$J,MATCH($B2695,'Pliegos Tarifarios (Santiago)'!$A:$A,0)))/1.19</f>
        <v>6282.1899242857144</v>
      </c>
      <c r="R2695" s="19">
        <f>INDEX('Pliegos Tarifarios (Santiago)'!$K:$K,MATCH($B2695,'Pliegos Tarifarios (Santiago)'!$A:$A,0))</f>
        <v>732.99199999999996</v>
      </c>
      <c r="S2695" s="21">
        <f t="shared" si="167"/>
        <v>413785.62816958572</v>
      </c>
      <c r="T2695" s="21">
        <f t="shared" si="164"/>
        <v>78619.269352221294</v>
      </c>
      <c r="U2695" s="19">
        <v>0</v>
      </c>
      <c r="V2695" s="21">
        <f t="shared" si="165"/>
        <v>492404.897521807</v>
      </c>
    </row>
    <row r="2696" spans="1:22" x14ac:dyDescent="0.3">
      <c r="A2696" s="3" t="s">
        <v>142</v>
      </c>
      <c r="B2696" s="3">
        <v>11</v>
      </c>
      <c r="C2696" s="4" t="s">
        <v>178</v>
      </c>
      <c r="D2696" s="3" t="s">
        <v>485</v>
      </c>
      <c r="E2696" s="3" t="s">
        <v>481</v>
      </c>
      <c r="F2696" s="4" t="s">
        <v>486</v>
      </c>
      <c r="G2696" s="3" t="s">
        <v>16</v>
      </c>
      <c r="H2696" s="5">
        <v>2097.8528000000001</v>
      </c>
      <c r="I2696" s="5">
        <v>5.8007</v>
      </c>
      <c r="J2696" s="5">
        <v>5.8007</v>
      </c>
      <c r="K2696" s="6">
        <v>1</v>
      </c>
      <c r="L2696" s="5">
        <v>67.67</v>
      </c>
      <c r="M2696" s="19">
        <f>H2696*INDEX('Pliegos Tarifarios (Santiago)'!$B:$B,MATCH($B2696,'Pliegos Tarifarios (Santiago)'!$A:$A,0))</f>
        <v>276419.3784864</v>
      </c>
      <c r="N2696" s="19">
        <f>I2696*INDEX('Pliegos Tarifarios (Santiago)'!$C:$C,MATCH($B2696,'Pliegos Tarifarios (Santiago)'!$A:$A,0))</f>
        <v>20159.770182099997</v>
      </c>
      <c r="O2696" s="19">
        <f>J2696*INDEX('Pliegos Tarifarios (Santiago)'!$D:$D,MATCH($B2696,'Pliegos Tarifarios (Santiago)'!$A:$A,0))</f>
        <v>84398.282370400004</v>
      </c>
      <c r="P2696" s="19">
        <f>H2696*INDEX('Pliegos Tarifarios (Santiago)'!$E:$E,MATCH($B2696,'Pliegos Tarifarios (Santiago)'!$A:$A,0))</f>
        <v>27322.434867200001</v>
      </c>
      <c r="Q2696" s="19" cm="1">
        <f t="array" ref="Q2696">H2696*_xlfn.IFS(H2696&lt;=350,INDEX('Pliegos Tarifarios (Santiago)'!$F:$F,MATCH($B2696,'Pliegos Tarifarios (Santiago)'!$A:$A,0)),H2696&lt;=500,INDEX('Pliegos Tarifarios (Santiago)'!$G:$G,MATCH($B2696,'Pliegos Tarifarios (Santiago)'!$A:$A,0)),H2696&lt;=1000,INDEX('Pliegos Tarifarios (Santiago)'!$H:$H,MATCH($B2696,'Pliegos Tarifarios (Santiago)'!$A:$A,0)),H2696&lt;=5000,INDEX('Pliegos Tarifarios (Santiago)'!$I:$I,MATCH($B2696,'Pliegos Tarifarios (Santiago)'!$A:$A,0)),H2696&gt;5000,INDEX('Pliegos Tarifarios (Santiago)'!$J:$J,MATCH($B2696,'Pliegos Tarifarios (Santiago)'!$A:$A,0)))/1.19</f>
        <v>6295.3213015126057</v>
      </c>
      <c r="R2696" s="19">
        <f>INDEX('Pliegos Tarifarios (Santiago)'!$K:$K,MATCH($B2696,'Pliegos Tarifarios (Santiago)'!$A:$A,0))</f>
        <v>732.99199999999996</v>
      </c>
      <c r="S2696" s="21">
        <f t="shared" si="167"/>
        <v>415328.17920761264</v>
      </c>
      <c r="T2696" s="21">
        <f t="shared" si="164"/>
        <v>78912.35404944641</v>
      </c>
      <c r="U2696" s="19">
        <v>0</v>
      </c>
      <c r="V2696" s="21">
        <f t="shared" si="165"/>
        <v>494240.53325705905</v>
      </c>
    </row>
    <row r="2697" spans="1:22" x14ac:dyDescent="0.3">
      <c r="A2697" s="3" t="s">
        <v>142</v>
      </c>
      <c r="B2697" s="3">
        <v>11</v>
      </c>
      <c r="C2697" s="4" t="s">
        <v>178</v>
      </c>
      <c r="D2697" s="3" t="s">
        <v>487</v>
      </c>
      <c r="E2697" s="3" t="s">
        <v>488</v>
      </c>
      <c r="F2697" s="4" t="s">
        <v>489</v>
      </c>
      <c r="G2697" s="3" t="s">
        <v>16</v>
      </c>
      <c r="H2697" s="5">
        <v>787.44550000000004</v>
      </c>
      <c r="I2697" s="5">
        <v>2.1888999999999998</v>
      </c>
      <c r="J2697" s="5">
        <v>2.1888999999999998</v>
      </c>
      <c r="K2697" s="6">
        <v>1</v>
      </c>
      <c r="L2697" s="5">
        <v>25.4</v>
      </c>
      <c r="M2697" s="19">
        <f>H2697*INDEX('Pliegos Tarifarios (Santiago)'!$B:$B,MATCH($B2697,'Pliegos Tarifarios (Santiago)'!$A:$A,0))</f>
        <v>103756.18141650001</v>
      </c>
      <c r="N2697" s="19">
        <f>I2697*INDEX('Pliegos Tarifarios (Santiago)'!$C:$C,MATCH($B2697,'Pliegos Tarifarios (Santiago)'!$A:$A,0))</f>
        <v>7607.3096266999992</v>
      </c>
      <c r="O2697" s="19">
        <f>J2697*INDEX('Pliegos Tarifarios (Santiago)'!$D:$D,MATCH($B2697,'Pliegos Tarifarios (Santiago)'!$A:$A,0))</f>
        <v>31847.7770408</v>
      </c>
      <c r="P2697" s="19">
        <f>H2697*INDEX('Pliegos Tarifarios (Santiago)'!$E:$E,MATCH($B2697,'Pliegos Tarifarios (Santiago)'!$A:$A,0))</f>
        <v>10255.690192</v>
      </c>
      <c r="Q2697" s="19" cm="1">
        <f t="array" ref="Q2697">H2697*_xlfn.IFS(H2697&lt;=350,INDEX('Pliegos Tarifarios (Santiago)'!$F:$F,MATCH($B2697,'Pliegos Tarifarios (Santiago)'!$A:$A,0)),H2697&lt;=500,INDEX('Pliegos Tarifarios (Santiago)'!$G:$G,MATCH($B2697,'Pliegos Tarifarios (Santiago)'!$A:$A,0)),H2697&lt;=1000,INDEX('Pliegos Tarifarios (Santiago)'!$H:$H,MATCH($B2697,'Pliegos Tarifarios (Santiago)'!$A:$A,0)),H2697&lt;=5000,INDEX('Pliegos Tarifarios (Santiago)'!$I:$I,MATCH($B2697,'Pliegos Tarifarios (Santiago)'!$A:$A,0)),H2697&gt;5000,INDEX('Pliegos Tarifarios (Santiago)'!$J:$J,MATCH($B2697,'Pliegos Tarifarios (Santiago)'!$A:$A,0)))/1.19</f>
        <v>1846.857471008404</v>
      </c>
      <c r="R2697" s="19">
        <f>INDEX('Pliegos Tarifarios (Santiago)'!$K:$K,MATCH($B2697,'Pliegos Tarifarios (Santiago)'!$A:$A,0))</f>
        <v>732.99199999999996</v>
      </c>
      <c r="S2697" s="21">
        <f t="shared" si="167"/>
        <v>156046.80774700842</v>
      </c>
      <c r="T2697" s="21">
        <f t="shared" si="164"/>
        <v>29648.893471931602</v>
      </c>
      <c r="U2697" s="19">
        <v>0</v>
      </c>
      <c r="V2697" s="21">
        <f t="shared" si="165"/>
        <v>185695.70121894003</v>
      </c>
    </row>
    <row r="2698" spans="1:22" x14ac:dyDescent="0.3">
      <c r="A2698" s="3" t="s">
        <v>142</v>
      </c>
      <c r="B2698" s="3">
        <v>11</v>
      </c>
      <c r="C2698" s="4" t="s">
        <v>178</v>
      </c>
      <c r="D2698" s="3" t="s">
        <v>490</v>
      </c>
      <c r="E2698" s="3" t="s">
        <v>488</v>
      </c>
      <c r="F2698" s="4" t="s">
        <v>491</v>
      </c>
      <c r="G2698" s="3" t="s">
        <v>16</v>
      </c>
      <c r="H2698" s="5">
        <v>786.50639999999999</v>
      </c>
      <c r="I2698" s="5">
        <v>2.1833999999999998</v>
      </c>
      <c r="J2698" s="5">
        <v>2.1276000000000002</v>
      </c>
      <c r="K2698" s="6">
        <v>0.97444352844187976</v>
      </c>
      <c r="L2698" s="5">
        <v>25.37</v>
      </c>
      <c r="M2698" s="19">
        <f>H2698*INDEX('Pliegos Tarifarios (Santiago)'!$B:$B,MATCH($B2698,'Pliegos Tarifarios (Santiago)'!$A:$A,0))</f>
        <v>103632.44278320001</v>
      </c>
      <c r="N2698" s="19">
        <f>I2698*INDEX('Pliegos Tarifarios (Santiago)'!$C:$C,MATCH($B2698,'Pliegos Tarifarios (Santiago)'!$A:$A,0))</f>
        <v>7588.194910199999</v>
      </c>
      <c r="O2698" s="19">
        <f>J2698*INDEX('Pliegos Tarifarios (Santiago)'!$D:$D,MATCH($B2698,'Pliegos Tarifarios (Santiago)'!$A:$A,0))</f>
        <v>30955.882147200002</v>
      </c>
      <c r="P2698" s="19">
        <f>H2698*INDEX('Pliegos Tarifarios (Santiago)'!$E:$E,MATCH($B2698,'Pliegos Tarifarios (Santiago)'!$A:$A,0))</f>
        <v>10243.459353599999</v>
      </c>
      <c r="Q2698" s="19" cm="1">
        <f t="array" ref="Q2698">H2698*_xlfn.IFS(H2698&lt;=350,INDEX('Pliegos Tarifarios (Santiago)'!$F:$F,MATCH($B2698,'Pliegos Tarifarios (Santiago)'!$A:$A,0)),H2698&lt;=500,INDEX('Pliegos Tarifarios (Santiago)'!$G:$G,MATCH($B2698,'Pliegos Tarifarios (Santiago)'!$A:$A,0)),H2698&lt;=1000,INDEX('Pliegos Tarifarios (Santiago)'!$H:$H,MATCH($B2698,'Pliegos Tarifarios (Santiago)'!$A:$A,0)),H2698&lt;=5000,INDEX('Pliegos Tarifarios (Santiago)'!$I:$I,MATCH($B2698,'Pliegos Tarifarios (Santiago)'!$A:$A,0)),H2698&gt;5000,INDEX('Pliegos Tarifarios (Santiago)'!$J:$J,MATCH($B2698,'Pliegos Tarifarios (Santiago)'!$A:$A,0)))/1.19</f>
        <v>1844.654926386555</v>
      </c>
      <c r="R2698" s="19">
        <f>INDEX('Pliegos Tarifarios (Santiago)'!$K:$K,MATCH($B2698,'Pliegos Tarifarios (Santiago)'!$A:$A,0))</f>
        <v>732.99199999999996</v>
      </c>
      <c r="S2698" s="21">
        <f t="shared" si="167"/>
        <v>154997.62612058653</v>
      </c>
      <c r="T2698" s="21">
        <f t="shared" ref="T2698:T2761" si="168">S2698*0.19</f>
        <v>29449.548962911442</v>
      </c>
      <c r="U2698" s="19">
        <v>0</v>
      </c>
      <c r="V2698" s="21">
        <f t="shared" ref="V2698:V2761" si="169">SUM(S2698:T2698)</f>
        <v>184447.17508349798</v>
      </c>
    </row>
    <row r="2699" spans="1:22" x14ac:dyDescent="0.3">
      <c r="A2699" s="3" t="s">
        <v>142</v>
      </c>
      <c r="B2699" s="3">
        <v>11</v>
      </c>
      <c r="C2699" s="4" t="s">
        <v>178</v>
      </c>
      <c r="D2699" s="3" t="s">
        <v>492</v>
      </c>
      <c r="E2699" s="3" t="s">
        <v>488</v>
      </c>
      <c r="F2699" s="4" t="s">
        <v>493</v>
      </c>
      <c r="G2699" s="3" t="s">
        <v>16</v>
      </c>
      <c r="H2699" s="5">
        <v>785.60130000000004</v>
      </c>
      <c r="I2699" s="5">
        <v>2.1387</v>
      </c>
      <c r="J2699" s="5">
        <v>2.1331000000000002</v>
      </c>
      <c r="K2699" s="6">
        <v>0.99738158694534074</v>
      </c>
      <c r="L2699" s="5">
        <v>25.34</v>
      </c>
      <c r="M2699" s="19">
        <f>H2699*INDEX('Pliegos Tarifarios (Santiago)'!$B:$B,MATCH($B2699,'Pliegos Tarifarios (Santiago)'!$A:$A,0))</f>
        <v>103513.18409190001</v>
      </c>
      <c r="N2699" s="19">
        <f>I2699*INDEX('Pliegos Tarifarios (Santiago)'!$C:$C,MATCH($B2699,'Pliegos Tarifarios (Santiago)'!$A:$A,0))</f>
        <v>7432.8443960999994</v>
      </c>
      <c r="O2699" s="19">
        <f>J2699*INDEX('Pliegos Tarifarios (Santiago)'!$D:$D,MATCH($B2699,'Pliegos Tarifarios (Santiago)'!$A:$A,0))</f>
        <v>31035.905343200004</v>
      </c>
      <c r="P2699" s="19">
        <f>H2699*INDEX('Pliegos Tarifarios (Santiago)'!$E:$E,MATCH($B2699,'Pliegos Tarifarios (Santiago)'!$A:$A,0))</f>
        <v>10231.671331199999</v>
      </c>
      <c r="Q2699" s="19" cm="1">
        <f t="array" ref="Q2699">H2699*_xlfn.IFS(H2699&lt;=350,INDEX('Pliegos Tarifarios (Santiago)'!$F:$F,MATCH($B2699,'Pliegos Tarifarios (Santiago)'!$A:$A,0)),H2699&lt;=500,INDEX('Pliegos Tarifarios (Santiago)'!$G:$G,MATCH($B2699,'Pliegos Tarifarios (Santiago)'!$A:$A,0)),H2699&lt;=1000,INDEX('Pliegos Tarifarios (Santiago)'!$H:$H,MATCH($B2699,'Pliegos Tarifarios (Santiago)'!$A:$A,0)),H2699&lt;=5000,INDEX('Pliegos Tarifarios (Santiago)'!$I:$I,MATCH($B2699,'Pliegos Tarifarios (Santiago)'!$A:$A,0)),H2699&gt;5000,INDEX('Pliegos Tarifarios (Santiago)'!$J:$J,MATCH($B2699,'Pliegos Tarifarios (Santiago)'!$A:$A,0)))/1.19</f>
        <v>1842.5321246218489</v>
      </c>
      <c r="R2699" s="19">
        <f>INDEX('Pliegos Tarifarios (Santiago)'!$K:$K,MATCH($B2699,'Pliegos Tarifarios (Santiago)'!$A:$A,0))</f>
        <v>732.99199999999996</v>
      </c>
      <c r="S2699" s="21">
        <f t="shared" si="167"/>
        <v>154789.12928702185</v>
      </c>
      <c r="T2699" s="21">
        <f t="shared" si="168"/>
        <v>29409.934564534153</v>
      </c>
      <c r="U2699" s="19">
        <v>0</v>
      </c>
      <c r="V2699" s="21">
        <f t="shared" si="169"/>
        <v>184199.06385155598</v>
      </c>
    </row>
    <row r="2700" spans="1:22" x14ac:dyDescent="0.3">
      <c r="A2700" s="3" t="s">
        <v>142</v>
      </c>
      <c r="B2700" s="3">
        <v>11</v>
      </c>
      <c r="C2700" s="4" t="s">
        <v>178</v>
      </c>
      <c r="D2700" s="3" t="s">
        <v>494</v>
      </c>
      <c r="E2700" s="3" t="s">
        <v>488</v>
      </c>
      <c r="F2700" s="4" t="s">
        <v>495</v>
      </c>
      <c r="G2700" s="3" t="s">
        <v>16</v>
      </c>
      <c r="H2700" s="5">
        <v>785.41189999999995</v>
      </c>
      <c r="I2700" s="5">
        <v>2.153</v>
      </c>
      <c r="J2700" s="5">
        <v>2.153</v>
      </c>
      <c r="K2700" s="6">
        <v>1</v>
      </c>
      <c r="L2700" s="5">
        <v>25.34</v>
      </c>
      <c r="M2700" s="19">
        <f>H2700*INDEX('Pliegos Tarifarios (Santiago)'!$B:$B,MATCH($B2700,'Pliegos Tarifarios (Santiago)'!$A:$A,0))</f>
        <v>103488.2281797</v>
      </c>
      <c r="N2700" s="19">
        <f>I2700*INDEX('Pliegos Tarifarios (Santiago)'!$C:$C,MATCH($B2700,'Pliegos Tarifarios (Santiago)'!$A:$A,0))</f>
        <v>7482.5426589999997</v>
      </c>
      <c r="O2700" s="19">
        <f>J2700*INDEX('Pliegos Tarifarios (Santiago)'!$D:$D,MATCH($B2700,'Pliegos Tarifarios (Santiago)'!$A:$A,0))</f>
        <v>31325.443816000003</v>
      </c>
      <c r="P2700" s="19">
        <f>H2700*INDEX('Pliegos Tarifarios (Santiago)'!$E:$E,MATCH($B2700,'Pliegos Tarifarios (Santiago)'!$A:$A,0))</f>
        <v>10229.204585599999</v>
      </c>
      <c r="Q2700" s="19" cm="1">
        <f t="array" ref="Q2700">H2700*_xlfn.IFS(H2700&lt;=350,INDEX('Pliegos Tarifarios (Santiago)'!$F:$F,MATCH($B2700,'Pliegos Tarifarios (Santiago)'!$A:$A,0)),H2700&lt;=500,INDEX('Pliegos Tarifarios (Santiago)'!$G:$G,MATCH($B2700,'Pliegos Tarifarios (Santiago)'!$A:$A,0)),H2700&lt;=1000,INDEX('Pliegos Tarifarios (Santiago)'!$H:$H,MATCH($B2700,'Pliegos Tarifarios (Santiago)'!$A:$A,0)),H2700&lt;=5000,INDEX('Pliegos Tarifarios (Santiago)'!$I:$I,MATCH($B2700,'Pliegos Tarifarios (Santiago)'!$A:$A,0)),H2700&gt;5000,INDEX('Pliegos Tarifarios (Santiago)'!$J:$J,MATCH($B2700,'Pliegos Tarifarios (Santiago)'!$A:$A,0)))/1.19</f>
        <v>1842.0879100000002</v>
      </c>
      <c r="R2700" s="19">
        <f>INDEX('Pliegos Tarifarios (Santiago)'!$K:$K,MATCH($B2700,'Pliegos Tarifarios (Santiago)'!$A:$A,0))</f>
        <v>732.99199999999996</v>
      </c>
      <c r="S2700" s="21">
        <f t="shared" si="167"/>
        <v>155100.49915030002</v>
      </c>
      <c r="T2700" s="21">
        <f t="shared" si="168"/>
        <v>29469.094838557005</v>
      </c>
      <c r="U2700" s="19">
        <v>0</v>
      </c>
      <c r="V2700" s="21">
        <f t="shared" si="169"/>
        <v>184569.59398885703</v>
      </c>
    </row>
    <row r="2701" spans="1:22" x14ac:dyDescent="0.3">
      <c r="A2701" s="3" t="s">
        <v>142</v>
      </c>
      <c r="B2701" s="3">
        <v>11</v>
      </c>
      <c r="C2701" s="4" t="s">
        <v>178</v>
      </c>
      <c r="D2701" s="3" t="s">
        <v>496</v>
      </c>
      <c r="E2701" s="3" t="s">
        <v>488</v>
      </c>
      <c r="F2701" s="4" t="s">
        <v>497</v>
      </c>
      <c r="G2701" s="3" t="s">
        <v>16</v>
      </c>
      <c r="H2701" s="5">
        <v>785.4325</v>
      </c>
      <c r="I2701" s="5">
        <v>2.1393</v>
      </c>
      <c r="J2701" s="5">
        <v>2.1274000000000002</v>
      </c>
      <c r="K2701" s="6">
        <v>0.99443743280512331</v>
      </c>
      <c r="L2701" s="5">
        <v>25.34</v>
      </c>
      <c r="M2701" s="19">
        <f>H2701*INDEX('Pliegos Tarifarios (Santiago)'!$B:$B,MATCH($B2701,'Pliegos Tarifarios (Santiago)'!$A:$A,0))</f>
        <v>103490.9424975</v>
      </c>
      <c r="N2701" s="19">
        <f>I2701*INDEX('Pliegos Tarifarios (Santiago)'!$C:$C,MATCH($B2701,'Pliegos Tarifarios (Santiago)'!$A:$A,0))</f>
        <v>7434.9296378999998</v>
      </c>
      <c r="O2701" s="19">
        <f>J2701*INDEX('Pliegos Tarifarios (Santiago)'!$D:$D,MATCH($B2701,'Pliegos Tarifarios (Santiago)'!$A:$A,0))</f>
        <v>30952.972212800003</v>
      </c>
      <c r="P2701" s="19">
        <f>H2701*INDEX('Pliegos Tarifarios (Santiago)'!$E:$E,MATCH($B2701,'Pliegos Tarifarios (Santiago)'!$A:$A,0))</f>
        <v>10229.472879999999</v>
      </c>
      <c r="Q2701" s="19" cm="1">
        <f t="array" ref="Q2701">H2701*_xlfn.IFS(H2701&lt;=350,INDEX('Pliegos Tarifarios (Santiago)'!$F:$F,MATCH($B2701,'Pliegos Tarifarios (Santiago)'!$A:$A,0)),H2701&lt;=500,INDEX('Pliegos Tarifarios (Santiago)'!$G:$G,MATCH($B2701,'Pliegos Tarifarios (Santiago)'!$A:$A,0)),H2701&lt;=1000,INDEX('Pliegos Tarifarios (Santiago)'!$H:$H,MATCH($B2701,'Pliegos Tarifarios (Santiago)'!$A:$A,0)),H2701&lt;=5000,INDEX('Pliegos Tarifarios (Santiago)'!$I:$I,MATCH($B2701,'Pliegos Tarifarios (Santiago)'!$A:$A,0)),H2701&gt;5000,INDEX('Pliegos Tarifarios (Santiago)'!$J:$J,MATCH($B2701,'Pliegos Tarifarios (Santiago)'!$A:$A,0)))/1.19</f>
        <v>1842.1362247899162</v>
      </c>
      <c r="R2701" s="19">
        <f>INDEX('Pliegos Tarifarios (Santiago)'!$K:$K,MATCH($B2701,'Pliegos Tarifarios (Santiago)'!$A:$A,0))</f>
        <v>732.99199999999996</v>
      </c>
      <c r="S2701" s="21">
        <f t="shared" si="167"/>
        <v>154683.44545298992</v>
      </c>
      <c r="T2701" s="21">
        <f t="shared" si="168"/>
        <v>29389.854636068085</v>
      </c>
      <c r="U2701" s="19">
        <v>0</v>
      </c>
      <c r="V2701" s="21">
        <f t="shared" si="169"/>
        <v>184073.300089058</v>
      </c>
    </row>
    <row r="2702" spans="1:22" x14ac:dyDescent="0.3">
      <c r="A2702" s="3" t="s">
        <v>142</v>
      </c>
      <c r="B2702" s="3">
        <v>11</v>
      </c>
      <c r="C2702" s="4" t="s">
        <v>178</v>
      </c>
      <c r="D2702" s="3" t="s">
        <v>498</v>
      </c>
      <c r="E2702" s="3" t="s">
        <v>488</v>
      </c>
      <c r="F2702" s="4" t="s">
        <v>499</v>
      </c>
      <c r="G2702" s="3" t="s">
        <v>16</v>
      </c>
      <c r="H2702" s="5">
        <v>785.91909999999996</v>
      </c>
      <c r="I2702" s="5">
        <v>2.1597</v>
      </c>
      <c r="J2702" s="5">
        <v>2.1541999999999999</v>
      </c>
      <c r="K2702" s="6">
        <v>0.99745335000231505</v>
      </c>
      <c r="L2702" s="5">
        <v>25.35</v>
      </c>
      <c r="M2702" s="19">
        <f>H2702*INDEX('Pliegos Tarifarios (Santiago)'!$B:$B,MATCH($B2702,'Pliegos Tarifarios (Santiago)'!$A:$A,0))</f>
        <v>103555.05837329999</v>
      </c>
      <c r="N2702" s="19">
        <f>I2702*INDEX('Pliegos Tarifarios (Santiago)'!$C:$C,MATCH($B2702,'Pliegos Tarifarios (Santiago)'!$A:$A,0))</f>
        <v>7505.8278590999998</v>
      </c>
      <c r="O2702" s="19">
        <f>J2702*INDEX('Pliegos Tarifarios (Santiago)'!$D:$D,MATCH($B2702,'Pliegos Tarifarios (Santiago)'!$A:$A,0))</f>
        <v>31342.903422399999</v>
      </c>
      <c r="P2702" s="19">
        <f>H2702*INDEX('Pliegos Tarifarios (Santiago)'!$E:$E,MATCH($B2702,'Pliegos Tarifarios (Santiago)'!$A:$A,0))</f>
        <v>10235.810358399998</v>
      </c>
      <c r="Q2702" s="19" cm="1">
        <f t="array" ref="Q2702">H2702*_xlfn.IFS(H2702&lt;=350,INDEX('Pliegos Tarifarios (Santiago)'!$F:$F,MATCH($B2702,'Pliegos Tarifarios (Santiago)'!$A:$A,0)),H2702&lt;=500,INDEX('Pliegos Tarifarios (Santiago)'!$G:$G,MATCH($B2702,'Pliegos Tarifarios (Santiago)'!$A:$A,0)),H2702&lt;=1000,INDEX('Pliegos Tarifarios (Santiago)'!$H:$H,MATCH($B2702,'Pliegos Tarifarios (Santiago)'!$A:$A,0)),H2702&lt;=5000,INDEX('Pliegos Tarifarios (Santiago)'!$I:$I,MATCH($B2702,'Pliegos Tarifarios (Santiago)'!$A:$A,0)),H2702&gt;5000,INDEX('Pliegos Tarifarios (Santiago)'!$J:$J,MATCH($B2702,'Pliegos Tarifarios (Santiago)'!$A:$A,0)))/1.19</f>
        <v>1843.2774857983195</v>
      </c>
      <c r="R2702" s="19">
        <f>INDEX('Pliegos Tarifarios (Santiago)'!$K:$K,MATCH($B2702,'Pliegos Tarifarios (Santiago)'!$A:$A,0))</f>
        <v>732.99199999999996</v>
      </c>
      <c r="S2702" s="21">
        <f t="shared" si="167"/>
        <v>155215.86949899831</v>
      </c>
      <c r="T2702" s="21">
        <f t="shared" si="168"/>
        <v>29491.015204809679</v>
      </c>
      <c r="U2702" s="19">
        <v>0</v>
      </c>
      <c r="V2702" s="21">
        <f t="shared" si="169"/>
        <v>184706.884703808</v>
      </c>
    </row>
    <row r="2703" spans="1:22" x14ac:dyDescent="0.3">
      <c r="A2703" s="3" t="s">
        <v>142</v>
      </c>
      <c r="B2703" s="3">
        <v>11</v>
      </c>
      <c r="C2703" s="4" t="s">
        <v>178</v>
      </c>
      <c r="D2703" s="3" t="s">
        <v>500</v>
      </c>
      <c r="E2703" s="3" t="s">
        <v>488</v>
      </c>
      <c r="F2703" s="4" t="s">
        <v>501</v>
      </c>
      <c r="G2703" s="3" t="s">
        <v>16</v>
      </c>
      <c r="H2703" s="5">
        <v>784.798</v>
      </c>
      <c r="I2703" s="5">
        <v>2.1619999999999999</v>
      </c>
      <c r="J2703" s="5">
        <v>2.1067</v>
      </c>
      <c r="K2703" s="6">
        <v>0.97442183163737284</v>
      </c>
      <c r="L2703" s="5">
        <v>25.32</v>
      </c>
      <c r="M2703" s="19">
        <f>H2703*INDEX('Pliegos Tarifarios (Santiago)'!$B:$B,MATCH($B2703,'Pliegos Tarifarios (Santiago)'!$A:$A,0))</f>
        <v>103407.33887400001</v>
      </c>
      <c r="N2703" s="19">
        <f>I2703*INDEX('Pliegos Tarifarios (Santiago)'!$C:$C,MATCH($B2703,'Pliegos Tarifarios (Santiago)'!$A:$A,0))</f>
        <v>7513.8212859999994</v>
      </c>
      <c r="O2703" s="19">
        <f>J2703*INDEX('Pliegos Tarifarios (Santiago)'!$D:$D,MATCH($B2703,'Pliegos Tarifarios (Santiago)'!$A:$A,0))</f>
        <v>30651.794002400002</v>
      </c>
      <c r="P2703" s="19">
        <f>H2703*INDEX('Pliegos Tarifarios (Santiago)'!$E:$E,MATCH($B2703,'Pliegos Tarifarios (Santiago)'!$A:$A,0))</f>
        <v>10221.209151999999</v>
      </c>
      <c r="Q2703" s="19" cm="1">
        <f t="array" ref="Q2703">H2703*_xlfn.IFS(H2703&lt;=350,INDEX('Pliegos Tarifarios (Santiago)'!$F:$F,MATCH($B2703,'Pliegos Tarifarios (Santiago)'!$A:$A,0)),H2703&lt;=500,INDEX('Pliegos Tarifarios (Santiago)'!$G:$G,MATCH($B2703,'Pliegos Tarifarios (Santiago)'!$A:$A,0)),H2703&lt;=1000,INDEX('Pliegos Tarifarios (Santiago)'!$H:$H,MATCH($B2703,'Pliegos Tarifarios (Santiago)'!$A:$A,0)),H2703&lt;=5000,INDEX('Pliegos Tarifarios (Santiago)'!$I:$I,MATCH($B2703,'Pliegos Tarifarios (Santiago)'!$A:$A,0)),H2703&gt;5000,INDEX('Pliegos Tarifarios (Santiago)'!$J:$J,MATCH($B2703,'Pliegos Tarifarios (Santiago)'!$A:$A,0)))/1.19</f>
        <v>1840.6480823529414</v>
      </c>
      <c r="R2703" s="19">
        <f>INDEX('Pliegos Tarifarios (Santiago)'!$K:$K,MATCH($B2703,'Pliegos Tarifarios (Santiago)'!$A:$A,0))</f>
        <v>732.99199999999996</v>
      </c>
      <c r="S2703" s="21">
        <f t="shared" si="167"/>
        <v>154367.80339675295</v>
      </c>
      <c r="T2703" s="21">
        <f t="shared" si="168"/>
        <v>29329.882645383059</v>
      </c>
      <c r="U2703" s="19">
        <v>0</v>
      </c>
      <c r="V2703" s="21">
        <f t="shared" si="169"/>
        <v>183697.68604213602</v>
      </c>
    </row>
    <row r="2704" spans="1:22" x14ac:dyDescent="0.3">
      <c r="A2704" s="3" t="s">
        <v>142</v>
      </c>
      <c r="B2704" s="3">
        <v>11</v>
      </c>
      <c r="C2704" s="4" t="s">
        <v>178</v>
      </c>
      <c r="D2704" s="3" t="s">
        <v>502</v>
      </c>
      <c r="E2704" s="3" t="s">
        <v>488</v>
      </c>
      <c r="F2704" s="4" t="s">
        <v>503</v>
      </c>
      <c r="G2704" s="3" t="s">
        <v>16</v>
      </c>
      <c r="H2704" s="5">
        <v>786.50300000000004</v>
      </c>
      <c r="I2704" s="5">
        <v>2.1251000000000002</v>
      </c>
      <c r="J2704" s="5">
        <v>2.1042999999999998</v>
      </c>
      <c r="K2704" s="6">
        <v>0.99021222530704422</v>
      </c>
      <c r="L2704" s="5">
        <v>25.37</v>
      </c>
      <c r="M2704" s="19">
        <f>H2704*INDEX('Pliegos Tarifarios (Santiago)'!$B:$B,MATCH($B2704,'Pliegos Tarifarios (Santiago)'!$A:$A,0))</f>
        <v>103631.994789</v>
      </c>
      <c r="N2704" s="19">
        <f>I2704*INDEX('Pliegos Tarifarios (Santiago)'!$C:$C,MATCH($B2704,'Pliegos Tarifarios (Santiago)'!$A:$A,0))</f>
        <v>7385.5789153000005</v>
      </c>
      <c r="O2704" s="19">
        <f>J2704*INDEX('Pliegos Tarifarios (Santiago)'!$D:$D,MATCH($B2704,'Pliegos Tarifarios (Santiago)'!$A:$A,0))</f>
        <v>30616.874789599999</v>
      </c>
      <c r="P2704" s="19">
        <f>H2704*INDEX('Pliegos Tarifarios (Santiago)'!$E:$E,MATCH($B2704,'Pliegos Tarifarios (Santiago)'!$A:$A,0))</f>
        <v>10243.415072</v>
      </c>
      <c r="Q2704" s="19" cm="1">
        <f t="array" ref="Q2704">H2704*_xlfn.IFS(H2704&lt;=350,INDEX('Pliegos Tarifarios (Santiago)'!$F:$F,MATCH($B2704,'Pliegos Tarifarios (Santiago)'!$A:$A,0)),H2704&lt;=500,INDEX('Pliegos Tarifarios (Santiago)'!$G:$G,MATCH($B2704,'Pliegos Tarifarios (Santiago)'!$A:$A,0)),H2704&lt;=1000,INDEX('Pliegos Tarifarios (Santiago)'!$H:$H,MATCH($B2704,'Pliegos Tarifarios (Santiago)'!$A:$A,0)),H2704&lt;=5000,INDEX('Pliegos Tarifarios (Santiago)'!$I:$I,MATCH($B2704,'Pliegos Tarifarios (Santiago)'!$A:$A,0)),H2704&gt;5000,INDEX('Pliegos Tarifarios (Santiago)'!$J:$J,MATCH($B2704,'Pliegos Tarifarios (Santiago)'!$A:$A,0)))/1.19</f>
        <v>1844.6469521008407</v>
      </c>
      <c r="R2704" s="19">
        <f>INDEX('Pliegos Tarifarios (Santiago)'!$K:$K,MATCH($B2704,'Pliegos Tarifarios (Santiago)'!$A:$A,0))</f>
        <v>732.99199999999996</v>
      </c>
      <c r="S2704" s="21">
        <f t="shared" si="167"/>
        <v>154455.50251800087</v>
      </c>
      <c r="T2704" s="21">
        <f t="shared" si="168"/>
        <v>29346.545478420165</v>
      </c>
      <c r="U2704" s="19">
        <v>0</v>
      </c>
      <c r="V2704" s="21">
        <f t="shared" si="169"/>
        <v>183802.04799642102</v>
      </c>
    </row>
    <row r="2705" spans="1:22" x14ac:dyDescent="0.3">
      <c r="A2705" s="3" t="s">
        <v>142</v>
      </c>
      <c r="B2705" s="3">
        <v>11</v>
      </c>
      <c r="C2705" s="4" t="s">
        <v>178</v>
      </c>
      <c r="D2705" s="3" t="s">
        <v>504</v>
      </c>
      <c r="E2705" s="3" t="s">
        <v>488</v>
      </c>
      <c r="F2705" s="4" t="s">
        <v>505</v>
      </c>
      <c r="G2705" s="3" t="s">
        <v>16</v>
      </c>
      <c r="H2705" s="5">
        <v>787.2</v>
      </c>
      <c r="I2705" s="5">
        <v>2.1594000000000002</v>
      </c>
      <c r="J2705" s="5">
        <v>2.1594000000000002</v>
      </c>
      <c r="K2705" s="6">
        <v>1</v>
      </c>
      <c r="L2705" s="5">
        <v>25.39</v>
      </c>
      <c r="M2705" s="19">
        <f>H2705*INDEX('Pliegos Tarifarios (Santiago)'!$B:$B,MATCH($B2705,'Pliegos Tarifarios (Santiago)'!$A:$A,0))</f>
        <v>103723.83360000001</v>
      </c>
      <c r="N2705" s="19">
        <f>I2705*INDEX('Pliegos Tarifarios (Santiago)'!$C:$C,MATCH($B2705,'Pliegos Tarifarios (Santiago)'!$A:$A,0))</f>
        <v>7504.7852382000001</v>
      </c>
      <c r="O2705" s="19">
        <f>J2705*INDEX('Pliegos Tarifarios (Santiago)'!$D:$D,MATCH($B2705,'Pliegos Tarifarios (Santiago)'!$A:$A,0))</f>
        <v>31418.561716800003</v>
      </c>
      <c r="P2705" s="19">
        <f>H2705*INDEX('Pliegos Tarifarios (Santiago)'!$E:$E,MATCH($B2705,'Pliegos Tarifarios (Santiago)'!$A:$A,0))</f>
        <v>10252.4928</v>
      </c>
      <c r="Q2705" s="19" cm="1">
        <f t="array" ref="Q2705">H2705*_xlfn.IFS(H2705&lt;=350,INDEX('Pliegos Tarifarios (Santiago)'!$F:$F,MATCH($B2705,'Pliegos Tarifarios (Santiago)'!$A:$A,0)),H2705&lt;=500,INDEX('Pliegos Tarifarios (Santiago)'!$G:$G,MATCH($B2705,'Pliegos Tarifarios (Santiago)'!$A:$A,0)),H2705&lt;=1000,INDEX('Pliegos Tarifarios (Santiago)'!$H:$H,MATCH($B2705,'Pliegos Tarifarios (Santiago)'!$A:$A,0)),H2705&lt;=5000,INDEX('Pliegos Tarifarios (Santiago)'!$I:$I,MATCH($B2705,'Pliegos Tarifarios (Santiago)'!$A:$A,0)),H2705&gt;5000,INDEX('Pliegos Tarifarios (Santiago)'!$J:$J,MATCH($B2705,'Pliegos Tarifarios (Santiago)'!$A:$A,0)))/1.19</f>
        <v>1846.2816806722692</v>
      </c>
      <c r="R2705" s="19">
        <f>INDEX('Pliegos Tarifarios (Santiago)'!$K:$K,MATCH($B2705,'Pliegos Tarifarios (Santiago)'!$A:$A,0))</f>
        <v>732.99199999999996</v>
      </c>
      <c r="S2705" s="21">
        <f t="shared" si="167"/>
        <v>155478.94703567229</v>
      </c>
      <c r="T2705" s="21">
        <f t="shared" si="168"/>
        <v>29540.999936777735</v>
      </c>
      <c r="U2705" s="19">
        <v>0</v>
      </c>
      <c r="V2705" s="21">
        <f t="shared" si="169"/>
        <v>185019.94697245001</v>
      </c>
    </row>
    <row r="2706" spans="1:22" x14ac:dyDescent="0.3">
      <c r="A2706" s="3" t="s">
        <v>142</v>
      </c>
      <c r="B2706" s="3">
        <v>11</v>
      </c>
      <c r="C2706" s="4" t="s">
        <v>178</v>
      </c>
      <c r="D2706" s="3" t="s">
        <v>506</v>
      </c>
      <c r="E2706" s="3" t="s">
        <v>488</v>
      </c>
      <c r="F2706" s="4" t="s">
        <v>507</v>
      </c>
      <c r="G2706" s="3" t="s">
        <v>16</v>
      </c>
      <c r="H2706" s="5">
        <v>785.38149999999996</v>
      </c>
      <c r="I2706" s="5">
        <v>2.1204000000000001</v>
      </c>
      <c r="J2706" s="5">
        <v>2.089</v>
      </c>
      <c r="K2706" s="6">
        <v>0.98519147330692314</v>
      </c>
      <c r="L2706" s="5">
        <v>25.33</v>
      </c>
      <c r="M2706" s="19">
        <f>H2706*INDEX('Pliegos Tarifarios (Santiago)'!$B:$B,MATCH($B2706,'Pliegos Tarifarios (Santiago)'!$A:$A,0))</f>
        <v>103484.22258449999</v>
      </c>
      <c r="N2706" s="19">
        <f>I2706*INDEX('Pliegos Tarifarios (Santiago)'!$C:$C,MATCH($B2706,'Pliegos Tarifarios (Santiago)'!$A:$A,0))</f>
        <v>7369.2445211999993</v>
      </c>
      <c r="O2706" s="19">
        <f>J2706*INDEX('Pliegos Tarifarios (Santiago)'!$D:$D,MATCH($B2706,'Pliegos Tarifarios (Santiago)'!$A:$A,0))</f>
        <v>30394.264808</v>
      </c>
      <c r="P2706" s="19">
        <f>H2706*INDEX('Pliegos Tarifarios (Santiago)'!$E:$E,MATCH($B2706,'Pliegos Tarifarios (Santiago)'!$A:$A,0))</f>
        <v>10228.808655999999</v>
      </c>
      <c r="Q2706" s="19" cm="1">
        <f t="array" ref="Q2706">H2706*_xlfn.IFS(H2706&lt;=350,INDEX('Pliegos Tarifarios (Santiago)'!$F:$F,MATCH($B2706,'Pliegos Tarifarios (Santiago)'!$A:$A,0)),H2706&lt;=500,INDEX('Pliegos Tarifarios (Santiago)'!$G:$G,MATCH($B2706,'Pliegos Tarifarios (Santiago)'!$A:$A,0)),H2706&lt;=1000,INDEX('Pliegos Tarifarios (Santiago)'!$H:$H,MATCH($B2706,'Pliegos Tarifarios (Santiago)'!$A:$A,0)),H2706&lt;=5000,INDEX('Pliegos Tarifarios (Santiago)'!$I:$I,MATCH($B2706,'Pliegos Tarifarios (Santiago)'!$A:$A,0)),H2706&gt;5000,INDEX('Pliegos Tarifarios (Santiago)'!$J:$J,MATCH($B2706,'Pliegos Tarifarios (Santiago)'!$A:$A,0)))/1.19</f>
        <v>1842.0166105042019</v>
      </c>
      <c r="R2706" s="19">
        <f>INDEX('Pliegos Tarifarios (Santiago)'!$K:$K,MATCH($B2706,'Pliegos Tarifarios (Santiago)'!$A:$A,0))</f>
        <v>732.99199999999996</v>
      </c>
      <c r="S2706" s="21">
        <f t="shared" si="167"/>
        <v>154051.54918020422</v>
      </c>
      <c r="T2706" s="21">
        <f t="shared" si="168"/>
        <v>29269.794344238802</v>
      </c>
      <c r="U2706" s="19">
        <v>0</v>
      </c>
      <c r="V2706" s="21">
        <f t="shared" si="169"/>
        <v>183321.34352444301</v>
      </c>
    </row>
    <row r="2707" spans="1:22" x14ac:dyDescent="0.3">
      <c r="A2707" s="3" t="s">
        <v>142</v>
      </c>
      <c r="B2707" s="3">
        <v>11</v>
      </c>
      <c r="C2707" s="4" t="s">
        <v>178</v>
      </c>
      <c r="D2707" s="3" t="s">
        <v>508</v>
      </c>
      <c r="E2707" s="3" t="s">
        <v>488</v>
      </c>
      <c r="F2707" s="4" t="s">
        <v>509</v>
      </c>
      <c r="G2707" s="3" t="s">
        <v>16</v>
      </c>
      <c r="H2707" s="5">
        <v>785.03769999999997</v>
      </c>
      <c r="I2707" s="5">
        <v>2.1417999999999999</v>
      </c>
      <c r="J2707" s="5">
        <v>2.1219000000000001</v>
      </c>
      <c r="K2707" s="6">
        <v>0.99070874964982736</v>
      </c>
      <c r="L2707" s="5">
        <v>25.32</v>
      </c>
      <c r="M2707" s="19">
        <f>H2707*INDEX('Pliegos Tarifarios (Santiago)'!$B:$B,MATCH($B2707,'Pliegos Tarifarios (Santiago)'!$A:$A,0))</f>
        <v>103438.9224651</v>
      </c>
      <c r="N2707" s="19">
        <f>I2707*INDEX('Pliegos Tarifarios (Santiago)'!$C:$C,MATCH($B2707,'Pliegos Tarifarios (Santiago)'!$A:$A,0))</f>
        <v>7443.6181453999989</v>
      </c>
      <c r="O2707" s="19">
        <f>J2707*INDEX('Pliegos Tarifarios (Santiago)'!$D:$D,MATCH($B2707,'Pliegos Tarifarios (Santiago)'!$A:$A,0))</f>
        <v>30872.949016800001</v>
      </c>
      <c r="P2707" s="19">
        <f>H2707*INDEX('Pliegos Tarifarios (Santiago)'!$E:$E,MATCH($B2707,'Pliegos Tarifarios (Santiago)'!$A:$A,0))</f>
        <v>10224.331004799998</v>
      </c>
      <c r="Q2707" s="19" cm="1">
        <f t="array" ref="Q2707">H2707*_xlfn.IFS(H2707&lt;=350,INDEX('Pliegos Tarifarios (Santiago)'!$F:$F,MATCH($B2707,'Pliegos Tarifarios (Santiago)'!$A:$A,0)),H2707&lt;=500,INDEX('Pliegos Tarifarios (Santiago)'!$G:$G,MATCH($B2707,'Pliegos Tarifarios (Santiago)'!$A:$A,0)),H2707&lt;=1000,INDEX('Pliegos Tarifarios (Santiago)'!$H:$H,MATCH($B2707,'Pliegos Tarifarios (Santiago)'!$A:$A,0)),H2707&lt;=5000,INDEX('Pliegos Tarifarios (Santiago)'!$I:$I,MATCH($B2707,'Pliegos Tarifarios (Santiago)'!$A:$A,0)),H2707&gt;5000,INDEX('Pliegos Tarifarios (Santiago)'!$J:$J,MATCH($B2707,'Pliegos Tarifarios (Santiago)'!$A:$A,0)))/1.19</f>
        <v>1841.2102694957985</v>
      </c>
      <c r="R2707" s="19">
        <f>INDEX('Pliegos Tarifarios (Santiago)'!$K:$K,MATCH($B2707,'Pliegos Tarifarios (Santiago)'!$A:$A,0))</f>
        <v>732.99199999999996</v>
      </c>
      <c r="S2707" s="21">
        <f t="shared" si="167"/>
        <v>154554.02290159577</v>
      </c>
      <c r="T2707" s="21">
        <f t="shared" si="168"/>
        <v>29365.264351303198</v>
      </c>
      <c r="U2707" s="19">
        <v>0</v>
      </c>
      <c r="V2707" s="21">
        <f t="shared" si="169"/>
        <v>183919.28725289897</v>
      </c>
    </row>
    <row r="2708" spans="1:22" x14ac:dyDescent="0.3">
      <c r="A2708" s="3" t="s">
        <v>142</v>
      </c>
      <c r="B2708" s="3">
        <v>11</v>
      </c>
      <c r="C2708" s="4" t="s">
        <v>178</v>
      </c>
      <c r="D2708" s="3" t="s">
        <v>510</v>
      </c>
      <c r="E2708" s="3" t="s">
        <v>488</v>
      </c>
      <c r="F2708" s="4" t="s">
        <v>511</v>
      </c>
      <c r="G2708" s="3" t="s">
        <v>16</v>
      </c>
      <c r="H2708" s="5">
        <v>786.31079999999997</v>
      </c>
      <c r="I2708" s="5">
        <v>2.1762000000000001</v>
      </c>
      <c r="J2708" s="5">
        <v>2.1335999999999999</v>
      </c>
      <c r="K2708" s="6">
        <v>0.98042459332781906</v>
      </c>
      <c r="L2708" s="5">
        <v>25.36</v>
      </c>
      <c r="M2708" s="19">
        <f>H2708*INDEX('Pliegos Tarifarios (Santiago)'!$B:$B,MATCH($B2708,'Pliegos Tarifarios (Santiago)'!$A:$A,0))</f>
        <v>103606.6699404</v>
      </c>
      <c r="N2708" s="19">
        <f>I2708*INDEX('Pliegos Tarifarios (Santiago)'!$C:$C,MATCH($B2708,'Pliegos Tarifarios (Santiago)'!$A:$A,0))</f>
        <v>7563.1720085999996</v>
      </c>
      <c r="O2708" s="19">
        <f>J2708*INDEX('Pliegos Tarifarios (Santiago)'!$D:$D,MATCH($B2708,'Pliegos Tarifarios (Santiago)'!$A:$A,0))</f>
        <v>31043.180179200001</v>
      </c>
      <c r="P2708" s="19">
        <f>H2708*INDEX('Pliegos Tarifarios (Santiago)'!$E:$E,MATCH($B2708,'Pliegos Tarifarios (Santiago)'!$A:$A,0))</f>
        <v>10240.9118592</v>
      </c>
      <c r="Q2708" s="19" cm="1">
        <f t="array" ref="Q2708">H2708*_xlfn.IFS(H2708&lt;=350,INDEX('Pliegos Tarifarios (Santiago)'!$F:$F,MATCH($B2708,'Pliegos Tarifarios (Santiago)'!$A:$A,0)),H2708&lt;=500,INDEX('Pliegos Tarifarios (Santiago)'!$G:$G,MATCH($B2708,'Pliegos Tarifarios (Santiago)'!$A:$A,0)),H2708&lt;=1000,INDEX('Pliegos Tarifarios (Santiago)'!$H:$H,MATCH($B2708,'Pliegos Tarifarios (Santiago)'!$A:$A,0)),H2708&lt;=5000,INDEX('Pliegos Tarifarios (Santiago)'!$I:$I,MATCH($B2708,'Pliegos Tarifarios (Santiago)'!$A:$A,0)),H2708&gt;5000,INDEX('Pliegos Tarifarios (Santiago)'!$J:$J,MATCH($B2708,'Pliegos Tarifarios (Santiago)'!$A:$A,0)))/1.19</f>
        <v>1844.1961704201683</v>
      </c>
      <c r="R2708" s="19">
        <f>INDEX('Pliegos Tarifarios (Santiago)'!$K:$K,MATCH($B2708,'Pliegos Tarifarios (Santiago)'!$A:$A,0))</f>
        <v>732.99199999999996</v>
      </c>
      <c r="S2708" s="21">
        <f t="shared" si="167"/>
        <v>155031.12215782015</v>
      </c>
      <c r="T2708" s="21">
        <f t="shared" si="168"/>
        <v>29455.913209985829</v>
      </c>
      <c r="U2708" s="19">
        <v>0</v>
      </c>
      <c r="V2708" s="21">
        <f t="shared" si="169"/>
        <v>184487.03536780598</v>
      </c>
    </row>
    <row r="2709" spans="1:22" x14ac:dyDescent="0.3">
      <c r="A2709" s="3" t="s">
        <v>142</v>
      </c>
      <c r="B2709" s="3">
        <v>11</v>
      </c>
      <c r="C2709" s="4" t="s">
        <v>178</v>
      </c>
      <c r="D2709" s="3" t="s">
        <v>512</v>
      </c>
      <c r="E2709" s="3" t="s">
        <v>488</v>
      </c>
      <c r="F2709" s="4" t="s">
        <v>513</v>
      </c>
      <c r="G2709" s="3" t="s">
        <v>16</v>
      </c>
      <c r="H2709" s="5">
        <v>787.00009999999997</v>
      </c>
      <c r="I2709" s="5">
        <v>2.1827999999999999</v>
      </c>
      <c r="J2709" s="5">
        <v>2.1398999999999999</v>
      </c>
      <c r="K2709" s="6">
        <v>0.98034634414513466</v>
      </c>
      <c r="L2709" s="5">
        <v>25.39</v>
      </c>
      <c r="M2709" s="19">
        <f>H2709*INDEX('Pliegos Tarifarios (Santiago)'!$B:$B,MATCH($B2709,'Pliegos Tarifarios (Santiago)'!$A:$A,0))</f>
        <v>103697.4941763</v>
      </c>
      <c r="N2709" s="19">
        <f>I2709*INDEX('Pliegos Tarifarios (Santiago)'!$C:$C,MATCH($B2709,'Pliegos Tarifarios (Santiago)'!$A:$A,0))</f>
        <v>7586.1096683999995</v>
      </c>
      <c r="O2709" s="19">
        <f>J2709*INDEX('Pliegos Tarifarios (Santiago)'!$D:$D,MATCH($B2709,'Pliegos Tarifarios (Santiago)'!$A:$A,0))</f>
        <v>31134.843112800001</v>
      </c>
      <c r="P2709" s="19">
        <f>H2709*INDEX('Pliegos Tarifarios (Santiago)'!$E:$E,MATCH($B2709,'Pliegos Tarifarios (Santiago)'!$A:$A,0))</f>
        <v>10249.889302399999</v>
      </c>
      <c r="Q2709" s="19" cm="1">
        <f t="array" ref="Q2709">H2709*_xlfn.IFS(H2709&lt;=350,INDEX('Pliegos Tarifarios (Santiago)'!$F:$F,MATCH($B2709,'Pliegos Tarifarios (Santiago)'!$A:$A,0)),H2709&lt;=500,INDEX('Pliegos Tarifarios (Santiago)'!$G:$G,MATCH($B2709,'Pliegos Tarifarios (Santiago)'!$A:$A,0)),H2709&lt;=1000,INDEX('Pliegos Tarifarios (Santiago)'!$H:$H,MATCH($B2709,'Pliegos Tarifarios (Santiago)'!$A:$A,0)),H2709&lt;=5000,INDEX('Pliegos Tarifarios (Santiago)'!$I:$I,MATCH($B2709,'Pliegos Tarifarios (Santiago)'!$A:$A,0)),H2709&gt;5000,INDEX('Pliegos Tarifarios (Santiago)'!$J:$J,MATCH($B2709,'Pliegos Tarifarios (Santiago)'!$A:$A,0)))/1.19</f>
        <v>1845.8128395798319</v>
      </c>
      <c r="R2709" s="19">
        <f>INDEX('Pliegos Tarifarios (Santiago)'!$K:$K,MATCH($B2709,'Pliegos Tarifarios (Santiago)'!$A:$A,0))</f>
        <v>732.99199999999996</v>
      </c>
      <c r="S2709" s="21">
        <f t="shared" si="167"/>
        <v>155247.14109947981</v>
      </c>
      <c r="T2709" s="21">
        <f t="shared" si="168"/>
        <v>29496.956808901163</v>
      </c>
      <c r="U2709" s="19">
        <v>0</v>
      </c>
      <c r="V2709" s="21">
        <f t="shared" si="169"/>
        <v>184744.09790838097</v>
      </c>
    </row>
    <row r="2710" spans="1:22" x14ac:dyDescent="0.3">
      <c r="A2710" s="3" t="s">
        <v>142</v>
      </c>
      <c r="B2710" s="3">
        <v>11</v>
      </c>
      <c r="C2710" s="4" t="s">
        <v>178</v>
      </c>
      <c r="D2710" s="3" t="s">
        <v>514</v>
      </c>
      <c r="E2710" s="3" t="s">
        <v>488</v>
      </c>
      <c r="F2710" s="4" t="s">
        <v>515</v>
      </c>
      <c r="G2710" s="3" t="s">
        <v>16</v>
      </c>
      <c r="H2710" s="5">
        <v>786.87149999999997</v>
      </c>
      <c r="I2710" s="5">
        <v>2.1255000000000002</v>
      </c>
      <c r="J2710" s="5">
        <v>2.0897000000000001</v>
      </c>
      <c r="K2710" s="6">
        <v>0.98315690425782165</v>
      </c>
      <c r="L2710" s="5">
        <v>25.38</v>
      </c>
      <c r="M2710" s="19">
        <f>H2710*INDEX('Pliegos Tarifarios (Santiago)'!$B:$B,MATCH($B2710,'Pliegos Tarifarios (Santiago)'!$A:$A,0))</f>
        <v>103680.5494545</v>
      </c>
      <c r="N2710" s="19">
        <f>I2710*INDEX('Pliegos Tarifarios (Santiago)'!$C:$C,MATCH($B2710,'Pliegos Tarifarios (Santiago)'!$A:$A,0))</f>
        <v>7386.9690765000005</v>
      </c>
      <c r="O2710" s="19">
        <f>J2710*INDEX('Pliegos Tarifarios (Santiago)'!$D:$D,MATCH($B2710,'Pliegos Tarifarios (Santiago)'!$A:$A,0))</f>
        <v>30404.449578400003</v>
      </c>
      <c r="P2710" s="19">
        <f>H2710*INDEX('Pliegos Tarifarios (Santiago)'!$E:$E,MATCH($B2710,'Pliegos Tarifarios (Santiago)'!$A:$A,0))</f>
        <v>10248.214415999999</v>
      </c>
      <c r="Q2710" s="19" cm="1">
        <f t="array" ref="Q2710">H2710*_xlfn.IFS(H2710&lt;=350,INDEX('Pliegos Tarifarios (Santiago)'!$F:$F,MATCH($B2710,'Pliegos Tarifarios (Santiago)'!$A:$A,0)),H2710&lt;=500,INDEX('Pliegos Tarifarios (Santiago)'!$G:$G,MATCH($B2710,'Pliegos Tarifarios (Santiago)'!$A:$A,0)),H2710&lt;=1000,INDEX('Pliegos Tarifarios (Santiago)'!$H:$H,MATCH($B2710,'Pliegos Tarifarios (Santiago)'!$A:$A,0)),H2710&lt;=5000,INDEX('Pliegos Tarifarios (Santiago)'!$I:$I,MATCH($B2710,'Pliegos Tarifarios (Santiago)'!$A:$A,0)),H2710&gt;5000,INDEX('Pliegos Tarifarios (Santiago)'!$J:$J,MATCH($B2710,'Pliegos Tarifarios (Santiago)'!$A:$A,0)))/1.19</f>
        <v>1845.51122394958</v>
      </c>
      <c r="R2710" s="19">
        <f>INDEX('Pliegos Tarifarios (Santiago)'!$K:$K,MATCH($B2710,'Pliegos Tarifarios (Santiago)'!$A:$A,0))</f>
        <v>732.99199999999996</v>
      </c>
      <c r="S2710" s="21">
        <f t="shared" si="167"/>
        <v>154298.68574934959</v>
      </c>
      <c r="T2710" s="21">
        <f t="shared" si="168"/>
        <v>29316.750292376422</v>
      </c>
      <c r="U2710" s="19">
        <v>0</v>
      </c>
      <c r="V2710" s="21">
        <f t="shared" si="169"/>
        <v>183615.436041726</v>
      </c>
    </row>
    <row r="2711" spans="1:22" x14ac:dyDescent="0.3">
      <c r="A2711" s="3" t="s">
        <v>142</v>
      </c>
      <c r="B2711" s="3">
        <v>11</v>
      </c>
      <c r="C2711" s="4" t="s">
        <v>178</v>
      </c>
      <c r="D2711" s="3" t="s">
        <v>516</v>
      </c>
      <c r="E2711" s="3" t="s">
        <v>488</v>
      </c>
      <c r="F2711" s="4" t="s">
        <v>517</v>
      </c>
      <c r="G2711" s="3" t="s">
        <v>16</v>
      </c>
      <c r="H2711" s="5">
        <v>785.77560000000005</v>
      </c>
      <c r="I2711" s="5">
        <v>2.1556000000000002</v>
      </c>
      <c r="J2711" s="5">
        <v>2.1436000000000002</v>
      </c>
      <c r="K2711" s="6">
        <v>0.99443310447207278</v>
      </c>
      <c r="L2711" s="5">
        <v>25.35</v>
      </c>
      <c r="M2711" s="19">
        <f>H2711*INDEX('Pliegos Tarifarios (Santiago)'!$B:$B,MATCH($B2711,'Pliegos Tarifarios (Santiago)'!$A:$A,0))</f>
        <v>103536.15038280001</v>
      </c>
      <c r="N2711" s="19">
        <f>I2711*INDEX('Pliegos Tarifarios (Santiago)'!$C:$C,MATCH($B2711,'Pliegos Tarifarios (Santiago)'!$A:$A,0))</f>
        <v>7491.5787068</v>
      </c>
      <c r="O2711" s="19">
        <f>J2711*INDEX('Pliegos Tarifarios (Santiago)'!$D:$D,MATCH($B2711,'Pliegos Tarifarios (Santiago)'!$A:$A,0))</f>
        <v>31188.676899200003</v>
      </c>
      <c r="P2711" s="19">
        <f>H2711*INDEX('Pliegos Tarifarios (Santiago)'!$E:$E,MATCH($B2711,'Pliegos Tarifarios (Santiago)'!$A:$A,0))</f>
        <v>10233.9414144</v>
      </c>
      <c r="Q2711" s="19" cm="1">
        <f t="array" ref="Q2711">H2711*_xlfn.IFS(H2711&lt;=350,INDEX('Pliegos Tarifarios (Santiago)'!$F:$F,MATCH($B2711,'Pliegos Tarifarios (Santiago)'!$A:$A,0)),H2711&lt;=500,INDEX('Pliegos Tarifarios (Santiago)'!$G:$G,MATCH($B2711,'Pliegos Tarifarios (Santiago)'!$A:$A,0)),H2711&lt;=1000,INDEX('Pliegos Tarifarios (Santiago)'!$H:$H,MATCH($B2711,'Pliegos Tarifarios (Santiago)'!$A:$A,0)),H2711&lt;=5000,INDEX('Pliegos Tarifarios (Santiago)'!$I:$I,MATCH($B2711,'Pliegos Tarifarios (Santiago)'!$A:$A,0)),H2711&gt;5000,INDEX('Pliegos Tarifarios (Santiago)'!$J:$J,MATCH($B2711,'Pliegos Tarifarios (Santiago)'!$A:$A,0)))/1.19</f>
        <v>1842.9409240336138</v>
      </c>
      <c r="R2711" s="19">
        <f>INDEX('Pliegos Tarifarios (Santiago)'!$K:$K,MATCH($B2711,'Pliegos Tarifarios (Santiago)'!$A:$A,0))</f>
        <v>732.99199999999996</v>
      </c>
      <c r="S2711" s="21">
        <f t="shared" si="167"/>
        <v>155026.28032723363</v>
      </c>
      <c r="T2711" s="21">
        <f t="shared" si="168"/>
        <v>29454.99326217439</v>
      </c>
      <c r="U2711" s="19">
        <v>0</v>
      </c>
      <c r="V2711" s="21">
        <f t="shared" si="169"/>
        <v>184481.27358940803</v>
      </c>
    </row>
    <row r="2712" spans="1:22" x14ac:dyDescent="0.3">
      <c r="A2712" s="3" t="s">
        <v>142</v>
      </c>
      <c r="B2712" s="3">
        <v>11</v>
      </c>
      <c r="C2712" s="4" t="s">
        <v>178</v>
      </c>
      <c r="D2712" s="3" t="s">
        <v>518</v>
      </c>
      <c r="E2712" s="3" t="s">
        <v>488</v>
      </c>
      <c r="F2712" s="4" t="s">
        <v>519</v>
      </c>
      <c r="G2712" s="3" t="s">
        <v>16</v>
      </c>
      <c r="H2712" s="5">
        <v>786.24310000000003</v>
      </c>
      <c r="I2712" s="5">
        <v>2.1796000000000002</v>
      </c>
      <c r="J2712" s="5">
        <v>2.1307999999999998</v>
      </c>
      <c r="K2712" s="6">
        <v>0.97761057074692581</v>
      </c>
      <c r="L2712" s="5">
        <v>25.36</v>
      </c>
      <c r="M2712" s="19">
        <f>H2712*INDEX('Pliegos Tarifarios (Santiago)'!$B:$B,MATCH($B2712,'Pliegos Tarifarios (Santiago)'!$A:$A,0))</f>
        <v>103597.74958530001</v>
      </c>
      <c r="N2712" s="19">
        <f>I2712*INDEX('Pliegos Tarifarios (Santiago)'!$C:$C,MATCH($B2712,'Pliegos Tarifarios (Santiago)'!$A:$A,0))</f>
        <v>7574.9883788000006</v>
      </c>
      <c r="O2712" s="19">
        <f>J2712*INDEX('Pliegos Tarifarios (Santiago)'!$D:$D,MATCH($B2712,'Pliegos Tarifarios (Santiago)'!$A:$A,0))</f>
        <v>31002.4410976</v>
      </c>
      <c r="P2712" s="19">
        <f>H2712*INDEX('Pliegos Tarifarios (Santiago)'!$E:$E,MATCH($B2712,'Pliegos Tarifarios (Santiago)'!$A:$A,0))</f>
        <v>10240.0301344</v>
      </c>
      <c r="Q2712" s="19" cm="1">
        <f t="array" ref="Q2712">H2712*_xlfn.IFS(H2712&lt;=350,INDEX('Pliegos Tarifarios (Santiago)'!$F:$F,MATCH($B2712,'Pliegos Tarifarios (Santiago)'!$A:$A,0)),H2712&lt;=500,INDEX('Pliegos Tarifarios (Santiago)'!$G:$G,MATCH($B2712,'Pliegos Tarifarios (Santiago)'!$A:$A,0)),H2712&lt;=1000,INDEX('Pliegos Tarifarios (Santiago)'!$H:$H,MATCH($B2712,'Pliegos Tarifarios (Santiago)'!$A:$A,0)),H2712&lt;=5000,INDEX('Pliegos Tarifarios (Santiago)'!$I:$I,MATCH($B2712,'Pliegos Tarifarios (Santiago)'!$A:$A,0)),H2712&gt;5000,INDEX('Pliegos Tarifarios (Santiago)'!$J:$J,MATCH($B2712,'Pliegos Tarifarios (Santiago)'!$A:$A,0)))/1.19</f>
        <v>1844.0373883193281</v>
      </c>
      <c r="R2712" s="19">
        <f>INDEX('Pliegos Tarifarios (Santiago)'!$K:$K,MATCH($B2712,'Pliegos Tarifarios (Santiago)'!$A:$A,0))</f>
        <v>732.99199999999996</v>
      </c>
      <c r="S2712" s="21">
        <f t="shared" si="167"/>
        <v>154992.23858441933</v>
      </c>
      <c r="T2712" s="21">
        <f t="shared" si="168"/>
        <v>29448.525331039673</v>
      </c>
      <c r="U2712" s="19">
        <v>0</v>
      </c>
      <c r="V2712" s="21">
        <f t="shared" si="169"/>
        <v>184440.76391545901</v>
      </c>
    </row>
    <row r="2713" spans="1:22" x14ac:dyDescent="0.3">
      <c r="A2713" s="3" t="s">
        <v>142</v>
      </c>
      <c r="B2713" s="3">
        <v>11</v>
      </c>
      <c r="C2713" s="4" t="s">
        <v>178</v>
      </c>
      <c r="D2713" s="3" t="s">
        <v>520</v>
      </c>
      <c r="E2713" s="3" t="s">
        <v>488</v>
      </c>
      <c r="F2713" s="4" t="s">
        <v>521</v>
      </c>
      <c r="G2713" s="3" t="s">
        <v>16</v>
      </c>
      <c r="H2713" s="5">
        <v>785.1259</v>
      </c>
      <c r="I2713" s="5">
        <v>2.1427</v>
      </c>
      <c r="J2713" s="5">
        <v>2.1427</v>
      </c>
      <c r="K2713" s="6">
        <v>1</v>
      </c>
      <c r="L2713" s="5">
        <v>25.33</v>
      </c>
      <c r="M2713" s="19">
        <f>H2713*INDEX('Pliegos Tarifarios (Santiago)'!$B:$B,MATCH($B2713,'Pliegos Tarifarios (Santiago)'!$A:$A,0))</f>
        <v>103450.54396170001</v>
      </c>
      <c r="N2713" s="19">
        <f>I2713*INDEX('Pliegos Tarifarios (Santiago)'!$C:$C,MATCH($B2713,'Pliegos Tarifarios (Santiago)'!$A:$A,0))</f>
        <v>7446.7460080999999</v>
      </c>
      <c r="O2713" s="19">
        <f>J2713*INDEX('Pliegos Tarifarios (Santiago)'!$D:$D,MATCH($B2713,'Pliegos Tarifarios (Santiago)'!$A:$A,0))</f>
        <v>31175.582194400002</v>
      </c>
      <c r="P2713" s="19">
        <f>H2713*INDEX('Pliegos Tarifarios (Santiago)'!$E:$E,MATCH($B2713,'Pliegos Tarifarios (Santiago)'!$A:$A,0))</f>
        <v>10225.479721599999</v>
      </c>
      <c r="Q2713" s="19" cm="1">
        <f t="array" ref="Q2713">H2713*_xlfn.IFS(H2713&lt;=350,INDEX('Pliegos Tarifarios (Santiago)'!$F:$F,MATCH($B2713,'Pliegos Tarifarios (Santiago)'!$A:$A,0)),H2713&lt;=500,INDEX('Pliegos Tarifarios (Santiago)'!$G:$G,MATCH($B2713,'Pliegos Tarifarios (Santiago)'!$A:$A,0)),H2713&lt;=1000,INDEX('Pliegos Tarifarios (Santiago)'!$H:$H,MATCH($B2713,'Pliegos Tarifarios (Santiago)'!$A:$A,0)),H2713&lt;=5000,INDEX('Pliegos Tarifarios (Santiago)'!$I:$I,MATCH($B2713,'Pliegos Tarifarios (Santiago)'!$A:$A,0)),H2713&gt;5000,INDEX('Pliegos Tarifarios (Santiago)'!$J:$J,MATCH($B2713,'Pliegos Tarifarios (Santiago)'!$A:$A,0)))/1.19</f>
        <v>1841.4171318487397</v>
      </c>
      <c r="R2713" s="19">
        <f>INDEX('Pliegos Tarifarios (Santiago)'!$K:$K,MATCH($B2713,'Pliegos Tarifarios (Santiago)'!$A:$A,0))</f>
        <v>732.99199999999996</v>
      </c>
      <c r="S2713" s="21">
        <f t="shared" si="167"/>
        <v>154872.76101764874</v>
      </c>
      <c r="T2713" s="21">
        <f t="shared" si="168"/>
        <v>29425.82459335326</v>
      </c>
      <c r="U2713" s="19">
        <v>0</v>
      </c>
      <c r="V2713" s="21">
        <f t="shared" si="169"/>
        <v>184298.585611002</v>
      </c>
    </row>
    <row r="2714" spans="1:22" x14ac:dyDescent="0.3">
      <c r="A2714" s="3" t="s">
        <v>142</v>
      </c>
      <c r="B2714" s="3">
        <v>11</v>
      </c>
      <c r="C2714" s="4" t="s">
        <v>178</v>
      </c>
      <c r="D2714" s="3" t="s">
        <v>522</v>
      </c>
      <c r="E2714" s="3" t="s">
        <v>488</v>
      </c>
      <c r="F2714" s="4" t="s">
        <v>523</v>
      </c>
      <c r="G2714" s="3" t="s">
        <v>16</v>
      </c>
      <c r="H2714" s="5">
        <v>785.61279999999999</v>
      </c>
      <c r="I2714" s="5">
        <v>2.1427999999999998</v>
      </c>
      <c r="J2714" s="5">
        <v>2.0979000000000001</v>
      </c>
      <c r="K2714" s="6">
        <v>0.97904610789621072</v>
      </c>
      <c r="L2714" s="5">
        <v>25.34</v>
      </c>
      <c r="M2714" s="19">
        <f>H2714*INDEX('Pliegos Tarifarios (Santiago)'!$B:$B,MATCH($B2714,'Pliegos Tarifarios (Santiago)'!$A:$A,0))</f>
        <v>103514.6993664</v>
      </c>
      <c r="N2714" s="19">
        <f>I2714*INDEX('Pliegos Tarifarios (Santiago)'!$C:$C,MATCH($B2714,'Pliegos Tarifarios (Santiago)'!$A:$A,0))</f>
        <v>7447.0935483999992</v>
      </c>
      <c r="O2714" s="19">
        <f>J2714*INDEX('Pliegos Tarifarios (Santiago)'!$D:$D,MATCH($B2714,'Pliegos Tarifarios (Santiago)'!$A:$A,0))</f>
        <v>30523.756888800002</v>
      </c>
      <c r="P2714" s="19">
        <f>H2714*INDEX('Pliegos Tarifarios (Santiago)'!$E:$E,MATCH($B2714,'Pliegos Tarifarios (Santiago)'!$A:$A,0))</f>
        <v>10231.821107199999</v>
      </c>
      <c r="Q2714" s="19" cm="1">
        <f t="array" ref="Q2714">H2714*_xlfn.IFS(H2714&lt;=350,INDEX('Pliegos Tarifarios (Santiago)'!$F:$F,MATCH($B2714,'Pliegos Tarifarios (Santiago)'!$A:$A,0)),H2714&lt;=500,INDEX('Pliegos Tarifarios (Santiago)'!$G:$G,MATCH($B2714,'Pliegos Tarifarios (Santiago)'!$A:$A,0)),H2714&lt;=1000,INDEX('Pliegos Tarifarios (Santiago)'!$H:$H,MATCH($B2714,'Pliegos Tarifarios (Santiago)'!$A:$A,0)),H2714&lt;=5000,INDEX('Pliegos Tarifarios (Santiago)'!$I:$I,MATCH($B2714,'Pliegos Tarifarios (Santiago)'!$A:$A,0)),H2714&gt;5000,INDEX('Pliegos Tarifarios (Santiago)'!$J:$J,MATCH($B2714,'Pliegos Tarifarios (Santiago)'!$A:$A,0)))/1.19</f>
        <v>1842.5590964705884</v>
      </c>
      <c r="R2714" s="19">
        <f>INDEX('Pliegos Tarifarios (Santiago)'!$K:$K,MATCH($B2714,'Pliegos Tarifarios (Santiago)'!$A:$A,0))</f>
        <v>732.99199999999996</v>
      </c>
      <c r="S2714" s="21">
        <f t="shared" si="167"/>
        <v>154292.92200727059</v>
      </c>
      <c r="T2714" s="21">
        <f t="shared" si="168"/>
        <v>29315.655181381415</v>
      </c>
      <c r="U2714" s="19">
        <v>0</v>
      </c>
      <c r="V2714" s="21">
        <f t="shared" si="169"/>
        <v>183608.57718865201</v>
      </c>
    </row>
    <row r="2715" spans="1:22" x14ac:dyDescent="0.3">
      <c r="A2715" s="3" t="s">
        <v>142</v>
      </c>
      <c r="B2715" s="3">
        <v>11</v>
      </c>
      <c r="C2715" s="4" t="s">
        <v>178</v>
      </c>
      <c r="D2715" s="3" t="s">
        <v>524</v>
      </c>
      <c r="E2715" s="3" t="s">
        <v>488</v>
      </c>
      <c r="F2715" s="4" t="s">
        <v>525</v>
      </c>
      <c r="G2715" s="3" t="s">
        <v>16</v>
      </c>
      <c r="H2715" s="5">
        <v>785.82069999999999</v>
      </c>
      <c r="I2715" s="5">
        <v>2.1413000000000002</v>
      </c>
      <c r="J2715" s="5">
        <v>2.1413000000000002</v>
      </c>
      <c r="K2715" s="6">
        <v>1</v>
      </c>
      <c r="L2715" s="5">
        <v>25.35</v>
      </c>
      <c r="M2715" s="19">
        <f>H2715*INDEX('Pliegos Tarifarios (Santiago)'!$B:$B,MATCH($B2715,'Pliegos Tarifarios (Santiago)'!$A:$A,0))</f>
        <v>103542.0928941</v>
      </c>
      <c r="N2715" s="19">
        <f>I2715*INDEX('Pliegos Tarifarios (Santiago)'!$C:$C,MATCH($B2715,'Pliegos Tarifarios (Santiago)'!$A:$A,0))</f>
        <v>7441.8804439000005</v>
      </c>
      <c r="O2715" s="19">
        <f>J2715*INDEX('Pliegos Tarifarios (Santiago)'!$D:$D,MATCH($B2715,'Pliegos Tarifarios (Santiago)'!$A:$A,0))</f>
        <v>31155.212653600003</v>
      </c>
      <c r="P2715" s="19">
        <f>H2715*INDEX('Pliegos Tarifarios (Santiago)'!$E:$E,MATCH($B2715,'Pliegos Tarifarios (Santiago)'!$A:$A,0))</f>
        <v>10234.528796799999</v>
      </c>
      <c r="Q2715" s="19" cm="1">
        <f t="array" ref="Q2715">H2715*_xlfn.IFS(H2715&lt;=350,INDEX('Pliegos Tarifarios (Santiago)'!$F:$F,MATCH($B2715,'Pliegos Tarifarios (Santiago)'!$A:$A,0)),H2715&lt;=500,INDEX('Pliegos Tarifarios (Santiago)'!$G:$G,MATCH($B2715,'Pliegos Tarifarios (Santiago)'!$A:$A,0)),H2715&lt;=1000,INDEX('Pliegos Tarifarios (Santiago)'!$H:$H,MATCH($B2715,'Pliegos Tarifarios (Santiago)'!$A:$A,0)),H2715&lt;=5000,INDEX('Pliegos Tarifarios (Santiago)'!$I:$I,MATCH($B2715,'Pliegos Tarifarios (Santiago)'!$A:$A,0)),H2715&gt;5000,INDEX('Pliegos Tarifarios (Santiago)'!$J:$J,MATCH($B2715,'Pliegos Tarifarios (Santiago)'!$A:$A,0)))/1.19</f>
        <v>1843.0467005882354</v>
      </c>
      <c r="R2715" s="19">
        <f>INDEX('Pliegos Tarifarios (Santiago)'!$K:$K,MATCH($B2715,'Pliegos Tarifarios (Santiago)'!$A:$A,0))</f>
        <v>732.99199999999996</v>
      </c>
      <c r="S2715" s="21">
        <f t="shared" si="167"/>
        <v>154949.75348898824</v>
      </c>
      <c r="T2715" s="21">
        <f t="shared" si="168"/>
        <v>29440.453162907765</v>
      </c>
      <c r="U2715" s="19">
        <v>0</v>
      </c>
      <c r="V2715" s="21">
        <f t="shared" si="169"/>
        <v>184390.20665189601</v>
      </c>
    </row>
    <row r="2716" spans="1:22" x14ac:dyDescent="0.3">
      <c r="A2716" s="3" t="s">
        <v>142</v>
      </c>
      <c r="B2716" s="3">
        <v>11</v>
      </c>
      <c r="C2716" s="4" t="s">
        <v>178</v>
      </c>
      <c r="D2716" s="3" t="s">
        <v>526</v>
      </c>
      <c r="E2716" s="3" t="s">
        <v>488</v>
      </c>
      <c r="F2716" s="4" t="s">
        <v>527</v>
      </c>
      <c r="G2716" s="3" t="s">
        <v>16</v>
      </c>
      <c r="H2716" s="5">
        <v>786.46460000000002</v>
      </c>
      <c r="I2716" s="5">
        <v>2.1438999999999999</v>
      </c>
      <c r="J2716" s="5">
        <v>2.1438999999999999</v>
      </c>
      <c r="K2716" s="6">
        <v>1</v>
      </c>
      <c r="L2716" s="5">
        <v>25.37</v>
      </c>
      <c r="M2716" s="19">
        <f>H2716*INDEX('Pliegos Tarifarios (Santiago)'!$B:$B,MATCH($B2716,'Pliegos Tarifarios (Santiago)'!$A:$A,0))</f>
        <v>103626.93508980001</v>
      </c>
      <c r="N2716" s="19">
        <f>I2716*INDEX('Pliegos Tarifarios (Santiago)'!$C:$C,MATCH($B2716,'Pliegos Tarifarios (Santiago)'!$A:$A,0))</f>
        <v>7450.9164916999989</v>
      </c>
      <c r="O2716" s="19">
        <f>J2716*INDEX('Pliegos Tarifarios (Santiago)'!$D:$D,MATCH($B2716,'Pliegos Tarifarios (Santiago)'!$A:$A,0))</f>
        <v>31193.041800800002</v>
      </c>
      <c r="P2716" s="19">
        <f>H2716*INDEX('Pliegos Tarifarios (Santiago)'!$E:$E,MATCH($B2716,'Pliegos Tarifarios (Santiago)'!$A:$A,0))</f>
        <v>10242.9149504</v>
      </c>
      <c r="Q2716" s="19" cm="1">
        <f t="array" ref="Q2716">H2716*_xlfn.IFS(H2716&lt;=350,INDEX('Pliegos Tarifarios (Santiago)'!$F:$F,MATCH($B2716,'Pliegos Tarifarios (Santiago)'!$A:$A,0)),H2716&lt;=500,INDEX('Pliegos Tarifarios (Santiago)'!$G:$G,MATCH($B2716,'Pliegos Tarifarios (Santiago)'!$A:$A,0)),H2716&lt;=1000,INDEX('Pliegos Tarifarios (Santiago)'!$H:$H,MATCH($B2716,'Pliegos Tarifarios (Santiago)'!$A:$A,0)),H2716&lt;=5000,INDEX('Pliegos Tarifarios (Santiago)'!$I:$I,MATCH($B2716,'Pliegos Tarifarios (Santiago)'!$A:$A,0)),H2716&gt;5000,INDEX('Pliegos Tarifarios (Santiago)'!$J:$J,MATCH($B2716,'Pliegos Tarifarios (Santiago)'!$A:$A,0)))/1.19</f>
        <v>1844.5568895798322</v>
      </c>
      <c r="R2716" s="19">
        <f>INDEX('Pliegos Tarifarios (Santiago)'!$K:$K,MATCH($B2716,'Pliegos Tarifarios (Santiago)'!$A:$A,0))</f>
        <v>732.99199999999996</v>
      </c>
      <c r="S2716" s="21">
        <f t="shared" si="167"/>
        <v>155091.35722227985</v>
      </c>
      <c r="T2716" s="21">
        <f t="shared" si="168"/>
        <v>29467.357872233173</v>
      </c>
      <c r="U2716" s="19">
        <v>0</v>
      </c>
      <c r="V2716" s="21">
        <f t="shared" si="169"/>
        <v>184558.71509451303</v>
      </c>
    </row>
    <row r="2717" spans="1:22" x14ac:dyDescent="0.3">
      <c r="A2717" s="3" t="s">
        <v>142</v>
      </c>
      <c r="B2717" s="3">
        <v>11</v>
      </c>
      <c r="C2717" s="4" t="s">
        <v>178</v>
      </c>
      <c r="D2717" s="3" t="s">
        <v>528</v>
      </c>
      <c r="E2717" s="3" t="s">
        <v>488</v>
      </c>
      <c r="F2717" s="4" t="s">
        <v>529</v>
      </c>
      <c r="G2717" s="3" t="s">
        <v>16</v>
      </c>
      <c r="H2717" s="5">
        <v>784.33699999999999</v>
      </c>
      <c r="I2717" s="5">
        <v>2.1623999999999999</v>
      </c>
      <c r="J2717" s="5">
        <v>2.1383999999999999</v>
      </c>
      <c r="K2717" s="6">
        <v>0.98890122086570476</v>
      </c>
      <c r="L2717" s="5">
        <v>25.3</v>
      </c>
      <c r="M2717" s="19">
        <f>H2717*INDEX('Pliegos Tarifarios (Santiago)'!$B:$B,MATCH($B2717,'Pliegos Tarifarios (Santiago)'!$A:$A,0))</f>
        <v>103346.596131</v>
      </c>
      <c r="N2717" s="19">
        <f>I2717*INDEX('Pliegos Tarifarios (Santiago)'!$C:$C,MATCH($B2717,'Pliegos Tarifarios (Santiago)'!$A:$A,0))</f>
        <v>7515.2114471999994</v>
      </c>
      <c r="O2717" s="19">
        <f>J2717*INDEX('Pliegos Tarifarios (Santiago)'!$D:$D,MATCH($B2717,'Pliegos Tarifarios (Santiago)'!$A:$A,0))</f>
        <v>31113.0186048</v>
      </c>
      <c r="P2717" s="19">
        <f>H2717*INDEX('Pliegos Tarifarios (Santiago)'!$E:$E,MATCH($B2717,'Pliegos Tarifarios (Santiago)'!$A:$A,0))</f>
        <v>10215.205087999999</v>
      </c>
      <c r="Q2717" s="19" cm="1">
        <f t="array" ref="Q2717">H2717*_xlfn.IFS(H2717&lt;=350,INDEX('Pliegos Tarifarios (Santiago)'!$F:$F,MATCH($B2717,'Pliegos Tarifarios (Santiago)'!$A:$A,0)),H2717&lt;=500,INDEX('Pliegos Tarifarios (Santiago)'!$G:$G,MATCH($B2717,'Pliegos Tarifarios (Santiago)'!$A:$A,0)),H2717&lt;=1000,INDEX('Pliegos Tarifarios (Santiago)'!$H:$H,MATCH($B2717,'Pliegos Tarifarios (Santiago)'!$A:$A,0)),H2717&lt;=5000,INDEX('Pliegos Tarifarios (Santiago)'!$I:$I,MATCH($B2717,'Pliegos Tarifarios (Santiago)'!$A:$A,0)),H2717&gt;5000,INDEX('Pliegos Tarifarios (Santiago)'!$J:$J,MATCH($B2717,'Pliegos Tarifarios (Santiago)'!$A:$A,0)))/1.19</f>
        <v>1839.5668630252105</v>
      </c>
      <c r="R2717" s="19">
        <f>INDEX('Pliegos Tarifarios (Santiago)'!$K:$K,MATCH($B2717,'Pliegos Tarifarios (Santiago)'!$A:$A,0))</f>
        <v>732.99199999999996</v>
      </c>
      <c r="S2717" s="21">
        <f t="shared" si="167"/>
        <v>154762.5901340252</v>
      </c>
      <c r="T2717" s="21">
        <f t="shared" si="168"/>
        <v>29404.89212546479</v>
      </c>
      <c r="U2717" s="19">
        <v>0</v>
      </c>
      <c r="V2717" s="21">
        <f t="shared" si="169"/>
        <v>184167.48225949</v>
      </c>
    </row>
    <row r="2718" spans="1:22" x14ac:dyDescent="0.3">
      <c r="A2718" s="3" t="s">
        <v>142</v>
      </c>
      <c r="B2718" s="3">
        <v>11</v>
      </c>
      <c r="C2718" s="4" t="s">
        <v>178</v>
      </c>
      <c r="D2718" s="3" t="s">
        <v>530</v>
      </c>
      <c r="E2718" s="3" t="s">
        <v>488</v>
      </c>
      <c r="F2718" s="4" t="s">
        <v>531</v>
      </c>
      <c r="G2718" s="3" t="s">
        <v>16</v>
      </c>
      <c r="H2718" s="5">
        <v>785.61559999999997</v>
      </c>
      <c r="I2718" s="5">
        <v>2.1637</v>
      </c>
      <c r="J2718" s="5">
        <v>2.0964999999999998</v>
      </c>
      <c r="K2718" s="6">
        <v>0.96894208993853115</v>
      </c>
      <c r="L2718" s="5">
        <v>25.34</v>
      </c>
      <c r="M2718" s="19">
        <f>H2718*INDEX('Pliegos Tarifarios (Santiago)'!$B:$B,MATCH($B2718,'Pliegos Tarifarios (Santiago)'!$A:$A,0))</f>
        <v>103515.06830280001</v>
      </c>
      <c r="N2718" s="19">
        <f>I2718*INDEX('Pliegos Tarifarios (Santiago)'!$C:$C,MATCH($B2718,'Pliegos Tarifarios (Santiago)'!$A:$A,0))</f>
        <v>7519.7294710999995</v>
      </c>
      <c r="O2718" s="19">
        <f>J2718*INDEX('Pliegos Tarifarios (Santiago)'!$D:$D,MATCH($B2718,'Pliegos Tarifarios (Santiago)'!$A:$A,0))</f>
        <v>30503.387347999997</v>
      </c>
      <c r="P2718" s="19">
        <f>H2718*INDEX('Pliegos Tarifarios (Santiago)'!$E:$E,MATCH($B2718,'Pliegos Tarifarios (Santiago)'!$A:$A,0))</f>
        <v>10231.857574399999</v>
      </c>
      <c r="Q2718" s="19" cm="1">
        <f t="array" ref="Q2718">H2718*_xlfn.IFS(H2718&lt;=350,INDEX('Pliegos Tarifarios (Santiago)'!$F:$F,MATCH($B2718,'Pliegos Tarifarios (Santiago)'!$A:$A,0)),H2718&lt;=500,INDEX('Pliegos Tarifarios (Santiago)'!$G:$G,MATCH($B2718,'Pliegos Tarifarios (Santiago)'!$A:$A,0)),H2718&lt;=1000,INDEX('Pliegos Tarifarios (Santiago)'!$H:$H,MATCH($B2718,'Pliegos Tarifarios (Santiago)'!$A:$A,0)),H2718&lt;=5000,INDEX('Pliegos Tarifarios (Santiago)'!$I:$I,MATCH($B2718,'Pliegos Tarifarios (Santiago)'!$A:$A,0)),H2718&gt;5000,INDEX('Pliegos Tarifarios (Santiago)'!$J:$J,MATCH($B2718,'Pliegos Tarifarios (Santiago)'!$A:$A,0)))/1.19</f>
        <v>1842.5656635294119</v>
      </c>
      <c r="R2718" s="19">
        <f>INDEX('Pliegos Tarifarios (Santiago)'!$K:$K,MATCH($B2718,'Pliegos Tarifarios (Santiago)'!$A:$A,0))</f>
        <v>732.99199999999996</v>
      </c>
      <c r="S2718" s="21">
        <f t="shared" si="167"/>
        <v>154345.6003598294</v>
      </c>
      <c r="T2718" s="21">
        <f t="shared" si="168"/>
        <v>29325.664068367587</v>
      </c>
      <c r="U2718" s="19">
        <v>0</v>
      </c>
      <c r="V2718" s="21">
        <f t="shared" si="169"/>
        <v>183671.264428197</v>
      </c>
    </row>
    <row r="2719" spans="1:22" x14ac:dyDescent="0.3">
      <c r="A2719" s="3" t="s">
        <v>142</v>
      </c>
      <c r="B2719" s="3">
        <v>11</v>
      </c>
      <c r="C2719" s="4" t="s">
        <v>178</v>
      </c>
      <c r="D2719" s="3" t="s">
        <v>532</v>
      </c>
      <c r="E2719" s="3" t="s">
        <v>488</v>
      </c>
      <c r="F2719" s="4" t="s">
        <v>533</v>
      </c>
      <c r="G2719" s="3" t="s">
        <v>16</v>
      </c>
      <c r="H2719" s="5">
        <v>785.05</v>
      </c>
      <c r="I2719" s="5">
        <v>2.1678000000000002</v>
      </c>
      <c r="J2719" s="5">
        <v>2.1213000000000002</v>
      </c>
      <c r="K2719" s="6">
        <v>0.97854968170495438</v>
      </c>
      <c r="L2719" s="5">
        <v>25.32</v>
      </c>
      <c r="M2719" s="19">
        <f>H2719*INDEX('Pliegos Tarifarios (Santiago)'!$B:$B,MATCH($B2719,'Pliegos Tarifarios (Santiago)'!$A:$A,0))</f>
        <v>103440.54315</v>
      </c>
      <c r="N2719" s="19">
        <f>I2719*INDEX('Pliegos Tarifarios (Santiago)'!$C:$C,MATCH($B2719,'Pliegos Tarifarios (Santiago)'!$A:$A,0))</f>
        <v>7533.9786234000003</v>
      </c>
      <c r="O2719" s="19">
        <f>J2719*INDEX('Pliegos Tarifarios (Santiago)'!$D:$D,MATCH($B2719,'Pliegos Tarifarios (Santiago)'!$A:$A,0))</f>
        <v>30864.219213600005</v>
      </c>
      <c r="P2719" s="19">
        <f>H2719*INDEX('Pliegos Tarifarios (Santiago)'!$E:$E,MATCH($B2719,'Pliegos Tarifarios (Santiago)'!$A:$A,0))</f>
        <v>10224.491199999999</v>
      </c>
      <c r="Q2719" s="19" cm="1">
        <f t="array" ref="Q2719">H2719*_xlfn.IFS(H2719&lt;=350,INDEX('Pliegos Tarifarios (Santiago)'!$F:$F,MATCH($B2719,'Pliegos Tarifarios (Santiago)'!$A:$A,0)),H2719&lt;=500,INDEX('Pliegos Tarifarios (Santiago)'!$G:$G,MATCH($B2719,'Pliegos Tarifarios (Santiago)'!$A:$A,0)),H2719&lt;=1000,INDEX('Pliegos Tarifarios (Santiago)'!$H:$H,MATCH($B2719,'Pliegos Tarifarios (Santiago)'!$A:$A,0)),H2719&lt;=5000,INDEX('Pliegos Tarifarios (Santiago)'!$I:$I,MATCH($B2719,'Pliegos Tarifarios (Santiago)'!$A:$A,0)),H2719&gt;5000,INDEX('Pliegos Tarifarios (Santiago)'!$J:$J,MATCH($B2719,'Pliegos Tarifarios (Santiago)'!$A:$A,0)))/1.19</f>
        <v>1841.2391176470592</v>
      </c>
      <c r="R2719" s="19">
        <f>INDEX('Pliegos Tarifarios (Santiago)'!$K:$K,MATCH($B2719,'Pliegos Tarifarios (Santiago)'!$A:$A,0))</f>
        <v>732.99199999999996</v>
      </c>
      <c r="S2719" s="21">
        <f t="shared" si="167"/>
        <v>154637.46330464704</v>
      </c>
      <c r="T2719" s="21">
        <f t="shared" si="168"/>
        <v>29381.118027882938</v>
      </c>
      <c r="U2719" s="19">
        <v>0</v>
      </c>
      <c r="V2719" s="21">
        <f t="shared" si="169"/>
        <v>184018.58133252998</v>
      </c>
    </row>
    <row r="2720" spans="1:22" x14ac:dyDescent="0.3">
      <c r="A2720" s="3" t="s">
        <v>142</v>
      </c>
      <c r="B2720" s="3">
        <v>11</v>
      </c>
      <c r="C2720" s="4" t="s">
        <v>178</v>
      </c>
      <c r="D2720" s="3" t="s">
        <v>534</v>
      </c>
      <c r="E2720" s="3" t="s">
        <v>488</v>
      </c>
      <c r="F2720" s="4" t="s">
        <v>535</v>
      </c>
      <c r="G2720" s="3" t="s">
        <v>16</v>
      </c>
      <c r="H2720" s="5">
        <v>785.47590000000002</v>
      </c>
      <c r="I2720" s="5">
        <v>2.2141999999999999</v>
      </c>
      <c r="J2720" s="5">
        <v>2.0794000000000001</v>
      </c>
      <c r="K2720" s="6">
        <v>0.93912022400867134</v>
      </c>
      <c r="L2720" s="5">
        <v>25.34</v>
      </c>
      <c r="M2720" s="19">
        <f>H2720*INDEX('Pliegos Tarifarios (Santiago)'!$B:$B,MATCH($B2720,'Pliegos Tarifarios (Santiago)'!$A:$A,0))</f>
        <v>103496.66101170001</v>
      </c>
      <c r="N2720" s="19">
        <f>I2720*INDEX('Pliegos Tarifarios (Santiago)'!$C:$C,MATCH($B2720,'Pliegos Tarifarios (Santiago)'!$A:$A,0))</f>
        <v>7695.2373225999991</v>
      </c>
      <c r="O2720" s="19">
        <f>J2720*INDEX('Pliegos Tarifarios (Santiago)'!$D:$D,MATCH($B2720,'Pliegos Tarifarios (Santiago)'!$A:$A,0))</f>
        <v>30254.587956800002</v>
      </c>
      <c r="P2720" s="19">
        <f>H2720*INDEX('Pliegos Tarifarios (Santiago)'!$E:$E,MATCH($B2720,'Pliegos Tarifarios (Santiago)'!$A:$A,0))</f>
        <v>10230.038121600001</v>
      </c>
      <c r="Q2720" s="19" cm="1">
        <f t="array" ref="Q2720">H2720*_xlfn.IFS(H2720&lt;=350,INDEX('Pliegos Tarifarios (Santiago)'!$F:$F,MATCH($B2720,'Pliegos Tarifarios (Santiago)'!$A:$A,0)),H2720&lt;=500,INDEX('Pliegos Tarifarios (Santiago)'!$G:$G,MATCH($B2720,'Pliegos Tarifarios (Santiago)'!$A:$A,0)),H2720&lt;=1000,INDEX('Pliegos Tarifarios (Santiago)'!$H:$H,MATCH($B2720,'Pliegos Tarifarios (Santiago)'!$A:$A,0)),H2720&lt;=5000,INDEX('Pliegos Tarifarios (Santiago)'!$I:$I,MATCH($B2720,'Pliegos Tarifarios (Santiago)'!$A:$A,0)),H2720&gt;5000,INDEX('Pliegos Tarifarios (Santiago)'!$J:$J,MATCH($B2720,'Pliegos Tarifarios (Santiago)'!$A:$A,0)))/1.19</f>
        <v>1842.2380142016809</v>
      </c>
      <c r="R2720" s="19">
        <f>INDEX('Pliegos Tarifarios (Santiago)'!$K:$K,MATCH($B2720,'Pliegos Tarifarios (Santiago)'!$A:$A,0))</f>
        <v>732.99199999999996</v>
      </c>
      <c r="S2720" s="21">
        <f t="shared" si="167"/>
        <v>154251.75442690169</v>
      </c>
      <c r="T2720" s="21">
        <f t="shared" si="168"/>
        <v>29307.833341111324</v>
      </c>
      <c r="U2720" s="19">
        <v>0</v>
      </c>
      <c r="V2720" s="21">
        <f t="shared" si="169"/>
        <v>183559.58776801301</v>
      </c>
    </row>
    <row r="2721" spans="1:22" x14ac:dyDescent="0.3">
      <c r="A2721" s="3" t="s">
        <v>142</v>
      </c>
      <c r="B2721" s="3">
        <v>11</v>
      </c>
      <c r="C2721" s="4" t="s">
        <v>178</v>
      </c>
      <c r="D2721" s="3" t="s">
        <v>536</v>
      </c>
      <c r="E2721" s="3" t="s">
        <v>488</v>
      </c>
      <c r="F2721" s="4" t="s">
        <v>537</v>
      </c>
      <c r="G2721" s="3" t="s">
        <v>30</v>
      </c>
      <c r="H2721" s="5">
        <v>785.26769999999999</v>
      </c>
      <c r="I2721" s="5">
        <v>2.1819000000000002</v>
      </c>
      <c r="J2721" s="5">
        <v>2.1084999999999998</v>
      </c>
      <c r="K2721" s="6">
        <v>0.9663595948485264</v>
      </c>
      <c r="L2721" s="5">
        <v>25.33</v>
      </c>
      <c r="M2721" s="19">
        <f>H2721*INDEX('Pliegos Tarifarios (Santiago)'!$B:$B,MATCH($B2721,'Pliegos Tarifarios (Santiago)'!$A:$A,0))</f>
        <v>103469.22795510001</v>
      </c>
      <c r="N2721" s="19">
        <f>I2721*INDEX('Pliegos Tarifarios (Santiago)'!$C:$C,MATCH($B2721,'Pliegos Tarifarios (Santiago)'!$A:$A,0))</f>
        <v>7582.9818057000002</v>
      </c>
      <c r="O2721" s="19">
        <f>J2721*INDEX('Pliegos Tarifarios (Santiago)'!$D:$D,MATCH($B2721,'Pliegos Tarifarios (Santiago)'!$A:$A,0))</f>
        <v>30677.983411999998</v>
      </c>
      <c r="P2721" s="19">
        <f>H2721*INDEX('Pliegos Tarifarios (Santiago)'!$E:$E,MATCH($B2721,'Pliegos Tarifarios (Santiago)'!$A:$A,0))</f>
        <v>10227.326524799999</v>
      </c>
      <c r="Q2721" s="19" cm="1">
        <f t="array" ref="Q2721">H2721*_xlfn.IFS(H2721&lt;=350,INDEX('Pliegos Tarifarios (Santiago)'!$F:$F,MATCH($B2721,'Pliegos Tarifarios (Santiago)'!$A:$A,0)),H2721&lt;=500,INDEX('Pliegos Tarifarios (Santiago)'!$G:$G,MATCH($B2721,'Pliegos Tarifarios (Santiago)'!$A:$A,0)),H2721&lt;=1000,INDEX('Pliegos Tarifarios (Santiago)'!$H:$H,MATCH($B2721,'Pliegos Tarifarios (Santiago)'!$A:$A,0)),H2721&lt;=5000,INDEX('Pliegos Tarifarios (Santiago)'!$I:$I,MATCH($B2721,'Pliegos Tarifarios (Santiago)'!$A:$A,0)),H2721&gt;5000,INDEX('Pliegos Tarifarios (Santiago)'!$J:$J,MATCH($B2721,'Pliegos Tarifarios (Santiago)'!$A:$A,0)))/1.19</f>
        <v>1841.7497064705888</v>
      </c>
      <c r="R2721" s="19">
        <f>INDEX('Pliegos Tarifarios (Santiago)'!$K:$K,MATCH($B2721,'Pliegos Tarifarios (Santiago)'!$A:$A,0))</f>
        <v>732.99199999999996</v>
      </c>
      <c r="S2721" s="21">
        <f t="shared" si="167"/>
        <v>154532.2614040706</v>
      </c>
      <c r="T2721" s="21">
        <f t="shared" si="168"/>
        <v>29361.129666773413</v>
      </c>
      <c r="U2721" s="19">
        <v>0</v>
      </c>
      <c r="V2721" s="21">
        <f t="shared" si="169"/>
        <v>183893.39107084402</v>
      </c>
    </row>
    <row r="2722" spans="1:22" x14ac:dyDescent="0.3">
      <c r="A2722" s="3" t="s">
        <v>142</v>
      </c>
      <c r="B2722" s="3">
        <v>11</v>
      </c>
      <c r="C2722" s="4" t="s">
        <v>178</v>
      </c>
      <c r="D2722" s="3" t="s">
        <v>538</v>
      </c>
      <c r="E2722" s="3" t="s">
        <v>488</v>
      </c>
      <c r="F2722" s="4" t="s">
        <v>539</v>
      </c>
      <c r="G2722" s="3" t="s">
        <v>30</v>
      </c>
      <c r="H2722" s="5">
        <v>785.19</v>
      </c>
      <c r="I2722" s="5">
        <v>2.1755</v>
      </c>
      <c r="J2722" s="5">
        <v>2.1150000000000002</v>
      </c>
      <c r="K2722" s="6">
        <v>0.97219030108021154</v>
      </c>
      <c r="L2722" s="5">
        <v>25.33</v>
      </c>
      <c r="M2722" s="19">
        <f>H2722*INDEX('Pliegos Tarifarios (Santiago)'!$B:$B,MATCH($B2722,'Pliegos Tarifarios (Santiago)'!$A:$A,0))</f>
        <v>103458.98997000001</v>
      </c>
      <c r="N2722" s="19">
        <f>I2722*INDEX('Pliegos Tarifarios (Santiago)'!$C:$C,MATCH($B2722,'Pliegos Tarifarios (Santiago)'!$A:$A,0))</f>
        <v>7560.7392264999999</v>
      </c>
      <c r="O2722" s="19">
        <f>J2722*INDEX('Pliegos Tarifarios (Santiago)'!$D:$D,MATCH($B2722,'Pliegos Tarifarios (Santiago)'!$A:$A,0))</f>
        <v>30772.556280000004</v>
      </c>
      <c r="P2722" s="19">
        <f>H2722*INDEX('Pliegos Tarifarios (Santiago)'!$E:$E,MATCH($B2722,'Pliegos Tarifarios (Santiago)'!$A:$A,0))</f>
        <v>10226.314560000001</v>
      </c>
      <c r="Q2722" s="19" cm="1">
        <f t="array" ref="Q2722">H2722*_xlfn.IFS(H2722&lt;=350,INDEX('Pliegos Tarifarios (Santiago)'!$F:$F,MATCH($B2722,'Pliegos Tarifarios (Santiago)'!$A:$A,0)),H2722&lt;=500,INDEX('Pliegos Tarifarios (Santiago)'!$G:$G,MATCH($B2722,'Pliegos Tarifarios (Santiago)'!$A:$A,0)),H2722&lt;=1000,INDEX('Pliegos Tarifarios (Santiago)'!$H:$H,MATCH($B2722,'Pliegos Tarifarios (Santiago)'!$A:$A,0)),H2722&lt;=5000,INDEX('Pliegos Tarifarios (Santiago)'!$I:$I,MATCH($B2722,'Pliegos Tarifarios (Santiago)'!$A:$A,0)),H2722&gt;5000,INDEX('Pliegos Tarifarios (Santiago)'!$J:$J,MATCH($B2722,'Pliegos Tarifarios (Santiago)'!$A:$A,0)))/1.19</f>
        <v>1841.5674705882359</v>
      </c>
      <c r="R2722" s="19">
        <f>INDEX('Pliegos Tarifarios (Santiago)'!$K:$K,MATCH($B2722,'Pliegos Tarifarios (Santiago)'!$A:$A,0))</f>
        <v>732.99199999999996</v>
      </c>
      <c r="S2722" s="21">
        <f t="shared" si="167"/>
        <v>154593.15950708822</v>
      </c>
      <c r="T2722" s="21">
        <f t="shared" si="168"/>
        <v>29372.70030634676</v>
      </c>
      <c r="U2722" s="19">
        <v>0</v>
      </c>
      <c r="V2722" s="21">
        <f t="shared" si="169"/>
        <v>183965.85981343497</v>
      </c>
    </row>
    <row r="2723" spans="1:22" x14ac:dyDescent="0.3">
      <c r="A2723" s="3" t="s">
        <v>142</v>
      </c>
      <c r="B2723" s="3">
        <v>11</v>
      </c>
      <c r="C2723" s="4" t="s">
        <v>178</v>
      </c>
      <c r="D2723" s="3" t="s">
        <v>540</v>
      </c>
      <c r="E2723" s="3" t="s">
        <v>488</v>
      </c>
      <c r="F2723" s="4" t="s">
        <v>541</v>
      </c>
      <c r="G2723" s="3" t="s">
        <v>30</v>
      </c>
      <c r="H2723" s="5">
        <v>786.36509999999998</v>
      </c>
      <c r="I2723" s="5">
        <v>2.1530999999999998</v>
      </c>
      <c r="J2723" s="5">
        <v>2.1107</v>
      </c>
      <c r="K2723" s="6">
        <v>0.98030746365705268</v>
      </c>
      <c r="L2723" s="5">
        <v>25.37</v>
      </c>
      <c r="M2723" s="19">
        <f>H2723*INDEX('Pliegos Tarifarios (Santiago)'!$B:$B,MATCH($B2723,'Pliegos Tarifarios (Santiago)'!$A:$A,0))</f>
        <v>103613.8246713</v>
      </c>
      <c r="N2723" s="19">
        <f>I2723*INDEX('Pliegos Tarifarios (Santiago)'!$C:$C,MATCH($B2723,'Pliegos Tarifarios (Santiago)'!$A:$A,0))</f>
        <v>7482.890199299999</v>
      </c>
      <c r="O2723" s="19">
        <f>J2723*INDEX('Pliegos Tarifarios (Santiago)'!$D:$D,MATCH($B2723,'Pliegos Tarifarios (Santiago)'!$A:$A,0))</f>
        <v>30709.992690400002</v>
      </c>
      <c r="P2723" s="19">
        <f>H2723*INDEX('Pliegos Tarifarios (Santiago)'!$E:$E,MATCH($B2723,'Pliegos Tarifarios (Santiago)'!$A:$A,0))</f>
        <v>10241.619062399999</v>
      </c>
      <c r="Q2723" s="19" cm="1">
        <f t="array" ref="Q2723">H2723*_xlfn.IFS(H2723&lt;=350,INDEX('Pliegos Tarifarios (Santiago)'!$F:$F,MATCH($B2723,'Pliegos Tarifarios (Santiago)'!$A:$A,0)),H2723&lt;=500,INDEX('Pliegos Tarifarios (Santiago)'!$G:$G,MATCH($B2723,'Pliegos Tarifarios (Santiago)'!$A:$A,0)),H2723&lt;=1000,INDEX('Pliegos Tarifarios (Santiago)'!$H:$H,MATCH($B2723,'Pliegos Tarifarios (Santiago)'!$A:$A,0)),H2723&lt;=5000,INDEX('Pliegos Tarifarios (Santiago)'!$I:$I,MATCH($B2723,'Pliegos Tarifarios (Santiago)'!$A:$A,0)),H2723&gt;5000,INDEX('Pliegos Tarifarios (Santiago)'!$J:$J,MATCH($B2723,'Pliegos Tarifarios (Santiago)'!$A:$A,0)))/1.19</f>
        <v>1844.3235244537821</v>
      </c>
      <c r="R2723" s="19">
        <f>INDEX('Pliegos Tarifarios (Santiago)'!$K:$K,MATCH($B2723,'Pliegos Tarifarios (Santiago)'!$A:$A,0))</f>
        <v>732.99199999999996</v>
      </c>
      <c r="S2723" s="21">
        <f t="shared" si="167"/>
        <v>154625.6421478538</v>
      </c>
      <c r="T2723" s="21">
        <f t="shared" si="168"/>
        <v>29378.872008092221</v>
      </c>
      <c r="U2723" s="19">
        <v>0</v>
      </c>
      <c r="V2723" s="21">
        <f t="shared" si="169"/>
        <v>184004.51415594603</v>
      </c>
    </row>
    <row r="2724" spans="1:22" x14ac:dyDescent="0.3">
      <c r="A2724" s="3" t="s">
        <v>142</v>
      </c>
      <c r="B2724" s="3">
        <v>11</v>
      </c>
      <c r="C2724" s="4" t="s">
        <v>178</v>
      </c>
      <c r="D2724" s="3" t="s">
        <v>542</v>
      </c>
      <c r="E2724" s="3" t="s">
        <v>488</v>
      </c>
      <c r="F2724" s="4" t="s">
        <v>543</v>
      </c>
      <c r="G2724" s="3" t="s">
        <v>30</v>
      </c>
      <c r="H2724" s="5">
        <v>786.33040000000005</v>
      </c>
      <c r="I2724" s="5">
        <v>2.1570999999999998</v>
      </c>
      <c r="J2724" s="5">
        <v>2.1570999999999998</v>
      </c>
      <c r="K2724" s="6">
        <v>1</v>
      </c>
      <c r="L2724" s="5">
        <v>25.37</v>
      </c>
      <c r="M2724" s="19">
        <f>H2724*INDEX('Pliegos Tarifarios (Santiago)'!$B:$B,MATCH($B2724,'Pliegos Tarifarios (Santiago)'!$A:$A,0))</f>
        <v>103609.25249520001</v>
      </c>
      <c r="N2724" s="19">
        <f>I2724*INDEX('Pliegos Tarifarios (Santiago)'!$C:$C,MATCH($B2724,'Pliegos Tarifarios (Santiago)'!$A:$A,0))</f>
        <v>7496.7918112999987</v>
      </c>
      <c r="O2724" s="19">
        <f>J2724*INDEX('Pliegos Tarifarios (Santiago)'!$D:$D,MATCH($B2724,'Pliegos Tarifarios (Santiago)'!$A:$A,0))</f>
        <v>31385.097471199999</v>
      </c>
      <c r="P2724" s="19">
        <f>H2724*INDEX('Pliegos Tarifarios (Santiago)'!$E:$E,MATCH($B2724,'Pliegos Tarifarios (Santiago)'!$A:$A,0))</f>
        <v>10241.1671296</v>
      </c>
      <c r="Q2724" s="19" cm="1">
        <f t="array" ref="Q2724">H2724*_xlfn.IFS(H2724&lt;=350,INDEX('Pliegos Tarifarios (Santiago)'!$F:$F,MATCH($B2724,'Pliegos Tarifarios (Santiago)'!$A:$A,0)),H2724&lt;=500,INDEX('Pliegos Tarifarios (Santiago)'!$G:$G,MATCH($B2724,'Pliegos Tarifarios (Santiago)'!$A:$A,0)),H2724&lt;=1000,INDEX('Pliegos Tarifarios (Santiago)'!$H:$H,MATCH($B2724,'Pliegos Tarifarios (Santiago)'!$A:$A,0)),H2724&lt;=5000,INDEX('Pliegos Tarifarios (Santiago)'!$I:$I,MATCH($B2724,'Pliegos Tarifarios (Santiago)'!$A:$A,0)),H2724&gt;5000,INDEX('Pliegos Tarifarios (Santiago)'!$J:$J,MATCH($B2724,'Pliegos Tarifarios (Santiago)'!$A:$A,0)))/1.19</f>
        <v>1844.2421398319332</v>
      </c>
      <c r="R2724" s="19">
        <f>INDEX('Pliegos Tarifarios (Santiago)'!$K:$K,MATCH($B2724,'Pliegos Tarifarios (Santiago)'!$A:$A,0))</f>
        <v>732.99199999999996</v>
      </c>
      <c r="S2724" s="21">
        <f t="shared" si="167"/>
        <v>155309.54304713197</v>
      </c>
      <c r="T2724" s="21">
        <f t="shared" si="168"/>
        <v>29508.813178955075</v>
      </c>
      <c r="U2724" s="19">
        <v>0</v>
      </c>
      <c r="V2724" s="21">
        <f t="shared" si="169"/>
        <v>184818.35622608705</v>
      </c>
    </row>
    <row r="2725" spans="1:22" x14ac:dyDescent="0.3">
      <c r="A2725" s="3" t="s">
        <v>142</v>
      </c>
      <c r="B2725" s="3">
        <v>11</v>
      </c>
      <c r="C2725" s="4" t="s">
        <v>178</v>
      </c>
      <c r="D2725" s="3" t="s">
        <v>544</v>
      </c>
      <c r="E2725" s="3" t="s">
        <v>488</v>
      </c>
      <c r="F2725" s="4" t="s">
        <v>545</v>
      </c>
      <c r="G2725" s="3" t="s">
        <v>30</v>
      </c>
      <c r="H2725" s="5">
        <v>786.44460000000004</v>
      </c>
      <c r="I2725" s="5">
        <v>2.1353</v>
      </c>
      <c r="J2725" s="5">
        <v>2.1181000000000001</v>
      </c>
      <c r="K2725" s="6">
        <v>0.99194492577155435</v>
      </c>
      <c r="L2725" s="5">
        <v>25.37</v>
      </c>
      <c r="M2725" s="19">
        <f>H2725*INDEX('Pliegos Tarifarios (Santiago)'!$B:$B,MATCH($B2725,'Pliegos Tarifarios (Santiago)'!$A:$A,0))</f>
        <v>103624.2998298</v>
      </c>
      <c r="N2725" s="19">
        <f>I2725*INDEX('Pliegos Tarifarios (Santiago)'!$C:$C,MATCH($B2725,'Pliegos Tarifarios (Santiago)'!$A:$A,0))</f>
        <v>7421.0280258999992</v>
      </c>
      <c r="O2725" s="19">
        <f>J2725*INDEX('Pliegos Tarifarios (Santiago)'!$D:$D,MATCH($B2725,'Pliegos Tarifarios (Santiago)'!$A:$A,0))</f>
        <v>30817.660263200003</v>
      </c>
      <c r="P2725" s="19">
        <f>H2725*INDEX('Pliegos Tarifarios (Santiago)'!$E:$E,MATCH($B2725,'Pliegos Tarifarios (Santiago)'!$A:$A,0))</f>
        <v>10242.654470399999</v>
      </c>
      <c r="Q2725" s="19" cm="1">
        <f t="array" ref="Q2725">H2725*_xlfn.IFS(H2725&lt;=350,INDEX('Pliegos Tarifarios (Santiago)'!$F:$F,MATCH($B2725,'Pliegos Tarifarios (Santiago)'!$A:$A,0)),H2725&lt;=500,INDEX('Pliegos Tarifarios (Santiago)'!$G:$G,MATCH($B2725,'Pliegos Tarifarios (Santiago)'!$A:$A,0)),H2725&lt;=1000,INDEX('Pliegos Tarifarios (Santiago)'!$H:$H,MATCH($B2725,'Pliegos Tarifarios (Santiago)'!$A:$A,0)),H2725&lt;=5000,INDEX('Pliegos Tarifarios (Santiago)'!$I:$I,MATCH($B2725,'Pliegos Tarifarios (Santiago)'!$A:$A,0)),H2725&gt;5000,INDEX('Pliegos Tarifarios (Santiago)'!$J:$J,MATCH($B2725,'Pliegos Tarifarios (Santiago)'!$A:$A,0)))/1.19</f>
        <v>1844.509982016807</v>
      </c>
      <c r="R2725" s="19">
        <f>INDEX('Pliegos Tarifarios (Santiago)'!$K:$K,MATCH($B2725,'Pliegos Tarifarios (Santiago)'!$A:$A,0))</f>
        <v>732.99199999999996</v>
      </c>
      <c r="S2725" s="21">
        <f t="shared" si="167"/>
        <v>154683.14457131684</v>
      </c>
      <c r="T2725" s="21">
        <f t="shared" si="168"/>
        <v>29389.797468550198</v>
      </c>
      <c r="U2725" s="19">
        <v>0</v>
      </c>
      <c r="V2725" s="21">
        <f t="shared" si="169"/>
        <v>184072.94203986705</v>
      </c>
    </row>
    <row r="2726" spans="1:22" x14ac:dyDescent="0.3">
      <c r="A2726" s="3" t="s">
        <v>142</v>
      </c>
      <c r="B2726" s="3">
        <v>11</v>
      </c>
      <c r="C2726" s="4" t="s">
        <v>178</v>
      </c>
      <c r="D2726" s="3" t="s">
        <v>546</v>
      </c>
      <c r="E2726" s="3" t="s">
        <v>488</v>
      </c>
      <c r="F2726" s="4" t="s">
        <v>547</v>
      </c>
      <c r="G2726" s="3" t="s">
        <v>30</v>
      </c>
      <c r="H2726" s="5">
        <v>786.05070000000001</v>
      </c>
      <c r="I2726" s="5">
        <v>2.1520000000000001</v>
      </c>
      <c r="J2726" s="5">
        <v>2.1480000000000001</v>
      </c>
      <c r="K2726" s="6">
        <v>0.9981412639405205</v>
      </c>
      <c r="L2726" s="5">
        <v>25.36</v>
      </c>
      <c r="M2726" s="19">
        <f>H2726*INDEX('Pliegos Tarifarios (Santiago)'!$B:$B,MATCH($B2726,'Pliegos Tarifarios (Santiago)'!$A:$A,0))</f>
        <v>103572.3983841</v>
      </c>
      <c r="N2726" s="19">
        <f>I2726*INDEX('Pliegos Tarifarios (Santiago)'!$C:$C,MATCH($B2726,'Pliegos Tarifarios (Santiago)'!$A:$A,0))</f>
        <v>7479.0672560000003</v>
      </c>
      <c r="O2726" s="19">
        <f>J2726*INDEX('Pliegos Tarifarios (Santiago)'!$D:$D,MATCH($B2726,'Pliegos Tarifarios (Santiago)'!$A:$A,0))</f>
        <v>31252.695456000001</v>
      </c>
      <c r="P2726" s="19">
        <f>H2726*INDEX('Pliegos Tarifarios (Santiago)'!$E:$E,MATCH($B2726,'Pliegos Tarifarios (Santiago)'!$A:$A,0))</f>
        <v>10237.5243168</v>
      </c>
      <c r="Q2726" s="19" cm="1">
        <f t="array" ref="Q2726">H2726*_xlfn.IFS(H2726&lt;=350,INDEX('Pliegos Tarifarios (Santiago)'!$F:$F,MATCH($B2726,'Pliegos Tarifarios (Santiago)'!$A:$A,0)),H2726&lt;=500,INDEX('Pliegos Tarifarios (Santiago)'!$G:$G,MATCH($B2726,'Pliegos Tarifarios (Santiago)'!$A:$A,0)),H2726&lt;=1000,INDEX('Pliegos Tarifarios (Santiago)'!$H:$H,MATCH($B2726,'Pliegos Tarifarios (Santiago)'!$A:$A,0)),H2726&lt;=5000,INDEX('Pliegos Tarifarios (Santiago)'!$I:$I,MATCH($B2726,'Pliegos Tarifarios (Santiago)'!$A:$A,0)),H2726&gt;5000,INDEX('Pliegos Tarifarios (Santiago)'!$J:$J,MATCH($B2726,'Pliegos Tarifarios (Santiago)'!$A:$A,0)))/1.19</f>
        <v>1843.5861375630254</v>
      </c>
      <c r="R2726" s="19">
        <f>INDEX('Pliegos Tarifarios (Santiago)'!$K:$K,MATCH($B2726,'Pliegos Tarifarios (Santiago)'!$A:$A,0))</f>
        <v>732.99199999999996</v>
      </c>
      <c r="S2726" s="21">
        <f t="shared" si="167"/>
        <v>155118.26355046302</v>
      </c>
      <c r="T2726" s="21">
        <f t="shared" si="168"/>
        <v>29472.470074587975</v>
      </c>
      <c r="U2726" s="19">
        <v>0</v>
      </c>
      <c r="V2726" s="21">
        <f t="shared" si="169"/>
        <v>184590.73362505098</v>
      </c>
    </row>
    <row r="2727" spans="1:22" x14ac:dyDescent="0.3">
      <c r="A2727" s="3" t="s">
        <v>142</v>
      </c>
      <c r="B2727" s="3">
        <v>11</v>
      </c>
      <c r="C2727" s="4" t="s">
        <v>178</v>
      </c>
      <c r="D2727" s="3" t="s">
        <v>548</v>
      </c>
      <c r="E2727" s="3" t="s">
        <v>488</v>
      </c>
      <c r="F2727" s="4" t="s">
        <v>549</v>
      </c>
      <c r="G2727" s="3" t="s">
        <v>30</v>
      </c>
      <c r="H2727" s="5">
        <v>785.77110000000005</v>
      </c>
      <c r="I2727" s="5">
        <v>2.1499000000000001</v>
      </c>
      <c r="J2727" s="5">
        <v>2.1499000000000001</v>
      </c>
      <c r="K2727" s="6">
        <v>1</v>
      </c>
      <c r="L2727" s="5">
        <v>25.35</v>
      </c>
      <c r="M2727" s="19">
        <f>H2727*INDEX('Pliegos Tarifarios (Santiago)'!$B:$B,MATCH($B2727,'Pliegos Tarifarios (Santiago)'!$A:$A,0))</f>
        <v>103535.55744930002</v>
      </c>
      <c r="N2727" s="19">
        <f>I2727*INDEX('Pliegos Tarifarios (Santiago)'!$C:$C,MATCH($B2727,'Pliegos Tarifarios (Santiago)'!$A:$A,0))</f>
        <v>7471.7689097000002</v>
      </c>
      <c r="O2727" s="19">
        <f>J2727*INDEX('Pliegos Tarifarios (Santiago)'!$D:$D,MATCH($B2727,'Pliegos Tarifarios (Santiago)'!$A:$A,0))</f>
        <v>31280.339832800004</v>
      </c>
      <c r="P2727" s="19">
        <f>H2727*INDEX('Pliegos Tarifarios (Santiago)'!$E:$E,MATCH($B2727,'Pliegos Tarifarios (Santiago)'!$A:$A,0))</f>
        <v>10233.882806399999</v>
      </c>
      <c r="Q2727" s="19" cm="1">
        <f t="array" ref="Q2727">H2727*_xlfn.IFS(H2727&lt;=350,INDEX('Pliegos Tarifarios (Santiago)'!$F:$F,MATCH($B2727,'Pliegos Tarifarios (Santiago)'!$A:$A,0)),H2727&lt;=500,INDEX('Pliegos Tarifarios (Santiago)'!$G:$G,MATCH($B2727,'Pliegos Tarifarios (Santiago)'!$A:$A,0)),H2727&lt;=1000,INDEX('Pliegos Tarifarios (Santiago)'!$H:$H,MATCH($B2727,'Pliegos Tarifarios (Santiago)'!$A:$A,0)),H2727&lt;=5000,INDEX('Pliegos Tarifarios (Santiago)'!$I:$I,MATCH($B2727,'Pliegos Tarifarios (Santiago)'!$A:$A,0)),H2727&gt;5000,INDEX('Pliegos Tarifarios (Santiago)'!$J:$J,MATCH($B2727,'Pliegos Tarifarios (Santiago)'!$A:$A,0)))/1.19</f>
        <v>1842.9303698319331</v>
      </c>
      <c r="R2727" s="19">
        <f>INDEX('Pliegos Tarifarios (Santiago)'!$K:$K,MATCH($B2727,'Pliegos Tarifarios (Santiago)'!$A:$A,0))</f>
        <v>732.99199999999996</v>
      </c>
      <c r="S2727" s="21">
        <f t="shared" si="167"/>
        <v>155097.47136803198</v>
      </c>
      <c r="T2727" s="21">
        <f t="shared" si="168"/>
        <v>29468.519559926077</v>
      </c>
      <c r="U2727" s="19">
        <v>0</v>
      </c>
      <c r="V2727" s="21">
        <f t="shared" si="169"/>
        <v>184565.99092795805</v>
      </c>
    </row>
    <row r="2728" spans="1:22" x14ac:dyDescent="0.3">
      <c r="A2728" s="3" t="s">
        <v>142</v>
      </c>
      <c r="B2728" s="3">
        <v>11</v>
      </c>
      <c r="C2728" s="4" t="s">
        <v>178</v>
      </c>
      <c r="D2728" s="3" t="s">
        <v>550</v>
      </c>
      <c r="E2728" s="3" t="s">
        <v>488</v>
      </c>
      <c r="F2728" s="4" t="s">
        <v>551</v>
      </c>
      <c r="G2728" s="3" t="s">
        <v>30</v>
      </c>
      <c r="H2728" s="5">
        <v>784.73689999999999</v>
      </c>
      <c r="I2728" s="5">
        <v>2.1345000000000001</v>
      </c>
      <c r="J2728" s="5">
        <v>2.1208999999999998</v>
      </c>
      <c r="K2728" s="6">
        <v>0.99362848442258123</v>
      </c>
      <c r="L2728" s="5">
        <v>25.31</v>
      </c>
      <c r="M2728" s="19">
        <f>H2728*INDEX('Pliegos Tarifarios (Santiago)'!$B:$B,MATCH($B2728,'Pliegos Tarifarios (Santiago)'!$A:$A,0))</f>
        <v>103399.2881547</v>
      </c>
      <c r="N2728" s="19">
        <f>I2728*INDEX('Pliegos Tarifarios (Santiago)'!$C:$C,MATCH($B2728,'Pliegos Tarifarios (Santiago)'!$A:$A,0))</f>
        <v>7418.2477035000002</v>
      </c>
      <c r="O2728" s="19">
        <f>J2728*INDEX('Pliegos Tarifarios (Santiago)'!$D:$D,MATCH($B2728,'Pliegos Tarifarios (Santiago)'!$A:$A,0))</f>
        <v>30858.399344799996</v>
      </c>
      <c r="P2728" s="19">
        <f>H2728*INDEX('Pliegos Tarifarios (Santiago)'!$E:$E,MATCH($B2728,'Pliegos Tarifarios (Santiago)'!$A:$A,0))</f>
        <v>10220.413385599999</v>
      </c>
      <c r="Q2728" s="19" cm="1">
        <f t="array" ref="Q2728">H2728*_xlfn.IFS(H2728&lt;=350,INDEX('Pliegos Tarifarios (Santiago)'!$F:$F,MATCH($B2728,'Pliegos Tarifarios (Santiago)'!$A:$A,0)),H2728&lt;=500,INDEX('Pliegos Tarifarios (Santiago)'!$G:$G,MATCH($B2728,'Pliegos Tarifarios (Santiago)'!$A:$A,0)),H2728&lt;=1000,INDEX('Pliegos Tarifarios (Santiago)'!$H:$H,MATCH($B2728,'Pliegos Tarifarios (Santiago)'!$A:$A,0)),H2728&lt;=5000,INDEX('Pliegos Tarifarios (Santiago)'!$I:$I,MATCH($B2728,'Pliegos Tarifarios (Santiago)'!$A:$A,0)),H2728&gt;5000,INDEX('Pliegos Tarifarios (Santiago)'!$J:$J,MATCH($B2728,'Pliegos Tarifarios (Santiago)'!$A:$A,0)))/1.19</f>
        <v>1840.5047797478992</v>
      </c>
      <c r="R2728" s="19">
        <f>INDEX('Pliegos Tarifarios (Santiago)'!$K:$K,MATCH($B2728,'Pliegos Tarifarios (Santiago)'!$A:$A,0))</f>
        <v>732.99199999999996</v>
      </c>
      <c r="S2728" s="21">
        <f t="shared" si="167"/>
        <v>154469.84536834789</v>
      </c>
      <c r="T2728" s="21">
        <f t="shared" si="168"/>
        <v>29349.270619986099</v>
      </c>
      <c r="U2728" s="19">
        <v>0</v>
      </c>
      <c r="V2728" s="21">
        <f t="shared" si="169"/>
        <v>183819.115988334</v>
      </c>
    </row>
    <row r="2729" spans="1:22" x14ac:dyDescent="0.3">
      <c r="A2729" s="3" t="s">
        <v>142</v>
      </c>
      <c r="B2729" s="3">
        <v>11</v>
      </c>
      <c r="C2729" s="4" t="s">
        <v>178</v>
      </c>
      <c r="D2729" s="3" t="s">
        <v>552</v>
      </c>
      <c r="E2729" s="3" t="s">
        <v>488</v>
      </c>
      <c r="F2729" s="4" t="s">
        <v>553</v>
      </c>
      <c r="G2729" s="3" t="s">
        <v>30</v>
      </c>
      <c r="H2729" s="5">
        <v>784.9837</v>
      </c>
      <c r="I2729" s="5">
        <v>2.1600999999999999</v>
      </c>
      <c r="J2729" s="5">
        <v>2.1295000000000002</v>
      </c>
      <c r="K2729" s="6">
        <v>0.98583398916716836</v>
      </c>
      <c r="L2729" s="5">
        <v>25.32</v>
      </c>
      <c r="M2729" s="19">
        <f>H2729*INDEX('Pliegos Tarifarios (Santiago)'!$B:$B,MATCH($B2729,'Pliegos Tarifarios (Santiago)'!$A:$A,0))</f>
        <v>103431.80726310001</v>
      </c>
      <c r="N2729" s="19">
        <f>I2729*INDEX('Pliegos Tarifarios (Santiago)'!$C:$C,MATCH($B2729,'Pliegos Tarifarios (Santiago)'!$A:$A,0))</f>
        <v>7507.2180202999989</v>
      </c>
      <c r="O2729" s="19">
        <f>J2729*INDEX('Pliegos Tarifarios (Santiago)'!$D:$D,MATCH($B2729,'Pliegos Tarifarios (Santiago)'!$A:$A,0))</f>
        <v>30983.526524000004</v>
      </c>
      <c r="P2729" s="19">
        <f>H2729*INDEX('Pliegos Tarifarios (Santiago)'!$E:$E,MATCH($B2729,'Pliegos Tarifarios (Santiago)'!$A:$A,0))</f>
        <v>10223.627708799999</v>
      </c>
      <c r="Q2729" s="19" cm="1">
        <f t="array" ref="Q2729">H2729*_xlfn.IFS(H2729&lt;=350,INDEX('Pliegos Tarifarios (Santiago)'!$F:$F,MATCH($B2729,'Pliegos Tarifarios (Santiago)'!$A:$A,0)),H2729&lt;=500,INDEX('Pliegos Tarifarios (Santiago)'!$G:$G,MATCH($B2729,'Pliegos Tarifarios (Santiago)'!$A:$A,0)),H2729&lt;=1000,INDEX('Pliegos Tarifarios (Santiago)'!$H:$H,MATCH($B2729,'Pliegos Tarifarios (Santiago)'!$A:$A,0)),H2729&lt;=5000,INDEX('Pliegos Tarifarios (Santiago)'!$I:$I,MATCH($B2729,'Pliegos Tarifarios (Santiago)'!$A:$A,0)),H2729&gt;5000,INDEX('Pliegos Tarifarios (Santiago)'!$J:$J,MATCH($B2729,'Pliegos Tarifarios (Santiago)'!$A:$A,0)))/1.19</f>
        <v>1841.0836190756306</v>
      </c>
      <c r="R2729" s="19">
        <f>INDEX('Pliegos Tarifarios (Santiago)'!$K:$K,MATCH($B2729,'Pliegos Tarifarios (Santiago)'!$A:$A,0))</f>
        <v>732.99199999999996</v>
      </c>
      <c r="S2729" s="21">
        <f t="shared" si="167"/>
        <v>154720.25513527563</v>
      </c>
      <c r="T2729" s="21">
        <f t="shared" si="168"/>
        <v>29396.848475702369</v>
      </c>
      <c r="U2729" s="19">
        <v>0</v>
      </c>
      <c r="V2729" s="21">
        <f t="shared" si="169"/>
        <v>184117.103610978</v>
      </c>
    </row>
    <row r="2730" spans="1:22" x14ac:dyDescent="0.3">
      <c r="A2730" s="3" t="s">
        <v>142</v>
      </c>
      <c r="B2730" s="3">
        <v>11</v>
      </c>
      <c r="C2730" s="4" t="s">
        <v>178</v>
      </c>
      <c r="D2730" s="3" t="s">
        <v>554</v>
      </c>
      <c r="E2730" s="3" t="s">
        <v>488</v>
      </c>
      <c r="F2730" s="4" t="s">
        <v>555</v>
      </c>
      <c r="G2730" s="3" t="s">
        <v>30</v>
      </c>
      <c r="H2730" s="5">
        <v>787.0806</v>
      </c>
      <c r="I2730" s="5">
        <v>2.2054</v>
      </c>
      <c r="J2730" s="5">
        <v>2.1547000000000001</v>
      </c>
      <c r="K2730" s="6">
        <v>0.97701097306611051</v>
      </c>
      <c r="L2730" s="5">
        <v>25.39</v>
      </c>
      <c r="M2730" s="19">
        <f>H2730*INDEX('Pliegos Tarifarios (Santiago)'!$B:$B,MATCH($B2730,'Pliegos Tarifarios (Santiago)'!$A:$A,0))</f>
        <v>103708.1010978</v>
      </c>
      <c r="N2730" s="19">
        <f>I2730*INDEX('Pliegos Tarifarios (Santiago)'!$C:$C,MATCH($B2730,'Pliegos Tarifarios (Santiago)'!$A:$A,0))</f>
        <v>7664.6537761999998</v>
      </c>
      <c r="O2730" s="19">
        <f>J2730*INDEX('Pliegos Tarifarios (Santiago)'!$D:$D,MATCH($B2730,'Pliegos Tarifarios (Santiago)'!$A:$A,0))</f>
        <v>31350.178258400003</v>
      </c>
      <c r="P2730" s="19">
        <f>H2730*INDEX('Pliegos Tarifarios (Santiago)'!$E:$E,MATCH($B2730,'Pliegos Tarifarios (Santiago)'!$A:$A,0))</f>
        <v>10250.937734399999</v>
      </c>
      <c r="Q2730" s="19" cm="1">
        <f t="array" ref="Q2730">H2730*_xlfn.IFS(H2730&lt;=350,INDEX('Pliegos Tarifarios (Santiago)'!$F:$F,MATCH($B2730,'Pliegos Tarifarios (Santiago)'!$A:$A,0)),H2730&lt;=500,INDEX('Pliegos Tarifarios (Santiago)'!$G:$G,MATCH($B2730,'Pliegos Tarifarios (Santiago)'!$A:$A,0)),H2730&lt;=1000,INDEX('Pliegos Tarifarios (Santiago)'!$H:$H,MATCH($B2730,'Pliegos Tarifarios (Santiago)'!$A:$A,0)),H2730&lt;=5000,INDEX('Pliegos Tarifarios (Santiago)'!$I:$I,MATCH($B2730,'Pliegos Tarifarios (Santiago)'!$A:$A,0)),H2730&gt;5000,INDEX('Pliegos Tarifarios (Santiago)'!$J:$J,MATCH($B2730,'Pliegos Tarifarios (Santiago)'!$A:$A,0)))/1.19</f>
        <v>1846.0016425210085</v>
      </c>
      <c r="R2730" s="19">
        <f>INDEX('Pliegos Tarifarios (Santiago)'!$K:$K,MATCH($B2730,'Pliegos Tarifarios (Santiago)'!$A:$A,0))</f>
        <v>732.99199999999996</v>
      </c>
      <c r="S2730" s="21">
        <f t="shared" si="167"/>
        <v>155552.86450932099</v>
      </c>
      <c r="T2730" s="21">
        <f t="shared" si="168"/>
        <v>29555.044256770991</v>
      </c>
      <c r="U2730" s="19">
        <v>0</v>
      </c>
      <c r="V2730" s="21">
        <f t="shared" si="169"/>
        <v>185107.90876609198</v>
      </c>
    </row>
    <row r="2731" spans="1:22" x14ac:dyDescent="0.3">
      <c r="A2731" s="3" t="s">
        <v>142</v>
      </c>
      <c r="B2731" s="3">
        <v>11</v>
      </c>
      <c r="C2731" s="4" t="s">
        <v>178</v>
      </c>
      <c r="D2731" s="3" t="s">
        <v>556</v>
      </c>
      <c r="E2731" s="3" t="s">
        <v>488</v>
      </c>
      <c r="F2731" s="4" t="s">
        <v>557</v>
      </c>
      <c r="G2731" s="3" t="s">
        <v>30</v>
      </c>
      <c r="H2731" s="5">
        <v>786.16980000000001</v>
      </c>
      <c r="I2731" s="5">
        <v>2.1623000000000001</v>
      </c>
      <c r="J2731" s="5">
        <v>2.1122999999999998</v>
      </c>
      <c r="K2731" s="6">
        <v>0.97687647412477441</v>
      </c>
      <c r="L2731" s="5">
        <v>25.36</v>
      </c>
      <c r="M2731" s="19">
        <f>H2731*INDEX('Pliegos Tarifarios (Santiago)'!$B:$B,MATCH($B2731,'Pliegos Tarifarios (Santiago)'!$A:$A,0))</f>
        <v>103588.0913574</v>
      </c>
      <c r="N2731" s="19">
        <f>I2731*INDEX('Pliegos Tarifarios (Santiago)'!$C:$C,MATCH($B2731,'Pliegos Tarifarios (Santiago)'!$A:$A,0))</f>
        <v>7514.8639069000001</v>
      </c>
      <c r="O2731" s="19">
        <f>J2731*INDEX('Pliegos Tarifarios (Santiago)'!$D:$D,MATCH($B2731,'Pliegos Tarifarios (Santiago)'!$A:$A,0))</f>
        <v>30733.272165599999</v>
      </c>
      <c r="P2731" s="19">
        <f>H2731*INDEX('Pliegos Tarifarios (Santiago)'!$E:$E,MATCH($B2731,'Pliegos Tarifarios (Santiago)'!$A:$A,0))</f>
        <v>10239.075475199999</v>
      </c>
      <c r="Q2731" s="19" cm="1">
        <f t="array" ref="Q2731">H2731*_xlfn.IFS(H2731&lt;=350,INDEX('Pliegos Tarifarios (Santiago)'!$F:$F,MATCH($B2731,'Pliegos Tarifarios (Santiago)'!$A:$A,0)),H2731&lt;=500,INDEX('Pliegos Tarifarios (Santiago)'!$G:$G,MATCH($B2731,'Pliegos Tarifarios (Santiago)'!$A:$A,0)),H2731&lt;=1000,INDEX('Pliegos Tarifarios (Santiago)'!$H:$H,MATCH($B2731,'Pliegos Tarifarios (Santiago)'!$A:$A,0)),H2731&lt;=5000,INDEX('Pliegos Tarifarios (Santiago)'!$I:$I,MATCH($B2731,'Pliegos Tarifarios (Santiago)'!$A:$A,0)),H2731&gt;5000,INDEX('Pliegos Tarifarios (Santiago)'!$J:$J,MATCH($B2731,'Pliegos Tarifarios (Santiago)'!$A:$A,0)))/1.19</f>
        <v>1843.8654721008406</v>
      </c>
      <c r="R2731" s="19">
        <f>INDEX('Pliegos Tarifarios (Santiago)'!$K:$K,MATCH($B2731,'Pliegos Tarifarios (Santiago)'!$A:$A,0))</f>
        <v>732.99199999999996</v>
      </c>
      <c r="S2731" s="21">
        <f t="shared" si="167"/>
        <v>154652.16037720084</v>
      </c>
      <c r="T2731" s="21">
        <f t="shared" si="168"/>
        <v>29383.910471668161</v>
      </c>
      <c r="U2731" s="19">
        <v>0</v>
      </c>
      <c r="V2731" s="21">
        <f t="shared" si="169"/>
        <v>184036.07084886899</v>
      </c>
    </row>
    <row r="2732" spans="1:22" x14ac:dyDescent="0.3">
      <c r="A2732" s="3" t="s">
        <v>142</v>
      </c>
      <c r="B2732" s="3">
        <v>11</v>
      </c>
      <c r="C2732" s="4" t="s">
        <v>178</v>
      </c>
      <c r="D2732" s="3" t="s">
        <v>558</v>
      </c>
      <c r="E2732" s="3" t="s">
        <v>488</v>
      </c>
      <c r="F2732" s="4" t="s">
        <v>559</v>
      </c>
      <c r="G2732" s="3" t="s">
        <v>30</v>
      </c>
      <c r="H2732" s="5">
        <v>785.46579999999994</v>
      </c>
      <c r="I2732" s="5">
        <v>2.1293000000000002</v>
      </c>
      <c r="J2732" s="5">
        <v>2.1143999999999998</v>
      </c>
      <c r="K2732" s="6">
        <v>0.99300239515333666</v>
      </c>
      <c r="L2732" s="5">
        <v>25.34</v>
      </c>
      <c r="M2732" s="19">
        <f>H2732*INDEX('Pliegos Tarifarios (Santiago)'!$B:$B,MATCH($B2732,'Pliegos Tarifarios (Santiago)'!$A:$A,0))</f>
        <v>103495.33020539999</v>
      </c>
      <c r="N2732" s="19">
        <f>I2732*INDEX('Pliegos Tarifarios (Santiago)'!$C:$C,MATCH($B2732,'Pliegos Tarifarios (Santiago)'!$A:$A,0))</f>
        <v>7400.1756079000006</v>
      </c>
      <c r="O2732" s="19">
        <f>J2732*INDEX('Pliegos Tarifarios (Santiago)'!$D:$D,MATCH($B2732,'Pliegos Tarifarios (Santiago)'!$A:$A,0))</f>
        <v>30763.826476799997</v>
      </c>
      <c r="P2732" s="19">
        <f>H2732*INDEX('Pliegos Tarifarios (Santiago)'!$E:$E,MATCH($B2732,'Pliegos Tarifarios (Santiago)'!$A:$A,0))</f>
        <v>10229.906579199998</v>
      </c>
      <c r="Q2732" s="19" cm="1">
        <f t="array" ref="Q2732">H2732*_xlfn.IFS(H2732&lt;=350,INDEX('Pliegos Tarifarios (Santiago)'!$F:$F,MATCH($B2732,'Pliegos Tarifarios (Santiago)'!$A:$A,0)),H2732&lt;=500,INDEX('Pliegos Tarifarios (Santiago)'!$G:$G,MATCH($B2732,'Pliegos Tarifarios (Santiago)'!$A:$A,0)),H2732&lt;=1000,INDEX('Pliegos Tarifarios (Santiago)'!$H:$H,MATCH($B2732,'Pliegos Tarifarios (Santiago)'!$A:$A,0)),H2732&lt;=5000,INDEX('Pliegos Tarifarios (Santiago)'!$I:$I,MATCH($B2732,'Pliegos Tarifarios (Santiago)'!$A:$A,0)),H2732&gt;5000,INDEX('Pliegos Tarifarios (Santiago)'!$J:$J,MATCH($B2732,'Pliegos Tarifarios (Santiago)'!$A:$A,0)))/1.19</f>
        <v>1842.2143258823533</v>
      </c>
      <c r="R2732" s="19">
        <f>INDEX('Pliegos Tarifarios (Santiago)'!$K:$K,MATCH($B2732,'Pliegos Tarifarios (Santiago)'!$A:$A,0))</f>
        <v>732.99199999999996</v>
      </c>
      <c r="S2732" s="21">
        <f t="shared" si="167"/>
        <v>154464.44519518234</v>
      </c>
      <c r="T2732" s="21">
        <f t="shared" si="168"/>
        <v>29348.244587084646</v>
      </c>
      <c r="U2732" s="19">
        <v>0</v>
      </c>
      <c r="V2732" s="21">
        <f t="shared" si="169"/>
        <v>183812.689782267</v>
      </c>
    </row>
    <row r="2733" spans="1:22" x14ac:dyDescent="0.3">
      <c r="A2733" s="3" t="s">
        <v>142</v>
      </c>
      <c r="B2733" s="3">
        <v>11</v>
      </c>
      <c r="C2733" s="4" t="s">
        <v>178</v>
      </c>
      <c r="D2733" s="3" t="s">
        <v>560</v>
      </c>
      <c r="E2733" s="3" t="s">
        <v>488</v>
      </c>
      <c r="F2733" s="4" t="s">
        <v>561</v>
      </c>
      <c r="G2733" s="3" t="s">
        <v>30</v>
      </c>
      <c r="H2733" s="5">
        <v>786.20460000000003</v>
      </c>
      <c r="I2733" s="5">
        <v>2.1551999999999998</v>
      </c>
      <c r="J2733" s="5">
        <v>2.0998000000000001</v>
      </c>
      <c r="K2733" s="6">
        <v>0.97429472902746861</v>
      </c>
      <c r="L2733" s="5">
        <v>25.36</v>
      </c>
      <c r="M2733" s="19">
        <f>H2733*INDEX('Pliegos Tarifarios (Santiago)'!$B:$B,MATCH($B2733,'Pliegos Tarifarios (Santiago)'!$A:$A,0))</f>
        <v>103592.67670980001</v>
      </c>
      <c r="N2733" s="19">
        <f>I2733*INDEX('Pliegos Tarifarios (Santiago)'!$C:$C,MATCH($B2733,'Pliegos Tarifarios (Santiago)'!$A:$A,0))</f>
        <v>7490.1885455999991</v>
      </c>
      <c r="O2733" s="19">
        <f>J2733*INDEX('Pliegos Tarifarios (Santiago)'!$D:$D,MATCH($B2733,'Pliegos Tarifarios (Santiago)'!$A:$A,0))</f>
        <v>30551.401265600001</v>
      </c>
      <c r="P2733" s="19">
        <f>H2733*INDEX('Pliegos Tarifarios (Santiago)'!$E:$E,MATCH($B2733,'Pliegos Tarifarios (Santiago)'!$A:$A,0))</f>
        <v>10239.5287104</v>
      </c>
      <c r="Q2733" s="19" cm="1">
        <f t="array" ref="Q2733">H2733*_xlfn.IFS(H2733&lt;=350,INDEX('Pliegos Tarifarios (Santiago)'!$F:$F,MATCH($B2733,'Pliegos Tarifarios (Santiago)'!$A:$A,0)),H2733&lt;=500,INDEX('Pliegos Tarifarios (Santiago)'!$G:$G,MATCH($B2733,'Pliegos Tarifarios (Santiago)'!$A:$A,0)),H2733&lt;=1000,INDEX('Pliegos Tarifarios (Santiago)'!$H:$H,MATCH($B2733,'Pliegos Tarifarios (Santiago)'!$A:$A,0)),H2733&lt;=5000,INDEX('Pliegos Tarifarios (Santiago)'!$I:$I,MATCH($B2733,'Pliegos Tarifarios (Santiago)'!$A:$A,0)),H2733&gt;5000,INDEX('Pliegos Tarifarios (Santiago)'!$J:$J,MATCH($B2733,'Pliegos Tarifarios (Santiago)'!$A:$A,0)))/1.19</f>
        <v>1843.9470912605045</v>
      </c>
      <c r="R2733" s="19">
        <f>INDEX('Pliegos Tarifarios (Santiago)'!$K:$K,MATCH($B2733,'Pliegos Tarifarios (Santiago)'!$A:$A,0))</f>
        <v>732.99199999999996</v>
      </c>
      <c r="S2733" s="21">
        <f t="shared" si="167"/>
        <v>154450.73432266052</v>
      </c>
      <c r="T2733" s="21">
        <f t="shared" si="168"/>
        <v>29345.639521305497</v>
      </c>
      <c r="U2733" s="19">
        <v>0</v>
      </c>
      <c r="V2733" s="21">
        <f t="shared" si="169"/>
        <v>183796.37384396602</v>
      </c>
    </row>
    <row r="2734" spans="1:22" x14ac:dyDescent="0.3">
      <c r="A2734" s="3" t="s">
        <v>142</v>
      </c>
      <c r="B2734" s="3">
        <v>11</v>
      </c>
      <c r="C2734" s="4" t="s">
        <v>178</v>
      </c>
      <c r="D2734" s="3" t="s">
        <v>562</v>
      </c>
      <c r="E2734" s="3" t="s">
        <v>488</v>
      </c>
      <c r="F2734" s="4" t="s">
        <v>563</v>
      </c>
      <c r="G2734" s="3" t="s">
        <v>30</v>
      </c>
      <c r="H2734" s="5">
        <v>787.45</v>
      </c>
      <c r="I2734" s="5">
        <v>2.1575000000000002</v>
      </c>
      <c r="J2734" s="5">
        <v>2.1575000000000002</v>
      </c>
      <c r="K2734" s="6">
        <v>1</v>
      </c>
      <c r="L2734" s="5">
        <v>25.4</v>
      </c>
      <c r="M2734" s="19">
        <f>H2734*INDEX('Pliegos Tarifarios (Santiago)'!$B:$B,MATCH($B2734,'Pliegos Tarifarios (Santiago)'!$A:$A,0))</f>
        <v>103756.77435000001</v>
      </c>
      <c r="N2734" s="19">
        <f>I2734*INDEX('Pliegos Tarifarios (Santiago)'!$C:$C,MATCH($B2734,'Pliegos Tarifarios (Santiago)'!$A:$A,0))</f>
        <v>7498.1819725000005</v>
      </c>
      <c r="O2734" s="19">
        <f>J2734*INDEX('Pliegos Tarifarios (Santiago)'!$D:$D,MATCH($B2734,'Pliegos Tarifarios (Santiago)'!$A:$A,0))</f>
        <v>31390.917340000004</v>
      </c>
      <c r="P2734" s="19">
        <f>H2734*INDEX('Pliegos Tarifarios (Santiago)'!$E:$E,MATCH($B2734,'Pliegos Tarifarios (Santiago)'!$A:$A,0))</f>
        <v>10255.748799999999</v>
      </c>
      <c r="Q2734" s="19" cm="1">
        <f t="array" ref="Q2734">H2734*_xlfn.IFS(H2734&lt;=350,INDEX('Pliegos Tarifarios (Santiago)'!$F:$F,MATCH($B2734,'Pliegos Tarifarios (Santiago)'!$A:$A,0)),H2734&lt;=500,INDEX('Pliegos Tarifarios (Santiago)'!$G:$G,MATCH($B2734,'Pliegos Tarifarios (Santiago)'!$A:$A,0)),H2734&lt;=1000,INDEX('Pliegos Tarifarios (Santiago)'!$H:$H,MATCH($B2734,'Pliegos Tarifarios (Santiago)'!$A:$A,0)),H2734&lt;=5000,INDEX('Pliegos Tarifarios (Santiago)'!$I:$I,MATCH($B2734,'Pliegos Tarifarios (Santiago)'!$A:$A,0)),H2734&gt;5000,INDEX('Pliegos Tarifarios (Santiago)'!$J:$J,MATCH($B2734,'Pliegos Tarifarios (Santiago)'!$A:$A,0)))/1.19</f>
        <v>1846.8680252100846</v>
      </c>
      <c r="R2734" s="19">
        <f>INDEX('Pliegos Tarifarios (Santiago)'!$K:$K,MATCH($B2734,'Pliegos Tarifarios (Santiago)'!$A:$A,0))</f>
        <v>732.99199999999996</v>
      </c>
      <c r="S2734" s="21">
        <f t="shared" si="167"/>
        <v>155481.48248771008</v>
      </c>
      <c r="T2734" s="21">
        <f t="shared" si="168"/>
        <v>29541.481672664915</v>
      </c>
      <c r="U2734" s="19">
        <v>0</v>
      </c>
      <c r="V2734" s="21">
        <f t="shared" si="169"/>
        <v>185022.96416037501</v>
      </c>
    </row>
    <row r="2735" spans="1:22" x14ac:dyDescent="0.3">
      <c r="A2735" s="3" t="s">
        <v>142</v>
      </c>
      <c r="B2735" s="3">
        <v>11</v>
      </c>
      <c r="C2735" s="4" t="s">
        <v>178</v>
      </c>
      <c r="D2735" s="3" t="s">
        <v>564</v>
      </c>
      <c r="E2735" s="3" t="s">
        <v>488</v>
      </c>
      <c r="F2735" s="4" t="s">
        <v>565</v>
      </c>
      <c r="G2735" s="3" t="s">
        <v>30</v>
      </c>
      <c r="H2735" s="5">
        <v>784.82989999999995</v>
      </c>
      <c r="I2735" s="5">
        <v>2.1324000000000001</v>
      </c>
      <c r="J2735" s="5">
        <v>2.1006</v>
      </c>
      <c r="K2735" s="6">
        <v>0.98508722566122675</v>
      </c>
      <c r="L2735" s="5">
        <v>25.32</v>
      </c>
      <c r="M2735" s="19">
        <f>H2735*INDEX('Pliegos Tarifarios (Santiago)'!$B:$B,MATCH($B2735,'Pliegos Tarifarios (Santiago)'!$A:$A,0))</f>
        <v>103411.54211369999</v>
      </c>
      <c r="N2735" s="19">
        <f>I2735*INDEX('Pliegos Tarifarios (Santiago)'!$C:$C,MATCH($B2735,'Pliegos Tarifarios (Santiago)'!$A:$A,0))</f>
        <v>7410.9493572000001</v>
      </c>
      <c r="O2735" s="19">
        <f>J2735*INDEX('Pliegos Tarifarios (Santiago)'!$D:$D,MATCH($B2735,'Pliegos Tarifarios (Santiago)'!$A:$A,0))</f>
        <v>30563.0410032</v>
      </c>
      <c r="P2735" s="19">
        <f>H2735*INDEX('Pliegos Tarifarios (Santiago)'!$E:$E,MATCH($B2735,'Pliegos Tarifarios (Santiago)'!$A:$A,0))</f>
        <v>10221.624617599999</v>
      </c>
      <c r="Q2735" s="19" cm="1">
        <f t="array" ref="Q2735">H2735*_xlfn.IFS(H2735&lt;=350,INDEX('Pliegos Tarifarios (Santiago)'!$F:$F,MATCH($B2735,'Pliegos Tarifarios (Santiago)'!$A:$A,0)),H2735&lt;=500,INDEX('Pliegos Tarifarios (Santiago)'!$G:$G,MATCH($B2735,'Pliegos Tarifarios (Santiago)'!$A:$A,0)),H2735&lt;=1000,INDEX('Pliegos Tarifarios (Santiago)'!$H:$H,MATCH($B2735,'Pliegos Tarifarios (Santiago)'!$A:$A,0)),H2735&lt;=5000,INDEX('Pliegos Tarifarios (Santiago)'!$I:$I,MATCH($B2735,'Pliegos Tarifarios (Santiago)'!$A:$A,0)),H2735&gt;5000,INDEX('Pliegos Tarifarios (Santiago)'!$J:$J,MATCH($B2735,'Pliegos Tarifarios (Santiago)'!$A:$A,0)))/1.19</f>
        <v>1840.7228999159665</v>
      </c>
      <c r="R2735" s="19">
        <f>INDEX('Pliegos Tarifarios (Santiago)'!$K:$K,MATCH($B2735,'Pliegos Tarifarios (Santiago)'!$A:$A,0))</f>
        <v>732.99199999999996</v>
      </c>
      <c r="S2735" s="21">
        <f t="shared" si="167"/>
        <v>154180.87199161598</v>
      </c>
      <c r="T2735" s="21">
        <f t="shared" si="168"/>
        <v>29294.365678407037</v>
      </c>
      <c r="U2735" s="19">
        <v>0</v>
      </c>
      <c r="V2735" s="21">
        <f t="shared" si="169"/>
        <v>183475.23767002302</v>
      </c>
    </row>
    <row r="2736" spans="1:22" x14ac:dyDescent="0.3">
      <c r="A2736" s="3" t="s">
        <v>142</v>
      </c>
      <c r="B2736" s="3">
        <v>11</v>
      </c>
      <c r="C2736" s="4" t="s">
        <v>178</v>
      </c>
      <c r="D2736" s="3" t="s">
        <v>566</v>
      </c>
      <c r="E2736" s="3" t="s">
        <v>488</v>
      </c>
      <c r="F2736" s="4" t="s">
        <v>567</v>
      </c>
      <c r="G2736" s="3" t="s">
        <v>30</v>
      </c>
      <c r="H2736" s="5">
        <v>784.69439999999997</v>
      </c>
      <c r="I2736" s="5">
        <v>2.1903999999999999</v>
      </c>
      <c r="J2736" s="5">
        <v>2.1396000000000002</v>
      </c>
      <c r="K2736" s="6">
        <v>0.97680788897005122</v>
      </c>
      <c r="L2736" s="5">
        <v>25.31</v>
      </c>
      <c r="M2736" s="19">
        <f>H2736*INDEX('Pliegos Tarifarios (Santiago)'!$B:$B,MATCH($B2736,'Pliegos Tarifarios (Santiago)'!$A:$A,0))</f>
        <v>103393.68822720001</v>
      </c>
      <c r="N2736" s="19">
        <f>I2736*INDEX('Pliegos Tarifarios (Santiago)'!$C:$C,MATCH($B2736,'Pliegos Tarifarios (Santiago)'!$A:$A,0))</f>
        <v>7612.5227311999988</v>
      </c>
      <c r="O2736" s="19">
        <f>J2736*INDEX('Pliegos Tarifarios (Santiago)'!$D:$D,MATCH($B2736,'Pliegos Tarifarios (Santiago)'!$A:$A,0))</f>
        <v>31130.478211200003</v>
      </c>
      <c r="P2736" s="19">
        <f>H2736*INDEX('Pliegos Tarifarios (Santiago)'!$E:$E,MATCH($B2736,'Pliegos Tarifarios (Santiago)'!$A:$A,0))</f>
        <v>10219.859865599999</v>
      </c>
      <c r="Q2736" s="19" cm="1">
        <f t="array" ref="Q2736">H2736*_xlfn.IFS(H2736&lt;=350,INDEX('Pliegos Tarifarios (Santiago)'!$F:$F,MATCH($B2736,'Pliegos Tarifarios (Santiago)'!$A:$A,0)),H2736&lt;=500,INDEX('Pliegos Tarifarios (Santiago)'!$G:$G,MATCH($B2736,'Pliegos Tarifarios (Santiago)'!$A:$A,0)),H2736&lt;=1000,INDEX('Pliegos Tarifarios (Santiago)'!$H:$H,MATCH($B2736,'Pliegos Tarifarios (Santiago)'!$A:$A,0)),H2736&lt;=5000,INDEX('Pliegos Tarifarios (Santiago)'!$I:$I,MATCH($B2736,'Pliegos Tarifarios (Santiago)'!$A:$A,0)),H2736&gt;5000,INDEX('Pliegos Tarifarios (Santiago)'!$J:$J,MATCH($B2736,'Pliegos Tarifarios (Santiago)'!$A:$A,0)))/1.19</f>
        <v>1840.4051011764709</v>
      </c>
      <c r="R2736" s="19">
        <f>INDEX('Pliegos Tarifarios (Santiago)'!$K:$K,MATCH($B2736,'Pliegos Tarifarios (Santiago)'!$A:$A,0))</f>
        <v>732.99199999999996</v>
      </c>
      <c r="S2736" s="21">
        <f t="shared" si="167"/>
        <v>154929.9461363765</v>
      </c>
      <c r="T2736" s="21">
        <f t="shared" si="168"/>
        <v>29436.689765911535</v>
      </c>
      <c r="U2736" s="19">
        <v>0</v>
      </c>
      <c r="V2736" s="21">
        <f t="shared" si="169"/>
        <v>184366.63590228802</v>
      </c>
    </row>
    <row r="2737" spans="1:22" x14ac:dyDescent="0.3">
      <c r="A2737" s="3" t="s">
        <v>142</v>
      </c>
      <c r="B2737" s="3">
        <v>11</v>
      </c>
      <c r="C2737" s="4" t="s">
        <v>178</v>
      </c>
      <c r="D2737" s="3" t="s">
        <v>568</v>
      </c>
      <c r="E2737" s="3" t="s">
        <v>488</v>
      </c>
      <c r="F2737" s="4" t="s">
        <v>569</v>
      </c>
      <c r="G2737" s="3" t="s">
        <v>30</v>
      </c>
      <c r="H2737" s="5">
        <v>785.1866</v>
      </c>
      <c r="I2737" s="5">
        <v>2.1496</v>
      </c>
      <c r="J2737" s="5">
        <v>2.1305000000000001</v>
      </c>
      <c r="K2737" s="6">
        <v>0.99111462597692601</v>
      </c>
      <c r="L2737" s="5">
        <v>25.33</v>
      </c>
      <c r="M2737" s="19">
        <f>H2737*INDEX('Pliegos Tarifarios (Santiago)'!$B:$B,MATCH($B2737,'Pliegos Tarifarios (Santiago)'!$A:$A,0))</f>
        <v>103458.54197580001</v>
      </c>
      <c r="N2737" s="19">
        <f>I2737*INDEX('Pliegos Tarifarios (Santiago)'!$C:$C,MATCH($B2737,'Pliegos Tarifarios (Santiago)'!$A:$A,0))</f>
        <v>7470.7262887999996</v>
      </c>
      <c r="O2737" s="19">
        <f>J2737*INDEX('Pliegos Tarifarios (Santiago)'!$D:$D,MATCH($B2737,'Pliegos Tarifarios (Santiago)'!$A:$A,0))</f>
        <v>30998.076196000002</v>
      </c>
      <c r="P2737" s="19">
        <f>H2737*INDEX('Pliegos Tarifarios (Santiago)'!$E:$E,MATCH($B2737,'Pliegos Tarifarios (Santiago)'!$A:$A,0))</f>
        <v>10226.270278399999</v>
      </c>
      <c r="Q2737" s="19" cm="1">
        <f t="array" ref="Q2737">H2737*_xlfn.IFS(H2737&lt;=350,INDEX('Pliegos Tarifarios (Santiago)'!$F:$F,MATCH($B2737,'Pliegos Tarifarios (Santiago)'!$A:$A,0)),H2737&lt;=500,INDEX('Pliegos Tarifarios (Santiago)'!$G:$G,MATCH($B2737,'Pliegos Tarifarios (Santiago)'!$A:$A,0)),H2737&lt;=1000,INDEX('Pliegos Tarifarios (Santiago)'!$H:$H,MATCH($B2737,'Pliegos Tarifarios (Santiago)'!$A:$A,0)),H2737&lt;=5000,INDEX('Pliegos Tarifarios (Santiago)'!$I:$I,MATCH($B2737,'Pliegos Tarifarios (Santiago)'!$A:$A,0)),H2737&gt;5000,INDEX('Pliegos Tarifarios (Santiago)'!$J:$J,MATCH($B2737,'Pliegos Tarifarios (Santiago)'!$A:$A,0)))/1.19</f>
        <v>1841.5594963025212</v>
      </c>
      <c r="R2737" s="19">
        <f>INDEX('Pliegos Tarifarios (Santiago)'!$K:$K,MATCH($B2737,'Pliegos Tarifarios (Santiago)'!$A:$A,0))</f>
        <v>732.99199999999996</v>
      </c>
      <c r="S2737" s="21">
        <f t="shared" si="167"/>
        <v>154728.16623530249</v>
      </c>
      <c r="T2737" s="21">
        <f t="shared" si="168"/>
        <v>29398.351584707474</v>
      </c>
      <c r="U2737" s="19">
        <v>0</v>
      </c>
      <c r="V2737" s="21">
        <f t="shared" si="169"/>
        <v>184126.51782000996</v>
      </c>
    </row>
    <row r="2738" spans="1:22" x14ac:dyDescent="0.3">
      <c r="A2738" s="3" t="s">
        <v>142</v>
      </c>
      <c r="B2738" s="3">
        <v>11</v>
      </c>
      <c r="C2738" s="4" t="s">
        <v>178</v>
      </c>
      <c r="D2738" s="3" t="s">
        <v>570</v>
      </c>
      <c r="E2738" s="3" t="s">
        <v>488</v>
      </c>
      <c r="F2738" s="4" t="s">
        <v>571</v>
      </c>
      <c r="G2738" s="3" t="s">
        <v>30</v>
      </c>
      <c r="H2738" s="5">
        <v>787.4153</v>
      </c>
      <c r="I2738" s="5">
        <v>2.1457000000000002</v>
      </c>
      <c r="J2738" s="5">
        <v>2.1246999999999998</v>
      </c>
      <c r="K2738" s="6">
        <v>0.99021298410775027</v>
      </c>
      <c r="L2738" s="5">
        <v>25.4</v>
      </c>
      <c r="M2738" s="19">
        <f>H2738*INDEX('Pliegos Tarifarios (Santiago)'!$B:$B,MATCH($B2738,'Pliegos Tarifarios (Santiago)'!$A:$A,0))</f>
        <v>103752.2021739</v>
      </c>
      <c r="N2738" s="19">
        <f>I2738*INDEX('Pliegos Tarifarios (Santiago)'!$C:$C,MATCH($B2738,'Pliegos Tarifarios (Santiago)'!$A:$A,0))</f>
        <v>7457.1722171000001</v>
      </c>
      <c r="O2738" s="19">
        <f>J2738*INDEX('Pliegos Tarifarios (Santiago)'!$D:$D,MATCH($B2738,'Pliegos Tarifarios (Santiago)'!$A:$A,0))</f>
        <v>30913.688098399998</v>
      </c>
      <c r="P2738" s="19">
        <f>H2738*INDEX('Pliegos Tarifarios (Santiago)'!$E:$E,MATCH($B2738,'Pliegos Tarifarios (Santiago)'!$A:$A,0))</f>
        <v>10255.296867199999</v>
      </c>
      <c r="Q2738" s="19" cm="1">
        <f t="array" ref="Q2738">H2738*_xlfn.IFS(H2738&lt;=350,INDEX('Pliegos Tarifarios (Santiago)'!$F:$F,MATCH($B2738,'Pliegos Tarifarios (Santiago)'!$A:$A,0)),H2738&lt;=500,INDEX('Pliegos Tarifarios (Santiago)'!$G:$G,MATCH($B2738,'Pliegos Tarifarios (Santiago)'!$A:$A,0)),H2738&lt;=1000,INDEX('Pliegos Tarifarios (Santiago)'!$H:$H,MATCH($B2738,'Pliegos Tarifarios (Santiago)'!$A:$A,0)),H2738&lt;=5000,INDEX('Pliegos Tarifarios (Santiago)'!$I:$I,MATCH($B2738,'Pliegos Tarifarios (Santiago)'!$A:$A,0)),H2738&gt;5000,INDEX('Pliegos Tarifarios (Santiago)'!$J:$J,MATCH($B2738,'Pliegos Tarifarios (Santiago)'!$A:$A,0)))/1.19</f>
        <v>1846.7866405882357</v>
      </c>
      <c r="R2738" s="19">
        <f>INDEX('Pliegos Tarifarios (Santiago)'!$K:$K,MATCH($B2738,'Pliegos Tarifarios (Santiago)'!$A:$A,0))</f>
        <v>732.99199999999996</v>
      </c>
      <c r="S2738" s="21">
        <f t="shared" si="167"/>
        <v>154958.13799718823</v>
      </c>
      <c r="T2738" s="21">
        <f t="shared" si="168"/>
        <v>29442.046219465763</v>
      </c>
      <c r="U2738" s="19">
        <v>0</v>
      </c>
      <c r="V2738" s="21">
        <f t="shared" si="169"/>
        <v>184400.18421665399</v>
      </c>
    </row>
    <row r="2739" spans="1:22" x14ac:dyDescent="0.3">
      <c r="A2739" s="3" t="s">
        <v>142</v>
      </c>
      <c r="B2739" s="3">
        <v>11</v>
      </c>
      <c r="C2739" s="4" t="s">
        <v>178</v>
      </c>
      <c r="D2739" s="3" t="s">
        <v>572</v>
      </c>
      <c r="E2739" s="3" t="s">
        <v>488</v>
      </c>
      <c r="F2739" s="4" t="s">
        <v>573</v>
      </c>
      <c r="G2739" s="3" t="s">
        <v>30</v>
      </c>
      <c r="H2739" s="5">
        <v>785.75409999999999</v>
      </c>
      <c r="I2739" s="5">
        <v>2.1737000000000002</v>
      </c>
      <c r="J2739" s="5">
        <v>2.12</v>
      </c>
      <c r="K2739" s="6">
        <v>0.97529557896673869</v>
      </c>
      <c r="L2739" s="5">
        <v>25.35</v>
      </c>
      <c r="M2739" s="19">
        <f>H2739*INDEX('Pliegos Tarifarios (Santiago)'!$B:$B,MATCH($B2739,'Pliegos Tarifarios (Santiago)'!$A:$A,0))</f>
        <v>103533.3174783</v>
      </c>
      <c r="N2739" s="19">
        <f>I2739*INDEX('Pliegos Tarifarios (Santiago)'!$C:$C,MATCH($B2739,'Pliegos Tarifarios (Santiago)'!$A:$A,0))</f>
        <v>7554.4835011000005</v>
      </c>
      <c r="O2739" s="19">
        <f>J2739*INDEX('Pliegos Tarifarios (Santiago)'!$D:$D,MATCH($B2739,'Pliegos Tarifarios (Santiago)'!$A:$A,0))</f>
        <v>30845.304640000002</v>
      </c>
      <c r="P2739" s="19">
        <f>H2739*INDEX('Pliegos Tarifarios (Santiago)'!$E:$E,MATCH($B2739,'Pliegos Tarifarios (Santiago)'!$A:$A,0))</f>
        <v>10233.6613984</v>
      </c>
      <c r="Q2739" s="19" cm="1">
        <f t="array" ref="Q2739">H2739*_xlfn.IFS(H2739&lt;=350,INDEX('Pliegos Tarifarios (Santiago)'!$F:$F,MATCH($B2739,'Pliegos Tarifarios (Santiago)'!$A:$A,0)),H2739&lt;=500,INDEX('Pliegos Tarifarios (Santiago)'!$G:$G,MATCH($B2739,'Pliegos Tarifarios (Santiago)'!$A:$A,0)),H2739&lt;=1000,INDEX('Pliegos Tarifarios (Santiago)'!$H:$H,MATCH($B2739,'Pliegos Tarifarios (Santiago)'!$A:$A,0)),H2739&lt;=5000,INDEX('Pliegos Tarifarios (Santiago)'!$I:$I,MATCH($B2739,'Pliegos Tarifarios (Santiago)'!$A:$A,0)),H2739&gt;5000,INDEX('Pliegos Tarifarios (Santiago)'!$J:$J,MATCH($B2739,'Pliegos Tarifarios (Santiago)'!$A:$A,0)))/1.19</f>
        <v>1842.8904984033618</v>
      </c>
      <c r="R2739" s="19">
        <f>INDEX('Pliegos Tarifarios (Santiago)'!$K:$K,MATCH($B2739,'Pliegos Tarifarios (Santiago)'!$A:$A,0))</f>
        <v>732.99199999999996</v>
      </c>
      <c r="S2739" s="21">
        <f t="shared" si="167"/>
        <v>154742.64951620335</v>
      </c>
      <c r="T2739" s="21">
        <f t="shared" si="168"/>
        <v>29401.103408078638</v>
      </c>
      <c r="U2739" s="19">
        <v>0</v>
      </c>
      <c r="V2739" s="21">
        <f t="shared" si="169"/>
        <v>184143.75292428199</v>
      </c>
    </row>
    <row r="2740" spans="1:22" x14ac:dyDescent="0.3">
      <c r="A2740" s="3" t="s">
        <v>142</v>
      </c>
      <c r="B2740" s="3">
        <v>11</v>
      </c>
      <c r="C2740" s="4" t="s">
        <v>178</v>
      </c>
      <c r="D2740" s="3" t="s">
        <v>574</v>
      </c>
      <c r="E2740" s="3" t="s">
        <v>488</v>
      </c>
      <c r="F2740" s="4" t="s">
        <v>575</v>
      </c>
      <c r="G2740" s="3" t="s">
        <v>30</v>
      </c>
      <c r="H2740" s="5">
        <v>786.73260000000005</v>
      </c>
      <c r="I2740" s="5">
        <v>2.1598000000000002</v>
      </c>
      <c r="J2740" s="5">
        <v>2.1173000000000002</v>
      </c>
      <c r="K2740" s="6">
        <v>0.98032225206037593</v>
      </c>
      <c r="L2740" s="5">
        <v>25.38</v>
      </c>
      <c r="M2740" s="19">
        <f>H2740*INDEX('Pliegos Tarifarios (Santiago)'!$B:$B,MATCH($B2740,'Pliegos Tarifarios (Santiago)'!$A:$A,0))</f>
        <v>103662.24757380001</v>
      </c>
      <c r="N2740" s="19">
        <f>I2740*INDEX('Pliegos Tarifarios (Santiago)'!$C:$C,MATCH($B2740,'Pliegos Tarifarios (Santiago)'!$A:$A,0))</f>
        <v>7506.1753994000001</v>
      </c>
      <c r="O2740" s="19">
        <f>J2740*INDEX('Pliegos Tarifarios (Santiago)'!$D:$D,MATCH($B2740,'Pliegos Tarifarios (Santiago)'!$A:$A,0))</f>
        <v>30806.020525600004</v>
      </c>
      <c r="P2740" s="19">
        <f>H2740*INDEX('Pliegos Tarifarios (Santiago)'!$E:$E,MATCH($B2740,'Pliegos Tarifarios (Santiago)'!$A:$A,0))</f>
        <v>10246.4053824</v>
      </c>
      <c r="Q2740" s="19" cm="1">
        <f t="array" ref="Q2740">H2740*_xlfn.IFS(H2740&lt;=350,INDEX('Pliegos Tarifarios (Santiago)'!$F:$F,MATCH($B2740,'Pliegos Tarifarios (Santiago)'!$A:$A,0)),H2740&lt;=500,INDEX('Pliegos Tarifarios (Santiago)'!$G:$G,MATCH($B2740,'Pliegos Tarifarios (Santiago)'!$A:$A,0)),H2740&lt;=1000,INDEX('Pliegos Tarifarios (Santiago)'!$H:$H,MATCH($B2740,'Pliegos Tarifarios (Santiago)'!$A:$A,0)),H2740&lt;=5000,INDEX('Pliegos Tarifarios (Santiago)'!$I:$I,MATCH($B2740,'Pliegos Tarifarios (Santiago)'!$A:$A,0)),H2740&gt;5000,INDEX('Pliegos Tarifarios (Santiago)'!$J:$J,MATCH($B2740,'Pliegos Tarifarios (Santiago)'!$A:$A,0)))/1.19</f>
        <v>1845.1854509243701</v>
      </c>
      <c r="R2740" s="19">
        <f>INDEX('Pliegos Tarifarios (Santiago)'!$K:$K,MATCH($B2740,'Pliegos Tarifarios (Santiago)'!$A:$A,0))</f>
        <v>732.99199999999996</v>
      </c>
      <c r="S2740" s="21">
        <f t="shared" si="167"/>
        <v>154799.02633212437</v>
      </c>
      <c r="T2740" s="21">
        <f t="shared" si="168"/>
        <v>29411.815003103631</v>
      </c>
      <c r="U2740" s="19">
        <v>0</v>
      </c>
      <c r="V2740" s="21">
        <f t="shared" si="169"/>
        <v>184210.841335228</v>
      </c>
    </row>
    <row r="2741" spans="1:22" x14ac:dyDescent="0.3">
      <c r="A2741" s="3" t="s">
        <v>142</v>
      </c>
      <c r="B2741" s="3">
        <v>11</v>
      </c>
      <c r="C2741" s="4" t="s">
        <v>178</v>
      </c>
      <c r="D2741" s="3" t="s">
        <v>576</v>
      </c>
      <c r="E2741" s="3" t="s">
        <v>488</v>
      </c>
      <c r="F2741" s="4" t="s">
        <v>577</v>
      </c>
      <c r="G2741" s="3" t="s">
        <v>30</v>
      </c>
      <c r="H2741" s="5">
        <v>784.43949999999995</v>
      </c>
      <c r="I2741" s="5">
        <v>2.1612</v>
      </c>
      <c r="J2741" s="5">
        <v>2.125</v>
      </c>
      <c r="K2741" s="6">
        <v>0.98325004627059043</v>
      </c>
      <c r="L2741" s="5">
        <v>25.3</v>
      </c>
      <c r="M2741" s="19">
        <f>H2741*INDEX('Pliegos Tarifarios (Santiago)'!$B:$B,MATCH($B2741,'Pliegos Tarifarios (Santiago)'!$A:$A,0))</f>
        <v>103360.10183849999</v>
      </c>
      <c r="N2741" s="19">
        <f>I2741*INDEX('Pliegos Tarifarios (Santiago)'!$C:$C,MATCH($B2741,'Pliegos Tarifarios (Santiago)'!$A:$A,0))</f>
        <v>7511.0409635999995</v>
      </c>
      <c r="O2741" s="19">
        <f>J2741*INDEX('Pliegos Tarifarios (Santiago)'!$D:$D,MATCH($B2741,'Pliegos Tarifarios (Santiago)'!$A:$A,0))</f>
        <v>30918.053</v>
      </c>
      <c r="P2741" s="19">
        <f>H2741*INDEX('Pliegos Tarifarios (Santiago)'!$E:$E,MATCH($B2741,'Pliegos Tarifarios (Santiago)'!$A:$A,0))</f>
        <v>10216.540047999999</v>
      </c>
      <c r="Q2741" s="19" cm="1">
        <f t="array" ref="Q2741">H2741*_xlfn.IFS(H2741&lt;=350,INDEX('Pliegos Tarifarios (Santiago)'!$F:$F,MATCH($B2741,'Pliegos Tarifarios (Santiago)'!$A:$A,0)),H2741&lt;=500,INDEX('Pliegos Tarifarios (Santiago)'!$G:$G,MATCH($B2741,'Pliegos Tarifarios (Santiago)'!$A:$A,0)),H2741&lt;=1000,INDEX('Pliegos Tarifarios (Santiago)'!$H:$H,MATCH($B2741,'Pliegos Tarifarios (Santiago)'!$A:$A,0)),H2741&lt;=5000,INDEX('Pliegos Tarifarios (Santiago)'!$I:$I,MATCH($B2741,'Pliegos Tarifarios (Santiago)'!$A:$A,0)),H2741&gt;5000,INDEX('Pliegos Tarifarios (Santiago)'!$J:$J,MATCH($B2741,'Pliegos Tarifarios (Santiago)'!$A:$A,0)))/1.19</f>
        <v>1839.8072642857146</v>
      </c>
      <c r="R2741" s="19">
        <f>INDEX('Pliegos Tarifarios (Santiago)'!$K:$K,MATCH($B2741,'Pliegos Tarifarios (Santiago)'!$A:$A,0))</f>
        <v>732.99199999999996</v>
      </c>
      <c r="S2741" s="21">
        <f t="shared" si="167"/>
        <v>154578.53511438571</v>
      </c>
      <c r="T2741" s="21">
        <f t="shared" si="168"/>
        <v>29369.921671733286</v>
      </c>
      <c r="U2741" s="19">
        <v>0</v>
      </c>
      <c r="V2741" s="21">
        <f t="shared" si="169"/>
        <v>183948.456786119</v>
      </c>
    </row>
    <row r="2742" spans="1:22" x14ac:dyDescent="0.3">
      <c r="A2742" s="3" t="s">
        <v>142</v>
      </c>
      <c r="B2742" s="3">
        <v>11</v>
      </c>
      <c r="C2742" s="4" t="s">
        <v>178</v>
      </c>
      <c r="D2742" s="3" t="s">
        <v>578</v>
      </c>
      <c r="E2742" s="3" t="s">
        <v>488</v>
      </c>
      <c r="F2742" s="4" t="s">
        <v>579</v>
      </c>
      <c r="G2742" s="3" t="s">
        <v>30</v>
      </c>
      <c r="H2742" s="5">
        <v>784.56410000000005</v>
      </c>
      <c r="I2742" s="5">
        <v>2.1534</v>
      </c>
      <c r="J2742" s="5">
        <v>2.1335999999999999</v>
      </c>
      <c r="K2742" s="6">
        <v>0.99080523822791866</v>
      </c>
      <c r="L2742" s="5">
        <v>25.31</v>
      </c>
      <c r="M2742" s="19">
        <f>H2742*INDEX('Pliegos Tarifarios (Santiago)'!$B:$B,MATCH($B2742,'Pliegos Tarifarios (Santiago)'!$A:$A,0))</f>
        <v>103376.51950830001</v>
      </c>
      <c r="N2742" s="19">
        <f>I2742*INDEX('Pliegos Tarifarios (Santiago)'!$C:$C,MATCH($B2742,'Pliegos Tarifarios (Santiago)'!$A:$A,0))</f>
        <v>7483.9328201999997</v>
      </c>
      <c r="O2742" s="19">
        <f>J2742*INDEX('Pliegos Tarifarios (Santiago)'!$D:$D,MATCH($B2742,'Pliegos Tarifarios (Santiago)'!$A:$A,0))</f>
        <v>31043.180179200001</v>
      </c>
      <c r="P2742" s="19">
        <f>H2742*INDEX('Pliegos Tarifarios (Santiago)'!$E:$E,MATCH($B2742,'Pliegos Tarifarios (Santiago)'!$A:$A,0))</f>
        <v>10218.1628384</v>
      </c>
      <c r="Q2742" s="19" cm="1">
        <f t="array" ref="Q2742">H2742*_xlfn.IFS(H2742&lt;=350,INDEX('Pliegos Tarifarios (Santiago)'!$F:$F,MATCH($B2742,'Pliegos Tarifarios (Santiago)'!$A:$A,0)),H2742&lt;=500,INDEX('Pliegos Tarifarios (Santiago)'!$G:$G,MATCH($B2742,'Pliegos Tarifarios (Santiago)'!$A:$A,0)),H2742&lt;=1000,INDEX('Pliegos Tarifarios (Santiago)'!$H:$H,MATCH($B2742,'Pliegos Tarifarios (Santiago)'!$A:$A,0)),H2742&lt;=5000,INDEX('Pliegos Tarifarios (Santiago)'!$I:$I,MATCH($B2742,'Pliegos Tarifarios (Santiago)'!$A:$A,0)),H2742&gt;5000,INDEX('Pliegos Tarifarios (Santiago)'!$J:$J,MATCH($B2742,'Pliegos Tarifarios (Santiago)'!$A:$A,0)))/1.19</f>
        <v>1840.0994984033618</v>
      </c>
      <c r="R2742" s="19">
        <f>INDEX('Pliegos Tarifarios (Santiago)'!$K:$K,MATCH($B2742,'Pliegos Tarifarios (Santiago)'!$A:$A,0))</f>
        <v>732.99199999999996</v>
      </c>
      <c r="S2742" s="21">
        <f t="shared" si="167"/>
        <v>154694.88684450337</v>
      </c>
      <c r="T2742" s="21">
        <f t="shared" si="168"/>
        <v>29392.028500455643</v>
      </c>
      <c r="U2742" s="19">
        <v>0</v>
      </c>
      <c r="V2742" s="21">
        <f t="shared" si="169"/>
        <v>184086.91534495901</v>
      </c>
    </row>
    <row r="2743" spans="1:22" x14ac:dyDescent="0.3">
      <c r="A2743" s="3" t="s">
        <v>142</v>
      </c>
      <c r="B2743" s="3">
        <v>11</v>
      </c>
      <c r="C2743" s="4" t="s">
        <v>178</v>
      </c>
      <c r="D2743" s="3" t="s">
        <v>580</v>
      </c>
      <c r="E2743" s="3" t="s">
        <v>488</v>
      </c>
      <c r="F2743" s="4" t="s">
        <v>581</v>
      </c>
      <c r="G2743" s="3" t="s">
        <v>30</v>
      </c>
      <c r="H2743" s="5">
        <v>787.3383</v>
      </c>
      <c r="I2743" s="5">
        <v>2.1305999999999998</v>
      </c>
      <c r="J2743" s="5">
        <v>2.1023000000000001</v>
      </c>
      <c r="K2743" s="6">
        <v>0.98671735661316073</v>
      </c>
      <c r="L2743" s="5">
        <v>25.4</v>
      </c>
      <c r="M2743" s="19">
        <f>H2743*INDEX('Pliegos Tarifarios (Santiago)'!$B:$B,MATCH($B2743,'Pliegos Tarifarios (Santiago)'!$A:$A,0))</f>
        <v>103742.0564229</v>
      </c>
      <c r="N2743" s="19">
        <f>I2743*INDEX('Pliegos Tarifarios (Santiago)'!$C:$C,MATCH($B2743,'Pliegos Tarifarios (Santiago)'!$A:$A,0))</f>
        <v>7404.6936317999989</v>
      </c>
      <c r="O2743" s="19">
        <f>J2743*INDEX('Pliegos Tarifarios (Santiago)'!$D:$D,MATCH($B2743,'Pliegos Tarifarios (Santiago)'!$A:$A,0))</f>
        <v>30587.7754456</v>
      </c>
      <c r="P2743" s="19">
        <f>H2743*INDEX('Pliegos Tarifarios (Santiago)'!$E:$E,MATCH($B2743,'Pliegos Tarifarios (Santiago)'!$A:$A,0))</f>
        <v>10254.294019199999</v>
      </c>
      <c r="Q2743" s="19" cm="1">
        <f t="array" ref="Q2743">H2743*_xlfn.IFS(H2743&lt;=350,INDEX('Pliegos Tarifarios (Santiago)'!$F:$F,MATCH($B2743,'Pliegos Tarifarios (Santiago)'!$A:$A,0)),H2743&lt;=500,INDEX('Pliegos Tarifarios (Santiago)'!$G:$G,MATCH($B2743,'Pliegos Tarifarios (Santiago)'!$A:$A,0)),H2743&lt;=1000,INDEX('Pliegos Tarifarios (Santiago)'!$H:$H,MATCH($B2743,'Pliegos Tarifarios (Santiago)'!$A:$A,0)),H2743&lt;=5000,INDEX('Pliegos Tarifarios (Santiago)'!$I:$I,MATCH($B2743,'Pliegos Tarifarios (Santiago)'!$A:$A,0)),H2743&gt;5000,INDEX('Pliegos Tarifarios (Santiago)'!$J:$J,MATCH($B2743,'Pliegos Tarifarios (Santiago)'!$A:$A,0)))/1.19</f>
        <v>1846.6060464705886</v>
      </c>
      <c r="R2743" s="19">
        <f>INDEX('Pliegos Tarifarios (Santiago)'!$K:$K,MATCH($B2743,'Pliegos Tarifarios (Santiago)'!$A:$A,0))</f>
        <v>732.99199999999996</v>
      </c>
      <c r="S2743" s="21">
        <f t="shared" si="167"/>
        <v>154568.41756597057</v>
      </c>
      <c r="T2743" s="21">
        <f t="shared" si="168"/>
        <v>29367.999337534409</v>
      </c>
      <c r="U2743" s="19">
        <v>0</v>
      </c>
      <c r="V2743" s="21">
        <f t="shared" si="169"/>
        <v>183936.41690350499</v>
      </c>
    </row>
    <row r="2744" spans="1:22" x14ac:dyDescent="0.3">
      <c r="A2744" s="3" t="s">
        <v>142</v>
      </c>
      <c r="B2744" s="3">
        <v>11</v>
      </c>
      <c r="C2744" s="4" t="s">
        <v>178</v>
      </c>
      <c r="D2744" s="3" t="s">
        <v>582</v>
      </c>
      <c r="E2744" s="3" t="s">
        <v>488</v>
      </c>
      <c r="F2744" s="4" t="s">
        <v>583</v>
      </c>
      <c r="G2744" s="3" t="s">
        <v>30</v>
      </c>
      <c r="H2744" s="5">
        <v>786.47630000000004</v>
      </c>
      <c r="I2744" s="5">
        <v>2.1674000000000002</v>
      </c>
      <c r="J2744" s="5">
        <v>2.1674000000000002</v>
      </c>
      <c r="K2744" s="6">
        <v>1</v>
      </c>
      <c r="L2744" s="5">
        <v>25.37</v>
      </c>
      <c r="M2744" s="19">
        <f>H2744*INDEX('Pliegos Tarifarios (Santiago)'!$B:$B,MATCH($B2744,'Pliegos Tarifarios (Santiago)'!$A:$A,0))</f>
        <v>103628.47671690001</v>
      </c>
      <c r="N2744" s="19">
        <f>I2744*INDEX('Pliegos Tarifarios (Santiago)'!$C:$C,MATCH($B2744,'Pliegos Tarifarios (Santiago)'!$A:$A,0))</f>
        <v>7532.5884622000003</v>
      </c>
      <c r="O2744" s="19">
        <f>J2744*INDEX('Pliegos Tarifarios (Santiago)'!$D:$D,MATCH($B2744,'Pliegos Tarifarios (Santiago)'!$A:$A,0))</f>
        <v>31534.959092800003</v>
      </c>
      <c r="P2744" s="19">
        <f>H2744*INDEX('Pliegos Tarifarios (Santiago)'!$E:$E,MATCH($B2744,'Pliegos Tarifarios (Santiago)'!$A:$A,0))</f>
        <v>10243.0673312</v>
      </c>
      <c r="Q2744" s="19" cm="1">
        <f t="array" ref="Q2744">H2744*_xlfn.IFS(H2744&lt;=350,INDEX('Pliegos Tarifarios (Santiago)'!$F:$F,MATCH($B2744,'Pliegos Tarifarios (Santiago)'!$A:$A,0)),H2744&lt;=500,INDEX('Pliegos Tarifarios (Santiago)'!$G:$G,MATCH($B2744,'Pliegos Tarifarios (Santiago)'!$A:$A,0)),H2744&lt;=1000,INDEX('Pliegos Tarifarios (Santiago)'!$H:$H,MATCH($B2744,'Pliegos Tarifarios (Santiago)'!$A:$A,0)),H2744&lt;=5000,INDEX('Pliegos Tarifarios (Santiago)'!$I:$I,MATCH($B2744,'Pliegos Tarifarios (Santiago)'!$A:$A,0)),H2744&gt;5000,INDEX('Pliegos Tarifarios (Santiago)'!$J:$J,MATCH($B2744,'Pliegos Tarifarios (Santiago)'!$A:$A,0)))/1.19</f>
        <v>1844.5843305042019</v>
      </c>
      <c r="R2744" s="19">
        <f>INDEX('Pliegos Tarifarios (Santiago)'!$K:$K,MATCH($B2744,'Pliegos Tarifarios (Santiago)'!$A:$A,0))</f>
        <v>732.99199999999996</v>
      </c>
      <c r="S2744" s="21">
        <f t="shared" si="167"/>
        <v>155516.66793360421</v>
      </c>
      <c r="T2744" s="21">
        <f t="shared" si="168"/>
        <v>29548.166907384802</v>
      </c>
      <c r="U2744" s="19">
        <v>0</v>
      </c>
      <c r="V2744" s="21">
        <f t="shared" si="169"/>
        <v>185064.83484098903</v>
      </c>
    </row>
    <row r="2745" spans="1:22" x14ac:dyDescent="0.3">
      <c r="A2745" s="3" t="s">
        <v>142</v>
      </c>
      <c r="B2745" s="3">
        <v>11</v>
      </c>
      <c r="C2745" s="4" t="s">
        <v>178</v>
      </c>
      <c r="D2745" s="3" t="s">
        <v>584</v>
      </c>
      <c r="E2745" s="3" t="s">
        <v>488</v>
      </c>
      <c r="F2745" s="4" t="s">
        <v>585</v>
      </c>
      <c r="G2745" s="3" t="s">
        <v>30</v>
      </c>
      <c r="H2745" s="5">
        <v>784.38509999999997</v>
      </c>
      <c r="I2745" s="5">
        <v>2.1785999999999999</v>
      </c>
      <c r="J2745" s="5">
        <v>2.1013999999999999</v>
      </c>
      <c r="K2745" s="6">
        <v>0.96456439915542092</v>
      </c>
      <c r="L2745" s="5">
        <v>25.3</v>
      </c>
      <c r="M2745" s="19">
        <f>H2745*INDEX('Pliegos Tarifarios (Santiago)'!$B:$B,MATCH($B2745,'Pliegos Tarifarios (Santiago)'!$A:$A,0))</f>
        <v>103352.93393129999</v>
      </c>
      <c r="N2745" s="19">
        <f>I2745*INDEX('Pliegos Tarifarios (Santiago)'!$C:$C,MATCH($B2745,'Pliegos Tarifarios (Santiago)'!$A:$A,0))</f>
        <v>7571.5129757999994</v>
      </c>
      <c r="O2745" s="19">
        <f>J2745*INDEX('Pliegos Tarifarios (Santiago)'!$D:$D,MATCH($B2745,'Pliegos Tarifarios (Santiago)'!$A:$A,0))</f>
        <v>30574.680740799999</v>
      </c>
      <c r="P2745" s="19">
        <f>H2745*INDEX('Pliegos Tarifarios (Santiago)'!$E:$E,MATCH($B2745,'Pliegos Tarifarios (Santiago)'!$A:$A,0))</f>
        <v>10215.831542399999</v>
      </c>
      <c r="Q2745" s="19" cm="1">
        <f t="array" ref="Q2745">H2745*_xlfn.IFS(H2745&lt;=350,INDEX('Pliegos Tarifarios (Santiago)'!$F:$F,MATCH($B2745,'Pliegos Tarifarios (Santiago)'!$A:$A,0)),H2745&lt;=500,INDEX('Pliegos Tarifarios (Santiago)'!$G:$G,MATCH($B2745,'Pliegos Tarifarios (Santiago)'!$A:$A,0)),H2745&lt;=1000,INDEX('Pliegos Tarifarios (Santiago)'!$H:$H,MATCH($B2745,'Pliegos Tarifarios (Santiago)'!$A:$A,0)),H2745&lt;=5000,INDEX('Pliegos Tarifarios (Santiago)'!$I:$I,MATCH($B2745,'Pliegos Tarifarios (Santiago)'!$A:$A,0)),H2745&gt;5000,INDEX('Pliegos Tarifarios (Santiago)'!$J:$J,MATCH($B2745,'Pliegos Tarifarios (Santiago)'!$A:$A,0)))/1.19</f>
        <v>1839.6796757142858</v>
      </c>
      <c r="R2745" s="19">
        <f>INDEX('Pliegos Tarifarios (Santiago)'!$K:$K,MATCH($B2745,'Pliegos Tarifarios (Santiago)'!$A:$A,0))</f>
        <v>732.99199999999996</v>
      </c>
      <c r="S2745" s="21">
        <f t="shared" si="167"/>
        <v>154287.63086601428</v>
      </c>
      <c r="T2745" s="21">
        <f t="shared" si="168"/>
        <v>29314.649864542713</v>
      </c>
      <c r="U2745" s="19">
        <v>0</v>
      </c>
      <c r="V2745" s="21">
        <f t="shared" si="169"/>
        <v>183602.28073055699</v>
      </c>
    </row>
    <row r="2746" spans="1:22" x14ac:dyDescent="0.3">
      <c r="A2746" s="3" t="s">
        <v>142</v>
      </c>
      <c r="B2746" s="3">
        <v>11</v>
      </c>
      <c r="C2746" s="4" t="s">
        <v>178</v>
      </c>
      <c r="D2746" s="3" t="s">
        <v>586</v>
      </c>
      <c r="E2746" s="3" t="s">
        <v>488</v>
      </c>
      <c r="F2746" s="4" t="s">
        <v>587</v>
      </c>
      <c r="G2746" s="3" t="s">
        <v>30</v>
      </c>
      <c r="H2746" s="5">
        <v>787.01679999999999</v>
      </c>
      <c r="I2746" s="5">
        <v>2.1922999999999999</v>
      </c>
      <c r="J2746" s="5">
        <v>2.1699000000000002</v>
      </c>
      <c r="K2746" s="6">
        <v>0.98978242028919416</v>
      </c>
      <c r="L2746" s="5">
        <v>25.39</v>
      </c>
      <c r="M2746" s="19">
        <f>H2746*INDEX('Pliegos Tarifarios (Santiago)'!$B:$B,MATCH($B2746,'Pliegos Tarifarios (Santiago)'!$A:$A,0))</f>
        <v>103699.6946184</v>
      </c>
      <c r="N2746" s="19">
        <f>I2746*INDEX('Pliegos Tarifarios (Santiago)'!$C:$C,MATCH($B2746,'Pliegos Tarifarios (Santiago)'!$A:$A,0))</f>
        <v>7619.1259968999993</v>
      </c>
      <c r="O2746" s="19">
        <f>J2746*INDEX('Pliegos Tarifarios (Santiago)'!$D:$D,MATCH($B2746,'Pliegos Tarifarios (Santiago)'!$A:$A,0))</f>
        <v>31571.333272800002</v>
      </c>
      <c r="P2746" s="19">
        <f>H2746*INDEX('Pliegos Tarifarios (Santiago)'!$E:$E,MATCH($B2746,'Pliegos Tarifarios (Santiago)'!$A:$A,0))</f>
        <v>10250.106803199998</v>
      </c>
      <c r="Q2746" s="19" cm="1">
        <f t="array" ref="Q2746">H2746*_xlfn.IFS(H2746&lt;=350,INDEX('Pliegos Tarifarios (Santiago)'!$F:$F,MATCH($B2746,'Pliegos Tarifarios (Santiago)'!$A:$A,0)),H2746&lt;=500,INDEX('Pliegos Tarifarios (Santiago)'!$G:$G,MATCH($B2746,'Pliegos Tarifarios (Santiago)'!$A:$A,0)),H2746&lt;=1000,INDEX('Pliegos Tarifarios (Santiago)'!$H:$H,MATCH($B2746,'Pliegos Tarifarios (Santiago)'!$A:$A,0)),H2746&lt;=5000,INDEX('Pliegos Tarifarios (Santiago)'!$I:$I,MATCH($B2746,'Pliegos Tarifarios (Santiago)'!$A:$A,0)),H2746&gt;5000,INDEX('Pliegos Tarifarios (Santiago)'!$J:$J,MATCH($B2746,'Pliegos Tarifarios (Santiago)'!$A:$A,0)))/1.19</f>
        <v>1845.8520073949583</v>
      </c>
      <c r="R2746" s="19">
        <f>INDEX('Pliegos Tarifarios (Santiago)'!$K:$K,MATCH($B2746,'Pliegos Tarifarios (Santiago)'!$A:$A,0))</f>
        <v>732.99199999999996</v>
      </c>
      <c r="S2746" s="21">
        <f t="shared" si="167"/>
        <v>155719.10469869495</v>
      </c>
      <c r="T2746" s="21">
        <f t="shared" si="168"/>
        <v>29586.62989275204</v>
      </c>
      <c r="U2746" s="19">
        <v>0</v>
      </c>
      <c r="V2746" s="21">
        <f t="shared" si="169"/>
        <v>185305.73459144699</v>
      </c>
    </row>
    <row r="2747" spans="1:22" x14ac:dyDescent="0.3">
      <c r="A2747" s="3" t="s">
        <v>142</v>
      </c>
      <c r="B2747" s="3">
        <v>11</v>
      </c>
      <c r="C2747" s="4" t="s">
        <v>178</v>
      </c>
      <c r="D2747" s="3" t="s">
        <v>588</v>
      </c>
      <c r="E2747" s="3" t="s">
        <v>488</v>
      </c>
      <c r="F2747" s="4" t="s">
        <v>589</v>
      </c>
      <c r="G2747" s="3" t="s">
        <v>30</v>
      </c>
      <c r="H2747" s="5">
        <v>785.22649999999999</v>
      </c>
      <c r="I2747" s="5">
        <v>2.1526000000000001</v>
      </c>
      <c r="J2747" s="5">
        <v>2.1526000000000001</v>
      </c>
      <c r="K2747" s="6">
        <v>1</v>
      </c>
      <c r="L2747" s="5">
        <v>25.33</v>
      </c>
      <c r="M2747" s="19">
        <f>H2747*INDEX('Pliegos Tarifarios (Santiago)'!$B:$B,MATCH($B2747,'Pliegos Tarifarios (Santiago)'!$A:$A,0))</f>
        <v>103463.7993195</v>
      </c>
      <c r="N2747" s="19">
        <f>I2747*INDEX('Pliegos Tarifarios (Santiago)'!$C:$C,MATCH($B2747,'Pliegos Tarifarios (Santiago)'!$A:$A,0))</f>
        <v>7481.1524977999998</v>
      </c>
      <c r="O2747" s="19">
        <f>J2747*INDEX('Pliegos Tarifarios (Santiago)'!$D:$D,MATCH($B2747,'Pliegos Tarifarios (Santiago)'!$A:$A,0))</f>
        <v>31319.623947200002</v>
      </c>
      <c r="P2747" s="19">
        <f>H2747*INDEX('Pliegos Tarifarios (Santiago)'!$E:$E,MATCH($B2747,'Pliegos Tarifarios (Santiago)'!$A:$A,0))</f>
        <v>10226.789935999999</v>
      </c>
      <c r="Q2747" s="19" cm="1">
        <f t="array" ref="Q2747">H2747*_xlfn.IFS(H2747&lt;=350,INDEX('Pliegos Tarifarios (Santiago)'!$F:$F,MATCH($B2747,'Pliegos Tarifarios (Santiago)'!$A:$A,0)),H2747&lt;=500,INDEX('Pliegos Tarifarios (Santiago)'!$G:$G,MATCH($B2747,'Pliegos Tarifarios (Santiago)'!$A:$A,0)),H2747&lt;=1000,INDEX('Pliegos Tarifarios (Santiago)'!$H:$H,MATCH($B2747,'Pliegos Tarifarios (Santiago)'!$A:$A,0)),H2747&lt;=5000,INDEX('Pliegos Tarifarios (Santiago)'!$I:$I,MATCH($B2747,'Pliegos Tarifarios (Santiago)'!$A:$A,0)),H2747&gt;5000,INDEX('Pliegos Tarifarios (Santiago)'!$J:$J,MATCH($B2747,'Pliegos Tarifarios (Santiago)'!$A:$A,0)))/1.19</f>
        <v>1841.6530768907564</v>
      </c>
      <c r="R2747" s="19">
        <f>INDEX('Pliegos Tarifarios (Santiago)'!$K:$K,MATCH($B2747,'Pliegos Tarifarios (Santiago)'!$A:$A,0))</f>
        <v>732.99199999999996</v>
      </c>
      <c r="S2747" s="21">
        <f t="shared" si="167"/>
        <v>155066.01077739077</v>
      </c>
      <c r="T2747" s="21">
        <f t="shared" si="168"/>
        <v>29462.542047704246</v>
      </c>
      <c r="U2747" s="19">
        <v>0</v>
      </c>
      <c r="V2747" s="21">
        <f t="shared" si="169"/>
        <v>184528.55282509502</v>
      </c>
    </row>
    <row r="2748" spans="1:22" x14ac:dyDescent="0.3">
      <c r="A2748" s="3" t="s">
        <v>142</v>
      </c>
      <c r="B2748" s="3">
        <v>11</v>
      </c>
      <c r="C2748" s="4" t="s">
        <v>178</v>
      </c>
      <c r="D2748" s="3" t="s">
        <v>590</v>
      </c>
      <c r="E2748" s="3" t="s">
        <v>488</v>
      </c>
      <c r="F2748" s="4" t="s">
        <v>591</v>
      </c>
      <c r="G2748" s="3" t="s">
        <v>30</v>
      </c>
      <c r="H2748" s="5">
        <v>785.71090000000004</v>
      </c>
      <c r="I2748" s="5">
        <v>2.1520000000000001</v>
      </c>
      <c r="J2748" s="5">
        <v>2.1459999999999999</v>
      </c>
      <c r="K2748" s="6">
        <v>0.99721189591078052</v>
      </c>
      <c r="L2748" s="5">
        <v>25.35</v>
      </c>
      <c r="M2748" s="19">
        <f>H2748*INDEX('Pliegos Tarifarios (Santiago)'!$B:$B,MATCH($B2748,'Pliegos Tarifarios (Santiago)'!$A:$A,0))</f>
        <v>103527.62531670001</v>
      </c>
      <c r="N2748" s="19">
        <f>I2748*INDEX('Pliegos Tarifarios (Santiago)'!$C:$C,MATCH($B2748,'Pliegos Tarifarios (Santiago)'!$A:$A,0))</f>
        <v>7479.0672560000003</v>
      </c>
      <c r="O2748" s="19">
        <f>J2748*INDEX('Pliegos Tarifarios (Santiago)'!$D:$D,MATCH($B2748,'Pliegos Tarifarios (Santiago)'!$A:$A,0))</f>
        <v>31223.596111999999</v>
      </c>
      <c r="P2748" s="19">
        <f>H2748*INDEX('Pliegos Tarifarios (Santiago)'!$E:$E,MATCH($B2748,'Pliegos Tarifarios (Santiago)'!$A:$A,0))</f>
        <v>10233.0987616</v>
      </c>
      <c r="Q2748" s="19" cm="1">
        <f t="array" ref="Q2748">H2748*_xlfn.IFS(H2748&lt;=350,INDEX('Pliegos Tarifarios (Santiago)'!$F:$F,MATCH($B2748,'Pliegos Tarifarios (Santiago)'!$A:$A,0)),H2748&lt;=500,INDEX('Pliegos Tarifarios (Santiago)'!$G:$G,MATCH($B2748,'Pliegos Tarifarios (Santiago)'!$A:$A,0)),H2748&lt;=1000,INDEX('Pliegos Tarifarios (Santiago)'!$H:$H,MATCH($B2748,'Pliegos Tarifarios (Santiago)'!$A:$A,0)),H2748&lt;=5000,INDEX('Pliegos Tarifarios (Santiago)'!$I:$I,MATCH($B2748,'Pliegos Tarifarios (Santiago)'!$A:$A,0)),H2748&gt;5000,INDEX('Pliegos Tarifarios (Santiago)'!$J:$J,MATCH($B2748,'Pliegos Tarifarios (Santiago)'!$A:$A,0)))/1.19</f>
        <v>1842.7891780672273</v>
      </c>
      <c r="R2748" s="19">
        <f>INDEX('Pliegos Tarifarios (Santiago)'!$K:$K,MATCH($B2748,'Pliegos Tarifarios (Santiago)'!$A:$A,0))</f>
        <v>732.99199999999996</v>
      </c>
      <c r="S2748" s="21">
        <f t="shared" ref="S2748" si="170">SUM(M2748:R2748)</f>
        <v>155039.16862436724</v>
      </c>
      <c r="T2748" s="21">
        <f t="shared" si="168"/>
        <v>29457.442038629775</v>
      </c>
      <c r="U2748" s="19">
        <v>0</v>
      </c>
      <c r="V2748" s="21">
        <f t="shared" si="169"/>
        <v>184496.61066299703</v>
      </c>
    </row>
    <row r="2749" spans="1:22" x14ac:dyDescent="0.3">
      <c r="A2749" s="3" t="s">
        <v>142</v>
      </c>
      <c r="B2749" s="3">
        <v>11</v>
      </c>
      <c r="C2749" s="4" t="s">
        <v>178</v>
      </c>
      <c r="D2749" s="3" t="s">
        <v>592</v>
      </c>
      <c r="E2749" s="3" t="s">
        <v>488</v>
      </c>
      <c r="F2749" s="4" t="s">
        <v>593</v>
      </c>
      <c r="G2749" s="3" t="s">
        <v>30</v>
      </c>
      <c r="H2749" s="5">
        <v>785.86099999999999</v>
      </c>
      <c r="I2749" s="5">
        <v>2.1379999999999999</v>
      </c>
      <c r="J2749" s="5">
        <v>2.1379999999999999</v>
      </c>
      <c r="K2749" s="6">
        <v>1</v>
      </c>
      <c r="L2749" s="5">
        <v>25.35</v>
      </c>
      <c r="M2749" s="19">
        <f>H2749*INDEX('Pliegos Tarifarios (Santiago)'!$B:$B,MATCH($B2749,'Pliegos Tarifarios (Santiago)'!$A:$A,0))</f>
        <v>103547.40294300001</v>
      </c>
      <c r="N2749" s="19">
        <f>I2749*INDEX('Pliegos Tarifarios (Santiago)'!$C:$C,MATCH($B2749,'Pliegos Tarifarios (Santiago)'!$A:$A,0))</f>
        <v>7430.4116139999996</v>
      </c>
      <c r="O2749" s="19">
        <f>J2749*INDEX('Pliegos Tarifarios (Santiago)'!$D:$D,MATCH($B2749,'Pliegos Tarifarios (Santiago)'!$A:$A,0))</f>
        <v>31107.198735999998</v>
      </c>
      <c r="P2749" s="19">
        <f>H2749*INDEX('Pliegos Tarifarios (Santiago)'!$E:$E,MATCH($B2749,'Pliegos Tarifarios (Santiago)'!$A:$A,0))</f>
        <v>10235.053663999999</v>
      </c>
      <c r="Q2749" s="19" cm="1">
        <f t="array" ref="Q2749">H2749*_xlfn.IFS(H2749&lt;=350,INDEX('Pliegos Tarifarios (Santiago)'!$F:$F,MATCH($B2749,'Pliegos Tarifarios (Santiago)'!$A:$A,0)),H2749&lt;=500,INDEX('Pliegos Tarifarios (Santiago)'!$G:$G,MATCH($B2749,'Pliegos Tarifarios (Santiago)'!$A:$A,0)),H2749&lt;=1000,INDEX('Pliegos Tarifarios (Santiago)'!$H:$H,MATCH($B2749,'Pliegos Tarifarios (Santiago)'!$A:$A,0)),H2749&lt;=5000,INDEX('Pliegos Tarifarios (Santiago)'!$I:$I,MATCH($B2749,'Pliegos Tarifarios (Santiago)'!$A:$A,0)),H2749&gt;5000,INDEX('Pliegos Tarifarios (Santiago)'!$J:$J,MATCH($B2749,'Pliegos Tarifarios (Santiago)'!$A:$A,0)))/1.19</f>
        <v>1843.1412193277313</v>
      </c>
      <c r="R2749" s="19">
        <f>INDEX('Pliegos Tarifarios (Santiago)'!$K:$K,MATCH($B2749,'Pliegos Tarifarios (Santiago)'!$A:$A,0))</f>
        <v>732.99199999999996</v>
      </c>
      <c r="S2749" s="21">
        <f t="shared" ref="S2749:S2812" si="171">SUM(M2749:R2749)</f>
        <v>154896.20017632772</v>
      </c>
      <c r="T2749" s="21">
        <f t="shared" si="168"/>
        <v>29430.278033502269</v>
      </c>
      <c r="U2749" s="19">
        <v>0</v>
      </c>
      <c r="V2749" s="21">
        <f t="shared" si="169"/>
        <v>184326.47820983001</v>
      </c>
    </row>
    <row r="2750" spans="1:22" x14ac:dyDescent="0.3">
      <c r="A2750" s="3" t="s">
        <v>142</v>
      </c>
      <c r="B2750" s="3">
        <v>11</v>
      </c>
      <c r="C2750" s="4" t="s">
        <v>178</v>
      </c>
      <c r="D2750" s="3" t="s">
        <v>594</v>
      </c>
      <c r="E2750" s="3" t="s">
        <v>488</v>
      </c>
      <c r="F2750" s="4" t="s">
        <v>595</v>
      </c>
      <c r="G2750" s="3" t="s">
        <v>30</v>
      </c>
      <c r="H2750" s="5">
        <v>784.75699999999995</v>
      </c>
      <c r="I2750" s="5">
        <v>2.1392000000000002</v>
      </c>
      <c r="J2750" s="5">
        <v>2.1392000000000002</v>
      </c>
      <c r="K2750" s="6">
        <v>1</v>
      </c>
      <c r="L2750" s="5">
        <v>25.31</v>
      </c>
      <c r="M2750" s="19">
        <f>H2750*INDEX('Pliegos Tarifarios (Santiago)'!$B:$B,MATCH($B2750,'Pliegos Tarifarios (Santiago)'!$A:$A,0))</f>
        <v>103401.93659099999</v>
      </c>
      <c r="N2750" s="19">
        <f>I2750*INDEX('Pliegos Tarifarios (Santiago)'!$C:$C,MATCH($B2750,'Pliegos Tarifarios (Santiago)'!$A:$A,0))</f>
        <v>7434.5820976000005</v>
      </c>
      <c r="O2750" s="19">
        <f>J2750*INDEX('Pliegos Tarifarios (Santiago)'!$D:$D,MATCH($B2750,'Pliegos Tarifarios (Santiago)'!$A:$A,0))</f>
        <v>31124.658342400005</v>
      </c>
      <c r="P2750" s="19">
        <f>H2750*INDEX('Pliegos Tarifarios (Santiago)'!$E:$E,MATCH($B2750,'Pliegos Tarifarios (Santiago)'!$A:$A,0))</f>
        <v>10220.675167999998</v>
      </c>
      <c r="Q2750" s="19" cm="1">
        <f t="array" ref="Q2750">H2750*_xlfn.IFS(H2750&lt;=350,INDEX('Pliegos Tarifarios (Santiago)'!$F:$F,MATCH($B2750,'Pliegos Tarifarios (Santiago)'!$A:$A,0)),H2750&lt;=500,INDEX('Pliegos Tarifarios (Santiago)'!$G:$G,MATCH($B2750,'Pliegos Tarifarios (Santiago)'!$A:$A,0)),H2750&lt;=1000,INDEX('Pliegos Tarifarios (Santiago)'!$H:$H,MATCH($B2750,'Pliegos Tarifarios (Santiago)'!$A:$A,0)),H2750&lt;=5000,INDEX('Pliegos Tarifarios (Santiago)'!$I:$I,MATCH($B2750,'Pliegos Tarifarios (Santiago)'!$A:$A,0)),H2750&gt;5000,INDEX('Pliegos Tarifarios (Santiago)'!$J:$J,MATCH($B2750,'Pliegos Tarifarios (Santiago)'!$A:$A,0)))/1.19</f>
        <v>1840.5519218487398</v>
      </c>
      <c r="R2750" s="19">
        <f>INDEX('Pliegos Tarifarios (Santiago)'!$K:$K,MATCH($B2750,'Pliegos Tarifarios (Santiago)'!$A:$A,0))</f>
        <v>732.99199999999996</v>
      </c>
      <c r="S2750" s="21">
        <f t="shared" si="171"/>
        <v>154755.39612084872</v>
      </c>
      <c r="T2750" s="21">
        <f t="shared" si="168"/>
        <v>29403.525262961255</v>
      </c>
      <c r="U2750" s="19">
        <v>0</v>
      </c>
      <c r="V2750" s="21">
        <f t="shared" si="169"/>
        <v>184158.92138380997</v>
      </c>
    </row>
    <row r="2751" spans="1:22" x14ac:dyDescent="0.3">
      <c r="A2751" s="3" t="s">
        <v>142</v>
      </c>
      <c r="B2751" s="3">
        <v>11</v>
      </c>
      <c r="C2751" s="4" t="s">
        <v>178</v>
      </c>
      <c r="D2751" s="3" t="s">
        <v>596</v>
      </c>
      <c r="E2751" s="3" t="s">
        <v>488</v>
      </c>
      <c r="F2751" s="4" t="s">
        <v>597</v>
      </c>
      <c r="G2751" s="3" t="s">
        <v>30</v>
      </c>
      <c r="H2751" s="5">
        <v>784.99810000000002</v>
      </c>
      <c r="I2751" s="5">
        <v>2.2128999999999999</v>
      </c>
      <c r="J2751" s="5">
        <v>2.1286999999999998</v>
      </c>
      <c r="K2751" s="6">
        <v>0.96195038185186854</v>
      </c>
      <c r="L2751" s="5">
        <v>25.32</v>
      </c>
      <c r="M2751" s="19">
        <f>H2751*INDEX('Pliegos Tarifarios (Santiago)'!$B:$B,MATCH($B2751,'Pliegos Tarifarios (Santiago)'!$A:$A,0))</f>
        <v>103433.7046503</v>
      </c>
      <c r="N2751" s="19">
        <f>I2751*INDEX('Pliegos Tarifarios (Santiago)'!$C:$C,MATCH($B2751,'Pliegos Tarifarios (Santiago)'!$A:$A,0))</f>
        <v>7690.7192986999989</v>
      </c>
      <c r="O2751" s="19">
        <f>J2751*INDEX('Pliegos Tarifarios (Santiago)'!$D:$D,MATCH($B2751,'Pliegos Tarifarios (Santiago)'!$A:$A,0))</f>
        <v>30971.886786399999</v>
      </c>
      <c r="P2751" s="19">
        <f>H2751*INDEX('Pliegos Tarifarios (Santiago)'!$E:$E,MATCH($B2751,'Pliegos Tarifarios (Santiago)'!$A:$A,0))</f>
        <v>10223.8152544</v>
      </c>
      <c r="Q2751" s="19" cm="1">
        <f t="array" ref="Q2751">H2751*_xlfn.IFS(H2751&lt;=350,INDEX('Pliegos Tarifarios (Santiago)'!$F:$F,MATCH($B2751,'Pliegos Tarifarios (Santiago)'!$A:$A,0)),H2751&lt;=500,INDEX('Pliegos Tarifarios (Santiago)'!$G:$G,MATCH($B2751,'Pliegos Tarifarios (Santiago)'!$A:$A,0)),H2751&lt;=1000,INDEX('Pliegos Tarifarios (Santiago)'!$H:$H,MATCH($B2751,'Pliegos Tarifarios (Santiago)'!$A:$A,0)),H2751&lt;=5000,INDEX('Pliegos Tarifarios (Santiago)'!$I:$I,MATCH($B2751,'Pliegos Tarifarios (Santiago)'!$A:$A,0)),H2751&gt;5000,INDEX('Pliegos Tarifarios (Santiago)'!$J:$J,MATCH($B2751,'Pliegos Tarifarios (Santiago)'!$A:$A,0)))/1.19</f>
        <v>1841.1173925210087</v>
      </c>
      <c r="R2751" s="19">
        <f>INDEX('Pliegos Tarifarios (Santiago)'!$K:$K,MATCH($B2751,'Pliegos Tarifarios (Santiago)'!$A:$A,0))</f>
        <v>732.99199999999996</v>
      </c>
      <c r="S2751" s="21">
        <f t="shared" si="171"/>
        <v>154894.235382321</v>
      </c>
      <c r="T2751" s="21">
        <f t="shared" si="168"/>
        <v>29429.904722640989</v>
      </c>
      <c r="U2751" s="19">
        <v>0</v>
      </c>
      <c r="V2751" s="21">
        <f t="shared" si="169"/>
        <v>184324.14010496199</v>
      </c>
    </row>
    <row r="2752" spans="1:22" x14ac:dyDescent="0.3">
      <c r="A2752" s="3" t="s">
        <v>142</v>
      </c>
      <c r="B2752" s="3">
        <v>11</v>
      </c>
      <c r="C2752" s="4" t="s">
        <v>178</v>
      </c>
      <c r="D2752" s="3" t="s">
        <v>598</v>
      </c>
      <c r="E2752" s="3" t="s">
        <v>488</v>
      </c>
      <c r="F2752" s="4" t="s">
        <v>599</v>
      </c>
      <c r="G2752" s="3" t="s">
        <v>30</v>
      </c>
      <c r="H2752" s="5">
        <v>784.9153</v>
      </c>
      <c r="I2752" s="5">
        <v>2.1286</v>
      </c>
      <c r="J2752" s="5">
        <v>2.0990000000000002</v>
      </c>
      <c r="K2752" s="6">
        <v>0.98609414638729687</v>
      </c>
      <c r="L2752" s="5">
        <v>25.32</v>
      </c>
      <c r="M2752" s="19">
        <f>H2752*INDEX('Pliegos Tarifarios (Santiago)'!$B:$B,MATCH($B2752,'Pliegos Tarifarios (Santiago)'!$A:$A,0))</f>
        <v>103422.7946739</v>
      </c>
      <c r="N2752" s="19">
        <f>I2752*INDEX('Pliegos Tarifarios (Santiago)'!$C:$C,MATCH($B2752,'Pliegos Tarifarios (Santiago)'!$A:$A,0))</f>
        <v>7397.7428258</v>
      </c>
      <c r="O2752" s="19">
        <f>J2752*INDEX('Pliegos Tarifarios (Santiago)'!$D:$D,MATCH($B2752,'Pliegos Tarifarios (Santiago)'!$A:$A,0))</f>
        <v>30539.761528000003</v>
      </c>
      <c r="P2752" s="19">
        <f>H2752*INDEX('Pliegos Tarifarios (Santiago)'!$E:$E,MATCH($B2752,'Pliegos Tarifarios (Santiago)'!$A:$A,0))</f>
        <v>10222.736867199999</v>
      </c>
      <c r="Q2752" s="19" cm="1">
        <f t="array" ref="Q2752">H2752*_xlfn.IFS(H2752&lt;=350,INDEX('Pliegos Tarifarios (Santiago)'!$F:$F,MATCH($B2752,'Pliegos Tarifarios (Santiago)'!$A:$A,0)),H2752&lt;=500,INDEX('Pliegos Tarifarios (Santiago)'!$G:$G,MATCH($B2752,'Pliegos Tarifarios (Santiago)'!$A:$A,0)),H2752&lt;=1000,INDEX('Pliegos Tarifarios (Santiago)'!$H:$H,MATCH($B2752,'Pliegos Tarifarios (Santiago)'!$A:$A,0)),H2752&lt;=5000,INDEX('Pliegos Tarifarios (Santiago)'!$I:$I,MATCH($B2752,'Pliegos Tarifarios (Santiago)'!$A:$A,0)),H2752&gt;5000,INDEX('Pliegos Tarifarios (Santiago)'!$J:$J,MATCH($B2752,'Pliegos Tarifarios (Santiago)'!$A:$A,0)))/1.19</f>
        <v>1840.9231952100845</v>
      </c>
      <c r="R2752" s="19">
        <f>INDEX('Pliegos Tarifarios (Santiago)'!$K:$K,MATCH($B2752,'Pliegos Tarifarios (Santiago)'!$A:$A,0))</f>
        <v>732.99199999999996</v>
      </c>
      <c r="S2752" s="21">
        <f t="shared" si="171"/>
        <v>154156.95109011009</v>
      </c>
      <c r="T2752" s="21">
        <f t="shared" si="168"/>
        <v>29289.820707120918</v>
      </c>
      <c r="U2752" s="19">
        <v>0</v>
      </c>
      <c r="V2752" s="21">
        <f t="shared" si="169"/>
        <v>183446.77179723099</v>
      </c>
    </row>
    <row r="2753" spans="1:22" x14ac:dyDescent="0.3">
      <c r="A2753" s="3" t="s">
        <v>142</v>
      </c>
      <c r="B2753" s="3">
        <v>11</v>
      </c>
      <c r="C2753" s="4" t="s">
        <v>178</v>
      </c>
      <c r="D2753" s="3" t="s">
        <v>600</v>
      </c>
      <c r="E2753" s="3" t="s">
        <v>488</v>
      </c>
      <c r="F2753" s="4" t="s">
        <v>601</v>
      </c>
      <c r="G2753" s="3" t="s">
        <v>30</v>
      </c>
      <c r="H2753" s="5">
        <v>787.03139999999996</v>
      </c>
      <c r="I2753" s="5">
        <v>2.1534</v>
      </c>
      <c r="J2753" s="5">
        <v>2.0943999999999998</v>
      </c>
      <c r="K2753" s="6">
        <v>0.97260146744682818</v>
      </c>
      <c r="L2753" s="5">
        <v>25.39</v>
      </c>
      <c r="M2753" s="19">
        <f>H2753*INDEX('Pliegos Tarifarios (Santiago)'!$B:$B,MATCH($B2753,'Pliegos Tarifarios (Santiago)'!$A:$A,0))</f>
        <v>103701.61835819999</v>
      </c>
      <c r="N2753" s="19">
        <f>I2753*INDEX('Pliegos Tarifarios (Santiago)'!$C:$C,MATCH($B2753,'Pliegos Tarifarios (Santiago)'!$A:$A,0))</f>
        <v>7483.9328201999997</v>
      </c>
      <c r="O2753" s="19">
        <f>J2753*INDEX('Pliegos Tarifarios (Santiago)'!$D:$D,MATCH($B2753,'Pliegos Tarifarios (Santiago)'!$A:$A,0))</f>
        <v>30472.833036799999</v>
      </c>
      <c r="P2753" s="19">
        <f>H2753*INDEX('Pliegos Tarifarios (Santiago)'!$E:$E,MATCH($B2753,'Pliegos Tarifarios (Santiago)'!$A:$A,0))</f>
        <v>10250.296953599998</v>
      </c>
      <c r="Q2753" s="19" cm="1">
        <f t="array" ref="Q2753">H2753*_xlfn.IFS(H2753&lt;=350,INDEX('Pliegos Tarifarios (Santiago)'!$F:$F,MATCH($B2753,'Pliegos Tarifarios (Santiago)'!$A:$A,0)),H2753&lt;=500,INDEX('Pliegos Tarifarios (Santiago)'!$G:$G,MATCH($B2753,'Pliegos Tarifarios (Santiago)'!$A:$A,0)),H2753&lt;=1000,INDEX('Pliegos Tarifarios (Santiago)'!$H:$H,MATCH($B2753,'Pliegos Tarifarios (Santiago)'!$A:$A,0)),H2753&lt;=5000,INDEX('Pliegos Tarifarios (Santiago)'!$I:$I,MATCH($B2753,'Pliegos Tarifarios (Santiago)'!$A:$A,0)),H2753&gt;5000,INDEX('Pliegos Tarifarios (Santiago)'!$J:$J,MATCH($B2753,'Pliegos Tarifarios (Santiago)'!$A:$A,0)))/1.19</f>
        <v>1845.8862499159666</v>
      </c>
      <c r="R2753" s="19">
        <f>INDEX('Pliegos Tarifarios (Santiago)'!$K:$K,MATCH($B2753,'Pliegos Tarifarios (Santiago)'!$A:$A,0))</f>
        <v>732.99199999999996</v>
      </c>
      <c r="S2753" s="21">
        <f t="shared" si="171"/>
        <v>154487.55941871594</v>
      </c>
      <c r="T2753" s="21">
        <f t="shared" si="168"/>
        <v>29352.636289556031</v>
      </c>
      <c r="U2753" s="19">
        <v>0</v>
      </c>
      <c r="V2753" s="21">
        <f t="shared" si="169"/>
        <v>183840.19570827199</v>
      </c>
    </row>
    <row r="2754" spans="1:22" x14ac:dyDescent="0.3">
      <c r="A2754" s="3" t="s">
        <v>142</v>
      </c>
      <c r="B2754" s="3">
        <v>11</v>
      </c>
      <c r="C2754" s="4" t="s">
        <v>178</v>
      </c>
      <c r="D2754" s="3" t="s">
        <v>602</v>
      </c>
      <c r="E2754" s="3" t="s">
        <v>488</v>
      </c>
      <c r="F2754" s="4" t="s">
        <v>603</v>
      </c>
      <c r="G2754" s="3" t="s">
        <v>30</v>
      </c>
      <c r="H2754" s="5">
        <v>786.90129999999999</v>
      </c>
      <c r="I2754" s="5">
        <v>2.1610999999999998</v>
      </c>
      <c r="J2754" s="5">
        <v>2.1406999999999998</v>
      </c>
      <c r="K2754" s="6">
        <v>0.9905603627782148</v>
      </c>
      <c r="L2754" s="5">
        <v>25.38</v>
      </c>
      <c r="M2754" s="19">
        <f>H2754*INDEX('Pliegos Tarifarios (Santiago)'!$B:$B,MATCH($B2754,'Pliegos Tarifarios (Santiago)'!$A:$A,0))</f>
        <v>103684.47599190001</v>
      </c>
      <c r="N2754" s="19">
        <f>I2754*INDEX('Pliegos Tarifarios (Santiago)'!$C:$C,MATCH($B2754,'Pliegos Tarifarios (Santiago)'!$A:$A,0))</f>
        <v>7510.6934232999993</v>
      </c>
      <c r="O2754" s="19">
        <f>J2754*INDEX('Pliegos Tarifarios (Santiago)'!$D:$D,MATCH($B2754,'Pliegos Tarifarios (Santiago)'!$A:$A,0))</f>
        <v>31146.4828504</v>
      </c>
      <c r="P2754" s="19">
        <f>H2754*INDEX('Pliegos Tarifarios (Santiago)'!$E:$E,MATCH($B2754,'Pliegos Tarifarios (Santiago)'!$A:$A,0))</f>
        <v>10248.602531199998</v>
      </c>
      <c r="Q2754" s="19" cm="1">
        <f t="array" ref="Q2754">H2754*_xlfn.IFS(H2754&lt;=350,INDEX('Pliegos Tarifarios (Santiago)'!$F:$F,MATCH($B2754,'Pliegos Tarifarios (Santiago)'!$A:$A,0)),H2754&lt;=500,INDEX('Pliegos Tarifarios (Santiago)'!$G:$G,MATCH($B2754,'Pliegos Tarifarios (Santiago)'!$A:$A,0)),H2754&lt;=1000,INDEX('Pliegos Tarifarios (Santiago)'!$H:$H,MATCH($B2754,'Pliegos Tarifarios (Santiago)'!$A:$A,0)),H2754&lt;=5000,INDEX('Pliegos Tarifarios (Santiago)'!$I:$I,MATCH($B2754,'Pliegos Tarifarios (Santiago)'!$A:$A,0)),H2754&gt;5000,INDEX('Pliegos Tarifarios (Santiago)'!$J:$J,MATCH($B2754,'Pliegos Tarifarios (Santiago)'!$A:$A,0)))/1.19</f>
        <v>1845.581116218488</v>
      </c>
      <c r="R2754" s="19">
        <f>INDEX('Pliegos Tarifarios (Santiago)'!$K:$K,MATCH($B2754,'Pliegos Tarifarios (Santiago)'!$A:$A,0))</f>
        <v>732.99199999999996</v>
      </c>
      <c r="S2754" s="21">
        <f t="shared" si="171"/>
        <v>155168.82791301853</v>
      </c>
      <c r="T2754" s="21">
        <f t="shared" si="168"/>
        <v>29482.077303473521</v>
      </c>
      <c r="U2754" s="19">
        <v>0</v>
      </c>
      <c r="V2754" s="21">
        <f t="shared" si="169"/>
        <v>184650.90521649204</v>
      </c>
    </row>
    <row r="2755" spans="1:22" x14ac:dyDescent="0.3">
      <c r="A2755" s="3" t="s">
        <v>142</v>
      </c>
      <c r="B2755" s="3">
        <v>11</v>
      </c>
      <c r="C2755" s="4" t="s">
        <v>178</v>
      </c>
      <c r="D2755" s="3" t="s">
        <v>604</v>
      </c>
      <c r="E2755" s="3" t="s">
        <v>488</v>
      </c>
      <c r="F2755" s="4" t="s">
        <v>605</v>
      </c>
      <c r="G2755" s="3" t="s">
        <v>30</v>
      </c>
      <c r="H2755" s="5">
        <v>784.95650000000001</v>
      </c>
      <c r="I2755" s="5">
        <v>2.1495000000000002</v>
      </c>
      <c r="J2755" s="5">
        <v>2.1236999999999999</v>
      </c>
      <c r="K2755" s="6">
        <v>0.98799720865317509</v>
      </c>
      <c r="L2755" s="5">
        <v>25.32</v>
      </c>
      <c r="M2755" s="19">
        <f>H2755*INDEX('Pliegos Tarifarios (Santiago)'!$B:$B,MATCH($B2755,'Pliegos Tarifarios (Santiago)'!$A:$A,0))</f>
        <v>103428.22330950001</v>
      </c>
      <c r="N2755" s="19">
        <f>I2755*INDEX('Pliegos Tarifarios (Santiago)'!$C:$C,MATCH($B2755,'Pliegos Tarifarios (Santiago)'!$A:$A,0))</f>
        <v>7470.3787485000003</v>
      </c>
      <c r="O2755" s="19">
        <f>J2755*INDEX('Pliegos Tarifarios (Santiago)'!$D:$D,MATCH($B2755,'Pliegos Tarifarios (Santiago)'!$A:$A,0))</f>
        <v>30899.138426400001</v>
      </c>
      <c r="P2755" s="19">
        <f>H2755*INDEX('Pliegos Tarifarios (Santiago)'!$E:$E,MATCH($B2755,'Pliegos Tarifarios (Santiago)'!$A:$A,0))</f>
        <v>10223.273455999999</v>
      </c>
      <c r="Q2755" s="19" cm="1">
        <f t="array" ref="Q2755">H2755*_xlfn.IFS(H2755&lt;=350,INDEX('Pliegos Tarifarios (Santiago)'!$F:$F,MATCH($B2755,'Pliegos Tarifarios (Santiago)'!$A:$A,0)),H2755&lt;=500,INDEX('Pliegos Tarifarios (Santiago)'!$G:$G,MATCH($B2755,'Pliegos Tarifarios (Santiago)'!$A:$A,0)),H2755&lt;=1000,INDEX('Pliegos Tarifarios (Santiago)'!$H:$H,MATCH($B2755,'Pliegos Tarifarios (Santiago)'!$A:$A,0)),H2755&lt;=5000,INDEX('Pliegos Tarifarios (Santiago)'!$I:$I,MATCH($B2755,'Pliegos Tarifarios (Santiago)'!$A:$A,0)),H2755&gt;5000,INDEX('Pliegos Tarifarios (Santiago)'!$J:$J,MATCH($B2755,'Pliegos Tarifarios (Santiago)'!$A:$A,0)))/1.19</f>
        <v>1841.0198247899164</v>
      </c>
      <c r="R2755" s="19">
        <f>INDEX('Pliegos Tarifarios (Santiago)'!$K:$K,MATCH($B2755,'Pliegos Tarifarios (Santiago)'!$A:$A,0))</f>
        <v>732.99199999999996</v>
      </c>
      <c r="S2755" s="21">
        <f t="shared" si="171"/>
        <v>154595.02576518993</v>
      </c>
      <c r="T2755" s="21">
        <f t="shared" si="168"/>
        <v>29373.054895386085</v>
      </c>
      <c r="U2755" s="19">
        <v>0</v>
      </c>
      <c r="V2755" s="21">
        <f t="shared" si="169"/>
        <v>183968.080660576</v>
      </c>
    </row>
    <row r="2756" spans="1:22" x14ac:dyDescent="0.3">
      <c r="A2756" s="3" t="s">
        <v>142</v>
      </c>
      <c r="B2756" s="3">
        <v>11</v>
      </c>
      <c r="C2756" s="4" t="s">
        <v>178</v>
      </c>
      <c r="D2756" s="3" t="s">
        <v>606</v>
      </c>
      <c r="E2756" s="3" t="s">
        <v>488</v>
      </c>
      <c r="F2756" s="4" t="s">
        <v>607</v>
      </c>
      <c r="G2756" s="3" t="s">
        <v>30</v>
      </c>
      <c r="H2756" s="5">
        <v>784.9932</v>
      </c>
      <c r="I2756" s="5">
        <v>2.1793</v>
      </c>
      <c r="J2756" s="5">
        <v>2.1227999999999998</v>
      </c>
      <c r="K2756" s="6">
        <v>0.97407424402331011</v>
      </c>
      <c r="L2756" s="5">
        <v>25.32</v>
      </c>
      <c r="M2756" s="19">
        <f>H2756*INDEX('Pliegos Tarifarios (Santiago)'!$B:$B,MATCH($B2756,'Pliegos Tarifarios (Santiago)'!$A:$A,0))</f>
        <v>103433.05901160001</v>
      </c>
      <c r="N2756" s="19">
        <f>I2756*INDEX('Pliegos Tarifarios (Santiago)'!$C:$C,MATCH($B2756,'Pliegos Tarifarios (Santiago)'!$A:$A,0))</f>
        <v>7573.9457579</v>
      </c>
      <c r="O2756" s="19">
        <f>J2756*INDEX('Pliegos Tarifarios (Santiago)'!$D:$D,MATCH($B2756,'Pliegos Tarifarios (Santiago)'!$A:$A,0))</f>
        <v>30886.043721599999</v>
      </c>
      <c r="P2756" s="19">
        <f>H2756*INDEX('Pliegos Tarifarios (Santiago)'!$E:$E,MATCH($B2756,'Pliegos Tarifarios (Santiago)'!$A:$A,0))</f>
        <v>10223.751436799999</v>
      </c>
      <c r="Q2756" s="19" cm="1">
        <f t="array" ref="Q2756">H2756*_xlfn.IFS(H2756&lt;=350,INDEX('Pliegos Tarifarios (Santiago)'!$F:$F,MATCH($B2756,'Pliegos Tarifarios (Santiago)'!$A:$A,0)),H2756&lt;=500,INDEX('Pliegos Tarifarios (Santiago)'!$G:$G,MATCH($B2756,'Pliegos Tarifarios (Santiago)'!$A:$A,0)),H2756&lt;=1000,INDEX('Pliegos Tarifarios (Santiago)'!$H:$H,MATCH($B2756,'Pliegos Tarifarios (Santiago)'!$A:$A,0)),H2756&lt;=5000,INDEX('Pliegos Tarifarios (Santiago)'!$I:$I,MATCH($B2756,'Pliegos Tarifarios (Santiago)'!$A:$A,0)),H2756&gt;5000,INDEX('Pliegos Tarifarios (Santiago)'!$J:$J,MATCH($B2756,'Pliegos Tarifarios (Santiago)'!$A:$A,0)))/1.19</f>
        <v>1841.1059001680674</v>
      </c>
      <c r="R2756" s="19">
        <f>INDEX('Pliegos Tarifarios (Santiago)'!$K:$K,MATCH($B2756,'Pliegos Tarifarios (Santiago)'!$A:$A,0))</f>
        <v>732.99199999999996</v>
      </c>
      <c r="S2756" s="21">
        <f t="shared" si="171"/>
        <v>154690.89782806809</v>
      </c>
      <c r="T2756" s="21">
        <f t="shared" si="168"/>
        <v>29391.270587332936</v>
      </c>
      <c r="U2756" s="19">
        <v>0</v>
      </c>
      <c r="V2756" s="21">
        <f t="shared" si="169"/>
        <v>184082.16841540101</v>
      </c>
    </row>
    <row r="2757" spans="1:22" x14ac:dyDescent="0.3">
      <c r="A2757" s="3" t="s">
        <v>142</v>
      </c>
      <c r="B2757" s="3">
        <v>11</v>
      </c>
      <c r="C2757" s="4" t="s">
        <v>178</v>
      </c>
      <c r="D2757" s="3" t="s">
        <v>608</v>
      </c>
      <c r="E2757" s="3" t="s">
        <v>488</v>
      </c>
      <c r="F2757" s="4" t="s">
        <v>609</v>
      </c>
      <c r="G2757" s="3" t="s">
        <v>30</v>
      </c>
      <c r="H2757" s="5">
        <v>785.1028</v>
      </c>
      <c r="I2757" s="5">
        <v>2.1637</v>
      </c>
      <c r="J2757" s="5">
        <v>2.1637</v>
      </c>
      <c r="K2757" s="6">
        <v>1</v>
      </c>
      <c r="L2757" s="5">
        <v>25.33</v>
      </c>
      <c r="M2757" s="19">
        <f>H2757*INDEX('Pliegos Tarifarios (Santiago)'!$B:$B,MATCH($B2757,'Pliegos Tarifarios (Santiago)'!$A:$A,0))</f>
        <v>103447.50023640001</v>
      </c>
      <c r="N2757" s="19">
        <f>I2757*INDEX('Pliegos Tarifarios (Santiago)'!$C:$C,MATCH($B2757,'Pliegos Tarifarios (Santiago)'!$A:$A,0))</f>
        <v>7519.7294710999995</v>
      </c>
      <c r="O2757" s="19">
        <f>J2757*INDEX('Pliegos Tarifarios (Santiago)'!$D:$D,MATCH($B2757,'Pliegos Tarifarios (Santiago)'!$A:$A,0))</f>
        <v>31481.125306400001</v>
      </c>
      <c r="P2757" s="19">
        <f>H2757*INDEX('Pliegos Tarifarios (Santiago)'!$E:$E,MATCH($B2757,'Pliegos Tarifarios (Santiago)'!$A:$A,0))</f>
        <v>10225.1788672</v>
      </c>
      <c r="Q2757" s="19" cm="1">
        <f t="array" ref="Q2757">H2757*_xlfn.IFS(H2757&lt;=350,INDEX('Pliegos Tarifarios (Santiago)'!$F:$F,MATCH($B2757,'Pliegos Tarifarios (Santiago)'!$A:$A,0)),H2757&lt;=500,INDEX('Pliegos Tarifarios (Santiago)'!$G:$G,MATCH($B2757,'Pliegos Tarifarios (Santiago)'!$A:$A,0)),H2757&lt;=1000,INDEX('Pliegos Tarifarios (Santiago)'!$H:$H,MATCH($B2757,'Pliegos Tarifarios (Santiago)'!$A:$A,0)),H2757&lt;=5000,INDEX('Pliegos Tarifarios (Santiago)'!$I:$I,MATCH($B2757,'Pliegos Tarifarios (Santiago)'!$A:$A,0)),H2757&gt;5000,INDEX('Pliegos Tarifarios (Santiago)'!$J:$J,MATCH($B2757,'Pliegos Tarifarios (Santiago)'!$A:$A,0)))/1.19</f>
        <v>1841.3629536134458</v>
      </c>
      <c r="R2757" s="19">
        <f>INDEX('Pliegos Tarifarios (Santiago)'!$K:$K,MATCH($B2757,'Pliegos Tarifarios (Santiago)'!$A:$A,0))</f>
        <v>732.99199999999996</v>
      </c>
      <c r="S2757" s="21">
        <f t="shared" si="171"/>
        <v>155247.88883471346</v>
      </c>
      <c r="T2757" s="21">
        <f t="shared" si="168"/>
        <v>29497.09887859556</v>
      </c>
      <c r="U2757" s="19">
        <v>0</v>
      </c>
      <c r="V2757" s="21">
        <f t="shared" si="169"/>
        <v>184744.98771330903</v>
      </c>
    </row>
    <row r="2758" spans="1:22" x14ac:dyDescent="0.3">
      <c r="A2758" s="3" t="s">
        <v>142</v>
      </c>
      <c r="B2758" s="3">
        <v>11</v>
      </c>
      <c r="C2758" s="4" t="s">
        <v>178</v>
      </c>
      <c r="D2758" s="3" t="s">
        <v>610</v>
      </c>
      <c r="E2758" s="3" t="s">
        <v>488</v>
      </c>
      <c r="F2758" s="4" t="s">
        <v>611</v>
      </c>
      <c r="G2758" s="3" t="s">
        <v>30</v>
      </c>
      <c r="H2758" s="5">
        <v>784.57860000000005</v>
      </c>
      <c r="I2758" s="5">
        <v>2.1827999999999999</v>
      </c>
      <c r="J2758" s="5">
        <v>2.1078999999999999</v>
      </c>
      <c r="K2758" s="6">
        <v>0.96568627450980393</v>
      </c>
      <c r="L2758" s="5">
        <v>25.31</v>
      </c>
      <c r="M2758" s="19">
        <f>H2758*INDEX('Pliegos Tarifarios (Santiago)'!$B:$B,MATCH($B2758,'Pliegos Tarifarios (Santiago)'!$A:$A,0))</f>
        <v>103378.43007180002</v>
      </c>
      <c r="N2758" s="19">
        <f>I2758*INDEX('Pliegos Tarifarios (Santiago)'!$C:$C,MATCH($B2758,'Pliegos Tarifarios (Santiago)'!$A:$A,0))</f>
        <v>7586.1096683999995</v>
      </c>
      <c r="O2758" s="19">
        <f>J2758*INDEX('Pliegos Tarifarios (Santiago)'!$D:$D,MATCH($B2758,'Pliegos Tarifarios (Santiago)'!$A:$A,0))</f>
        <v>30669.253608799998</v>
      </c>
      <c r="P2758" s="19">
        <f>H2758*INDEX('Pliegos Tarifarios (Santiago)'!$E:$E,MATCH($B2758,'Pliegos Tarifarios (Santiago)'!$A:$A,0))</f>
        <v>10218.351686399999</v>
      </c>
      <c r="Q2758" s="19" cm="1">
        <f t="array" ref="Q2758">H2758*_xlfn.IFS(H2758&lt;=350,INDEX('Pliegos Tarifarios (Santiago)'!$F:$F,MATCH($B2758,'Pliegos Tarifarios (Santiago)'!$A:$A,0)),H2758&lt;=500,INDEX('Pliegos Tarifarios (Santiago)'!$G:$G,MATCH($B2758,'Pliegos Tarifarios (Santiago)'!$A:$A,0)),H2758&lt;=1000,INDEX('Pliegos Tarifarios (Santiago)'!$H:$H,MATCH($B2758,'Pliegos Tarifarios (Santiago)'!$A:$A,0)),H2758&lt;=5000,INDEX('Pliegos Tarifarios (Santiago)'!$I:$I,MATCH($B2758,'Pliegos Tarifarios (Santiago)'!$A:$A,0)),H2758&gt;5000,INDEX('Pliegos Tarifarios (Santiago)'!$J:$J,MATCH($B2758,'Pliegos Tarifarios (Santiago)'!$A:$A,0)))/1.19</f>
        <v>1840.1335063865549</v>
      </c>
      <c r="R2758" s="19">
        <f>INDEX('Pliegos Tarifarios (Santiago)'!$K:$K,MATCH($B2758,'Pliegos Tarifarios (Santiago)'!$A:$A,0))</f>
        <v>732.99199999999996</v>
      </c>
      <c r="S2758" s="21">
        <f t="shared" si="171"/>
        <v>154425.27054178657</v>
      </c>
      <c r="T2758" s="21">
        <f t="shared" si="168"/>
        <v>29340.801402939447</v>
      </c>
      <c r="U2758" s="19">
        <v>0</v>
      </c>
      <c r="V2758" s="21">
        <f t="shared" si="169"/>
        <v>183766.07194472602</v>
      </c>
    </row>
    <row r="2759" spans="1:22" x14ac:dyDescent="0.3">
      <c r="A2759" s="3" t="s">
        <v>142</v>
      </c>
      <c r="B2759" s="3">
        <v>11</v>
      </c>
      <c r="C2759" s="4" t="s">
        <v>178</v>
      </c>
      <c r="D2759" s="3" t="s">
        <v>612</v>
      </c>
      <c r="E2759" s="3" t="s">
        <v>488</v>
      </c>
      <c r="F2759" s="4" t="s">
        <v>613</v>
      </c>
      <c r="G2759" s="3" t="s">
        <v>30</v>
      </c>
      <c r="H2759" s="5">
        <v>784.61580000000004</v>
      </c>
      <c r="I2759" s="5">
        <v>2.1644000000000001</v>
      </c>
      <c r="J2759" s="5">
        <v>2.1295999999999999</v>
      </c>
      <c r="K2759" s="6">
        <v>0.98392164110145997</v>
      </c>
      <c r="L2759" s="5">
        <v>25.31</v>
      </c>
      <c r="M2759" s="19">
        <f>H2759*INDEX('Pliegos Tarifarios (Santiago)'!$B:$B,MATCH($B2759,'Pliegos Tarifarios (Santiago)'!$A:$A,0))</f>
        <v>103383.3316554</v>
      </c>
      <c r="N2759" s="19">
        <f>I2759*INDEX('Pliegos Tarifarios (Santiago)'!$C:$C,MATCH($B2759,'Pliegos Tarifarios (Santiago)'!$A:$A,0))</f>
        <v>7522.1622532000001</v>
      </c>
      <c r="O2759" s="19">
        <f>J2759*INDEX('Pliegos Tarifarios (Santiago)'!$D:$D,MATCH($B2759,'Pliegos Tarifarios (Santiago)'!$A:$A,0))</f>
        <v>30984.9814912</v>
      </c>
      <c r="P2759" s="19">
        <f>H2759*INDEX('Pliegos Tarifarios (Santiago)'!$E:$E,MATCH($B2759,'Pliegos Tarifarios (Santiago)'!$A:$A,0))</f>
        <v>10218.8361792</v>
      </c>
      <c r="Q2759" s="19" cm="1">
        <f t="array" ref="Q2759">H2759*_xlfn.IFS(H2759&lt;=350,INDEX('Pliegos Tarifarios (Santiago)'!$F:$F,MATCH($B2759,'Pliegos Tarifarios (Santiago)'!$A:$A,0)),H2759&lt;=500,INDEX('Pliegos Tarifarios (Santiago)'!$G:$G,MATCH($B2759,'Pliegos Tarifarios (Santiago)'!$A:$A,0)),H2759&lt;=1000,INDEX('Pliegos Tarifarios (Santiago)'!$H:$H,MATCH($B2759,'Pliegos Tarifarios (Santiago)'!$A:$A,0)),H2759&lt;=5000,INDEX('Pliegos Tarifarios (Santiago)'!$I:$I,MATCH($B2759,'Pliegos Tarifarios (Santiago)'!$A:$A,0)),H2759&gt;5000,INDEX('Pliegos Tarifarios (Santiago)'!$J:$J,MATCH($B2759,'Pliegos Tarifarios (Santiago)'!$A:$A,0)))/1.19</f>
        <v>1840.2207544537819</v>
      </c>
      <c r="R2759" s="19">
        <f>INDEX('Pliegos Tarifarios (Santiago)'!$K:$K,MATCH($B2759,'Pliegos Tarifarios (Santiago)'!$A:$A,0))</f>
        <v>732.99199999999996</v>
      </c>
      <c r="S2759" s="21">
        <f t="shared" si="171"/>
        <v>154682.5243334538</v>
      </c>
      <c r="T2759" s="21">
        <f t="shared" si="168"/>
        <v>29389.67962335622</v>
      </c>
      <c r="U2759" s="19">
        <v>0</v>
      </c>
      <c r="V2759" s="21">
        <f t="shared" si="169"/>
        <v>184072.20395681</v>
      </c>
    </row>
    <row r="2760" spans="1:22" x14ac:dyDescent="0.3">
      <c r="A2760" s="3" t="s">
        <v>142</v>
      </c>
      <c r="B2760" s="3">
        <v>11</v>
      </c>
      <c r="C2760" s="4" t="s">
        <v>178</v>
      </c>
      <c r="D2760" s="3" t="s">
        <v>614</v>
      </c>
      <c r="E2760" s="3" t="s">
        <v>488</v>
      </c>
      <c r="F2760" s="4" t="s">
        <v>615</v>
      </c>
      <c r="G2760" s="3" t="s">
        <v>30</v>
      </c>
      <c r="H2760" s="5">
        <v>784.61890000000005</v>
      </c>
      <c r="I2760" s="5">
        <v>2.1560999999999999</v>
      </c>
      <c r="J2760" s="5">
        <v>2.0954000000000002</v>
      </c>
      <c r="K2760" s="6">
        <v>0.97184731691479997</v>
      </c>
      <c r="L2760" s="5">
        <v>25.31</v>
      </c>
      <c r="M2760" s="19">
        <f>H2760*INDEX('Pliegos Tarifarios (Santiago)'!$B:$B,MATCH($B2760,'Pliegos Tarifarios (Santiago)'!$A:$A,0))</f>
        <v>103383.74012070001</v>
      </c>
      <c r="N2760" s="19">
        <f>I2760*INDEX('Pliegos Tarifarios (Santiago)'!$C:$C,MATCH($B2760,'Pliegos Tarifarios (Santiago)'!$A:$A,0))</f>
        <v>7493.3164082999992</v>
      </c>
      <c r="O2760" s="19">
        <f>J2760*INDEX('Pliegos Tarifarios (Santiago)'!$D:$D,MATCH($B2760,'Pliegos Tarifarios (Santiago)'!$A:$A,0))</f>
        <v>30487.382708800003</v>
      </c>
      <c r="P2760" s="19">
        <f>H2760*INDEX('Pliegos Tarifarios (Santiago)'!$E:$E,MATCH($B2760,'Pliegos Tarifarios (Santiago)'!$A:$A,0))</f>
        <v>10218.876553599999</v>
      </c>
      <c r="Q2760" s="19" cm="1">
        <f t="array" ref="Q2760">H2760*_xlfn.IFS(H2760&lt;=350,INDEX('Pliegos Tarifarios (Santiago)'!$F:$F,MATCH($B2760,'Pliegos Tarifarios (Santiago)'!$A:$A,0)),H2760&lt;=500,INDEX('Pliegos Tarifarios (Santiago)'!$G:$G,MATCH($B2760,'Pliegos Tarifarios (Santiago)'!$A:$A,0)),H2760&lt;=1000,INDEX('Pliegos Tarifarios (Santiago)'!$H:$H,MATCH($B2760,'Pliegos Tarifarios (Santiago)'!$A:$A,0)),H2760&lt;=5000,INDEX('Pliegos Tarifarios (Santiago)'!$I:$I,MATCH($B2760,'Pliegos Tarifarios (Santiago)'!$A:$A,0)),H2760&gt;5000,INDEX('Pliegos Tarifarios (Santiago)'!$J:$J,MATCH($B2760,'Pliegos Tarifarios (Santiago)'!$A:$A,0)))/1.19</f>
        <v>1840.2280251260509</v>
      </c>
      <c r="R2760" s="19">
        <f>INDEX('Pliegos Tarifarios (Santiago)'!$K:$K,MATCH($B2760,'Pliegos Tarifarios (Santiago)'!$A:$A,0))</f>
        <v>732.99199999999996</v>
      </c>
      <c r="S2760" s="21">
        <f t="shared" si="171"/>
        <v>154156.53581652607</v>
      </c>
      <c r="T2760" s="21">
        <f t="shared" si="168"/>
        <v>29289.741805139955</v>
      </c>
      <c r="U2760" s="19">
        <v>0</v>
      </c>
      <c r="V2760" s="21">
        <f t="shared" si="169"/>
        <v>183446.27762166603</v>
      </c>
    </row>
    <row r="2761" spans="1:22" x14ac:dyDescent="0.3">
      <c r="A2761" s="3" t="s">
        <v>142</v>
      </c>
      <c r="B2761" s="3">
        <v>11</v>
      </c>
      <c r="C2761" s="4" t="s">
        <v>178</v>
      </c>
      <c r="D2761" s="3" t="s">
        <v>616</v>
      </c>
      <c r="E2761" s="3" t="s">
        <v>488</v>
      </c>
      <c r="F2761" s="4" t="s">
        <v>617</v>
      </c>
      <c r="G2761" s="3" t="s">
        <v>30</v>
      </c>
      <c r="H2761" s="5">
        <v>786.08860000000004</v>
      </c>
      <c r="I2761" s="5">
        <v>2.1427999999999998</v>
      </c>
      <c r="J2761" s="5">
        <v>2.11</v>
      </c>
      <c r="K2761" s="6">
        <v>0.98469292514467055</v>
      </c>
      <c r="L2761" s="5">
        <v>25.36</v>
      </c>
      <c r="M2761" s="19">
        <f>H2761*INDEX('Pliegos Tarifarios (Santiago)'!$B:$B,MATCH($B2761,'Pliegos Tarifarios (Santiago)'!$A:$A,0))</f>
        <v>103577.39220180002</v>
      </c>
      <c r="N2761" s="19">
        <f>I2761*INDEX('Pliegos Tarifarios (Santiago)'!$C:$C,MATCH($B2761,'Pliegos Tarifarios (Santiago)'!$A:$A,0))</f>
        <v>7447.0935483999992</v>
      </c>
      <c r="O2761" s="19">
        <f>J2761*INDEX('Pliegos Tarifarios (Santiago)'!$D:$D,MATCH($B2761,'Pliegos Tarifarios (Santiago)'!$A:$A,0))</f>
        <v>30699.807919999999</v>
      </c>
      <c r="P2761" s="19">
        <f>H2761*INDEX('Pliegos Tarifarios (Santiago)'!$E:$E,MATCH($B2761,'Pliegos Tarifarios (Santiago)'!$A:$A,0))</f>
        <v>10238.0179264</v>
      </c>
      <c r="Q2761" s="19" cm="1">
        <f t="array" ref="Q2761">H2761*_xlfn.IFS(H2761&lt;=350,INDEX('Pliegos Tarifarios (Santiago)'!$F:$F,MATCH($B2761,'Pliegos Tarifarios (Santiago)'!$A:$A,0)),H2761&lt;=500,INDEX('Pliegos Tarifarios (Santiago)'!$G:$G,MATCH($B2761,'Pliegos Tarifarios (Santiago)'!$A:$A,0)),H2761&lt;=1000,INDEX('Pliegos Tarifarios (Santiago)'!$H:$H,MATCH($B2761,'Pliegos Tarifarios (Santiago)'!$A:$A,0)),H2761&lt;=5000,INDEX('Pliegos Tarifarios (Santiago)'!$I:$I,MATCH($B2761,'Pliegos Tarifarios (Santiago)'!$A:$A,0)),H2761&gt;5000,INDEX('Pliegos Tarifarios (Santiago)'!$J:$J,MATCH($B2761,'Pliegos Tarifarios (Santiago)'!$A:$A,0)))/1.19</f>
        <v>1843.6750273949583</v>
      </c>
      <c r="R2761" s="19">
        <f>INDEX('Pliegos Tarifarios (Santiago)'!$K:$K,MATCH($B2761,'Pliegos Tarifarios (Santiago)'!$A:$A,0))</f>
        <v>732.99199999999996</v>
      </c>
      <c r="S2761" s="21">
        <f t="shared" si="171"/>
        <v>154538.97862399498</v>
      </c>
      <c r="T2761" s="21">
        <f t="shared" si="168"/>
        <v>29362.405938559044</v>
      </c>
      <c r="U2761" s="19">
        <v>0</v>
      </c>
      <c r="V2761" s="21">
        <f t="shared" si="169"/>
        <v>183901.38456255401</v>
      </c>
    </row>
    <row r="2762" spans="1:22" x14ac:dyDescent="0.3">
      <c r="A2762" s="3" t="s">
        <v>142</v>
      </c>
      <c r="B2762" s="3">
        <v>11</v>
      </c>
      <c r="C2762" s="4" t="s">
        <v>178</v>
      </c>
      <c r="D2762" s="3" t="s">
        <v>618</v>
      </c>
      <c r="E2762" s="3" t="s">
        <v>488</v>
      </c>
      <c r="F2762" s="4" t="s">
        <v>619</v>
      </c>
      <c r="G2762" s="3" t="s">
        <v>30</v>
      </c>
      <c r="H2762" s="5">
        <v>786.08389999999997</v>
      </c>
      <c r="I2762" s="5">
        <v>2.1522000000000001</v>
      </c>
      <c r="J2762" s="5">
        <v>2.1236000000000002</v>
      </c>
      <c r="K2762" s="6">
        <v>0.98671127218659982</v>
      </c>
      <c r="L2762" s="5">
        <v>25.36</v>
      </c>
      <c r="M2762" s="19">
        <f>H2762*INDEX('Pliegos Tarifarios (Santiago)'!$B:$B,MATCH($B2762,'Pliegos Tarifarios (Santiago)'!$A:$A,0))</f>
        <v>103576.7729157</v>
      </c>
      <c r="N2762" s="19">
        <f>I2762*INDEX('Pliegos Tarifarios (Santiago)'!$C:$C,MATCH($B2762,'Pliegos Tarifarios (Santiago)'!$A:$A,0))</f>
        <v>7479.7623365999998</v>
      </c>
      <c r="O2762" s="19">
        <f>J2762*INDEX('Pliegos Tarifarios (Santiago)'!$D:$D,MATCH($B2762,'Pliegos Tarifarios (Santiago)'!$A:$A,0))</f>
        <v>30897.683459200005</v>
      </c>
      <c r="P2762" s="19">
        <f>H2762*INDEX('Pliegos Tarifarios (Santiago)'!$E:$E,MATCH($B2762,'Pliegos Tarifarios (Santiago)'!$A:$A,0))</f>
        <v>10237.956713599999</v>
      </c>
      <c r="Q2762" s="19" cm="1">
        <f t="array" ref="Q2762">H2762*_xlfn.IFS(H2762&lt;=350,INDEX('Pliegos Tarifarios (Santiago)'!$F:$F,MATCH($B2762,'Pliegos Tarifarios (Santiago)'!$A:$A,0)),H2762&lt;=500,INDEX('Pliegos Tarifarios (Santiago)'!$G:$G,MATCH($B2762,'Pliegos Tarifarios (Santiago)'!$A:$A,0)),H2762&lt;=1000,INDEX('Pliegos Tarifarios (Santiago)'!$H:$H,MATCH($B2762,'Pliegos Tarifarios (Santiago)'!$A:$A,0)),H2762&lt;=5000,INDEX('Pliegos Tarifarios (Santiago)'!$I:$I,MATCH($B2762,'Pliegos Tarifarios (Santiago)'!$A:$A,0)),H2762&gt;5000,INDEX('Pliegos Tarifarios (Santiago)'!$J:$J,MATCH($B2762,'Pliegos Tarifarios (Santiago)'!$A:$A,0)))/1.19</f>
        <v>1843.6640041176472</v>
      </c>
      <c r="R2762" s="19">
        <f>INDEX('Pliegos Tarifarios (Santiago)'!$K:$K,MATCH($B2762,'Pliegos Tarifarios (Santiago)'!$A:$A,0))</f>
        <v>732.99199999999996</v>
      </c>
      <c r="S2762" s="21">
        <f t="shared" si="171"/>
        <v>154768.83142921765</v>
      </c>
      <c r="T2762" s="21">
        <f t="shared" ref="T2762:T2825" si="172">S2762*0.19</f>
        <v>29406.077971551353</v>
      </c>
      <c r="U2762" s="19">
        <v>0</v>
      </c>
      <c r="V2762" s="21">
        <f t="shared" ref="V2762:V2825" si="173">SUM(S2762:T2762)</f>
        <v>184174.90940076901</v>
      </c>
    </row>
    <row r="2763" spans="1:22" x14ac:dyDescent="0.3">
      <c r="A2763" s="3" t="s">
        <v>142</v>
      </c>
      <c r="B2763" s="3">
        <v>11</v>
      </c>
      <c r="C2763" s="4" t="s">
        <v>178</v>
      </c>
      <c r="D2763" s="3" t="s">
        <v>620</v>
      </c>
      <c r="E2763" s="3" t="s">
        <v>488</v>
      </c>
      <c r="F2763" s="4" t="s">
        <v>621</v>
      </c>
      <c r="G2763" s="3" t="s">
        <v>30</v>
      </c>
      <c r="H2763" s="5">
        <v>786.11940000000004</v>
      </c>
      <c r="I2763" s="5">
        <v>2.2443</v>
      </c>
      <c r="J2763" s="5">
        <v>2.0981999999999998</v>
      </c>
      <c r="K2763" s="6">
        <v>0.93490175110279372</v>
      </c>
      <c r="L2763" s="5">
        <v>25.36</v>
      </c>
      <c r="M2763" s="19">
        <f>H2763*INDEX('Pliegos Tarifarios (Santiago)'!$B:$B,MATCH($B2763,'Pliegos Tarifarios (Santiago)'!$A:$A,0))</f>
        <v>103581.45050220001</v>
      </c>
      <c r="N2763" s="19">
        <f>I2763*INDEX('Pliegos Tarifarios (Santiago)'!$C:$C,MATCH($B2763,'Pliegos Tarifarios (Santiago)'!$A:$A,0))</f>
        <v>7799.8469528999995</v>
      </c>
      <c r="O2763" s="19">
        <f>J2763*INDEX('Pliegos Tarifarios (Santiago)'!$D:$D,MATCH($B2763,'Pliegos Tarifarios (Santiago)'!$A:$A,0))</f>
        <v>30528.1217904</v>
      </c>
      <c r="P2763" s="19">
        <f>H2763*INDEX('Pliegos Tarifarios (Santiago)'!$E:$E,MATCH($B2763,'Pliegos Tarifarios (Santiago)'!$A:$A,0))</f>
        <v>10238.419065599999</v>
      </c>
      <c r="Q2763" s="19" cm="1">
        <f t="array" ref="Q2763">H2763*_xlfn.IFS(H2763&lt;=350,INDEX('Pliegos Tarifarios (Santiago)'!$F:$F,MATCH($B2763,'Pliegos Tarifarios (Santiago)'!$A:$A,0)),H2763&lt;=500,INDEX('Pliegos Tarifarios (Santiago)'!$G:$G,MATCH($B2763,'Pliegos Tarifarios (Santiago)'!$A:$A,0)),H2763&lt;=1000,INDEX('Pliegos Tarifarios (Santiago)'!$H:$H,MATCH($B2763,'Pliegos Tarifarios (Santiago)'!$A:$A,0)),H2763&lt;=5000,INDEX('Pliegos Tarifarios (Santiago)'!$I:$I,MATCH($B2763,'Pliegos Tarifarios (Santiago)'!$A:$A,0)),H2763&gt;5000,INDEX('Pliegos Tarifarios (Santiago)'!$J:$J,MATCH($B2763,'Pliegos Tarifarios (Santiago)'!$A:$A,0)))/1.19</f>
        <v>1843.747265042017</v>
      </c>
      <c r="R2763" s="19">
        <f>INDEX('Pliegos Tarifarios (Santiago)'!$K:$K,MATCH($B2763,'Pliegos Tarifarios (Santiago)'!$A:$A,0))</f>
        <v>732.99199999999996</v>
      </c>
      <c r="S2763" s="21">
        <f t="shared" si="171"/>
        <v>154724.57757614201</v>
      </c>
      <c r="T2763" s="21">
        <f t="shared" si="172"/>
        <v>29397.669739466983</v>
      </c>
      <c r="U2763" s="19">
        <v>0</v>
      </c>
      <c r="V2763" s="21">
        <f t="shared" si="173"/>
        <v>184122.24731560898</v>
      </c>
    </row>
    <row r="2764" spans="1:22" x14ac:dyDescent="0.3">
      <c r="A2764" s="3" t="s">
        <v>142</v>
      </c>
      <c r="B2764" s="3">
        <v>11</v>
      </c>
      <c r="C2764" s="4" t="s">
        <v>178</v>
      </c>
      <c r="D2764" s="3" t="s">
        <v>622</v>
      </c>
      <c r="E2764" s="3" t="s">
        <v>488</v>
      </c>
      <c r="F2764" s="4" t="s">
        <v>623</v>
      </c>
      <c r="G2764" s="3" t="s">
        <v>30</v>
      </c>
      <c r="H2764" s="5">
        <v>785.85789999999997</v>
      </c>
      <c r="I2764" s="5">
        <v>2.1777000000000002</v>
      </c>
      <c r="J2764" s="5">
        <v>2.1777000000000002</v>
      </c>
      <c r="K2764" s="6">
        <v>1</v>
      </c>
      <c r="L2764" s="5">
        <v>25.35</v>
      </c>
      <c r="M2764" s="19">
        <f>H2764*INDEX('Pliegos Tarifarios (Santiago)'!$B:$B,MATCH($B2764,'Pliegos Tarifarios (Santiago)'!$A:$A,0))</f>
        <v>103546.99447770001</v>
      </c>
      <c r="N2764" s="19">
        <f>I2764*INDEX('Pliegos Tarifarios (Santiago)'!$C:$C,MATCH($B2764,'Pliegos Tarifarios (Santiago)'!$A:$A,0))</f>
        <v>7568.3851131000001</v>
      </c>
      <c r="O2764" s="19">
        <f>J2764*INDEX('Pliegos Tarifarios (Santiago)'!$D:$D,MATCH($B2764,'Pliegos Tarifarios (Santiago)'!$A:$A,0))</f>
        <v>31684.820714400004</v>
      </c>
      <c r="P2764" s="19">
        <f>H2764*INDEX('Pliegos Tarifarios (Santiago)'!$E:$E,MATCH($B2764,'Pliegos Tarifarios (Santiago)'!$A:$A,0))</f>
        <v>10235.0132896</v>
      </c>
      <c r="Q2764" s="19" cm="1">
        <f t="array" ref="Q2764">H2764*_xlfn.IFS(H2764&lt;=350,INDEX('Pliegos Tarifarios (Santiago)'!$F:$F,MATCH($B2764,'Pliegos Tarifarios (Santiago)'!$A:$A,0)),H2764&lt;=500,INDEX('Pliegos Tarifarios (Santiago)'!$G:$G,MATCH($B2764,'Pliegos Tarifarios (Santiago)'!$A:$A,0)),H2764&lt;=1000,INDEX('Pliegos Tarifarios (Santiago)'!$H:$H,MATCH($B2764,'Pliegos Tarifarios (Santiago)'!$A:$A,0)),H2764&lt;=5000,INDEX('Pliegos Tarifarios (Santiago)'!$I:$I,MATCH($B2764,'Pliegos Tarifarios (Santiago)'!$A:$A,0)),H2764&gt;5000,INDEX('Pliegos Tarifarios (Santiago)'!$J:$J,MATCH($B2764,'Pliegos Tarifarios (Santiago)'!$A:$A,0)))/1.19</f>
        <v>1843.1339486554625</v>
      </c>
      <c r="R2764" s="19">
        <f>INDEX('Pliegos Tarifarios (Santiago)'!$K:$K,MATCH($B2764,'Pliegos Tarifarios (Santiago)'!$A:$A,0))</f>
        <v>732.99199999999996</v>
      </c>
      <c r="S2764" s="21">
        <f t="shared" si="171"/>
        <v>155611.33954345545</v>
      </c>
      <c r="T2764" s="21">
        <f t="shared" si="172"/>
        <v>29566.154513256537</v>
      </c>
      <c r="U2764" s="19">
        <v>0</v>
      </c>
      <c r="V2764" s="21">
        <f t="shared" si="173"/>
        <v>185177.49405671199</v>
      </c>
    </row>
    <row r="2765" spans="1:22" x14ac:dyDescent="0.3">
      <c r="A2765" s="3" t="s">
        <v>142</v>
      </c>
      <c r="B2765" s="3">
        <v>11</v>
      </c>
      <c r="C2765" s="4" t="s">
        <v>178</v>
      </c>
      <c r="D2765" s="3" t="s">
        <v>624</v>
      </c>
      <c r="E2765" s="3" t="s">
        <v>488</v>
      </c>
      <c r="F2765" s="4" t="s">
        <v>625</v>
      </c>
      <c r="G2765" s="3" t="s">
        <v>30</v>
      </c>
      <c r="H2765" s="5">
        <v>784.82029999999997</v>
      </c>
      <c r="I2765" s="5">
        <v>2.1937000000000002</v>
      </c>
      <c r="J2765" s="5">
        <v>2.125</v>
      </c>
      <c r="K2765" s="6">
        <v>0.96868304690705187</v>
      </c>
      <c r="L2765" s="5">
        <v>25.32</v>
      </c>
      <c r="M2765" s="19">
        <f>H2765*INDEX('Pliegos Tarifarios (Santiago)'!$B:$B,MATCH($B2765,'Pliegos Tarifarios (Santiago)'!$A:$A,0))</f>
        <v>103410.2771889</v>
      </c>
      <c r="N2765" s="19">
        <f>I2765*INDEX('Pliegos Tarifarios (Santiago)'!$C:$C,MATCH($B2765,'Pliegos Tarifarios (Santiago)'!$A:$A,0))</f>
        <v>7623.9915611000006</v>
      </c>
      <c r="O2765" s="19">
        <f>J2765*INDEX('Pliegos Tarifarios (Santiago)'!$D:$D,MATCH($B2765,'Pliegos Tarifarios (Santiago)'!$A:$A,0))</f>
        <v>30918.053</v>
      </c>
      <c r="P2765" s="19">
        <f>H2765*INDEX('Pliegos Tarifarios (Santiago)'!$E:$E,MATCH($B2765,'Pliegos Tarifarios (Santiago)'!$A:$A,0))</f>
        <v>10221.499587199998</v>
      </c>
      <c r="Q2765" s="19" cm="1">
        <f t="array" ref="Q2765">H2765*_xlfn.IFS(H2765&lt;=350,INDEX('Pliegos Tarifarios (Santiago)'!$F:$F,MATCH($B2765,'Pliegos Tarifarios (Santiago)'!$A:$A,0)),H2765&lt;=500,INDEX('Pliegos Tarifarios (Santiago)'!$G:$G,MATCH($B2765,'Pliegos Tarifarios (Santiago)'!$A:$A,0)),H2765&lt;=1000,INDEX('Pliegos Tarifarios (Santiago)'!$H:$H,MATCH($B2765,'Pliegos Tarifarios (Santiago)'!$A:$A,0)),H2765&lt;=5000,INDEX('Pliegos Tarifarios (Santiago)'!$I:$I,MATCH($B2765,'Pliegos Tarifarios (Santiago)'!$A:$A,0)),H2765&gt;5000,INDEX('Pliegos Tarifarios (Santiago)'!$J:$J,MATCH($B2765,'Pliegos Tarifarios (Santiago)'!$A:$A,0)))/1.19</f>
        <v>1840.7003842857146</v>
      </c>
      <c r="R2765" s="19">
        <f>INDEX('Pliegos Tarifarios (Santiago)'!$K:$K,MATCH($B2765,'Pliegos Tarifarios (Santiago)'!$A:$A,0))</f>
        <v>732.99199999999996</v>
      </c>
      <c r="S2765" s="21">
        <f t="shared" si="171"/>
        <v>154747.51372148571</v>
      </c>
      <c r="T2765" s="21">
        <f t="shared" si="172"/>
        <v>29402.027607082284</v>
      </c>
      <c r="U2765" s="19">
        <v>0</v>
      </c>
      <c r="V2765" s="21">
        <f t="shared" si="173"/>
        <v>184149.54132856798</v>
      </c>
    </row>
    <row r="2766" spans="1:22" x14ac:dyDescent="0.3">
      <c r="A2766" s="3" t="s">
        <v>142</v>
      </c>
      <c r="B2766" s="3">
        <v>11</v>
      </c>
      <c r="C2766" s="4" t="s">
        <v>178</v>
      </c>
      <c r="D2766" s="3" t="s">
        <v>626</v>
      </c>
      <c r="E2766" s="3" t="s">
        <v>488</v>
      </c>
      <c r="F2766" s="4" t="s">
        <v>627</v>
      </c>
      <c r="G2766" s="3" t="s">
        <v>30</v>
      </c>
      <c r="H2766" s="5">
        <v>782.79039999999998</v>
      </c>
      <c r="I2766" s="5">
        <v>2.1297000000000001</v>
      </c>
      <c r="J2766" s="5">
        <v>2.0847000000000002</v>
      </c>
      <c r="K2766" s="6">
        <v>0.97887026341738281</v>
      </c>
      <c r="L2766" s="5">
        <v>25.25</v>
      </c>
      <c r="M2766" s="19">
        <f>H2766*INDEX('Pliegos Tarifarios (Santiago)'!$B:$B,MATCH($B2766,'Pliegos Tarifarios (Santiago)'!$A:$A,0))</f>
        <v>103142.8114752</v>
      </c>
      <c r="N2766" s="19">
        <f>I2766*INDEX('Pliegos Tarifarios (Santiago)'!$C:$C,MATCH($B2766,'Pliegos Tarifarios (Santiago)'!$A:$A,0))</f>
        <v>7401.5657690999997</v>
      </c>
      <c r="O2766" s="19">
        <f>J2766*INDEX('Pliegos Tarifarios (Santiago)'!$D:$D,MATCH($B2766,'Pliegos Tarifarios (Santiago)'!$A:$A,0))</f>
        <v>30331.701218400005</v>
      </c>
      <c r="P2766" s="19">
        <f>H2766*INDEX('Pliegos Tarifarios (Santiago)'!$E:$E,MATCH($B2766,'Pliegos Tarifarios (Santiago)'!$A:$A,0))</f>
        <v>10195.0621696</v>
      </c>
      <c r="Q2766" s="19" cm="1">
        <f t="array" ref="Q2766">H2766*_xlfn.IFS(H2766&lt;=350,INDEX('Pliegos Tarifarios (Santiago)'!$F:$F,MATCH($B2766,'Pliegos Tarifarios (Santiago)'!$A:$A,0)),H2766&lt;=500,INDEX('Pliegos Tarifarios (Santiago)'!$G:$G,MATCH($B2766,'Pliegos Tarifarios (Santiago)'!$A:$A,0)),H2766&lt;=1000,INDEX('Pliegos Tarifarios (Santiago)'!$H:$H,MATCH($B2766,'Pliegos Tarifarios (Santiago)'!$A:$A,0)),H2766&lt;=5000,INDEX('Pliegos Tarifarios (Santiago)'!$I:$I,MATCH($B2766,'Pliegos Tarifarios (Santiago)'!$A:$A,0)),H2766&gt;5000,INDEX('Pliegos Tarifarios (Santiago)'!$J:$J,MATCH($B2766,'Pliegos Tarifarios (Santiago)'!$A:$A,0)))/1.19</f>
        <v>1835.9395011764707</v>
      </c>
      <c r="R2766" s="19">
        <f>INDEX('Pliegos Tarifarios (Santiago)'!$K:$K,MATCH($B2766,'Pliegos Tarifarios (Santiago)'!$A:$A,0))</f>
        <v>732.99199999999996</v>
      </c>
      <c r="S2766" s="21">
        <f t="shared" si="171"/>
        <v>153640.07213347647</v>
      </c>
      <c r="T2766" s="21">
        <f t="shared" si="172"/>
        <v>29191.613705360531</v>
      </c>
      <c r="U2766" s="19">
        <v>0</v>
      </c>
      <c r="V2766" s="21">
        <f t="shared" si="173"/>
        <v>182831.685838837</v>
      </c>
    </row>
    <row r="2767" spans="1:22" x14ac:dyDescent="0.3">
      <c r="A2767" s="3" t="s">
        <v>142</v>
      </c>
      <c r="B2767" s="3">
        <v>11</v>
      </c>
      <c r="C2767" s="4" t="s">
        <v>178</v>
      </c>
      <c r="D2767" s="3" t="s">
        <v>628</v>
      </c>
      <c r="E2767" s="3" t="s">
        <v>488</v>
      </c>
      <c r="F2767" s="4" t="s">
        <v>629</v>
      </c>
      <c r="G2767" s="3" t="s">
        <v>30</v>
      </c>
      <c r="H2767" s="5">
        <v>785.59439999999995</v>
      </c>
      <c r="I2767" s="5">
        <v>2.1434000000000002</v>
      </c>
      <c r="J2767" s="5">
        <v>2.1389</v>
      </c>
      <c r="K2767" s="6">
        <v>0.99790053186526073</v>
      </c>
      <c r="L2767" s="5">
        <v>25.34</v>
      </c>
      <c r="M2767" s="19">
        <f>H2767*INDEX('Pliegos Tarifarios (Santiago)'!$B:$B,MATCH($B2767,'Pliegos Tarifarios (Santiago)'!$A:$A,0))</f>
        <v>103512.27492719999</v>
      </c>
      <c r="N2767" s="19">
        <f>I2767*INDEX('Pliegos Tarifarios (Santiago)'!$C:$C,MATCH($B2767,'Pliegos Tarifarios (Santiago)'!$A:$A,0))</f>
        <v>7449.1787902000005</v>
      </c>
      <c r="O2767" s="19">
        <f>J2767*INDEX('Pliegos Tarifarios (Santiago)'!$D:$D,MATCH($B2767,'Pliegos Tarifarios (Santiago)'!$A:$A,0))</f>
        <v>31120.2934408</v>
      </c>
      <c r="P2767" s="19">
        <f>H2767*INDEX('Pliegos Tarifarios (Santiago)'!$E:$E,MATCH($B2767,'Pliegos Tarifarios (Santiago)'!$A:$A,0))</f>
        <v>10231.581465599998</v>
      </c>
      <c r="Q2767" s="19" cm="1">
        <f t="array" ref="Q2767">H2767*_xlfn.IFS(H2767&lt;=350,INDEX('Pliegos Tarifarios (Santiago)'!$F:$F,MATCH($B2767,'Pliegos Tarifarios (Santiago)'!$A:$A,0)),H2767&lt;=500,INDEX('Pliegos Tarifarios (Santiago)'!$G:$G,MATCH($B2767,'Pliegos Tarifarios (Santiago)'!$A:$A,0)),H2767&lt;=1000,INDEX('Pliegos Tarifarios (Santiago)'!$H:$H,MATCH($B2767,'Pliegos Tarifarios (Santiago)'!$A:$A,0)),H2767&lt;=5000,INDEX('Pliegos Tarifarios (Santiago)'!$I:$I,MATCH($B2767,'Pliegos Tarifarios (Santiago)'!$A:$A,0)),H2767&gt;5000,INDEX('Pliegos Tarifarios (Santiago)'!$J:$J,MATCH($B2767,'Pliegos Tarifarios (Santiago)'!$A:$A,0)))/1.19</f>
        <v>1842.5159415126052</v>
      </c>
      <c r="R2767" s="19">
        <f>INDEX('Pliegos Tarifarios (Santiago)'!$K:$K,MATCH($B2767,'Pliegos Tarifarios (Santiago)'!$A:$A,0))</f>
        <v>732.99199999999996</v>
      </c>
      <c r="S2767" s="21">
        <f t="shared" si="171"/>
        <v>154888.83656531261</v>
      </c>
      <c r="T2767" s="21">
        <f t="shared" si="172"/>
        <v>29428.878947409397</v>
      </c>
      <c r="U2767" s="19">
        <v>0</v>
      </c>
      <c r="V2767" s="21">
        <f t="shared" si="173"/>
        <v>184317.715512722</v>
      </c>
    </row>
    <row r="2768" spans="1:22" x14ac:dyDescent="0.3">
      <c r="A2768" s="3" t="s">
        <v>142</v>
      </c>
      <c r="B2768" s="3">
        <v>11</v>
      </c>
      <c r="C2768" s="4" t="s">
        <v>178</v>
      </c>
      <c r="D2768" s="3" t="s">
        <v>630</v>
      </c>
      <c r="E2768" s="3" t="s">
        <v>488</v>
      </c>
      <c r="F2768" s="4" t="s">
        <v>631</v>
      </c>
      <c r="G2768" s="3" t="s">
        <v>30</v>
      </c>
      <c r="H2768" s="5">
        <v>786.62660000000005</v>
      </c>
      <c r="I2768" s="5">
        <v>2.1568999999999998</v>
      </c>
      <c r="J2768" s="5">
        <v>2.1568999999999998</v>
      </c>
      <c r="K2768" s="6">
        <v>1</v>
      </c>
      <c r="L2768" s="5">
        <v>25.38</v>
      </c>
      <c r="M2768" s="19">
        <f>H2768*INDEX('Pliegos Tarifarios (Santiago)'!$B:$B,MATCH($B2768,'Pliegos Tarifarios (Santiago)'!$A:$A,0))</f>
        <v>103648.28069580001</v>
      </c>
      <c r="N2768" s="19">
        <f>I2768*INDEX('Pliegos Tarifarios (Santiago)'!$C:$C,MATCH($B2768,'Pliegos Tarifarios (Santiago)'!$A:$A,0))</f>
        <v>7496.0967306999992</v>
      </c>
      <c r="O2768" s="19">
        <f>J2768*INDEX('Pliegos Tarifarios (Santiago)'!$D:$D,MATCH($B2768,'Pliegos Tarifarios (Santiago)'!$A:$A,0))</f>
        <v>31382.1875368</v>
      </c>
      <c r="P2768" s="19">
        <f>H2768*INDEX('Pliegos Tarifarios (Santiago)'!$E:$E,MATCH($B2768,'Pliegos Tarifarios (Santiago)'!$A:$A,0))</f>
        <v>10245.024838400001</v>
      </c>
      <c r="Q2768" s="19" cm="1">
        <f t="array" ref="Q2768">H2768*_xlfn.IFS(H2768&lt;=350,INDEX('Pliegos Tarifarios (Santiago)'!$F:$F,MATCH($B2768,'Pliegos Tarifarios (Santiago)'!$A:$A,0)),H2768&lt;=500,INDEX('Pliegos Tarifarios (Santiago)'!$G:$G,MATCH($B2768,'Pliegos Tarifarios (Santiago)'!$A:$A,0)),H2768&lt;=1000,INDEX('Pliegos Tarifarios (Santiago)'!$H:$H,MATCH($B2768,'Pliegos Tarifarios (Santiago)'!$A:$A,0)),H2768&lt;=5000,INDEX('Pliegos Tarifarios (Santiago)'!$I:$I,MATCH($B2768,'Pliegos Tarifarios (Santiago)'!$A:$A,0)),H2768&gt;5000,INDEX('Pliegos Tarifarios (Santiago)'!$J:$J,MATCH($B2768,'Pliegos Tarifarios (Santiago)'!$A:$A,0)))/1.19</f>
        <v>1844.9368408403366</v>
      </c>
      <c r="R2768" s="19">
        <f>INDEX('Pliegos Tarifarios (Santiago)'!$K:$K,MATCH($B2768,'Pliegos Tarifarios (Santiago)'!$A:$A,0))</f>
        <v>732.99199999999996</v>
      </c>
      <c r="S2768" s="21">
        <f t="shared" si="171"/>
        <v>155349.51864254035</v>
      </c>
      <c r="T2768" s="21">
        <f t="shared" si="172"/>
        <v>29516.408542082667</v>
      </c>
      <c r="U2768" s="19">
        <v>0</v>
      </c>
      <c r="V2768" s="21">
        <f t="shared" si="173"/>
        <v>184865.92718462303</v>
      </c>
    </row>
    <row r="2769" spans="1:22" x14ac:dyDescent="0.3">
      <c r="A2769" s="3" t="s">
        <v>142</v>
      </c>
      <c r="B2769" s="3">
        <v>11</v>
      </c>
      <c r="C2769" s="4" t="s">
        <v>178</v>
      </c>
      <c r="D2769" s="3" t="s">
        <v>632</v>
      </c>
      <c r="E2769" s="3" t="s">
        <v>488</v>
      </c>
      <c r="F2769" s="4" t="s">
        <v>633</v>
      </c>
      <c r="G2769" s="3" t="s">
        <v>30</v>
      </c>
      <c r="H2769" s="5">
        <v>784.43579999999997</v>
      </c>
      <c r="I2769" s="5">
        <v>2.1385999999999998</v>
      </c>
      <c r="J2769" s="5">
        <v>2.0804</v>
      </c>
      <c r="K2769" s="6">
        <v>0.97278593472365105</v>
      </c>
      <c r="L2769" s="5">
        <v>25.3</v>
      </c>
      <c r="M2769" s="19">
        <f>H2769*INDEX('Pliegos Tarifarios (Santiago)'!$B:$B,MATCH($B2769,'Pliegos Tarifarios (Santiago)'!$A:$A,0))</f>
        <v>103359.6143154</v>
      </c>
      <c r="N2769" s="19">
        <f>I2769*INDEX('Pliegos Tarifarios (Santiago)'!$C:$C,MATCH($B2769,'Pliegos Tarifarios (Santiago)'!$A:$A,0))</f>
        <v>7432.4968557999991</v>
      </c>
      <c r="O2769" s="19">
        <f>J2769*INDEX('Pliegos Tarifarios (Santiago)'!$D:$D,MATCH($B2769,'Pliegos Tarifarios (Santiago)'!$A:$A,0))</f>
        <v>30269.137628800003</v>
      </c>
      <c r="P2769" s="19">
        <f>H2769*INDEX('Pliegos Tarifarios (Santiago)'!$E:$E,MATCH($B2769,'Pliegos Tarifarios (Santiago)'!$A:$A,0))</f>
        <v>10216.491859199999</v>
      </c>
      <c r="Q2769" s="19" cm="1">
        <f t="array" ref="Q2769">H2769*_xlfn.IFS(H2769&lt;=350,INDEX('Pliegos Tarifarios (Santiago)'!$F:$F,MATCH($B2769,'Pliegos Tarifarios (Santiago)'!$A:$A,0)),H2769&lt;=500,INDEX('Pliegos Tarifarios (Santiago)'!$G:$G,MATCH($B2769,'Pliegos Tarifarios (Santiago)'!$A:$A,0)),H2769&lt;=1000,INDEX('Pliegos Tarifarios (Santiago)'!$H:$H,MATCH($B2769,'Pliegos Tarifarios (Santiago)'!$A:$A,0)),H2769&lt;=5000,INDEX('Pliegos Tarifarios (Santiago)'!$I:$I,MATCH($B2769,'Pliegos Tarifarios (Santiago)'!$A:$A,0)),H2769&gt;5000,INDEX('Pliegos Tarifarios (Santiago)'!$J:$J,MATCH($B2769,'Pliegos Tarifarios (Santiago)'!$A:$A,0)))/1.19</f>
        <v>1839.7985863865549</v>
      </c>
      <c r="R2769" s="19">
        <f>INDEX('Pliegos Tarifarios (Santiago)'!$K:$K,MATCH($B2769,'Pliegos Tarifarios (Santiago)'!$A:$A,0))</f>
        <v>732.99199999999996</v>
      </c>
      <c r="S2769" s="21">
        <f t="shared" si="171"/>
        <v>153850.53124558655</v>
      </c>
      <c r="T2769" s="21">
        <f t="shared" si="172"/>
        <v>29231.600936661445</v>
      </c>
      <c r="U2769" s="19">
        <v>0</v>
      </c>
      <c r="V2769" s="21">
        <f t="shared" si="173"/>
        <v>183082.13218224799</v>
      </c>
    </row>
    <row r="2770" spans="1:22" x14ac:dyDescent="0.3">
      <c r="A2770" s="3" t="s">
        <v>142</v>
      </c>
      <c r="B2770" s="3">
        <v>11</v>
      </c>
      <c r="C2770" s="4" t="s">
        <v>178</v>
      </c>
      <c r="D2770" s="3" t="s">
        <v>634</v>
      </c>
      <c r="E2770" s="3" t="s">
        <v>488</v>
      </c>
      <c r="F2770" s="4" t="s">
        <v>635</v>
      </c>
      <c r="G2770" s="3" t="s">
        <v>30</v>
      </c>
      <c r="H2770" s="5">
        <v>786.37919999999997</v>
      </c>
      <c r="I2770" s="5">
        <v>2.1398000000000001</v>
      </c>
      <c r="J2770" s="5">
        <v>2.1160000000000001</v>
      </c>
      <c r="K2770" s="6">
        <v>0.98887746518366204</v>
      </c>
      <c r="L2770" s="5">
        <v>25.37</v>
      </c>
      <c r="M2770" s="19">
        <f>H2770*INDEX('Pliegos Tarifarios (Santiago)'!$B:$B,MATCH($B2770,'Pliegos Tarifarios (Santiago)'!$A:$A,0))</f>
        <v>103615.6825296</v>
      </c>
      <c r="N2770" s="19">
        <f>I2770*INDEX('Pliegos Tarifarios (Santiago)'!$C:$C,MATCH($B2770,'Pliegos Tarifarios (Santiago)'!$A:$A,0))</f>
        <v>7436.6673393999999</v>
      </c>
      <c r="O2770" s="19">
        <f>J2770*INDEX('Pliegos Tarifarios (Santiago)'!$D:$D,MATCH($B2770,'Pliegos Tarifarios (Santiago)'!$A:$A,0))</f>
        <v>30787.105952000002</v>
      </c>
      <c r="P2770" s="19">
        <f>H2770*INDEX('Pliegos Tarifarios (Santiago)'!$E:$E,MATCH($B2770,'Pliegos Tarifarios (Santiago)'!$A:$A,0))</f>
        <v>10241.802700799999</v>
      </c>
      <c r="Q2770" s="19" cm="1">
        <f t="array" ref="Q2770">H2770*_xlfn.IFS(H2770&lt;=350,INDEX('Pliegos Tarifarios (Santiago)'!$F:$F,MATCH($B2770,'Pliegos Tarifarios (Santiago)'!$A:$A,0)),H2770&lt;=500,INDEX('Pliegos Tarifarios (Santiago)'!$G:$G,MATCH($B2770,'Pliegos Tarifarios (Santiago)'!$A:$A,0)),H2770&lt;=1000,INDEX('Pliegos Tarifarios (Santiago)'!$H:$H,MATCH($B2770,'Pliegos Tarifarios (Santiago)'!$A:$A,0)),H2770&lt;=5000,INDEX('Pliegos Tarifarios (Santiago)'!$I:$I,MATCH($B2770,'Pliegos Tarifarios (Santiago)'!$A:$A,0)),H2770&gt;5000,INDEX('Pliegos Tarifarios (Santiago)'!$J:$J,MATCH($B2770,'Pliegos Tarifarios (Santiago)'!$A:$A,0)))/1.19</f>
        <v>1844.3565942857147</v>
      </c>
      <c r="R2770" s="19">
        <f>INDEX('Pliegos Tarifarios (Santiago)'!$K:$K,MATCH($B2770,'Pliegos Tarifarios (Santiago)'!$A:$A,0))</f>
        <v>732.99199999999996</v>
      </c>
      <c r="S2770" s="21">
        <f t="shared" si="171"/>
        <v>154658.60711608574</v>
      </c>
      <c r="T2770" s="21">
        <f t="shared" si="172"/>
        <v>29385.135352056292</v>
      </c>
      <c r="U2770" s="19">
        <v>0</v>
      </c>
      <c r="V2770" s="21">
        <f t="shared" si="173"/>
        <v>184043.74246814204</v>
      </c>
    </row>
    <row r="2771" spans="1:22" x14ac:dyDescent="0.3">
      <c r="A2771" s="3" t="s">
        <v>142</v>
      </c>
      <c r="B2771" s="3">
        <v>11</v>
      </c>
      <c r="C2771" s="4" t="s">
        <v>178</v>
      </c>
      <c r="D2771" s="3" t="s">
        <v>636</v>
      </c>
      <c r="E2771" s="3" t="s">
        <v>488</v>
      </c>
      <c r="F2771" s="4" t="s">
        <v>637</v>
      </c>
      <c r="G2771" s="3" t="s">
        <v>30</v>
      </c>
      <c r="H2771" s="5">
        <v>785.32190000000003</v>
      </c>
      <c r="I2771" s="5">
        <v>2.1438000000000001</v>
      </c>
      <c r="J2771" s="5">
        <v>2.1027</v>
      </c>
      <c r="K2771" s="6">
        <v>0.98082843548838505</v>
      </c>
      <c r="L2771" s="5">
        <v>25.33</v>
      </c>
      <c r="M2771" s="19">
        <f>H2771*INDEX('Pliegos Tarifarios (Santiago)'!$B:$B,MATCH($B2771,'Pliegos Tarifarios (Santiago)'!$A:$A,0))</f>
        <v>103476.3695097</v>
      </c>
      <c r="N2771" s="19">
        <f>I2771*INDEX('Pliegos Tarifarios (Santiago)'!$C:$C,MATCH($B2771,'Pliegos Tarifarios (Santiago)'!$A:$A,0))</f>
        <v>7450.5689514000005</v>
      </c>
      <c r="O2771" s="19">
        <f>J2771*INDEX('Pliegos Tarifarios (Santiago)'!$D:$D,MATCH($B2771,'Pliegos Tarifarios (Santiago)'!$A:$A,0))</f>
        <v>30593.595314400001</v>
      </c>
      <c r="P2771" s="19">
        <f>H2771*INDEX('Pliegos Tarifarios (Santiago)'!$E:$E,MATCH($B2771,'Pliegos Tarifarios (Santiago)'!$A:$A,0))</f>
        <v>10228.0324256</v>
      </c>
      <c r="Q2771" s="19" cm="1">
        <f t="array" ref="Q2771">H2771*_xlfn.IFS(H2771&lt;=350,INDEX('Pliegos Tarifarios (Santiago)'!$F:$F,MATCH($B2771,'Pliegos Tarifarios (Santiago)'!$A:$A,0)),H2771&lt;=500,INDEX('Pliegos Tarifarios (Santiago)'!$G:$G,MATCH($B2771,'Pliegos Tarifarios (Santiago)'!$A:$A,0)),H2771&lt;=1000,INDEX('Pliegos Tarifarios (Santiago)'!$H:$H,MATCH($B2771,'Pliegos Tarifarios (Santiago)'!$A:$A,0)),H2771&lt;=5000,INDEX('Pliegos Tarifarios (Santiago)'!$I:$I,MATCH($B2771,'Pliegos Tarifarios (Santiago)'!$A:$A,0)),H2771&gt;5000,INDEX('Pliegos Tarifarios (Santiago)'!$J:$J,MATCH($B2771,'Pliegos Tarifarios (Santiago)'!$A:$A,0)))/1.19</f>
        <v>1841.8768259663868</v>
      </c>
      <c r="R2771" s="19">
        <f>INDEX('Pliegos Tarifarios (Santiago)'!$K:$K,MATCH($B2771,'Pliegos Tarifarios (Santiago)'!$A:$A,0))</f>
        <v>732.99199999999996</v>
      </c>
      <c r="S2771" s="21">
        <f t="shared" si="171"/>
        <v>154323.43502706636</v>
      </c>
      <c r="T2771" s="21">
        <f t="shared" si="172"/>
        <v>29321.45265514261</v>
      </c>
      <c r="U2771" s="19">
        <v>0</v>
      </c>
      <c r="V2771" s="21">
        <f t="shared" si="173"/>
        <v>183644.88768220897</v>
      </c>
    </row>
    <row r="2772" spans="1:22" x14ac:dyDescent="0.3">
      <c r="A2772" s="3" t="s">
        <v>142</v>
      </c>
      <c r="B2772" s="3">
        <v>11</v>
      </c>
      <c r="C2772" s="4" t="s">
        <v>178</v>
      </c>
      <c r="D2772" s="3" t="s">
        <v>638</v>
      </c>
      <c r="E2772" s="3" t="s">
        <v>488</v>
      </c>
      <c r="F2772" s="4" t="s">
        <v>639</v>
      </c>
      <c r="G2772" s="3" t="s">
        <v>30</v>
      </c>
      <c r="H2772" s="5">
        <v>785.80560000000003</v>
      </c>
      <c r="I2772" s="5">
        <v>2.1602000000000001</v>
      </c>
      <c r="J2772" s="5">
        <v>2.1602000000000001</v>
      </c>
      <c r="K2772" s="6">
        <v>1</v>
      </c>
      <c r="L2772" s="5">
        <v>25.35</v>
      </c>
      <c r="M2772" s="19">
        <f>H2772*INDEX('Pliegos Tarifarios (Santiago)'!$B:$B,MATCH($B2772,'Pliegos Tarifarios (Santiago)'!$A:$A,0))</f>
        <v>103540.10327280001</v>
      </c>
      <c r="N2772" s="19">
        <f>I2772*INDEX('Pliegos Tarifarios (Santiago)'!$C:$C,MATCH($B2772,'Pliegos Tarifarios (Santiago)'!$A:$A,0))</f>
        <v>7507.5655606</v>
      </c>
      <c r="O2772" s="19">
        <f>J2772*INDEX('Pliegos Tarifarios (Santiago)'!$D:$D,MATCH($B2772,'Pliegos Tarifarios (Santiago)'!$A:$A,0))</f>
        <v>31430.201454400001</v>
      </c>
      <c r="P2772" s="19">
        <f>H2772*INDEX('Pliegos Tarifarios (Santiago)'!$E:$E,MATCH($B2772,'Pliegos Tarifarios (Santiago)'!$A:$A,0))</f>
        <v>10234.3321344</v>
      </c>
      <c r="Q2772" s="19" cm="1">
        <f t="array" ref="Q2772">H2772*_xlfn.IFS(H2772&lt;=350,INDEX('Pliegos Tarifarios (Santiago)'!$F:$F,MATCH($B2772,'Pliegos Tarifarios (Santiago)'!$A:$A,0)),H2772&lt;=500,INDEX('Pliegos Tarifarios (Santiago)'!$G:$G,MATCH($B2772,'Pliegos Tarifarios (Santiago)'!$A:$A,0)),H2772&lt;=1000,INDEX('Pliegos Tarifarios (Santiago)'!$H:$H,MATCH($B2772,'Pliegos Tarifarios (Santiago)'!$A:$A,0)),H2772&lt;=5000,INDEX('Pliegos Tarifarios (Santiago)'!$I:$I,MATCH($B2772,'Pliegos Tarifarios (Santiago)'!$A:$A,0)),H2772&gt;5000,INDEX('Pliegos Tarifarios (Santiago)'!$J:$J,MATCH($B2772,'Pliegos Tarifarios (Santiago)'!$A:$A,0)))/1.19</f>
        <v>1843.0112853781516</v>
      </c>
      <c r="R2772" s="19">
        <f>INDEX('Pliegos Tarifarios (Santiago)'!$K:$K,MATCH($B2772,'Pliegos Tarifarios (Santiago)'!$A:$A,0))</f>
        <v>732.99199999999996</v>
      </c>
      <c r="S2772" s="21">
        <f t="shared" si="171"/>
        <v>155288.20570757816</v>
      </c>
      <c r="T2772" s="21">
        <f t="shared" si="172"/>
        <v>29504.759084439851</v>
      </c>
      <c r="U2772" s="19">
        <v>0</v>
      </c>
      <c r="V2772" s="21">
        <f t="shared" si="173"/>
        <v>184792.964792018</v>
      </c>
    </row>
    <row r="2773" spans="1:22" x14ac:dyDescent="0.3">
      <c r="A2773" s="3" t="s">
        <v>142</v>
      </c>
      <c r="B2773" s="3">
        <v>11</v>
      </c>
      <c r="C2773" s="4" t="s">
        <v>178</v>
      </c>
      <c r="D2773" s="3" t="s">
        <v>640</v>
      </c>
      <c r="E2773" s="3" t="s">
        <v>488</v>
      </c>
      <c r="F2773" s="4" t="s">
        <v>641</v>
      </c>
      <c r="G2773" s="3" t="s">
        <v>30</v>
      </c>
      <c r="H2773" s="5">
        <v>784.88980000000004</v>
      </c>
      <c r="I2773" s="5">
        <v>2.1556999999999999</v>
      </c>
      <c r="J2773" s="5">
        <v>2.1309</v>
      </c>
      <c r="K2773" s="6">
        <v>0.98849561627313631</v>
      </c>
      <c r="L2773" s="5">
        <v>25.32</v>
      </c>
      <c r="M2773" s="19">
        <f>H2773*INDEX('Pliegos Tarifarios (Santiago)'!$B:$B,MATCH($B2773,'Pliegos Tarifarios (Santiago)'!$A:$A,0))</f>
        <v>103419.43471740001</v>
      </c>
      <c r="N2773" s="19">
        <f>I2773*INDEX('Pliegos Tarifarios (Santiago)'!$C:$C,MATCH($B2773,'Pliegos Tarifarios (Santiago)'!$A:$A,0))</f>
        <v>7491.9262470999993</v>
      </c>
      <c r="O2773" s="19">
        <f>J2773*INDEX('Pliegos Tarifarios (Santiago)'!$D:$D,MATCH($B2773,'Pliegos Tarifarios (Santiago)'!$A:$A,0))</f>
        <v>31003.896064800003</v>
      </c>
      <c r="P2773" s="19">
        <f>H2773*INDEX('Pliegos Tarifarios (Santiago)'!$E:$E,MATCH($B2773,'Pliegos Tarifarios (Santiago)'!$A:$A,0))</f>
        <v>10222.404755199999</v>
      </c>
      <c r="Q2773" s="19" cm="1">
        <f t="array" ref="Q2773">H2773*_xlfn.IFS(H2773&lt;=350,INDEX('Pliegos Tarifarios (Santiago)'!$F:$F,MATCH($B2773,'Pliegos Tarifarios (Santiago)'!$A:$A,0)),H2773&lt;=500,INDEX('Pliegos Tarifarios (Santiago)'!$G:$G,MATCH($B2773,'Pliegos Tarifarios (Santiago)'!$A:$A,0)),H2773&lt;=1000,INDEX('Pliegos Tarifarios (Santiago)'!$H:$H,MATCH($B2773,'Pliegos Tarifarios (Santiago)'!$A:$A,0)),H2773&lt;=5000,INDEX('Pliegos Tarifarios (Santiago)'!$I:$I,MATCH($B2773,'Pliegos Tarifarios (Santiago)'!$A:$A,0)),H2773&gt;5000,INDEX('Pliegos Tarifarios (Santiago)'!$J:$J,MATCH($B2773,'Pliegos Tarifarios (Santiago)'!$A:$A,0)))/1.19</f>
        <v>1840.8633880672273</v>
      </c>
      <c r="R2773" s="19">
        <f>INDEX('Pliegos Tarifarios (Santiago)'!$K:$K,MATCH($B2773,'Pliegos Tarifarios (Santiago)'!$A:$A,0))</f>
        <v>732.99199999999996</v>
      </c>
      <c r="S2773" s="21">
        <f t="shared" si="171"/>
        <v>154711.51717256723</v>
      </c>
      <c r="T2773" s="21">
        <f t="shared" si="172"/>
        <v>29395.188262787775</v>
      </c>
      <c r="U2773" s="19">
        <v>0</v>
      </c>
      <c r="V2773" s="21">
        <f t="shared" si="173"/>
        <v>184106.70543535499</v>
      </c>
    </row>
    <row r="2774" spans="1:22" x14ac:dyDescent="0.3">
      <c r="A2774" s="3" t="s">
        <v>142</v>
      </c>
      <c r="B2774" s="3">
        <v>11</v>
      </c>
      <c r="C2774" s="4" t="s">
        <v>178</v>
      </c>
      <c r="D2774" s="3" t="s">
        <v>642</v>
      </c>
      <c r="E2774" s="3" t="s">
        <v>488</v>
      </c>
      <c r="F2774" s="4" t="s">
        <v>643</v>
      </c>
      <c r="G2774" s="3" t="s">
        <v>30</v>
      </c>
      <c r="H2774" s="5">
        <v>783.95759999999996</v>
      </c>
      <c r="I2774" s="5">
        <v>2.1886999999999999</v>
      </c>
      <c r="J2774" s="5">
        <v>2.1886999999999999</v>
      </c>
      <c r="K2774" s="6">
        <v>1</v>
      </c>
      <c r="L2774" s="5">
        <v>25.29</v>
      </c>
      <c r="M2774" s="19">
        <f>H2774*INDEX('Pliegos Tarifarios (Santiago)'!$B:$B,MATCH($B2774,'Pliegos Tarifarios (Santiago)'!$A:$A,0))</f>
        <v>103296.6052488</v>
      </c>
      <c r="N2774" s="19">
        <f>I2774*INDEX('Pliegos Tarifarios (Santiago)'!$C:$C,MATCH($B2774,'Pliegos Tarifarios (Santiago)'!$A:$A,0))</f>
        <v>7606.6145460999987</v>
      </c>
      <c r="O2774" s="19">
        <f>J2774*INDEX('Pliegos Tarifarios (Santiago)'!$D:$D,MATCH($B2774,'Pliegos Tarifarios (Santiago)'!$A:$A,0))</f>
        <v>31844.867106400001</v>
      </c>
      <c r="P2774" s="19">
        <f>H2774*INDEX('Pliegos Tarifarios (Santiago)'!$E:$E,MATCH($B2774,'Pliegos Tarifarios (Santiago)'!$A:$A,0))</f>
        <v>10210.263782399999</v>
      </c>
      <c r="Q2774" s="19" cm="1">
        <f t="array" ref="Q2774">H2774*_xlfn.IFS(H2774&lt;=350,INDEX('Pliegos Tarifarios (Santiago)'!$F:$F,MATCH($B2774,'Pliegos Tarifarios (Santiago)'!$A:$A,0)),H2774&lt;=500,INDEX('Pliegos Tarifarios (Santiago)'!$G:$G,MATCH($B2774,'Pliegos Tarifarios (Santiago)'!$A:$A,0)),H2774&lt;=1000,INDEX('Pliegos Tarifarios (Santiago)'!$H:$H,MATCH($B2774,'Pliegos Tarifarios (Santiago)'!$A:$A,0)),H2774&lt;=5000,INDEX('Pliegos Tarifarios (Santiago)'!$I:$I,MATCH($B2774,'Pliegos Tarifarios (Santiago)'!$A:$A,0)),H2774&gt;5000,INDEX('Pliegos Tarifarios (Santiago)'!$J:$J,MATCH($B2774,'Pliegos Tarifarios (Santiago)'!$A:$A,0)))/1.19</f>
        <v>1838.677026554622</v>
      </c>
      <c r="R2774" s="19">
        <f>INDEX('Pliegos Tarifarios (Santiago)'!$K:$K,MATCH($B2774,'Pliegos Tarifarios (Santiago)'!$A:$A,0))</f>
        <v>732.99199999999996</v>
      </c>
      <c r="S2774" s="21">
        <f t="shared" si="171"/>
        <v>155530.01971025462</v>
      </c>
      <c r="T2774" s="21">
        <f t="shared" si="172"/>
        <v>29550.70374494838</v>
      </c>
      <c r="U2774" s="19">
        <v>0</v>
      </c>
      <c r="V2774" s="21">
        <f t="shared" si="173"/>
        <v>185080.723455203</v>
      </c>
    </row>
    <row r="2775" spans="1:22" x14ac:dyDescent="0.3">
      <c r="A2775" s="3" t="s">
        <v>142</v>
      </c>
      <c r="B2775" s="3">
        <v>11</v>
      </c>
      <c r="C2775" s="4" t="s">
        <v>178</v>
      </c>
      <c r="D2775" s="3" t="s">
        <v>644</v>
      </c>
      <c r="E2775" s="3" t="s">
        <v>488</v>
      </c>
      <c r="F2775" s="4" t="s">
        <v>645</v>
      </c>
      <c r="G2775" s="3" t="s">
        <v>30</v>
      </c>
      <c r="H2775" s="5">
        <v>784.61220000000003</v>
      </c>
      <c r="I2775" s="5">
        <v>2.1562999999999999</v>
      </c>
      <c r="J2775" s="5">
        <v>2.1562999999999999</v>
      </c>
      <c r="K2775" s="6">
        <v>1</v>
      </c>
      <c r="L2775" s="5">
        <v>25.31</v>
      </c>
      <c r="M2775" s="19">
        <f>H2775*INDEX('Pliegos Tarifarios (Santiago)'!$B:$B,MATCH($B2775,'Pliegos Tarifarios (Santiago)'!$A:$A,0))</f>
        <v>103382.85730860001</v>
      </c>
      <c r="N2775" s="19">
        <f>I2775*INDEX('Pliegos Tarifarios (Santiago)'!$C:$C,MATCH($B2775,'Pliegos Tarifarios (Santiago)'!$A:$A,0))</f>
        <v>7494.0114888999988</v>
      </c>
      <c r="O2775" s="19">
        <f>J2775*INDEX('Pliegos Tarifarios (Santiago)'!$D:$D,MATCH($B2775,'Pliegos Tarifarios (Santiago)'!$A:$A,0))</f>
        <v>31373.4577336</v>
      </c>
      <c r="P2775" s="19">
        <f>H2775*INDEX('Pliegos Tarifarios (Santiago)'!$E:$E,MATCH($B2775,'Pliegos Tarifarios (Santiago)'!$A:$A,0))</f>
        <v>10218.7892928</v>
      </c>
      <c r="Q2775" s="19" cm="1">
        <f t="array" ref="Q2775">H2775*_xlfn.IFS(H2775&lt;=350,INDEX('Pliegos Tarifarios (Santiago)'!$F:$F,MATCH($B2775,'Pliegos Tarifarios (Santiago)'!$A:$A,0)),H2775&lt;=500,INDEX('Pliegos Tarifarios (Santiago)'!$G:$G,MATCH($B2775,'Pliegos Tarifarios (Santiago)'!$A:$A,0)),H2775&lt;=1000,INDEX('Pliegos Tarifarios (Santiago)'!$H:$H,MATCH($B2775,'Pliegos Tarifarios (Santiago)'!$A:$A,0)),H2775&lt;=5000,INDEX('Pliegos Tarifarios (Santiago)'!$I:$I,MATCH($B2775,'Pliegos Tarifarios (Santiago)'!$A:$A,0)),H2775&gt;5000,INDEX('Pliegos Tarifarios (Santiago)'!$J:$J,MATCH($B2775,'Pliegos Tarifarios (Santiago)'!$A:$A,0)))/1.19</f>
        <v>1840.2123110924374</v>
      </c>
      <c r="R2775" s="19">
        <f>INDEX('Pliegos Tarifarios (Santiago)'!$K:$K,MATCH($B2775,'Pliegos Tarifarios (Santiago)'!$A:$A,0))</f>
        <v>732.99199999999996</v>
      </c>
      <c r="S2775" s="21">
        <f t="shared" si="171"/>
        <v>155042.32013499245</v>
      </c>
      <c r="T2775" s="21">
        <f t="shared" si="172"/>
        <v>29458.040825648564</v>
      </c>
      <c r="U2775" s="19">
        <v>0</v>
      </c>
      <c r="V2775" s="21">
        <f t="shared" si="173"/>
        <v>184500.360960641</v>
      </c>
    </row>
    <row r="2776" spans="1:22" x14ac:dyDescent="0.3">
      <c r="A2776" s="3" t="s">
        <v>142</v>
      </c>
      <c r="B2776" s="3">
        <v>11</v>
      </c>
      <c r="C2776" s="4" t="s">
        <v>178</v>
      </c>
      <c r="D2776" s="3" t="s">
        <v>646</v>
      </c>
      <c r="E2776" s="3" t="s">
        <v>488</v>
      </c>
      <c r="F2776" s="4" t="s">
        <v>647</v>
      </c>
      <c r="G2776" s="3" t="s">
        <v>30</v>
      </c>
      <c r="H2776" s="5">
        <v>785.19290000000001</v>
      </c>
      <c r="I2776" s="5">
        <v>2.2121</v>
      </c>
      <c r="J2776" s="5">
        <v>2.1103000000000001</v>
      </c>
      <c r="K2776" s="6">
        <v>0.95398038063378698</v>
      </c>
      <c r="L2776" s="5">
        <v>25.33</v>
      </c>
      <c r="M2776" s="19">
        <f>H2776*INDEX('Pliegos Tarifarios (Santiago)'!$B:$B,MATCH($B2776,'Pliegos Tarifarios (Santiago)'!$A:$A,0))</f>
        <v>103459.37208270001</v>
      </c>
      <c r="N2776" s="19">
        <f>I2776*INDEX('Pliegos Tarifarios (Santiago)'!$C:$C,MATCH($B2776,'Pliegos Tarifarios (Santiago)'!$A:$A,0))</f>
        <v>7687.938976299999</v>
      </c>
      <c r="O2776" s="19">
        <f>J2776*INDEX('Pliegos Tarifarios (Santiago)'!$D:$D,MATCH($B2776,'Pliegos Tarifarios (Santiago)'!$A:$A,0))</f>
        <v>30704.172821600001</v>
      </c>
      <c r="P2776" s="19">
        <f>H2776*INDEX('Pliegos Tarifarios (Santiago)'!$E:$E,MATCH($B2776,'Pliegos Tarifarios (Santiago)'!$A:$A,0))</f>
        <v>10226.3523296</v>
      </c>
      <c r="Q2776" s="19" cm="1">
        <f t="array" ref="Q2776">H2776*_xlfn.IFS(H2776&lt;=350,INDEX('Pliegos Tarifarios (Santiago)'!$F:$F,MATCH($B2776,'Pliegos Tarifarios (Santiago)'!$A:$A,0)),H2776&lt;=500,INDEX('Pliegos Tarifarios (Santiago)'!$G:$G,MATCH($B2776,'Pliegos Tarifarios (Santiago)'!$A:$A,0)),H2776&lt;=1000,INDEX('Pliegos Tarifarios (Santiago)'!$H:$H,MATCH($B2776,'Pliegos Tarifarios (Santiago)'!$A:$A,0)),H2776&lt;=5000,INDEX('Pliegos Tarifarios (Santiago)'!$I:$I,MATCH($B2776,'Pliegos Tarifarios (Santiago)'!$A:$A,0)),H2776&gt;5000,INDEX('Pliegos Tarifarios (Santiago)'!$J:$J,MATCH($B2776,'Pliegos Tarifarios (Santiago)'!$A:$A,0)))/1.19</f>
        <v>1841.5742721848744</v>
      </c>
      <c r="R2776" s="19">
        <f>INDEX('Pliegos Tarifarios (Santiago)'!$K:$K,MATCH($B2776,'Pliegos Tarifarios (Santiago)'!$A:$A,0))</f>
        <v>732.99199999999996</v>
      </c>
      <c r="S2776" s="21">
        <f t="shared" si="171"/>
        <v>154652.40248238484</v>
      </c>
      <c r="T2776" s="21">
        <f t="shared" si="172"/>
        <v>29383.95647165312</v>
      </c>
      <c r="U2776" s="19">
        <v>0</v>
      </c>
      <c r="V2776" s="21">
        <f t="shared" si="173"/>
        <v>184036.35895403798</v>
      </c>
    </row>
    <row r="2777" spans="1:22" x14ac:dyDescent="0.3">
      <c r="A2777" s="3" t="s">
        <v>142</v>
      </c>
      <c r="B2777" s="3">
        <v>11</v>
      </c>
      <c r="C2777" s="4" t="s">
        <v>178</v>
      </c>
      <c r="D2777" s="3" t="s">
        <v>648</v>
      </c>
      <c r="E2777" s="3" t="s">
        <v>488</v>
      </c>
      <c r="F2777" s="4" t="s">
        <v>649</v>
      </c>
      <c r="G2777" s="3" t="s">
        <v>30</v>
      </c>
      <c r="H2777" s="5">
        <v>785.13729999999998</v>
      </c>
      <c r="I2777" s="5">
        <v>2.1680000000000001</v>
      </c>
      <c r="J2777" s="5">
        <v>2.1171000000000002</v>
      </c>
      <c r="K2777" s="6">
        <v>0.97652214022140227</v>
      </c>
      <c r="L2777" s="5">
        <v>25.33</v>
      </c>
      <c r="M2777" s="19">
        <f>H2777*INDEX('Pliegos Tarifarios (Santiago)'!$B:$B,MATCH($B2777,'Pliegos Tarifarios (Santiago)'!$A:$A,0))</f>
        <v>103452.04605990001</v>
      </c>
      <c r="N2777" s="19">
        <f>I2777*INDEX('Pliegos Tarifarios (Santiago)'!$C:$C,MATCH($B2777,'Pliegos Tarifarios (Santiago)'!$A:$A,0))</f>
        <v>7534.6737039999998</v>
      </c>
      <c r="O2777" s="19">
        <f>J2777*INDEX('Pliegos Tarifarios (Santiago)'!$D:$D,MATCH($B2777,'Pliegos Tarifarios (Santiago)'!$A:$A,0))</f>
        <v>30803.110591200006</v>
      </c>
      <c r="P2777" s="19">
        <f>H2777*INDEX('Pliegos Tarifarios (Santiago)'!$E:$E,MATCH($B2777,'Pliegos Tarifarios (Santiago)'!$A:$A,0))</f>
        <v>10225.628195199999</v>
      </c>
      <c r="Q2777" s="19" cm="1">
        <f t="array" ref="Q2777">H2777*_xlfn.IFS(H2777&lt;=350,INDEX('Pliegos Tarifarios (Santiago)'!$F:$F,MATCH($B2777,'Pliegos Tarifarios (Santiago)'!$A:$A,0)),H2777&lt;=500,INDEX('Pliegos Tarifarios (Santiago)'!$G:$G,MATCH($B2777,'Pliegos Tarifarios (Santiago)'!$A:$A,0)),H2777&lt;=1000,INDEX('Pliegos Tarifarios (Santiago)'!$H:$H,MATCH($B2777,'Pliegos Tarifarios (Santiago)'!$A:$A,0)),H2777&lt;=5000,INDEX('Pliegos Tarifarios (Santiago)'!$I:$I,MATCH($B2777,'Pliegos Tarifarios (Santiago)'!$A:$A,0)),H2777&gt;5000,INDEX('Pliegos Tarifarios (Santiago)'!$J:$J,MATCH($B2777,'Pliegos Tarifarios (Santiago)'!$A:$A,0)))/1.19</f>
        <v>1841.443869159664</v>
      </c>
      <c r="R2777" s="19">
        <f>INDEX('Pliegos Tarifarios (Santiago)'!$K:$K,MATCH($B2777,'Pliegos Tarifarios (Santiago)'!$A:$A,0))</f>
        <v>732.99199999999996</v>
      </c>
      <c r="S2777" s="21">
        <f t="shared" si="171"/>
        <v>154589.89441945968</v>
      </c>
      <c r="T2777" s="21">
        <f t="shared" si="172"/>
        <v>29372.079939697342</v>
      </c>
      <c r="U2777" s="19">
        <v>0</v>
      </c>
      <c r="V2777" s="21">
        <f t="shared" si="173"/>
        <v>183961.97435915703</v>
      </c>
    </row>
    <row r="2778" spans="1:22" x14ac:dyDescent="0.3">
      <c r="A2778" s="3" t="s">
        <v>142</v>
      </c>
      <c r="B2778" s="3">
        <v>11</v>
      </c>
      <c r="C2778" s="4" t="s">
        <v>178</v>
      </c>
      <c r="D2778" s="3" t="s">
        <v>650</v>
      </c>
      <c r="E2778" s="3" t="s">
        <v>488</v>
      </c>
      <c r="F2778" s="4" t="s">
        <v>651</v>
      </c>
      <c r="G2778" s="3" t="s">
        <v>30</v>
      </c>
      <c r="H2778" s="5">
        <v>786.15740000000005</v>
      </c>
      <c r="I2778" s="5">
        <v>2.1549999999999998</v>
      </c>
      <c r="J2778" s="5">
        <v>2.1549999999999998</v>
      </c>
      <c r="K2778" s="6">
        <v>1</v>
      </c>
      <c r="L2778" s="5">
        <v>25.36</v>
      </c>
      <c r="M2778" s="19">
        <f>H2778*INDEX('Pliegos Tarifarios (Santiago)'!$B:$B,MATCH($B2778,'Pliegos Tarifarios (Santiago)'!$A:$A,0))</f>
        <v>103586.4574962</v>
      </c>
      <c r="N2778" s="19">
        <f>I2778*INDEX('Pliegos Tarifarios (Santiago)'!$C:$C,MATCH($B2778,'Pliegos Tarifarios (Santiago)'!$A:$A,0))</f>
        <v>7489.4934649999987</v>
      </c>
      <c r="O2778" s="19">
        <f>J2778*INDEX('Pliegos Tarifarios (Santiago)'!$D:$D,MATCH($B2778,'Pliegos Tarifarios (Santiago)'!$A:$A,0))</f>
        <v>31354.543159999997</v>
      </c>
      <c r="P2778" s="19">
        <f>H2778*INDEX('Pliegos Tarifarios (Santiago)'!$E:$E,MATCH($B2778,'Pliegos Tarifarios (Santiago)'!$A:$A,0))</f>
        <v>10238.913977599999</v>
      </c>
      <c r="Q2778" s="19" cm="1">
        <f t="array" ref="Q2778">H2778*_xlfn.IFS(H2778&lt;=350,INDEX('Pliegos Tarifarios (Santiago)'!$F:$F,MATCH($B2778,'Pliegos Tarifarios (Santiago)'!$A:$A,0)),H2778&lt;=500,INDEX('Pliegos Tarifarios (Santiago)'!$G:$G,MATCH($B2778,'Pliegos Tarifarios (Santiago)'!$A:$A,0)),H2778&lt;=1000,INDEX('Pliegos Tarifarios (Santiago)'!$H:$H,MATCH($B2778,'Pliegos Tarifarios (Santiago)'!$A:$A,0)),H2778&lt;=5000,INDEX('Pliegos Tarifarios (Santiago)'!$I:$I,MATCH($B2778,'Pliegos Tarifarios (Santiago)'!$A:$A,0)),H2778&gt;5000,INDEX('Pliegos Tarifarios (Santiago)'!$J:$J,MATCH($B2778,'Pliegos Tarifarios (Santiago)'!$A:$A,0)))/1.19</f>
        <v>1843.8363894117651</v>
      </c>
      <c r="R2778" s="19">
        <f>INDEX('Pliegos Tarifarios (Santiago)'!$K:$K,MATCH($B2778,'Pliegos Tarifarios (Santiago)'!$A:$A,0))</f>
        <v>732.99199999999996</v>
      </c>
      <c r="S2778" s="21">
        <f t="shared" si="171"/>
        <v>155246.23648821175</v>
      </c>
      <c r="T2778" s="21">
        <f t="shared" si="172"/>
        <v>29496.784932760234</v>
      </c>
      <c r="U2778" s="19">
        <v>0</v>
      </c>
      <c r="V2778" s="21">
        <f t="shared" si="173"/>
        <v>184743.02142097199</v>
      </c>
    </row>
    <row r="2779" spans="1:22" x14ac:dyDescent="0.3">
      <c r="A2779" s="3" t="s">
        <v>142</v>
      </c>
      <c r="B2779" s="3">
        <v>11</v>
      </c>
      <c r="C2779" s="4" t="s">
        <v>178</v>
      </c>
      <c r="D2779" s="3" t="s">
        <v>652</v>
      </c>
      <c r="E2779" s="3" t="s">
        <v>488</v>
      </c>
      <c r="F2779" s="4" t="s">
        <v>653</v>
      </c>
      <c r="G2779" s="3" t="s">
        <v>30</v>
      </c>
      <c r="H2779" s="5">
        <v>785.67200000000003</v>
      </c>
      <c r="I2779" s="5">
        <v>2.1509</v>
      </c>
      <c r="J2779" s="5">
        <v>2.1280999999999999</v>
      </c>
      <c r="K2779" s="6">
        <v>0.98939978613603596</v>
      </c>
      <c r="L2779" s="5">
        <v>25.34</v>
      </c>
      <c r="M2779" s="19">
        <f>H2779*INDEX('Pliegos Tarifarios (Santiago)'!$B:$B,MATCH($B2779,'Pliegos Tarifarios (Santiago)'!$A:$A,0))</f>
        <v>103522.49973600001</v>
      </c>
      <c r="N2779" s="19">
        <f>I2779*INDEX('Pliegos Tarifarios (Santiago)'!$C:$C,MATCH($B2779,'Pliegos Tarifarios (Santiago)'!$A:$A,0))</f>
        <v>7475.2443126999997</v>
      </c>
      <c r="O2779" s="19">
        <f>J2779*INDEX('Pliegos Tarifarios (Santiago)'!$D:$D,MATCH($B2779,'Pliegos Tarifarios (Santiago)'!$A:$A,0))</f>
        <v>30963.156983199999</v>
      </c>
      <c r="P2779" s="19">
        <f>H2779*INDEX('Pliegos Tarifarios (Santiago)'!$E:$E,MATCH($B2779,'Pliegos Tarifarios (Santiago)'!$A:$A,0))</f>
        <v>10232.592128</v>
      </c>
      <c r="Q2779" s="19" cm="1">
        <f t="array" ref="Q2779">H2779*_xlfn.IFS(H2779&lt;=350,INDEX('Pliegos Tarifarios (Santiago)'!$F:$F,MATCH($B2779,'Pliegos Tarifarios (Santiago)'!$A:$A,0)),H2779&lt;=500,INDEX('Pliegos Tarifarios (Santiago)'!$G:$G,MATCH($B2779,'Pliegos Tarifarios (Santiago)'!$A:$A,0)),H2779&lt;=1000,INDEX('Pliegos Tarifarios (Santiago)'!$H:$H,MATCH($B2779,'Pliegos Tarifarios (Santiago)'!$A:$A,0)),H2779&lt;=5000,INDEX('Pliegos Tarifarios (Santiago)'!$I:$I,MATCH($B2779,'Pliegos Tarifarios (Santiago)'!$A:$A,0)),H2779&gt;5000,INDEX('Pliegos Tarifarios (Santiago)'!$J:$J,MATCH($B2779,'Pliegos Tarifarios (Santiago)'!$A:$A,0)))/1.19</f>
        <v>1842.6979428571433</v>
      </c>
      <c r="R2779" s="19">
        <f>INDEX('Pliegos Tarifarios (Santiago)'!$K:$K,MATCH($B2779,'Pliegos Tarifarios (Santiago)'!$A:$A,0))</f>
        <v>732.99199999999996</v>
      </c>
      <c r="S2779" s="21">
        <f t="shared" si="171"/>
        <v>154769.18310275715</v>
      </c>
      <c r="T2779" s="21">
        <f t="shared" si="172"/>
        <v>29406.14478952386</v>
      </c>
      <c r="U2779" s="19">
        <v>0</v>
      </c>
      <c r="V2779" s="21">
        <f t="shared" si="173"/>
        <v>184175.327892281</v>
      </c>
    </row>
    <row r="2780" spans="1:22" x14ac:dyDescent="0.3">
      <c r="A2780" s="3" t="s">
        <v>142</v>
      </c>
      <c r="B2780" s="3">
        <v>11</v>
      </c>
      <c r="C2780" s="4" t="s">
        <v>178</v>
      </c>
      <c r="D2780" s="3" t="s">
        <v>654</v>
      </c>
      <c r="E2780" s="3" t="s">
        <v>488</v>
      </c>
      <c r="F2780" s="4" t="s">
        <v>655</v>
      </c>
      <c r="G2780" s="3" t="s">
        <v>30</v>
      </c>
      <c r="H2780" s="5">
        <v>786.24090000000001</v>
      </c>
      <c r="I2780" s="5">
        <v>2.1358000000000001</v>
      </c>
      <c r="J2780" s="5">
        <v>2.0909</v>
      </c>
      <c r="K2780" s="6">
        <v>0.97897743234385237</v>
      </c>
      <c r="L2780" s="5">
        <v>25.36</v>
      </c>
      <c r="M2780" s="19">
        <f>H2780*INDEX('Pliegos Tarifarios (Santiago)'!$B:$B,MATCH($B2780,'Pliegos Tarifarios (Santiago)'!$A:$A,0))</f>
        <v>103597.4597067</v>
      </c>
      <c r="N2780" s="19">
        <f>I2780*INDEX('Pliegos Tarifarios (Santiago)'!$C:$C,MATCH($B2780,'Pliegos Tarifarios (Santiago)'!$A:$A,0))</f>
        <v>7422.7657274000003</v>
      </c>
      <c r="O2780" s="19">
        <f>J2780*INDEX('Pliegos Tarifarios (Santiago)'!$D:$D,MATCH($B2780,'Pliegos Tarifarios (Santiago)'!$A:$A,0))</f>
        <v>30421.909184799999</v>
      </c>
      <c r="P2780" s="19">
        <f>H2780*INDEX('Pliegos Tarifarios (Santiago)'!$E:$E,MATCH($B2780,'Pliegos Tarifarios (Santiago)'!$A:$A,0))</f>
        <v>10240.0014816</v>
      </c>
      <c r="Q2780" s="19" cm="1">
        <f t="array" ref="Q2780">H2780*_xlfn.IFS(H2780&lt;=350,INDEX('Pliegos Tarifarios (Santiago)'!$F:$F,MATCH($B2780,'Pliegos Tarifarios (Santiago)'!$A:$A,0)),H2780&lt;=500,INDEX('Pliegos Tarifarios (Santiago)'!$G:$G,MATCH($B2780,'Pliegos Tarifarios (Santiago)'!$A:$A,0)),H2780&lt;=1000,INDEX('Pliegos Tarifarios (Santiago)'!$H:$H,MATCH($B2780,'Pliegos Tarifarios (Santiago)'!$A:$A,0)),H2780&lt;=5000,INDEX('Pliegos Tarifarios (Santiago)'!$I:$I,MATCH($B2780,'Pliegos Tarifarios (Santiago)'!$A:$A,0)),H2780&gt;5000,INDEX('Pliegos Tarifarios (Santiago)'!$J:$J,MATCH($B2780,'Pliegos Tarifarios (Santiago)'!$A:$A,0)))/1.19</f>
        <v>1844.0322284873953</v>
      </c>
      <c r="R2780" s="19">
        <f>INDEX('Pliegos Tarifarios (Santiago)'!$K:$K,MATCH($B2780,'Pliegos Tarifarios (Santiago)'!$A:$A,0))</f>
        <v>732.99199999999996</v>
      </c>
      <c r="S2780" s="21">
        <f t="shared" si="171"/>
        <v>154259.16032898737</v>
      </c>
      <c r="T2780" s="21">
        <f t="shared" si="172"/>
        <v>29309.240462507601</v>
      </c>
      <c r="U2780" s="19">
        <v>0</v>
      </c>
      <c r="V2780" s="21">
        <f t="shared" si="173"/>
        <v>183568.40079149499</v>
      </c>
    </row>
    <row r="2781" spans="1:22" x14ac:dyDescent="0.3">
      <c r="A2781" s="3" t="s">
        <v>142</v>
      </c>
      <c r="B2781" s="3">
        <v>11</v>
      </c>
      <c r="C2781" s="4" t="s">
        <v>178</v>
      </c>
      <c r="D2781" s="3" t="s">
        <v>656</v>
      </c>
      <c r="E2781" s="3" t="s">
        <v>488</v>
      </c>
      <c r="F2781" s="4" t="s">
        <v>657</v>
      </c>
      <c r="G2781" s="3" t="s">
        <v>30</v>
      </c>
      <c r="H2781" s="5">
        <v>786.76020000000005</v>
      </c>
      <c r="I2781" s="5">
        <v>2.1337999999999999</v>
      </c>
      <c r="J2781" s="5">
        <v>2.1164999999999998</v>
      </c>
      <c r="K2781" s="6">
        <v>0.99189239853781985</v>
      </c>
      <c r="L2781" s="5">
        <v>25.38</v>
      </c>
      <c r="M2781" s="19">
        <f>H2781*INDEX('Pliegos Tarifarios (Santiago)'!$B:$B,MATCH($B2781,'Pliegos Tarifarios (Santiago)'!$A:$A,0))</f>
        <v>103665.88423260002</v>
      </c>
      <c r="N2781" s="19">
        <f>I2781*INDEX('Pliegos Tarifarios (Santiago)'!$C:$C,MATCH($B2781,'Pliegos Tarifarios (Santiago)'!$A:$A,0))</f>
        <v>7415.8149213999995</v>
      </c>
      <c r="O2781" s="19">
        <f>J2781*INDEX('Pliegos Tarifarios (Santiago)'!$D:$D,MATCH($B2781,'Pliegos Tarifarios (Santiago)'!$A:$A,0))</f>
        <v>30794.380787999999</v>
      </c>
      <c r="P2781" s="19">
        <f>H2781*INDEX('Pliegos Tarifarios (Santiago)'!$E:$E,MATCH($B2781,'Pliegos Tarifarios (Santiago)'!$A:$A,0))</f>
        <v>10246.7648448</v>
      </c>
      <c r="Q2781" s="19" cm="1">
        <f t="array" ref="Q2781">H2781*_xlfn.IFS(H2781&lt;=350,INDEX('Pliegos Tarifarios (Santiago)'!$F:$F,MATCH($B2781,'Pliegos Tarifarios (Santiago)'!$A:$A,0)),H2781&lt;=500,INDEX('Pliegos Tarifarios (Santiago)'!$G:$G,MATCH($B2781,'Pliegos Tarifarios (Santiago)'!$A:$A,0)),H2781&lt;=1000,INDEX('Pliegos Tarifarios (Santiago)'!$H:$H,MATCH($B2781,'Pliegos Tarifarios (Santiago)'!$A:$A,0)),H2781&lt;=5000,INDEX('Pliegos Tarifarios (Santiago)'!$I:$I,MATCH($B2781,'Pliegos Tarifarios (Santiago)'!$A:$A,0)),H2781&gt;5000,INDEX('Pliegos Tarifarios (Santiago)'!$J:$J,MATCH($B2781,'Pliegos Tarifarios (Santiago)'!$A:$A,0)))/1.19</f>
        <v>1845.2501833613451</v>
      </c>
      <c r="R2781" s="19">
        <f>INDEX('Pliegos Tarifarios (Santiago)'!$K:$K,MATCH($B2781,'Pliegos Tarifarios (Santiago)'!$A:$A,0))</f>
        <v>732.99199999999996</v>
      </c>
      <c r="S2781" s="21">
        <f t="shared" si="171"/>
        <v>154701.08697016136</v>
      </c>
      <c r="T2781" s="21">
        <f t="shared" si="172"/>
        <v>29393.206524330657</v>
      </c>
      <c r="U2781" s="19">
        <v>0</v>
      </c>
      <c r="V2781" s="21">
        <f t="shared" si="173"/>
        <v>184094.29349449201</v>
      </c>
    </row>
    <row r="2782" spans="1:22" x14ac:dyDescent="0.3">
      <c r="A2782" s="3" t="s">
        <v>142</v>
      </c>
      <c r="B2782" s="3">
        <v>11</v>
      </c>
      <c r="C2782" s="4" t="s">
        <v>178</v>
      </c>
      <c r="D2782" s="3" t="s">
        <v>658</v>
      </c>
      <c r="E2782" s="3" t="s">
        <v>488</v>
      </c>
      <c r="F2782" s="4" t="s">
        <v>659</v>
      </c>
      <c r="G2782" s="3" t="s">
        <v>30</v>
      </c>
      <c r="H2782" s="5">
        <v>787.24509999999998</v>
      </c>
      <c r="I2782" s="5">
        <v>2.1577000000000002</v>
      </c>
      <c r="J2782" s="5">
        <v>2.1139999999999999</v>
      </c>
      <c r="K2782" s="6">
        <v>0.97974695277378676</v>
      </c>
      <c r="L2782" s="5">
        <v>25.4</v>
      </c>
      <c r="M2782" s="19">
        <f>H2782*INDEX('Pliegos Tarifarios (Santiago)'!$B:$B,MATCH($B2782,'Pliegos Tarifarios (Santiago)'!$A:$A,0))</f>
        <v>103729.7761113</v>
      </c>
      <c r="N2782" s="19">
        <f>I2782*INDEX('Pliegos Tarifarios (Santiago)'!$C:$C,MATCH($B2782,'Pliegos Tarifarios (Santiago)'!$A:$A,0))</f>
        <v>7498.8770531</v>
      </c>
      <c r="O2782" s="19">
        <f>J2782*INDEX('Pliegos Tarifarios (Santiago)'!$D:$D,MATCH($B2782,'Pliegos Tarifarios (Santiago)'!$A:$A,0))</f>
        <v>30758.006608</v>
      </c>
      <c r="P2782" s="19">
        <f>H2782*INDEX('Pliegos Tarifarios (Santiago)'!$E:$E,MATCH($B2782,'Pliegos Tarifarios (Santiago)'!$A:$A,0))</f>
        <v>10253.080182399999</v>
      </c>
      <c r="Q2782" s="19" cm="1">
        <f t="array" ref="Q2782">H2782*_xlfn.IFS(H2782&lt;=350,INDEX('Pliegos Tarifarios (Santiago)'!$F:$F,MATCH($B2782,'Pliegos Tarifarios (Santiago)'!$A:$A,0)),H2782&lt;=500,INDEX('Pliegos Tarifarios (Santiago)'!$G:$G,MATCH($B2782,'Pliegos Tarifarios (Santiago)'!$A:$A,0)),H2782&lt;=1000,INDEX('Pliegos Tarifarios (Santiago)'!$H:$H,MATCH($B2782,'Pliegos Tarifarios (Santiago)'!$A:$A,0)),H2782&lt;=5000,INDEX('Pliegos Tarifarios (Santiago)'!$I:$I,MATCH($B2782,'Pliegos Tarifarios (Santiago)'!$A:$A,0)),H2782&gt;5000,INDEX('Pliegos Tarifarios (Santiago)'!$J:$J,MATCH($B2782,'Pliegos Tarifarios (Santiago)'!$A:$A,0)))/1.19</f>
        <v>1846.3874572268912</v>
      </c>
      <c r="R2782" s="19">
        <f>INDEX('Pliegos Tarifarios (Santiago)'!$K:$K,MATCH($B2782,'Pliegos Tarifarios (Santiago)'!$A:$A,0))</f>
        <v>732.99199999999996</v>
      </c>
      <c r="S2782" s="21">
        <f t="shared" si="171"/>
        <v>154819.11941202692</v>
      </c>
      <c r="T2782" s="21">
        <f t="shared" si="172"/>
        <v>29415.632688285114</v>
      </c>
      <c r="U2782" s="19">
        <v>0</v>
      </c>
      <c r="V2782" s="21">
        <f t="shared" si="173"/>
        <v>184234.75210031203</v>
      </c>
    </row>
    <row r="2783" spans="1:22" x14ac:dyDescent="0.3">
      <c r="A2783" s="3" t="s">
        <v>142</v>
      </c>
      <c r="B2783" s="3">
        <v>11</v>
      </c>
      <c r="C2783" s="4" t="s">
        <v>178</v>
      </c>
      <c r="D2783" s="3" t="s">
        <v>660</v>
      </c>
      <c r="E2783" s="3" t="s">
        <v>488</v>
      </c>
      <c r="F2783" s="4" t="s">
        <v>661</v>
      </c>
      <c r="G2783" s="3" t="s">
        <v>30</v>
      </c>
      <c r="H2783" s="5">
        <v>784.74720000000002</v>
      </c>
      <c r="I2783" s="5">
        <v>2.1511</v>
      </c>
      <c r="J2783" s="5">
        <v>2.1511</v>
      </c>
      <c r="K2783" s="6">
        <v>1</v>
      </c>
      <c r="L2783" s="5">
        <v>25.31</v>
      </c>
      <c r="M2783" s="19">
        <f>H2783*INDEX('Pliegos Tarifarios (Santiago)'!$B:$B,MATCH($B2783,'Pliegos Tarifarios (Santiago)'!$A:$A,0))</f>
        <v>103400.64531360001</v>
      </c>
      <c r="N2783" s="19">
        <f>I2783*INDEX('Pliegos Tarifarios (Santiago)'!$C:$C,MATCH($B2783,'Pliegos Tarifarios (Santiago)'!$A:$A,0))</f>
        <v>7475.9393932999992</v>
      </c>
      <c r="O2783" s="19">
        <f>J2783*INDEX('Pliegos Tarifarios (Santiago)'!$D:$D,MATCH($B2783,'Pliegos Tarifarios (Santiago)'!$A:$A,0))</f>
        <v>31297.7994392</v>
      </c>
      <c r="P2783" s="19">
        <f>H2783*INDEX('Pliegos Tarifarios (Santiago)'!$E:$E,MATCH($B2783,'Pliegos Tarifarios (Santiago)'!$A:$A,0))</f>
        <v>10220.547532799999</v>
      </c>
      <c r="Q2783" s="19" cm="1">
        <f t="array" ref="Q2783">H2783*_xlfn.IFS(H2783&lt;=350,INDEX('Pliegos Tarifarios (Santiago)'!$F:$F,MATCH($B2783,'Pliegos Tarifarios (Santiago)'!$A:$A,0)),H2783&lt;=500,INDEX('Pliegos Tarifarios (Santiago)'!$G:$G,MATCH($B2783,'Pliegos Tarifarios (Santiago)'!$A:$A,0)),H2783&lt;=1000,INDEX('Pliegos Tarifarios (Santiago)'!$H:$H,MATCH($B2783,'Pliegos Tarifarios (Santiago)'!$A:$A,0)),H2783&lt;=5000,INDEX('Pliegos Tarifarios (Santiago)'!$I:$I,MATCH($B2783,'Pliegos Tarifarios (Santiago)'!$A:$A,0)),H2783&gt;5000,INDEX('Pliegos Tarifarios (Santiago)'!$J:$J,MATCH($B2783,'Pliegos Tarifarios (Santiago)'!$A:$A,0)))/1.19</f>
        <v>1840.5289371428576</v>
      </c>
      <c r="R2783" s="19">
        <f>INDEX('Pliegos Tarifarios (Santiago)'!$K:$K,MATCH($B2783,'Pliegos Tarifarios (Santiago)'!$A:$A,0))</f>
        <v>732.99199999999996</v>
      </c>
      <c r="S2783" s="21">
        <f t="shared" si="171"/>
        <v>154968.45261604286</v>
      </c>
      <c r="T2783" s="21">
        <f t="shared" si="172"/>
        <v>29444.005997048145</v>
      </c>
      <c r="U2783" s="19">
        <v>0</v>
      </c>
      <c r="V2783" s="21">
        <f t="shared" si="173"/>
        <v>184412.458613091</v>
      </c>
    </row>
    <row r="2784" spans="1:22" x14ac:dyDescent="0.3">
      <c r="A2784" s="3" t="s">
        <v>142</v>
      </c>
      <c r="B2784" s="3">
        <v>11</v>
      </c>
      <c r="C2784" s="4" t="s">
        <v>178</v>
      </c>
      <c r="D2784" s="3" t="s">
        <v>662</v>
      </c>
      <c r="E2784" s="3" t="s">
        <v>488</v>
      </c>
      <c r="F2784" s="4" t="s">
        <v>663</v>
      </c>
      <c r="G2784" s="3" t="s">
        <v>30</v>
      </c>
      <c r="H2784" s="5">
        <v>785.02949999999998</v>
      </c>
      <c r="I2784" s="5">
        <v>2.1404000000000001</v>
      </c>
      <c r="J2784" s="5">
        <v>2.1385999999999998</v>
      </c>
      <c r="K2784" s="6">
        <v>0.99915903569426268</v>
      </c>
      <c r="L2784" s="5">
        <v>25.32</v>
      </c>
      <c r="M2784" s="19">
        <f>H2784*INDEX('Pliegos Tarifarios (Santiago)'!$B:$B,MATCH($B2784,'Pliegos Tarifarios (Santiago)'!$A:$A,0))</f>
        <v>103437.8420085</v>
      </c>
      <c r="N2784" s="19">
        <f>I2784*INDEX('Pliegos Tarifarios (Santiago)'!$C:$C,MATCH($B2784,'Pliegos Tarifarios (Santiago)'!$A:$A,0))</f>
        <v>7438.7525811999994</v>
      </c>
      <c r="O2784" s="19">
        <f>J2784*INDEX('Pliegos Tarifarios (Santiago)'!$D:$D,MATCH($B2784,'Pliegos Tarifarios (Santiago)'!$A:$A,0))</f>
        <v>31115.928539199998</v>
      </c>
      <c r="P2784" s="19">
        <f>H2784*INDEX('Pliegos Tarifarios (Santiago)'!$E:$E,MATCH($B2784,'Pliegos Tarifarios (Santiago)'!$A:$A,0))</f>
        <v>10224.224208</v>
      </c>
      <c r="Q2784" s="19" cm="1">
        <f t="array" ref="Q2784">H2784*_xlfn.IFS(H2784&lt;=350,INDEX('Pliegos Tarifarios (Santiago)'!$F:$F,MATCH($B2784,'Pliegos Tarifarios (Santiago)'!$A:$A,0)),H2784&lt;=500,INDEX('Pliegos Tarifarios (Santiago)'!$G:$G,MATCH($B2784,'Pliegos Tarifarios (Santiago)'!$A:$A,0)),H2784&lt;=1000,INDEX('Pliegos Tarifarios (Santiago)'!$H:$H,MATCH($B2784,'Pliegos Tarifarios (Santiago)'!$A:$A,0)),H2784&lt;=5000,INDEX('Pliegos Tarifarios (Santiago)'!$I:$I,MATCH($B2784,'Pliegos Tarifarios (Santiago)'!$A:$A,0)),H2784&gt;5000,INDEX('Pliegos Tarifarios (Santiago)'!$J:$J,MATCH($B2784,'Pliegos Tarifarios (Santiago)'!$A:$A,0)))/1.19</f>
        <v>1841.1910373949584</v>
      </c>
      <c r="R2784" s="19">
        <f>INDEX('Pliegos Tarifarios (Santiago)'!$K:$K,MATCH($B2784,'Pliegos Tarifarios (Santiago)'!$A:$A,0))</f>
        <v>732.99199999999996</v>
      </c>
      <c r="S2784" s="21">
        <f t="shared" si="171"/>
        <v>154790.93037429493</v>
      </c>
      <c r="T2784" s="21">
        <f t="shared" si="172"/>
        <v>29410.276771116038</v>
      </c>
      <c r="U2784" s="19">
        <v>0</v>
      </c>
      <c r="V2784" s="21">
        <f t="shared" si="173"/>
        <v>184201.20714541097</v>
      </c>
    </row>
    <row r="2785" spans="1:22" x14ac:dyDescent="0.3">
      <c r="A2785" s="3" t="s">
        <v>142</v>
      </c>
      <c r="B2785" s="3">
        <v>11</v>
      </c>
      <c r="C2785" s="4" t="s">
        <v>178</v>
      </c>
      <c r="D2785" s="3" t="s">
        <v>664</v>
      </c>
      <c r="E2785" s="3" t="s">
        <v>488</v>
      </c>
      <c r="F2785" s="4" t="s">
        <v>665</v>
      </c>
      <c r="G2785" s="3" t="s">
        <v>30</v>
      </c>
      <c r="H2785" s="5">
        <v>787.96690000000001</v>
      </c>
      <c r="I2785" s="5">
        <v>2.1934</v>
      </c>
      <c r="J2785" s="5">
        <v>2.1215000000000002</v>
      </c>
      <c r="K2785" s="6">
        <v>0.96721984134220851</v>
      </c>
      <c r="L2785" s="5">
        <v>25.42</v>
      </c>
      <c r="M2785" s="19">
        <f>H2785*INDEX('Pliegos Tarifarios (Santiago)'!$B:$B,MATCH($B2785,'Pliegos Tarifarios (Santiago)'!$A:$A,0))</f>
        <v>103824.8826447</v>
      </c>
      <c r="N2785" s="19">
        <f>I2785*INDEX('Pliegos Tarifarios (Santiago)'!$C:$C,MATCH($B2785,'Pliegos Tarifarios (Santiago)'!$A:$A,0))</f>
        <v>7622.9489401999999</v>
      </c>
      <c r="O2785" s="19">
        <f>J2785*INDEX('Pliegos Tarifarios (Santiago)'!$D:$D,MATCH($B2785,'Pliegos Tarifarios (Santiago)'!$A:$A,0))</f>
        <v>30867.129148000004</v>
      </c>
      <c r="P2785" s="19">
        <f>H2785*INDEX('Pliegos Tarifarios (Santiago)'!$E:$E,MATCH($B2785,'Pliegos Tarifarios (Santiago)'!$A:$A,0))</f>
        <v>10262.480905599999</v>
      </c>
      <c r="Q2785" s="19" cm="1">
        <f t="array" ref="Q2785">H2785*_xlfn.IFS(H2785&lt;=350,INDEX('Pliegos Tarifarios (Santiago)'!$F:$F,MATCH($B2785,'Pliegos Tarifarios (Santiago)'!$A:$A,0)),H2785&lt;=500,INDEX('Pliegos Tarifarios (Santiago)'!$G:$G,MATCH($B2785,'Pliegos Tarifarios (Santiago)'!$A:$A,0)),H2785&lt;=1000,INDEX('Pliegos Tarifarios (Santiago)'!$H:$H,MATCH($B2785,'Pliegos Tarifarios (Santiago)'!$A:$A,0)),H2785&lt;=5000,INDEX('Pliegos Tarifarios (Santiago)'!$I:$I,MATCH($B2785,'Pliegos Tarifarios (Santiago)'!$A:$A,0)),H2785&gt;5000,INDEX('Pliegos Tarifarios (Santiago)'!$J:$J,MATCH($B2785,'Pliegos Tarifarios (Santiago)'!$A:$A,0)))/1.19</f>
        <v>1848.0803511764709</v>
      </c>
      <c r="R2785" s="19">
        <f>INDEX('Pliegos Tarifarios (Santiago)'!$K:$K,MATCH($B2785,'Pliegos Tarifarios (Santiago)'!$A:$A,0))</f>
        <v>732.99199999999996</v>
      </c>
      <c r="S2785" s="21">
        <f t="shared" si="171"/>
        <v>155158.51398967649</v>
      </c>
      <c r="T2785" s="21">
        <f t="shared" si="172"/>
        <v>29480.117658038533</v>
      </c>
      <c r="U2785" s="19">
        <v>0</v>
      </c>
      <c r="V2785" s="21">
        <f t="shared" si="173"/>
        <v>184638.63164771502</v>
      </c>
    </row>
    <row r="2786" spans="1:22" x14ac:dyDescent="0.3">
      <c r="A2786" s="3" t="s">
        <v>142</v>
      </c>
      <c r="B2786" s="3">
        <v>11</v>
      </c>
      <c r="C2786" s="4" t="s">
        <v>178</v>
      </c>
      <c r="D2786" s="3" t="s">
        <v>666</v>
      </c>
      <c r="E2786" s="3" t="s">
        <v>488</v>
      </c>
      <c r="F2786" s="4" t="s">
        <v>667</v>
      </c>
      <c r="G2786" s="3" t="s">
        <v>30</v>
      </c>
      <c r="H2786" s="5">
        <v>785.54740000000004</v>
      </c>
      <c r="I2786" s="5">
        <v>2.1758999999999999</v>
      </c>
      <c r="J2786" s="5">
        <v>2.1052</v>
      </c>
      <c r="K2786" s="6">
        <v>0.96750769796406089</v>
      </c>
      <c r="L2786" s="5">
        <v>25.34</v>
      </c>
      <c r="M2786" s="19">
        <f>H2786*INDEX('Pliegos Tarifarios (Santiago)'!$B:$B,MATCH($B2786,'Pliegos Tarifarios (Santiago)'!$A:$A,0))</f>
        <v>103506.0820662</v>
      </c>
      <c r="N2786" s="19">
        <f>I2786*INDEX('Pliegos Tarifarios (Santiago)'!$C:$C,MATCH($B2786,'Pliegos Tarifarios (Santiago)'!$A:$A,0))</f>
        <v>7562.1293876999989</v>
      </c>
      <c r="O2786" s="19">
        <f>J2786*INDEX('Pliegos Tarifarios (Santiago)'!$D:$D,MATCH($B2786,'Pliegos Tarifarios (Santiago)'!$A:$A,0))</f>
        <v>30629.9694944</v>
      </c>
      <c r="P2786" s="19">
        <f>H2786*INDEX('Pliegos Tarifarios (Santiago)'!$E:$E,MATCH($B2786,'Pliegos Tarifarios (Santiago)'!$A:$A,0))</f>
        <v>10230.9693376</v>
      </c>
      <c r="Q2786" s="19" cm="1">
        <f t="array" ref="Q2786">H2786*_xlfn.IFS(H2786&lt;=350,INDEX('Pliegos Tarifarios (Santiago)'!$F:$F,MATCH($B2786,'Pliegos Tarifarios (Santiago)'!$A:$A,0)),H2786&lt;=500,INDEX('Pliegos Tarifarios (Santiago)'!$G:$G,MATCH($B2786,'Pliegos Tarifarios (Santiago)'!$A:$A,0)),H2786&lt;=1000,INDEX('Pliegos Tarifarios (Santiago)'!$H:$H,MATCH($B2786,'Pliegos Tarifarios (Santiago)'!$A:$A,0)),H2786&lt;=5000,INDEX('Pliegos Tarifarios (Santiago)'!$I:$I,MATCH($B2786,'Pliegos Tarifarios (Santiago)'!$A:$A,0)),H2786&gt;5000,INDEX('Pliegos Tarifarios (Santiago)'!$J:$J,MATCH($B2786,'Pliegos Tarifarios (Santiago)'!$A:$A,0)))/1.19</f>
        <v>1842.4057087394963</v>
      </c>
      <c r="R2786" s="19">
        <f>INDEX('Pliegos Tarifarios (Santiago)'!$K:$K,MATCH($B2786,'Pliegos Tarifarios (Santiago)'!$A:$A,0))</f>
        <v>732.99199999999996</v>
      </c>
      <c r="S2786" s="21">
        <f t="shared" si="171"/>
        <v>154504.54799463949</v>
      </c>
      <c r="T2786" s="21">
        <f t="shared" si="172"/>
        <v>29355.864118981503</v>
      </c>
      <c r="U2786" s="19">
        <v>0</v>
      </c>
      <c r="V2786" s="21">
        <f t="shared" si="173"/>
        <v>183860.41211362099</v>
      </c>
    </row>
    <row r="2787" spans="1:22" x14ac:dyDescent="0.3">
      <c r="A2787" s="3" t="s">
        <v>142</v>
      </c>
      <c r="B2787" s="3">
        <v>11</v>
      </c>
      <c r="C2787" s="4" t="s">
        <v>178</v>
      </c>
      <c r="D2787" s="3" t="s">
        <v>668</v>
      </c>
      <c r="E2787" s="3" t="s">
        <v>488</v>
      </c>
      <c r="F2787" s="4" t="s">
        <v>669</v>
      </c>
      <c r="G2787" s="3" t="s">
        <v>30</v>
      </c>
      <c r="H2787" s="5">
        <v>785.2355</v>
      </c>
      <c r="I2787" s="5">
        <v>2.1459999999999999</v>
      </c>
      <c r="J2787" s="5">
        <v>2.1166</v>
      </c>
      <c r="K2787" s="6">
        <v>0.98630009319664502</v>
      </c>
      <c r="L2787" s="5">
        <v>25.33</v>
      </c>
      <c r="M2787" s="19">
        <f>H2787*INDEX('Pliegos Tarifarios (Santiago)'!$B:$B,MATCH($B2787,'Pliegos Tarifarios (Santiago)'!$A:$A,0))</f>
        <v>103464.98518650001</v>
      </c>
      <c r="N2787" s="19">
        <f>I2787*INDEX('Pliegos Tarifarios (Santiago)'!$C:$C,MATCH($B2787,'Pliegos Tarifarios (Santiago)'!$A:$A,0))</f>
        <v>7458.214837999999</v>
      </c>
      <c r="O2787" s="19">
        <f>J2787*INDEX('Pliegos Tarifarios (Santiago)'!$D:$D,MATCH($B2787,'Pliegos Tarifarios (Santiago)'!$A:$A,0))</f>
        <v>30795.835755200002</v>
      </c>
      <c r="P2787" s="19">
        <f>H2787*INDEX('Pliegos Tarifarios (Santiago)'!$E:$E,MATCH($B2787,'Pliegos Tarifarios (Santiago)'!$A:$A,0))</f>
        <v>10226.907152</v>
      </c>
      <c r="Q2787" s="19" cm="1">
        <f t="array" ref="Q2787">H2787*_xlfn.IFS(H2787&lt;=350,INDEX('Pliegos Tarifarios (Santiago)'!$F:$F,MATCH($B2787,'Pliegos Tarifarios (Santiago)'!$A:$A,0)),H2787&lt;=500,INDEX('Pliegos Tarifarios (Santiago)'!$G:$G,MATCH($B2787,'Pliegos Tarifarios (Santiago)'!$A:$A,0)),H2787&lt;=1000,INDEX('Pliegos Tarifarios (Santiago)'!$H:$H,MATCH($B2787,'Pliegos Tarifarios (Santiago)'!$A:$A,0)),H2787&lt;=5000,INDEX('Pliegos Tarifarios (Santiago)'!$I:$I,MATCH($B2787,'Pliegos Tarifarios (Santiago)'!$A:$A,0)),H2787&gt;5000,INDEX('Pliegos Tarifarios (Santiago)'!$J:$J,MATCH($B2787,'Pliegos Tarifarios (Santiago)'!$A:$A,0)))/1.19</f>
        <v>1841.6741852941182</v>
      </c>
      <c r="R2787" s="19">
        <f>INDEX('Pliegos Tarifarios (Santiago)'!$K:$K,MATCH($B2787,'Pliegos Tarifarios (Santiago)'!$A:$A,0))</f>
        <v>732.99199999999996</v>
      </c>
      <c r="S2787" s="21">
        <f t="shared" si="171"/>
        <v>154520.60911699411</v>
      </c>
      <c r="T2787" s="21">
        <f t="shared" si="172"/>
        <v>29358.915732228881</v>
      </c>
      <c r="U2787" s="19">
        <v>0</v>
      </c>
      <c r="V2787" s="21">
        <f t="shared" si="173"/>
        <v>183879.52484922297</v>
      </c>
    </row>
    <row r="2788" spans="1:22" x14ac:dyDescent="0.3">
      <c r="A2788" s="3" t="s">
        <v>142</v>
      </c>
      <c r="B2788" s="3">
        <v>11</v>
      </c>
      <c r="C2788" s="4" t="s">
        <v>178</v>
      </c>
      <c r="D2788" s="3" t="s">
        <v>670</v>
      </c>
      <c r="E2788" s="3" t="s">
        <v>488</v>
      </c>
      <c r="F2788" s="4" t="s">
        <v>671</v>
      </c>
      <c r="G2788" s="3" t="s">
        <v>30</v>
      </c>
      <c r="H2788" s="5">
        <v>784.39300000000003</v>
      </c>
      <c r="I2788" s="5">
        <v>2.2130999999999998</v>
      </c>
      <c r="J2788" s="5">
        <v>2.2130999999999998</v>
      </c>
      <c r="K2788" s="6">
        <v>1</v>
      </c>
      <c r="L2788" s="5">
        <v>25.3</v>
      </c>
      <c r="M2788" s="19">
        <f>H2788*INDEX('Pliegos Tarifarios (Santiago)'!$B:$B,MATCH($B2788,'Pliegos Tarifarios (Santiago)'!$A:$A,0))</f>
        <v>103353.97485900001</v>
      </c>
      <c r="N2788" s="19">
        <f>I2788*INDEX('Pliegos Tarifarios (Santiago)'!$C:$C,MATCH($B2788,'Pliegos Tarifarios (Santiago)'!$A:$A,0))</f>
        <v>7691.4143792999994</v>
      </c>
      <c r="O2788" s="19">
        <f>J2788*INDEX('Pliegos Tarifarios (Santiago)'!$D:$D,MATCH($B2788,'Pliegos Tarifarios (Santiago)'!$A:$A,0))</f>
        <v>32199.879103199997</v>
      </c>
      <c r="P2788" s="19">
        <f>H2788*INDEX('Pliegos Tarifarios (Santiago)'!$E:$E,MATCH($B2788,'Pliegos Tarifarios (Santiago)'!$A:$A,0))</f>
        <v>10215.934432</v>
      </c>
      <c r="Q2788" s="19" cm="1">
        <f t="array" ref="Q2788">H2788*_xlfn.IFS(H2788&lt;=350,INDEX('Pliegos Tarifarios (Santiago)'!$F:$F,MATCH($B2788,'Pliegos Tarifarios (Santiago)'!$A:$A,0)),H2788&lt;=500,INDEX('Pliegos Tarifarios (Santiago)'!$G:$G,MATCH($B2788,'Pliegos Tarifarios (Santiago)'!$A:$A,0)),H2788&lt;=1000,INDEX('Pliegos Tarifarios (Santiago)'!$H:$H,MATCH($B2788,'Pliegos Tarifarios (Santiago)'!$A:$A,0)),H2788&lt;=5000,INDEX('Pliegos Tarifarios (Santiago)'!$I:$I,MATCH($B2788,'Pliegos Tarifarios (Santiago)'!$A:$A,0)),H2788&gt;5000,INDEX('Pliegos Tarifarios (Santiago)'!$J:$J,MATCH($B2788,'Pliegos Tarifarios (Santiago)'!$A:$A,0)))/1.19</f>
        <v>1839.6982042016812</v>
      </c>
      <c r="R2788" s="19">
        <f>INDEX('Pliegos Tarifarios (Santiago)'!$K:$K,MATCH($B2788,'Pliegos Tarifarios (Santiago)'!$A:$A,0))</f>
        <v>732.99199999999996</v>
      </c>
      <c r="S2788" s="21">
        <f t="shared" si="171"/>
        <v>156033.89297770167</v>
      </c>
      <c r="T2788" s="21">
        <f t="shared" si="172"/>
        <v>29646.439665763319</v>
      </c>
      <c r="U2788" s="19">
        <v>0</v>
      </c>
      <c r="V2788" s="21">
        <f t="shared" si="173"/>
        <v>185680.33264346499</v>
      </c>
    </row>
    <row r="2789" spans="1:22" x14ac:dyDescent="0.3">
      <c r="A2789" s="3" t="s">
        <v>142</v>
      </c>
      <c r="B2789" s="3">
        <v>11</v>
      </c>
      <c r="C2789" s="4" t="s">
        <v>178</v>
      </c>
      <c r="D2789" s="3" t="s">
        <v>672</v>
      </c>
      <c r="E2789" s="3" t="s">
        <v>488</v>
      </c>
      <c r="F2789" s="4" t="s">
        <v>673</v>
      </c>
      <c r="G2789" s="3" t="s">
        <v>30</v>
      </c>
      <c r="H2789" s="5">
        <v>785.12199999999996</v>
      </c>
      <c r="I2789" s="5">
        <v>2.1634000000000002</v>
      </c>
      <c r="J2789" s="5">
        <v>2.1621000000000001</v>
      </c>
      <c r="K2789" s="6">
        <v>0.99939909401867433</v>
      </c>
      <c r="L2789" s="5">
        <v>25.33</v>
      </c>
      <c r="M2789" s="19">
        <f>H2789*INDEX('Pliegos Tarifarios (Santiago)'!$B:$B,MATCH($B2789,'Pliegos Tarifarios (Santiago)'!$A:$A,0))</f>
        <v>103450.030086</v>
      </c>
      <c r="N2789" s="19">
        <f>I2789*INDEX('Pliegos Tarifarios (Santiago)'!$C:$C,MATCH($B2789,'Pliegos Tarifarios (Santiago)'!$A:$A,0))</f>
        <v>7518.6868502000007</v>
      </c>
      <c r="O2789" s="19">
        <f>J2789*INDEX('Pliegos Tarifarios (Santiago)'!$D:$D,MATCH($B2789,'Pliegos Tarifarios (Santiago)'!$A:$A,0))</f>
        <v>31457.845831200004</v>
      </c>
      <c r="P2789" s="19">
        <f>H2789*INDEX('Pliegos Tarifarios (Santiago)'!$E:$E,MATCH($B2789,'Pliegos Tarifarios (Santiago)'!$A:$A,0))</f>
        <v>10225.428927999999</v>
      </c>
      <c r="Q2789" s="19" cm="1">
        <f t="array" ref="Q2789">H2789*_xlfn.IFS(H2789&lt;=350,INDEX('Pliegos Tarifarios (Santiago)'!$F:$F,MATCH($B2789,'Pliegos Tarifarios (Santiago)'!$A:$A,0)),H2789&lt;=500,INDEX('Pliegos Tarifarios (Santiago)'!$G:$G,MATCH($B2789,'Pliegos Tarifarios (Santiago)'!$A:$A,0)),H2789&lt;=1000,INDEX('Pliegos Tarifarios (Santiago)'!$H:$H,MATCH($B2789,'Pliegos Tarifarios (Santiago)'!$A:$A,0)),H2789&lt;=5000,INDEX('Pliegos Tarifarios (Santiago)'!$I:$I,MATCH($B2789,'Pliegos Tarifarios (Santiago)'!$A:$A,0)),H2789&gt;5000,INDEX('Pliegos Tarifarios (Santiago)'!$J:$J,MATCH($B2789,'Pliegos Tarifarios (Santiago)'!$A:$A,0)))/1.19</f>
        <v>1841.4079848739495</v>
      </c>
      <c r="R2789" s="19">
        <f>INDEX('Pliegos Tarifarios (Santiago)'!$K:$K,MATCH($B2789,'Pliegos Tarifarios (Santiago)'!$A:$A,0))</f>
        <v>732.99199999999996</v>
      </c>
      <c r="S2789" s="21">
        <f t="shared" si="171"/>
        <v>155226.39168027395</v>
      </c>
      <c r="T2789" s="21">
        <f t="shared" si="172"/>
        <v>29493.014419252053</v>
      </c>
      <c r="U2789" s="19">
        <v>0</v>
      </c>
      <c r="V2789" s="21">
        <f t="shared" si="173"/>
        <v>184719.40609952601</v>
      </c>
    </row>
    <row r="2790" spans="1:22" x14ac:dyDescent="0.3">
      <c r="A2790" s="3" t="s">
        <v>142</v>
      </c>
      <c r="B2790" s="3">
        <v>11</v>
      </c>
      <c r="C2790" s="4" t="s">
        <v>178</v>
      </c>
      <c r="D2790" s="3" t="s">
        <v>674</v>
      </c>
      <c r="E2790" s="3" t="s">
        <v>488</v>
      </c>
      <c r="F2790" s="4" t="s">
        <v>675</v>
      </c>
      <c r="G2790" s="3" t="s">
        <v>30</v>
      </c>
      <c r="H2790" s="5">
        <v>787.09699999999998</v>
      </c>
      <c r="I2790" s="5">
        <v>2.1351</v>
      </c>
      <c r="J2790" s="5">
        <v>2.1238999999999999</v>
      </c>
      <c r="K2790" s="6">
        <v>0.99475434405882623</v>
      </c>
      <c r="L2790" s="5">
        <v>25.39</v>
      </c>
      <c r="M2790" s="19">
        <f>H2790*INDEX('Pliegos Tarifarios (Santiago)'!$B:$B,MATCH($B2790,'Pliegos Tarifarios (Santiago)'!$A:$A,0))</f>
        <v>103710.262011</v>
      </c>
      <c r="N2790" s="19">
        <f>I2790*INDEX('Pliegos Tarifarios (Santiago)'!$C:$C,MATCH($B2790,'Pliegos Tarifarios (Santiago)'!$A:$A,0))</f>
        <v>7420.3329452999997</v>
      </c>
      <c r="O2790" s="19">
        <f>J2790*INDEX('Pliegos Tarifarios (Santiago)'!$D:$D,MATCH($B2790,'Pliegos Tarifarios (Santiago)'!$A:$A,0))</f>
        <v>30902.0483608</v>
      </c>
      <c r="P2790" s="19">
        <f>H2790*INDEX('Pliegos Tarifarios (Santiago)'!$E:$E,MATCH($B2790,'Pliegos Tarifarios (Santiago)'!$A:$A,0))</f>
        <v>10251.151328</v>
      </c>
      <c r="Q2790" s="19" cm="1">
        <f t="array" ref="Q2790">H2790*_xlfn.IFS(H2790&lt;=350,INDEX('Pliegos Tarifarios (Santiago)'!$F:$F,MATCH($B2790,'Pliegos Tarifarios (Santiago)'!$A:$A,0)),H2790&lt;=500,INDEX('Pliegos Tarifarios (Santiago)'!$G:$G,MATCH($B2790,'Pliegos Tarifarios (Santiago)'!$A:$A,0)),H2790&lt;=1000,INDEX('Pliegos Tarifarios (Santiago)'!$H:$H,MATCH($B2790,'Pliegos Tarifarios (Santiago)'!$A:$A,0)),H2790&lt;=5000,INDEX('Pliegos Tarifarios (Santiago)'!$I:$I,MATCH($B2790,'Pliegos Tarifarios (Santiago)'!$A:$A,0)),H2790&gt;5000,INDEX('Pliegos Tarifarios (Santiago)'!$J:$J,MATCH($B2790,'Pliegos Tarifarios (Santiago)'!$A:$A,0)))/1.19</f>
        <v>1846.0401067226894</v>
      </c>
      <c r="R2790" s="19">
        <f>INDEX('Pliegos Tarifarios (Santiago)'!$K:$K,MATCH($B2790,'Pliegos Tarifarios (Santiago)'!$A:$A,0))</f>
        <v>732.99199999999996</v>
      </c>
      <c r="S2790" s="21">
        <f t="shared" si="171"/>
        <v>154862.82675182269</v>
      </c>
      <c r="T2790" s="21">
        <f t="shared" si="172"/>
        <v>29423.937082846311</v>
      </c>
      <c r="U2790" s="19">
        <v>0</v>
      </c>
      <c r="V2790" s="21">
        <f t="shared" si="173"/>
        <v>184286.76383466899</v>
      </c>
    </row>
    <row r="2791" spans="1:22" x14ac:dyDescent="0.3">
      <c r="A2791" s="3" t="s">
        <v>142</v>
      </c>
      <c r="B2791" s="3">
        <v>11</v>
      </c>
      <c r="C2791" s="4" t="s">
        <v>178</v>
      </c>
      <c r="D2791" s="3" t="s">
        <v>676</v>
      </c>
      <c r="E2791" s="3" t="s">
        <v>488</v>
      </c>
      <c r="F2791" s="4" t="s">
        <v>677</v>
      </c>
      <c r="G2791" s="3" t="s">
        <v>30</v>
      </c>
      <c r="H2791" s="5">
        <v>786.05349999999999</v>
      </c>
      <c r="I2791" s="5">
        <v>2.1534</v>
      </c>
      <c r="J2791" s="5">
        <v>2.1084999999999998</v>
      </c>
      <c r="K2791" s="6">
        <v>0.97914925234512851</v>
      </c>
      <c r="L2791" s="5">
        <v>25.36</v>
      </c>
      <c r="M2791" s="19">
        <f>H2791*INDEX('Pliegos Tarifarios (Santiago)'!$B:$B,MATCH($B2791,'Pliegos Tarifarios (Santiago)'!$A:$A,0))</f>
        <v>103572.7673205</v>
      </c>
      <c r="N2791" s="19">
        <f>I2791*INDEX('Pliegos Tarifarios (Santiago)'!$C:$C,MATCH($B2791,'Pliegos Tarifarios (Santiago)'!$A:$A,0))</f>
        <v>7483.9328201999997</v>
      </c>
      <c r="O2791" s="19">
        <f>J2791*INDEX('Pliegos Tarifarios (Santiago)'!$D:$D,MATCH($B2791,'Pliegos Tarifarios (Santiago)'!$A:$A,0))</f>
        <v>30677.983411999998</v>
      </c>
      <c r="P2791" s="19">
        <f>H2791*INDEX('Pliegos Tarifarios (Santiago)'!$E:$E,MATCH($B2791,'Pliegos Tarifarios (Santiago)'!$A:$A,0))</f>
        <v>10237.560783999999</v>
      </c>
      <c r="Q2791" s="19" cm="1">
        <f t="array" ref="Q2791">H2791*_xlfn.IFS(H2791&lt;=350,INDEX('Pliegos Tarifarios (Santiago)'!$F:$F,MATCH($B2791,'Pliegos Tarifarios (Santiago)'!$A:$A,0)),H2791&lt;=500,INDEX('Pliegos Tarifarios (Santiago)'!$G:$G,MATCH($B2791,'Pliegos Tarifarios (Santiago)'!$A:$A,0)),H2791&lt;=1000,INDEX('Pliegos Tarifarios (Santiago)'!$H:$H,MATCH($B2791,'Pliegos Tarifarios (Santiago)'!$A:$A,0)),H2791&lt;=5000,INDEX('Pliegos Tarifarios (Santiago)'!$I:$I,MATCH($B2791,'Pliegos Tarifarios (Santiago)'!$A:$A,0)),H2791&gt;5000,INDEX('Pliegos Tarifarios (Santiago)'!$J:$J,MATCH($B2791,'Pliegos Tarifarios (Santiago)'!$A:$A,0)))/1.19</f>
        <v>1843.592704621849</v>
      </c>
      <c r="R2791" s="19">
        <f>INDEX('Pliegos Tarifarios (Santiago)'!$K:$K,MATCH($B2791,'Pliegos Tarifarios (Santiago)'!$A:$A,0))</f>
        <v>732.99199999999996</v>
      </c>
      <c r="S2791" s="21">
        <f t="shared" si="171"/>
        <v>154548.82904132185</v>
      </c>
      <c r="T2791" s="21">
        <f t="shared" si="172"/>
        <v>29364.277517851151</v>
      </c>
      <c r="U2791" s="19">
        <v>0</v>
      </c>
      <c r="V2791" s="21">
        <f t="shared" si="173"/>
        <v>183913.106559173</v>
      </c>
    </row>
    <row r="2792" spans="1:22" x14ac:dyDescent="0.3">
      <c r="A2792" s="3" t="s">
        <v>142</v>
      </c>
      <c r="B2792" s="3">
        <v>11</v>
      </c>
      <c r="C2792" s="4" t="s">
        <v>178</v>
      </c>
      <c r="D2792" s="3" t="s">
        <v>678</v>
      </c>
      <c r="E2792" s="3" t="s">
        <v>488</v>
      </c>
      <c r="F2792" s="4" t="s">
        <v>679</v>
      </c>
      <c r="G2792" s="3" t="s">
        <v>30</v>
      </c>
      <c r="H2792" s="5">
        <v>786.74149999999997</v>
      </c>
      <c r="I2792" s="5">
        <v>2.1833</v>
      </c>
      <c r="J2792" s="5">
        <v>2.1192000000000002</v>
      </c>
      <c r="K2792" s="6">
        <v>0.97064077314157471</v>
      </c>
      <c r="L2792" s="5">
        <v>25.38</v>
      </c>
      <c r="M2792" s="19">
        <f>H2792*INDEX('Pliegos Tarifarios (Santiago)'!$B:$B,MATCH($B2792,'Pliegos Tarifarios (Santiago)'!$A:$A,0))</f>
        <v>103663.4202645</v>
      </c>
      <c r="N2792" s="19">
        <f>I2792*INDEX('Pliegos Tarifarios (Santiago)'!$C:$C,MATCH($B2792,'Pliegos Tarifarios (Santiago)'!$A:$A,0))</f>
        <v>7587.8473698999996</v>
      </c>
      <c r="O2792" s="19">
        <f>J2792*INDEX('Pliegos Tarifarios (Santiago)'!$D:$D,MATCH($B2792,'Pliegos Tarifarios (Santiago)'!$A:$A,0))</f>
        <v>30833.664902400003</v>
      </c>
      <c r="P2792" s="19">
        <f>H2792*INDEX('Pliegos Tarifarios (Santiago)'!$E:$E,MATCH($B2792,'Pliegos Tarifarios (Santiago)'!$A:$A,0))</f>
        <v>10246.521295999999</v>
      </c>
      <c r="Q2792" s="19" cm="1">
        <f t="array" ref="Q2792">H2792*_xlfn.IFS(H2792&lt;=350,INDEX('Pliegos Tarifarios (Santiago)'!$F:$F,MATCH($B2792,'Pliegos Tarifarios (Santiago)'!$A:$A,0)),H2792&lt;=500,INDEX('Pliegos Tarifarios (Santiago)'!$G:$G,MATCH($B2792,'Pliegos Tarifarios (Santiago)'!$A:$A,0)),H2792&lt;=1000,INDEX('Pliegos Tarifarios (Santiago)'!$H:$H,MATCH($B2792,'Pliegos Tarifarios (Santiago)'!$A:$A,0)),H2792&lt;=5000,INDEX('Pliegos Tarifarios (Santiago)'!$I:$I,MATCH($B2792,'Pliegos Tarifarios (Santiago)'!$A:$A,0)),H2792&gt;5000,INDEX('Pliegos Tarifarios (Santiago)'!$J:$J,MATCH($B2792,'Pliegos Tarifarios (Santiago)'!$A:$A,0)))/1.19</f>
        <v>1845.2063247899162</v>
      </c>
      <c r="R2792" s="19">
        <f>INDEX('Pliegos Tarifarios (Santiago)'!$K:$K,MATCH($B2792,'Pliegos Tarifarios (Santiago)'!$A:$A,0))</f>
        <v>732.99199999999996</v>
      </c>
      <c r="S2792" s="21">
        <f t="shared" si="171"/>
        <v>154909.65215758991</v>
      </c>
      <c r="T2792" s="21">
        <f t="shared" si="172"/>
        <v>29432.833909942085</v>
      </c>
      <c r="U2792" s="19">
        <v>0</v>
      </c>
      <c r="V2792" s="21">
        <f t="shared" si="173"/>
        <v>184342.48606753198</v>
      </c>
    </row>
    <row r="2793" spans="1:22" x14ac:dyDescent="0.3">
      <c r="A2793" s="3" t="s">
        <v>142</v>
      </c>
      <c r="B2793" s="3">
        <v>11</v>
      </c>
      <c r="C2793" s="4" t="s">
        <v>178</v>
      </c>
      <c r="D2793" s="3" t="s">
        <v>680</v>
      </c>
      <c r="E2793" s="3" t="s">
        <v>488</v>
      </c>
      <c r="F2793" s="4" t="s">
        <v>681</v>
      </c>
      <c r="G2793" s="3" t="s">
        <v>30</v>
      </c>
      <c r="H2793" s="5">
        <v>784.16859999999997</v>
      </c>
      <c r="I2793" s="5">
        <v>2.1903999999999999</v>
      </c>
      <c r="J2793" s="5">
        <v>2.1903999999999999</v>
      </c>
      <c r="K2793" s="6">
        <v>1</v>
      </c>
      <c r="L2793" s="5">
        <v>25.3</v>
      </c>
      <c r="M2793" s="19">
        <f>H2793*INDEX('Pliegos Tarifarios (Santiago)'!$B:$B,MATCH($B2793,'Pliegos Tarifarios (Santiago)'!$A:$A,0))</f>
        <v>103324.4072418</v>
      </c>
      <c r="N2793" s="19">
        <f>I2793*INDEX('Pliegos Tarifarios (Santiago)'!$C:$C,MATCH($B2793,'Pliegos Tarifarios (Santiago)'!$A:$A,0))</f>
        <v>7612.5227311999988</v>
      </c>
      <c r="O2793" s="19">
        <f>J2793*INDEX('Pliegos Tarifarios (Santiago)'!$D:$D,MATCH($B2793,'Pliegos Tarifarios (Santiago)'!$A:$A,0))</f>
        <v>31869.601548800001</v>
      </c>
      <c r="P2793" s="19">
        <f>H2793*INDEX('Pliegos Tarifarios (Santiago)'!$E:$E,MATCH($B2793,'Pliegos Tarifarios (Santiago)'!$A:$A,0))</f>
        <v>10213.011846399999</v>
      </c>
      <c r="Q2793" s="19" cm="1">
        <f t="array" ref="Q2793">H2793*_xlfn.IFS(H2793&lt;=350,INDEX('Pliegos Tarifarios (Santiago)'!$F:$F,MATCH($B2793,'Pliegos Tarifarios (Santiago)'!$A:$A,0)),H2793&lt;=500,INDEX('Pliegos Tarifarios (Santiago)'!$G:$G,MATCH($B2793,'Pliegos Tarifarios (Santiago)'!$A:$A,0)),H2793&lt;=1000,INDEX('Pliegos Tarifarios (Santiago)'!$H:$H,MATCH($B2793,'Pliegos Tarifarios (Santiago)'!$A:$A,0)),H2793&lt;=5000,INDEX('Pliegos Tarifarios (Santiago)'!$I:$I,MATCH($B2793,'Pliegos Tarifarios (Santiago)'!$A:$A,0)),H2793&gt;5000,INDEX('Pliegos Tarifarios (Santiago)'!$J:$J,MATCH($B2793,'Pliegos Tarifarios (Santiago)'!$A:$A,0)))/1.19</f>
        <v>1839.1719013445381</v>
      </c>
      <c r="R2793" s="19">
        <f>INDEX('Pliegos Tarifarios (Santiago)'!$K:$K,MATCH($B2793,'Pliegos Tarifarios (Santiago)'!$A:$A,0))</f>
        <v>732.99199999999996</v>
      </c>
      <c r="S2793" s="21">
        <f t="shared" si="171"/>
        <v>155591.70726954454</v>
      </c>
      <c r="T2793" s="21">
        <f t="shared" si="172"/>
        <v>29562.424381213463</v>
      </c>
      <c r="U2793" s="19">
        <v>0</v>
      </c>
      <c r="V2793" s="21">
        <f t="shared" si="173"/>
        <v>185154.131650758</v>
      </c>
    </row>
    <row r="2794" spans="1:22" x14ac:dyDescent="0.3">
      <c r="A2794" s="3" t="s">
        <v>142</v>
      </c>
      <c r="B2794" s="3">
        <v>11</v>
      </c>
      <c r="C2794" s="4" t="s">
        <v>178</v>
      </c>
      <c r="D2794" s="3" t="s">
        <v>682</v>
      </c>
      <c r="E2794" s="3" t="s">
        <v>488</v>
      </c>
      <c r="F2794" s="4" t="s">
        <v>683</v>
      </c>
      <c r="G2794" s="3" t="s">
        <v>30</v>
      </c>
      <c r="H2794" s="5">
        <v>785.71680000000003</v>
      </c>
      <c r="I2794" s="5">
        <v>2.1917</v>
      </c>
      <c r="J2794" s="5">
        <v>2.1751999999999998</v>
      </c>
      <c r="K2794" s="6">
        <v>0.99247159739015367</v>
      </c>
      <c r="L2794" s="5">
        <v>25.35</v>
      </c>
      <c r="M2794" s="19">
        <f>H2794*INDEX('Pliegos Tarifarios (Santiago)'!$B:$B,MATCH($B2794,'Pliegos Tarifarios (Santiago)'!$A:$A,0))</f>
        <v>103528.40271840002</v>
      </c>
      <c r="N2794" s="19">
        <f>I2794*INDEX('Pliegos Tarifarios (Santiago)'!$C:$C,MATCH($B2794,'Pliegos Tarifarios (Santiago)'!$A:$A,0))</f>
        <v>7617.0407550999998</v>
      </c>
      <c r="O2794" s="19">
        <f>J2794*INDEX('Pliegos Tarifarios (Santiago)'!$D:$D,MATCH($B2794,'Pliegos Tarifarios (Santiago)'!$A:$A,0))</f>
        <v>31648.446534399998</v>
      </c>
      <c r="P2794" s="19">
        <f>H2794*INDEX('Pliegos Tarifarios (Santiago)'!$E:$E,MATCH($B2794,'Pliegos Tarifarios (Santiago)'!$A:$A,0))</f>
        <v>10233.175603199999</v>
      </c>
      <c r="Q2794" s="19" cm="1">
        <f t="array" ref="Q2794">H2794*_xlfn.IFS(H2794&lt;=350,INDEX('Pliegos Tarifarios (Santiago)'!$F:$F,MATCH($B2794,'Pliegos Tarifarios (Santiago)'!$A:$A,0)),H2794&lt;=500,INDEX('Pliegos Tarifarios (Santiago)'!$G:$G,MATCH($B2794,'Pliegos Tarifarios (Santiago)'!$A:$A,0)),H2794&lt;=1000,INDEX('Pliegos Tarifarios (Santiago)'!$H:$H,MATCH($B2794,'Pliegos Tarifarios (Santiago)'!$A:$A,0)),H2794&lt;=5000,INDEX('Pliegos Tarifarios (Santiago)'!$I:$I,MATCH($B2794,'Pliegos Tarifarios (Santiago)'!$A:$A,0)),H2794&gt;5000,INDEX('Pliegos Tarifarios (Santiago)'!$J:$J,MATCH($B2794,'Pliegos Tarifarios (Santiago)'!$A:$A,0)))/1.19</f>
        <v>1842.8030157983198</v>
      </c>
      <c r="R2794" s="19">
        <f>INDEX('Pliegos Tarifarios (Santiago)'!$K:$K,MATCH($B2794,'Pliegos Tarifarios (Santiago)'!$A:$A,0))</f>
        <v>732.99199999999996</v>
      </c>
      <c r="S2794" s="21">
        <f t="shared" si="171"/>
        <v>155602.86062689836</v>
      </c>
      <c r="T2794" s="21">
        <f t="shared" si="172"/>
        <v>29564.543519110688</v>
      </c>
      <c r="U2794" s="19">
        <v>0</v>
      </c>
      <c r="V2794" s="21">
        <f t="shared" si="173"/>
        <v>185167.40414600904</v>
      </c>
    </row>
    <row r="2795" spans="1:22" x14ac:dyDescent="0.3">
      <c r="A2795" s="3" t="s">
        <v>142</v>
      </c>
      <c r="B2795" s="3">
        <v>11</v>
      </c>
      <c r="C2795" s="4" t="s">
        <v>178</v>
      </c>
      <c r="D2795" s="3" t="s">
        <v>684</v>
      </c>
      <c r="E2795" s="3" t="s">
        <v>488</v>
      </c>
      <c r="F2795" s="4" t="s">
        <v>685</v>
      </c>
      <c r="G2795" s="3" t="s">
        <v>30</v>
      </c>
      <c r="H2795" s="5">
        <v>786.08240000000001</v>
      </c>
      <c r="I2795" s="5">
        <v>2.1379000000000001</v>
      </c>
      <c r="J2795" s="5">
        <v>2.1114000000000002</v>
      </c>
      <c r="K2795" s="6">
        <v>0.98760465877730486</v>
      </c>
      <c r="L2795" s="5">
        <v>25.36</v>
      </c>
      <c r="M2795" s="19">
        <f>H2795*INDEX('Pliegos Tarifarios (Santiago)'!$B:$B,MATCH($B2795,'Pliegos Tarifarios (Santiago)'!$A:$A,0))</f>
        <v>103576.57527120001</v>
      </c>
      <c r="N2795" s="19">
        <f>I2795*INDEX('Pliegos Tarifarios (Santiago)'!$C:$C,MATCH($B2795,'Pliegos Tarifarios (Santiago)'!$A:$A,0))</f>
        <v>7430.0640737000003</v>
      </c>
      <c r="O2795" s="19">
        <f>J2795*INDEX('Pliegos Tarifarios (Santiago)'!$D:$D,MATCH($B2795,'Pliegos Tarifarios (Santiago)'!$A:$A,0))</f>
        <v>30720.177460800005</v>
      </c>
      <c r="P2795" s="19">
        <f>H2795*INDEX('Pliegos Tarifarios (Santiago)'!$E:$E,MATCH($B2795,'Pliegos Tarifarios (Santiago)'!$A:$A,0))</f>
        <v>10237.937177599999</v>
      </c>
      <c r="Q2795" s="19" cm="1">
        <f t="array" ref="Q2795">H2795*_xlfn.IFS(H2795&lt;=350,INDEX('Pliegos Tarifarios (Santiago)'!$F:$F,MATCH($B2795,'Pliegos Tarifarios (Santiago)'!$A:$A,0)),H2795&lt;=500,INDEX('Pliegos Tarifarios (Santiago)'!$G:$G,MATCH($B2795,'Pliegos Tarifarios (Santiago)'!$A:$A,0)),H2795&lt;=1000,INDEX('Pliegos Tarifarios (Santiago)'!$H:$H,MATCH($B2795,'Pliegos Tarifarios (Santiago)'!$A:$A,0)),H2795&lt;=5000,INDEX('Pliegos Tarifarios (Santiago)'!$I:$I,MATCH($B2795,'Pliegos Tarifarios (Santiago)'!$A:$A,0)),H2795&gt;5000,INDEX('Pliegos Tarifarios (Santiago)'!$J:$J,MATCH($B2795,'Pliegos Tarifarios (Santiago)'!$A:$A,0)))/1.19</f>
        <v>1843.6604860504206</v>
      </c>
      <c r="R2795" s="19">
        <f>INDEX('Pliegos Tarifarios (Santiago)'!$K:$K,MATCH($B2795,'Pliegos Tarifarios (Santiago)'!$A:$A,0))</f>
        <v>732.99199999999996</v>
      </c>
      <c r="S2795" s="21">
        <f t="shared" si="171"/>
        <v>154541.40646935042</v>
      </c>
      <c r="T2795" s="21">
        <f t="shared" si="172"/>
        <v>29362.86722917658</v>
      </c>
      <c r="U2795" s="19">
        <v>0</v>
      </c>
      <c r="V2795" s="21">
        <f t="shared" si="173"/>
        <v>183904.27369852699</v>
      </c>
    </row>
    <row r="2796" spans="1:22" x14ac:dyDescent="0.3">
      <c r="A2796" s="3" t="s">
        <v>142</v>
      </c>
      <c r="B2796" s="3">
        <v>11</v>
      </c>
      <c r="C2796" s="4" t="s">
        <v>178</v>
      </c>
      <c r="D2796" s="3" t="s">
        <v>686</v>
      </c>
      <c r="E2796" s="3" t="s">
        <v>488</v>
      </c>
      <c r="F2796" s="4" t="s">
        <v>687</v>
      </c>
      <c r="G2796" s="3" t="s">
        <v>30</v>
      </c>
      <c r="H2796" s="5">
        <v>785.43420000000003</v>
      </c>
      <c r="I2796" s="5">
        <v>2.1861999999999999</v>
      </c>
      <c r="J2796" s="5">
        <v>2.1494</v>
      </c>
      <c r="K2796" s="6">
        <v>0.98316713932851529</v>
      </c>
      <c r="L2796" s="5">
        <v>25.34</v>
      </c>
      <c r="M2796" s="19">
        <f>H2796*INDEX('Pliegos Tarifarios (Santiago)'!$B:$B,MATCH($B2796,'Pliegos Tarifarios (Santiago)'!$A:$A,0))</f>
        <v>103491.16649460001</v>
      </c>
      <c r="N2796" s="19">
        <f>I2796*INDEX('Pliegos Tarifarios (Santiago)'!$C:$C,MATCH($B2796,'Pliegos Tarifarios (Santiago)'!$A:$A,0))</f>
        <v>7597.9260385999996</v>
      </c>
      <c r="O2796" s="19">
        <f>J2796*INDEX('Pliegos Tarifarios (Santiago)'!$D:$D,MATCH($B2796,'Pliegos Tarifarios (Santiago)'!$A:$A,0))</f>
        <v>31273.0649968</v>
      </c>
      <c r="P2796" s="19">
        <f>H2796*INDEX('Pliegos Tarifarios (Santiago)'!$E:$E,MATCH($B2796,'Pliegos Tarifarios (Santiago)'!$A:$A,0))</f>
        <v>10229.495020799999</v>
      </c>
      <c r="Q2796" s="19" cm="1">
        <f t="array" ref="Q2796">H2796*_xlfn.IFS(H2796&lt;=350,INDEX('Pliegos Tarifarios (Santiago)'!$F:$F,MATCH($B2796,'Pliegos Tarifarios (Santiago)'!$A:$A,0)),H2796&lt;=500,INDEX('Pliegos Tarifarios (Santiago)'!$G:$G,MATCH($B2796,'Pliegos Tarifarios (Santiago)'!$A:$A,0)),H2796&lt;=1000,INDEX('Pliegos Tarifarios (Santiago)'!$H:$H,MATCH($B2796,'Pliegos Tarifarios (Santiago)'!$A:$A,0)),H2796&lt;=5000,INDEX('Pliegos Tarifarios (Santiago)'!$I:$I,MATCH($B2796,'Pliegos Tarifarios (Santiago)'!$A:$A,0)),H2796&gt;5000,INDEX('Pliegos Tarifarios (Santiago)'!$J:$J,MATCH($B2796,'Pliegos Tarifarios (Santiago)'!$A:$A,0)))/1.19</f>
        <v>1842.1402119327736</v>
      </c>
      <c r="R2796" s="19">
        <f>INDEX('Pliegos Tarifarios (Santiago)'!$K:$K,MATCH($B2796,'Pliegos Tarifarios (Santiago)'!$A:$A,0))</f>
        <v>732.99199999999996</v>
      </c>
      <c r="S2796" s="21">
        <f t="shared" si="171"/>
        <v>155166.78476273277</v>
      </c>
      <c r="T2796" s="21">
        <f t="shared" si="172"/>
        <v>29481.689104919227</v>
      </c>
      <c r="U2796" s="19">
        <v>0</v>
      </c>
      <c r="V2796" s="21">
        <f t="shared" si="173"/>
        <v>184648.47386765201</v>
      </c>
    </row>
    <row r="2797" spans="1:22" x14ac:dyDescent="0.3">
      <c r="A2797" s="3" t="s">
        <v>142</v>
      </c>
      <c r="B2797" s="3">
        <v>11</v>
      </c>
      <c r="C2797" s="4" t="s">
        <v>178</v>
      </c>
      <c r="D2797" s="3" t="s">
        <v>688</v>
      </c>
      <c r="E2797" s="3" t="s">
        <v>488</v>
      </c>
      <c r="F2797" s="4" t="s">
        <v>689</v>
      </c>
      <c r="G2797" s="3" t="s">
        <v>30</v>
      </c>
      <c r="H2797" s="5">
        <v>788.69830000000002</v>
      </c>
      <c r="I2797" s="5">
        <v>2.2119</v>
      </c>
      <c r="J2797" s="5">
        <v>2.1587999999999998</v>
      </c>
      <c r="K2797" s="6">
        <v>0.97599348975993483</v>
      </c>
      <c r="L2797" s="5">
        <v>25.44</v>
      </c>
      <c r="M2797" s="19">
        <f>H2797*INDEX('Pliegos Tarifarios (Santiago)'!$B:$B,MATCH($B2797,'Pliegos Tarifarios (Santiago)'!$A:$A,0))</f>
        <v>103921.25410290001</v>
      </c>
      <c r="N2797" s="19">
        <f>I2797*INDEX('Pliegos Tarifarios (Santiago)'!$C:$C,MATCH($B2797,'Pliegos Tarifarios (Santiago)'!$A:$A,0))</f>
        <v>7687.2438956999995</v>
      </c>
      <c r="O2797" s="19">
        <f>J2797*INDEX('Pliegos Tarifarios (Santiago)'!$D:$D,MATCH($B2797,'Pliegos Tarifarios (Santiago)'!$A:$A,0))</f>
        <v>31409.831913599999</v>
      </c>
      <c r="P2797" s="19">
        <f>H2797*INDEX('Pliegos Tarifarios (Santiago)'!$E:$E,MATCH($B2797,'Pliegos Tarifarios (Santiago)'!$A:$A,0))</f>
        <v>10272.0066592</v>
      </c>
      <c r="Q2797" s="19" cm="1">
        <f t="array" ref="Q2797">H2797*_xlfn.IFS(H2797&lt;=350,INDEX('Pliegos Tarifarios (Santiago)'!$F:$F,MATCH($B2797,'Pliegos Tarifarios (Santiago)'!$A:$A,0)),H2797&lt;=500,INDEX('Pliegos Tarifarios (Santiago)'!$G:$G,MATCH($B2797,'Pliegos Tarifarios (Santiago)'!$A:$A,0)),H2797&lt;=1000,INDEX('Pliegos Tarifarios (Santiago)'!$H:$H,MATCH($B2797,'Pliegos Tarifarios (Santiago)'!$A:$A,0)),H2797&lt;=5000,INDEX('Pliegos Tarifarios (Santiago)'!$I:$I,MATCH($B2797,'Pliegos Tarifarios (Santiago)'!$A:$A,0)),H2797&gt;5000,INDEX('Pliegos Tarifarios (Santiago)'!$J:$J,MATCH($B2797,'Pliegos Tarifarios (Santiago)'!$A:$A,0)))/1.19</f>
        <v>1849.7957607563028</v>
      </c>
      <c r="R2797" s="19">
        <f>INDEX('Pliegos Tarifarios (Santiago)'!$K:$K,MATCH($B2797,'Pliegos Tarifarios (Santiago)'!$A:$A,0))</f>
        <v>732.99199999999996</v>
      </c>
      <c r="S2797" s="21">
        <f t="shared" si="171"/>
        <v>155873.12433215632</v>
      </c>
      <c r="T2797" s="21">
        <f t="shared" si="172"/>
        <v>29615.893623109703</v>
      </c>
      <c r="U2797" s="19">
        <v>0</v>
      </c>
      <c r="V2797" s="21">
        <f t="shared" si="173"/>
        <v>185489.01795526603</v>
      </c>
    </row>
    <row r="2798" spans="1:22" x14ac:dyDescent="0.3">
      <c r="A2798" s="7" t="s">
        <v>143</v>
      </c>
      <c r="B2798" s="7">
        <v>12</v>
      </c>
      <c r="C2798" s="8" t="s">
        <v>178</v>
      </c>
      <c r="D2798" s="7" t="s">
        <v>179</v>
      </c>
      <c r="E2798" s="7" t="s">
        <v>14</v>
      </c>
      <c r="F2798" s="8" t="s">
        <v>15</v>
      </c>
      <c r="G2798" s="7" t="s">
        <v>16</v>
      </c>
      <c r="H2798" s="9">
        <v>53363.695</v>
      </c>
      <c r="I2798" s="9">
        <v>138.94290000000001</v>
      </c>
      <c r="J2798" s="9">
        <v>137.65029999999999</v>
      </c>
      <c r="K2798" s="10">
        <v>0.99069689779038717</v>
      </c>
      <c r="L2798" s="9">
        <v>1721.41</v>
      </c>
      <c r="M2798" s="19">
        <f>H2798*INDEX('Pliegos Tarifarios (Santiago)'!$B:$B,MATCH($B2798,'Pliegos Tarifarios (Santiago)'!$A:$A,0))</f>
        <v>7031360.5442850003</v>
      </c>
      <c r="N2798" s="19">
        <f>I2798*INDEX('Pliegos Tarifarios (Santiago)'!$C:$C,MATCH($B2798,'Pliegos Tarifarios (Santiago)'!$A:$A,0))</f>
        <v>481434.78647070006</v>
      </c>
      <c r="O2798" s="19">
        <f>J2798*INDEX('Pliegos Tarifarios (Santiago)'!$D:$D,MATCH($B2798,'Pliegos Tarifarios (Santiago)'!$A:$A,0))</f>
        <v>2001276.9265046997</v>
      </c>
      <c r="P2798" s="19">
        <f>H2798*INDEX('Pliegos Tarifarios (Santiago)'!$E:$E,MATCH($B2798,'Pliegos Tarifarios (Santiago)'!$A:$A,0))</f>
        <v>695008.76367999997</v>
      </c>
      <c r="Q2798" s="19" cm="1">
        <f t="array" ref="Q2798">H2798*_xlfn.IFS(H2798&lt;=350,INDEX('Pliegos Tarifarios (Santiago)'!$F:$F,MATCH($B2798,'Pliegos Tarifarios (Santiago)'!$A:$A,0)),H2798&lt;=500,INDEX('Pliegos Tarifarios (Santiago)'!$G:$G,MATCH($B2798,'Pliegos Tarifarios (Santiago)'!$A:$A,0)),H2798&lt;=1000,INDEX('Pliegos Tarifarios (Santiago)'!$H:$H,MATCH($B2798,'Pliegos Tarifarios (Santiago)'!$A:$A,0)),H2798&lt;=5000,INDEX('Pliegos Tarifarios (Santiago)'!$I:$I,MATCH($B2798,'Pliegos Tarifarios (Santiago)'!$A:$A,0)),H2798&gt;5000,INDEX('Pliegos Tarifarios (Santiago)'!$J:$J,MATCH($B2798,'Pliegos Tarifarios (Santiago)'!$A:$A,0)))/1.19</f>
        <v>178297.52211764705</v>
      </c>
      <c r="R2798" s="19">
        <f>INDEX('Pliegos Tarifarios (Santiago)'!$K:$K,MATCH($B2798,'Pliegos Tarifarios (Santiago)'!$A:$A,0))</f>
        <v>733.35299999999995</v>
      </c>
      <c r="S2798" s="21">
        <f t="shared" si="171"/>
        <v>10388111.896058047</v>
      </c>
      <c r="T2798" s="21">
        <f t="shared" si="172"/>
        <v>1973741.2602510289</v>
      </c>
      <c r="U2798" s="19">
        <v>0</v>
      </c>
      <c r="V2798" s="21">
        <f t="shared" si="173"/>
        <v>12361853.156309076</v>
      </c>
    </row>
    <row r="2799" spans="1:22" x14ac:dyDescent="0.3">
      <c r="A2799" s="7" t="s">
        <v>143</v>
      </c>
      <c r="B2799" s="7">
        <v>12</v>
      </c>
      <c r="C2799" s="8" t="s">
        <v>178</v>
      </c>
      <c r="D2799" s="7" t="s">
        <v>180</v>
      </c>
      <c r="E2799" s="7" t="s">
        <v>18</v>
      </c>
      <c r="F2799" s="8" t="s">
        <v>181</v>
      </c>
      <c r="G2799" s="7" t="s">
        <v>16</v>
      </c>
      <c r="H2799" s="9">
        <v>4263.9449000000004</v>
      </c>
      <c r="I2799" s="9">
        <v>11.065300000000001</v>
      </c>
      <c r="J2799" s="9">
        <v>11.002800000000001</v>
      </c>
      <c r="K2799" s="10">
        <v>0.99435171210902551</v>
      </c>
      <c r="L2799" s="9">
        <v>137.55000000000001</v>
      </c>
      <c r="M2799" s="19">
        <f>H2799*INDEX('Pliegos Tarifarios (Santiago)'!$B:$B,MATCH($B2799,'Pliegos Tarifarios (Santiago)'!$A:$A,0))</f>
        <v>561830.17185870011</v>
      </c>
      <c r="N2799" s="19">
        <f>I2799*INDEX('Pliegos Tarifarios (Santiago)'!$C:$C,MATCH($B2799,'Pliegos Tarifarios (Santiago)'!$A:$A,0))</f>
        <v>38341.076389900001</v>
      </c>
      <c r="O2799" s="19">
        <f>J2799*INDEX('Pliegos Tarifarios (Santiago)'!$D:$D,MATCH($B2799,'Pliegos Tarifarios (Santiago)'!$A:$A,0))</f>
        <v>159968.0477772</v>
      </c>
      <c r="P2799" s="19">
        <f>H2799*INDEX('Pliegos Tarifarios (Santiago)'!$E:$E,MATCH($B2799,'Pliegos Tarifarios (Santiago)'!$A:$A,0))</f>
        <v>55533.618377600003</v>
      </c>
      <c r="Q2799" s="19" cm="1">
        <f t="array" ref="Q2799">H2799*_xlfn.IFS(H2799&lt;=350,INDEX('Pliegos Tarifarios (Santiago)'!$F:$F,MATCH($B2799,'Pliegos Tarifarios (Santiago)'!$A:$A,0)),H2799&lt;=500,INDEX('Pliegos Tarifarios (Santiago)'!$G:$G,MATCH($B2799,'Pliegos Tarifarios (Santiago)'!$A:$A,0)),H2799&lt;=1000,INDEX('Pliegos Tarifarios (Santiago)'!$H:$H,MATCH($B2799,'Pliegos Tarifarios (Santiago)'!$A:$A,0)),H2799&lt;=5000,INDEX('Pliegos Tarifarios (Santiago)'!$I:$I,MATCH($B2799,'Pliegos Tarifarios (Santiago)'!$A:$A,0)),H2799&gt;5000,INDEX('Pliegos Tarifarios (Santiago)'!$J:$J,MATCH($B2799,'Pliegos Tarifarios (Santiago)'!$A:$A,0)))/1.19</f>
        <v>13049.821282184876</v>
      </c>
      <c r="R2799" s="19">
        <f>INDEX('Pliegos Tarifarios (Santiago)'!$K:$K,MATCH($B2799,'Pliegos Tarifarios (Santiago)'!$A:$A,0))</f>
        <v>733.35299999999995</v>
      </c>
      <c r="S2799" s="21">
        <f t="shared" si="171"/>
        <v>829456.08868558507</v>
      </c>
      <c r="T2799" s="21">
        <f t="shared" si="172"/>
        <v>157596.65685026118</v>
      </c>
      <c r="U2799" s="19">
        <v>0</v>
      </c>
      <c r="V2799" s="21">
        <f t="shared" si="173"/>
        <v>987052.74553584622</v>
      </c>
    </row>
    <row r="2800" spans="1:22" x14ac:dyDescent="0.3">
      <c r="A2800" s="7" t="s">
        <v>143</v>
      </c>
      <c r="B2800" s="7">
        <v>12</v>
      </c>
      <c r="C2800" s="8" t="s">
        <v>178</v>
      </c>
      <c r="D2800" s="7" t="s">
        <v>182</v>
      </c>
      <c r="E2800" s="7" t="s">
        <v>18</v>
      </c>
      <c r="F2800" s="8" t="s">
        <v>23</v>
      </c>
      <c r="G2800" s="7" t="s">
        <v>16</v>
      </c>
      <c r="H2800" s="9">
        <v>4266.5145000000002</v>
      </c>
      <c r="I2800" s="9">
        <v>11.1686</v>
      </c>
      <c r="J2800" s="9">
        <v>11.1416</v>
      </c>
      <c r="K2800" s="10">
        <v>0.99758250810307481</v>
      </c>
      <c r="L2800" s="9">
        <v>137.63</v>
      </c>
      <c r="M2800" s="19">
        <f>H2800*INDEX('Pliegos Tarifarios (Santiago)'!$B:$B,MATCH($B2800,'Pliegos Tarifarios (Santiago)'!$A:$A,0))</f>
        <v>562168.75006350002</v>
      </c>
      <c r="N2800" s="19">
        <f>I2800*INDEX('Pliegos Tarifarios (Santiago)'!$C:$C,MATCH($B2800,'Pliegos Tarifarios (Santiago)'!$A:$A,0))</f>
        <v>38699.009133799998</v>
      </c>
      <c r="O2800" s="19">
        <f>J2800*INDEX('Pliegos Tarifarios (Santiago)'!$D:$D,MATCH($B2800,'Pliegos Tarifarios (Santiago)'!$A:$A,0))</f>
        <v>161986.0400184</v>
      </c>
      <c r="P2800" s="19">
        <f>H2800*INDEX('Pliegos Tarifarios (Santiago)'!$E:$E,MATCH($B2800,'Pliegos Tarifarios (Santiago)'!$A:$A,0))</f>
        <v>55567.084847999999</v>
      </c>
      <c r="Q2800" s="19" cm="1">
        <f t="array" ref="Q2800">H2800*_xlfn.IFS(H2800&lt;=350,INDEX('Pliegos Tarifarios (Santiago)'!$F:$F,MATCH($B2800,'Pliegos Tarifarios (Santiago)'!$A:$A,0)),H2800&lt;=500,INDEX('Pliegos Tarifarios (Santiago)'!$G:$G,MATCH($B2800,'Pliegos Tarifarios (Santiago)'!$A:$A,0)),H2800&lt;=1000,INDEX('Pliegos Tarifarios (Santiago)'!$H:$H,MATCH($B2800,'Pliegos Tarifarios (Santiago)'!$A:$A,0)),H2800&lt;=5000,INDEX('Pliegos Tarifarios (Santiago)'!$I:$I,MATCH($B2800,'Pliegos Tarifarios (Santiago)'!$A:$A,0)),H2800&gt;5000,INDEX('Pliegos Tarifarios (Santiago)'!$J:$J,MATCH($B2800,'Pliegos Tarifarios (Santiago)'!$A:$A,0)))/1.19</f>
        <v>13057.685553781514</v>
      </c>
      <c r="R2800" s="19">
        <f>INDEX('Pliegos Tarifarios (Santiago)'!$K:$K,MATCH($B2800,'Pliegos Tarifarios (Santiago)'!$A:$A,0))</f>
        <v>733.35299999999995</v>
      </c>
      <c r="S2800" s="21">
        <f t="shared" si="171"/>
        <v>832211.92261748144</v>
      </c>
      <c r="T2800" s="21">
        <f t="shared" si="172"/>
        <v>158120.26529732149</v>
      </c>
      <c r="U2800" s="19">
        <v>0</v>
      </c>
      <c r="V2800" s="21">
        <f t="shared" si="173"/>
        <v>990332.18791480293</v>
      </c>
    </row>
    <row r="2801" spans="1:22" x14ac:dyDescent="0.3">
      <c r="A2801" s="7" t="s">
        <v>143</v>
      </c>
      <c r="B2801" s="7">
        <v>12</v>
      </c>
      <c r="C2801" s="8" t="s">
        <v>178</v>
      </c>
      <c r="D2801" s="7" t="s">
        <v>183</v>
      </c>
      <c r="E2801" s="7" t="s">
        <v>18</v>
      </c>
      <c r="F2801" s="8" t="s">
        <v>25</v>
      </c>
      <c r="G2801" s="7" t="s">
        <v>16</v>
      </c>
      <c r="H2801" s="9">
        <v>3414.5119</v>
      </c>
      <c r="I2801" s="9">
        <v>8.9091000000000005</v>
      </c>
      <c r="J2801" s="9">
        <v>8.8681000000000001</v>
      </c>
      <c r="K2801" s="10">
        <v>0.99539796387962864</v>
      </c>
      <c r="L2801" s="9">
        <v>110.15</v>
      </c>
      <c r="M2801" s="19">
        <f>H2801*INDEX('Pliegos Tarifarios (Santiago)'!$B:$B,MATCH($B2801,'Pliegos Tarifarios (Santiago)'!$A:$A,0))</f>
        <v>449906.33147969999</v>
      </c>
      <c r="N2801" s="19">
        <f>I2801*INDEX('Pliegos Tarifarios (Santiago)'!$C:$C,MATCH($B2801,'Pliegos Tarifarios (Santiago)'!$A:$A,0))</f>
        <v>30869.880045300004</v>
      </c>
      <c r="O2801" s="19">
        <f>J2801*INDEX('Pliegos Tarifarios (Santiago)'!$D:$D,MATCH($B2801,'Pliegos Tarifarios (Santiago)'!$A:$A,0))</f>
        <v>128931.96681690001</v>
      </c>
      <c r="P2801" s="19">
        <f>H2801*INDEX('Pliegos Tarifarios (Santiago)'!$E:$E,MATCH($B2801,'Pliegos Tarifarios (Santiago)'!$A:$A,0))</f>
        <v>44470.602985599995</v>
      </c>
      <c r="Q2801" s="19" cm="1">
        <f t="array" ref="Q2801">H2801*_xlfn.IFS(H2801&lt;=350,INDEX('Pliegos Tarifarios (Santiago)'!$F:$F,MATCH($B2801,'Pliegos Tarifarios (Santiago)'!$A:$A,0)),H2801&lt;=500,INDEX('Pliegos Tarifarios (Santiago)'!$G:$G,MATCH($B2801,'Pliegos Tarifarios (Santiago)'!$A:$A,0)),H2801&lt;=1000,INDEX('Pliegos Tarifarios (Santiago)'!$H:$H,MATCH($B2801,'Pliegos Tarifarios (Santiago)'!$A:$A,0)),H2801&lt;=5000,INDEX('Pliegos Tarifarios (Santiago)'!$I:$I,MATCH($B2801,'Pliegos Tarifarios (Santiago)'!$A:$A,0)),H2801&gt;5000,INDEX('Pliegos Tarifarios (Santiago)'!$J:$J,MATCH($B2801,'Pliegos Tarifarios (Santiago)'!$A:$A,0)))/1.19</f>
        <v>10450.128016638655</v>
      </c>
      <c r="R2801" s="19">
        <f>INDEX('Pliegos Tarifarios (Santiago)'!$K:$K,MATCH($B2801,'Pliegos Tarifarios (Santiago)'!$A:$A,0))</f>
        <v>733.35299999999995</v>
      </c>
      <c r="S2801" s="21">
        <f t="shared" si="171"/>
        <v>665362.2623441387</v>
      </c>
      <c r="T2801" s="21">
        <f t="shared" si="172"/>
        <v>126418.82984538635</v>
      </c>
      <c r="U2801" s="19">
        <v>0</v>
      </c>
      <c r="V2801" s="21">
        <f t="shared" si="173"/>
        <v>791781.09218952502</v>
      </c>
    </row>
    <row r="2802" spans="1:22" x14ac:dyDescent="0.3">
      <c r="A2802" s="7" t="s">
        <v>143</v>
      </c>
      <c r="B2802" s="7">
        <v>12</v>
      </c>
      <c r="C2802" s="8" t="s">
        <v>178</v>
      </c>
      <c r="D2802" s="7" t="s">
        <v>184</v>
      </c>
      <c r="E2802" s="7" t="s">
        <v>19</v>
      </c>
      <c r="F2802" s="8" t="s">
        <v>185</v>
      </c>
      <c r="G2802" s="7" t="s">
        <v>16</v>
      </c>
      <c r="H2802" s="9">
        <v>5119.6846999999998</v>
      </c>
      <c r="I2802" s="9">
        <v>13.2537</v>
      </c>
      <c r="J2802" s="9">
        <v>13.130699999999999</v>
      </c>
      <c r="K2802" s="10">
        <v>0.99071957264763788</v>
      </c>
      <c r="L2802" s="9">
        <v>165.15</v>
      </c>
      <c r="M2802" s="19">
        <f>H2802*INDEX('Pliegos Tarifarios (Santiago)'!$B:$B,MATCH($B2802,'Pliegos Tarifarios (Santiago)'!$A:$A,0))</f>
        <v>674585.01512610004</v>
      </c>
      <c r="N2802" s="19">
        <f>I2802*INDEX('Pliegos Tarifarios (Santiago)'!$C:$C,MATCH($B2802,'Pliegos Tarifarios (Santiago)'!$A:$A,0))</f>
        <v>45923.8451871</v>
      </c>
      <c r="O2802" s="19">
        <f>J2802*INDEX('Pliegos Tarifarios (Santiago)'!$D:$D,MATCH($B2802,'Pliegos Tarifarios (Santiago)'!$A:$A,0))</f>
        <v>190905.26456429999</v>
      </c>
      <c r="P2802" s="19">
        <f>H2802*INDEX('Pliegos Tarifarios (Santiago)'!$E:$E,MATCH($B2802,'Pliegos Tarifarios (Santiago)'!$A:$A,0))</f>
        <v>66678.773532799998</v>
      </c>
      <c r="Q2802" s="19" cm="1">
        <f t="array" ref="Q2802">H2802*_xlfn.IFS(H2802&lt;=350,INDEX('Pliegos Tarifarios (Santiago)'!$F:$F,MATCH($B2802,'Pliegos Tarifarios (Santiago)'!$A:$A,0)),H2802&lt;=500,INDEX('Pliegos Tarifarios (Santiago)'!$G:$G,MATCH($B2802,'Pliegos Tarifarios (Santiago)'!$A:$A,0)),H2802&lt;=1000,INDEX('Pliegos Tarifarios (Santiago)'!$H:$H,MATCH($B2802,'Pliegos Tarifarios (Santiago)'!$A:$A,0)),H2802&lt;=5000,INDEX('Pliegos Tarifarios (Santiago)'!$I:$I,MATCH($B2802,'Pliegos Tarifarios (Santiago)'!$A:$A,0)),H2802&gt;5000,INDEX('Pliegos Tarifarios (Santiago)'!$J:$J,MATCH($B2802,'Pliegos Tarifarios (Santiago)'!$A:$A,0)))/1.19</f>
        <v>17105.770056470588</v>
      </c>
      <c r="R2802" s="19">
        <f>INDEX('Pliegos Tarifarios (Santiago)'!$K:$K,MATCH($B2802,'Pliegos Tarifarios (Santiago)'!$A:$A,0))</f>
        <v>733.35299999999995</v>
      </c>
      <c r="S2802" s="21">
        <f t="shared" si="171"/>
        <v>995932.02146677056</v>
      </c>
      <c r="T2802" s="21">
        <f t="shared" si="172"/>
        <v>189227.0840786864</v>
      </c>
      <c r="U2802" s="19">
        <v>0</v>
      </c>
      <c r="V2802" s="21">
        <f t="shared" si="173"/>
        <v>1185159.105545457</v>
      </c>
    </row>
    <row r="2803" spans="1:22" x14ac:dyDescent="0.3">
      <c r="A2803" s="7" t="s">
        <v>143</v>
      </c>
      <c r="B2803" s="7">
        <v>12</v>
      </c>
      <c r="C2803" s="8" t="s">
        <v>178</v>
      </c>
      <c r="D2803" s="7" t="s">
        <v>186</v>
      </c>
      <c r="E2803" s="7" t="s">
        <v>187</v>
      </c>
      <c r="F2803" s="8" t="s">
        <v>188</v>
      </c>
      <c r="G2803" s="7" t="s">
        <v>16</v>
      </c>
      <c r="H2803" s="9">
        <v>4268.1260000000002</v>
      </c>
      <c r="I2803" s="9">
        <v>11.2751</v>
      </c>
      <c r="J2803" s="9">
        <v>11.077</v>
      </c>
      <c r="K2803" s="10">
        <v>0.98243031103936995</v>
      </c>
      <c r="L2803" s="9">
        <v>137.68</v>
      </c>
      <c r="M2803" s="19">
        <f>H2803*INDEX('Pliegos Tarifarios (Santiago)'!$B:$B,MATCH($B2803,'Pliegos Tarifarios (Santiago)'!$A:$A,0))</f>
        <v>562381.08613800001</v>
      </c>
      <c r="N2803" s="19">
        <f>I2803*INDEX('Pliegos Tarifarios (Santiago)'!$C:$C,MATCH($B2803,'Pliegos Tarifarios (Santiago)'!$A:$A,0))</f>
        <v>39068.029823299999</v>
      </c>
      <c r="O2803" s="19">
        <f>J2803*INDEX('Pliegos Tarifarios (Santiago)'!$D:$D,MATCH($B2803,'Pliegos Tarifarios (Santiago)'!$A:$A,0))</f>
        <v>161046.830373</v>
      </c>
      <c r="P2803" s="19">
        <f>H2803*INDEX('Pliegos Tarifarios (Santiago)'!$E:$E,MATCH($B2803,'Pliegos Tarifarios (Santiago)'!$A:$A,0))</f>
        <v>55588.073023999998</v>
      </c>
      <c r="Q2803" s="19" cm="1">
        <f t="array" ref="Q2803">H2803*_xlfn.IFS(H2803&lt;=350,INDEX('Pliegos Tarifarios (Santiago)'!$F:$F,MATCH($B2803,'Pliegos Tarifarios (Santiago)'!$A:$A,0)),H2803&lt;=500,INDEX('Pliegos Tarifarios (Santiago)'!$G:$G,MATCH($B2803,'Pliegos Tarifarios (Santiago)'!$A:$A,0)),H2803&lt;=1000,INDEX('Pliegos Tarifarios (Santiago)'!$H:$H,MATCH($B2803,'Pliegos Tarifarios (Santiago)'!$A:$A,0)),H2803&lt;=5000,INDEX('Pliegos Tarifarios (Santiago)'!$I:$I,MATCH($B2803,'Pliegos Tarifarios (Santiago)'!$A:$A,0)),H2803&gt;5000,INDEX('Pliegos Tarifarios (Santiago)'!$J:$J,MATCH($B2803,'Pliegos Tarifarios (Santiago)'!$A:$A,0)))/1.19</f>
        <v>13062.617556302523</v>
      </c>
      <c r="R2803" s="19">
        <f>INDEX('Pliegos Tarifarios (Santiago)'!$K:$K,MATCH($B2803,'Pliegos Tarifarios (Santiago)'!$A:$A,0))</f>
        <v>733.35299999999995</v>
      </c>
      <c r="S2803" s="21">
        <f t="shared" si="171"/>
        <v>831879.9899146026</v>
      </c>
      <c r="T2803" s="21">
        <f t="shared" si="172"/>
        <v>158057.19808377451</v>
      </c>
      <c r="U2803" s="19">
        <v>0</v>
      </c>
      <c r="V2803" s="21">
        <f t="shared" si="173"/>
        <v>989937.18799837714</v>
      </c>
    </row>
    <row r="2804" spans="1:22" x14ac:dyDescent="0.3">
      <c r="A2804" s="7" t="s">
        <v>143</v>
      </c>
      <c r="B2804" s="7">
        <v>12</v>
      </c>
      <c r="C2804" s="8" t="s">
        <v>178</v>
      </c>
      <c r="D2804" s="7" t="s">
        <v>189</v>
      </c>
      <c r="E2804" s="7" t="s">
        <v>190</v>
      </c>
      <c r="F2804" s="8" t="s">
        <v>191</v>
      </c>
      <c r="G2804" s="7" t="s">
        <v>16</v>
      </c>
      <c r="H2804" s="9">
        <v>4268.1970000000001</v>
      </c>
      <c r="I2804" s="9">
        <v>11.2807</v>
      </c>
      <c r="J2804" s="9">
        <v>11.252000000000001</v>
      </c>
      <c r="K2804" s="10">
        <v>0.99745583164165352</v>
      </c>
      <c r="L2804" s="9">
        <v>137.68</v>
      </c>
      <c r="M2804" s="19">
        <f>H2804*INDEX('Pliegos Tarifarios (Santiago)'!$B:$B,MATCH($B2804,'Pliegos Tarifarios (Santiago)'!$A:$A,0))</f>
        <v>562390.44131100003</v>
      </c>
      <c r="N2804" s="19">
        <f>I2804*INDEX('Pliegos Tarifarios (Santiago)'!$C:$C,MATCH($B2804,'Pliegos Tarifarios (Santiago)'!$A:$A,0))</f>
        <v>39087.433728099997</v>
      </c>
      <c r="O2804" s="19">
        <f>J2804*INDEX('Pliegos Tarifarios (Santiago)'!$D:$D,MATCH($B2804,'Pliegos Tarifarios (Santiago)'!$A:$A,0))</f>
        <v>163591.128948</v>
      </c>
      <c r="P2804" s="19">
        <f>H2804*INDEX('Pliegos Tarifarios (Santiago)'!$E:$E,MATCH($B2804,'Pliegos Tarifarios (Santiago)'!$A:$A,0))</f>
        <v>55588.997727999995</v>
      </c>
      <c r="Q2804" s="19" cm="1">
        <f t="array" ref="Q2804">H2804*_xlfn.IFS(H2804&lt;=350,INDEX('Pliegos Tarifarios (Santiago)'!$F:$F,MATCH($B2804,'Pliegos Tarifarios (Santiago)'!$A:$A,0)),H2804&lt;=500,INDEX('Pliegos Tarifarios (Santiago)'!$G:$G,MATCH($B2804,'Pliegos Tarifarios (Santiago)'!$A:$A,0)),H2804&lt;=1000,INDEX('Pliegos Tarifarios (Santiago)'!$H:$H,MATCH($B2804,'Pliegos Tarifarios (Santiago)'!$A:$A,0)),H2804&lt;=5000,INDEX('Pliegos Tarifarios (Santiago)'!$I:$I,MATCH($B2804,'Pliegos Tarifarios (Santiago)'!$A:$A,0)),H2804&gt;5000,INDEX('Pliegos Tarifarios (Santiago)'!$J:$J,MATCH($B2804,'Pliegos Tarifarios (Santiago)'!$A:$A,0)))/1.19</f>
        <v>13062.834852100841</v>
      </c>
      <c r="R2804" s="19">
        <f>INDEX('Pliegos Tarifarios (Santiago)'!$K:$K,MATCH($B2804,'Pliegos Tarifarios (Santiago)'!$A:$A,0))</f>
        <v>733.35299999999995</v>
      </c>
      <c r="S2804" s="21">
        <f t="shared" si="171"/>
        <v>834454.18956720096</v>
      </c>
      <c r="T2804" s="21">
        <f t="shared" si="172"/>
        <v>158546.29601776818</v>
      </c>
      <c r="U2804" s="19">
        <v>0</v>
      </c>
      <c r="V2804" s="21">
        <f t="shared" si="173"/>
        <v>993000.48558496917</v>
      </c>
    </row>
    <row r="2805" spans="1:22" x14ac:dyDescent="0.3">
      <c r="A2805" s="7" t="s">
        <v>143</v>
      </c>
      <c r="B2805" s="7">
        <v>12</v>
      </c>
      <c r="C2805" s="8" t="s">
        <v>178</v>
      </c>
      <c r="D2805" s="7" t="s">
        <v>192</v>
      </c>
      <c r="E2805" s="7" t="s">
        <v>193</v>
      </c>
      <c r="F2805" s="8" t="s">
        <v>194</v>
      </c>
      <c r="G2805" s="7" t="s">
        <v>16</v>
      </c>
      <c r="H2805" s="9">
        <v>2560.7566999999999</v>
      </c>
      <c r="I2805" s="9">
        <v>6.7785000000000002</v>
      </c>
      <c r="J2805" s="9">
        <v>6.7785000000000002</v>
      </c>
      <c r="K2805" s="10">
        <v>1</v>
      </c>
      <c r="L2805" s="9">
        <v>82.61</v>
      </c>
      <c r="M2805" s="19">
        <f>H2805*INDEX('Pliegos Tarifarios (Santiago)'!$B:$B,MATCH($B2805,'Pliegos Tarifarios (Santiago)'!$A:$A,0))</f>
        <v>337412.98506209999</v>
      </c>
      <c r="N2805" s="19">
        <f>I2805*INDEX('Pliegos Tarifarios (Santiago)'!$C:$C,MATCH($B2805,'Pliegos Tarifarios (Santiago)'!$A:$A,0))</f>
        <v>23487.387265500001</v>
      </c>
      <c r="O2805" s="19">
        <f>J2805*INDEX('Pliegos Tarifarios (Santiago)'!$D:$D,MATCH($B2805,'Pliegos Tarifarios (Santiago)'!$A:$A,0))</f>
        <v>98551.587946500003</v>
      </c>
      <c r="P2805" s="19">
        <f>H2805*INDEX('Pliegos Tarifarios (Santiago)'!$E:$E,MATCH($B2805,'Pliegos Tarifarios (Santiago)'!$A:$A,0))</f>
        <v>33351.295260799998</v>
      </c>
      <c r="Q2805" s="19" cm="1">
        <f t="array" ref="Q2805">H2805*_xlfn.IFS(H2805&lt;=350,INDEX('Pliegos Tarifarios (Santiago)'!$F:$F,MATCH($B2805,'Pliegos Tarifarios (Santiago)'!$A:$A,0)),H2805&lt;=500,INDEX('Pliegos Tarifarios (Santiago)'!$G:$G,MATCH($B2805,'Pliegos Tarifarios (Santiago)'!$A:$A,0)),H2805&lt;=1000,INDEX('Pliegos Tarifarios (Santiago)'!$H:$H,MATCH($B2805,'Pliegos Tarifarios (Santiago)'!$A:$A,0)),H2805&lt;=5000,INDEX('Pliegos Tarifarios (Santiago)'!$I:$I,MATCH($B2805,'Pliegos Tarifarios (Santiago)'!$A:$A,0)),H2805&gt;5000,INDEX('Pliegos Tarifarios (Santiago)'!$J:$J,MATCH($B2805,'Pliegos Tarifarios (Santiago)'!$A:$A,0)))/1.19</f>
        <v>7837.206639831933</v>
      </c>
      <c r="R2805" s="19">
        <f>INDEX('Pliegos Tarifarios (Santiago)'!$K:$K,MATCH($B2805,'Pliegos Tarifarios (Santiago)'!$A:$A,0))</f>
        <v>733.35299999999995</v>
      </c>
      <c r="S2805" s="21">
        <f t="shared" si="171"/>
        <v>501373.81517473195</v>
      </c>
      <c r="T2805" s="21">
        <f t="shared" si="172"/>
        <v>95261.024883199076</v>
      </c>
      <c r="U2805" s="19">
        <v>0</v>
      </c>
      <c r="V2805" s="21">
        <f t="shared" si="173"/>
        <v>596634.84005793103</v>
      </c>
    </row>
    <row r="2806" spans="1:22" x14ac:dyDescent="0.3">
      <c r="A2806" s="7" t="s">
        <v>143</v>
      </c>
      <c r="B2806" s="7">
        <v>12</v>
      </c>
      <c r="C2806" s="8" t="s">
        <v>178</v>
      </c>
      <c r="D2806" s="7" t="s">
        <v>195</v>
      </c>
      <c r="E2806" s="7" t="s">
        <v>196</v>
      </c>
      <c r="F2806" s="8" t="s">
        <v>197</v>
      </c>
      <c r="G2806" s="7" t="s">
        <v>16</v>
      </c>
      <c r="H2806" s="9">
        <v>5967.6794</v>
      </c>
      <c r="I2806" s="9">
        <v>15.679399999999999</v>
      </c>
      <c r="J2806" s="9">
        <v>15.679399999999999</v>
      </c>
      <c r="K2806" s="10">
        <v>1</v>
      </c>
      <c r="L2806" s="9">
        <v>192.51</v>
      </c>
      <c r="M2806" s="19">
        <f>H2806*INDEX('Pliegos Tarifarios (Santiago)'!$B:$B,MATCH($B2806,'Pliegos Tarifarios (Santiago)'!$A:$A,0))</f>
        <v>786319.34078219999</v>
      </c>
      <c r="N2806" s="19">
        <f>I2806*INDEX('Pliegos Tarifarios (Santiago)'!$C:$C,MATCH($B2806,'Pliegos Tarifarios (Santiago)'!$A:$A,0))</f>
        <v>54328.8544502</v>
      </c>
      <c r="O2806" s="19">
        <f>J2806*INDEX('Pliegos Tarifarios (Santiago)'!$D:$D,MATCH($B2806,'Pliegos Tarifarios (Santiago)'!$A:$A,0))</f>
        <v>227960.4290106</v>
      </c>
      <c r="P2806" s="19">
        <f>H2806*INDEX('Pliegos Tarifarios (Santiago)'!$E:$E,MATCH($B2806,'Pliegos Tarifarios (Santiago)'!$A:$A,0))</f>
        <v>77723.05650559999</v>
      </c>
      <c r="Q2806" s="19" cm="1">
        <f t="array" ref="Q2806">H2806*_xlfn.IFS(H2806&lt;=350,INDEX('Pliegos Tarifarios (Santiago)'!$F:$F,MATCH($B2806,'Pliegos Tarifarios (Santiago)'!$A:$A,0)),H2806&lt;=500,INDEX('Pliegos Tarifarios (Santiago)'!$G:$G,MATCH($B2806,'Pliegos Tarifarios (Santiago)'!$A:$A,0)),H2806&lt;=1000,INDEX('Pliegos Tarifarios (Santiago)'!$H:$H,MATCH($B2806,'Pliegos Tarifarios (Santiago)'!$A:$A,0)),H2806&lt;=5000,INDEX('Pliegos Tarifarios (Santiago)'!$I:$I,MATCH($B2806,'Pliegos Tarifarios (Santiago)'!$A:$A,0)),H2806&gt;5000,INDEX('Pliegos Tarifarios (Santiago)'!$J:$J,MATCH($B2806,'Pliegos Tarifarios (Santiago)'!$A:$A,0)))/1.19</f>
        <v>19939.069995294118</v>
      </c>
      <c r="R2806" s="19">
        <f>INDEX('Pliegos Tarifarios (Santiago)'!$K:$K,MATCH($B2806,'Pliegos Tarifarios (Santiago)'!$A:$A,0))</f>
        <v>733.35299999999995</v>
      </c>
      <c r="S2806" s="21">
        <f t="shared" si="171"/>
        <v>1167004.103743894</v>
      </c>
      <c r="T2806" s="21">
        <f t="shared" si="172"/>
        <v>221730.77971133986</v>
      </c>
      <c r="U2806" s="19">
        <v>0</v>
      </c>
      <c r="V2806" s="21">
        <f t="shared" si="173"/>
        <v>1388734.8834552339</v>
      </c>
    </row>
    <row r="2807" spans="1:22" x14ac:dyDescent="0.3">
      <c r="A2807" s="7" t="s">
        <v>143</v>
      </c>
      <c r="B2807" s="7">
        <v>12</v>
      </c>
      <c r="C2807" s="8" t="s">
        <v>178</v>
      </c>
      <c r="D2807" s="7" t="s">
        <v>198</v>
      </c>
      <c r="E2807" s="7" t="s">
        <v>199</v>
      </c>
      <c r="F2807" s="8" t="s">
        <v>97</v>
      </c>
      <c r="G2807" s="7" t="s">
        <v>16</v>
      </c>
      <c r="H2807" s="9">
        <v>3409.7539000000002</v>
      </c>
      <c r="I2807" s="9">
        <v>9.0742999999999991</v>
      </c>
      <c r="J2807" s="9">
        <v>8.952</v>
      </c>
      <c r="K2807" s="10">
        <v>0.98652237638164941</v>
      </c>
      <c r="L2807" s="9">
        <v>109.99</v>
      </c>
      <c r="M2807" s="19">
        <f>H2807*INDEX('Pliegos Tarifarios (Santiago)'!$B:$B,MATCH($B2807,'Pliegos Tarifarios (Santiago)'!$A:$A,0))</f>
        <v>449279.40312570002</v>
      </c>
      <c r="N2807" s="19">
        <f>I2807*INDEX('Pliegos Tarifarios (Santiago)'!$C:$C,MATCH($B2807,'Pliegos Tarifarios (Santiago)'!$A:$A,0))</f>
        <v>31442.295236899998</v>
      </c>
      <c r="O2807" s="19">
        <f>J2807*INDEX('Pliegos Tarifarios (Santiago)'!$D:$D,MATCH($B2807,'Pliegos Tarifarios (Santiago)'!$A:$A,0))</f>
        <v>130151.77624799999</v>
      </c>
      <c r="P2807" s="19">
        <f>H2807*INDEX('Pliegos Tarifarios (Santiago)'!$E:$E,MATCH($B2807,'Pliegos Tarifarios (Santiago)'!$A:$A,0))</f>
        <v>44408.634793600002</v>
      </c>
      <c r="Q2807" s="19" cm="1">
        <f t="array" ref="Q2807">H2807*_xlfn.IFS(H2807&lt;=350,INDEX('Pliegos Tarifarios (Santiago)'!$F:$F,MATCH($B2807,'Pliegos Tarifarios (Santiago)'!$A:$A,0)),H2807&lt;=500,INDEX('Pliegos Tarifarios (Santiago)'!$G:$G,MATCH($B2807,'Pliegos Tarifarios (Santiago)'!$A:$A,0)),H2807&lt;=1000,INDEX('Pliegos Tarifarios (Santiago)'!$H:$H,MATCH($B2807,'Pliegos Tarifarios (Santiago)'!$A:$A,0)),H2807&lt;=5000,INDEX('Pliegos Tarifarios (Santiago)'!$I:$I,MATCH($B2807,'Pliegos Tarifarios (Santiago)'!$A:$A,0)),H2807&gt;5000,INDEX('Pliegos Tarifarios (Santiago)'!$J:$J,MATCH($B2807,'Pliegos Tarifarios (Santiago)'!$A:$A,0)))/1.19</f>
        <v>10435.56613764706</v>
      </c>
      <c r="R2807" s="19">
        <f>INDEX('Pliegos Tarifarios (Santiago)'!$K:$K,MATCH($B2807,'Pliegos Tarifarios (Santiago)'!$A:$A,0))</f>
        <v>733.35299999999995</v>
      </c>
      <c r="S2807" s="21">
        <f t="shared" si="171"/>
        <v>666451.02854184702</v>
      </c>
      <c r="T2807" s="21">
        <f t="shared" si="172"/>
        <v>126625.69542295093</v>
      </c>
      <c r="U2807" s="19">
        <v>0</v>
      </c>
      <c r="V2807" s="21">
        <f t="shared" si="173"/>
        <v>793076.72396479791</v>
      </c>
    </row>
    <row r="2808" spans="1:22" x14ac:dyDescent="0.3">
      <c r="A2808" s="7" t="s">
        <v>143</v>
      </c>
      <c r="B2808" s="7">
        <v>12</v>
      </c>
      <c r="C2808" s="8" t="s">
        <v>178</v>
      </c>
      <c r="D2808" s="7" t="s">
        <v>200</v>
      </c>
      <c r="E2808" s="7" t="s">
        <v>34</v>
      </c>
      <c r="F2808" s="8" t="s">
        <v>201</v>
      </c>
      <c r="G2808" s="7" t="s">
        <v>16</v>
      </c>
      <c r="H2808" s="9">
        <v>1703.7363</v>
      </c>
      <c r="I2808" s="9">
        <v>4.4660000000000002</v>
      </c>
      <c r="J2808" s="9">
        <v>4.3733000000000004</v>
      </c>
      <c r="K2808" s="10">
        <v>0.97924317062248101</v>
      </c>
      <c r="L2808" s="9">
        <v>54.96</v>
      </c>
      <c r="M2808" s="19">
        <f>H2808*INDEX('Pliegos Tarifarios (Santiago)'!$B:$B,MATCH($B2808,'Pliegos Tarifarios (Santiago)'!$A:$A,0))</f>
        <v>224489.4060969</v>
      </c>
      <c r="N2808" s="19">
        <f>I2808*INDEX('Pliegos Tarifarios (Santiago)'!$C:$C,MATCH($B2808,'Pliegos Tarifarios (Santiago)'!$A:$A,0))</f>
        <v>15474.614078000002</v>
      </c>
      <c r="O2808" s="19">
        <f>J2808*INDEX('Pliegos Tarifarios (Santiago)'!$D:$D,MATCH($B2808,'Pliegos Tarifarios (Santiago)'!$A:$A,0))</f>
        <v>63582.748331700008</v>
      </c>
      <c r="P2808" s="19">
        <f>H2808*INDEX('Pliegos Tarifarios (Santiago)'!$E:$E,MATCH($B2808,'Pliegos Tarifarios (Santiago)'!$A:$A,0))</f>
        <v>22189.461571199998</v>
      </c>
      <c r="Q2808" s="19" cm="1">
        <f t="array" ref="Q2808">H2808*_xlfn.IFS(H2808&lt;=350,INDEX('Pliegos Tarifarios (Santiago)'!$F:$F,MATCH($B2808,'Pliegos Tarifarios (Santiago)'!$A:$A,0)),H2808&lt;=500,INDEX('Pliegos Tarifarios (Santiago)'!$G:$G,MATCH($B2808,'Pliegos Tarifarios (Santiago)'!$A:$A,0)),H2808&lt;=1000,INDEX('Pliegos Tarifarios (Santiago)'!$H:$H,MATCH($B2808,'Pliegos Tarifarios (Santiago)'!$A:$A,0)),H2808&lt;=5000,INDEX('Pliegos Tarifarios (Santiago)'!$I:$I,MATCH($B2808,'Pliegos Tarifarios (Santiago)'!$A:$A,0)),H2808&gt;5000,INDEX('Pliegos Tarifarios (Santiago)'!$J:$J,MATCH($B2808,'Pliegos Tarifarios (Santiago)'!$A:$A,0)))/1.19</f>
        <v>5214.2921047058826</v>
      </c>
      <c r="R2808" s="19">
        <f>INDEX('Pliegos Tarifarios (Santiago)'!$K:$K,MATCH($B2808,'Pliegos Tarifarios (Santiago)'!$A:$A,0))</f>
        <v>733.35299999999995</v>
      </c>
      <c r="S2808" s="21">
        <f t="shared" si="171"/>
        <v>331683.87518250587</v>
      </c>
      <c r="T2808" s="21">
        <f t="shared" si="172"/>
        <v>63019.936284676114</v>
      </c>
      <c r="U2808" s="19">
        <v>0</v>
      </c>
      <c r="V2808" s="21">
        <f t="shared" si="173"/>
        <v>394703.81146718201</v>
      </c>
    </row>
    <row r="2809" spans="1:22" x14ac:dyDescent="0.3">
      <c r="A2809" s="7" t="s">
        <v>143</v>
      </c>
      <c r="B2809" s="7">
        <v>12</v>
      </c>
      <c r="C2809" s="8" t="s">
        <v>178</v>
      </c>
      <c r="D2809" s="7" t="s">
        <v>202</v>
      </c>
      <c r="E2809" s="7" t="s">
        <v>34</v>
      </c>
      <c r="F2809" s="8" t="s">
        <v>35</v>
      </c>
      <c r="G2809" s="7" t="s">
        <v>16</v>
      </c>
      <c r="H2809" s="9">
        <v>1705.4665</v>
      </c>
      <c r="I2809" s="9">
        <v>4.4897999999999998</v>
      </c>
      <c r="J2809" s="9">
        <v>4.4897999999999998</v>
      </c>
      <c r="K2809" s="10">
        <v>1</v>
      </c>
      <c r="L2809" s="9">
        <v>55.02</v>
      </c>
      <c r="M2809" s="19">
        <f>H2809*INDEX('Pliegos Tarifarios (Santiago)'!$B:$B,MATCH($B2809,'Pliegos Tarifarios (Santiago)'!$A:$A,0))</f>
        <v>224717.38243950001</v>
      </c>
      <c r="N2809" s="19">
        <f>I2809*INDEX('Pliegos Tarifarios (Santiago)'!$C:$C,MATCH($B2809,'Pliegos Tarifarios (Santiago)'!$A:$A,0))</f>
        <v>15557.0806734</v>
      </c>
      <c r="O2809" s="19">
        <f>J2809*INDEX('Pliegos Tarifarios (Santiago)'!$D:$D,MATCH($B2809,'Pliegos Tarifarios (Santiago)'!$A:$A,0))</f>
        <v>65276.5242402</v>
      </c>
      <c r="P2809" s="19">
        <f>H2809*INDEX('Pliegos Tarifarios (Santiago)'!$E:$E,MATCH($B2809,'Pliegos Tarifarios (Santiago)'!$A:$A,0))</f>
        <v>22211.995695999998</v>
      </c>
      <c r="Q2809" s="19" cm="1">
        <f t="array" ref="Q2809">H2809*_xlfn.IFS(H2809&lt;=350,INDEX('Pliegos Tarifarios (Santiago)'!$F:$F,MATCH($B2809,'Pliegos Tarifarios (Santiago)'!$A:$A,0)),H2809&lt;=500,INDEX('Pliegos Tarifarios (Santiago)'!$G:$G,MATCH($B2809,'Pliegos Tarifarios (Santiago)'!$A:$A,0)),H2809&lt;=1000,INDEX('Pliegos Tarifarios (Santiago)'!$H:$H,MATCH($B2809,'Pliegos Tarifarios (Santiago)'!$A:$A,0)),H2809&lt;=5000,INDEX('Pliegos Tarifarios (Santiago)'!$I:$I,MATCH($B2809,'Pliegos Tarifarios (Santiago)'!$A:$A,0)),H2809&gt;5000,INDEX('Pliegos Tarifarios (Santiago)'!$J:$J,MATCH($B2809,'Pliegos Tarifarios (Santiago)'!$A:$A,0)))/1.19</f>
        <v>5219.5873890756302</v>
      </c>
      <c r="R2809" s="19">
        <f>INDEX('Pliegos Tarifarios (Santiago)'!$K:$K,MATCH($B2809,'Pliegos Tarifarios (Santiago)'!$A:$A,0))</f>
        <v>733.35299999999995</v>
      </c>
      <c r="S2809" s="21">
        <f t="shared" si="171"/>
        <v>333715.92343817558</v>
      </c>
      <c r="T2809" s="21">
        <f t="shared" si="172"/>
        <v>63406.025453253358</v>
      </c>
      <c r="U2809" s="19">
        <v>0</v>
      </c>
      <c r="V2809" s="21">
        <f t="shared" si="173"/>
        <v>397121.94889142894</v>
      </c>
    </row>
    <row r="2810" spans="1:22" x14ac:dyDescent="0.3">
      <c r="A2810" s="7" t="s">
        <v>143</v>
      </c>
      <c r="B2810" s="7">
        <v>12</v>
      </c>
      <c r="C2810" s="8" t="s">
        <v>178</v>
      </c>
      <c r="D2810" s="7" t="s">
        <v>203</v>
      </c>
      <c r="E2810" s="7" t="s">
        <v>34</v>
      </c>
      <c r="F2810" s="8" t="s">
        <v>204</v>
      </c>
      <c r="G2810" s="7" t="s">
        <v>30</v>
      </c>
      <c r="H2810" s="9">
        <v>854.00160000000005</v>
      </c>
      <c r="I2810" s="9">
        <v>2.2404000000000002</v>
      </c>
      <c r="J2810" s="9">
        <v>2.2404000000000002</v>
      </c>
      <c r="K2810" s="10">
        <v>1</v>
      </c>
      <c r="L2810" s="9">
        <v>27.55</v>
      </c>
      <c r="M2810" s="19">
        <f>H2810*INDEX('Pliegos Tarifarios (Santiago)'!$B:$B,MATCH($B2810,'Pliegos Tarifarios (Santiago)'!$A:$A,0))</f>
        <v>112525.81282080001</v>
      </c>
      <c r="N2810" s="19">
        <f>I2810*INDEX('Pliegos Tarifarios (Santiago)'!$C:$C,MATCH($B2810,'Pliegos Tarifarios (Santiago)'!$A:$A,0))</f>
        <v>7762.9479132000006</v>
      </c>
      <c r="O2810" s="19">
        <f>J2810*INDEX('Pliegos Tarifarios (Santiago)'!$D:$D,MATCH($B2810,'Pliegos Tarifarios (Santiago)'!$A:$A,0))</f>
        <v>32572.837299600003</v>
      </c>
      <c r="P2810" s="19">
        <f>H2810*INDEX('Pliegos Tarifarios (Santiago)'!$E:$E,MATCH($B2810,'Pliegos Tarifarios (Santiago)'!$A:$A,0))</f>
        <v>11122.516838400001</v>
      </c>
      <c r="Q2810" s="19" cm="1">
        <f t="array" ref="Q2810">H2810*_xlfn.IFS(H2810&lt;=350,INDEX('Pliegos Tarifarios (Santiago)'!$F:$F,MATCH($B2810,'Pliegos Tarifarios (Santiago)'!$A:$A,0)),H2810&lt;=500,INDEX('Pliegos Tarifarios (Santiago)'!$G:$G,MATCH($B2810,'Pliegos Tarifarios (Santiago)'!$A:$A,0)),H2810&lt;=1000,INDEX('Pliegos Tarifarios (Santiago)'!$H:$H,MATCH($B2810,'Pliegos Tarifarios (Santiago)'!$A:$A,0)),H2810&lt;=5000,INDEX('Pliegos Tarifarios (Santiago)'!$I:$I,MATCH($B2810,'Pliegos Tarifarios (Santiago)'!$A:$A,0)),H2810&gt;5000,INDEX('Pliegos Tarifarios (Santiago)'!$J:$J,MATCH($B2810,'Pliegos Tarifarios (Santiago)'!$A:$A,0)))/1.19</f>
        <v>2053.9097304201682</v>
      </c>
      <c r="R2810" s="19">
        <f>INDEX('Pliegos Tarifarios (Santiago)'!$K:$K,MATCH($B2810,'Pliegos Tarifarios (Santiago)'!$A:$A,0))</f>
        <v>733.35299999999995</v>
      </c>
      <c r="S2810" s="21">
        <f t="shared" si="171"/>
        <v>166771.37760242019</v>
      </c>
      <c r="T2810" s="21">
        <f t="shared" si="172"/>
        <v>31686.561744459836</v>
      </c>
      <c r="U2810" s="19">
        <v>0</v>
      </c>
      <c r="V2810" s="21">
        <f t="shared" si="173"/>
        <v>198457.93934688004</v>
      </c>
    </row>
    <row r="2811" spans="1:22" x14ac:dyDescent="0.3">
      <c r="A2811" s="7" t="s">
        <v>143</v>
      </c>
      <c r="B2811" s="7">
        <v>12</v>
      </c>
      <c r="C2811" s="8" t="s">
        <v>178</v>
      </c>
      <c r="D2811" s="7" t="s">
        <v>205</v>
      </c>
      <c r="E2811" s="7" t="s">
        <v>34</v>
      </c>
      <c r="F2811" s="8" t="s">
        <v>206</v>
      </c>
      <c r="G2811" s="7" t="s">
        <v>30</v>
      </c>
      <c r="H2811" s="9">
        <v>853.48820000000001</v>
      </c>
      <c r="I2811" s="9">
        <v>2.2158000000000002</v>
      </c>
      <c r="J2811" s="9">
        <v>2.1979000000000002</v>
      </c>
      <c r="K2811" s="10">
        <v>0.99192165357884288</v>
      </c>
      <c r="L2811" s="9">
        <v>27.53</v>
      </c>
      <c r="M2811" s="19">
        <f>H2811*INDEX('Pliegos Tarifarios (Santiago)'!$B:$B,MATCH($B2811,'Pliegos Tarifarios (Santiago)'!$A:$A,0))</f>
        <v>112458.1656966</v>
      </c>
      <c r="N2811" s="19">
        <f>I2811*INDEX('Pliegos Tarifarios (Santiago)'!$C:$C,MATCH($B2811,'Pliegos Tarifarios (Santiago)'!$A:$A,0))</f>
        <v>7677.7093314000012</v>
      </c>
      <c r="O2811" s="19">
        <f>J2811*INDEX('Pliegos Tarifarios (Santiago)'!$D:$D,MATCH($B2811,'Pliegos Tarifarios (Santiago)'!$A:$A,0))</f>
        <v>31954.936217100003</v>
      </c>
      <c r="P2811" s="19">
        <f>H2811*INDEX('Pliegos Tarifarios (Santiago)'!$E:$E,MATCH($B2811,'Pliegos Tarifarios (Santiago)'!$A:$A,0))</f>
        <v>11115.8303168</v>
      </c>
      <c r="Q2811" s="19" cm="1">
        <f t="array" ref="Q2811">H2811*_xlfn.IFS(H2811&lt;=350,INDEX('Pliegos Tarifarios (Santiago)'!$F:$F,MATCH($B2811,'Pliegos Tarifarios (Santiago)'!$A:$A,0)),H2811&lt;=500,INDEX('Pliegos Tarifarios (Santiago)'!$G:$G,MATCH($B2811,'Pliegos Tarifarios (Santiago)'!$A:$A,0)),H2811&lt;=1000,INDEX('Pliegos Tarifarios (Santiago)'!$H:$H,MATCH($B2811,'Pliegos Tarifarios (Santiago)'!$A:$A,0)),H2811&lt;=5000,INDEX('Pliegos Tarifarios (Santiago)'!$I:$I,MATCH($B2811,'Pliegos Tarifarios (Santiago)'!$A:$A,0)),H2811&gt;5000,INDEX('Pliegos Tarifarios (Santiago)'!$J:$J,MATCH($B2811,'Pliegos Tarifarios (Santiago)'!$A:$A,0)))/1.19</f>
        <v>2052.6749818487397</v>
      </c>
      <c r="R2811" s="19">
        <f>INDEX('Pliegos Tarifarios (Santiago)'!$K:$K,MATCH($B2811,'Pliegos Tarifarios (Santiago)'!$A:$A,0))</f>
        <v>733.35299999999995</v>
      </c>
      <c r="S2811" s="21">
        <f t="shared" si="171"/>
        <v>165992.66954374878</v>
      </c>
      <c r="T2811" s="21">
        <f t="shared" si="172"/>
        <v>31538.607213312269</v>
      </c>
      <c r="U2811" s="19">
        <v>0</v>
      </c>
      <c r="V2811" s="21">
        <f t="shared" si="173"/>
        <v>197531.27675706104</v>
      </c>
    </row>
    <row r="2812" spans="1:22" x14ac:dyDescent="0.3">
      <c r="A2812" s="7" t="s">
        <v>143</v>
      </c>
      <c r="B2812" s="7">
        <v>12</v>
      </c>
      <c r="C2812" s="8" t="s">
        <v>178</v>
      </c>
      <c r="D2812" s="7" t="s">
        <v>207</v>
      </c>
      <c r="E2812" s="7" t="s">
        <v>34</v>
      </c>
      <c r="F2812" s="8" t="s">
        <v>208</v>
      </c>
      <c r="G2812" s="7" t="s">
        <v>30</v>
      </c>
      <c r="H2812" s="9">
        <v>853.75080000000003</v>
      </c>
      <c r="I2812" s="9">
        <v>2.2740999999999998</v>
      </c>
      <c r="J2812" s="9">
        <v>2.1941000000000002</v>
      </c>
      <c r="K2812" s="10">
        <v>0.96482124796622859</v>
      </c>
      <c r="L2812" s="9">
        <v>27.54</v>
      </c>
      <c r="M2812" s="19">
        <f>H2812*INDEX('Pliegos Tarifarios (Santiago)'!$B:$B,MATCH($B2812,'Pliegos Tarifarios (Santiago)'!$A:$A,0))</f>
        <v>112492.76666040001</v>
      </c>
      <c r="N2812" s="19">
        <f>I2812*INDEX('Pliegos Tarifarios (Santiago)'!$C:$C,MATCH($B2812,'Pliegos Tarifarios (Santiago)'!$A:$A,0))</f>
        <v>7879.7178402999998</v>
      </c>
      <c r="O2812" s="19">
        <f>J2812*INDEX('Pliegos Tarifarios (Santiago)'!$D:$D,MATCH($B2812,'Pliegos Tarifarios (Santiago)'!$A:$A,0))</f>
        <v>31899.688590900001</v>
      </c>
      <c r="P2812" s="19">
        <f>H2812*INDEX('Pliegos Tarifarios (Santiago)'!$E:$E,MATCH($B2812,'Pliegos Tarifarios (Santiago)'!$A:$A,0))</f>
        <v>11119.2504192</v>
      </c>
      <c r="Q2812" s="19" cm="1">
        <f t="array" ref="Q2812">H2812*_xlfn.IFS(H2812&lt;=350,INDEX('Pliegos Tarifarios (Santiago)'!$F:$F,MATCH($B2812,'Pliegos Tarifarios (Santiago)'!$A:$A,0)),H2812&lt;=500,INDEX('Pliegos Tarifarios (Santiago)'!$G:$G,MATCH($B2812,'Pliegos Tarifarios (Santiago)'!$A:$A,0)),H2812&lt;=1000,INDEX('Pliegos Tarifarios (Santiago)'!$H:$H,MATCH($B2812,'Pliegos Tarifarios (Santiago)'!$A:$A,0)),H2812&lt;=5000,INDEX('Pliegos Tarifarios (Santiago)'!$I:$I,MATCH($B2812,'Pliegos Tarifarios (Santiago)'!$A:$A,0)),H2812&gt;5000,INDEX('Pliegos Tarifarios (Santiago)'!$J:$J,MATCH($B2812,'Pliegos Tarifarios (Santiago)'!$A:$A,0)))/1.19</f>
        <v>2053.3065458823535</v>
      </c>
      <c r="R2812" s="19">
        <f>INDEX('Pliegos Tarifarios (Santiago)'!$K:$K,MATCH($B2812,'Pliegos Tarifarios (Santiago)'!$A:$A,0))</f>
        <v>733.35299999999995</v>
      </c>
      <c r="S2812" s="21">
        <f t="shared" si="171"/>
        <v>166178.08305668234</v>
      </c>
      <c r="T2812" s="21">
        <f t="shared" si="172"/>
        <v>31573.835780769645</v>
      </c>
      <c r="U2812" s="19">
        <v>0</v>
      </c>
      <c r="V2812" s="21">
        <f t="shared" si="173"/>
        <v>197751.91883745199</v>
      </c>
    </row>
    <row r="2813" spans="1:22" x14ac:dyDescent="0.3">
      <c r="A2813" s="7" t="s">
        <v>143</v>
      </c>
      <c r="B2813" s="7">
        <v>12</v>
      </c>
      <c r="C2813" s="8" t="s">
        <v>178</v>
      </c>
      <c r="D2813" s="7" t="s">
        <v>209</v>
      </c>
      <c r="E2813" s="7" t="s">
        <v>34</v>
      </c>
      <c r="F2813" s="8" t="s">
        <v>210</v>
      </c>
      <c r="G2813" s="7" t="s">
        <v>30</v>
      </c>
      <c r="H2813" s="9">
        <v>853.43719999999996</v>
      </c>
      <c r="I2813" s="9">
        <v>2.2069000000000001</v>
      </c>
      <c r="J2813" s="9">
        <v>2.2056</v>
      </c>
      <c r="K2813" s="10">
        <v>0.99941093842040873</v>
      </c>
      <c r="L2813" s="9">
        <v>27.53</v>
      </c>
      <c r="M2813" s="19">
        <f>H2813*INDEX('Pliegos Tarifarios (Santiago)'!$B:$B,MATCH($B2813,'Pliegos Tarifarios (Santiago)'!$A:$A,0))</f>
        <v>112451.44578359999</v>
      </c>
      <c r="N2813" s="19">
        <f>I2813*INDEX('Pliegos Tarifarios (Santiago)'!$C:$C,MATCH($B2813,'Pliegos Tarifarios (Santiago)'!$A:$A,0))</f>
        <v>7646.8709827000002</v>
      </c>
      <c r="O2813" s="19">
        <f>J2813*INDEX('Pliegos Tarifarios (Santiago)'!$D:$D,MATCH($B2813,'Pliegos Tarifarios (Santiago)'!$A:$A,0))</f>
        <v>32066.885354400001</v>
      </c>
      <c r="P2813" s="19">
        <f>H2813*INDEX('Pliegos Tarifarios (Santiago)'!$E:$E,MATCH($B2813,'Pliegos Tarifarios (Santiago)'!$A:$A,0))</f>
        <v>11115.166092799998</v>
      </c>
      <c r="Q2813" s="19" cm="1">
        <f t="array" ref="Q2813">H2813*_xlfn.IFS(H2813&lt;=350,INDEX('Pliegos Tarifarios (Santiago)'!$F:$F,MATCH($B2813,'Pliegos Tarifarios (Santiago)'!$A:$A,0)),H2813&lt;=500,INDEX('Pliegos Tarifarios (Santiago)'!$G:$G,MATCH($B2813,'Pliegos Tarifarios (Santiago)'!$A:$A,0)),H2813&lt;=1000,INDEX('Pliegos Tarifarios (Santiago)'!$H:$H,MATCH($B2813,'Pliegos Tarifarios (Santiago)'!$A:$A,0)),H2813&lt;=5000,INDEX('Pliegos Tarifarios (Santiago)'!$I:$I,MATCH($B2813,'Pliegos Tarifarios (Santiago)'!$A:$A,0)),H2813&gt;5000,INDEX('Pliegos Tarifarios (Santiago)'!$J:$J,MATCH($B2813,'Pliegos Tarifarios (Santiago)'!$A:$A,0)))/1.19</f>
        <v>2052.5523247058827</v>
      </c>
      <c r="R2813" s="19">
        <f>INDEX('Pliegos Tarifarios (Santiago)'!$K:$K,MATCH($B2813,'Pliegos Tarifarios (Santiago)'!$A:$A,0))</f>
        <v>733.35299999999995</v>
      </c>
      <c r="S2813" s="21">
        <f t="shared" ref="S2813" si="174">SUM(M2813:R2813)</f>
        <v>166066.27353820586</v>
      </c>
      <c r="T2813" s="21">
        <f t="shared" si="172"/>
        <v>31552.591972259113</v>
      </c>
      <c r="U2813" s="19">
        <v>0</v>
      </c>
      <c r="V2813" s="21">
        <f t="shared" si="173"/>
        <v>197618.86551046497</v>
      </c>
    </row>
    <row r="2814" spans="1:22" x14ac:dyDescent="0.3">
      <c r="A2814" s="7" t="s">
        <v>143</v>
      </c>
      <c r="B2814" s="7">
        <v>12</v>
      </c>
      <c r="C2814" s="8" t="s">
        <v>178</v>
      </c>
      <c r="D2814" s="7" t="s">
        <v>211</v>
      </c>
      <c r="E2814" s="7" t="s">
        <v>34</v>
      </c>
      <c r="F2814" s="8" t="s">
        <v>212</v>
      </c>
      <c r="G2814" s="7" t="s">
        <v>16</v>
      </c>
      <c r="H2814" s="9">
        <v>1705.067</v>
      </c>
      <c r="I2814" s="9">
        <v>4.4340999999999999</v>
      </c>
      <c r="J2814" s="9">
        <v>4.4340999999999999</v>
      </c>
      <c r="K2814" s="10">
        <v>1</v>
      </c>
      <c r="L2814" s="9">
        <v>55</v>
      </c>
      <c r="M2814" s="19">
        <f>H2814*INDEX('Pliegos Tarifarios (Santiago)'!$B:$B,MATCH($B2814,'Pliegos Tarifarios (Santiago)'!$A:$A,0))</f>
        <v>224664.74312100001</v>
      </c>
      <c r="N2814" s="19">
        <f>I2814*INDEX('Pliegos Tarifarios (Santiago)'!$C:$C,MATCH($B2814,'Pliegos Tarifarios (Santiago)'!$A:$A,0))</f>
        <v>15364.081120300001</v>
      </c>
      <c r="O2814" s="19">
        <f>J2814*INDEX('Pliegos Tarifarios (Santiago)'!$D:$D,MATCH($B2814,'Pliegos Tarifarios (Santiago)'!$A:$A,0))</f>
        <v>64466.710350900001</v>
      </c>
      <c r="P2814" s="19">
        <f>H2814*INDEX('Pliegos Tarifarios (Santiago)'!$E:$E,MATCH($B2814,'Pliegos Tarifarios (Santiago)'!$A:$A,0))</f>
        <v>22206.792608</v>
      </c>
      <c r="Q2814" s="19" cm="1">
        <f t="array" ref="Q2814">H2814*_xlfn.IFS(H2814&lt;=350,INDEX('Pliegos Tarifarios (Santiago)'!$F:$F,MATCH($B2814,'Pliegos Tarifarios (Santiago)'!$A:$A,0)),H2814&lt;=500,INDEX('Pliegos Tarifarios (Santiago)'!$G:$G,MATCH($B2814,'Pliegos Tarifarios (Santiago)'!$A:$A,0)),H2814&lt;=1000,INDEX('Pliegos Tarifarios (Santiago)'!$H:$H,MATCH($B2814,'Pliegos Tarifarios (Santiago)'!$A:$A,0)),H2814&lt;=5000,INDEX('Pliegos Tarifarios (Santiago)'!$I:$I,MATCH($B2814,'Pliegos Tarifarios (Santiago)'!$A:$A,0)),H2814&gt;5000,INDEX('Pliegos Tarifarios (Santiago)'!$J:$J,MATCH($B2814,'Pliegos Tarifarios (Santiago)'!$A:$A,0)))/1.19</f>
        <v>5218.3647176470586</v>
      </c>
      <c r="R2814" s="19">
        <f>INDEX('Pliegos Tarifarios (Santiago)'!$K:$K,MATCH($B2814,'Pliegos Tarifarios (Santiago)'!$A:$A,0))</f>
        <v>733.35299999999995</v>
      </c>
      <c r="S2814" s="21">
        <f t="shared" ref="S2814:S2877" si="175">SUM(M2814:R2814)</f>
        <v>332654.04491784709</v>
      </c>
      <c r="T2814" s="21">
        <f t="shared" si="172"/>
        <v>63204.268534390947</v>
      </c>
      <c r="U2814" s="19">
        <v>0</v>
      </c>
      <c r="V2814" s="21">
        <f t="shared" si="173"/>
        <v>395858.31345223804</v>
      </c>
    </row>
    <row r="2815" spans="1:22" x14ac:dyDescent="0.3">
      <c r="A2815" s="7" t="s">
        <v>143</v>
      </c>
      <c r="B2815" s="7">
        <v>12</v>
      </c>
      <c r="C2815" s="8" t="s">
        <v>178</v>
      </c>
      <c r="D2815" s="7" t="s">
        <v>213</v>
      </c>
      <c r="E2815" s="7" t="s">
        <v>34</v>
      </c>
      <c r="F2815" s="8" t="s">
        <v>214</v>
      </c>
      <c r="G2815" s="7" t="s">
        <v>30</v>
      </c>
      <c r="H2815" s="9">
        <v>511.66989999999998</v>
      </c>
      <c r="I2815" s="9">
        <v>1.3555999999999999</v>
      </c>
      <c r="J2815" s="9">
        <v>1.327</v>
      </c>
      <c r="K2815" s="10">
        <v>0.97890233107111246</v>
      </c>
      <c r="L2815" s="9">
        <v>16.510000000000002</v>
      </c>
      <c r="M2815" s="19">
        <f>H2815*INDEX('Pliegos Tarifarios (Santiago)'!$B:$B,MATCH($B2815,'Pliegos Tarifarios (Santiago)'!$A:$A,0))</f>
        <v>67419.161033700002</v>
      </c>
      <c r="N2815" s="19">
        <f>I2815*INDEX('Pliegos Tarifarios (Santiago)'!$C:$C,MATCH($B2815,'Pliegos Tarifarios (Santiago)'!$A:$A,0))</f>
        <v>4697.1309547999999</v>
      </c>
      <c r="O2815" s="19">
        <f>J2815*INDEX('Pliegos Tarifarios (Santiago)'!$D:$D,MATCH($B2815,'Pliegos Tarifarios (Santiago)'!$A:$A,0))</f>
        <v>19293.052623</v>
      </c>
      <c r="P2815" s="19">
        <f>H2815*INDEX('Pliegos Tarifarios (Santiago)'!$E:$E,MATCH($B2815,'Pliegos Tarifarios (Santiago)'!$A:$A,0))</f>
        <v>6663.9887775999996</v>
      </c>
      <c r="Q2815" s="19" cm="1">
        <f t="array" ref="Q2815">H2815*_xlfn.IFS(H2815&lt;=350,INDEX('Pliegos Tarifarios (Santiago)'!$F:$F,MATCH($B2815,'Pliegos Tarifarios (Santiago)'!$A:$A,0)),H2815&lt;=500,INDEX('Pliegos Tarifarios (Santiago)'!$G:$G,MATCH($B2815,'Pliegos Tarifarios (Santiago)'!$A:$A,0)),H2815&lt;=1000,INDEX('Pliegos Tarifarios (Santiago)'!$H:$H,MATCH($B2815,'Pliegos Tarifarios (Santiago)'!$A:$A,0)),H2815&lt;=5000,INDEX('Pliegos Tarifarios (Santiago)'!$I:$I,MATCH($B2815,'Pliegos Tarifarios (Santiago)'!$A:$A,0)),H2815&gt;5000,INDEX('Pliegos Tarifarios (Santiago)'!$J:$J,MATCH($B2815,'Pliegos Tarifarios (Santiago)'!$A:$A,0)))/1.19</f>
        <v>1230.5876082352943</v>
      </c>
      <c r="R2815" s="19">
        <f>INDEX('Pliegos Tarifarios (Santiago)'!$K:$K,MATCH($B2815,'Pliegos Tarifarios (Santiago)'!$A:$A,0))</f>
        <v>733.35299999999995</v>
      </c>
      <c r="S2815" s="21">
        <f t="shared" si="175"/>
        <v>100037.27399733529</v>
      </c>
      <c r="T2815" s="21">
        <f t="shared" si="172"/>
        <v>19007.082059493703</v>
      </c>
      <c r="U2815" s="19">
        <v>0</v>
      </c>
      <c r="V2815" s="21">
        <f t="shared" si="173"/>
        <v>119044.35605682898</v>
      </c>
    </row>
    <row r="2816" spans="1:22" x14ac:dyDescent="0.3">
      <c r="A2816" s="7" t="s">
        <v>143</v>
      </c>
      <c r="B2816" s="7">
        <v>12</v>
      </c>
      <c r="C2816" s="8" t="s">
        <v>178</v>
      </c>
      <c r="D2816" s="7" t="s">
        <v>215</v>
      </c>
      <c r="E2816" s="7" t="s">
        <v>34</v>
      </c>
      <c r="F2816" s="8" t="s">
        <v>216</v>
      </c>
      <c r="G2816" s="7" t="s">
        <v>30</v>
      </c>
      <c r="H2816" s="9">
        <v>511.7636</v>
      </c>
      <c r="I2816" s="9">
        <v>1.3289</v>
      </c>
      <c r="J2816" s="9">
        <v>1.3289</v>
      </c>
      <c r="K2816" s="10">
        <v>1</v>
      </c>
      <c r="L2816" s="9">
        <v>16.510000000000002</v>
      </c>
      <c r="M2816" s="19">
        <f>H2816*INDEX('Pliegos Tarifarios (Santiago)'!$B:$B,MATCH($B2816,'Pliegos Tarifarios (Santiago)'!$A:$A,0))</f>
        <v>67431.507226800008</v>
      </c>
      <c r="N2816" s="19">
        <f>I2816*INDEX('Pliegos Tarifarios (Santiago)'!$C:$C,MATCH($B2816,'Pliegos Tarifarios (Santiago)'!$A:$A,0))</f>
        <v>4604.6159087000005</v>
      </c>
      <c r="O2816" s="19">
        <f>J2816*INDEX('Pliegos Tarifarios (Santiago)'!$D:$D,MATCH($B2816,'Pliegos Tarifarios (Santiago)'!$A:$A,0))</f>
        <v>19320.676436099999</v>
      </c>
      <c r="P2816" s="19">
        <f>H2816*INDEX('Pliegos Tarifarios (Santiago)'!$E:$E,MATCH($B2816,'Pliegos Tarifarios (Santiago)'!$A:$A,0))</f>
        <v>6665.2091263999991</v>
      </c>
      <c r="Q2816" s="19" cm="1">
        <f t="array" ref="Q2816">H2816*_xlfn.IFS(H2816&lt;=350,INDEX('Pliegos Tarifarios (Santiago)'!$F:$F,MATCH($B2816,'Pliegos Tarifarios (Santiago)'!$A:$A,0)),H2816&lt;=500,INDEX('Pliegos Tarifarios (Santiago)'!$G:$G,MATCH($B2816,'Pliegos Tarifarios (Santiago)'!$A:$A,0)),H2816&lt;=1000,INDEX('Pliegos Tarifarios (Santiago)'!$H:$H,MATCH($B2816,'Pliegos Tarifarios (Santiago)'!$A:$A,0)),H2816&lt;=5000,INDEX('Pliegos Tarifarios (Santiago)'!$I:$I,MATCH($B2816,'Pliegos Tarifarios (Santiago)'!$A:$A,0)),H2816&gt;5000,INDEX('Pliegos Tarifarios (Santiago)'!$J:$J,MATCH($B2816,'Pliegos Tarifarios (Santiago)'!$A:$A,0)))/1.19</f>
        <v>1230.8129606722689</v>
      </c>
      <c r="R2816" s="19">
        <f>INDEX('Pliegos Tarifarios (Santiago)'!$K:$K,MATCH($B2816,'Pliegos Tarifarios (Santiago)'!$A:$A,0))</f>
        <v>733.35299999999995</v>
      </c>
      <c r="S2816" s="21">
        <f t="shared" si="175"/>
        <v>99986.174658672273</v>
      </c>
      <c r="T2816" s="21">
        <f t="shared" si="172"/>
        <v>18997.373185147731</v>
      </c>
      <c r="U2816" s="19">
        <v>0</v>
      </c>
      <c r="V2816" s="21">
        <f t="shared" si="173"/>
        <v>118983.54784382001</v>
      </c>
    </row>
    <row r="2817" spans="1:22" x14ac:dyDescent="0.3">
      <c r="A2817" s="7" t="s">
        <v>143</v>
      </c>
      <c r="B2817" s="7">
        <v>12</v>
      </c>
      <c r="C2817" s="8" t="s">
        <v>178</v>
      </c>
      <c r="D2817" s="7" t="s">
        <v>217</v>
      </c>
      <c r="E2817" s="7" t="s">
        <v>34</v>
      </c>
      <c r="F2817" s="8" t="s">
        <v>218</v>
      </c>
      <c r="G2817" s="7" t="s">
        <v>30</v>
      </c>
      <c r="H2817" s="9">
        <v>511.89890000000003</v>
      </c>
      <c r="I2817" s="9">
        <v>1.3489</v>
      </c>
      <c r="J2817" s="9">
        <v>1.3489</v>
      </c>
      <c r="K2817" s="10">
        <v>1</v>
      </c>
      <c r="L2817" s="9">
        <v>16.510000000000002</v>
      </c>
      <c r="M2817" s="19">
        <f>H2817*INDEX('Pliegos Tarifarios (Santiago)'!$B:$B,MATCH($B2817,'Pliegos Tarifarios (Santiago)'!$A:$A,0))</f>
        <v>67449.334760700003</v>
      </c>
      <c r="N2817" s="19">
        <f>I2817*INDEX('Pliegos Tarifarios (Santiago)'!$C:$C,MATCH($B2817,'Pliegos Tarifarios (Santiago)'!$A:$A,0))</f>
        <v>4673.9155687000002</v>
      </c>
      <c r="O2817" s="19">
        <f>J2817*INDEX('Pliegos Tarifarios (Santiago)'!$D:$D,MATCH($B2817,'Pliegos Tarifarios (Santiago)'!$A:$A,0))</f>
        <v>19611.453416100001</v>
      </c>
      <c r="P2817" s="19">
        <f>H2817*INDEX('Pliegos Tarifarios (Santiago)'!$E:$E,MATCH($B2817,'Pliegos Tarifarios (Santiago)'!$A:$A,0))</f>
        <v>6666.9712736000001</v>
      </c>
      <c r="Q2817" s="19" cm="1">
        <f t="array" ref="Q2817">H2817*_xlfn.IFS(H2817&lt;=350,INDEX('Pliegos Tarifarios (Santiago)'!$F:$F,MATCH($B2817,'Pliegos Tarifarios (Santiago)'!$A:$A,0)),H2817&lt;=500,INDEX('Pliegos Tarifarios (Santiago)'!$G:$G,MATCH($B2817,'Pliegos Tarifarios (Santiago)'!$A:$A,0)),H2817&lt;=1000,INDEX('Pliegos Tarifarios (Santiago)'!$H:$H,MATCH($B2817,'Pliegos Tarifarios (Santiago)'!$A:$A,0)),H2817&lt;=5000,INDEX('Pliegos Tarifarios (Santiago)'!$I:$I,MATCH($B2817,'Pliegos Tarifarios (Santiago)'!$A:$A,0)),H2817&gt;5000,INDEX('Pliegos Tarifarios (Santiago)'!$J:$J,MATCH($B2817,'Pliegos Tarifarios (Santiago)'!$A:$A,0)))/1.19</f>
        <v>1231.138362857143</v>
      </c>
      <c r="R2817" s="19">
        <f>INDEX('Pliegos Tarifarios (Santiago)'!$K:$K,MATCH($B2817,'Pliegos Tarifarios (Santiago)'!$A:$A,0))</f>
        <v>733.35299999999995</v>
      </c>
      <c r="S2817" s="21">
        <f t="shared" si="175"/>
        <v>100366.16638195717</v>
      </c>
      <c r="T2817" s="21">
        <f t="shared" si="172"/>
        <v>19069.571612571861</v>
      </c>
      <c r="U2817" s="19">
        <v>0</v>
      </c>
      <c r="V2817" s="21">
        <f t="shared" si="173"/>
        <v>119435.73799452903</v>
      </c>
    </row>
    <row r="2818" spans="1:22" x14ac:dyDescent="0.3">
      <c r="A2818" s="7" t="s">
        <v>143</v>
      </c>
      <c r="B2818" s="7">
        <v>12</v>
      </c>
      <c r="C2818" s="8" t="s">
        <v>178</v>
      </c>
      <c r="D2818" s="7" t="s">
        <v>219</v>
      </c>
      <c r="E2818" s="7" t="s">
        <v>34</v>
      </c>
      <c r="F2818" s="8" t="s">
        <v>220</v>
      </c>
      <c r="G2818" s="7" t="s">
        <v>30</v>
      </c>
      <c r="H2818" s="9">
        <v>512.10029999999995</v>
      </c>
      <c r="I2818" s="9">
        <v>1.3482000000000001</v>
      </c>
      <c r="J2818" s="9">
        <v>1.3482000000000001</v>
      </c>
      <c r="K2818" s="10">
        <v>1</v>
      </c>
      <c r="L2818" s="9">
        <v>16.52</v>
      </c>
      <c r="M2818" s="19">
        <f>H2818*INDEX('Pliegos Tarifarios (Santiago)'!$B:$B,MATCH($B2818,'Pliegos Tarifarios (Santiago)'!$A:$A,0))</f>
        <v>67475.871828899995</v>
      </c>
      <c r="N2818" s="19">
        <f>I2818*INDEX('Pliegos Tarifarios (Santiago)'!$C:$C,MATCH($B2818,'Pliegos Tarifarios (Santiago)'!$A:$A,0))</f>
        <v>4671.4900806000005</v>
      </c>
      <c r="O2818" s="19">
        <f>J2818*INDEX('Pliegos Tarifarios (Santiago)'!$D:$D,MATCH($B2818,'Pliegos Tarifarios (Santiago)'!$A:$A,0))</f>
        <v>19601.276221800003</v>
      </c>
      <c r="P2818" s="19">
        <f>H2818*INDEX('Pliegos Tarifarios (Santiago)'!$E:$E,MATCH($B2818,'Pliegos Tarifarios (Santiago)'!$A:$A,0))</f>
        <v>6669.5943071999991</v>
      </c>
      <c r="Q2818" s="19" cm="1">
        <f t="array" ref="Q2818">H2818*_xlfn.IFS(H2818&lt;=350,INDEX('Pliegos Tarifarios (Santiago)'!$F:$F,MATCH($B2818,'Pliegos Tarifarios (Santiago)'!$A:$A,0)),H2818&lt;=500,INDEX('Pliegos Tarifarios (Santiago)'!$G:$G,MATCH($B2818,'Pliegos Tarifarios (Santiago)'!$A:$A,0)),H2818&lt;=1000,INDEX('Pliegos Tarifarios (Santiago)'!$H:$H,MATCH($B2818,'Pliegos Tarifarios (Santiago)'!$A:$A,0)),H2818&lt;=5000,INDEX('Pliegos Tarifarios (Santiago)'!$I:$I,MATCH($B2818,'Pliegos Tarifarios (Santiago)'!$A:$A,0)),H2818&gt;5000,INDEX('Pliegos Tarifarios (Santiago)'!$J:$J,MATCH($B2818,'Pliegos Tarifarios (Santiago)'!$A:$A,0)))/1.19</f>
        <v>1231.6227383193277</v>
      </c>
      <c r="R2818" s="19">
        <f>INDEX('Pliegos Tarifarios (Santiago)'!$K:$K,MATCH($B2818,'Pliegos Tarifarios (Santiago)'!$A:$A,0))</f>
        <v>733.35299999999995</v>
      </c>
      <c r="S2818" s="21">
        <f t="shared" si="175"/>
        <v>100383.20817681933</v>
      </c>
      <c r="T2818" s="21">
        <f t="shared" si="172"/>
        <v>19072.809553595675</v>
      </c>
      <c r="U2818" s="19">
        <v>0</v>
      </c>
      <c r="V2818" s="21">
        <f t="shared" si="173"/>
        <v>119456.01773041501</v>
      </c>
    </row>
    <row r="2819" spans="1:22" x14ac:dyDescent="0.3">
      <c r="A2819" s="7" t="s">
        <v>143</v>
      </c>
      <c r="B2819" s="7">
        <v>12</v>
      </c>
      <c r="C2819" s="8" t="s">
        <v>178</v>
      </c>
      <c r="D2819" s="7" t="s">
        <v>221</v>
      </c>
      <c r="E2819" s="7" t="s">
        <v>34</v>
      </c>
      <c r="F2819" s="8" t="s">
        <v>222</v>
      </c>
      <c r="G2819" s="7" t="s">
        <v>30</v>
      </c>
      <c r="H2819" s="9">
        <v>511.62700000000001</v>
      </c>
      <c r="I2819" s="9">
        <v>1.3483000000000001</v>
      </c>
      <c r="J2819" s="9">
        <v>1.3351</v>
      </c>
      <c r="K2819" s="10">
        <v>0.99020989394051762</v>
      </c>
      <c r="L2819" s="9">
        <v>16.5</v>
      </c>
      <c r="M2819" s="19">
        <f>H2819*INDEX('Pliegos Tarifarios (Santiago)'!$B:$B,MATCH($B2819,'Pliegos Tarifarios (Santiago)'!$A:$A,0))</f>
        <v>67413.508400999999</v>
      </c>
      <c r="N2819" s="19">
        <f>I2819*INDEX('Pliegos Tarifarios (Santiago)'!$C:$C,MATCH($B2819,'Pliegos Tarifarios (Santiago)'!$A:$A,0))</f>
        <v>4671.8365789000009</v>
      </c>
      <c r="O2819" s="19">
        <f>J2819*INDEX('Pliegos Tarifarios (Santiago)'!$D:$D,MATCH($B2819,'Pliegos Tarifarios (Santiago)'!$A:$A,0))</f>
        <v>19410.817299899998</v>
      </c>
      <c r="P2819" s="19">
        <f>H2819*INDEX('Pliegos Tarifarios (Santiago)'!$E:$E,MATCH($B2819,'Pliegos Tarifarios (Santiago)'!$A:$A,0))</f>
        <v>6663.4300479999993</v>
      </c>
      <c r="Q2819" s="19" cm="1">
        <f t="array" ref="Q2819">H2819*_xlfn.IFS(H2819&lt;=350,INDEX('Pliegos Tarifarios (Santiago)'!$F:$F,MATCH($B2819,'Pliegos Tarifarios (Santiago)'!$A:$A,0)),H2819&lt;=500,INDEX('Pliegos Tarifarios (Santiago)'!$G:$G,MATCH($B2819,'Pliegos Tarifarios (Santiago)'!$A:$A,0)),H2819&lt;=1000,INDEX('Pliegos Tarifarios (Santiago)'!$H:$H,MATCH($B2819,'Pliegos Tarifarios (Santiago)'!$A:$A,0)),H2819&lt;=5000,INDEX('Pliegos Tarifarios (Santiago)'!$I:$I,MATCH($B2819,'Pliegos Tarifarios (Santiago)'!$A:$A,0)),H2819&gt;5000,INDEX('Pliegos Tarifarios (Santiago)'!$J:$J,MATCH($B2819,'Pliegos Tarifarios (Santiago)'!$A:$A,0)))/1.19</f>
        <v>1230.4844319327731</v>
      </c>
      <c r="R2819" s="19">
        <f>INDEX('Pliegos Tarifarios (Santiago)'!$K:$K,MATCH($B2819,'Pliegos Tarifarios (Santiago)'!$A:$A,0))</f>
        <v>733.35299999999995</v>
      </c>
      <c r="S2819" s="21">
        <f t="shared" si="175"/>
        <v>100123.42975973275</v>
      </c>
      <c r="T2819" s="21">
        <f t="shared" si="172"/>
        <v>19023.451654349225</v>
      </c>
      <c r="U2819" s="19">
        <v>0</v>
      </c>
      <c r="V2819" s="21">
        <f t="shared" si="173"/>
        <v>119146.88141408197</v>
      </c>
    </row>
    <row r="2820" spans="1:22" x14ac:dyDescent="0.3">
      <c r="A2820" s="7" t="s">
        <v>143</v>
      </c>
      <c r="B2820" s="7">
        <v>12</v>
      </c>
      <c r="C2820" s="8" t="s">
        <v>178</v>
      </c>
      <c r="D2820" s="7" t="s">
        <v>223</v>
      </c>
      <c r="E2820" s="7" t="s">
        <v>34</v>
      </c>
      <c r="F2820" s="8" t="s">
        <v>224</v>
      </c>
      <c r="G2820" s="7" t="s">
        <v>30</v>
      </c>
      <c r="H2820" s="9">
        <v>511.01339999999999</v>
      </c>
      <c r="I2820" s="9">
        <v>1.3234999999999999</v>
      </c>
      <c r="J2820" s="9">
        <v>1.3234999999999999</v>
      </c>
      <c r="K2820" s="10">
        <v>1</v>
      </c>
      <c r="L2820" s="9">
        <v>16.48</v>
      </c>
      <c r="M2820" s="19">
        <f>H2820*INDEX('Pliegos Tarifarios (Santiago)'!$B:$B,MATCH($B2820,'Pliegos Tarifarios (Santiago)'!$A:$A,0))</f>
        <v>67332.658624200005</v>
      </c>
      <c r="N2820" s="19">
        <f>I2820*INDEX('Pliegos Tarifarios (Santiago)'!$C:$C,MATCH($B2820,'Pliegos Tarifarios (Santiago)'!$A:$A,0))</f>
        <v>4585.9050004999999</v>
      </c>
      <c r="O2820" s="19">
        <f>J2820*INDEX('Pliegos Tarifarios (Santiago)'!$D:$D,MATCH($B2820,'Pliegos Tarifarios (Santiago)'!$A:$A,0))</f>
        <v>19242.1666515</v>
      </c>
      <c r="P2820" s="19">
        <f>H2820*INDEX('Pliegos Tarifarios (Santiago)'!$E:$E,MATCH($B2820,'Pliegos Tarifarios (Santiago)'!$A:$A,0))</f>
        <v>6655.4385215999991</v>
      </c>
      <c r="Q2820" s="19" cm="1">
        <f t="array" ref="Q2820">H2820*_xlfn.IFS(H2820&lt;=350,INDEX('Pliegos Tarifarios (Santiago)'!$F:$F,MATCH($B2820,'Pliegos Tarifarios (Santiago)'!$A:$A,0)),H2820&lt;=500,INDEX('Pliegos Tarifarios (Santiago)'!$G:$G,MATCH($B2820,'Pliegos Tarifarios (Santiago)'!$A:$A,0)),H2820&lt;=1000,INDEX('Pliegos Tarifarios (Santiago)'!$H:$H,MATCH($B2820,'Pliegos Tarifarios (Santiago)'!$A:$A,0)),H2820&lt;=5000,INDEX('Pliegos Tarifarios (Santiago)'!$I:$I,MATCH($B2820,'Pliegos Tarifarios (Santiago)'!$A:$A,0)),H2820&gt;5000,INDEX('Pliegos Tarifarios (Santiago)'!$J:$J,MATCH($B2820,'Pliegos Tarifarios (Santiago)'!$A:$A,0)))/1.19</f>
        <v>1229.0086981512604</v>
      </c>
      <c r="R2820" s="19">
        <f>INDEX('Pliegos Tarifarios (Santiago)'!$K:$K,MATCH($B2820,'Pliegos Tarifarios (Santiago)'!$A:$A,0))</f>
        <v>733.35299999999995</v>
      </c>
      <c r="S2820" s="21">
        <f t="shared" si="175"/>
        <v>99778.530495951258</v>
      </c>
      <c r="T2820" s="21">
        <f t="shared" si="172"/>
        <v>18957.92079423074</v>
      </c>
      <c r="U2820" s="19">
        <v>0</v>
      </c>
      <c r="V2820" s="21">
        <f t="shared" si="173"/>
        <v>118736.451290182</v>
      </c>
    </row>
    <row r="2821" spans="1:22" x14ac:dyDescent="0.3">
      <c r="A2821" s="7" t="s">
        <v>143</v>
      </c>
      <c r="B2821" s="7">
        <v>12</v>
      </c>
      <c r="C2821" s="8" t="s">
        <v>178</v>
      </c>
      <c r="D2821" s="7" t="s">
        <v>225</v>
      </c>
      <c r="E2821" s="7" t="s">
        <v>34</v>
      </c>
      <c r="F2821" s="8" t="s">
        <v>226</v>
      </c>
      <c r="G2821" s="7" t="s">
        <v>30</v>
      </c>
      <c r="H2821" s="9">
        <v>511.77030000000002</v>
      </c>
      <c r="I2821" s="9">
        <v>1.3367</v>
      </c>
      <c r="J2821" s="9">
        <v>1.3248</v>
      </c>
      <c r="K2821" s="10">
        <v>0.99109747886586363</v>
      </c>
      <c r="L2821" s="9">
        <v>16.510000000000002</v>
      </c>
      <c r="M2821" s="19">
        <f>H2821*INDEX('Pliegos Tarifarios (Santiago)'!$B:$B,MATCH($B2821,'Pliegos Tarifarios (Santiago)'!$A:$A,0))</f>
        <v>67432.390038900005</v>
      </c>
      <c r="N2821" s="19">
        <f>I2821*INDEX('Pliegos Tarifarios (Santiago)'!$C:$C,MATCH($B2821,'Pliegos Tarifarios (Santiago)'!$A:$A,0))</f>
        <v>4631.6427761000004</v>
      </c>
      <c r="O2821" s="19">
        <f>J2821*INDEX('Pliegos Tarifarios (Santiago)'!$D:$D,MATCH($B2821,'Pliegos Tarifarios (Santiago)'!$A:$A,0))</f>
        <v>19261.067155199999</v>
      </c>
      <c r="P2821" s="19">
        <f>H2821*INDEX('Pliegos Tarifarios (Santiago)'!$E:$E,MATCH($B2821,'Pliegos Tarifarios (Santiago)'!$A:$A,0))</f>
        <v>6665.2963872</v>
      </c>
      <c r="Q2821" s="19" cm="1">
        <f t="array" ref="Q2821">H2821*_xlfn.IFS(H2821&lt;=350,INDEX('Pliegos Tarifarios (Santiago)'!$F:$F,MATCH($B2821,'Pliegos Tarifarios (Santiago)'!$A:$A,0)),H2821&lt;=500,INDEX('Pliegos Tarifarios (Santiago)'!$G:$G,MATCH($B2821,'Pliegos Tarifarios (Santiago)'!$A:$A,0)),H2821&lt;=1000,INDEX('Pliegos Tarifarios (Santiago)'!$H:$H,MATCH($B2821,'Pliegos Tarifarios (Santiago)'!$A:$A,0)),H2821&lt;=5000,INDEX('Pliegos Tarifarios (Santiago)'!$I:$I,MATCH($B2821,'Pliegos Tarifarios (Santiago)'!$A:$A,0)),H2821&gt;5000,INDEX('Pliegos Tarifarios (Santiago)'!$J:$J,MATCH($B2821,'Pliegos Tarifarios (Santiago)'!$A:$A,0)))/1.19</f>
        <v>1230.8290744537817</v>
      </c>
      <c r="R2821" s="19">
        <f>INDEX('Pliegos Tarifarios (Santiago)'!$K:$K,MATCH($B2821,'Pliegos Tarifarios (Santiago)'!$A:$A,0))</f>
        <v>733.35299999999995</v>
      </c>
      <c r="S2821" s="21">
        <f t="shared" si="175"/>
        <v>99954.578431853777</v>
      </c>
      <c r="T2821" s="21">
        <f t="shared" si="172"/>
        <v>18991.369902052218</v>
      </c>
      <c r="U2821" s="19">
        <v>0</v>
      </c>
      <c r="V2821" s="21">
        <f t="shared" si="173"/>
        <v>118945.948333906</v>
      </c>
    </row>
    <row r="2822" spans="1:22" x14ac:dyDescent="0.3">
      <c r="A2822" s="7" t="s">
        <v>143</v>
      </c>
      <c r="B2822" s="7">
        <v>12</v>
      </c>
      <c r="C2822" s="8" t="s">
        <v>178</v>
      </c>
      <c r="D2822" s="7" t="s">
        <v>227</v>
      </c>
      <c r="E2822" s="7" t="s">
        <v>34</v>
      </c>
      <c r="F2822" s="8" t="s">
        <v>228</v>
      </c>
      <c r="G2822" s="7" t="s">
        <v>30</v>
      </c>
      <c r="H2822" s="9">
        <v>512.08360000000005</v>
      </c>
      <c r="I2822" s="9">
        <v>1.3348</v>
      </c>
      <c r="J2822" s="9">
        <v>1.3252999999999999</v>
      </c>
      <c r="K2822" s="10">
        <v>0.99288282888822288</v>
      </c>
      <c r="L2822" s="9">
        <v>16.52</v>
      </c>
      <c r="M2822" s="19">
        <f>H2822*INDEX('Pliegos Tarifarios (Santiago)'!$B:$B,MATCH($B2822,'Pliegos Tarifarios (Santiago)'!$A:$A,0))</f>
        <v>67473.671386800008</v>
      </c>
      <c r="N2822" s="19">
        <f>I2822*INDEX('Pliegos Tarifarios (Santiago)'!$C:$C,MATCH($B2822,'Pliegos Tarifarios (Santiago)'!$A:$A,0))</f>
        <v>4625.0593084000002</v>
      </c>
      <c r="O2822" s="19">
        <f>J2822*INDEX('Pliegos Tarifarios (Santiago)'!$D:$D,MATCH($B2822,'Pliegos Tarifarios (Santiago)'!$A:$A,0))</f>
        <v>19268.336579700001</v>
      </c>
      <c r="P2822" s="19">
        <f>H2822*INDEX('Pliegos Tarifarios (Santiago)'!$E:$E,MATCH($B2822,'Pliegos Tarifarios (Santiago)'!$A:$A,0))</f>
        <v>6669.3768064000005</v>
      </c>
      <c r="Q2822" s="19" cm="1">
        <f t="array" ref="Q2822">H2822*_xlfn.IFS(H2822&lt;=350,INDEX('Pliegos Tarifarios (Santiago)'!$F:$F,MATCH($B2822,'Pliegos Tarifarios (Santiago)'!$A:$A,0)),H2822&lt;=500,INDEX('Pliegos Tarifarios (Santiago)'!$G:$G,MATCH($B2822,'Pliegos Tarifarios (Santiago)'!$A:$A,0)),H2822&lt;=1000,INDEX('Pliegos Tarifarios (Santiago)'!$H:$H,MATCH($B2822,'Pliegos Tarifarios (Santiago)'!$A:$A,0)),H2822&lt;=5000,INDEX('Pliegos Tarifarios (Santiago)'!$I:$I,MATCH($B2822,'Pliegos Tarifarios (Santiago)'!$A:$A,0)),H2822&gt;5000,INDEX('Pliegos Tarifarios (Santiago)'!$J:$J,MATCH($B2822,'Pliegos Tarifarios (Santiago)'!$A:$A,0)))/1.19</f>
        <v>1231.5825741176473</v>
      </c>
      <c r="R2822" s="19">
        <f>INDEX('Pliegos Tarifarios (Santiago)'!$K:$K,MATCH($B2822,'Pliegos Tarifarios (Santiago)'!$A:$A,0))</f>
        <v>733.35299999999995</v>
      </c>
      <c r="S2822" s="21">
        <f t="shared" si="175"/>
        <v>100001.37965541767</v>
      </c>
      <c r="T2822" s="21">
        <f t="shared" si="172"/>
        <v>19000.262134529356</v>
      </c>
      <c r="U2822" s="19">
        <v>0</v>
      </c>
      <c r="V2822" s="21">
        <f t="shared" si="173"/>
        <v>119001.64178994703</v>
      </c>
    </row>
    <row r="2823" spans="1:22" x14ac:dyDescent="0.3">
      <c r="A2823" s="7" t="s">
        <v>143</v>
      </c>
      <c r="B2823" s="7">
        <v>12</v>
      </c>
      <c r="C2823" s="8" t="s">
        <v>178</v>
      </c>
      <c r="D2823" s="7" t="s">
        <v>229</v>
      </c>
      <c r="E2823" s="7" t="s">
        <v>34</v>
      </c>
      <c r="F2823" s="8" t="s">
        <v>230</v>
      </c>
      <c r="G2823" s="7" t="s">
        <v>30</v>
      </c>
      <c r="H2823" s="9">
        <v>511.59710000000001</v>
      </c>
      <c r="I2823" s="9">
        <v>1.3318000000000001</v>
      </c>
      <c r="J2823" s="9">
        <v>1.3302</v>
      </c>
      <c r="K2823" s="10">
        <v>0.99879861841117279</v>
      </c>
      <c r="L2823" s="9">
        <v>16.5</v>
      </c>
      <c r="M2823" s="19">
        <f>H2823*INDEX('Pliegos Tarifarios (Santiago)'!$B:$B,MATCH($B2823,'Pliegos Tarifarios (Santiago)'!$A:$A,0))</f>
        <v>67409.568687300009</v>
      </c>
      <c r="N2823" s="19">
        <f>I2823*INDEX('Pliegos Tarifarios (Santiago)'!$C:$C,MATCH($B2823,'Pliegos Tarifarios (Santiago)'!$A:$A,0))</f>
        <v>4614.6643594000006</v>
      </c>
      <c r="O2823" s="19">
        <f>J2823*INDEX('Pliegos Tarifarios (Santiago)'!$D:$D,MATCH($B2823,'Pliegos Tarifarios (Santiago)'!$A:$A,0))</f>
        <v>19339.576939800001</v>
      </c>
      <c r="P2823" s="19">
        <f>H2823*INDEX('Pliegos Tarifarios (Santiago)'!$E:$E,MATCH($B2823,'Pliegos Tarifarios (Santiago)'!$A:$A,0))</f>
        <v>6663.0406303999998</v>
      </c>
      <c r="Q2823" s="19" cm="1">
        <f t="array" ref="Q2823">H2823*_xlfn.IFS(H2823&lt;=350,INDEX('Pliegos Tarifarios (Santiago)'!$F:$F,MATCH($B2823,'Pliegos Tarifarios (Santiago)'!$A:$A,0)),H2823&lt;=500,INDEX('Pliegos Tarifarios (Santiago)'!$G:$G,MATCH($B2823,'Pliegos Tarifarios (Santiago)'!$A:$A,0)),H2823&lt;=1000,INDEX('Pliegos Tarifarios (Santiago)'!$H:$H,MATCH($B2823,'Pliegos Tarifarios (Santiago)'!$A:$A,0)),H2823&lt;=5000,INDEX('Pliegos Tarifarios (Santiago)'!$I:$I,MATCH($B2823,'Pliegos Tarifarios (Santiago)'!$A:$A,0)),H2823&gt;5000,INDEX('Pliegos Tarifarios (Santiago)'!$J:$J,MATCH($B2823,'Pliegos Tarifarios (Santiago)'!$A:$A,0)))/1.19</f>
        <v>1230.4125211764706</v>
      </c>
      <c r="R2823" s="19">
        <f>INDEX('Pliegos Tarifarios (Santiago)'!$K:$K,MATCH($B2823,'Pliegos Tarifarios (Santiago)'!$A:$A,0))</f>
        <v>733.35299999999995</v>
      </c>
      <c r="S2823" s="21">
        <f t="shared" si="175"/>
        <v>99990.616138076497</v>
      </c>
      <c r="T2823" s="21">
        <f t="shared" si="172"/>
        <v>18998.217066234534</v>
      </c>
      <c r="U2823" s="19">
        <v>0</v>
      </c>
      <c r="V2823" s="21">
        <f t="shared" si="173"/>
        <v>118988.83320431103</v>
      </c>
    </row>
    <row r="2824" spans="1:22" x14ac:dyDescent="0.3">
      <c r="A2824" s="7" t="s">
        <v>143</v>
      </c>
      <c r="B2824" s="7">
        <v>12</v>
      </c>
      <c r="C2824" s="8" t="s">
        <v>178</v>
      </c>
      <c r="D2824" s="7" t="s">
        <v>231</v>
      </c>
      <c r="E2824" s="7" t="s">
        <v>34</v>
      </c>
      <c r="F2824" s="8" t="s">
        <v>232</v>
      </c>
      <c r="G2824" s="7" t="s">
        <v>30</v>
      </c>
      <c r="H2824" s="9">
        <v>511.5915</v>
      </c>
      <c r="I2824" s="9">
        <v>1.3576999999999999</v>
      </c>
      <c r="J2824" s="9">
        <v>1.3555999999999999</v>
      </c>
      <c r="K2824" s="10">
        <v>0.99845326655373057</v>
      </c>
      <c r="L2824" s="9">
        <v>16.5</v>
      </c>
      <c r="M2824" s="19">
        <f>H2824*INDEX('Pliegos Tarifarios (Santiago)'!$B:$B,MATCH($B2824,'Pliegos Tarifarios (Santiago)'!$A:$A,0))</f>
        <v>67408.830814500005</v>
      </c>
      <c r="N2824" s="19">
        <f>I2824*INDEX('Pliegos Tarifarios (Santiago)'!$C:$C,MATCH($B2824,'Pliegos Tarifarios (Santiago)'!$A:$A,0))</f>
        <v>4704.4074191</v>
      </c>
      <c r="O2824" s="19">
        <f>J2824*INDEX('Pliegos Tarifarios (Santiago)'!$D:$D,MATCH($B2824,'Pliegos Tarifarios (Santiago)'!$A:$A,0))</f>
        <v>19708.863704399999</v>
      </c>
      <c r="P2824" s="19">
        <f>H2824*INDEX('Pliegos Tarifarios (Santiago)'!$E:$E,MATCH($B2824,'Pliegos Tarifarios (Santiago)'!$A:$A,0))</f>
        <v>6662.9676959999997</v>
      </c>
      <c r="Q2824" s="19" cm="1">
        <f t="array" ref="Q2824">H2824*_xlfn.IFS(H2824&lt;=350,INDEX('Pliegos Tarifarios (Santiago)'!$F:$F,MATCH($B2824,'Pliegos Tarifarios (Santiago)'!$A:$A,0)),H2824&lt;=500,INDEX('Pliegos Tarifarios (Santiago)'!$G:$G,MATCH($B2824,'Pliegos Tarifarios (Santiago)'!$A:$A,0)),H2824&lt;=1000,INDEX('Pliegos Tarifarios (Santiago)'!$H:$H,MATCH($B2824,'Pliegos Tarifarios (Santiago)'!$A:$A,0)),H2824&lt;=5000,INDEX('Pliegos Tarifarios (Santiago)'!$I:$I,MATCH($B2824,'Pliegos Tarifarios (Santiago)'!$A:$A,0)),H2824&gt;5000,INDEX('Pliegos Tarifarios (Santiago)'!$J:$J,MATCH($B2824,'Pliegos Tarifarios (Santiago)'!$A:$A,0)))/1.19</f>
        <v>1230.3990529411765</v>
      </c>
      <c r="R2824" s="19">
        <f>INDEX('Pliegos Tarifarios (Santiago)'!$K:$K,MATCH($B2824,'Pliegos Tarifarios (Santiago)'!$A:$A,0))</f>
        <v>733.35299999999995</v>
      </c>
      <c r="S2824" s="21">
        <f t="shared" si="175"/>
        <v>100448.8216869412</v>
      </c>
      <c r="T2824" s="21">
        <f t="shared" si="172"/>
        <v>19085.276120518829</v>
      </c>
      <c r="U2824" s="19">
        <v>0</v>
      </c>
      <c r="V2824" s="21">
        <f t="shared" si="173"/>
        <v>119534.09780746003</v>
      </c>
    </row>
    <row r="2825" spans="1:22" x14ac:dyDescent="0.3">
      <c r="A2825" s="7" t="s">
        <v>143</v>
      </c>
      <c r="B2825" s="7">
        <v>12</v>
      </c>
      <c r="C2825" s="8" t="s">
        <v>178</v>
      </c>
      <c r="D2825" s="7" t="s">
        <v>233</v>
      </c>
      <c r="E2825" s="7" t="s">
        <v>34</v>
      </c>
      <c r="F2825" s="8" t="s">
        <v>234</v>
      </c>
      <c r="G2825" s="7" t="s">
        <v>30</v>
      </c>
      <c r="H2825" s="9">
        <v>512.56899999999996</v>
      </c>
      <c r="I2825" s="9">
        <v>1.3237000000000001</v>
      </c>
      <c r="J2825" s="9">
        <v>1.3237000000000001</v>
      </c>
      <c r="K2825" s="10">
        <v>1</v>
      </c>
      <c r="L2825" s="9">
        <v>16.53</v>
      </c>
      <c r="M2825" s="19">
        <f>H2825*INDEX('Pliegos Tarifarios (Santiago)'!$B:$B,MATCH($B2825,'Pliegos Tarifarios (Santiago)'!$A:$A,0))</f>
        <v>67537.629147</v>
      </c>
      <c r="N2825" s="19">
        <f>I2825*INDEX('Pliegos Tarifarios (Santiago)'!$C:$C,MATCH($B2825,'Pliegos Tarifarios (Santiago)'!$A:$A,0))</f>
        <v>4586.5979971000006</v>
      </c>
      <c r="O2825" s="19">
        <f>J2825*INDEX('Pliegos Tarifarios (Santiago)'!$D:$D,MATCH($B2825,'Pliegos Tarifarios (Santiago)'!$A:$A,0))</f>
        <v>19245.074421300003</v>
      </c>
      <c r="P2825" s="19">
        <f>H2825*INDEX('Pliegos Tarifarios (Santiago)'!$E:$E,MATCH($B2825,'Pliegos Tarifarios (Santiago)'!$A:$A,0))</f>
        <v>6675.6986559999987</v>
      </c>
      <c r="Q2825" s="19" cm="1">
        <f t="array" ref="Q2825">H2825*_xlfn.IFS(H2825&lt;=350,INDEX('Pliegos Tarifarios (Santiago)'!$F:$F,MATCH($B2825,'Pliegos Tarifarios (Santiago)'!$A:$A,0)),H2825&lt;=500,INDEX('Pliegos Tarifarios (Santiago)'!$G:$G,MATCH($B2825,'Pliegos Tarifarios (Santiago)'!$A:$A,0)),H2825&lt;=1000,INDEX('Pliegos Tarifarios (Santiago)'!$H:$H,MATCH($B2825,'Pliegos Tarifarios (Santiago)'!$A:$A,0)),H2825&lt;=5000,INDEX('Pliegos Tarifarios (Santiago)'!$I:$I,MATCH($B2825,'Pliegos Tarifarios (Santiago)'!$A:$A,0)),H2825&gt;5000,INDEX('Pliegos Tarifarios (Santiago)'!$J:$J,MATCH($B2825,'Pliegos Tarifarios (Santiago)'!$A:$A,0)))/1.19</f>
        <v>1232.749981512605</v>
      </c>
      <c r="R2825" s="19">
        <f>INDEX('Pliegos Tarifarios (Santiago)'!$K:$K,MATCH($B2825,'Pliegos Tarifarios (Santiago)'!$A:$A,0))</f>
        <v>733.35299999999995</v>
      </c>
      <c r="S2825" s="21">
        <f t="shared" si="175"/>
        <v>100011.10320291261</v>
      </c>
      <c r="T2825" s="21">
        <f t="shared" si="172"/>
        <v>19002.109608553397</v>
      </c>
      <c r="U2825" s="19">
        <v>0</v>
      </c>
      <c r="V2825" s="21">
        <f t="shared" si="173"/>
        <v>119013.212811466</v>
      </c>
    </row>
    <row r="2826" spans="1:22" x14ac:dyDescent="0.3">
      <c r="A2826" s="7" t="s">
        <v>143</v>
      </c>
      <c r="B2826" s="7">
        <v>12</v>
      </c>
      <c r="C2826" s="8" t="s">
        <v>178</v>
      </c>
      <c r="D2826" s="7" t="s">
        <v>235</v>
      </c>
      <c r="E2826" s="7" t="s">
        <v>236</v>
      </c>
      <c r="F2826" s="8" t="s">
        <v>39</v>
      </c>
      <c r="G2826" s="7" t="s">
        <v>30</v>
      </c>
      <c r="H2826" s="9">
        <v>853.55430000000001</v>
      </c>
      <c r="I2826" s="9">
        <v>2.2410999999999999</v>
      </c>
      <c r="J2826" s="9">
        <v>2.2040999999999999</v>
      </c>
      <c r="K2826" s="10">
        <v>0.9834902503235019</v>
      </c>
      <c r="L2826" s="9">
        <v>27.53</v>
      </c>
      <c r="M2826" s="19">
        <f>H2826*INDEX('Pliegos Tarifarios (Santiago)'!$B:$B,MATCH($B2826,'Pliegos Tarifarios (Santiago)'!$A:$A,0))</f>
        <v>112466.87523090001</v>
      </c>
      <c r="N2826" s="19">
        <f>I2826*INDEX('Pliegos Tarifarios (Santiago)'!$C:$C,MATCH($B2826,'Pliegos Tarifarios (Santiago)'!$A:$A,0))</f>
        <v>7765.3734013000003</v>
      </c>
      <c r="O2826" s="19">
        <f>J2826*INDEX('Pliegos Tarifarios (Santiago)'!$D:$D,MATCH($B2826,'Pliegos Tarifarios (Santiago)'!$A:$A,0))</f>
        <v>32045.077080899999</v>
      </c>
      <c r="P2826" s="19">
        <f>H2826*INDEX('Pliegos Tarifarios (Santiago)'!$E:$E,MATCH($B2826,'Pliegos Tarifarios (Santiago)'!$A:$A,0))</f>
        <v>11116.6912032</v>
      </c>
      <c r="Q2826" s="19" cm="1">
        <f t="array" ref="Q2826">H2826*_xlfn.IFS(H2826&lt;=350,INDEX('Pliegos Tarifarios (Santiago)'!$F:$F,MATCH($B2826,'Pliegos Tarifarios (Santiago)'!$A:$A,0)),H2826&lt;=500,INDEX('Pliegos Tarifarios (Santiago)'!$G:$G,MATCH($B2826,'Pliegos Tarifarios (Santiago)'!$A:$A,0)),H2826&lt;=1000,INDEX('Pliegos Tarifarios (Santiago)'!$H:$H,MATCH($B2826,'Pliegos Tarifarios (Santiago)'!$A:$A,0)),H2826&lt;=5000,INDEX('Pliegos Tarifarios (Santiago)'!$I:$I,MATCH($B2826,'Pliegos Tarifarios (Santiago)'!$A:$A,0)),H2826&gt;5000,INDEX('Pliegos Tarifarios (Santiago)'!$J:$J,MATCH($B2826,'Pliegos Tarifarios (Santiago)'!$A:$A,0)))/1.19</f>
        <v>2052.8339551260506</v>
      </c>
      <c r="R2826" s="19">
        <f>INDEX('Pliegos Tarifarios (Santiago)'!$K:$K,MATCH($B2826,'Pliegos Tarifarios (Santiago)'!$A:$A,0))</f>
        <v>733.35299999999995</v>
      </c>
      <c r="S2826" s="21">
        <f t="shared" si="175"/>
        <v>166180.20387142609</v>
      </c>
      <c r="T2826" s="21">
        <f t="shared" ref="T2826:T2889" si="176">S2826*0.19</f>
        <v>31574.238735570958</v>
      </c>
      <c r="U2826" s="19">
        <v>0</v>
      </c>
      <c r="V2826" s="21">
        <f t="shared" ref="V2826:V2889" si="177">SUM(S2826:T2826)</f>
        <v>197754.44260699704</v>
      </c>
    </row>
    <row r="2827" spans="1:22" x14ac:dyDescent="0.3">
      <c r="A2827" s="7" t="s">
        <v>143</v>
      </c>
      <c r="B2827" s="7">
        <v>12</v>
      </c>
      <c r="C2827" s="8" t="s">
        <v>178</v>
      </c>
      <c r="D2827" s="7" t="s">
        <v>237</v>
      </c>
      <c r="E2827" s="7" t="s">
        <v>236</v>
      </c>
      <c r="F2827" s="8" t="s">
        <v>37</v>
      </c>
      <c r="G2827" s="7" t="s">
        <v>30</v>
      </c>
      <c r="H2827" s="9">
        <v>854.15380000000005</v>
      </c>
      <c r="I2827" s="9">
        <v>2.2418999999999998</v>
      </c>
      <c r="J2827" s="9">
        <v>2.2139000000000002</v>
      </c>
      <c r="K2827" s="10">
        <v>0.98751059369284999</v>
      </c>
      <c r="L2827" s="9">
        <v>27.55</v>
      </c>
      <c r="M2827" s="19">
        <f>H2827*INDEX('Pliegos Tarifarios (Santiago)'!$B:$B,MATCH($B2827,'Pliegos Tarifarios (Santiago)'!$A:$A,0))</f>
        <v>112545.86714940002</v>
      </c>
      <c r="N2827" s="19">
        <f>I2827*INDEX('Pliegos Tarifarios (Santiago)'!$C:$C,MATCH($B2827,'Pliegos Tarifarios (Santiago)'!$A:$A,0))</f>
        <v>7768.1453876999994</v>
      </c>
      <c r="O2827" s="19">
        <f>J2827*INDEX('Pliegos Tarifarios (Santiago)'!$D:$D,MATCH($B2827,'Pliegos Tarifarios (Santiago)'!$A:$A,0))</f>
        <v>32187.557801100003</v>
      </c>
      <c r="P2827" s="19">
        <f>H2827*INDEX('Pliegos Tarifarios (Santiago)'!$E:$E,MATCH($B2827,'Pliegos Tarifarios (Santiago)'!$A:$A,0))</f>
        <v>11124.499091199999</v>
      </c>
      <c r="Q2827" s="19" cm="1">
        <f t="array" ref="Q2827">H2827*_xlfn.IFS(H2827&lt;=350,INDEX('Pliegos Tarifarios (Santiago)'!$F:$F,MATCH($B2827,'Pliegos Tarifarios (Santiago)'!$A:$A,0)),H2827&lt;=500,INDEX('Pliegos Tarifarios (Santiago)'!$G:$G,MATCH($B2827,'Pliegos Tarifarios (Santiago)'!$A:$A,0)),H2827&lt;=1000,INDEX('Pliegos Tarifarios (Santiago)'!$H:$H,MATCH($B2827,'Pliegos Tarifarios (Santiago)'!$A:$A,0)),H2827&lt;=5000,INDEX('Pliegos Tarifarios (Santiago)'!$I:$I,MATCH($B2827,'Pliegos Tarifarios (Santiago)'!$A:$A,0)),H2827&gt;5000,INDEX('Pliegos Tarifarios (Santiago)'!$J:$J,MATCH($B2827,'Pliegos Tarifarios (Santiago)'!$A:$A,0)))/1.19</f>
        <v>2054.2757778151263</v>
      </c>
      <c r="R2827" s="19">
        <f>INDEX('Pliegos Tarifarios (Santiago)'!$K:$K,MATCH($B2827,'Pliegos Tarifarios (Santiago)'!$A:$A,0))</f>
        <v>733.35299999999995</v>
      </c>
      <c r="S2827" s="21">
        <f t="shared" si="175"/>
        <v>166413.69820721514</v>
      </c>
      <c r="T2827" s="21">
        <f t="shared" si="176"/>
        <v>31618.602659370878</v>
      </c>
      <c r="U2827" s="19">
        <v>0</v>
      </c>
      <c r="V2827" s="21">
        <f t="shared" si="177"/>
        <v>198032.30086658601</v>
      </c>
    </row>
    <row r="2828" spans="1:22" x14ac:dyDescent="0.3">
      <c r="A2828" s="7" t="s">
        <v>143</v>
      </c>
      <c r="B2828" s="7">
        <v>12</v>
      </c>
      <c r="C2828" s="8" t="s">
        <v>178</v>
      </c>
      <c r="D2828" s="7" t="s">
        <v>238</v>
      </c>
      <c r="E2828" s="7" t="s">
        <v>236</v>
      </c>
      <c r="F2828" s="8" t="s">
        <v>239</v>
      </c>
      <c r="G2828" s="7" t="s">
        <v>30</v>
      </c>
      <c r="H2828" s="9">
        <v>853.06439999999998</v>
      </c>
      <c r="I2828" s="9">
        <v>2.2231000000000001</v>
      </c>
      <c r="J2828" s="9">
        <v>2.2164999999999999</v>
      </c>
      <c r="K2828" s="10">
        <v>0.99703117268678865</v>
      </c>
      <c r="L2828" s="9">
        <v>27.52</v>
      </c>
      <c r="M2828" s="19">
        <f>H2828*INDEX('Pliegos Tarifarios (Santiago)'!$B:$B,MATCH($B2828,'Pliegos Tarifarios (Santiago)'!$A:$A,0))</f>
        <v>112402.32453719999</v>
      </c>
      <c r="N2828" s="19">
        <f>I2828*INDEX('Pliegos Tarifarios (Santiago)'!$C:$C,MATCH($B2828,'Pliegos Tarifarios (Santiago)'!$A:$A,0))</f>
        <v>7703.0037073000003</v>
      </c>
      <c r="O2828" s="19">
        <f>J2828*INDEX('Pliegos Tarifarios (Santiago)'!$D:$D,MATCH($B2828,'Pliegos Tarifarios (Santiago)'!$A:$A,0))</f>
        <v>32225.358808499997</v>
      </c>
      <c r="P2828" s="19">
        <f>H2828*INDEX('Pliegos Tarifarios (Santiago)'!$E:$E,MATCH($B2828,'Pliegos Tarifarios (Santiago)'!$A:$A,0))</f>
        <v>11110.3107456</v>
      </c>
      <c r="Q2828" s="19" cm="1">
        <f t="array" ref="Q2828">H2828*_xlfn.IFS(H2828&lt;=350,INDEX('Pliegos Tarifarios (Santiago)'!$F:$F,MATCH($B2828,'Pliegos Tarifarios (Santiago)'!$A:$A,0)),H2828&lt;=500,INDEX('Pliegos Tarifarios (Santiago)'!$G:$G,MATCH($B2828,'Pliegos Tarifarios (Santiago)'!$A:$A,0)),H2828&lt;=1000,INDEX('Pliegos Tarifarios (Santiago)'!$H:$H,MATCH($B2828,'Pliegos Tarifarios (Santiago)'!$A:$A,0)),H2828&lt;=5000,INDEX('Pliegos Tarifarios (Santiago)'!$I:$I,MATCH($B2828,'Pliegos Tarifarios (Santiago)'!$A:$A,0)),H2828&gt;5000,INDEX('Pliegos Tarifarios (Santiago)'!$J:$J,MATCH($B2828,'Pliegos Tarifarios (Santiago)'!$A:$A,0)))/1.19</f>
        <v>2051.6557250420169</v>
      </c>
      <c r="R2828" s="19">
        <f>INDEX('Pliegos Tarifarios (Santiago)'!$K:$K,MATCH($B2828,'Pliegos Tarifarios (Santiago)'!$A:$A,0))</f>
        <v>733.35299999999995</v>
      </c>
      <c r="S2828" s="21">
        <f t="shared" si="175"/>
        <v>166226.00652364202</v>
      </c>
      <c r="T2828" s="21">
        <f t="shared" si="176"/>
        <v>31582.941239491985</v>
      </c>
      <c r="U2828" s="19">
        <v>0</v>
      </c>
      <c r="V2828" s="21">
        <f t="shared" si="177"/>
        <v>197808.947763134</v>
      </c>
    </row>
    <row r="2829" spans="1:22" x14ac:dyDescent="0.3">
      <c r="A2829" s="7" t="s">
        <v>143</v>
      </c>
      <c r="B2829" s="7">
        <v>12</v>
      </c>
      <c r="C2829" s="8" t="s">
        <v>178</v>
      </c>
      <c r="D2829" s="7" t="s">
        <v>240</v>
      </c>
      <c r="E2829" s="7" t="s">
        <v>236</v>
      </c>
      <c r="F2829" s="8" t="s">
        <v>241</v>
      </c>
      <c r="G2829" s="7" t="s">
        <v>30</v>
      </c>
      <c r="H2829" s="9">
        <v>851.15020000000004</v>
      </c>
      <c r="I2829" s="9">
        <v>2.2267000000000001</v>
      </c>
      <c r="J2829" s="9">
        <v>2.2267000000000001</v>
      </c>
      <c r="K2829" s="10">
        <v>1</v>
      </c>
      <c r="L2829" s="9">
        <v>27.46</v>
      </c>
      <c r="M2829" s="19">
        <f>H2829*INDEX('Pliegos Tarifarios (Santiago)'!$B:$B,MATCH($B2829,'Pliegos Tarifarios (Santiago)'!$A:$A,0))</f>
        <v>112150.10380260002</v>
      </c>
      <c r="N2829" s="19">
        <f>I2829*INDEX('Pliegos Tarifarios (Santiago)'!$C:$C,MATCH($B2829,'Pliegos Tarifarios (Santiago)'!$A:$A,0))</f>
        <v>7715.477646100001</v>
      </c>
      <c r="O2829" s="19">
        <f>J2829*INDEX('Pliegos Tarifarios (Santiago)'!$D:$D,MATCH($B2829,'Pliegos Tarifarios (Santiago)'!$A:$A,0))</f>
        <v>32373.655068300002</v>
      </c>
      <c r="P2829" s="19">
        <f>H2829*INDEX('Pliegos Tarifarios (Santiago)'!$E:$E,MATCH($B2829,'Pliegos Tarifarios (Santiago)'!$A:$A,0))</f>
        <v>11085.3802048</v>
      </c>
      <c r="Q2829" s="19" cm="1">
        <f t="array" ref="Q2829">H2829*_xlfn.IFS(H2829&lt;=350,INDEX('Pliegos Tarifarios (Santiago)'!$F:$F,MATCH($B2829,'Pliegos Tarifarios (Santiago)'!$A:$A,0)),H2829&lt;=500,INDEX('Pliegos Tarifarios (Santiago)'!$G:$G,MATCH($B2829,'Pliegos Tarifarios (Santiago)'!$A:$A,0)),H2829&lt;=1000,INDEX('Pliegos Tarifarios (Santiago)'!$H:$H,MATCH($B2829,'Pliegos Tarifarios (Santiago)'!$A:$A,0)),H2829&lt;=5000,INDEX('Pliegos Tarifarios (Santiago)'!$I:$I,MATCH($B2829,'Pliegos Tarifarios (Santiago)'!$A:$A,0)),H2829&gt;5000,INDEX('Pliegos Tarifarios (Santiago)'!$J:$J,MATCH($B2829,'Pliegos Tarifarios (Santiago)'!$A:$A,0)))/1.19</f>
        <v>2047.0519936134458</v>
      </c>
      <c r="R2829" s="19">
        <f>INDEX('Pliegos Tarifarios (Santiago)'!$K:$K,MATCH($B2829,'Pliegos Tarifarios (Santiago)'!$A:$A,0))</f>
        <v>733.35299999999995</v>
      </c>
      <c r="S2829" s="21">
        <f t="shared" si="175"/>
        <v>166105.02171541346</v>
      </c>
      <c r="T2829" s="21">
        <f t="shared" si="176"/>
        <v>31559.954125928558</v>
      </c>
      <c r="U2829" s="19">
        <v>0</v>
      </c>
      <c r="V2829" s="21">
        <f t="shared" si="177"/>
        <v>197664.97584134201</v>
      </c>
    </row>
    <row r="2830" spans="1:22" x14ac:dyDescent="0.3">
      <c r="A2830" s="7" t="s">
        <v>143</v>
      </c>
      <c r="B2830" s="7">
        <v>12</v>
      </c>
      <c r="C2830" s="8" t="s">
        <v>178</v>
      </c>
      <c r="D2830" s="7" t="s">
        <v>242</v>
      </c>
      <c r="E2830" s="7" t="s">
        <v>236</v>
      </c>
      <c r="F2830" s="8" t="s">
        <v>243</v>
      </c>
      <c r="G2830" s="7" t="s">
        <v>30</v>
      </c>
      <c r="H2830" s="9">
        <v>853.30250000000001</v>
      </c>
      <c r="I2830" s="9">
        <v>2.2134999999999998</v>
      </c>
      <c r="J2830" s="9">
        <v>2.2035999999999998</v>
      </c>
      <c r="K2830" s="10">
        <v>0.99552744522249825</v>
      </c>
      <c r="L2830" s="9">
        <v>27.53</v>
      </c>
      <c r="M2830" s="19">
        <f>H2830*INDEX('Pliegos Tarifarios (Santiago)'!$B:$B,MATCH($B2830,'Pliegos Tarifarios (Santiago)'!$A:$A,0))</f>
        <v>112433.6973075</v>
      </c>
      <c r="N2830" s="19">
        <f>I2830*INDEX('Pliegos Tarifarios (Santiago)'!$C:$C,MATCH($B2830,'Pliegos Tarifarios (Santiago)'!$A:$A,0))</f>
        <v>7669.7398704999996</v>
      </c>
      <c r="O2830" s="19">
        <f>J2830*INDEX('Pliegos Tarifarios (Santiago)'!$D:$D,MATCH($B2830,'Pliegos Tarifarios (Santiago)'!$A:$A,0))</f>
        <v>32037.807656399997</v>
      </c>
      <c r="P2830" s="19">
        <f>H2830*INDEX('Pliegos Tarifarios (Santiago)'!$E:$E,MATCH($B2830,'Pliegos Tarifarios (Santiago)'!$A:$A,0))</f>
        <v>11113.411759999999</v>
      </c>
      <c r="Q2830" s="19" cm="1">
        <f t="array" ref="Q2830">H2830*_xlfn.IFS(H2830&lt;=350,INDEX('Pliegos Tarifarios (Santiago)'!$F:$F,MATCH($B2830,'Pliegos Tarifarios (Santiago)'!$A:$A,0)),H2830&lt;=500,INDEX('Pliegos Tarifarios (Santiago)'!$G:$G,MATCH($B2830,'Pliegos Tarifarios (Santiago)'!$A:$A,0)),H2830&lt;=1000,INDEX('Pliegos Tarifarios (Santiago)'!$H:$H,MATCH($B2830,'Pliegos Tarifarios (Santiago)'!$A:$A,0)),H2830&lt;=5000,INDEX('Pliegos Tarifarios (Santiago)'!$I:$I,MATCH($B2830,'Pliegos Tarifarios (Santiago)'!$A:$A,0)),H2830&gt;5000,INDEX('Pliegos Tarifarios (Santiago)'!$J:$J,MATCH($B2830,'Pliegos Tarifarios (Santiago)'!$A:$A,0)))/1.19</f>
        <v>2052.2283655462188</v>
      </c>
      <c r="R2830" s="19">
        <f>INDEX('Pliegos Tarifarios (Santiago)'!$K:$K,MATCH($B2830,'Pliegos Tarifarios (Santiago)'!$A:$A,0))</f>
        <v>733.35299999999995</v>
      </c>
      <c r="S2830" s="21">
        <f t="shared" si="175"/>
        <v>166040.23795994619</v>
      </c>
      <c r="T2830" s="21">
        <f t="shared" si="176"/>
        <v>31547.645212389776</v>
      </c>
      <c r="U2830" s="19">
        <v>0</v>
      </c>
      <c r="V2830" s="21">
        <f t="shared" si="177"/>
        <v>197587.88317233598</v>
      </c>
    </row>
    <row r="2831" spans="1:22" x14ac:dyDescent="0.3">
      <c r="A2831" s="7" t="s">
        <v>143</v>
      </c>
      <c r="B2831" s="7">
        <v>12</v>
      </c>
      <c r="C2831" s="8" t="s">
        <v>178</v>
      </c>
      <c r="D2831" s="7" t="s">
        <v>244</v>
      </c>
      <c r="E2831" s="7" t="s">
        <v>51</v>
      </c>
      <c r="F2831" s="8" t="s">
        <v>245</v>
      </c>
      <c r="G2831" s="7" t="s">
        <v>30</v>
      </c>
      <c r="H2831" s="9">
        <v>853.5933</v>
      </c>
      <c r="I2831" s="9">
        <v>2.2046000000000001</v>
      </c>
      <c r="J2831" s="9">
        <v>2.2046000000000001</v>
      </c>
      <c r="K2831" s="10">
        <v>1</v>
      </c>
      <c r="L2831" s="9">
        <v>27.54</v>
      </c>
      <c r="M2831" s="19">
        <f>H2831*INDEX('Pliegos Tarifarios (Santiago)'!$B:$B,MATCH($B2831,'Pliegos Tarifarios (Santiago)'!$A:$A,0))</f>
        <v>112472.01398790001</v>
      </c>
      <c r="N2831" s="19">
        <f>I2831*INDEX('Pliegos Tarifarios (Santiago)'!$C:$C,MATCH($B2831,'Pliegos Tarifarios (Santiago)'!$A:$A,0))</f>
        <v>7638.9015218000004</v>
      </c>
      <c r="O2831" s="19">
        <f>J2831*INDEX('Pliegos Tarifarios (Santiago)'!$D:$D,MATCH($B2831,'Pliegos Tarifarios (Santiago)'!$A:$A,0))</f>
        <v>32052.346505400001</v>
      </c>
      <c r="P2831" s="19">
        <f>H2831*INDEX('Pliegos Tarifarios (Santiago)'!$E:$E,MATCH($B2831,'Pliegos Tarifarios (Santiago)'!$A:$A,0))</f>
        <v>11117.1991392</v>
      </c>
      <c r="Q2831" s="19" cm="1">
        <f t="array" ref="Q2831">H2831*_xlfn.IFS(H2831&lt;=350,INDEX('Pliegos Tarifarios (Santiago)'!$F:$F,MATCH($B2831,'Pliegos Tarifarios (Santiago)'!$A:$A,0)),H2831&lt;=500,INDEX('Pliegos Tarifarios (Santiago)'!$G:$G,MATCH($B2831,'Pliegos Tarifarios (Santiago)'!$A:$A,0)),H2831&lt;=1000,INDEX('Pliegos Tarifarios (Santiago)'!$H:$H,MATCH($B2831,'Pliegos Tarifarios (Santiago)'!$A:$A,0)),H2831&lt;=5000,INDEX('Pliegos Tarifarios (Santiago)'!$I:$I,MATCH($B2831,'Pliegos Tarifarios (Santiago)'!$A:$A,0)),H2831&gt;5000,INDEX('Pliegos Tarifarios (Santiago)'!$J:$J,MATCH($B2831,'Pliegos Tarifarios (Santiago)'!$A:$A,0)))/1.19</f>
        <v>2052.927751764706</v>
      </c>
      <c r="R2831" s="19">
        <f>INDEX('Pliegos Tarifarios (Santiago)'!$K:$K,MATCH($B2831,'Pliegos Tarifarios (Santiago)'!$A:$A,0))</f>
        <v>733.35299999999995</v>
      </c>
      <c r="S2831" s="21">
        <f t="shared" si="175"/>
        <v>166066.74190606474</v>
      </c>
      <c r="T2831" s="21">
        <f t="shared" si="176"/>
        <v>31552.680962152299</v>
      </c>
      <c r="U2831" s="19">
        <v>0</v>
      </c>
      <c r="V2831" s="21">
        <f t="shared" si="177"/>
        <v>197619.42286821705</v>
      </c>
    </row>
    <row r="2832" spans="1:22" x14ac:dyDescent="0.3">
      <c r="A2832" s="7" t="s">
        <v>143</v>
      </c>
      <c r="B2832" s="7">
        <v>12</v>
      </c>
      <c r="C2832" s="8" t="s">
        <v>178</v>
      </c>
      <c r="D2832" s="7" t="s">
        <v>246</v>
      </c>
      <c r="E2832" s="7" t="s">
        <v>247</v>
      </c>
      <c r="F2832" s="8" t="s">
        <v>248</v>
      </c>
      <c r="G2832" s="7" t="s">
        <v>30</v>
      </c>
      <c r="H2832" s="9">
        <v>683.89610000000005</v>
      </c>
      <c r="I2832" s="9">
        <v>1.7917000000000001</v>
      </c>
      <c r="J2832" s="9">
        <v>1.7854000000000001</v>
      </c>
      <c r="K2832" s="10">
        <v>0.99648378634816093</v>
      </c>
      <c r="L2832" s="9">
        <v>22.06</v>
      </c>
      <c r="M2832" s="19">
        <f>H2832*INDEX('Pliegos Tarifarios (Santiago)'!$B:$B,MATCH($B2832,'Pliegos Tarifarios (Santiago)'!$A:$A,0))</f>
        <v>90112.201824300006</v>
      </c>
      <c r="N2832" s="19">
        <f>I2832*INDEX('Pliegos Tarifarios (Santiago)'!$C:$C,MATCH($B2832,'Pliegos Tarifarios (Santiago)'!$A:$A,0))</f>
        <v>6208.2100411000001</v>
      </c>
      <c r="O2832" s="19">
        <f>J2832*INDEX('Pliegos Tarifarios (Santiago)'!$D:$D,MATCH($B2832,'Pliegos Tarifarios (Santiago)'!$A:$A,0))</f>
        <v>25957.661004600002</v>
      </c>
      <c r="P2832" s="19">
        <f>H2832*INDEX('Pliegos Tarifarios (Santiago)'!$E:$E,MATCH($B2832,'Pliegos Tarifarios (Santiago)'!$A:$A,0))</f>
        <v>8907.0628063999993</v>
      </c>
      <c r="Q2832" s="19" cm="1">
        <f t="array" ref="Q2832">H2832*_xlfn.IFS(H2832&lt;=350,INDEX('Pliegos Tarifarios (Santiago)'!$F:$F,MATCH($B2832,'Pliegos Tarifarios (Santiago)'!$A:$A,0)),H2832&lt;=500,INDEX('Pliegos Tarifarios (Santiago)'!$G:$G,MATCH($B2832,'Pliegos Tarifarios (Santiago)'!$A:$A,0)),H2832&lt;=1000,INDEX('Pliegos Tarifarios (Santiago)'!$H:$H,MATCH($B2832,'Pliegos Tarifarios (Santiago)'!$A:$A,0)),H2832&lt;=5000,INDEX('Pliegos Tarifarios (Santiago)'!$I:$I,MATCH($B2832,'Pliegos Tarifarios (Santiago)'!$A:$A,0)),H2832&gt;5000,INDEX('Pliegos Tarifarios (Santiago)'!$J:$J,MATCH($B2832,'Pliegos Tarifarios (Santiago)'!$A:$A,0)))/1.19</f>
        <v>1644.7988556302525</v>
      </c>
      <c r="R2832" s="19">
        <f>INDEX('Pliegos Tarifarios (Santiago)'!$K:$K,MATCH($B2832,'Pliegos Tarifarios (Santiago)'!$A:$A,0))</f>
        <v>733.35299999999995</v>
      </c>
      <c r="S2832" s="21">
        <f t="shared" si="175"/>
        <v>133563.28753203026</v>
      </c>
      <c r="T2832" s="21">
        <f t="shared" si="176"/>
        <v>25377.024631085747</v>
      </c>
      <c r="U2832" s="19">
        <v>0</v>
      </c>
      <c r="V2832" s="21">
        <f t="shared" si="177"/>
        <v>158940.312163116</v>
      </c>
    </row>
    <row r="2833" spans="1:22" x14ac:dyDescent="0.3">
      <c r="A2833" s="7" t="s">
        <v>143</v>
      </c>
      <c r="B2833" s="7">
        <v>12</v>
      </c>
      <c r="C2833" s="8" t="s">
        <v>178</v>
      </c>
      <c r="D2833" s="7" t="s">
        <v>249</v>
      </c>
      <c r="E2833" s="7" t="s">
        <v>247</v>
      </c>
      <c r="F2833" s="8" t="s">
        <v>250</v>
      </c>
      <c r="G2833" s="7" t="s">
        <v>30</v>
      </c>
      <c r="H2833" s="9">
        <v>681.96730000000002</v>
      </c>
      <c r="I2833" s="9">
        <v>1.7931999999999999</v>
      </c>
      <c r="J2833" s="9">
        <v>1.7621</v>
      </c>
      <c r="K2833" s="10">
        <v>0.98265670310060238</v>
      </c>
      <c r="L2833" s="9">
        <v>22</v>
      </c>
      <c r="M2833" s="19">
        <f>H2833*INDEX('Pliegos Tarifarios (Santiago)'!$B:$B,MATCH($B2833,'Pliegos Tarifarios (Santiago)'!$A:$A,0))</f>
        <v>89858.057349900002</v>
      </c>
      <c r="N2833" s="19">
        <f>I2833*INDEX('Pliegos Tarifarios (Santiago)'!$C:$C,MATCH($B2833,'Pliegos Tarifarios (Santiago)'!$A:$A,0))</f>
        <v>6213.4075155999999</v>
      </c>
      <c r="O2833" s="19">
        <f>J2833*INDEX('Pliegos Tarifarios (Santiago)'!$D:$D,MATCH($B2833,'Pliegos Tarifarios (Santiago)'!$A:$A,0))</f>
        <v>25618.9058229</v>
      </c>
      <c r="P2833" s="19">
        <f>H2833*INDEX('Pliegos Tarifarios (Santiago)'!$E:$E,MATCH($B2833,'Pliegos Tarifarios (Santiago)'!$A:$A,0))</f>
        <v>8881.9421151999995</v>
      </c>
      <c r="Q2833" s="19" cm="1">
        <f t="array" ref="Q2833">H2833*_xlfn.IFS(H2833&lt;=350,INDEX('Pliegos Tarifarios (Santiago)'!$F:$F,MATCH($B2833,'Pliegos Tarifarios (Santiago)'!$A:$A,0)),H2833&lt;=500,INDEX('Pliegos Tarifarios (Santiago)'!$G:$G,MATCH($B2833,'Pliegos Tarifarios (Santiago)'!$A:$A,0)),H2833&lt;=1000,INDEX('Pliegos Tarifarios (Santiago)'!$H:$H,MATCH($B2833,'Pliegos Tarifarios (Santiago)'!$A:$A,0)),H2833&lt;=5000,INDEX('Pliegos Tarifarios (Santiago)'!$I:$I,MATCH($B2833,'Pliegos Tarifarios (Santiago)'!$A:$A,0)),H2833&gt;5000,INDEX('Pliegos Tarifarios (Santiago)'!$J:$J,MATCH($B2833,'Pliegos Tarifarios (Santiago)'!$A:$A,0)))/1.19</f>
        <v>1640.1600105882355</v>
      </c>
      <c r="R2833" s="19">
        <f>INDEX('Pliegos Tarifarios (Santiago)'!$K:$K,MATCH($B2833,'Pliegos Tarifarios (Santiago)'!$A:$A,0))</f>
        <v>733.35299999999995</v>
      </c>
      <c r="S2833" s="21">
        <f t="shared" si="175"/>
        <v>132945.82581418823</v>
      </c>
      <c r="T2833" s="21">
        <f t="shared" si="176"/>
        <v>25259.706904695762</v>
      </c>
      <c r="U2833" s="19">
        <v>0</v>
      </c>
      <c r="V2833" s="21">
        <f t="shared" si="177"/>
        <v>158205.532718884</v>
      </c>
    </row>
    <row r="2834" spans="1:22" x14ac:dyDescent="0.3">
      <c r="A2834" s="7" t="s">
        <v>143</v>
      </c>
      <c r="B2834" s="7">
        <v>12</v>
      </c>
      <c r="C2834" s="8" t="s">
        <v>178</v>
      </c>
      <c r="D2834" s="7" t="s">
        <v>251</v>
      </c>
      <c r="E2834" s="7" t="s">
        <v>247</v>
      </c>
      <c r="F2834" s="8" t="s">
        <v>252</v>
      </c>
      <c r="G2834" s="7" t="s">
        <v>30</v>
      </c>
      <c r="H2834" s="9">
        <v>682.70759999999996</v>
      </c>
      <c r="I2834" s="9">
        <v>1.7821</v>
      </c>
      <c r="J2834" s="9">
        <v>1.7666999999999999</v>
      </c>
      <c r="K2834" s="10">
        <v>0.99135850962347782</v>
      </c>
      <c r="L2834" s="9">
        <v>22.02</v>
      </c>
      <c r="M2834" s="19">
        <f>H2834*INDEX('Pliegos Tarifarios (Santiago)'!$B:$B,MATCH($B2834,'Pliegos Tarifarios (Santiago)'!$A:$A,0))</f>
        <v>89955.601498799995</v>
      </c>
      <c r="N2834" s="19">
        <f>I2834*INDEX('Pliegos Tarifarios (Santiago)'!$C:$C,MATCH($B2834,'Pliegos Tarifarios (Santiago)'!$A:$A,0))</f>
        <v>6174.9462043000003</v>
      </c>
      <c r="O2834" s="19">
        <f>J2834*INDEX('Pliegos Tarifarios (Santiago)'!$D:$D,MATCH($B2834,'Pliegos Tarifarios (Santiago)'!$A:$A,0))</f>
        <v>25685.784528299999</v>
      </c>
      <c r="P2834" s="19">
        <f>H2834*INDEX('Pliegos Tarifarios (Santiago)'!$E:$E,MATCH($B2834,'Pliegos Tarifarios (Santiago)'!$A:$A,0))</f>
        <v>8891.5837823999991</v>
      </c>
      <c r="Q2834" s="19" cm="1">
        <f t="array" ref="Q2834">H2834*_xlfn.IFS(H2834&lt;=350,INDEX('Pliegos Tarifarios (Santiago)'!$F:$F,MATCH($B2834,'Pliegos Tarifarios (Santiago)'!$A:$A,0)),H2834&lt;=500,INDEX('Pliegos Tarifarios (Santiago)'!$G:$G,MATCH($B2834,'Pliegos Tarifarios (Santiago)'!$A:$A,0)),H2834&lt;=1000,INDEX('Pliegos Tarifarios (Santiago)'!$H:$H,MATCH($B2834,'Pliegos Tarifarios (Santiago)'!$A:$A,0)),H2834&lt;=5000,INDEX('Pliegos Tarifarios (Santiago)'!$I:$I,MATCH($B2834,'Pliegos Tarifarios (Santiago)'!$A:$A,0)),H2834&gt;5000,INDEX('Pliegos Tarifarios (Santiago)'!$J:$J,MATCH($B2834,'Pliegos Tarifarios (Santiago)'!$A:$A,0)))/1.19</f>
        <v>1641.9404631932773</v>
      </c>
      <c r="R2834" s="19">
        <f>INDEX('Pliegos Tarifarios (Santiago)'!$K:$K,MATCH($B2834,'Pliegos Tarifarios (Santiago)'!$A:$A,0))</f>
        <v>733.35299999999995</v>
      </c>
      <c r="S2834" s="21">
        <f t="shared" si="175"/>
        <v>133083.20947699327</v>
      </c>
      <c r="T2834" s="21">
        <f t="shared" si="176"/>
        <v>25285.809800628722</v>
      </c>
      <c r="U2834" s="19">
        <v>0</v>
      </c>
      <c r="V2834" s="21">
        <f t="shared" si="177"/>
        <v>158369.01927762199</v>
      </c>
    </row>
    <row r="2835" spans="1:22" x14ac:dyDescent="0.3">
      <c r="A2835" s="7" t="s">
        <v>143</v>
      </c>
      <c r="B2835" s="7">
        <v>12</v>
      </c>
      <c r="C2835" s="8" t="s">
        <v>178</v>
      </c>
      <c r="D2835" s="7" t="s">
        <v>253</v>
      </c>
      <c r="E2835" s="7" t="s">
        <v>247</v>
      </c>
      <c r="F2835" s="8" t="s">
        <v>254</v>
      </c>
      <c r="G2835" s="7" t="s">
        <v>30</v>
      </c>
      <c r="H2835" s="9">
        <v>682.17550000000006</v>
      </c>
      <c r="I2835" s="9">
        <v>1.7626999999999999</v>
      </c>
      <c r="J2835" s="9">
        <v>1.7457</v>
      </c>
      <c r="K2835" s="10">
        <v>0.99035570431724063</v>
      </c>
      <c r="L2835" s="9">
        <v>22.01</v>
      </c>
      <c r="M2835" s="19">
        <f>H2835*INDEX('Pliegos Tarifarios (Santiago)'!$B:$B,MATCH($B2835,'Pliegos Tarifarios (Santiago)'!$A:$A,0))</f>
        <v>89885.490406500016</v>
      </c>
      <c r="N2835" s="19">
        <f>I2835*INDEX('Pliegos Tarifarios (Santiago)'!$C:$C,MATCH($B2835,'Pliegos Tarifarios (Santiago)'!$A:$A,0))</f>
        <v>6107.7255341</v>
      </c>
      <c r="O2835" s="19">
        <f>J2835*INDEX('Pliegos Tarifarios (Santiago)'!$D:$D,MATCH($B2835,'Pliegos Tarifarios (Santiago)'!$A:$A,0))</f>
        <v>25380.4686993</v>
      </c>
      <c r="P2835" s="19">
        <f>H2835*INDEX('Pliegos Tarifarios (Santiago)'!$E:$E,MATCH($B2835,'Pliegos Tarifarios (Santiago)'!$A:$A,0))</f>
        <v>8884.6537119999994</v>
      </c>
      <c r="Q2835" s="19" cm="1">
        <f t="array" ref="Q2835">H2835*_xlfn.IFS(H2835&lt;=350,INDEX('Pliegos Tarifarios (Santiago)'!$F:$F,MATCH($B2835,'Pliegos Tarifarios (Santiago)'!$A:$A,0)),H2835&lt;=500,INDEX('Pliegos Tarifarios (Santiago)'!$G:$G,MATCH($B2835,'Pliegos Tarifarios (Santiago)'!$A:$A,0)),H2835&lt;=1000,INDEX('Pliegos Tarifarios (Santiago)'!$H:$H,MATCH($B2835,'Pliegos Tarifarios (Santiago)'!$A:$A,0)),H2835&lt;=5000,INDEX('Pliegos Tarifarios (Santiago)'!$I:$I,MATCH($B2835,'Pliegos Tarifarios (Santiago)'!$A:$A,0)),H2835&gt;5000,INDEX('Pliegos Tarifarios (Santiago)'!$J:$J,MATCH($B2835,'Pliegos Tarifarios (Santiago)'!$A:$A,0)))/1.19</f>
        <v>1640.6607403361347</v>
      </c>
      <c r="R2835" s="19">
        <f>INDEX('Pliegos Tarifarios (Santiago)'!$K:$K,MATCH($B2835,'Pliegos Tarifarios (Santiago)'!$A:$A,0))</f>
        <v>733.35299999999995</v>
      </c>
      <c r="S2835" s="21">
        <f t="shared" si="175"/>
        <v>132632.35209223616</v>
      </c>
      <c r="T2835" s="21">
        <f t="shared" si="176"/>
        <v>25200.146897524872</v>
      </c>
      <c r="U2835" s="19">
        <v>0</v>
      </c>
      <c r="V2835" s="21">
        <f t="shared" si="177"/>
        <v>157832.49898976105</v>
      </c>
    </row>
    <row r="2836" spans="1:22" x14ac:dyDescent="0.3">
      <c r="A2836" s="7" t="s">
        <v>143</v>
      </c>
      <c r="B2836" s="7">
        <v>12</v>
      </c>
      <c r="C2836" s="8" t="s">
        <v>178</v>
      </c>
      <c r="D2836" s="7" t="s">
        <v>255</v>
      </c>
      <c r="E2836" s="7" t="s">
        <v>247</v>
      </c>
      <c r="F2836" s="8" t="s">
        <v>256</v>
      </c>
      <c r="G2836" s="7" t="s">
        <v>30</v>
      </c>
      <c r="H2836" s="9">
        <v>682.81590000000006</v>
      </c>
      <c r="I2836" s="9">
        <v>1.7838000000000001</v>
      </c>
      <c r="J2836" s="9">
        <v>1.7833000000000001</v>
      </c>
      <c r="K2836" s="10">
        <v>0.9997196995178832</v>
      </c>
      <c r="L2836" s="9">
        <v>22.03</v>
      </c>
      <c r="M2836" s="19">
        <f>H2836*INDEX('Pliegos Tarifarios (Santiago)'!$B:$B,MATCH($B2836,'Pliegos Tarifarios (Santiago)'!$A:$A,0))</f>
        <v>89969.871431700012</v>
      </c>
      <c r="N2836" s="19">
        <f>I2836*INDEX('Pliegos Tarifarios (Santiago)'!$C:$C,MATCH($B2836,'Pliegos Tarifarios (Santiago)'!$A:$A,0))</f>
        <v>6180.8366754000008</v>
      </c>
      <c r="O2836" s="19">
        <f>J2836*INDEX('Pliegos Tarifarios (Santiago)'!$D:$D,MATCH($B2836,'Pliegos Tarifarios (Santiago)'!$A:$A,0))</f>
        <v>25927.129421700003</v>
      </c>
      <c r="P2836" s="19">
        <f>H2836*INDEX('Pliegos Tarifarios (Santiago)'!$E:$E,MATCH($B2836,'Pliegos Tarifarios (Santiago)'!$A:$A,0))</f>
        <v>8892.9942816000002</v>
      </c>
      <c r="Q2836" s="19" cm="1">
        <f t="array" ref="Q2836">H2836*_xlfn.IFS(H2836&lt;=350,INDEX('Pliegos Tarifarios (Santiago)'!$F:$F,MATCH($B2836,'Pliegos Tarifarios (Santiago)'!$A:$A,0)),H2836&lt;=500,INDEX('Pliegos Tarifarios (Santiago)'!$G:$G,MATCH($B2836,'Pliegos Tarifarios (Santiago)'!$A:$A,0)),H2836&lt;=1000,INDEX('Pliegos Tarifarios (Santiago)'!$H:$H,MATCH($B2836,'Pliegos Tarifarios (Santiago)'!$A:$A,0)),H2836&lt;=5000,INDEX('Pliegos Tarifarios (Santiago)'!$I:$I,MATCH($B2836,'Pliegos Tarifarios (Santiago)'!$A:$A,0)),H2836&gt;5000,INDEX('Pliegos Tarifarios (Santiago)'!$J:$J,MATCH($B2836,'Pliegos Tarifarios (Santiago)'!$A:$A,0)))/1.19</f>
        <v>1642.2009292436978</v>
      </c>
      <c r="R2836" s="19">
        <f>INDEX('Pliegos Tarifarios (Santiago)'!$K:$K,MATCH($B2836,'Pliegos Tarifarios (Santiago)'!$A:$A,0))</f>
        <v>733.35299999999995</v>
      </c>
      <c r="S2836" s="21">
        <f t="shared" si="175"/>
        <v>133346.38573964371</v>
      </c>
      <c r="T2836" s="21">
        <f t="shared" si="176"/>
        <v>25335.813290532304</v>
      </c>
      <c r="U2836" s="19">
        <v>0</v>
      </c>
      <c r="V2836" s="21">
        <f t="shared" si="177"/>
        <v>158682.19903017601</v>
      </c>
    </row>
    <row r="2837" spans="1:22" x14ac:dyDescent="0.3">
      <c r="A2837" s="7" t="s">
        <v>143</v>
      </c>
      <c r="B2837" s="7">
        <v>12</v>
      </c>
      <c r="C2837" s="8" t="s">
        <v>178</v>
      </c>
      <c r="D2837" s="7" t="s">
        <v>257</v>
      </c>
      <c r="E2837" s="7" t="s">
        <v>247</v>
      </c>
      <c r="F2837" s="8" t="s">
        <v>258</v>
      </c>
      <c r="G2837" s="7" t="s">
        <v>30</v>
      </c>
      <c r="H2837" s="9">
        <v>682.80060000000003</v>
      </c>
      <c r="I2837" s="9">
        <v>1.8111999999999999</v>
      </c>
      <c r="J2837" s="9">
        <v>1.7799</v>
      </c>
      <c r="K2837" s="10">
        <v>0.98271863957597183</v>
      </c>
      <c r="L2837" s="9">
        <v>22.03</v>
      </c>
      <c r="M2837" s="19">
        <f>H2837*INDEX('Pliegos Tarifarios (Santiago)'!$B:$B,MATCH($B2837,'Pliegos Tarifarios (Santiago)'!$A:$A,0))</f>
        <v>89967.855457800004</v>
      </c>
      <c r="N2837" s="19">
        <f>I2837*INDEX('Pliegos Tarifarios (Santiago)'!$C:$C,MATCH($B2837,'Pliegos Tarifarios (Santiago)'!$A:$A,0))</f>
        <v>6275.7772095999999</v>
      </c>
      <c r="O2837" s="19">
        <f>J2837*INDEX('Pliegos Tarifarios (Santiago)'!$D:$D,MATCH($B2837,'Pliegos Tarifarios (Santiago)'!$A:$A,0))</f>
        <v>25877.697335100002</v>
      </c>
      <c r="P2837" s="19">
        <f>H2837*INDEX('Pliegos Tarifarios (Santiago)'!$E:$E,MATCH($B2837,'Pliegos Tarifarios (Santiago)'!$A:$A,0))</f>
        <v>8892.7950144000006</v>
      </c>
      <c r="Q2837" s="19" cm="1">
        <f t="array" ref="Q2837">H2837*_xlfn.IFS(H2837&lt;=350,INDEX('Pliegos Tarifarios (Santiago)'!$F:$F,MATCH($B2837,'Pliegos Tarifarios (Santiago)'!$A:$A,0)),H2837&lt;=500,INDEX('Pliegos Tarifarios (Santiago)'!$G:$G,MATCH($B2837,'Pliegos Tarifarios (Santiago)'!$A:$A,0)),H2837&lt;=1000,INDEX('Pliegos Tarifarios (Santiago)'!$H:$H,MATCH($B2837,'Pliegos Tarifarios (Santiago)'!$A:$A,0)),H2837&lt;=5000,INDEX('Pliegos Tarifarios (Santiago)'!$I:$I,MATCH($B2837,'Pliegos Tarifarios (Santiago)'!$A:$A,0)),H2837&gt;5000,INDEX('Pliegos Tarifarios (Santiago)'!$J:$J,MATCH($B2837,'Pliegos Tarifarios (Santiago)'!$A:$A,0)))/1.19</f>
        <v>1642.1641321008406</v>
      </c>
      <c r="R2837" s="19">
        <f>INDEX('Pliegos Tarifarios (Santiago)'!$K:$K,MATCH($B2837,'Pliegos Tarifarios (Santiago)'!$A:$A,0))</f>
        <v>733.35299999999995</v>
      </c>
      <c r="S2837" s="21">
        <f t="shared" si="175"/>
        <v>133389.64214900087</v>
      </c>
      <c r="T2837" s="21">
        <f t="shared" si="176"/>
        <v>25344.032008310165</v>
      </c>
      <c r="U2837" s="19">
        <v>0</v>
      </c>
      <c r="V2837" s="21">
        <f t="shared" si="177"/>
        <v>158733.67415731103</v>
      </c>
    </row>
    <row r="2838" spans="1:22" x14ac:dyDescent="0.3">
      <c r="A2838" s="7" t="s">
        <v>143</v>
      </c>
      <c r="B2838" s="7">
        <v>12</v>
      </c>
      <c r="C2838" s="8" t="s">
        <v>178</v>
      </c>
      <c r="D2838" s="7" t="s">
        <v>259</v>
      </c>
      <c r="E2838" s="7" t="s">
        <v>247</v>
      </c>
      <c r="F2838" s="8" t="s">
        <v>260</v>
      </c>
      <c r="G2838" s="7" t="s">
        <v>30</v>
      </c>
      <c r="H2838" s="9">
        <v>682.4778</v>
      </c>
      <c r="I2838" s="9">
        <v>1.8255999999999999</v>
      </c>
      <c r="J2838" s="9">
        <v>1.788</v>
      </c>
      <c r="K2838" s="10">
        <v>0.97940403155127087</v>
      </c>
      <c r="L2838" s="9">
        <v>22.02</v>
      </c>
      <c r="M2838" s="19">
        <f>H2838*INDEX('Pliegos Tarifarios (Santiago)'!$B:$B,MATCH($B2838,'Pliegos Tarifarios (Santiago)'!$A:$A,0))</f>
        <v>89925.322361400002</v>
      </c>
      <c r="N2838" s="19">
        <f>I2838*INDEX('Pliegos Tarifarios (Santiago)'!$C:$C,MATCH($B2838,'Pliegos Tarifarios (Santiago)'!$A:$A,0))</f>
        <v>6325.6729648</v>
      </c>
      <c r="O2838" s="19">
        <f>J2838*INDEX('Pliegos Tarifarios (Santiago)'!$D:$D,MATCH($B2838,'Pliegos Tarifarios (Santiago)'!$A:$A,0))</f>
        <v>25995.462012</v>
      </c>
      <c r="P2838" s="19">
        <f>H2838*INDEX('Pliegos Tarifarios (Santiago)'!$E:$E,MATCH($B2838,'Pliegos Tarifarios (Santiago)'!$A:$A,0))</f>
        <v>8888.5908671999987</v>
      </c>
      <c r="Q2838" s="19" cm="1">
        <f t="array" ref="Q2838">H2838*_xlfn.IFS(H2838&lt;=350,INDEX('Pliegos Tarifarios (Santiago)'!$F:$F,MATCH($B2838,'Pliegos Tarifarios (Santiago)'!$A:$A,0)),H2838&lt;=500,INDEX('Pliegos Tarifarios (Santiago)'!$G:$G,MATCH($B2838,'Pliegos Tarifarios (Santiago)'!$A:$A,0)),H2838&lt;=1000,INDEX('Pliegos Tarifarios (Santiago)'!$H:$H,MATCH($B2838,'Pliegos Tarifarios (Santiago)'!$A:$A,0)),H2838&lt;=5000,INDEX('Pliegos Tarifarios (Santiago)'!$I:$I,MATCH($B2838,'Pliegos Tarifarios (Santiago)'!$A:$A,0)),H2838&gt;5000,INDEX('Pliegos Tarifarios (Santiago)'!$J:$J,MATCH($B2838,'Pliegos Tarifarios (Santiago)'!$A:$A,0)))/1.19</f>
        <v>1641.3877845378154</v>
      </c>
      <c r="R2838" s="19">
        <f>INDEX('Pliegos Tarifarios (Santiago)'!$K:$K,MATCH($B2838,'Pliegos Tarifarios (Santiago)'!$A:$A,0))</f>
        <v>733.35299999999995</v>
      </c>
      <c r="S2838" s="21">
        <f t="shared" si="175"/>
        <v>133509.78898993781</v>
      </c>
      <c r="T2838" s="21">
        <f t="shared" si="176"/>
        <v>25366.859908088183</v>
      </c>
      <c r="U2838" s="19">
        <v>0</v>
      </c>
      <c r="V2838" s="21">
        <f t="shared" si="177"/>
        <v>158876.64889802597</v>
      </c>
    </row>
    <row r="2839" spans="1:22" x14ac:dyDescent="0.3">
      <c r="A2839" s="7" t="s">
        <v>143</v>
      </c>
      <c r="B2839" s="7">
        <v>12</v>
      </c>
      <c r="C2839" s="8" t="s">
        <v>178</v>
      </c>
      <c r="D2839" s="7" t="s">
        <v>261</v>
      </c>
      <c r="E2839" s="7" t="s">
        <v>247</v>
      </c>
      <c r="F2839" s="8" t="s">
        <v>262</v>
      </c>
      <c r="G2839" s="7" t="s">
        <v>30</v>
      </c>
      <c r="H2839" s="9">
        <v>681.32820000000004</v>
      </c>
      <c r="I2839" s="9">
        <v>1.7675000000000001</v>
      </c>
      <c r="J2839" s="9">
        <v>1.7675000000000001</v>
      </c>
      <c r="K2839" s="10">
        <v>1</v>
      </c>
      <c r="L2839" s="9">
        <v>21.98</v>
      </c>
      <c r="M2839" s="19">
        <f>H2839*INDEX('Pliegos Tarifarios (Santiago)'!$B:$B,MATCH($B2839,'Pliegos Tarifarios (Santiago)'!$A:$A,0))</f>
        <v>89773.847616600004</v>
      </c>
      <c r="N2839" s="19">
        <f>I2839*INDEX('Pliegos Tarifarios (Santiago)'!$C:$C,MATCH($B2839,'Pliegos Tarifarios (Santiago)'!$A:$A,0))</f>
        <v>6124.3574525000004</v>
      </c>
      <c r="O2839" s="19">
        <f>J2839*INDEX('Pliegos Tarifarios (Santiago)'!$D:$D,MATCH($B2839,'Pliegos Tarifarios (Santiago)'!$A:$A,0))</f>
        <v>25697.415607500003</v>
      </c>
      <c r="P2839" s="19">
        <f>H2839*INDEX('Pliegos Tarifarios (Santiago)'!$E:$E,MATCH($B2839,'Pliegos Tarifarios (Santiago)'!$A:$A,0))</f>
        <v>8873.6184768000003</v>
      </c>
      <c r="Q2839" s="19" cm="1">
        <f t="array" ref="Q2839">H2839*_xlfn.IFS(H2839&lt;=350,INDEX('Pliegos Tarifarios (Santiago)'!$F:$F,MATCH($B2839,'Pliegos Tarifarios (Santiago)'!$A:$A,0)),H2839&lt;=500,INDEX('Pliegos Tarifarios (Santiago)'!$G:$G,MATCH($B2839,'Pliegos Tarifarios (Santiago)'!$A:$A,0)),H2839&lt;=1000,INDEX('Pliegos Tarifarios (Santiago)'!$H:$H,MATCH($B2839,'Pliegos Tarifarios (Santiago)'!$A:$A,0)),H2839&lt;=5000,INDEX('Pliegos Tarifarios (Santiago)'!$I:$I,MATCH($B2839,'Pliegos Tarifarios (Santiago)'!$A:$A,0)),H2839&gt;5000,INDEX('Pliegos Tarifarios (Santiago)'!$J:$J,MATCH($B2839,'Pliegos Tarifarios (Santiago)'!$A:$A,0)))/1.19</f>
        <v>1638.6229482352944</v>
      </c>
      <c r="R2839" s="19">
        <f>INDEX('Pliegos Tarifarios (Santiago)'!$K:$K,MATCH($B2839,'Pliegos Tarifarios (Santiago)'!$A:$A,0))</f>
        <v>733.35299999999995</v>
      </c>
      <c r="S2839" s="21">
        <f t="shared" si="175"/>
        <v>132841.21510163532</v>
      </c>
      <c r="T2839" s="21">
        <f t="shared" si="176"/>
        <v>25239.83086931071</v>
      </c>
      <c r="U2839" s="19">
        <v>0</v>
      </c>
      <c r="V2839" s="21">
        <f t="shared" si="177"/>
        <v>158081.04597094603</v>
      </c>
    </row>
    <row r="2840" spans="1:22" x14ac:dyDescent="0.3">
      <c r="A2840" s="7" t="s">
        <v>143</v>
      </c>
      <c r="B2840" s="7">
        <v>12</v>
      </c>
      <c r="C2840" s="8" t="s">
        <v>178</v>
      </c>
      <c r="D2840" s="7" t="s">
        <v>263</v>
      </c>
      <c r="E2840" s="7" t="s">
        <v>247</v>
      </c>
      <c r="F2840" s="8" t="s">
        <v>264</v>
      </c>
      <c r="G2840" s="7" t="s">
        <v>30</v>
      </c>
      <c r="H2840" s="9">
        <v>683.20920000000001</v>
      </c>
      <c r="I2840" s="9">
        <v>1.7801</v>
      </c>
      <c r="J2840" s="9">
        <v>1.7573000000000001</v>
      </c>
      <c r="K2840" s="10">
        <v>0.98719173080164035</v>
      </c>
      <c r="L2840" s="9">
        <v>22.04</v>
      </c>
      <c r="M2840" s="19">
        <f>H2840*INDEX('Pliegos Tarifarios (Santiago)'!$B:$B,MATCH($B2840,'Pliegos Tarifarios (Santiago)'!$A:$A,0))</f>
        <v>90021.693819600012</v>
      </c>
      <c r="N2840" s="19">
        <f>I2840*INDEX('Pliegos Tarifarios (Santiago)'!$C:$C,MATCH($B2840,'Pliegos Tarifarios (Santiago)'!$A:$A,0))</f>
        <v>6168.0162383000006</v>
      </c>
      <c r="O2840" s="19">
        <f>J2840*INDEX('Pliegos Tarifarios (Santiago)'!$D:$D,MATCH($B2840,'Pliegos Tarifarios (Santiago)'!$A:$A,0))</f>
        <v>25549.119347700002</v>
      </c>
      <c r="P2840" s="19">
        <f>H2840*INDEX('Pliegos Tarifarios (Santiago)'!$E:$E,MATCH($B2840,'Pliegos Tarifarios (Santiago)'!$A:$A,0))</f>
        <v>8898.1166207999995</v>
      </c>
      <c r="Q2840" s="19" cm="1">
        <f t="array" ref="Q2840">H2840*_xlfn.IFS(H2840&lt;=350,INDEX('Pliegos Tarifarios (Santiago)'!$F:$F,MATCH($B2840,'Pliegos Tarifarios (Santiago)'!$A:$A,0)),H2840&lt;=500,INDEX('Pliegos Tarifarios (Santiago)'!$G:$G,MATCH($B2840,'Pliegos Tarifarios (Santiago)'!$A:$A,0)),H2840&lt;=1000,INDEX('Pliegos Tarifarios (Santiago)'!$H:$H,MATCH($B2840,'Pliegos Tarifarios (Santiago)'!$A:$A,0)),H2840&lt;=5000,INDEX('Pliegos Tarifarios (Santiago)'!$I:$I,MATCH($B2840,'Pliegos Tarifarios (Santiago)'!$A:$A,0)),H2840&gt;5000,INDEX('Pliegos Tarifarios (Santiago)'!$J:$J,MATCH($B2840,'Pliegos Tarifarios (Santiago)'!$A:$A,0)))/1.19</f>
        <v>1643.1468322689077</v>
      </c>
      <c r="R2840" s="19">
        <f>INDEX('Pliegos Tarifarios (Santiago)'!$K:$K,MATCH($B2840,'Pliegos Tarifarios (Santiago)'!$A:$A,0))</f>
        <v>733.35299999999995</v>
      </c>
      <c r="S2840" s="21">
        <f t="shared" si="175"/>
        <v>133013.44585866894</v>
      </c>
      <c r="T2840" s="21">
        <f t="shared" si="176"/>
        <v>25272.554713147099</v>
      </c>
      <c r="U2840" s="19">
        <v>0</v>
      </c>
      <c r="V2840" s="21">
        <f t="shared" si="177"/>
        <v>158286.00057181605</v>
      </c>
    </row>
    <row r="2841" spans="1:22" x14ac:dyDescent="0.3">
      <c r="A2841" s="7" t="s">
        <v>143</v>
      </c>
      <c r="B2841" s="7">
        <v>12</v>
      </c>
      <c r="C2841" s="8" t="s">
        <v>178</v>
      </c>
      <c r="D2841" s="7" t="s">
        <v>265</v>
      </c>
      <c r="E2841" s="7" t="s">
        <v>247</v>
      </c>
      <c r="F2841" s="8" t="s">
        <v>266</v>
      </c>
      <c r="G2841" s="7" t="s">
        <v>30</v>
      </c>
      <c r="H2841" s="9">
        <v>681.59199999999998</v>
      </c>
      <c r="I2841" s="9">
        <v>1.7831999999999999</v>
      </c>
      <c r="J2841" s="9">
        <v>1.7683</v>
      </c>
      <c r="K2841" s="10">
        <v>0.99164423508299693</v>
      </c>
      <c r="L2841" s="9">
        <v>21.99</v>
      </c>
      <c r="M2841" s="19">
        <f>H2841*INDEX('Pliegos Tarifarios (Santiago)'!$B:$B,MATCH($B2841,'Pliegos Tarifarios (Santiago)'!$A:$A,0))</f>
        <v>89808.606696000003</v>
      </c>
      <c r="N2841" s="19">
        <f>I2841*INDEX('Pliegos Tarifarios (Santiago)'!$C:$C,MATCH($B2841,'Pliegos Tarifarios (Santiago)'!$A:$A,0))</f>
        <v>6178.7576855999996</v>
      </c>
      <c r="O2841" s="19">
        <f>J2841*INDEX('Pliegos Tarifarios (Santiago)'!$D:$D,MATCH($B2841,'Pliegos Tarifarios (Santiago)'!$A:$A,0))</f>
        <v>25709.0466867</v>
      </c>
      <c r="P2841" s="19">
        <f>H2841*INDEX('Pliegos Tarifarios (Santiago)'!$E:$E,MATCH($B2841,'Pliegos Tarifarios (Santiago)'!$A:$A,0))</f>
        <v>8877.0542079999996</v>
      </c>
      <c r="Q2841" s="19" cm="1">
        <f t="array" ref="Q2841">H2841*_xlfn.IFS(H2841&lt;=350,INDEX('Pliegos Tarifarios (Santiago)'!$F:$F,MATCH($B2841,'Pliegos Tarifarios (Santiago)'!$A:$A,0)),H2841&lt;=500,INDEX('Pliegos Tarifarios (Santiago)'!$G:$G,MATCH($B2841,'Pliegos Tarifarios (Santiago)'!$A:$A,0)),H2841&lt;=1000,INDEX('Pliegos Tarifarios (Santiago)'!$H:$H,MATCH($B2841,'Pliegos Tarifarios (Santiago)'!$A:$A,0)),H2841&lt;=5000,INDEX('Pliegos Tarifarios (Santiago)'!$I:$I,MATCH($B2841,'Pliegos Tarifarios (Santiago)'!$A:$A,0)),H2841&gt;5000,INDEX('Pliegos Tarifarios (Santiago)'!$J:$J,MATCH($B2841,'Pliegos Tarifarios (Santiago)'!$A:$A,0)))/1.19</f>
        <v>1639.2573983193279</v>
      </c>
      <c r="R2841" s="19">
        <f>INDEX('Pliegos Tarifarios (Santiago)'!$K:$K,MATCH($B2841,'Pliegos Tarifarios (Santiago)'!$A:$A,0))</f>
        <v>733.35299999999995</v>
      </c>
      <c r="S2841" s="21">
        <f t="shared" si="175"/>
        <v>132946.07567461932</v>
      </c>
      <c r="T2841" s="21">
        <f t="shared" si="176"/>
        <v>25259.754378177673</v>
      </c>
      <c r="U2841" s="19">
        <v>0</v>
      </c>
      <c r="V2841" s="21">
        <f t="shared" si="177"/>
        <v>158205.83005279698</v>
      </c>
    </row>
    <row r="2842" spans="1:22" x14ac:dyDescent="0.3">
      <c r="A2842" s="7" t="s">
        <v>143</v>
      </c>
      <c r="B2842" s="7">
        <v>12</v>
      </c>
      <c r="C2842" s="8" t="s">
        <v>178</v>
      </c>
      <c r="D2842" s="7" t="s">
        <v>267</v>
      </c>
      <c r="E2842" s="7" t="s">
        <v>247</v>
      </c>
      <c r="F2842" s="8" t="s">
        <v>268</v>
      </c>
      <c r="G2842" s="7" t="s">
        <v>30</v>
      </c>
      <c r="H2842" s="9">
        <v>681.06010000000003</v>
      </c>
      <c r="I2842" s="9">
        <v>1.7769999999999999</v>
      </c>
      <c r="J2842" s="9">
        <v>1.7697000000000001</v>
      </c>
      <c r="K2842" s="10">
        <v>0.99589195272931919</v>
      </c>
      <c r="L2842" s="9">
        <v>21.97</v>
      </c>
      <c r="M2842" s="19">
        <f>H2842*INDEX('Pliegos Tarifarios (Santiago)'!$B:$B,MATCH($B2842,'Pliegos Tarifarios (Santiago)'!$A:$A,0))</f>
        <v>89738.521956300014</v>
      </c>
      <c r="N2842" s="19">
        <f>I2842*INDEX('Pliegos Tarifarios (Santiago)'!$C:$C,MATCH($B2842,'Pliegos Tarifarios (Santiago)'!$A:$A,0))</f>
        <v>6157.2747909999998</v>
      </c>
      <c r="O2842" s="19">
        <f>J2842*INDEX('Pliegos Tarifarios (Santiago)'!$D:$D,MATCH($B2842,'Pliegos Tarifarios (Santiago)'!$A:$A,0))</f>
        <v>25729.4010753</v>
      </c>
      <c r="P2842" s="19">
        <f>H2842*INDEX('Pliegos Tarifarios (Santiago)'!$E:$E,MATCH($B2842,'Pliegos Tarifarios (Santiago)'!$A:$A,0))</f>
        <v>8870.1267423999998</v>
      </c>
      <c r="Q2842" s="19" cm="1">
        <f t="array" ref="Q2842">H2842*_xlfn.IFS(H2842&lt;=350,INDEX('Pliegos Tarifarios (Santiago)'!$F:$F,MATCH($B2842,'Pliegos Tarifarios (Santiago)'!$A:$A,0)),H2842&lt;=500,INDEX('Pliegos Tarifarios (Santiago)'!$G:$G,MATCH($B2842,'Pliegos Tarifarios (Santiago)'!$A:$A,0)),H2842&lt;=1000,INDEX('Pliegos Tarifarios (Santiago)'!$H:$H,MATCH($B2842,'Pliegos Tarifarios (Santiago)'!$A:$A,0)),H2842&lt;=5000,INDEX('Pliegos Tarifarios (Santiago)'!$I:$I,MATCH($B2842,'Pliegos Tarifarios (Santiago)'!$A:$A,0)),H2842&gt;5000,INDEX('Pliegos Tarifarios (Santiago)'!$J:$J,MATCH($B2842,'Pliegos Tarifarios (Santiago)'!$A:$A,0)))/1.19</f>
        <v>1637.9781564705884</v>
      </c>
      <c r="R2842" s="19">
        <f>INDEX('Pliegos Tarifarios (Santiago)'!$K:$K,MATCH($B2842,'Pliegos Tarifarios (Santiago)'!$A:$A,0))</f>
        <v>733.35299999999995</v>
      </c>
      <c r="S2842" s="21">
        <f t="shared" si="175"/>
        <v>132866.6557214706</v>
      </c>
      <c r="T2842" s="21">
        <f t="shared" si="176"/>
        <v>25244.664587079413</v>
      </c>
      <c r="U2842" s="19">
        <v>0</v>
      </c>
      <c r="V2842" s="21">
        <f t="shared" si="177"/>
        <v>158111.32030855</v>
      </c>
    </row>
    <row r="2843" spans="1:22" x14ac:dyDescent="0.3">
      <c r="A2843" s="7" t="s">
        <v>143</v>
      </c>
      <c r="B2843" s="7">
        <v>12</v>
      </c>
      <c r="C2843" s="8" t="s">
        <v>178</v>
      </c>
      <c r="D2843" s="7" t="s">
        <v>269</v>
      </c>
      <c r="E2843" s="7" t="s">
        <v>270</v>
      </c>
      <c r="F2843" s="8" t="s">
        <v>271</v>
      </c>
      <c r="G2843" s="7" t="s">
        <v>30</v>
      </c>
      <c r="H2843" s="9">
        <v>341.29719999999998</v>
      </c>
      <c r="I2843" s="9">
        <v>0.89570000000000005</v>
      </c>
      <c r="J2843" s="9">
        <v>0.88629999999999998</v>
      </c>
      <c r="K2843" s="10">
        <v>0.98950541475940601</v>
      </c>
      <c r="L2843" s="9">
        <v>11.01</v>
      </c>
      <c r="M2843" s="19">
        <f>H2843*INDEX('Pliegos Tarifarios (Santiago)'!$B:$B,MATCH($B2843,'Pliegos Tarifarios (Santiago)'!$A:$A,0))</f>
        <v>44970.3429636</v>
      </c>
      <c r="N2843" s="19">
        <f>I2843*INDEX('Pliegos Tarifarios (Santiago)'!$C:$C,MATCH($B2843,'Pliegos Tarifarios (Santiago)'!$A:$A,0))</f>
        <v>3103.5852731000004</v>
      </c>
      <c r="O2843" s="19">
        <f>J2843*INDEX('Pliegos Tarifarios (Santiago)'!$D:$D,MATCH($B2843,'Pliegos Tarifarios (Santiago)'!$A:$A,0))</f>
        <v>12885.7818687</v>
      </c>
      <c r="P2843" s="19">
        <f>H2843*INDEX('Pliegos Tarifarios (Santiago)'!$E:$E,MATCH($B2843,'Pliegos Tarifarios (Santiago)'!$A:$A,0))</f>
        <v>4445.0547327999993</v>
      </c>
      <c r="Q2843" s="19" cm="1">
        <f t="array" ref="Q2843">H2843*_xlfn.IFS(H2843&lt;=350,INDEX('Pliegos Tarifarios (Santiago)'!$F:$F,MATCH($B2843,'Pliegos Tarifarios (Santiago)'!$A:$A,0)),H2843&lt;=500,INDEX('Pliegos Tarifarios (Santiago)'!$G:$G,MATCH($B2843,'Pliegos Tarifarios (Santiago)'!$A:$A,0)),H2843&lt;=1000,INDEX('Pliegos Tarifarios (Santiago)'!$H:$H,MATCH($B2843,'Pliegos Tarifarios (Santiago)'!$A:$A,0)),H2843&lt;=5000,INDEX('Pliegos Tarifarios (Santiago)'!$I:$I,MATCH($B2843,'Pliegos Tarifarios (Santiago)'!$A:$A,0)),H2843&gt;5000,INDEX('Pliegos Tarifarios (Santiago)'!$J:$J,MATCH($B2843,'Pliegos Tarifarios (Santiago)'!$A:$A,0)))/1.19</f>
        <v>245.21773613445379</v>
      </c>
      <c r="R2843" s="19">
        <f>INDEX('Pliegos Tarifarios (Santiago)'!$K:$K,MATCH($B2843,'Pliegos Tarifarios (Santiago)'!$A:$A,0))</f>
        <v>733.35299999999995</v>
      </c>
      <c r="S2843" s="21">
        <f t="shared" si="175"/>
        <v>66383.335574334444</v>
      </c>
      <c r="T2843" s="21">
        <f t="shared" si="176"/>
        <v>12612.833759123545</v>
      </c>
      <c r="U2843" s="19">
        <v>0</v>
      </c>
      <c r="V2843" s="21">
        <f t="shared" si="177"/>
        <v>78996.16933345799</v>
      </c>
    </row>
    <row r="2844" spans="1:22" x14ac:dyDescent="0.3">
      <c r="A2844" s="7" t="s">
        <v>143</v>
      </c>
      <c r="B2844" s="7">
        <v>12</v>
      </c>
      <c r="C2844" s="8" t="s">
        <v>178</v>
      </c>
      <c r="D2844" s="7" t="s">
        <v>272</v>
      </c>
      <c r="E2844" s="7" t="s">
        <v>270</v>
      </c>
      <c r="F2844" s="8" t="s">
        <v>273</v>
      </c>
      <c r="G2844" s="7" t="s">
        <v>30</v>
      </c>
      <c r="H2844" s="9">
        <v>341.25900000000001</v>
      </c>
      <c r="I2844" s="9">
        <v>0.90249999999999997</v>
      </c>
      <c r="J2844" s="9">
        <v>0.90249999999999997</v>
      </c>
      <c r="K2844" s="10">
        <v>1</v>
      </c>
      <c r="L2844" s="9">
        <v>11.01</v>
      </c>
      <c r="M2844" s="19">
        <f>H2844*INDEX('Pliegos Tarifarios (Santiago)'!$B:$B,MATCH($B2844,'Pliegos Tarifarios (Santiago)'!$A:$A,0))</f>
        <v>44965.309617000006</v>
      </c>
      <c r="N2844" s="19">
        <f>I2844*INDEX('Pliegos Tarifarios (Santiago)'!$C:$C,MATCH($B2844,'Pliegos Tarifarios (Santiago)'!$A:$A,0))</f>
        <v>3127.1471575</v>
      </c>
      <c r="O2844" s="19">
        <f>J2844*INDEX('Pliegos Tarifarios (Santiago)'!$D:$D,MATCH($B2844,'Pliegos Tarifarios (Santiago)'!$A:$A,0))</f>
        <v>13121.3112225</v>
      </c>
      <c r="P2844" s="19">
        <f>H2844*INDEX('Pliegos Tarifarios (Santiago)'!$E:$E,MATCH($B2844,'Pliegos Tarifarios (Santiago)'!$A:$A,0))</f>
        <v>4444.5572160000002</v>
      </c>
      <c r="Q2844" s="19" cm="1">
        <f t="array" ref="Q2844">H2844*_xlfn.IFS(H2844&lt;=350,INDEX('Pliegos Tarifarios (Santiago)'!$F:$F,MATCH($B2844,'Pliegos Tarifarios (Santiago)'!$A:$A,0)),H2844&lt;=500,INDEX('Pliegos Tarifarios (Santiago)'!$G:$G,MATCH($B2844,'Pliegos Tarifarios (Santiago)'!$A:$A,0)),H2844&lt;=1000,INDEX('Pliegos Tarifarios (Santiago)'!$H:$H,MATCH($B2844,'Pliegos Tarifarios (Santiago)'!$A:$A,0)),H2844&lt;=5000,INDEX('Pliegos Tarifarios (Santiago)'!$I:$I,MATCH($B2844,'Pliegos Tarifarios (Santiago)'!$A:$A,0)),H2844&gt;5000,INDEX('Pliegos Tarifarios (Santiago)'!$J:$J,MATCH($B2844,'Pliegos Tarifarios (Santiago)'!$A:$A,0)))/1.19</f>
        <v>245.19028991596642</v>
      </c>
      <c r="R2844" s="19">
        <f>INDEX('Pliegos Tarifarios (Santiago)'!$K:$K,MATCH($B2844,'Pliegos Tarifarios (Santiago)'!$A:$A,0))</f>
        <v>733.35299999999995</v>
      </c>
      <c r="S2844" s="21">
        <f t="shared" si="175"/>
        <v>66636.868502915968</v>
      </c>
      <c r="T2844" s="21">
        <f t="shared" si="176"/>
        <v>12661.005015554034</v>
      </c>
      <c r="U2844" s="19">
        <v>0</v>
      </c>
      <c r="V2844" s="21">
        <f t="shared" si="177"/>
        <v>79297.873518470005</v>
      </c>
    </row>
    <row r="2845" spans="1:22" x14ac:dyDescent="0.3">
      <c r="A2845" s="7" t="s">
        <v>143</v>
      </c>
      <c r="B2845" s="7">
        <v>12</v>
      </c>
      <c r="C2845" s="8" t="s">
        <v>178</v>
      </c>
      <c r="D2845" s="7" t="s">
        <v>274</v>
      </c>
      <c r="E2845" s="7" t="s">
        <v>56</v>
      </c>
      <c r="F2845" s="8" t="s">
        <v>275</v>
      </c>
      <c r="G2845" s="7" t="s">
        <v>30</v>
      </c>
      <c r="H2845" s="9">
        <v>341.12560000000002</v>
      </c>
      <c r="I2845" s="9">
        <v>0.89339999999999997</v>
      </c>
      <c r="J2845" s="9">
        <v>0.88819999999999999</v>
      </c>
      <c r="K2845" s="10">
        <v>0.99417953884038501</v>
      </c>
      <c r="L2845" s="9">
        <v>11</v>
      </c>
      <c r="M2845" s="19">
        <f>H2845*INDEX('Pliegos Tarifarios (Santiago)'!$B:$B,MATCH($B2845,'Pliegos Tarifarios (Santiago)'!$A:$A,0))</f>
        <v>44947.732432800003</v>
      </c>
      <c r="N2845" s="19">
        <f>I2845*INDEX('Pliegos Tarifarios (Santiago)'!$C:$C,MATCH($B2845,'Pliegos Tarifarios (Santiago)'!$A:$A,0))</f>
        <v>3095.6158122000002</v>
      </c>
      <c r="O2845" s="19">
        <f>J2845*INDEX('Pliegos Tarifarios (Santiago)'!$D:$D,MATCH($B2845,'Pliegos Tarifarios (Santiago)'!$A:$A,0))</f>
        <v>12913.405681800001</v>
      </c>
      <c r="P2845" s="19">
        <f>H2845*INDEX('Pliegos Tarifarios (Santiago)'!$E:$E,MATCH($B2845,'Pliegos Tarifarios (Santiago)'!$A:$A,0))</f>
        <v>4442.8198143999998</v>
      </c>
      <c r="Q2845" s="19" cm="1">
        <f t="array" ref="Q2845">H2845*_xlfn.IFS(H2845&lt;=350,INDEX('Pliegos Tarifarios (Santiago)'!$F:$F,MATCH($B2845,'Pliegos Tarifarios (Santiago)'!$A:$A,0)),H2845&lt;=500,INDEX('Pliegos Tarifarios (Santiago)'!$G:$G,MATCH($B2845,'Pliegos Tarifarios (Santiago)'!$A:$A,0)),H2845&lt;=1000,INDEX('Pliegos Tarifarios (Santiago)'!$H:$H,MATCH($B2845,'Pliegos Tarifarios (Santiago)'!$A:$A,0)),H2845&lt;=5000,INDEX('Pliegos Tarifarios (Santiago)'!$I:$I,MATCH($B2845,'Pliegos Tarifarios (Santiago)'!$A:$A,0)),H2845&gt;5000,INDEX('Pliegos Tarifarios (Santiago)'!$J:$J,MATCH($B2845,'Pliegos Tarifarios (Santiago)'!$A:$A,0)))/1.19</f>
        <v>245.09444369747902</v>
      </c>
      <c r="R2845" s="19">
        <f>INDEX('Pliegos Tarifarios (Santiago)'!$K:$K,MATCH($B2845,'Pliegos Tarifarios (Santiago)'!$A:$A,0))</f>
        <v>733.35299999999995</v>
      </c>
      <c r="S2845" s="21">
        <f t="shared" si="175"/>
        <v>66378.021184897487</v>
      </c>
      <c r="T2845" s="21">
        <f t="shared" si="176"/>
        <v>12611.824025130523</v>
      </c>
      <c r="U2845" s="19">
        <v>0</v>
      </c>
      <c r="V2845" s="21">
        <f t="shared" si="177"/>
        <v>78989.845210028012</v>
      </c>
    </row>
    <row r="2846" spans="1:22" x14ac:dyDescent="0.3">
      <c r="A2846" s="7" t="s">
        <v>143</v>
      </c>
      <c r="B2846" s="7">
        <v>12</v>
      </c>
      <c r="C2846" s="8" t="s">
        <v>178</v>
      </c>
      <c r="D2846" s="7" t="s">
        <v>276</v>
      </c>
      <c r="E2846" s="7" t="s">
        <v>56</v>
      </c>
      <c r="F2846" s="8" t="s">
        <v>277</v>
      </c>
      <c r="G2846" s="7" t="s">
        <v>30</v>
      </c>
      <c r="H2846" s="9">
        <v>341.49990000000003</v>
      </c>
      <c r="I2846" s="9">
        <v>0.89480000000000004</v>
      </c>
      <c r="J2846" s="9">
        <v>0.89480000000000004</v>
      </c>
      <c r="K2846" s="10">
        <v>1</v>
      </c>
      <c r="L2846" s="9">
        <v>11.02</v>
      </c>
      <c r="M2846" s="19">
        <f>H2846*INDEX('Pliegos Tarifarios (Santiago)'!$B:$B,MATCH($B2846,'Pliegos Tarifarios (Santiago)'!$A:$A,0))</f>
        <v>44997.051323700005</v>
      </c>
      <c r="N2846" s="19">
        <f>I2846*INDEX('Pliegos Tarifarios (Santiago)'!$C:$C,MATCH($B2846,'Pliegos Tarifarios (Santiago)'!$A:$A,0))</f>
        <v>3100.4667884000005</v>
      </c>
      <c r="O2846" s="19">
        <f>J2846*INDEX('Pliegos Tarifarios (Santiago)'!$D:$D,MATCH($B2846,'Pliegos Tarifarios (Santiago)'!$A:$A,0))</f>
        <v>13009.3620852</v>
      </c>
      <c r="P2846" s="19">
        <f>H2846*INDEX('Pliegos Tarifarios (Santiago)'!$E:$E,MATCH($B2846,'Pliegos Tarifarios (Santiago)'!$A:$A,0))</f>
        <v>4447.6946975999999</v>
      </c>
      <c r="Q2846" s="19" cm="1">
        <f t="array" ref="Q2846">H2846*_xlfn.IFS(H2846&lt;=350,INDEX('Pliegos Tarifarios (Santiago)'!$F:$F,MATCH($B2846,'Pliegos Tarifarios (Santiago)'!$A:$A,0)),H2846&lt;=500,INDEX('Pliegos Tarifarios (Santiago)'!$G:$G,MATCH($B2846,'Pliegos Tarifarios (Santiago)'!$A:$A,0)),H2846&lt;=1000,INDEX('Pliegos Tarifarios (Santiago)'!$H:$H,MATCH($B2846,'Pliegos Tarifarios (Santiago)'!$A:$A,0)),H2846&lt;=5000,INDEX('Pliegos Tarifarios (Santiago)'!$I:$I,MATCH($B2846,'Pliegos Tarifarios (Santiago)'!$A:$A,0)),H2846&gt;5000,INDEX('Pliegos Tarifarios (Santiago)'!$J:$J,MATCH($B2846,'Pliegos Tarifarios (Santiago)'!$A:$A,0)))/1.19</f>
        <v>245.36337352941177</v>
      </c>
      <c r="R2846" s="19">
        <f>INDEX('Pliegos Tarifarios (Santiago)'!$K:$K,MATCH($B2846,'Pliegos Tarifarios (Santiago)'!$A:$A,0))</f>
        <v>733.35299999999995</v>
      </c>
      <c r="S2846" s="21">
        <f t="shared" si="175"/>
        <v>66533.291268429428</v>
      </c>
      <c r="T2846" s="21">
        <f t="shared" si="176"/>
        <v>12641.325341001591</v>
      </c>
      <c r="U2846" s="19">
        <v>0</v>
      </c>
      <c r="V2846" s="21">
        <f t="shared" si="177"/>
        <v>79174.616609431017</v>
      </c>
    </row>
    <row r="2847" spans="1:22" x14ac:dyDescent="0.3">
      <c r="A2847" s="7" t="s">
        <v>143</v>
      </c>
      <c r="B2847" s="7">
        <v>12</v>
      </c>
      <c r="C2847" s="8" t="s">
        <v>178</v>
      </c>
      <c r="D2847" s="7" t="s">
        <v>278</v>
      </c>
      <c r="E2847" s="7" t="s">
        <v>279</v>
      </c>
      <c r="F2847" s="8" t="s">
        <v>280</v>
      </c>
      <c r="G2847" s="7" t="s">
        <v>30</v>
      </c>
      <c r="H2847" s="9">
        <v>852.32339999999999</v>
      </c>
      <c r="I2847" s="9">
        <v>2.1991000000000001</v>
      </c>
      <c r="J2847" s="9">
        <v>2.1812</v>
      </c>
      <c r="K2847" s="10">
        <v>0.99186030648901824</v>
      </c>
      <c r="L2847" s="9">
        <v>27.49</v>
      </c>
      <c r="M2847" s="19">
        <f>H2847*INDEX('Pliegos Tarifarios (Santiago)'!$B:$B,MATCH($B2847,'Pliegos Tarifarios (Santiago)'!$A:$A,0))</f>
        <v>112304.6881542</v>
      </c>
      <c r="N2847" s="19">
        <f>I2847*INDEX('Pliegos Tarifarios (Santiago)'!$C:$C,MATCH($B2847,'Pliegos Tarifarios (Santiago)'!$A:$A,0))</f>
        <v>7619.8441153000003</v>
      </c>
      <c r="O2847" s="19">
        <f>J2847*INDEX('Pliegos Tarifarios (Santiago)'!$D:$D,MATCH($B2847,'Pliegos Tarifarios (Santiago)'!$A:$A,0))</f>
        <v>31712.1374388</v>
      </c>
      <c r="P2847" s="19">
        <f>H2847*INDEX('Pliegos Tarifarios (Santiago)'!$E:$E,MATCH($B2847,'Pliegos Tarifarios (Santiago)'!$A:$A,0))</f>
        <v>11100.659961599998</v>
      </c>
      <c r="Q2847" s="19" cm="1">
        <f t="array" ref="Q2847">H2847*_xlfn.IFS(H2847&lt;=350,INDEX('Pliegos Tarifarios (Santiago)'!$F:$F,MATCH($B2847,'Pliegos Tarifarios (Santiago)'!$A:$A,0)),H2847&lt;=500,INDEX('Pliegos Tarifarios (Santiago)'!$G:$G,MATCH($B2847,'Pliegos Tarifarios (Santiago)'!$A:$A,0)),H2847&lt;=1000,INDEX('Pliegos Tarifarios (Santiago)'!$H:$H,MATCH($B2847,'Pliegos Tarifarios (Santiago)'!$A:$A,0)),H2847&lt;=5000,INDEX('Pliegos Tarifarios (Santiago)'!$I:$I,MATCH($B2847,'Pliegos Tarifarios (Santiago)'!$A:$A,0)),H2847&gt;5000,INDEX('Pliegos Tarifarios (Santiago)'!$J:$J,MATCH($B2847,'Pliegos Tarifarios (Santiago)'!$A:$A,0)))/1.19</f>
        <v>2049.8735889075633</v>
      </c>
      <c r="R2847" s="19">
        <f>INDEX('Pliegos Tarifarios (Santiago)'!$K:$K,MATCH($B2847,'Pliegos Tarifarios (Santiago)'!$A:$A,0))</f>
        <v>733.35299999999995</v>
      </c>
      <c r="S2847" s="21">
        <f t="shared" si="175"/>
        <v>165520.55625880757</v>
      </c>
      <c r="T2847" s="21">
        <f t="shared" si="176"/>
        <v>31448.90568917344</v>
      </c>
      <c r="U2847" s="19">
        <v>0</v>
      </c>
      <c r="V2847" s="21">
        <f t="shared" si="177"/>
        <v>196969.46194798101</v>
      </c>
    </row>
    <row r="2848" spans="1:22" x14ac:dyDescent="0.3">
      <c r="A2848" s="7" t="s">
        <v>143</v>
      </c>
      <c r="B2848" s="7">
        <v>12</v>
      </c>
      <c r="C2848" s="8" t="s">
        <v>178</v>
      </c>
      <c r="D2848" s="7" t="s">
        <v>281</v>
      </c>
      <c r="E2848" s="7" t="s">
        <v>279</v>
      </c>
      <c r="F2848" s="8" t="s">
        <v>54</v>
      </c>
      <c r="G2848" s="7" t="s">
        <v>30</v>
      </c>
      <c r="H2848" s="9">
        <v>512.34640000000002</v>
      </c>
      <c r="I2848" s="9">
        <v>1.3365</v>
      </c>
      <c r="J2848" s="9">
        <v>1.3122</v>
      </c>
      <c r="K2848" s="10">
        <v>0.98181818181818181</v>
      </c>
      <c r="L2848" s="9">
        <v>16.53</v>
      </c>
      <c r="M2848" s="19">
        <f>H2848*INDEX('Pliegos Tarifarios (Santiago)'!$B:$B,MATCH($B2848,'Pliegos Tarifarios (Santiago)'!$A:$A,0))</f>
        <v>67508.298703200009</v>
      </c>
      <c r="N2848" s="19">
        <f>I2848*INDEX('Pliegos Tarifarios (Santiago)'!$C:$C,MATCH($B2848,'Pliegos Tarifarios (Santiago)'!$A:$A,0))</f>
        <v>4630.9497795000007</v>
      </c>
      <c r="O2848" s="19">
        <f>J2848*INDEX('Pliegos Tarifarios (Santiago)'!$D:$D,MATCH($B2848,'Pliegos Tarifarios (Santiago)'!$A:$A,0))</f>
        <v>19077.8776578</v>
      </c>
      <c r="P2848" s="19">
        <f>H2848*INDEX('Pliegos Tarifarios (Santiago)'!$E:$E,MATCH($B2848,'Pliegos Tarifarios (Santiago)'!$A:$A,0))</f>
        <v>6672.7995136</v>
      </c>
      <c r="Q2848" s="19" cm="1">
        <f t="array" ref="Q2848">H2848*_xlfn.IFS(H2848&lt;=350,INDEX('Pliegos Tarifarios (Santiago)'!$F:$F,MATCH($B2848,'Pliegos Tarifarios (Santiago)'!$A:$A,0)),H2848&lt;=500,INDEX('Pliegos Tarifarios (Santiago)'!$G:$G,MATCH($B2848,'Pliegos Tarifarios (Santiago)'!$A:$A,0)),H2848&lt;=1000,INDEX('Pliegos Tarifarios (Santiago)'!$H:$H,MATCH($B2848,'Pliegos Tarifarios (Santiago)'!$A:$A,0)),H2848&lt;=5000,INDEX('Pliegos Tarifarios (Santiago)'!$I:$I,MATCH($B2848,'Pliegos Tarifarios (Santiago)'!$A:$A,0)),H2848&gt;5000,INDEX('Pliegos Tarifarios (Santiago)'!$J:$J,MATCH($B2848,'Pliegos Tarifarios (Santiago)'!$A:$A,0)))/1.19</f>
        <v>1232.2146191596639</v>
      </c>
      <c r="R2848" s="19">
        <f>INDEX('Pliegos Tarifarios (Santiago)'!$K:$K,MATCH($B2848,'Pliegos Tarifarios (Santiago)'!$A:$A,0))</f>
        <v>733.35299999999995</v>
      </c>
      <c r="S2848" s="21">
        <f t="shared" si="175"/>
        <v>99855.493273259679</v>
      </c>
      <c r="T2848" s="21">
        <f t="shared" si="176"/>
        <v>18972.543721919341</v>
      </c>
      <c r="U2848" s="19">
        <v>0</v>
      </c>
      <c r="V2848" s="21">
        <f t="shared" si="177"/>
        <v>118828.03699517902</v>
      </c>
    </row>
    <row r="2849" spans="1:22" x14ac:dyDescent="0.3">
      <c r="A2849" s="7" t="s">
        <v>143</v>
      </c>
      <c r="B2849" s="7">
        <v>12</v>
      </c>
      <c r="C2849" s="8" t="s">
        <v>178</v>
      </c>
      <c r="D2849" s="7" t="s">
        <v>282</v>
      </c>
      <c r="E2849" s="7" t="s">
        <v>283</v>
      </c>
      <c r="F2849" s="8" t="s">
        <v>284</v>
      </c>
      <c r="G2849" s="7" t="s">
        <v>30</v>
      </c>
      <c r="H2849" s="9">
        <v>342.00299999999999</v>
      </c>
      <c r="I2849" s="9">
        <v>0.90539999999999998</v>
      </c>
      <c r="J2849" s="9">
        <v>0.88739999999999997</v>
      </c>
      <c r="K2849" s="10">
        <v>0.98011928429423456</v>
      </c>
      <c r="L2849" s="9">
        <v>11.03</v>
      </c>
      <c r="M2849" s="19">
        <f>H2849*INDEX('Pliegos Tarifarios (Santiago)'!$B:$B,MATCH($B2849,'Pliegos Tarifarios (Santiago)'!$A:$A,0))</f>
        <v>45063.341288999996</v>
      </c>
      <c r="N2849" s="19">
        <f>I2849*INDEX('Pliegos Tarifarios (Santiago)'!$C:$C,MATCH($B2849,'Pliegos Tarifarios (Santiago)'!$A:$A,0))</f>
        <v>3137.1956082000002</v>
      </c>
      <c r="O2849" s="19">
        <f>J2849*INDEX('Pliegos Tarifarios (Santiago)'!$D:$D,MATCH($B2849,'Pliegos Tarifarios (Santiago)'!$A:$A,0))</f>
        <v>12901.7746026</v>
      </c>
      <c r="P2849" s="19">
        <f>H2849*INDEX('Pliegos Tarifarios (Santiago)'!$E:$E,MATCH($B2849,'Pliegos Tarifarios (Santiago)'!$A:$A,0))</f>
        <v>4454.2470719999992</v>
      </c>
      <c r="Q2849" s="19" cm="1">
        <f t="array" ref="Q2849">H2849*_xlfn.IFS(H2849&lt;=350,INDEX('Pliegos Tarifarios (Santiago)'!$F:$F,MATCH($B2849,'Pliegos Tarifarios (Santiago)'!$A:$A,0)),H2849&lt;=500,INDEX('Pliegos Tarifarios (Santiago)'!$G:$G,MATCH($B2849,'Pliegos Tarifarios (Santiago)'!$A:$A,0)),H2849&lt;=1000,INDEX('Pliegos Tarifarios (Santiago)'!$H:$H,MATCH($B2849,'Pliegos Tarifarios (Santiago)'!$A:$A,0)),H2849&lt;=5000,INDEX('Pliegos Tarifarios (Santiago)'!$I:$I,MATCH($B2849,'Pliegos Tarifarios (Santiago)'!$A:$A,0)),H2849&gt;5000,INDEX('Pliegos Tarifarios (Santiago)'!$J:$J,MATCH($B2849,'Pliegos Tarifarios (Santiago)'!$A:$A,0)))/1.19</f>
        <v>245.7248445378151</v>
      </c>
      <c r="R2849" s="19">
        <f>INDEX('Pliegos Tarifarios (Santiago)'!$K:$K,MATCH($B2849,'Pliegos Tarifarios (Santiago)'!$A:$A,0))</f>
        <v>733.35299999999995</v>
      </c>
      <c r="S2849" s="21">
        <f t="shared" si="175"/>
        <v>66535.636416337831</v>
      </c>
      <c r="T2849" s="21">
        <f t="shared" si="176"/>
        <v>12641.770919104189</v>
      </c>
      <c r="U2849" s="19">
        <v>0</v>
      </c>
      <c r="V2849" s="21">
        <f t="shared" si="177"/>
        <v>79177.407335442025</v>
      </c>
    </row>
    <row r="2850" spans="1:22" x14ac:dyDescent="0.3">
      <c r="A2850" s="7" t="s">
        <v>143</v>
      </c>
      <c r="B2850" s="7">
        <v>12</v>
      </c>
      <c r="C2850" s="8" t="s">
        <v>178</v>
      </c>
      <c r="D2850" s="7" t="s">
        <v>285</v>
      </c>
      <c r="E2850" s="7" t="s">
        <v>286</v>
      </c>
      <c r="F2850" s="8" t="s">
        <v>287</v>
      </c>
      <c r="G2850" s="7" t="s">
        <v>30</v>
      </c>
      <c r="H2850" s="9">
        <v>341.53840000000002</v>
      </c>
      <c r="I2850" s="9">
        <v>0.89849999999999997</v>
      </c>
      <c r="J2850" s="9">
        <v>0.89849999999999997</v>
      </c>
      <c r="K2850" s="10">
        <v>1</v>
      </c>
      <c r="L2850" s="9">
        <v>11.02</v>
      </c>
      <c r="M2850" s="19">
        <f>H2850*INDEX('Pliegos Tarifarios (Santiago)'!$B:$B,MATCH($B2850,'Pliegos Tarifarios (Santiago)'!$A:$A,0))</f>
        <v>45002.124199200007</v>
      </c>
      <c r="N2850" s="19">
        <f>I2850*INDEX('Pliegos Tarifarios (Santiago)'!$C:$C,MATCH($B2850,'Pliegos Tarifarios (Santiago)'!$A:$A,0))</f>
        <v>3113.2872255000002</v>
      </c>
      <c r="O2850" s="19">
        <f>J2850*INDEX('Pliegos Tarifarios (Santiago)'!$D:$D,MATCH($B2850,'Pliegos Tarifarios (Santiago)'!$A:$A,0))</f>
        <v>13063.1558265</v>
      </c>
      <c r="P2850" s="19">
        <f>H2850*INDEX('Pliegos Tarifarios (Santiago)'!$E:$E,MATCH($B2850,'Pliegos Tarifarios (Santiago)'!$A:$A,0))</f>
        <v>4448.1961216</v>
      </c>
      <c r="Q2850" s="19" cm="1">
        <f t="array" ref="Q2850">H2850*_xlfn.IFS(H2850&lt;=350,INDEX('Pliegos Tarifarios (Santiago)'!$F:$F,MATCH($B2850,'Pliegos Tarifarios (Santiago)'!$A:$A,0)),H2850&lt;=500,INDEX('Pliegos Tarifarios (Santiago)'!$G:$G,MATCH($B2850,'Pliegos Tarifarios (Santiago)'!$A:$A,0)),H2850&lt;=1000,INDEX('Pliegos Tarifarios (Santiago)'!$H:$H,MATCH($B2850,'Pliegos Tarifarios (Santiago)'!$A:$A,0)),H2850&lt;=5000,INDEX('Pliegos Tarifarios (Santiago)'!$I:$I,MATCH($B2850,'Pliegos Tarifarios (Santiago)'!$A:$A,0)),H2850&gt;5000,INDEX('Pliegos Tarifarios (Santiago)'!$J:$J,MATCH($B2850,'Pliegos Tarifarios (Santiago)'!$A:$A,0)))/1.19</f>
        <v>245.39103529411767</v>
      </c>
      <c r="R2850" s="19">
        <f>INDEX('Pliegos Tarifarios (Santiago)'!$K:$K,MATCH($B2850,'Pliegos Tarifarios (Santiago)'!$A:$A,0))</f>
        <v>733.35299999999995</v>
      </c>
      <c r="S2850" s="21">
        <f t="shared" si="175"/>
        <v>66605.507408094127</v>
      </c>
      <c r="T2850" s="21">
        <f t="shared" si="176"/>
        <v>12655.046407537884</v>
      </c>
      <c r="U2850" s="19">
        <v>0</v>
      </c>
      <c r="V2850" s="21">
        <f t="shared" si="177"/>
        <v>79260.553815632011</v>
      </c>
    </row>
    <row r="2851" spans="1:22" x14ac:dyDescent="0.3">
      <c r="A2851" s="7" t="s">
        <v>143</v>
      </c>
      <c r="B2851" s="7">
        <v>12</v>
      </c>
      <c r="C2851" s="8" t="s">
        <v>178</v>
      </c>
      <c r="D2851" s="7" t="s">
        <v>288</v>
      </c>
      <c r="E2851" s="7" t="s">
        <v>99</v>
      </c>
      <c r="F2851" s="8" t="s">
        <v>100</v>
      </c>
      <c r="G2851" s="7" t="s">
        <v>30</v>
      </c>
      <c r="H2851" s="9">
        <v>853.69970000000001</v>
      </c>
      <c r="I2851" s="9">
        <v>2.2433000000000001</v>
      </c>
      <c r="J2851" s="9">
        <v>2.2084999999999999</v>
      </c>
      <c r="K2851" s="10">
        <v>0.98448713948201305</v>
      </c>
      <c r="L2851" s="9">
        <v>27.54</v>
      </c>
      <c r="M2851" s="19">
        <f>H2851*INDEX('Pliegos Tarifarios (Santiago)'!$B:$B,MATCH($B2851,'Pliegos Tarifarios (Santiago)'!$A:$A,0))</f>
        <v>112486.03357110001</v>
      </c>
      <c r="N2851" s="19">
        <f>I2851*INDEX('Pliegos Tarifarios (Santiago)'!$C:$C,MATCH($B2851,'Pliegos Tarifarios (Santiago)'!$A:$A,0))</f>
        <v>7772.9963639000007</v>
      </c>
      <c r="O2851" s="19">
        <f>J2851*INDEX('Pliegos Tarifarios (Santiago)'!$D:$D,MATCH($B2851,'Pliegos Tarifarios (Santiago)'!$A:$A,0))</f>
        <v>32109.048016500001</v>
      </c>
      <c r="P2851" s="19">
        <f>H2851*INDEX('Pliegos Tarifarios (Santiago)'!$E:$E,MATCH($B2851,'Pliegos Tarifarios (Santiago)'!$A:$A,0))</f>
        <v>11118.5848928</v>
      </c>
      <c r="Q2851" s="19" cm="1">
        <f t="array" ref="Q2851">H2851*_xlfn.IFS(H2851&lt;=350,INDEX('Pliegos Tarifarios (Santiago)'!$F:$F,MATCH($B2851,'Pliegos Tarifarios (Santiago)'!$A:$A,0)),H2851&lt;=500,INDEX('Pliegos Tarifarios (Santiago)'!$G:$G,MATCH($B2851,'Pliegos Tarifarios (Santiago)'!$A:$A,0)),H2851&lt;=1000,INDEX('Pliegos Tarifarios (Santiago)'!$H:$H,MATCH($B2851,'Pliegos Tarifarios (Santiago)'!$A:$A,0)),H2851&lt;=5000,INDEX('Pliegos Tarifarios (Santiago)'!$I:$I,MATCH($B2851,'Pliegos Tarifarios (Santiago)'!$A:$A,0)),H2851&gt;5000,INDEX('Pliegos Tarifarios (Santiago)'!$J:$J,MATCH($B2851,'Pliegos Tarifarios (Santiago)'!$A:$A,0)))/1.19</f>
        <v>2053.1836482352942</v>
      </c>
      <c r="R2851" s="19">
        <f>INDEX('Pliegos Tarifarios (Santiago)'!$K:$K,MATCH($B2851,'Pliegos Tarifarios (Santiago)'!$A:$A,0))</f>
        <v>733.35299999999995</v>
      </c>
      <c r="S2851" s="21">
        <f t="shared" si="175"/>
        <v>166273.19949253529</v>
      </c>
      <c r="T2851" s="21">
        <f t="shared" si="176"/>
        <v>31591.907903581705</v>
      </c>
      <c r="U2851" s="19">
        <v>0</v>
      </c>
      <c r="V2851" s="21">
        <f t="shared" si="177"/>
        <v>197865.107396117</v>
      </c>
    </row>
    <row r="2852" spans="1:22" x14ac:dyDescent="0.3">
      <c r="A2852" s="7" t="s">
        <v>143</v>
      </c>
      <c r="B2852" s="7">
        <v>12</v>
      </c>
      <c r="C2852" s="8" t="s">
        <v>178</v>
      </c>
      <c r="D2852" s="7" t="s">
        <v>289</v>
      </c>
      <c r="E2852" s="7" t="s">
        <v>99</v>
      </c>
      <c r="F2852" s="8" t="s">
        <v>290</v>
      </c>
      <c r="G2852" s="7" t="s">
        <v>30</v>
      </c>
      <c r="H2852" s="9">
        <v>852.50379999999996</v>
      </c>
      <c r="I2852" s="9">
        <v>2.2218</v>
      </c>
      <c r="J2852" s="9">
        <v>2.2174999999999998</v>
      </c>
      <c r="K2852" s="10">
        <v>0.99806463228013309</v>
      </c>
      <c r="L2852" s="9">
        <v>27.5</v>
      </c>
      <c r="M2852" s="19">
        <f>H2852*INDEX('Pliegos Tarifarios (Santiago)'!$B:$B,MATCH($B2852,'Pliegos Tarifarios (Santiago)'!$A:$A,0))</f>
        <v>112328.4581994</v>
      </c>
      <c r="N2852" s="19">
        <f>I2852*INDEX('Pliegos Tarifarios (Santiago)'!$C:$C,MATCH($B2852,'Pliegos Tarifarios (Santiago)'!$A:$A,0))</f>
        <v>7698.4992294000003</v>
      </c>
      <c r="O2852" s="19">
        <f>J2852*INDEX('Pliegos Tarifarios (Santiago)'!$D:$D,MATCH($B2852,'Pliegos Tarifarios (Santiago)'!$A:$A,0))</f>
        <v>32239.897657499998</v>
      </c>
      <c r="P2852" s="19">
        <f>H2852*INDEX('Pliegos Tarifarios (Santiago)'!$E:$E,MATCH($B2852,'Pliegos Tarifarios (Santiago)'!$A:$A,0))</f>
        <v>11103.009491199999</v>
      </c>
      <c r="Q2852" s="19" cm="1">
        <f t="array" ref="Q2852">H2852*_xlfn.IFS(H2852&lt;=350,INDEX('Pliegos Tarifarios (Santiago)'!$F:$F,MATCH($B2852,'Pliegos Tarifarios (Santiago)'!$A:$A,0)),H2852&lt;=500,INDEX('Pliegos Tarifarios (Santiago)'!$G:$G,MATCH($B2852,'Pliegos Tarifarios (Santiago)'!$A:$A,0)),H2852&lt;=1000,INDEX('Pliegos Tarifarios (Santiago)'!$H:$H,MATCH($B2852,'Pliegos Tarifarios (Santiago)'!$A:$A,0)),H2852&lt;=5000,INDEX('Pliegos Tarifarios (Santiago)'!$I:$I,MATCH($B2852,'Pliegos Tarifarios (Santiago)'!$A:$A,0)),H2852&gt;5000,INDEX('Pliegos Tarifarios (Santiago)'!$J:$J,MATCH($B2852,'Pliegos Tarifarios (Santiago)'!$A:$A,0)))/1.19</f>
        <v>2050.3074584873953</v>
      </c>
      <c r="R2852" s="19">
        <f>INDEX('Pliegos Tarifarios (Santiago)'!$K:$K,MATCH($B2852,'Pliegos Tarifarios (Santiago)'!$A:$A,0))</f>
        <v>733.35299999999995</v>
      </c>
      <c r="S2852" s="21">
        <f t="shared" si="175"/>
        <v>166153.5250359874</v>
      </c>
      <c r="T2852" s="21">
        <f t="shared" si="176"/>
        <v>31569.169756837608</v>
      </c>
      <c r="U2852" s="19">
        <v>0</v>
      </c>
      <c r="V2852" s="21">
        <f t="shared" si="177"/>
        <v>197722.694792825</v>
      </c>
    </row>
    <row r="2853" spans="1:22" x14ac:dyDescent="0.3">
      <c r="A2853" s="7" t="s">
        <v>143</v>
      </c>
      <c r="B2853" s="7">
        <v>12</v>
      </c>
      <c r="C2853" s="8" t="s">
        <v>178</v>
      </c>
      <c r="D2853" s="7" t="s">
        <v>291</v>
      </c>
      <c r="E2853" s="7" t="s">
        <v>292</v>
      </c>
      <c r="F2853" s="8" t="s">
        <v>293</v>
      </c>
      <c r="G2853" s="7" t="s">
        <v>30</v>
      </c>
      <c r="H2853" s="9">
        <v>511.5206</v>
      </c>
      <c r="I2853" s="9">
        <v>1.3629</v>
      </c>
      <c r="J2853" s="9">
        <v>1.3158000000000001</v>
      </c>
      <c r="K2853" s="10">
        <v>0.9654413383226943</v>
      </c>
      <c r="L2853" s="9">
        <v>16.5</v>
      </c>
      <c r="M2853" s="19">
        <f>H2853*INDEX('Pliegos Tarifarios (Santiago)'!$B:$B,MATCH($B2853,'Pliegos Tarifarios (Santiago)'!$A:$A,0))</f>
        <v>67399.488817799996</v>
      </c>
      <c r="N2853" s="19">
        <f>I2853*INDEX('Pliegos Tarifarios (Santiago)'!$C:$C,MATCH($B2853,'Pliegos Tarifarios (Santiago)'!$A:$A,0))</f>
        <v>4722.4253306999999</v>
      </c>
      <c r="O2853" s="19">
        <f>J2853*INDEX('Pliegos Tarifarios (Santiago)'!$D:$D,MATCH($B2853,'Pliegos Tarifarios (Santiago)'!$A:$A,0))</f>
        <v>19130.217514200001</v>
      </c>
      <c r="P2853" s="19">
        <f>H2853*INDEX('Pliegos Tarifarios (Santiago)'!$E:$E,MATCH($B2853,'Pliegos Tarifarios (Santiago)'!$A:$A,0))</f>
        <v>6662.0442943999997</v>
      </c>
      <c r="Q2853" s="19" cm="1">
        <f t="array" ref="Q2853">H2853*_xlfn.IFS(H2853&lt;=350,INDEX('Pliegos Tarifarios (Santiago)'!$F:$F,MATCH($B2853,'Pliegos Tarifarios (Santiago)'!$A:$A,0)),H2853&lt;=500,INDEX('Pliegos Tarifarios (Santiago)'!$G:$G,MATCH($B2853,'Pliegos Tarifarios (Santiago)'!$A:$A,0)),H2853&lt;=1000,INDEX('Pliegos Tarifarios (Santiago)'!$H:$H,MATCH($B2853,'Pliegos Tarifarios (Santiago)'!$A:$A,0)),H2853&lt;=5000,INDEX('Pliegos Tarifarios (Santiago)'!$I:$I,MATCH($B2853,'Pliegos Tarifarios (Santiago)'!$A:$A,0)),H2853&gt;5000,INDEX('Pliegos Tarifarios (Santiago)'!$J:$J,MATCH($B2853,'Pliegos Tarifarios (Santiago)'!$A:$A,0)))/1.19</f>
        <v>1230.2285354621849</v>
      </c>
      <c r="R2853" s="19">
        <f>INDEX('Pliegos Tarifarios (Santiago)'!$K:$K,MATCH($B2853,'Pliegos Tarifarios (Santiago)'!$A:$A,0))</f>
        <v>733.35299999999995</v>
      </c>
      <c r="S2853" s="21">
        <f t="shared" si="175"/>
        <v>99877.757492562188</v>
      </c>
      <c r="T2853" s="21">
        <f t="shared" si="176"/>
        <v>18976.773923586818</v>
      </c>
      <c r="U2853" s="19">
        <v>0</v>
      </c>
      <c r="V2853" s="21">
        <f t="shared" si="177"/>
        <v>118854.53141614901</v>
      </c>
    </row>
    <row r="2854" spans="1:22" x14ac:dyDescent="0.3">
      <c r="A2854" s="7" t="s">
        <v>143</v>
      </c>
      <c r="B2854" s="7">
        <v>12</v>
      </c>
      <c r="C2854" s="8" t="s">
        <v>178</v>
      </c>
      <c r="D2854" s="7" t="s">
        <v>294</v>
      </c>
      <c r="E2854" s="7" t="s">
        <v>292</v>
      </c>
      <c r="F2854" s="8" t="s">
        <v>295</v>
      </c>
      <c r="G2854" s="7" t="s">
        <v>30</v>
      </c>
      <c r="H2854" s="9">
        <v>511.32209999999998</v>
      </c>
      <c r="I2854" s="9">
        <v>1.3427</v>
      </c>
      <c r="J2854" s="9">
        <v>1.3281000000000001</v>
      </c>
      <c r="K2854" s="10">
        <v>0.9891263871304089</v>
      </c>
      <c r="L2854" s="9">
        <v>16.489999999999998</v>
      </c>
      <c r="M2854" s="19">
        <f>H2854*INDEX('Pliegos Tarifarios (Santiago)'!$B:$B,MATCH($B2854,'Pliegos Tarifarios (Santiago)'!$A:$A,0))</f>
        <v>67373.333862300002</v>
      </c>
      <c r="N2854" s="19">
        <f>I2854*INDEX('Pliegos Tarifarios (Santiago)'!$C:$C,MATCH($B2854,'Pliegos Tarifarios (Santiago)'!$A:$A,0))</f>
        <v>4652.4326741000004</v>
      </c>
      <c r="O2854" s="19">
        <f>J2854*INDEX('Pliegos Tarifarios (Santiago)'!$D:$D,MATCH($B2854,'Pliegos Tarifarios (Santiago)'!$A:$A,0))</f>
        <v>19309.045356900002</v>
      </c>
      <c r="P2854" s="19">
        <f>H2854*INDEX('Pliegos Tarifarios (Santiago)'!$E:$E,MATCH($B2854,'Pliegos Tarifarios (Santiago)'!$A:$A,0))</f>
        <v>6659.4590303999994</v>
      </c>
      <c r="Q2854" s="19" cm="1">
        <f t="array" ref="Q2854">H2854*_xlfn.IFS(H2854&lt;=350,INDEX('Pliegos Tarifarios (Santiago)'!$F:$F,MATCH($B2854,'Pliegos Tarifarios (Santiago)'!$A:$A,0)),H2854&lt;=500,INDEX('Pliegos Tarifarios (Santiago)'!$G:$G,MATCH($B2854,'Pliegos Tarifarios (Santiago)'!$A:$A,0)),H2854&lt;=1000,INDEX('Pliegos Tarifarios (Santiago)'!$H:$H,MATCH($B2854,'Pliegos Tarifarios (Santiago)'!$A:$A,0)),H2854&lt;=5000,INDEX('Pliegos Tarifarios (Santiago)'!$I:$I,MATCH($B2854,'Pliegos Tarifarios (Santiago)'!$A:$A,0)),H2854&gt;5000,INDEX('Pliegos Tarifarios (Santiago)'!$J:$J,MATCH($B2854,'Pliegos Tarifarios (Santiago)'!$A:$A,0)))/1.19</f>
        <v>1229.7511346218489</v>
      </c>
      <c r="R2854" s="19">
        <f>INDEX('Pliegos Tarifarios (Santiago)'!$K:$K,MATCH($B2854,'Pliegos Tarifarios (Santiago)'!$A:$A,0))</f>
        <v>733.35299999999995</v>
      </c>
      <c r="S2854" s="21">
        <f t="shared" si="175"/>
        <v>99957.375058321864</v>
      </c>
      <c r="T2854" s="21">
        <f t="shared" si="176"/>
        <v>18991.901261081155</v>
      </c>
      <c r="U2854" s="19">
        <v>0</v>
      </c>
      <c r="V2854" s="21">
        <f t="shared" si="177"/>
        <v>118949.27631940303</v>
      </c>
    </row>
    <row r="2855" spans="1:22" x14ac:dyDescent="0.3">
      <c r="A2855" s="7" t="s">
        <v>143</v>
      </c>
      <c r="B2855" s="7">
        <v>12</v>
      </c>
      <c r="C2855" s="8" t="s">
        <v>178</v>
      </c>
      <c r="D2855" s="7" t="s">
        <v>296</v>
      </c>
      <c r="E2855" s="7" t="s">
        <v>292</v>
      </c>
      <c r="F2855" s="8" t="s">
        <v>297</v>
      </c>
      <c r="G2855" s="7" t="s">
        <v>30</v>
      </c>
      <c r="H2855" s="9">
        <v>511.37709999999998</v>
      </c>
      <c r="I2855" s="9">
        <v>1.3230999999999999</v>
      </c>
      <c r="J2855" s="9">
        <v>1.3161</v>
      </c>
      <c r="K2855" s="10">
        <v>0.99470939460358254</v>
      </c>
      <c r="L2855" s="9">
        <v>16.5</v>
      </c>
      <c r="M2855" s="19">
        <f>H2855*INDEX('Pliegos Tarifarios (Santiago)'!$B:$B,MATCH($B2855,'Pliegos Tarifarios (Santiago)'!$A:$A,0))</f>
        <v>67380.5808273</v>
      </c>
      <c r="N2855" s="19">
        <f>I2855*INDEX('Pliegos Tarifarios (Santiago)'!$C:$C,MATCH($B2855,'Pliegos Tarifarios (Santiago)'!$A:$A,0))</f>
        <v>4584.5190073000003</v>
      </c>
      <c r="O2855" s="19">
        <f>J2855*INDEX('Pliegos Tarifarios (Santiago)'!$D:$D,MATCH($B2855,'Pliegos Tarifarios (Santiago)'!$A:$A,0))</f>
        <v>19134.5791689</v>
      </c>
      <c r="P2855" s="19">
        <f>H2855*INDEX('Pliegos Tarifarios (Santiago)'!$E:$E,MATCH($B2855,'Pliegos Tarifarios (Santiago)'!$A:$A,0))</f>
        <v>6660.1753503999989</v>
      </c>
      <c r="Q2855" s="19" cm="1">
        <f t="array" ref="Q2855">H2855*_xlfn.IFS(H2855&lt;=350,INDEX('Pliegos Tarifarios (Santiago)'!$F:$F,MATCH($B2855,'Pliegos Tarifarios (Santiago)'!$A:$A,0)),H2855&lt;=500,INDEX('Pliegos Tarifarios (Santiago)'!$G:$G,MATCH($B2855,'Pliegos Tarifarios (Santiago)'!$A:$A,0)),H2855&lt;=1000,INDEX('Pliegos Tarifarios (Santiago)'!$H:$H,MATCH($B2855,'Pliegos Tarifarios (Santiago)'!$A:$A,0)),H2855&lt;=5000,INDEX('Pliegos Tarifarios (Santiago)'!$I:$I,MATCH($B2855,'Pliegos Tarifarios (Santiago)'!$A:$A,0)),H2855&gt;5000,INDEX('Pliegos Tarifarios (Santiago)'!$J:$J,MATCH($B2855,'Pliegos Tarifarios (Santiago)'!$A:$A,0)))/1.19</f>
        <v>1229.8834119327732</v>
      </c>
      <c r="R2855" s="19">
        <f>INDEX('Pliegos Tarifarios (Santiago)'!$K:$K,MATCH($B2855,'Pliegos Tarifarios (Santiago)'!$A:$A,0))</f>
        <v>733.35299999999995</v>
      </c>
      <c r="S2855" s="21">
        <f t="shared" si="175"/>
        <v>99723.090765832778</v>
      </c>
      <c r="T2855" s="21">
        <f t="shared" si="176"/>
        <v>18947.387245508227</v>
      </c>
      <c r="U2855" s="19">
        <v>0</v>
      </c>
      <c r="V2855" s="21">
        <f t="shared" si="177"/>
        <v>118670.47801134101</v>
      </c>
    </row>
    <row r="2856" spans="1:22" x14ac:dyDescent="0.3">
      <c r="A2856" s="7" t="s">
        <v>143</v>
      </c>
      <c r="B2856" s="7">
        <v>12</v>
      </c>
      <c r="C2856" s="8" t="s">
        <v>178</v>
      </c>
      <c r="D2856" s="7" t="s">
        <v>298</v>
      </c>
      <c r="E2856" s="7" t="s">
        <v>292</v>
      </c>
      <c r="F2856" s="8" t="s">
        <v>299</v>
      </c>
      <c r="G2856" s="7" t="s">
        <v>30</v>
      </c>
      <c r="H2856" s="9">
        <v>854.09349999999995</v>
      </c>
      <c r="I2856" s="9">
        <v>2.2222</v>
      </c>
      <c r="J2856" s="9">
        <v>2.2222</v>
      </c>
      <c r="K2856" s="10">
        <v>1</v>
      </c>
      <c r="L2856" s="9">
        <v>27.55</v>
      </c>
      <c r="M2856" s="19">
        <f>H2856*INDEX('Pliegos Tarifarios (Santiago)'!$B:$B,MATCH($B2856,'Pliegos Tarifarios (Santiago)'!$A:$A,0))</f>
        <v>112537.9218405</v>
      </c>
      <c r="N2856" s="19">
        <f>I2856*INDEX('Pliegos Tarifarios (Santiago)'!$C:$C,MATCH($B2856,'Pliegos Tarifarios (Santiago)'!$A:$A,0))</f>
        <v>7699.8852225999999</v>
      </c>
      <c r="O2856" s="19">
        <f>J2856*INDEX('Pliegos Tarifarios (Santiago)'!$D:$D,MATCH($B2856,'Pliegos Tarifarios (Santiago)'!$A:$A,0))</f>
        <v>32308.230247799998</v>
      </c>
      <c r="P2856" s="19">
        <f>H2856*INDEX('Pliegos Tarifarios (Santiago)'!$E:$E,MATCH($B2856,'Pliegos Tarifarios (Santiago)'!$A:$A,0))</f>
        <v>11123.713743999999</v>
      </c>
      <c r="Q2856" s="19" cm="1">
        <f t="array" ref="Q2856">H2856*_xlfn.IFS(H2856&lt;=350,INDEX('Pliegos Tarifarios (Santiago)'!$F:$F,MATCH($B2856,'Pliegos Tarifarios (Santiago)'!$A:$A,0)),H2856&lt;=500,INDEX('Pliegos Tarifarios (Santiago)'!$G:$G,MATCH($B2856,'Pliegos Tarifarios (Santiago)'!$A:$A,0)),H2856&lt;=1000,INDEX('Pliegos Tarifarios (Santiago)'!$H:$H,MATCH($B2856,'Pliegos Tarifarios (Santiago)'!$A:$A,0)),H2856&lt;=5000,INDEX('Pliegos Tarifarios (Santiago)'!$I:$I,MATCH($B2856,'Pliegos Tarifarios (Santiago)'!$A:$A,0)),H2856&gt;5000,INDEX('Pliegos Tarifarios (Santiago)'!$J:$J,MATCH($B2856,'Pliegos Tarifarios (Santiago)'!$A:$A,0)))/1.19</f>
        <v>2054.1307537815128</v>
      </c>
      <c r="R2856" s="19">
        <f>INDEX('Pliegos Tarifarios (Santiago)'!$K:$K,MATCH($B2856,'Pliegos Tarifarios (Santiago)'!$A:$A,0))</f>
        <v>733.35299999999995</v>
      </c>
      <c r="S2856" s="21">
        <f t="shared" si="175"/>
        <v>166457.2348086815</v>
      </c>
      <c r="T2856" s="21">
        <f t="shared" si="176"/>
        <v>31626.874613649485</v>
      </c>
      <c r="U2856" s="19">
        <v>0</v>
      </c>
      <c r="V2856" s="21">
        <f t="shared" si="177"/>
        <v>198084.10942233098</v>
      </c>
    </row>
    <row r="2857" spans="1:22" x14ac:dyDescent="0.3">
      <c r="A2857" s="7" t="s">
        <v>143</v>
      </c>
      <c r="B2857" s="7">
        <v>12</v>
      </c>
      <c r="C2857" s="8" t="s">
        <v>178</v>
      </c>
      <c r="D2857" s="7" t="s">
        <v>300</v>
      </c>
      <c r="E2857" s="7" t="s">
        <v>292</v>
      </c>
      <c r="F2857" s="8" t="s">
        <v>301</v>
      </c>
      <c r="G2857" s="7" t="s">
        <v>30</v>
      </c>
      <c r="H2857" s="9">
        <v>511.9058</v>
      </c>
      <c r="I2857" s="9">
        <v>1.3563000000000001</v>
      </c>
      <c r="J2857" s="9">
        <v>1.3563000000000001</v>
      </c>
      <c r="K2857" s="10">
        <v>1</v>
      </c>
      <c r="L2857" s="9">
        <v>16.510000000000002</v>
      </c>
      <c r="M2857" s="19">
        <f>H2857*INDEX('Pliegos Tarifarios (Santiago)'!$B:$B,MATCH($B2857,'Pliegos Tarifarios (Santiago)'!$A:$A,0))</f>
        <v>67450.243925400006</v>
      </c>
      <c r="N2857" s="19">
        <f>I2857*INDEX('Pliegos Tarifarios (Santiago)'!$C:$C,MATCH($B2857,'Pliegos Tarifarios (Santiago)'!$A:$A,0))</f>
        <v>4699.5564429000005</v>
      </c>
      <c r="O2857" s="19">
        <f>J2857*INDEX('Pliegos Tarifarios (Santiago)'!$D:$D,MATCH($B2857,'Pliegos Tarifarios (Santiago)'!$A:$A,0))</f>
        <v>19719.040898700001</v>
      </c>
      <c r="P2857" s="19">
        <f>H2857*INDEX('Pliegos Tarifarios (Santiago)'!$E:$E,MATCH($B2857,'Pliegos Tarifarios (Santiago)'!$A:$A,0))</f>
        <v>6667.0611391999992</v>
      </c>
      <c r="Q2857" s="19" cm="1">
        <f t="array" ref="Q2857">H2857*_xlfn.IFS(H2857&lt;=350,INDEX('Pliegos Tarifarios (Santiago)'!$F:$F,MATCH($B2857,'Pliegos Tarifarios (Santiago)'!$A:$A,0)),H2857&lt;=500,INDEX('Pliegos Tarifarios (Santiago)'!$G:$G,MATCH($B2857,'Pliegos Tarifarios (Santiago)'!$A:$A,0)),H2857&lt;=1000,INDEX('Pliegos Tarifarios (Santiago)'!$H:$H,MATCH($B2857,'Pliegos Tarifarios (Santiago)'!$A:$A,0)),H2857&lt;=5000,INDEX('Pliegos Tarifarios (Santiago)'!$I:$I,MATCH($B2857,'Pliegos Tarifarios (Santiago)'!$A:$A,0)),H2857&gt;5000,INDEX('Pliegos Tarifarios (Santiago)'!$J:$J,MATCH($B2857,'Pliegos Tarifarios (Santiago)'!$A:$A,0)))/1.19</f>
        <v>1231.1549576470591</v>
      </c>
      <c r="R2857" s="19">
        <f>INDEX('Pliegos Tarifarios (Santiago)'!$K:$K,MATCH($B2857,'Pliegos Tarifarios (Santiago)'!$A:$A,0))</f>
        <v>733.35299999999995</v>
      </c>
      <c r="S2857" s="21">
        <f t="shared" si="175"/>
        <v>100500.41036384706</v>
      </c>
      <c r="T2857" s="21">
        <f t="shared" si="176"/>
        <v>19095.07796913094</v>
      </c>
      <c r="U2857" s="19">
        <v>0</v>
      </c>
      <c r="V2857" s="21">
        <f t="shared" si="177"/>
        <v>119595.488332978</v>
      </c>
    </row>
    <row r="2858" spans="1:22" x14ac:dyDescent="0.3">
      <c r="A2858" s="7" t="s">
        <v>143</v>
      </c>
      <c r="B2858" s="7">
        <v>12</v>
      </c>
      <c r="C2858" s="8" t="s">
        <v>178</v>
      </c>
      <c r="D2858" s="7" t="s">
        <v>302</v>
      </c>
      <c r="E2858" s="7" t="s">
        <v>292</v>
      </c>
      <c r="F2858" s="8" t="s">
        <v>303</v>
      </c>
      <c r="G2858" s="7" t="s">
        <v>30</v>
      </c>
      <c r="H2858" s="9">
        <v>512.00109999999995</v>
      </c>
      <c r="I2858" s="9">
        <v>1.3319000000000001</v>
      </c>
      <c r="J2858" s="9">
        <v>1.3287</v>
      </c>
      <c r="K2858" s="10">
        <v>0.99759741722351525</v>
      </c>
      <c r="L2858" s="9">
        <v>16.52</v>
      </c>
      <c r="M2858" s="19">
        <f>H2858*INDEX('Pliegos Tarifarios (Santiago)'!$B:$B,MATCH($B2858,'Pliegos Tarifarios (Santiago)'!$A:$A,0))</f>
        <v>67462.800939299996</v>
      </c>
      <c r="N2858" s="19">
        <f>I2858*INDEX('Pliegos Tarifarios (Santiago)'!$C:$C,MATCH($B2858,'Pliegos Tarifarios (Santiago)'!$A:$A,0))</f>
        <v>4615.0108577000001</v>
      </c>
      <c r="O2858" s="19">
        <f>J2858*INDEX('Pliegos Tarifarios (Santiago)'!$D:$D,MATCH($B2858,'Pliegos Tarifarios (Santiago)'!$A:$A,0))</f>
        <v>19317.768666299999</v>
      </c>
      <c r="P2858" s="19">
        <f>H2858*INDEX('Pliegos Tarifarios (Santiago)'!$E:$E,MATCH($B2858,'Pliegos Tarifarios (Santiago)'!$A:$A,0))</f>
        <v>6668.3023263999985</v>
      </c>
      <c r="Q2858" s="19" cm="1">
        <f t="array" ref="Q2858">H2858*_xlfn.IFS(H2858&lt;=350,INDEX('Pliegos Tarifarios (Santiago)'!$F:$F,MATCH($B2858,'Pliegos Tarifarios (Santiago)'!$A:$A,0)),H2858&lt;=500,INDEX('Pliegos Tarifarios (Santiago)'!$G:$G,MATCH($B2858,'Pliegos Tarifarios (Santiago)'!$A:$A,0)),H2858&lt;=1000,INDEX('Pliegos Tarifarios (Santiago)'!$H:$H,MATCH($B2858,'Pliegos Tarifarios (Santiago)'!$A:$A,0)),H2858&lt;=5000,INDEX('Pliegos Tarifarios (Santiago)'!$I:$I,MATCH($B2858,'Pliegos Tarifarios (Santiago)'!$A:$A,0)),H2858&gt;5000,INDEX('Pliegos Tarifarios (Santiago)'!$J:$J,MATCH($B2858,'Pliegos Tarifarios (Santiago)'!$A:$A,0)))/1.19</f>
        <v>1231.3841581512606</v>
      </c>
      <c r="R2858" s="19">
        <f>INDEX('Pliegos Tarifarios (Santiago)'!$K:$K,MATCH($B2858,'Pliegos Tarifarios (Santiago)'!$A:$A,0))</f>
        <v>733.35299999999995</v>
      </c>
      <c r="S2858" s="21">
        <f t="shared" si="175"/>
        <v>100028.61994785126</v>
      </c>
      <c r="T2858" s="21">
        <f t="shared" si="176"/>
        <v>19005.437790091739</v>
      </c>
      <c r="U2858" s="19">
        <v>0</v>
      </c>
      <c r="V2858" s="21">
        <f t="shared" si="177"/>
        <v>119034.05773794299</v>
      </c>
    </row>
    <row r="2859" spans="1:22" x14ac:dyDescent="0.3">
      <c r="A2859" s="7" t="s">
        <v>143</v>
      </c>
      <c r="B2859" s="7">
        <v>12</v>
      </c>
      <c r="C2859" s="8" t="s">
        <v>178</v>
      </c>
      <c r="D2859" s="7" t="s">
        <v>304</v>
      </c>
      <c r="E2859" s="7" t="s">
        <v>305</v>
      </c>
      <c r="F2859" s="8" t="s">
        <v>306</v>
      </c>
      <c r="G2859" s="7" t="s">
        <v>30</v>
      </c>
      <c r="H2859" s="9">
        <v>511.62639999999999</v>
      </c>
      <c r="I2859" s="9">
        <v>1.3434999999999999</v>
      </c>
      <c r="J2859" s="9">
        <v>1.3205</v>
      </c>
      <c r="K2859" s="10">
        <v>0.98288053591365843</v>
      </c>
      <c r="L2859" s="9">
        <v>16.5</v>
      </c>
      <c r="M2859" s="19">
        <f>H2859*INDEX('Pliegos Tarifarios (Santiago)'!$B:$B,MATCH($B2859,'Pliegos Tarifarios (Santiago)'!$A:$A,0))</f>
        <v>67413.429343199998</v>
      </c>
      <c r="N2859" s="19">
        <f>I2859*INDEX('Pliegos Tarifarios (Santiago)'!$C:$C,MATCH($B2859,'Pliegos Tarifarios (Santiago)'!$A:$A,0))</f>
        <v>4655.2046604999996</v>
      </c>
      <c r="O2859" s="19">
        <f>J2859*INDEX('Pliegos Tarifarios (Santiago)'!$D:$D,MATCH($B2859,'Pliegos Tarifarios (Santiago)'!$A:$A,0))</f>
        <v>19198.550104500002</v>
      </c>
      <c r="P2859" s="19">
        <f>H2859*INDEX('Pliegos Tarifarios (Santiago)'!$E:$E,MATCH($B2859,'Pliegos Tarifarios (Santiago)'!$A:$A,0))</f>
        <v>6663.4222335999993</v>
      </c>
      <c r="Q2859" s="19" cm="1">
        <f t="array" ref="Q2859">H2859*_xlfn.IFS(H2859&lt;=350,INDEX('Pliegos Tarifarios (Santiago)'!$F:$F,MATCH($B2859,'Pliegos Tarifarios (Santiago)'!$A:$A,0)),H2859&lt;=500,INDEX('Pliegos Tarifarios (Santiago)'!$G:$G,MATCH($B2859,'Pliegos Tarifarios (Santiago)'!$A:$A,0)),H2859&lt;=1000,INDEX('Pliegos Tarifarios (Santiago)'!$H:$H,MATCH($B2859,'Pliegos Tarifarios (Santiago)'!$A:$A,0)),H2859&lt;=5000,INDEX('Pliegos Tarifarios (Santiago)'!$I:$I,MATCH($B2859,'Pliegos Tarifarios (Santiago)'!$A:$A,0)),H2859&gt;5000,INDEX('Pliegos Tarifarios (Santiago)'!$J:$J,MATCH($B2859,'Pliegos Tarifarios (Santiago)'!$A:$A,0)))/1.19</f>
        <v>1230.4829889075631</v>
      </c>
      <c r="R2859" s="19">
        <f>INDEX('Pliegos Tarifarios (Santiago)'!$K:$K,MATCH($B2859,'Pliegos Tarifarios (Santiago)'!$A:$A,0))</f>
        <v>733.35299999999995</v>
      </c>
      <c r="S2859" s="21">
        <f t="shared" si="175"/>
        <v>99894.442330707549</v>
      </c>
      <c r="T2859" s="21">
        <f t="shared" si="176"/>
        <v>18979.944042834435</v>
      </c>
      <c r="U2859" s="19">
        <v>0</v>
      </c>
      <c r="V2859" s="21">
        <f t="shared" si="177"/>
        <v>118874.38637354199</v>
      </c>
    </row>
    <row r="2860" spans="1:22" x14ac:dyDescent="0.3">
      <c r="A2860" s="7" t="s">
        <v>143</v>
      </c>
      <c r="B2860" s="7">
        <v>12</v>
      </c>
      <c r="C2860" s="8" t="s">
        <v>178</v>
      </c>
      <c r="D2860" s="7" t="s">
        <v>307</v>
      </c>
      <c r="E2860" s="7" t="s">
        <v>305</v>
      </c>
      <c r="F2860" s="8" t="s">
        <v>308</v>
      </c>
      <c r="G2860" s="7" t="s">
        <v>30</v>
      </c>
      <c r="H2860" s="9">
        <v>511.35399999999998</v>
      </c>
      <c r="I2860" s="9">
        <v>1.3380000000000001</v>
      </c>
      <c r="J2860" s="9">
        <v>1.3129999999999999</v>
      </c>
      <c r="K2860" s="10">
        <v>0.9813153961136023</v>
      </c>
      <c r="L2860" s="9">
        <v>16.5</v>
      </c>
      <c r="M2860" s="19">
        <f>H2860*INDEX('Pliegos Tarifarios (Santiago)'!$B:$B,MATCH($B2860,'Pliegos Tarifarios (Santiago)'!$A:$A,0))</f>
        <v>67377.537102000002</v>
      </c>
      <c r="N2860" s="19">
        <f>I2860*INDEX('Pliegos Tarifarios (Santiago)'!$C:$C,MATCH($B2860,'Pliegos Tarifarios (Santiago)'!$A:$A,0))</f>
        <v>4636.1472540000004</v>
      </c>
      <c r="O2860" s="19">
        <f>J2860*INDEX('Pliegos Tarifarios (Santiago)'!$D:$D,MATCH($B2860,'Pliegos Tarifarios (Santiago)'!$A:$A,0))</f>
        <v>19089.508737</v>
      </c>
      <c r="P2860" s="19">
        <f>H2860*INDEX('Pliegos Tarifarios (Santiago)'!$E:$E,MATCH($B2860,'Pliegos Tarifarios (Santiago)'!$A:$A,0))</f>
        <v>6659.8744959999995</v>
      </c>
      <c r="Q2860" s="19" cm="1">
        <f t="array" ref="Q2860">H2860*_xlfn.IFS(H2860&lt;=350,INDEX('Pliegos Tarifarios (Santiago)'!$F:$F,MATCH($B2860,'Pliegos Tarifarios (Santiago)'!$A:$A,0)),H2860&lt;=500,INDEX('Pliegos Tarifarios (Santiago)'!$G:$G,MATCH($B2860,'Pliegos Tarifarios (Santiago)'!$A:$A,0)),H2860&lt;=1000,INDEX('Pliegos Tarifarios (Santiago)'!$H:$H,MATCH($B2860,'Pliegos Tarifarios (Santiago)'!$A:$A,0)),H2860&lt;=5000,INDEX('Pliegos Tarifarios (Santiago)'!$I:$I,MATCH($B2860,'Pliegos Tarifarios (Santiago)'!$A:$A,0)),H2860&gt;5000,INDEX('Pliegos Tarifarios (Santiago)'!$J:$J,MATCH($B2860,'Pliegos Tarifarios (Santiago)'!$A:$A,0)))/1.19</f>
        <v>1229.827855462185</v>
      </c>
      <c r="R2860" s="19">
        <f>INDEX('Pliegos Tarifarios (Santiago)'!$K:$K,MATCH($B2860,'Pliegos Tarifarios (Santiago)'!$A:$A,0))</f>
        <v>733.35299999999995</v>
      </c>
      <c r="S2860" s="21">
        <f t="shared" si="175"/>
        <v>99726.24844446218</v>
      </c>
      <c r="T2860" s="21">
        <f t="shared" si="176"/>
        <v>18947.987204447814</v>
      </c>
      <c r="U2860" s="19">
        <v>0</v>
      </c>
      <c r="V2860" s="21">
        <f t="shared" si="177"/>
        <v>118674.23564890999</v>
      </c>
    </row>
    <row r="2861" spans="1:22" x14ac:dyDescent="0.3">
      <c r="A2861" s="7" t="s">
        <v>143</v>
      </c>
      <c r="B2861" s="7">
        <v>12</v>
      </c>
      <c r="C2861" s="8" t="s">
        <v>178</v>
      </c>
      <c r="D2861" s="7" t="s">
        <v>309</v>
      </c>
      <c r="E2861" s="7" t="s">
        <v>70</v>
      </c>
      <c r="F2861" s="8" t="s">
        <v>71</v>
      </c>
      <c r="G2861" s="7" t="s">
        <v>16</v>
      </c>
      <c r="H2861" s="9">
        <v>2048.6053999999999</v>
      </c>
      <c r="I2861" s="9">
        <v>5.3064999999999998</v>
      </c>
      <c r="J2861" s="9">
        <v>5.2522000000000002</v>
      </c>
      <c r="K2861" s="10">
        <v>0.98976726655987946</v>
      </c>
      <c r="L2861" s="9">
        <v>66.08</v>
      </c>
      <c r="M2861" s="19">
        <f>H2861*INDEX('Pliegos Tarifarios (Santiago)'!$B:$B,MATCH($B2861,'Pliegos Tarifarios (Santiago)'!$A:$A,0))</f>
        <v>269930.39332019998</v>
      </c>
      <c r="N2861" s="19">
        <f>I2861*INDEX('Pliegos Tarifarios (Santiago)'!$C:$C,MATCH($B2861,'Pliegos Tarifarios (Santiago)'!$A:$A,0))</f>
        <v>18386.9322895</v>
      </c>
      <c r="O2861" s="19">
        <f>J2861*INDEX('Pliegos Tarifarios (Santiago)'!$D:$D,MATCH($B2861,'Pliegos Tarifarios (Santiago)'!$A:$A,0))</f>
        <v>76360.942717800004</v>
      </c>
      <c r="P2861" s="19">
        <f>H2861*INDEX('Pliegos Tarifarios (Santiago)'!$E:$E,MATCH($B2861,'Pliegos Tarifarios (Santiago)'!$A:$A,0))</f>
        <v>26681.036729599997</v>
      </c>
      <c r="Q2861" s="19" cm="1">
        <f t="array" ref="Q2861">H2861*_xlfn.IFS(H2861&lt;=350,INDEX('Pliegos Tarifarios (Santiago)'!$F:$F,MATCH($B2861,'Pliegos Tarifarios (Santiago)'!$A:$A,0)),H2861&lt;=500,INDEX('Pliegos Tarifarios (Santiago)'!$G:$G,MATCH($B2861,'Pliegos Tarifarios (Santiago)'!$A:$A,0)),H2861&lt;=1000,INDEX('Pliegos Tarifarios (Santiago)'!$H:$H,MATCH($B2861,'Pliegos Tarifarios (Santiago)'!$A:$A,0)),H2861&lt;=5000,INDEX('Pliegos Tarifarios (Santiago)'!$I:$I,MATCH($B2861,'Pliegos Tarifarios (Santiago)'!$A:$A,0)),H2861&gt;5000,INDEX('Pliegos Tarifarios (Santiago)'!$J:$J,MATCH($B2861,'Pliegos Tarifarios (Santiago)'!$A:$A,0)))/1.19</f>
        <v>6269.765434285714</v>
      </c>
      <c r="R2861" s="19">
        <f>INDEX('Pliegos Tarifarios (Santiago)'!$K:$K,MATCH($B2861,'Pliegos Tarifarios (Santiago)'!$A:$A,0))</f>
        <v>733.35299999999995</v>
      </c>
      <c r="S2861" s="21">
        <f t="shared" si="175"/>
        <v>398362.42349138571</v>
      </c>
      <c r="T2861" s="21">
        <f t="shared" si="176"/>
        <v>75688.860463363279</v>
      </c>
      <c r="U2861" s="19">
        <v>0</v>
      </c>
      <c r="V2861" s="21">
        <f t="shared" si="177"/>
        <v>474051.283954749</v>
      </c>
    </row>
    <row r="2862" spans="1:22" x14ac:dyDescent="0.3">
      <c r="A2862" s="7" t="s">
        <v>143</v>
      </c>
      <c r="B2862" s="7">
        <v>12</v>
      </c>
      <c r="C2862" s="8" t="s">
        <v>178</v>
      </c>
      <c r="D2862" s="7" t="s">
        <v>310</v>
      </c>
      <c r="E2862" s="7" t="s">
        <v>70</v>
      </c>
      <c r="F2862" s="8" t="s">
        <v>311</v>
      </c>
      <c r="G2862" s="7" t="s">
        <v>16</v>
      </c>
      <c r="H2862" s="9">
        <v>1707.5676000000001</v>
      </c>
      <c r="I2862" s="9">
        <v>4.5038</v>
      </c>
      <c r="J2862" s="9">
        <v>4.484</v>
      </c>
      <c r="K2862" s="10">
        <v>0.99560371242062262</v>
      </c>
      <c r="L2862" s="9">
        <v>55.08</v>
      </c>
      <c r="M2862" s="19">
        <f>H2862*INDEX('Pliegos Tarifarios (Santiago)'!$B:$B,MATCH($B2862,'Pliegos Tarifarios (Santiago)'!$A:$A,0))</f>
        <v>224994.22967880001</v>
      </c>
      <c r="N2862" s="19">
        <f>I2862*INDEX('Pliegos Tarifarios (Santiago)'!$C:$C,MATCH($B2862,'Pliegos Tarifarios (Santiago)'!$A:$A,0))</f>
        <v>15605.590435400001</v>
      </c>
      <c r="O2862" s="19">
        <f>J2862*INDEX('Pliegos Tarifarios (Santiago)'!$D:$D,MATCH($B2862,'Pliegos Tarifarios (Santiago)'!$A:$A,0))</f>
        <v>65192.198916000001</v>
      </c>
      <c r="P2862" s="19">
        <f>H2862*INDEX('Pliegos Tarifarios (Santiago)'!$E:$E,MATCH($B2862,'Pliegos Tarifarios (Santiago)'!$A:$A,0))</f>
        <v>22239.360422400001</v>
      </c>
      <c r="Q2862" s="19" cm="1">
        <f t="array" ref="Q2862">H2862*_xlfn.IFS(H2862&lt;=350,INDEX('Pliegos Tarifarios (Santiago)'!$F:$F,MATCH($B2862,'Pliegos Tarifarios (Santiago)'!$A:$A,0)),H2862&lt;=500,INDEX('Pliegos Tarifarios (Santiago)'!$G:$G,MATCH($B2862,'Pliegos Tarifarios (Santiago)'!$A:$A,0)),H2862&lt;=1000,INDEX('Pliegos Tarifarios (Santiago)'!$H:$H,MATCH($B2862,'Pliegos Tarifarios (Santiago)'!$A:$A,0)),H2862&lt;=5000,INDEX('Pliegos Tarifarios (Santiago)'!$I:$I,MATCH($B2862,'Pliegos Tarifarios (Santiago)'!$A:$A,0)),H2862&gt;5000,INDEX('Pliegos Tarifarios (Santiago)'!$J:$J,MATCH($B2862,'Pliegos Tarifarios (Santiago)'!$A:$A,0)))/1.19</f>
        <v>5226.0178144537822</v>
      </c>
      <c r="R2862" s="19">
        <f>INDEX('Pliegos Tarifarios (Santiago)'!$K:$K,MATCH($B2862,'Pliegos Tarifarios (Santiago)'!$A:$A,0))</f>
        <v>733.35299999999995</v>
      </c>
      <c r="S2862" s="21">
        <f t="shared" si="175"/>
        <v>333990.75026705384</v>
      </c>
      <c r="T2862" s="21">
        <f t="shared" si="176"/>
        <v>63458.242550740229</v>
      </c>
      <c r="U2862" s="19">
        <v>0</v>
      </c>
      <c r="V2862" s="21">
        <f t="shared" si="177"/>
        <v>397448.99281779409</v>
      </c>
    </row>
    <row r="2863" spans="1:22" x14ac:dyDescent="0.3">
      <c r="A2863" s="7" t="s">
        <v>143</v>
      </c>
      <c r="B2863" s="7">
        <v>12</v>
      </c>
      <c r="C2863" s="8" t="s">
        <v>178</v>
      </c>
      <c r="D2863" s="7" t="s">
        <v>312</v>
      </c>
      <c r="E2863" s="7" t="s">
        <v>70</v>
      </c>
      <c r="F2863" s="8" t="s">
        <v>313</v>
      </c>
      <c r="G2863" s="7" t="s">
        <v>16</v>
      </c>
      <c r="H2863" s="9">
        <v>1706.6137000000001</v>
      </c>
      <c r="I2863" s="9">
        <v>4.4184000000000001</v>
      </c>
      <c r="J2863" s="9">
        <v>4.4073000000000002</v>
      </c>
      <c r="K2863" s="10">
        <v>0.99748777838131453</v>
      </c>
      <c r="L2863" s="9">
        <v>55.05</v>
      </c>
      <c r="M2863" s="19">
        <f>H2863*INDEX('Pliegos Tarifarios (Santiago)'!$B:$B,MATCH($B2863,'Pliegos Tarifarios (Santiago)'!$A:$A,0))</f>
        <v>224868.54095310002</v>
      </c>
      <c r="N2863" s="19">
        <f>I2863*INDEX('Pliegos Tarifarios (Santiago)'!$C:$C,MATCH($B2863,'Pliegos Tarifarios (Santiago)'!$A:$A,0))</f>
        <v>15309.680887200002</v>
      </c>
      <c r="O2863" s="19">
        <f>J2863*INDEX('Pliegos Tarifarios (Santiago)'!$D:$D,MATCH($B2863,'Pliegos Tarifarios (Santiago)'!$A:$A,0))</f>
        <v>64077.069197700002</v>
      </c>
      <c r="P2863" s="19">
        <f>H2863*INDEX('Pliegos Tarifarios (Santiago)'!$E:$E,MATCH($B2863,'Pliegos Tarifarios (Santiago)'!$A:$A,0))</f>
        <v>22226.936828800001</v>
      </c>
      <c r="Q2863" s="19" cm="1">
        <f t="array" ref="Q2863">H2863*_xlfn.IFS(H2863&lt;=350,INDEX('Pliegos Tarifarios (Santiago)'!$F:$F,MATCH($B2863,'Pliegos Tarifarios (Santiago)'!$A:$A,0)),H2863&lt;=500,INDEX('Pliegos Tarifarios (Santiago)'!$G:$G,MATCH($B2863,'Pliegos Tarifarios (Santiago)'!$A:$A,0)),H2863&lt;=1000,INDEX('Pliegos Tarifarios (Santiago)'!$H:$H,MATCH($B2863,'Pliegos Tarifarios (Santiago)'!$A:$A,0)),H2863&lt;=5000,INDEX('Pliegos Tarifarios (Santiago)'!$I:$I,MATCH($B2863,'Pliegos Tarifarios (Santiago)'!$A:$A,0)),H2863&gt;5000,INDEX('Pliegos Tarifarios (Santiago)'!$J:$J,MATCH($B2863,'Pliegos Tarifarios (Santiago)'!$A:$A,0)))/1.19</f>
        <v>5223.0983994957987</v>
      </c>
      <c r="R2863" s="19">
        <f>INDEX('Pliegos Tarifarios (Santiago)'!$K:$K,MATCH($B2863,'Pliegos Tarifarios (Santiago)'!$A:$A,0))</f>
        <v>733.35299999999995</v>
      </c>
      <c r="S2863" s="21">
        <f t="shared" si="175"/>
        <v>332438.67926629586</v>
      </c>
      <c r="T2863" s="21">
        <f t="shared" si="176"/>
        <v>63163.349060596214</v>
      </c>
      <c r="U2863" s="19">
        <v>0</v>
      </c>
      <c r="V2863" s="21">
        <f t="shared" si="177"/>
        <v>395602.02832689206</v>
      </c>
    </row>
    <row r="2864" spans="1:22" x14ac:dyDescent="0.3">
      <c r="A2864" s="7" t="s">
        <v>143</v>
      </c>
      <c r="B2864" s="7">
        <v>12</v>
      </c>
      <c r="C2864" s="8" t="s">
        <v>178</v>
      </c>
      <c r="D2864" s="7" t="s">
        <v>314</v>
      </c>
      <c r="E2864" s="7" t="s">
        <v>70</v>
      </c>
      <c r="F2864" s="8" t="s">
        <v>315</v>
      </c>
      <c r="G2864" s="7" t="s">
        <v>16</v>
      </c>
      <c r="H2864" s="9">
        <v>1366.9921999999999</v>
      </c>
      <c r="I2864" s="9">
        <v>3.5951</v>
      </c>
      <c r="J2864" s="9">
        <v>3.5951</v>
      </c>
      <c r="K2864" s="10">
        <v>1</v>
      </c>
      <c r="L2864" s="9">
        <v>44.1</v>
      </c>
      <c r="M2864" s="19">
        <f>H2864*INDEX('Pliegos Tarifarios (Santiago)'!$B:$B,MATCH($B2864,'Pliegos Tarifarios (Santiago)'!$A:$A,0))</f>
        <v>180118.99324859999</v>
      </c>
      <c r="N2864" s="19">
        <f>I2864*INDEX('Pliegos Tarifarios (Santiago)'!$C:$C,MATCH($B2864,'Pliegos Tarifarios (Santiago)'!$A:$A,0))</f>
        <v>12456.9603833</v>
      </c>
      <c r="O2864" s="19">
        <f>J2864*INDEX('Pliegos Tarifarios (Santiago)'!$D:$D,MATCH($B2864,'Pliegos Tarifarios (Santiago)'!$A:$A,0))</f>
        <v>52268.6160399</v>
      </c>
      <c r="P2864" s="19">
        <f>H2864*INDEX('Pliegos Tarifarios (Santiago)'!$E:$E,MATCH($B2864,'Pliegos Tarifarios (Santiago)'!$A:$A,0))</f>
        <v>17803.706412799998</v>
      </c>
      <c r="Q2864" s="19" cm="1">
        <f t="array" ref="Q2864">H2864*_xlfn.IFS(H2864&lt;=350,INDEX('Pliegos Tarifarios (Santiago)'!$F:$F,MATCH($B2864,'Pliegos Tarifarios (Santiago)'!$A:$A,0)),H2864&lt;=500,INDEX('Pliegos Tarifarios (Santiago)'!$G:$G,MATCH($B2864,'Pliegos Tarifarios (Santiago)'!$A:$A,0)),H2864&lt;=1000,INDEX('Pliegos Tarifarios (Santiago)'!$H:$H,MATCH($B2864,'Pliegos Tarifarios (Santiago)'!$A:$A,0)),H2864&lt;=5000,INDEX('Pliegos Tarifarios (Santiago)'!$I:$I,MATCH($B2864,'Pliegos Tarifarios (Santiago)'!$A:$A,0)),H2864&gt;5000,INDEX('Pliegos Tarifarios (Santiago)'!$J:$J,MATCH($B2864,'Pliegos Tarifarios (Santiago)'!$A:$A,0)))/1.19</f>
        <v>4183.6853717647055</v>
      </c>
      <c r="R2864" s="19">
        <f>INDEX('Pliegos Tarifarios (Santiago)'!$K:$K,MATCH($B2864,'Pliegos Tarifarios (Santiago)'!$A:$A,0))</f>
        <v>733.35299999999995</v>
      </c>
      <c r="S2864" s="21">
        <f t="shared" si="175"/>
        <v>267565.31445636466</v>
      </c>
      <c r="T2864" s="21">
        <f t="shared" si="176"/>
        <v>50837.409746709287</v>
      </c>
      <c r="U2864" s="19">
        <v>0</v>
      </c>
      <c r="V2864" s="21">
        <f t="shared" si="177"/>
        <v>318402.72420307394</v>
      </c>
    </row>
    <row r="2865" spans="1:22" x14ac:dyDescent="0.3">
      <c r="A2865" s="7" t="s">
        <v>143</v>
      </c>
      <c r="B2865" s="7">
        <v>12</v>
      </c>
      <c r="C2865" s="8" t="s">
        <v>178</v>
      </c>
      <c r="D2865" s="7" t="s">
        <v>316</v>
      </c>
      <c r="E2865" s="7" t="s">
        <v>90</v>
      </c>
      <c r="F2865" s="8" t="s">
        <v>93</v>
      </c>
      <c r="G2865" s="7" t="s">
        <v>30</v>
      </c>
      <c r="H2865" s="9">
        <v>512.64949999999999</v>
      </c>
      <c r="I2865" s="9">
        <v>1.3274999999999999</v>
      </c>
      <c r="J2865" s="9">
        <v>1.3246</v>
      </c>
      <c r="K2865" s="10">
        <v>0.99781544256120536</v>
      </c>
      <c r="L2865" s="9">
        <v>16.54</v>
      </c>
      <c r="M2865" s="19">
        <f>H2865*INDEX('Pliegos Tarifarios (Santiago)'!$B:$B,MATCH($B2865,'Pliegos Tarifarios (Santiago)'!$A:$A,0))</f>
        <v>67548.236068500002</v>
      </c>
      <c r="N2865" s="19">
        <f>I2865*INDEX('Pliegos Tarifarios (Santiago)'!$C:$C,MATCH($B2865,'Pliegos Tarifarios (Santiago)'!$A:$A,0))</f>
        <v>4599.7649325000002</v>
      </c>
      <c r="O2865" s="19">
        <f>J2865*INDEX('Pliegos Tarifarios (Santiago)'!$D:$D,MATCH($B2865,'Pliegos Tarifarios (Santiago)'!$A:$A,0))</f>
        <v>19258.159385399998</v>
      </c>
      <c r="P2865" s="19">
        <f>H2865*INDEX('Pliegos Tarifarios (Santiago)'!$E:$E,MATCH($B2865,'Pliegos Tarifarios (Santiago)'!$A:$A,0))</f>
        <v>6676.7470879999992</v>
      </c>
      <c r="Q2865" s="19" cm="1">
        <f t="array" ref="Q2865">H2865*_xlfn.IFS(H2865&lt;=350,INDEX('Pliegos Tarifarios (Santiago)'!$F:$F,MATCH($B2865,'Pliegos Tarifarios (Santiago)'!$A:$A,0)),H2865&lt;=500,INDEX('Pliegos Tarifarios (Santiago)'!$G:$G,MATCH($B2865,'Pliegos Tarifarios (Santiago)'!$A:$A,0)),H2865&lt;=1000,INDEX('Pliegos Tarifarios (Santiago)'!$H:$H,MATCH($B2865,'Pliegos Tarifarios (Santiago)'!$A:$A,0)),H2865&lt;=5000,INDEX('Pliegos Tarifarios (Santiago)'!$I:$I,MATCH($B2865,'Pliegos Tarifarios (Santiago)'!$A:$A,0)),H2865&gt;5000,INDEX('Pliegos Tarifarios (Santiago)'!$J:$J,MATCH($B2865,'Pliegos Tarifarios (Santiago)'!$A:$A,0)))/1.19</f>
        <v>1232.9435873949581</v>
      </c>
      <c r="R2865" s="19">
        <f>INDEX('Pliegos Tarifarios (Santiago)'!$K:$K,MATCH($B2865,'Pliegos Tarifarios (Santiago)'!$A:$A,0))</f>
        <v>733.35299999999995</v>
      </c>
      <c r="S2865" s="21">
        <f t="shared" si="175"/>
        <v>100049.20406179495</v>
      </c>
      <c r="T2865" s="21">
        <f t="shared" si="176"/>
        <v>19009.348771741043</v>
      </c>
      <c r="U2865" s="19">
        <v>0</v>
      </c>
      <c r="V2865" s="21">
        <f t="shared" si="177"/>
        <v>119058.552833536</v>
      </c>
    </row>
    <row r="2866" spans="1:22" x14ac:dyDescent="0.3">
      <c r="A2866" s="7" t="s">
        <v>143</v>
      </c>
      <c r="B2866" s="7">
        <v>12</v>
      </c>
      <c r="C2866" s="8" t="s">
        <v>178</v>
      </c>
      <c r="D2866" s="7" t="s">
        <v>317</v>
      </c>
      <c r="E2866" s="7" t="s">
        <v>90</v>
      </c>
      <c r="F2866" s="8" t="s">
        <v>318</v>
      </c>
      <c r="G2866" s="7" t="s">
        <v>30</v>
      </c>
      <c r="H2866" s="9">
        <v>511.6866</v>
      </c>
      <c r="I2866" s="9">
        <v>1.367</v>
      </c>
      <c r="J2866" s="9">
        <v>1.3190999999999999</v>
      </c>
      <c r="K2866" s="10">
        <v>0.96495976591075339</v>
      </c>
      <c r="L2866" s="9">
        <v>16.510000000000002</v>
      </c>
      <c r="M2866" s="19">
        <f>H2866*INDEX('Pliegos Tarifarios (Santiago)'!$B:$B,MATCH($B2866,'Pliegos Tarifarios (Santiago)'!$A:$A,0))</f>
        <v>67421.361475800004</v>
      </c>
      <c r="N2866" s="19">
        <f>I2866*INDEX('Pliegos Tarifarios (Santiago)'!$C:$C,MATCH($B2866,'Pliegos Tarifarios (Santiago)'!$A:$A,0))</f>
        <v>4736.6317610000006</v>
      </c>
      <c r="O2866" s="19">
        <f>J2866*INDEX('Pliegos Tarifarios (Santiago)'!$D:$D,MATCH($B2866,'Pliegos Tarifarios (Santiago)'!$A:$A,0))</f>
        <v>19178.195715899998</v>
      </c>
      <c r="P2866" s="19">
        <f>H2866*INDEX('Pliegos Tarifarios (Santiago)'!$E:$E,MATCH($B2866,'Pliegos Tarifarios (Santiago)'!$A:$A,0))</f>
        <v>6664.2062784</v>
      </c>
      <c r="Q2866" s="19" cm="1">
        <f t="array" ref="Q2866">H2866*_xlfn.IFS(H2866&lt;=350,INDEX('Pliegos Tarifarios (Santiago)'!$F:$F,MATCH($B2866,'Pliegos Tarifarios (Santiago)'!$A:$A,0)),H2866&lt;=500,INDEX('Pliegos Tarifarios (Santiago)'!$G:$G,MATCH($B2866,'Pliegos Tarifarios (Santiago)'!$A:$A,0)),H2866&lt;=1000,INDEX('Pliegos Tarifarios (Santiago)'!$H:$H,MATCH($B2866,'Pliegos Tarifarios (Santiago)'!$A:$A,0)),H2866&lt;=5000,INDEX('Pliegos Tarifarios (Santiago)'!$I:$I,MATCH($B2866,'Pliegos Tarifarios (Santiago)'!$A:$A,0)),H2866&gt;5000,INDEX('Pliegos Tarifarios (Santiago)'!$J:$J,MATCH($B2866,'Pliegos Tarifarios (Santiago)'!$A:$A,0)))/1.19</f>
        <v>1230.627772436975</v>
      </c>
      <c r="R2866" s="19">
        <f>INDEX('Pliegos Tarifarios (Santiago)'!$K:$K,MATCH($B2866,'Pliegos Tarifarios (Santiago)'!$A:$A,0))</f>
        <v>733.35299999999995</v>
      </c>
      <c r="S2866" s="21">
        <f t="shared" si="175"/>
        <v>99964.376003536978</v>
      </c>
      <c r="T2866" s="21">
        <f t="shared" si="176"/>
        <v>18993.231440672025</v>
      </c>
      <c r="U2866" s="19">
        <v>0</v>
      </c>
      <c r="V2866" s="21">
        <f t="shared" si="177"/>
        <v>118957.607444209</v>
      </c>
    </row>
    <row r="2867" spans="1:22" x14ac:dyDescent="0.3">
      <c r="A2867" s="7" t="s">
        <v>143</v>
      </c>
      <c r="B2867" s="7">
        <v>12</v>
      </c>
      <c r="C2867" s="8" t="s">
        <v>178</v>
      </c>
      <c r="D2867" s="7" t="s">
        <v>319</v>
      </c>
      <c r="E2867" s="7" t="s">
        <v>75</v>
      </c>
      <c r="F2867" s="8" t="s">
        <v>320</v>
      </c>
      <c r="G2867" s="7" t="s">
        <v>16</v>
      </c>
      <c r="H2867" s="9">
        <v>5121.7480999999998</v>
      </c>
      <c r="I2867" s="9">
        <v>13.3416</v>
      </c>
      <c r="J2867" s="9">
        <v>13.3147</v>
      </c>
      <c r="K2867" s="10">
        <v>0.99798375007495355</v>
      </c>
      <c r="L2867" s="9">
        <v>165.22</v>
      </c>
      <c r="M2867" s="19">
        <f>H2867*INDEX('Pliegos Tarifarios (Santiago)'!$B:$B,MATCH($B2867,'Pliegos Tarifarios (Santiago)'!$A:$A,0))</f>
        <v>674856.89490029996</v>
      </c>
      <c r="N2867" s="19">
        <f>I2867*INDEX('Pliegos Tarifarios (Santiago)'!$C:$C,MATCH($B2867,'Pliegos Tarifarios (Santiago)'!$A:$A,0))</f>
        <v>46228.4171928</v>
      </c>
      <c r="O2867" s="19">
        <f>J2867*INDEX('Pliegos Tarifarios (Santiago)'!$D:$D,MATCH($B2867,'Pliegos Tarifarios (Santiago)'!$A:$A,0))</f>
        <v>193580.41278030002</v>
      </c>
      <c r="P2867" s="19">
        <f>H2867*INDEX('Pliegos Tarifarios (Santiago)'!$E:$E,MATCH($B2867,'Pliegos Tarifarios (Santiago)'!$A:$A,0))</f>
        <v>66705.647254399999</v>
      </c>
      <c r="Q2867" s="19" cm="1">
        <f t="array" ref="Q2867">H2867*_xlfn.IFS(H2867&lt;=350,INDEX('Pliegos Tarifarios (Santiago)'!$F:$F,MATCH($B2867,'Pliegos Tarifarios (Santiago)'!$A:$A,0)),H2867&lt;=500,INDEX('Pliegos Tarifarios (Santiago)'!$G:$G,MATCH($B2867,'Pliegos Tarifarios (Santiago)'!$A:$A,0)),H2867&lt;=1000,INDEX('Pliegos Tarifarios (Santiago)'!$H:$H,MATCH($B2867,'Pliegos Tarifarios (Santiago)'!$A:$A,0)),H2867&lt;=5000,INDEX('Pliegos Tarifarios (Santiago)'!$I:$I,MATCH($B2867,'Pliegos Tarifarios (Santiago)'!$A:$A,0)),H2867&gt;5000,INDEX('Pliegos Tarifarios (Santiago)'!$J:$J,MATCH($B2867,'Pliegos Tarifarios (Santiago)'!$A:$A,0)))/1.19</f>
        <v>17112.664239999998</v>
      </c>
      <c r="R2867" s="19">
        <f>INDEX('Pliegos Tarifarios (Santiago)'!$K:$K,MATCH($B2867,'Pliegos Tarifarios (Santiago)'!$A:$A,0))</f>
        <v>733.35299999999995</v>
      </c>
      <c r="S2867" s="21">
        <f t="shared" si="175"/>
        <v>999217.38936779986</v>
      </c>
      <c r="T2867" s="21">
        <f t="shared" si="176"/>
        <v>189851.30397988198</v>
      </c>
      <c r="U2867" s="19">
        <v>0</v>
      </c>
      <c r="V2867" s="21">
        <f t="shared" si="177"/>
        <v>1189068.6933476818</v>
      </c>
    </row>
    <row r="2868" spans="1:22" x14ac:dyDescent="0.3">
      <c r="A2868" s="7" t="s">
        <v>143</v>
      </c>
      <c r="B2868" s="7">
        <v>12</v>
      </c>
      <c r="C2868" s="8" t="s">
        <v>178</v>
      </c>
      <c r="D2868" s="7" t="s">
        <v>321</v>
      </c>
      <c r="E2868" s="7" t="s">
        <v>75</v>
      </c>
      <c r="F2868" s="8" t="s">
        <v>84</v>
      </c>
      <c r="G2868" s="7" t="s">
        <v>16</v>
      </c>
      <c r="H2868" s="9">
        <v>4265.9256999999998</v>
      </c>
      <c r="I2868" s="9">
        <v>11.305999999999999</v>
      </c>
      <c r="J2868" s="9">
        <v>11.050700000000001</v>
      </c>
      <c r="K2868" s="10">
        <v>0.97741906952060864</v>
      </c>
      <c r="L2868" s="9">
        <v>137.61000000000001</v>
      </c>
      <c r="M2868" s="19">
        <f>H2868*INDEX('Pliegos Tarifarios (Santiago)'!$B:$B,MATCH($B2868,'Pliegos Tarifarios (Santiago)'!$A:$A,0))</f>
        <v>562091.16800910002</v>
      </c>
      <c r="N2868" s="19">
        <f>I2868*INDEX('Pliegos Tarifarios (Santiago)'!$C:$C,MATCH($B2868,'Pliegos Tarifarios (Santiago)'!$A:$A,0))</f>
        <v>39175.097798000003</v>
      </c>
      <c r="O2868" s="19">
        <f>J2868*INDEX('Pliegos Tarifarios (Santiago)'!$D:$D,MATCH($B2868,'Pliegos Tarifarios (Santiago)'!$A:$A,0))</f>
        <v>160664.4586443</v>
      </c>
      <c r="P2868" s="19">
        <f>H2868*INDEX('Pliegos Tarifarios (Santiago)'!$E:$E,MATCH($B2868,'Pliegos Tarifarios (Santiago)'!$A:$A,0))</f>
        <v>55559.416316799994</v>
      </c>
      <c r="Q2868" s="19" cm="1">
        <f t="array" ref="Q2868">H2868*_xlfn.IFS(H2868&lt;=350,INDEX('Pliegos Tarifarios (Santiago)'!$F:$F,MATCH($B2868,'Pliegos Tarifarios (Santiago)'!$A:$A,0)),H2868&lt;=500,INDEX('Pliegos Tarifarios (Santiago)'!$G:$G,MATCH($B2868,'Pliegos Tarifarios (Santiago)'!$A:$A,0)),H2868&lt;=1000,INDEX('Pliegos Tarifarios (Santiago)'!$H:$H,MATCH($B2868,'Pliegos Tarifarios (Santiago)'!$A:$A,0)),H2868&lt;=5000,INDEX('Pliegos Tarifarios (Santiago)'!$I:$I,MATCH($B2868,'Pliegos Tarifarios (Santiago)'!$A:$A,0)),H2868&gt;5000,INDEX('Pliegos Tarifarios (Santiago)'!$J:$J,MATCH($B2868,'Pliegos Tarifarios (Santiago)'!$A:$A,0)))/1.19</f>
        <v>13055.883528907561</v>
      </c>
      <c r="R2868" s="19">
        <f>INDEX('Pliegos Tarifarios (Santiago)'!$K:$K,MATCH($B2868,'Pliegos Tarifarios (Santiago)'!$A:$A,0))</f>
        <v>733.35299999999995</v>
      </c>
      <c r="S2868" s="21">
        <f t="shared" si="175"/>
        <v>831279.37729710748</v>
      </c>
      <c r="T2868" s="21">
        <f t="shared" si="176"/>
        <v>157943.08168645043</v>
      </c>
      <c r="U2868" s="19">
        <v>0</v>
      </c>
      <c r="V2868" s="21">
        <f t="shared" si="177"/>
        <v>989222.45898355788</v>
      </c>
    </row>
    <row r="2869" spans="1:22" x14ac:dyDescent="0.3">
      <c r="A2869" s="7" t="s">
        <v>143</v>
      </c>
      <c r="B2869" s="7">
        <v>12</v>
      </c>
      <c r="C2869" s="8" t="s">
        <v>178</v>
      </c>
      <c r="D2869" s="7" t="s">
        <v>322</v>
      </c>
      <c r="E2869" s="7" t="s">
        <v>75</v>
      </c>
      <c r="F2869" s="8" t="s">
        <v>323</v>
      </c>
      <c r="G2869" s="7" t="s">
        <v>16</v>
      </c>
      <c r="H2869" s="9">
        <v>4267.0735999999997</v>
      </c>
      <c r="I2869" s="9">
        <v>11.1365</v>
      </c>
      <c r="J2869" s="9">
        <v>10.973000000000001</v>
      </c>
      <c r="K2869" s="10">
        <v>0.98531854711983125</v>
      </c>
      <c r="L2869" s="9">
        <v>137.65</v>
      </c>
      <c r="M2869" s="19">
        <f>H2869*INDEX('Pliegos Tarifarios (Santiago)'!$B:$B,MATCH($B2869,'Pliegos Tarifarios (Santiago)'!$A:$A,0))</f>
        <v>562242.41875680001</v>
      </c>
      <c r="N2869" s="19">
        <f>I2869*INDEX('Pliegos Tarifarios (Santiago)'!$C:$C,MATCH($B2869,'Pliegos Tarifarios (Santiago)'!$A:$A,0))</f>
        <v>38587.783179500002</v>
      </c>
      <c r="O2869" s="19">
        <f>J2869*INDEX('Pliegos Tarifarios (Santiago)'!$D:$D,MATCH($B2869,'Pliegos Tarifarios (Santiago)'!$A:$A,0))</f>
        <v>159534.79007700001</v>
      </c>
      <c r="P2869" s="19">
        <f>H2869*INDEX('Pliegos Tarifarios (Santiago)'!$E:$E,MATCH($B2869,'Pliegos Tarifarios (Santiago)'!$A:$A,0))</f>
        <v>55574.366566399993</v>
      </c>
      <c r="Q2869" s="19" cm="1">
        <f t="array" ref="Q2869">H2869*_xlfn.IFS(H2869&lt;=350,INDEX('Pliegos Tarifarios (Santiago)'!$F:$F,MATCH($B2869,'Pliegos Tarifarios (Santiago)'!$A:$A,0)),H2869&lt;=500,INDEX('Pliegos Tarifarios (Santiago)'!$G:$G,MATCH($B2869,'Pliegos Tarifarios (Santiago)'!$A:$A,0)),H2869&lt;=1000,INDEX('Pliegos Tarifarios (Santiago)'!$H:$H,MATCH($B2869,'Pliegos Tarifarios (Santiago)'!$A:$A,0)),H2869&lt;=5000,INDEX('Pliegos Tarifarios (Santiago)'!$I:$I,MATCH($B2869,'Pliegos Tarifarios (Santiago)'!$A:$A,0)),H2869&gt;5000,INDEX('Pliegos Tarifarios (Santiago)'!$J:$J,MATCH($B2869,'Pliegos Tarifarios (Santiago)'!$A:$A,0)))/1.19</f>
        <v>13059.396681680671</v>
      </c>
      <c r="R2869" s="19">
        <f>INDEX('Pliegos Tarifarios (Santiago)'!$K:$K,MATCH($B2869,'Pliegos Tarifarios (Santiago)'!$A:$A,0))</f>
        <v>733.35299999999995</v>
      </c>
      <c r="S2869" s="21">
        <f t="shared" si="175"/>
        <v>829732.10826138081</v>
      </c>
      <c r="T2869" s="21">
        <f t="shared" si="176"/>
        <v>157649.10056966235</v>
      </c>
      <c r="U2869" s="19">
        <v>0</v>
      </c>
      <c r="V2869" s="21">
        <f t="shared" si="177"/>
        <v>987381.20883104322</v>
      </c>
    </row>
    <row r="2870" spans="1:22" x14ac:dyDescent="0.3">
      <c r="A2870" s="7" t="s">
        <v>143</v>
      </c>
      <c r="B2870" s="7">
        <v>12</v>
      </c>
      <c r="C2870" s="8" t="s">
        <v>178</v>
      </c>
      <c r="D2870" s="7" t="s">
        <v>324</v>
      </c>
      <c r="E2870" s="7" t="s">
        <v>75</v>
      </c>
      <c r="F2870" s="8" t="s">
        <v>325</v>
      </c>
      <c r="G2870" s="7" t="s">
        <v>16</v>
      </c>
      <c r="H2870" s="9">
        <v>1708.2338</v>
      </c>
      <c r="I2870" s="9">
        <v>4.4988999999999999</v>
      </c>
      <c r="J2870" s="9">
        <v>4.4142999999999999</v>
      </c>
      <c r="K2870" s="10">
        <v>0.98119540332081179</v>
      </c>
      <c r="L2870" s="9">
        <v>55.1</v>
      </c>
      <c r="M2870" s="19">
        <f>H2870*INDEX('Pliegos Tarifarios (Santiago)'!$B:$B,MATCH($B2870,'Pliegos Tarifarios (Santiago)'!$A:$A,0))</f>
        <v>225082.0101894</v>
      </c>
      <c r="N2870" s="19">
        <f>I2870*INDEX('Pliegos Tarifarios (Santiago)'!$C:$C,MATCH($B2870,'Pliegos Tarifarios (Santiago)'!$A:$A,0))</f>
        <v>15588.6120187</v>
      </c>
      <c r="O2870" s="19">
        <f>J2870*INDEX('Pliegos Tarifarios (Santiago)'!$D:$D,MATCH($B2870,'Pliegos Tarifarios (Santiago)'!$A:$A,0))</f>
        <v>64178.841140700002</v>
      </c>
      <c r="P2870" s="19">
        <f>H2870*INDEX('Pliegos Tarifarios (Santiago)'!$E:$E,MATCH($B2870,'Pliegos Tarifarios (Santiago)'!$A:$A,0))</f>
        <v>22248.037011199998</v>
      </c>
      <c r="Q2870" s="19" cm="1">
        <f t="array" ref="Q2870">H2870*_xlfn.IFS(H2870&lt;=350,INDEX('Pliegos Tarifarios (Santiago)'!$F:$F,MATCH($B2870,'Pliegos Tarifarios (Santiago)'!$A:$A,0)),H2870&lt;=500,INDEX('Pliegos Tarifarios (Santiago)'!$G:$G,MATCH($B2870,'Pliegos Tarifarios (Santiago)'!$A:$A,0)),H2870&lt;=1000,INDEX('Pliegos Tarifarios (Santiago)'!$H:$H,MATCH($B2870,'Pliegos Tarifarios (Santiago)'!$A:$A,0)),H2870&lt;=5000,INDEX('Pliegos Tarifarios (Santiago)'!$I:$I,MATCH($B2870,'Pliegos Tarifarios (Santiago)'!$A:$A,0)),H2870&gt;5000,INDEX('Pliegos Tarifarios (Santiago)'!$J:$J,MATCH($B2870,'Pliegos Tarifarios (Santiago)'!$A:$A,0)))/1.19</f>
        <v>5228.0567223529406</v>
      </c>
      <c r="R2870" s="19">
        <f>INDEX('Pliegos Tarifarios (Santiago)'!$K:$K,MATCH($B2870,'Pliegos Tarifarios (Santiago)'!$A:$A,0))</f>
        <v>733.35299999999995</v>
      </c>
      <c r="S2870" s="21">
        <f t="shared" si="175"/>
        <v>333058.91008235287</v>
      </c>
      <c r="T2870" s="21">
        <f t="shared" si="176"/>
        <v>63281.192915647043</v>
      </c>
      <c r="U2870" s="19">
        <v>0</v>
      </c>
      <c r="V2870" s="21">
        <f t="shared" si="177"/>
        <v>396340.10299799993</v>
      </c>
    </row>
    <row r="2871" spans="1:22" x14ac:dyDescent="0.3">
      <c r="A2871" s="7" t="s">
        <v>143</v>
      </c>
      <c r="B2871" s="7">
        <v>12</v>
      </c>
      <c r="C2871" s="8" t="s">
        <v>178</v>
      </c>
      <c r="D2871" s="7" t="s">
        <v>326</v>
      </c>
      <c r="E2871" s="7" t="s">
        <v>327</v>
      </c>
      <c r="F2871" s="8" t="s">
        <v>328</v>
      </c>
      <c r="G2871" s="7" t="s">
        <v>16</v>
      </c>
      <c r="H2871" s="9">
        <v>4263.6589999999997</v>
      </c>
      <c r="I2871" s="9">
        <v>11.2262</v>
      </c>
      <c r="J2871" s="9">
        <v>11.097899999999999</v>
      </c>
      <c r="K2871" s="10">
        <v>0.98857137767009307</v>
      </c>
      <c r="L2871" s="9">
        <v>137.54</v>
      </c>
      <c r="M2871" s="19">
        <f>H2871*INDEX('Pliegos Tarifarios (Santiago)'!$B:$B,MATCH($B2871,'Pliegos Tarifarios (Santiago)'!$A:$A,0))</f>
        <v>561792.50081699993</v>
      </c>
      <c r="N2871" s="19">
        <f>I2871*INDEX('Pliegos Tarifarios (Santiago)'!$C:$C,MATCH($B2871,'Pliegos Tarifarios (Santiago)'!$A:$A,0))</f>
        <v>38898.592154600003</v>
      </c>
      <c r="O2871" s="19">
        <f>J2871*INDEX('Pliegos Tarifarios (Santiago)'!$D:$D,MATCH($B2871,'Pliegos Tarifarios (Santiago)'!$A:$A,0))</f>
        <v>161350.69231709998</v>
      </c>
      <c r="P2871" s="19">
        <f>H2871*INDEX('Pliegos Tarifarios (Santiago)'!$E:$E,MATCH($B2871,'Pliegos Tarifarios (Santiago)'!$A:$A,0))</f>
        <v>55529.894815999993</v>
      </c>
      <c r="Q2871" s="19" cm="1">
        <f t="array" ref="Q2871">H2871*_xlfn.IFS(H2871&lt;=350,INDEX('Pliegos Tarifarios (Santiago)'!$F:$F,MATCH($B2871,'Pliegos Tarifarios (Santiago)'!$A:$A,0)),H2871&lt;=500,INDEX('Pliegos Tarifarios (Santiago)'!$G:$G,MATCH($B2871,'Pliegos Tarifarios (Santiago)'!$A:$A,0)),H2871&lt;=1000,INDEX('Pliegos Tarifarios (Santiago)'!$H:$H,MATCH($B2871,'Pliegos Tarifarios (Santiago)'!$A:$A,0)),H2871&lt;=5000,INDEX('Pliegos Tarifarios (Santiago)'!$I:$I,MATCH($B2871,'Pliegos Tarifarios (Santiago)'!$A:$A,0)),H2871&gt;5000,INDEX('Pliegos Tarifarios (Santiago)'!$J:$J,MATCH($B2871,'Pliegos Tarifarios (Santiago)'!$A:$A,0)))/1.19</f>
        <v>13048.946284033613</v>
      </c>
      <c r="R2871" s="19">
        <f>INDEX('Pliegos Tarifarios (Santiago)'!$K:$K,MATCH($B2871,'Pliegos Tarifarios (Santiago)'!$A:$A,0))</f>
        <v>733.35299999999995</v>
      </c>
      <c r="S2871" s="21">
        <f t="shared" si="175"/>
        <v>831353.97938873351</v>
      </c>
      <c r="T2871" s="21">
        <f t="shared" si="176"/>
        <v>157957.25608385936</v>
      </c>
      <c r="U2871" s="19">
        <v>0</v>
      </c>
      <c r="V2871" s="21">
        <f t="shared" si="177"/>
        <v>989311.23547259287</v>
      </c>
    </row>
    <row r="2872" spans="1:22" x14ac:dyDescent="0.3">
      <c r="A2872" s="7" t="s">
        <v>143</v>
      </c>
      <c r="B2872" s="7">
        <v>12</v>
      </c>
      <c r="C2872" s="8" t="s">
        <v>178</v>
      </c>
      <c r="D2872" s="7" t="s">
        <v>329</v>
      </c>
      <c r="E2872" s="7" t="s">
        <v>327</v>
      </c>
      <c r="F2872" s="8" t="s">
        <v>330</v>
      </c>
      <c r="G2872" s="7" t="s">
        <v>16</v>
      </c>
      <c r="H2872" s="9">
        <v>3413.1572999999999</v>
      </c>
      <c r="I2872" s="9">
        <v>9.0675000000000008</v>
      </c>
      <c r="J2872" s="9">
        <v>8.7533999999999992</v>
      </c>
      <c r="K2872" s="10">
        <v>0.9653598014888336</v>
      </c>
      <c r="L2872" s="9">
        <v>110.1</v>
      </c>
      <c r="M2872" s="19">
        <f>H2872*INDEX('Pliegos Tarifarios (Santiago)'!$B:$B,MATCH($B2872,'Pliegos Tarifarios (Santiago)'!$A:$A,0))</f>
        <v>449727.84531990002</v>
      </c>
      <c r="N2872" s="19">
        <f>I2872*INDEX('Pliegos Tarifarios (Santiago)'!$C:$C,MATCH($B2872,'Pliegos Tarifarios (Santiago)'!$A:$A,0))</f>
        <v>31418.733352500003</v>
      </c>
      <c r="O2872" s="19">
        <f>J2872*INDEX('Pliegos Tarifarios (Santiago)'!$D:$D,MATCH($B2872,'Pliegos Tarifarios (Santiago)'!$A:$A,0))</f>
        <v>127264.36083659998</v>
      </c>
      <c r="P2872" s="19">
        <f>H2872*INDEX('Pliegos Tarifarios (Santiago)'!$E:$E,MATCH($B2872,'Pliegos Tarifarios (Santiago)'!$A:$A,0))</f>
        <v>44452.960675199996</v>
      </c>
      <c r="Q2872" s="19" cm="1">
        <f t="array" ref="Q2872">H2872*_xlfn.IFS(H2872&lt;=350,INDEX('Pliegos Tarifarios (Santiago)'!$F:$F,MATCH($B2872,'Pliegos Tarifarios (Santiago)'!$A:$A,0)),H2872&lt;=500,INDEX('Pliegos Tarifarios (Santiago)'!$G:$G,MATCH($B2872,'Pliegos Tarifarios (Santiago)'!$A:$A,0)),H2872&lt;=1000,INDEX('Pliegos Tarifarios (Santiago)'!$H:$H,MATCH($B2872,'Pliegos Tarifarios (Santiago)'!$A:$A,0)),H2872&lt;=5000,INDEX('Pliegos Tarifarios (Santiago)'!$I:$I,MATCH($B2872,'Pliegos Tarifarios (Santiago)'!$A:$A,0)),H2872&gt;5000,INDEX('Pliegos Tarifarios (Santiago)'!$J:$J,MATCH($B2872,'Pliegos Tarifarios (Santiago)'!$A:$A,0)))/1.19</f>
        <v>10445.98225764706</v>
      </c>
      <c r="R2872" s="19">
        <f>INDEX('Pliegos Tarifarios (Santiago)'!$K:$K,MATCH($B2872,'Pliegos Tarifarios (Santiago)'!$A:$A,0))</f>
        <v>733.35299999999995</v>
      </c>
      <c r="S2872" s="21">
        <f t="shared" si="175"/>
        <v>664043.23544184712</v>
      </c>
      <c r="T2872" s="21">
        <f t="shared" si="176"/>
        <v>126168.21473395095</v>
      </c>
      <c r="U2872" s="19">
        <v>0</v>
      </c>
      <c r="V2872" s="21">
        <f t="shared" si="177"/>
        <v>790211.45017579803</v>
      </c>
    </row>
    <row r="2873" spans="1:22" x14ac:dyDescent="0.3">
      <c r="A2873" s="7" t="s">
        <v>143</v>
      </c>
      <c r="B2873" s="7">
        <v>12</v>
      </c>
      <c r="C2873" s="8" t="s">
        <v>178</v>
      </c>
      <c r="D2873" s="7" t="s">
        <v>331</v>
      </c>
      <c r="E2873" s="7" t="s">
        <v>327</v>
      </c>
      <c r="F2873" s="8" t="s">
        <v>332</v>
      </c>
      <c r="G2873" s="7" t="s">
        <v>16</v>
      </c>
      <c r="H2873" s="9">
        <v>2559.2291</v>
      </c>
      <c r="I2873" s="9">
        <v>6.7835999999999999</v>
      </c>
      <c r="J2873" s="9">
        <v>6.7835999999999999</v>
      </c>
      <c r="K2873" s="10">
        <v>1</v>
      </c>
      <c r="L2873" s="9">
        <v>82.56</v>
      </c>
      <c r="M2873" s="19">
        <f>H2873*INDEX('Pliegos Tarifarios (Santiago)'!$B:$B,MATCH($B2873,'Pliegos Tarifarios (Santiago)'!$A:$A,0))</f>
        <v>337211.70390329999</v>
      </c>
      <c r="N2873" s="19">
        <f>I2873*INDEX('Pliegos Tarifarios (Santiago)'!$C:$C,MATCH($B2873,'Pliegos Tarifarios (Santiago)'!$A:$A,0))</f>
        <v>23505.0586788</v>
      </c>
      <c r="O2873" s="19">
        <f>J2873*INDEX('Pliegos Tarifarios (Santiago)'!$D:$D,MATCH($B2873,'Pliegos Tarifarios (Santiago)'!$A:$A,0))</f>
        <v>98625.736076400004</v>
      </c>
      <c r="P2873" s="19">
        <f>H2873*INDEX('Pliegos Tarifarios (Santiago)'!$E:$E,MATCH($B2873,'Pliegos Tarifarios (Santiago)'!$A:$A,0))</f>
        <v>33331.399798400002</v>
      </c>
      <c r="Q2873" s="19" cm="1">
        <f t="array" ref="Q2873">H2873*_xlfn.IFS(H2873&lt;=350,INDEX('Pliegos Tarifarios (Santiago)'!$F:$F,MATCH($B2873,'Pliegos Tarifarios (Santiago)'!$A:$A,0)),H2873&lt;=500,INDEX('Pliegos Tarifarios (Santiago)'!$G:$G,MATCH($B2873,'Pliegos Tarifarios (Santiago)'!$A:$A,0)),H2873&lt;=1000,INDEX('Pliegos Tarifarios (Santiago)'!$H:$H,MATCH($B2873,'Pliegos Tarifarios (Santiago)'!$A:$A,0)),H2873&lt;=5000,INDEX('Pliegos Tarifarios (Santiago)'!$I:$I,MATCH($B2873,'Pliegos Tarifarios (Santiago)'!$A:$A,0)),H2873&gt;5000,INDEX('Pliegos Tarifarios (Santiago)'!$J:$J,MATCH($B2873,'Pliegos Tarifarios (Santiago)'!$A:$A,0)))/1.19</f>
        <v>7832.5314136134448</v>
      </c>
      <c r="R2873" s="19">
        <f>INDEX('Pliegos Tarifarios (Santiago)'!$K:$K,MATCH($B2873,'Pliegos Tarifarios (Santiago)'!$A:$A,0))</f>
        <v>733.35299999999995</v>
      </c>
      <c r="S2873" s="21">
        <f t="shared" si="175"/>
        <v>501239.7828705135</v>
      </c>
      <c r="T2873" s="21">
        <f t="shared" si="176"/>
        <v>95235.55874539756</v>
      </c>
      <c r="U2873" s="19">
        <v>0</v>
      </c>
      <c r="V2873" s="21">
        <f t="shared" si="177"/>
        <v>596475.34161591111</v>
      </c>
    </row>
    <row r="2874" spans="1:22" x14ac:dyDescent="0.3">
      <c r="A2874" s="7" t="s">
        <v>143</v>
      </c>
      <c r="B2874" s="7">
        <v>12</v>
      </c>
      <c r="C2874" s="8" t="s">
        <v>178</v>
      </c>
      <c r="D2874" s="7" t="s">
        <v>333</v>
      </c>
      <c r="E2874" s="7" t="s">
        <v>327</v>
      </c>
      <c r="F2874" s="8" t="s">
        <v>334</v>
      </c>
      <c r="G2874" s="7" t="s">
        <v>16</v>
      </c>
      <c r="H2874" s="9">
        <v>3412.1080000000002</v>
      </c>
      <c r="I2874" s="9">
        <v>9.0220000000000002</v>
      </c>
      <c r="J2874" s="9">
        <v>8.7985000000000007</v>
      </c>
      <c r="K2874" s="10">
        <v>0.97522722234537806</v>
      </c>
      <c r="L2874" s="9">
        <v>110.07</v>
      </c>
      <c r="M2874" s="19">
        <f>H2874*INDEX('Pliegos Tarifarios (Santiago)'!$B:$B,MATCH($B2874,'Pliegos Tarifarios (Santiago)'!$A:$A,0))</f>
        <v>449589.58640400006</v>
      </c>
      <c r="N2874" s="19">
        <f>I2874*INDEX('Pliegos Tarifarios (Santiago)'!$C:$C,MATCH($B2874,'Pliegos Tarifarios (Santiago)'!$A:$A,0))</f>
        <v>31261.076626000002</v>
      </c>
      <c r="O2874" s="19">
        <f>J2874*INDEX('Pliegos Tarifarios (Santiago)'!$D:$D,MATCH($B2874,'Pliegos Tarifarios (Santiago)'!$A:$A,0))</f>
        <v>127920.06292650002</v>
      </c>
      <c r="P2874" s="19">
        <f>H2874*INDEX('Pliegos Tarifarios (Santiago)'!$E:$E,MATCH($B2874,'Pliegos Tarifarios (Santiago)'!$A:$A,0))</f>
        <v>44439.294591999998</v>
      </c>
      <c r="Q2874" s="19" cm="1">
        <f t="array" ref="Q2874">H2874*_xlfn.IFS(H2874&lt;=350,INDEX('Pliegos Tarifarios (Santiago)'!$F:$F,MATCH($B2874,'Pliegos Tarifarios (Santiago)'!$A:$A,0)),H2874&lt;=500,INDEX('Pliegos Tarifarios (Santiago)'!$G:$G,MATCH($B2874,'Pliegos Tarifarios (Santiago)'!$A:$A,0)),H2874&lt;=1000,INDEX('Pliegos Tarifarios (Santiago)'!$H:$H,MATCH($B2874,'Pliegos Tarifarios (Santiago)'!$A:$A,0)),H2874&lt;=5000,INDEX('Pliegos Tarifarios (Santiago)'!$I:$I,MATCH($B2874,'Pliegos Tarifarios (Santiago)'!$A:$A,0)),H2874&gt;5000,INDEX('Pliegos Tarifarios (Santiago)'!$J:$J,MATCH($B2874,'Pliegos Tarifarios (Santiago)'!$A:$A,0)))/1.19</f>
        <v>10442.770870588236</v>
      </c>
      <c r="R2874" s="19">
        <f>INDEX('Pliegos Tarifarios (Santiago)'!$K:$K,MATCH($B2874,'Pliegos Tarifarios (Santiago)'!$A:$A,0))</f>
        <v>733.35299999999995</v>
      </c>
      <c r="S2874" s="21">
        <f t="shared" si="175"/>
        <v>664386.14441908826</v>
      </c>
      <c r="T2874" s="21">
        <f t="shared" si="176"/>
        <v>126233.36743962677</v>
      </c>
      <c r="U2874" s="19">
        <v>0</v>
      </c>
      <c r="V2874" s="21">
        <f t="shared" si="177"/>
        <v>790619.51185871498</v>
      </c>
    </row>
    <row r="2875" spans="1:22" x14ac:dyDescent="0.3">
      <c r="A2875" s="7" t="s">
        <v>143</v>
      </c>
      <c r="B2875" s="7">
        <v>12</v>
      </c>
      <c r="C2875" s="8" t="s">
        <v>178</v>
      </c>
      <c r="D2875" s="7" t="s">
        <v>335</v>
      </c>
      <c r="E2875" s="7" t="s">
        <v>327</v>
      </c>
      <c r="F2875" s="8" t="s">
        <v>336</v>
      </c>
      <c r="G2875" s="7" t="s">
        <v>16</v>
      </c>
      <c r="H2875" s="9">
        <v>3414.6372999999999</v>
      </c>
      <c r="I2875" s="9">
        <v>9.1418999999999997</v>
      </c>
      <c r="J2875" s="9">
        <v>9.1418999999999997</v>
      </c>
      <c r="K2875" s="10">
        <v>1</v>
      </c>
      <c r="L2875" s="9">
        <v>110.15</v>
      </c>
      <c r="M2875" s="19">
        <f>H2875*INDEX('Pliegos Tarifarios (Santiago)'!$B:$B,MATCH($B2875,'Pliegos Tarifarios (Santiago)'!$A:$A,0))</f>
        <v>449922.85455990001</v>
      </c>
      <c r="N2875" s="19">
        <f>I2875*INDEX('Pliegos Tarifarios (Santiago)'!$C:$C,MATCH($B2875,'Pliegos Tarifarios (Santiago)'!$A:$A,0))</f>
        <v>31676.5280877</v>
      </c>
      <c r="O2875" s="19">
        <f>J2875*INDEX('Pliegos Tarifarios (Santiago)'!$D:$D,MATCH($B2875,'Pliegos Tarifarios (Santiago)'!$A:$A,0))</f>
        <v>132912.70367309998</v>
      </c>
      <c r="P2875" s="19">
        <f>H2875*INDEX('Pliegos Tarifarios (Santiago)'!$E:$E,MATCH($B2875,'Pliegos Tarifarios (Santiago)'!$A:$A,0))</f>
        <v>44472.236195199992</v>
      </c>
      <c r="Q2875" s="19" cm="1">
        <f t="array" ref="Q2875">H2875*_xlfn.IFS(H2875&lt;=350,INDEX('Pliegos Tarifarios (Santiago)'!$F:$F,MATCH($B2875,'Pliegos Tarifarios (Santiago)'!$A:$A,0)),H2875&lt;=500,INDEX('Pliegos Tarifarios (Santiago)'!$G:$G,MATCH($B2875,'Pliegos Tarifarios (Santiago)'!$A:$A,0)),H2875&lt;=1000,INDEX('Pliegos Tarifarios (Santiago)'!$H:$H,MATCH($B2875,'Pliegos Tarifarios (Santiago)'!$A:$A,0)),H2875&lt;=5000,INDEX('Pliegos Tarifarios (Santiago)'!$I:$I,MATCH($B2875,'Pliegos Tarifarios (Santiago)'!$A:$A,0)),H2875&gt;5000,INDEX('Pliegos Tarifarios (Santiago)'!$J:$J,MATCH($B2875,'Pliegos Tarifarios (Santiago)'!$A:$A,0)))/1.19</f>
        <v>10450.511803865546</v>
      </c>
      <c r="R2875" s="19">
        <f>INDEX('Pliegos Tarifarios (Santiago)'!$K:$K,MATCH($B2875,'Pliegos Tarifarios (Santiago)'!$A:$A,0))</f>
        <v>733.35299999999995</v>
      </c>
      <c r="S2875" s="21">
        <f t="shared" si="175"/>
        <v>670168.18731976557</v>
      </c>
      <c r="T2875" s="21">
        <f t="shared" si="176"/>
        <v>127331.95559075546</v>
      </c>
      <c r="U2875" s="19">
        <v>0</v>
      </c>
      <c r="V2875" s="21">
        <f t="shared" si="177"/>
        <v>797500.14291052101</v>
      </c>
    </row>
    <row r="2876" spans="1:22" x14ac:dyDescent="0.3">
      <c r="A2876" s="7" t="s">
        <v>143</v>
      </c>
      <c r="B2876" s="7">
        <v>12</v>
      </c>
      <c r="C2876" s="8" t="s">
        <v>178</v>
      </c>
      <c r="D2876" s="7" t="s">
        <v>337</v>
      </c>
      <c r="E2876" s="7" t="s">
        <v>327</v>
      </c>
      <c r="F2876" s="8" t="s">
        <v>338</v>
      </c>
      <c r="G2876" s="7" t="s">
        <v>16</v>
      </c>
      <c r="H2876" s="9">
        <v>2557.4834000000001</v>
      </c>
      <c r="I2876" s="9">
        <v>6.7530000000000001</v>
      </c>
      <c r="J2876" s="9">
        <v>6.6632999999999996</v>
      </c>
      <c r="K2876" s="10">
        <v>0.98671701466015094</v>
      </c>
      <c r="L2876" s="9">
        <v>82.5</v>
      </c>
      <c r="M2876" s="19">
        <f>H2876*INDEX('Pliegos Tarifarios (Santiago)'!$B:$B,MATCH($B2876,'Pliegos Tarifarios (Santiago)'!$A:$A,0))</f>
        <v>336981.68523420003</v>
      </c>
      <c r="N2876" s="19">
        <f>I2876*INDEX('Pliegos Tarifarios (Santiago)'!$C:$C,MATCH($B2876,'Pliegos Tarifarios (Santiago)'!$A:$A,0))</f>
        <v>23399.030199000001</v>
      </c>
      <c r="O2876" s="19">
        <f>J2876*INDEX('Pliegos Tarifarios (Santiago)'!$D:$D,MATCH($B2876,'Pliegos Tarifarios (Santiago)'!$A:$A,0))</f>
        <v>96876.712541699992</v>
      </c>
      <c r="P2876" s="19">
        <f>H2876*INDEX('Pliegos Tarifarios (Santiago)'!$E:$E,MATCH($B2876,'Pliegos Tarifarios (Santiago)'!$A:$A,0))</f>
        <v>33308.6638016</v>
      </c>
      <c r="Q2876" s="19" cm="1">
        <f t="array" ref="Q2876">H2876*_xlfn.IFS(H2876&lt;=350,INDEX('Pliegos Tarifarios (Santiago)'!$F:$F,MATCH($B2876,'Pliegos Tarifarios (Santiago)'!$A:$A,0)),H2876&lt;=500,INDEX('Pliegos Tarifarios (Santiago)'!$G:$G,MATCH($B2876,'Pliegos Tarifarios (Santiago)'!$A:$A,0)),H2876&lt;=1000,INDEX('Pliegos Tarifarios (Santiago)'!$H:$H,MATCH($B2876,'Pliegos Tarifarios (Santiago)'!$A:$A,0)),H2876&lt;=5000,INDEX('Pliegos Tarifarios (Santiago)'!$I:$I,MATCH($B2876,'Pliegos Tarifarios (Santiago)'!$A:$A,0)),H2876&gt;5000,INDEX('Pliegos Tarifarios (Santiago)'!$J:$J,MATCH($B2876,'Pliegos Tarifarios (Santiago)'!$A:$A,0)))/1.19</f>
        <v>7827.1886914285715</v>
      </c>
      <c r="R2876" s="19">
        <f>INDEX('Pliegos Tarifarios (Santiago)'!$K:$K,MATCH($B2876,'Pliegos Tarifarios (Santiago)'!$A:$A,0))</f>
        <v>733.35299999999995</v>
      </c>
      <c r="S2876" s="21">
        <f t="shared" si="175"/>
        <v>499126.63346792856</v>
      </c>
      <c r="T2876" s="21">
        <f t="shared" si="176"/>
        <v>94834.060358906427</v>
      </c>
      <c r="U2876" s="19">
        <v>0</v>
      </c>
      <c r="V2876" s="21">
        <f t="shared" si="177"/>
        <v>593960.69382683502</v>
      </c>
    </row>
    <row r="2877" spans="1:22" x14ac:dyDescent="0.3">
      <c r="A2877" s="7" t="s">
        <v>143</v>
      </c>
      <c r="B2877" s="7">
        <v>12</v>
      </c>
      <c r="C2877" s="8" t="s">
        <v>178</v>
      </c>
      <c r="D2877" s="7" t="s">
        <v>339</v>
      </c>
      <c r="E2877" s="7" t="s">
        <v>327</v>
      </c>
      <c r="F2877" s="8" t="s">
        <v>340</v>
      </c>
      <c r="G2877" s="7" t="s">
        <v>16</v>
      </c>
      <c r="H2877" s="9">
        <v>2558.4760999999999</v>
      </c>
      <c r="I2877" s="9">
        <v>6.7976999999999999</v>
      </c>
      <c r="J2877" s="9">
        <v>6.5273000000000003</v>
      </c>
      <c r="K2877" s="10">
        <v>0.96022183973991204</v>
      </c>
      <c r="L2877" s="9">
        <v>82.53</v>
      </c>
      <c r="M2877" s="19">
        <f>H2877*INDEX('Pliegos Tarifarios (Santiago)'!$B:$B,MATCH($B2877,'Pliegos Tarifarios (Santiago)'!$A:$A,0))</f>
        <v>337112.48636430001</v>
      </c>
      <c r="N2877" s="19">
        <f>I2877*INDEX('Pliegos Tarifarios (Santiago)'!$C:$C,MATCH($B2877,'Pliegos Tarifarios (Santiago)'!$A:$A,0))</f>
        <v>23553.914939099999</v>
      </c>
      <c r="O2877" s="19">
        <f>J2877*INDEX('Pliegos Tarifarios (Santiago)'!$D:$D,MATCH($B2877,'Pliegos Tarifarios (Santiago)'!$A:$A,0))</f>
        <v>94899.429077699999</v>
      </c>
      <c r="P2877" s="19">
        <f>H2877*INDEX('Pliegos Tarifarios (Santiago)'!$E:$E,MATCH($B2877,'Pliegos Tarifarios (Santiago)'!$A:$A,0))</f>
        <v>33321.592726399998</v>
      </c>
      <c r="Q2877" s="19" cm="1">
        <f t="array" ref="Q2877">H2877*_xlfn.IFS(H2877&lt;=350,INDEX('Pliegos Tarifarios (Santiago)'!$F:$F,MATCH($B2877,'Pliegos Tarifarios (Santiago)'!$A:$A,0)),H2877&lt;=500,INDEX('Pliegos Tarifarios (Santiago)'!$G:$G,MATCH($B2877,'Pliegos Tarifarios (Santiago)'!$A:$A,0)),H2877&lt;=1000,INDEX('Pliegos Tarifarios (Santiago)'!$H:$H,MATCH($B2877,'Pliegos Tarifarios (Santiago)'!$A:$A,0)),H2877&lt;=5000,INDEX('Pliegos Tarifarios (Santiago)'!$I:$I,MATCH($B2877,'Pliegos Tarifarios (Santiago)'!$A:$A,0)),H2877&gt;5000,INDEX('Pliegos Tarifarios (Santiago)'!$J:$J,MATCH($B2877,'Pliegos Tarifarios (Santiago)'!$A:$A,0)))/1.19</f>
        <v>7830.226853949579</v>
      </c>
      <c r="R2877" s="19">
        <f>INDEX('Pliegos Tarifarios (Santiago)'!$K:$K,MATCH($B2877,'Pliegos Tarifarios (Santiago)'!$A:$A,0))</f>
        <v>733.35299999999995</v>
      </c>
      <c r="S2877" s="21">
        <f t="shared" si="175"/>
        <v>497451.00296144962</v>
      </c>
      <c r="T2877" s="21">
        <f t="shared" si="176"/>
        <v>94515.690562675431</v>
      </c>
      <c r="U2877" s="19">
        <v>0</v>
      </c>
      <c r="V2877" s="21">
        <f t="shared" si="177"/>
        <v>591966.69352412503</v>
      </c>
    </row>
    <row r="2878" spans="1:22" x14ac:dyDescent="0.3">
      <c r="A2878" s="7" t="s">
        <v>143</v>
      </c>
      <c r="B2878" s="7">
        <v>12</v>
      </c>
      <c r="C2878" s="8" t="s">
        <v>178</v>
      </c>
      <c r="D2878" s="7" t="s">
        <v>341</v>
      </c>
      <c r="E2878" s="7" t="s">
        <v>327</v>
      </c>
      <c r="F2878" s="8" t="s">
        <v>342</v>
      </c>
      <c r="G2878" s="7" t="s">
        <v>16</v>
      </c>
      <c r="H2878" s="9">
        <v>3420.7121000000002</v>
      </c>
      <c r="I2878" s="9">
        <v>8.8926999999999996</v>
      </c>
      <c r="J2878" s="9">
        <v>8.8656000000000006</v>
      </c>
      <c r="K2878" s="10">
        <v>0.99695255659136162</v>
      </c>
      <c r="L2878" s="9">
        <v>110.35</v>
      </c>
      <c r="M2878" s="19">
        <f>H2878*INDEX('Pliegos Tarifarios (Santiago)'!$B:$B,MATCH($B2878,'Pliegos Tarifarios (Santiago)'!$A:$A,0))</f>
        <v>450723.28843230003</v>
      </c>
      <c r="N2878" s="19">
        <f>I2878*INDEX('Pliegos Tarifarios (Santiago)'!$C:$C,MATCH($B2878,'Pliegos Tarifarios (Santiago)'!$A:$A,0))</f>
        <v>30813.054324100001</v>
      </c>
      <c r="O2878" s="19">
        <f>J2878*INDEX('Pliegos Tarifarios (Santiago)'!$D:$D,MATCH($B2878,'Pliegos Tarifarios (Santiago)'!$A:$A,0))</f>
        <v>128895.61969440001</v>
      </c>
      <c r="P2878" s="19">
        <f>H2878*INDEX('Pliegos Tarifarios (Santiago)'!$E:$E,MATCH($B2878,'Pliegos Tarifarios (Santiago)'!$A:$A,0))</f>
        <v>44551.354390399996</v>
      </c>
      <c r="Q2878" s="19" cm="1">
        <f t="array" ref="Q2878">H2878*_xlfn.IFS(H2878&lt;=350,INDEX('Pliegos Tarifarios (Santiago)'!$F:$F,MATCH($B2878,'Pliegos Tarifarios (Santiago)'!$A:$A,0)),H2878&lt;=500,INDEX('Pliegos Tarifarios (Santiago)'!$G:$G,MATCH($B2878,'Pliegos Tarifarios (Santiago)'!$A:$A,0)),H2878&lt;=1000,INDEX('Pliegos Tarifarios (Santiago)'!$H:$H,MATCH($B2878,'Pliegos Tarifarios (Santiago)'!$A:$A,0)),H2878&lt;=5000,INDEX('Pliegos Tarifarios (Santiago)'!$I:$I,MATCH($B2878,'Pliegos Tarifarios (Santiago)'!$A:$A,0)),H2878&gt;5000,INDEX('Pliegos Tarifarios (Santiago)'!$J:$J,MATCH($B2878,'Pliegos Tarifarios (Santiago)'!$A:$A,0)))/1.19</f>
        <v>10469.103754789916</v>
      </c>
      <c r="R2878" s="19">
        <f>INDEX('Pliegos Tarifarios (Santiago)'!$K:$K,MATCH($B2878,'Pliegos Tarifarios (Santiago)'!$A:$A,0))</f>
        <v>733.35299999999995</v>
      </c>
      <c r="S2878" s="21">
        <f t="shared" ref="S2878" si="178">SUM(M2878:R2878)</f>
        <v>666185.77359599003</v>
      </c>
      <c r="T2878" s="21">
        <f t="shared" si="176"/>
        <v>126575.29698323811</v>
      </c>
      <c r="U2878" s="19">
        <v>0</v>
      </c>
      <c r="V2878" s="21">
        <f t="shared" si="177"/>
        <v>792761.07057922811</v>
      </c>
    </row>
    <row r="2879" spans="1:22" x14ac:dyDescent="0.3">
      <c r="A2879" s="7" t="s">
        <v>143</v>
      </c>
      <c r="B2879" s="7">
        <v>12</v>
      </c>
      <c r="C2879" s="8" t="s">
        <v>178</v>
      </c>
      <c r="D2879" s="7" t="s">
        <v>343</v>
      </c>
      <c r="E2879" s="7" t="s">
        <v>327</v>
      </c>
      <c r="F2879" s="8" t="s">
        <v>344</v>
      </c>
      <c r="G2879" s="7" t="s">
        <v>16</v>
      </c>
      <c r="H2879" s="9">
        <v>2553.2496000000001</v>
      </c>
      <c r="I2879" s="9">
        <v>6.7690000000000001</v>
      </c>
      <c r="J2879" s="9">
        <v>6.6943999999999999</v>
      </c>
      <c r="K2879" s="10">
        <v>0.98897916974442313</v>
      </c>
      <c r="L2879" s="9">
        <v>82.36</v>
      </c>
      <c r="M2879" s="19">
        <f>H2879*INDEX('Pliegos Tarifarios (Santiago)'!$B:$B,MATCH($B2879,'Pliegos Tarifarios (Santiago)'!$A:$A,0))</f>
        <v>336423.82704480004</v>
      </c>
      <c r="N2879" s="19">
        <f>I2879*INDEX('Pliegos Tarifarios (Santiago)'!$C:$C,MATCH($B2879,'Pliegos Tarifarios (Santiago)'!$A:$A,0))</f>
        <v>23454.469927000002</v>
      </c>
      <c r="O2879" s="19">
        <f>J2879*INDEX('Pliegos Tarifarios (Santiago)'!$D:$D,MATCH($B2879,'Pliegos Tarifarios (Santiago)'!$A:$A,0))</f>
        <v>97328.870745599997</v>
      </c>
      <c r="P2879" s="19">
        <f>H2879*INDEX('Pliegos Tarifarios (Santiago)'!$E:$E,MATCH($B2879,'Pliegos Tarifarios (Santiago)'!$A:$A,0))</f>
        <v>33253.522790399998</v>
      </c>
      <c r="Q2879" s="19" cm="1">
        <f t="array" ref="Q2879">H2879*_xlfn.IFS(H2879&lt;=350,INDEX('Pliegos Tarifarios (Santiago)'!$F:$F,MATCH($B2879,'Pliegos Tarifarios (Santiago)'!$A:$A,0)),H2879&lt;=500,INDEX('Pliegos Tarifarios (Santiago)'!$G:$G,MATCH($B2879,'Pliegos Tarifarios (Santiago)'!$A:$A,0)),H2879&lt;=1000,INDEX('Pliegos Tarifarios (Santiago)'!$H:$H,MATCH($B2879,'Pliegos Tarifarios (Santiago)'!$A:$A,0)),H2879&lt;=5000,INDEX('Pliegos Tarifarios (Santiago)'!$I:$I,MATCH($B2879,'Pliegos Tarifarios (Santiago)'!$A:$A,0)),H2879&gt;5000,INDEX('Pliegos Tarifarios (Santiago)'!$J:$J,MATCH($B2879,'Pliegos Tarifarios (Santiago)'!$A:$A,0)))/1.19</f>
        <v>7814.2311287394969</v>
      </c>
      <c r="R2879" s="19">
        <f>INDEX('Pliegos Tarifarios (Santiago)'!$K:$K,MATCH($B2879,'Pliegos Tarifarios (Santiago)'!$A:$A,0))</f>
        <v>733.35299999999995</v>
      </c>
      <c r="S2879" s="21">
        <f t="shared" ref="S2879:S2942" si="179">SUM(M2879:R2879)</f>
        <v>499008.27463653951</v>
      </c>
      <c r="T2879" s="21">
        <f t="shared" si="176"/>
        <v>94811.572180942516</v>
      </c>
      <c r="U2879" s="19">
        <v>0</v>
      </c>
      <c r="V2879" s="21">
        <f t="shared" si="177"/>
        <v>593819.84681748203</v>
      </c>
    </row>
    <row r="2880" spans="1:22" x14ac:dyDescent="0.3">
      <c r="A2880" s="7" t="s">
        <v>143</v>
      </c>
      <c r="B2880" s="7">
        <v>12</v>
      </c>
      <c r="C2880" s="8" t="s">
        <v>178</v>
      </c>
      <c r="D2880" s="7" t="s">
        <v>345</v>
      </c>
      <c r="E2880" s="7" t="s">
        <v>59</v>
      </c>
      <c r="F2880" s="8" t="s">
        <v>346</v>
      </c>
      <c r="G2880" s="7" t="s">
        <v>30</v>
      </c>
      <c r="H2880" s="9">
        <v>341.21249999999998</v>
      </c>
      <c r="I2880" s="9">
        <v>0.88939999999999997</v>
      </c>
      <c r="J2880" s="9">
        <v>0.87709999999999999</v>
      </c>
      <c r="K2880" s="10">
        <v>0.98617045199010567</v>
      </c>
      <c r="L2880" s="9">
        <v>11.01</v>
      </c>
      <c r="M2880" s="19">
        <f>H2880*INDEX('Pliegos Tarifarios (Santiago)'!$B:$B,MATCH($B2880,'Pliegos Tarifarios (Santiago)'!$A:$A,0))</f>
        <v>44959.182637500002</v>
      </c>
      <c r="N2880" s="19">
        <f>I2880*INDEX('Pliegos Tarifarios (Santiago)'!$C:$C,MATCH($B2880,'Pliegos Tarifarios (Santiago)'!$A:$A,0))</f>
        <v>3081.7558801999999</v>
      </c>
      <c r="O2880" s="19">
        <f>J2880*INDEX('Pliegos Tarifarios (Santiago)'!$D:$D,MATCH($B2880,'Pliegos Tarifarios (Santiago)'!$A:$A,0))</f>
        <v>12752.024457899999</v>
      </c>
      <c r="P2880" s="19">
        <f>H2880*INDEX('Pliegos Tarifarios (Santiago)'!$E:$E,MATCH($B2880,'Pliegos Tarifarios (Santiago)'!$A:$A,0))</f>
        <v>4443.9515999999994</v>
      </c>
      <c r="Q2880" s="19" cm="1">
        <f t="array" ref="Q2880">H2880*_xlfn.IFS(H2880&lt;=350,INDEX('Pliegos Tarifarios (Santiago)'!$F:$F,MATCH($B2880,'Pliegos Tarifarios (Santiago)'!$A:$A,0)),H2880&lt;=500,INDEX('Pliegos Tarifarios (Santiago)'!$G:$G,MATCH($B2880,'Pliegos Tarifarios (Santiago)'!$A:$A,0)),H2880&lt;=1000,INDEX('Pliegos Tarifarios (Santiago)'!$H:$H,MATCH($B2880,'Pliegos Tarifarios (Santiago)'!$A:$A,0)),H2880&lt;=5000,INDEX('Pliegos Tarifarios (Santiago)'!$I:$I,MATCH($B2880,'Pliegos Tarifarios (Santiago)'!$A:$A,0)),H2880&gt;5000,INDEX('Pliegos Tarifarios (Santiago)'!$J:$J,MATCH($B2880,'Pliegos Tarifarios (Santiago)'!$A:$A,0)))/1.19</f>
        <v>245.15688025210082</v>
      </c>
      <c r="R2880" s="19">
        <f>INDEX('Pliegos Tarifarios (Santiago)'!$K:$K,MATCH($B2880,'Pliegos Tarifarios (Santiago)'!$A:$A,0))</f>
        <v>733.35299999999995</v>
      </c>
      <c r="S2880" s="21">
        <f t="shared" si="179"/>
        <v>66215.424455852102</v>
      </c>
      <c r="T2880" s="21">
        <f t="shared" si="176"/>
        <v>12580.9306466119</v>
      </c>
      <c r="U2880" s="19">
        <v>0</v>
      </c>
      <c r="V2880" s="21">
        <f t="shared" si="177"/>
        <v>78796.355102464004</v>
      </c>
    </row>
    <row r="2881" spans="1:22" x14ac:dyDescent="0.3">
      <c r="A2881" s="7" t="s">
        <v>143</v>
      </c>
      <c r="B2881" s="7">
        <v>12</v>
      </c>
      <c r="C2881" s="8" t="s">
        <v>178</v>
      </c>
      <c r="D2881" s="7" t="s">
        <v>347</v>
      </c>
      <c r="E2881" s="7" t="s">
        <v>59</v>
      </c>
      <c r="F2881" s="8" t="s">
        <v>348</v>
      </c>
      <c r="G2881" s="7" t="s">
        <v>30</v>
      </c>
      <c r="H2881" s="9">
        <v>341.59469999999999</v>
      </c>
      <c r="I2881" s="9">
        <v>0.9002</v>
      </c>
      <c r="J2881" s="9">
        <v>0.9002</v>
      </c>
      <c r="K2881" s="10">
        <v>1</v>
      </c>
      <c r="L2881" s="9">
        <v>11.02</v>
      </c>
      <c r="M2881" s="19">
        <f>H2881*INDEX('Pliegos Tarifarios (Santiago)'!$B:$B,MATCH($B2881,'Pliegos Tarifarios (Santiago)'!$A:$A,0))</f>
        <v>45009.542456100004</v>
      </c>
      <c r="N2881" s="19">
        <f>I2881*INDEX('Pliegos Tarifarios (Santiago)'!$C:$C,MATCH($B2881,'Pliegos Tarifarios (Santiago)'!$A:$A,0))</f>
        <v>3119.1776966000002</v>
      </c>
      <c r="O2881" s="19">
        <f>J2881*INDEX('Pliegos Tarifarios (Santiago)'!$D:$D,MATCH($B2881,'Pliegos Tarifarios (Santiago)'!$A:$A,0))</f>
        <v>13087.871869799999</v>
      </c>
      <c r="P2881" s="19">
        <f>H2881*INDEX('Pliegos Tarifarios (Santiago)'!$E:$E,MATCH($B2881,'Pliegos Tarifarios (Santiago)'!$A:$A,0))</f>
        <v>4448.9293727999993</v>
      </c>
      <c r="Q2881" s="19" cm="1">
        <f t="array" ref="Q2881">H2881*_xlfn.IFS(H2881&lt;=350,INDEX('Pliegos Tarifarios (Santiago)'!$F:$F,MATCH($B2881,'Pliegos Tarifarios (Santiago)'!$A:$A,0)),H2881&lt;=500,INDEX('Pliegos Tarifarios (Santiago)'!$G:$G,MATCH($B2881,'Pliegos Tarifarios (Santiago)'!$A:$A,0)),H2881&lt;=1000,INDEX('Pliegos Tarifarios (Santiago)'!$H:$H,MATCH($B2881,'Pliegos Tarifarios (Santiago)'!$A:$A,0)),H2881&lt;=5000,INDEX('Pliegos Tarifarios (Santiago)'!$I:$I,MATCH($B2881,'Pliegos Tarifarios (Santiago)'!$A:$A,0)),H2881&gt;5000,INDEX('Pliegos Tarifarios (Santiago)'!$J:$J,MATCH($B2881,'Pliegos Tarifarios (Santiago)'!$A:$A,0)))/1.19</f>
        <v>245.43148613445379</v>
      </c>
      <c r="R2881" s="19">
        <f>INDEX('Pliegos Tarifarios (Santiago)'!$K:$K,MATCH($B2881,'Pliegos Tarifarios (Santiago)'!$A:$A,0))</f>
        <v>733.35299999999995</v>
      </c>
      <c r="S2881" s="21">
        <f t="shared" si="179"/>
        <v>66644.305881434469</v>
      </c>
      <c r="T2881" s="21">
        <f t="shared" si="176"/>
        <v>12662.418117472549</v>
      </c>
      <c r="U2881" s="19">
        <v>0</v>
      </c>
      <c r="V2881" s="21">
        <f t="shared" si="177"/>
        <v>79306.723998907022</v>
      </c>
    </row>
    <row r="2882" spans="1:22" x14ac:dyDescent="0.3">
      <c r="A2882" s="7" t="s">
        <v>143</v>
      </c>
      <c r="B2882" s="7">
        <v>12</v>
      </c>
      <c r="C2882" s="8" t="s">
        <v>178</v>
      </c>
      <c r="D2882" s="7" t="s">
        <v>349</v>
      </c>
      <c r="E2882" s="7" t="s">
        <v>59</v>
      </c>
      <c r="F2882" s="8" t="s">
        <v>350</v>
      </c>
      <c r="G2882" s="7" t="s">
        <v>30</v>
      </c>
      <c r="H2882" s="9">
        <v>340.8777</v>
      </c>
      <c r="I2882" s="9">
        <v>0.89780000000000004</v>
      </c>
      <c r="J2882" s="9">
        <v>0.88880000000000003</v>
      </c>
      <c r="K2882" s="10">
        <v>0.98997549565604814</v>
      </c>
      <c r="L2882" s="9">
        <v>11</v>
      </c>
      <c r="M2882" s="19">
        <f>H2882*INDEX('Pliegos Tarifarios (Santiago)'!$B:$B,MATCH($B2882,'Pliegos Tarifarios (Santiago)'!$A:$A,0))</f>
        <v>44915.068385099999</v>
      </c>
      <c r="N2882" s="19">
        <f>I2882*INDEX('Pliegos Tarifarios (Santiago)'!$C:$C,MATCH($B2882,'Pliegos Tarifarios (Santiago)'!$A:$A,0))</f>
        <v>3110.8617374000005</v>
      </c>
      <c r="O2882" s="19">
        <f>J2882*INDEX('Pliegos Tarifarios (Santiago)'!$D:$D,MATCH($B2882,'Pliegos Tarifarios (Santiago)'!$A:$A,0))</f>
        <v>12922.128991200001</v>
      </c>
      <c r="P2882" s="19">
        <f>H2882*INDEX('Pliegos Tarifarios (Santiago)'!$E:$E,MATCH($B2882,'Pliegos Tarifarios (Santiago)'!$A:$A,0))</f>
        <v>4439.5911648000001</v>
      </c>
      <c r="Q2882" s="19" cm="1">
        <f t="array" ref="Q2882">H2882*_xlfn.IFS(H2882&lt;=350,INDEX('Pliegos Tarifarios (Santiago)'!$F:$F,MATCH($B2882,'Pliegos Tarifarios (Santiago)'!$A:$A,0)),H2882&lt;=500,INDEX('Pliegos Tarifarios (Santiago)'!$G:$G,MATCH($B2882,'Pliegos Tarifarios (Santiago)'!$A:$A,0)),H2882&lt;=1000,INDEX('Pliegos Tarifarios (Santiago)'!$H:$H,MATCH($B2882,'Pliegos Tarifarios (Santiago)'!$A:$A,0)),H2882&lt;=5000,INDEX('Pliegos Tarifarios (Santiago)'!$I:$I,MATCH($B2882,'Pliegos Tarifarios (Santiago)'!$A:$A,0)),H2882&gt;5000,INDEX('Pliegos Tarifarios (Santiago)'!$J:$J,MATCH($B2882,'Pliegos Tarifarios (Santiago)'!$A:$A,0)))/1.19</f>
        <v>244.91633067226888</v>
      </c>
      <c r="R2882" s="19">
        <f>INDEX('Pliegos Tarifarios (Santiago)'!$K:$K,MATCH($B2882,'Pliegos Tarifarios (Santiago)'!$A:$A,0))</f>
        <v>733.35299999999995</v>
      </c>
      <c r="S2882" s="21">
        <f t="shared" si="179"/>
        <v>66365.91960917227</v>
      </c>
      <c r="T2882" s="21">
        <f t="shared" si="176"/>
        <v>12609.524725742731</v>
      </c>
      <c r="U2882" s="19">
        <v>0</v>
      </c>
      <c r="V2882" s="21">
        <f t="shared" si="177"/>
        <v>78975.444334914995</v>
      </c>
    </row>
    <row r="2883" spans="1:22" x14ac:dyDescent="0.3">
      <c r="A2883" s="7" t="s">
        <v>143</v>
      </c>
      <c r="B2883" s="7">
        <v>12</v>
      </c>
      <c r="C2883" s="8" t="s">
        <v>178</v>
      </c>
      <c r="D2883" s="7" t="s">
        <v>351</v>
      </c>
      <c r="E2883" s="7" t="s">
        <v>104</v>
      </c>
      <c r="F2883" s="8" t="s">
        <v>352</v>
      </c>
      <c r="G2883" s="7" t="s">
        <v>30</v>
      </c>
      <c r="H2883" s="9">
        <v>512.6694</v>
      </c>
      <c r="I2883" s="9">
        <v>1.3348</v>
      </c>
      <c r="J2883" s="9">
        <v>1.3348</v>
      </c>
      <c r="K2883" s="10">
        <v>1</v>
      </c>
      <c r="L2883" s="9">
        <v>16.54</v>
      </c>
      <c r="M2883" s="19">
        <f>H2883*INDEX('Pliegos Tarifarios (Santiago)'!$B:$B,MATCH($B2883,'Pliegos Tarifarios (Santiago)'!$A:$A,0))</f>
        <v>67550.858152200002</v>
      </c>
      <c r="N2883" s="19">
        <f>I2883*INDEX('Pliegos Tarifarios (Santiago)'!$C:$C,MATCH($B2883,'Pliegos Tarifarios (Santiago)'!$A:$A,0))</f>
        <v>4625.0593084000002</v>
      </c>
      <c r="O2883" s="19">
        <f>J2883*INDEX('Pliegos Tarifarios (Santiago)'!$D:$D,MATCH($B2883,'Pliegos Tarifarios (Santiago)'!$A:$A,0))</f>
        <v>19406.4556452</v>
      </c>
      <c r="P2883" s="19">
        <f>H2883*INDEX('Pliegos Tarifarios (Santiago)'!$E:$E,MATCH($B2883,'Pliegos Tarifarios (Santiago)'!$A:$A,0))</f>
        <v>6677.0062655999991</v>
      </c>
      <c r="Q2883" s="19" cm="1">
        <f t="array" ref="Q2883">H2883*_xlfn.IFS(H2883&lt;=350,INDEX('Pliegos Tarifarios (Santiago)'!$F:$F,MATCH($B2883,'Pliegos Tarifarios (Santiago)'!$A:$A,0)),H2883&lt;=500,INDEX('Pliegos Tarifarios (Santiago)'!$G:$G,MATCH($B2883,'Pliegos Tarifarios (Santiago)'!$A:$A,0)),H2883&lt;=1000,INDEX('Pliegos Tarifarios (Santiago)'!$H:$H,MATCH($B2883,'Pliegos Tarifarios (Santiago)'!$A:$A,0)),H2883&lt;=5000,INDEX('Pliegos Tarifarios (Santiago)'!$I:$I,MATCH($B2883,'Pliegos Tarifarios (Santiago)'!$A:$A,0)),H2883&gt;5000,INDEX('Pliegos Tarifarios (Santiago)'!$J:$J,MATCH($B2883,'Pliegos Tarifarios (Santiago)'!$A:$A,0)))/1.19</f>
        <v>1232.9914477310924</v>
      </c>
      <c r="R2883" s="19">
        <f>INDEX('Pliegos Tarifarios (Santiago)'!$K:$K,MATCH($B2883,'Pliegos Tarifarios (Santiago)'!$A:$A,0))</f>
        <v>733.35299999999995</v>
      </c>
      <c r="S2883" s="21">
        <f t="shared" si="179"/>
        <v>100225.72381913109</v>
      </c>
      <c r="T2883" s="21">
        <f t="shared" si="176"/>
        <v>19042.887525634906</v>
      </c>
      <c r="U2883" s="19">
        <v>0</v>
      </c>
      <c r="V2883" s="21">
        <f t="shared" si="177"/>
        <v>119268.61134476599</v>
      </c>
    </row>
    <row r="2884" spans="1:22" x14ac:dyDescent="0.3">
      <c r="A2884" s="7" t="s">
        <v>143</v>
      </c>
      <c r="B2884" s="7">
        <v>12</v>
      </c>
      <c r="C2884" s="8" t="s">
        <v>178</v>
      </c>
      <c r="D2884" s="7" t="s">
        <v>353</v>
      </c>
      <c r="E2884" s="7" t="s">
        <v>104</v>
      </c>
      <c r="F2884" s="8" t="s">
        <v>354</v>
      </c>
      <c r="G2884" s="7" t="s">
        <v>30</v>
      </c>
      <c r="H2884" s="9">
        <v>512.70719999999994</v>
      </c>
      <c r="I2884" s="9">
        <v>1.339</v>
      </c>
      <c r="J2884" s="9">
        <v>1.339</v>
      </c>
      <c r="K2884" s="10">
        <v>1</v>
      </c>
      <c r="L2884" s="9">
        <v>16.54</v>
      </c>
      <c r="M2884" s="19">
        <f>H2884*INDEX('Pliegos Tarifarios (Santiago)'!$B:$B,MATCH($B2884,'Pliegos Tarifarios (Santiago)'!$A:$A,0))</f>
        <v>67555.838793599993</v>
      </c>
      <c r="N2884" s="19">
        <f>I2884*INDEX('Pliegos Tarifarios (Santiago)'!$C:$C,MATCH($B2884,'Pliegos Tarifarios (Santiago)'!$A:$A,0))</f>
        <v>4639.6122370000003</v>
      </c>
      <c r="O2884" s="19">
        <f>J2884*INDEX('Pliegos Tarifarios (Santiago)'!$D:$D,MATCH($B2884,'Pliegos Tarifarios (Santiago)'!$A:$A,0))</f>
        <v>19467.518810999998</v>
      </c>
      <c r="P2884" s="19">
        <f>H2884*INDEX('Pliegos Tarifarios (Santiago)'!$E:$E,MATCH($B2884,'Pliegos Tarifarios (Santiago)'!$A:$A,0))</f>
        <v>6677.4985727999992</v>
      </c>
      <c r="Q2884" s="19" cm="1">
        <f t="array" ref="Q2884">H2884*_xlfn.IFS(H2884&lt;=350,INDEX('Pliegos Tarifarios (Santiago)'!$F:$F,MATCH($B2884,'Pliegos Tarifarios (Santiago)'!$A:$A,0)),H2884&lt;=500,INDEX('Pliegos Tarifarios (Santiago)'!$G:$G,MATCH($B2884,'Pliegos Tarifarios (Santiago)'!$A:$A,0)),H2884&lt;=1000,INDEX('Pliegos Tarifarios (Santiago)'!$H:$H,MATCH($B2884,'Pliegos Tarifarios (Santiago)'!$A:$A,0)),H2884&lt;=5000,INDEX('Pliegos Tarifarios (Santiago)'!$I:$I,MATCH($B2884,'Pliegos Tarifarios (Santiago)'!$A:$A,0)),H2884&gt;5000,INDEX('Pliegos Tarifarios (Santiago)'!$J:$J,MATCH($B2884,'Pliegos Tarifarios (Santiago)'!$A:$A,0)))/1.19</f>
        <v>1233.0823583193276</v>
      </c>
      <c r="R2884" s="19">
        <f>INDEX('Pliegos Tarifarios (Santiago)'!$K:$K,MATCH($B2884,'Pliegos Tarifarios (Santiago)'!$A:$A,0))</f>
        <v>733.35299999999995</v>
      </c>
      <c r="S2884" s="21">
        <f t="shared" si="179"/>
        <v>100306.90377271932</v>
      </c>
      <c r="T2884" s="21">
        <f t="shared" si="176"/>
        <v>19058.311716816672</v>
      </c>
      <c r="U2884" s="19">
        <v>0</v>
      </c>
      <c r="V2884" s="21">
        <f t="shared" si="177"/>
        <v>119365.215489536</v>
      </c>
    </row>
    <row r="2885" spans="1:22" x14ac:dyDescent="0.3">
      <c r="A2885" s="7" t="s">
        <v>143</v>
      </c>
      <c r="B2885" s="7">
        <v>12</v>
      </c>
      <c r="C2885" s="8" t="s">
        <v>178</v>
      </c>
      <c r="D2885" s="7" t="s">
        <v>355</v>
      </c>
      <c r="E2885" s="7" t="s">
        <v>356</v>
      </c>
      <c r="F2885" s="8" t="s">
        <v>357</v>
      </c>
      <c r="G2885" s="7" t="s">
        <v>30</v>
      </c>
      <c r="H2885" s="9">
        <v>512.58510000000001</v>
      </c>
      <c r="I2885" s="9">
        <v>1.3454999999999999</v>
      </c>
      <c r="J2885" s="9">
        <v>1.3369</v>
      </c>
      <c r="K2885" s="10">
        <v>0.99360832404310673</v>
      </c>
      <c r="L2885" s="9">
        <v>16.54</v>
      </c>
      <c r="M2885" s="19">
        <f>H2885*INDEX('Pliegos Tarifarios (Santiago)'!$B:$B,MATCH($B2885,'Pliegos Tarifarios (Santiago)'!$A:$A,0))</f>
        <v>67539.7505313</v>
      </c>
      <c r="N2885" s="19">
        <f>I2885*INDEX('Pliegos Tarifarios (Santiago)'!$C:$C,MATCH($B2885,'Pliegos Tarifarios (Santiago)'!$A:$A,0))</f>
        <v>4662.1346265000002</v>
      </c>
      <c r="O2885" s="19">
        <f>J2885*INDEX('Pliegos Tarifarios (Santiago)'!$D:$D,MATCH($B2885,'Pliegos Tarifarios (Santiago)'!$A:$A,0))</f>
        <v>19436.987228099999</v>
      </c>
      <c r="P2885" s="19">
        <f>H2885*INDEX('Pliegos Tarifarios (Santiago)'!$E:$E,MATCH($B2885,'Pliegos Tarifarios (Santiago)'!$A:$A,0))</f>
        <v>6675.9083424</v>
      </c>
      <c r="Q2885" s="19" cm="1">
        <f t="array" ref="Q2885">H2885*_xlfn.IFS(H2885&lt;=350,INDEX('Pliegos Tarifarios (Santiago)'!$F:$F,MATCH($B2885,'Pliegos Tarifarios (Santiago)'!$A:$A,0)),H2885&lt;=500,INDEX('Pliegos Tarifarios (Santiago)'!$G:$G,MATCH($B2885,'Pliegos Tarifarios (Santiago)'!$A:$A,0)),H2885&lt;=1000,INDEX('Pliegos Tarifarios (Santiago)'!$H:$H,MATCH($B2885,'Pliegos Tarifarios (Santiago)'!$A:$A,0)),H2885&lt;=5000,INDEX('Pliegos Tarifarios (Santiago)'!$I:$I,MATCH($B2885,'Pliegos Tarifarios (Santiago)'!$A:$A,0)),H2885&gt;5000,INDEX('Pliegos Tarifarios (Santiago)'!$J:$J,MATCH($B2885,'Pliegos Tarifarios (Santiago)'!$A:$A,0)))/1.19</f>
        <v>1232.7887026890758</v>
      </c>
      <c r="R2885" s="19">
        <f>INDEX('Pliegos Tarifarios (Santiago)'!$K:$K,MATCH($B2885,'Pliegos Tarifarios (Santiago)'!$A:$A,0))</f>
        <v>733.35299999999995</v>
      </c>
      <c r="S2885" s="21">
        <f t="shared" si="179"/>
        <v>100280.92243098909</v>
      </c>
      <c r="T2885" s="21">
        <f t="shared" si="176"/>
        <v>19053.375261887926</v>
      </c>
      <c r="U2885" s="19">
        <v>0</v>
      </c>
      <c r="V2885" s="21">
        <f t="shared" si="177"/>
        <v>119334.29769287701</v>
      </c>
    </row>
    <row r="2886" spans="1:22" x14ac:dyDescent="0.3">
      <c r="A2886" s="7" t="s">
        <v>143</v>
      </c>
      <c r="B2886" s="7">
        <v>12</v>
      </c>
      <c r="C2886" s="8" t="s">
        <v>178</v>
      </c>
      <c r="D2886" s="7" t="s">
        <v>358</v>
      </c>
      <c r="E2886" s="7" t="s">
        <v>356</v>
      </c>
      <c r="F2886" s="8" t="s">
        <v>359</v>
      </c>
      <c r="G2886" s="7" t="s">
        <v>30</v>
      </c>
      <c r="H2886" s="9">
        <v>512.31399999999996</v>
      </c>
      <c r="I2886" s="9">
        <v>1.3389</v>
      </c>
      <c r="J2886" s="9">
        <v>1.3184</v>
      </c>
      <c r="K2886" s="10">
        <v>0.98468892374337147</v>
      </c>
      <c r="L2886" s="9">
        <v>16.53</v>
      </c>
      <c r="M2886" s="19">
        <f>H2886*INDEX('Pliegos Tarifarios (Santiago)'!$B:$B,MATCH($B2886,'Pliegos Tarifarios (Santiago)'!$A:$A,0))</f>
        <v>67504.029582000003</v>
      </c>
      <c r="N2886" s="19">
        <f>I2886*INDEX('Pliegos Tarifarios (Santiago)'!$C:$C,MATCH($B2886,'Pliegos Tarifarios (Santiago)'!$A:$A,0))</f>
        <v>4639.2657386999999</v>
      </c>
      <c r="O2886" s="19">
        <f>J2886*INDEX('Pliegos Tarifarios (Santiago)'!$D:$D,MATCH($B2886,'Pliegos Tarifarios (Santiago)'!$A:$A,0))</f>
        <v>19168.018521599999</v>
      </c>
      <c r="P2886" s="19">
        <f>H2886*INDEX('Pliegos Tarifarios (Santiago)'!$E:$E,MATCH($B2886,'Pliegos Tarifarios (Santiago)'!$A:$A,0))</f>
        <v>6672.3775359999991</v>
      </c>
      <c r="Q2886" s="19" cm="1">
        <f t="array" ref="Q2886">H2886*_xlfn.IFS(H2886&lt;=350,INDEX('Pliegos Tarifarios (Santiago)'!$F:$F,MATCH($B2886,'Pliegos Tarifarios (Santiago)'!$A:$A,0)),H2886&lt;=500,INDEX('Pliegos Tarifarios (Santiago)'!$G:$G,MATCH($B2886,'Pliegos Tarifarios (Santiago)'!$A:$A,0)),H2886&lt;=1000,INDEX('Pliegos Tarifarios (Santiago)'!$H:$H,MATCH($B2886,'Pliegos Tarifarios (Santiago)'!$A:$A,0)),H2886&lt;=5000,INDEX('Pliegos Tarifarios (Santiago)'!$I:$I,MATCH($B2886,'Pliegos Tarifarios (Santiago)'!$A:$A,0)),H2886&gt;5000,INDEX('Pliegos Tarifarios (Santiago)'!$J:$J,MATCH($B2886,'Pliegos Tarifarios (Santiago)'!$A:$A,0)))/1.19</f>
        <v>1232.1366957983194</v>
      </c>
      <c r="R2886" s="19">
        <f>INDEX('Pliegos Tarifarios (Santiago)'!$K:$K,MATCH($B2886,'Pliegos Tarifarios (Santiago)'!$A:$A,0))</f>
        <v>733.35299999999995</v>
      </c>
      <c r="S2886" s="21">
        <f t="shared" si="179"/>
        <v>99949.181074098335</v>
      </c>
      <c r="T2886" s="21">
        <f t="shared" si="176"/>
        <v>18990.344404078685</v>
      </c>
      <c r="U2886" s="19">
        <v>0</v>
      </c>
      <c r="V2886" s="21">
        <f t="shared" si="177"/>
        <v>118939.52547817702</v>
      </c>
    </row>
    <row r="2887" spans="1:22" x14ac:dyDescent="0.3">
      <c r="A2887" s="7" t="s">
        <v>143</v>
      </c>
      <c r="B2887" s="7">
        <v>12</v>
      </c>
      <c r="C2887" s="8" t="s">
        <v>178</v>
      </c>
      <c r="D2887" s="7" t="s">
        <v>360</v>
      </c>
      <c r="E2887" s="7" t="s">
        <v>356</v>
      </c>
      <c r="F2887" s="8" t="s">
        <v>361</v>
      </c>
      <c r="G2887" s="7" t="s">
        <v>30</v>
      </c>
      <c r="H2887" s="9">
        <v>511.93040000000002</v>
      </c>
      <c r="I2887" s="9">
        <v>1.3382000000000001</v>
      </c>
      <c r="J2887" s="9">
        <v>1.3382000000000001</v>
      </c>
      <c r="K2887" s="10">
        <v>1</v>
      </c>
      <c r="L2887" s="9">
        <v>16.510000000000002</v>
      </c>
      <c r="M2887" s="19">
        <f>H2887*INDEX('Pliegos Tarifarios (Santiago)'!$B:$B,MATCH($B2887,'Pliegos Tarifarios (Santiago)'!$A:$A,0))</f>
        <v>67453.485295200007</v>
      </c>
      <c r="N2887" s="19">
        <f>I2887*INDEX('Pliegos Tarifarios (Santiago)'!$C:$C,MATCH($B2887,'Pliegos Tarifarios (Santiago)'!$A:$A,0))</f>
        <v>4636.8402506000002</v>
      </c>
      <c r="O2887" s="19">
        <f>J2887*INDEX('Pliegos Tarifarios (Santiago)'!$D:$D,MATCH($B2887,'Pliegos Tarifarios (Santiago)'!$A:$A,0))</f>
        <v>19455.887731800001</v>
      </c>
      <c r="P2887" s="19">
        <f>H2887*INDEX('Pliegos Tarifarios (Santiago)'!$E:$E,MATCH($B2887,'Pliegos Tarifarios (Santiago)'!$A:$A,0))</f>
        <v>6667.3815296000002</v>
      </c>
      <c r="Q2887" s="19" cm="1">
        <f t="array" ref="Q2887">H2887*_xlfn.IFS(H2887&lt;=350,INDEX('Pliegos Tarifarios (Santiago)'!$F:$F,MATCH($B2887,'Pliegos Tarifarios (Santiago)'!$A:$A,0)),H2887&lt;=500,INDEX('Pliegos Tarifarios (Santiago)'!$G:$G,MATCH($B2887,'Pliegos Tarifarios (Santiago)'!$A:$A,0)),H2887&lt;=1000,INDEX('Pliegos Tarifarios (Santiago)'!$H:$H,MATCH($B2887,'Pliegos Tarifarios (Santiago)'!$A:$A,0)),H2887&lt;=5000,INDEX('Pliegos Tarifarios (Santiago)'!$I:$I,MATCH($B2887,'Pliegos Tarifarios (Santiago)'!$A:$A,0)),H2887&gt;5000,INDEX('Pliegos Tarifarios (Santiago)'!$J:$J,MATCH($B2887,'Pliegos Tarifarios (Santiago)'!$A:$A,0)))/1.19</f>
        <v>1231.2141216806724</v>
      </c>
      <c r="R2887" s="19">
        <f>INDEX('Pliegos Tarifarios (Santiago)'!$K:$K,MATCH($B2887,'Pliegos Tarifarios (Santiago)'!$A:$A,0))</f>
        <v>733.35299999999995</v>
      </c>
      <c r="S2887" s="21">
        <f t="shared" si="179"/>
        <v>100178.16192888068</v>
      </c>
      <c r="T2887" s="21">
        <f t="shared" si="176"/>
        <v>19033.850766487329</v>
      </c>
      <c r="U2887" s="19">
        <v>0</v>
      </c>
      <c r="V2887" s="21">
        <f t="shared" si="177"/>
        <v>119212.01269536802</v>
      </c>
    </row>
    <row r="2888" spans="1:22" x14ac:dyDescent="0.3">
      <c r="A2888" s="7" t="s">
        <v>143</v>
      </c>
      <c r="B2888" s="7">
        <v>12</v>
      </c>
      <c r="C2888" s="8" t="s">
        <v>178</v>
      </c>
      <c r="D2888" s="7" t="s">
        <v>362</v>
      </c>
      <c r="E2888" s="7" t="s">
        <v>356</v>
      </c>
      <c r="F2888" s="8" t="s">
        <v>363</v>
      </c>
      <c r="G2888" s="7" t="s">
        <v>30</v>
      </c>
      <c r="H2888" s="9">
        <v>511.87150000000003</v>
      </c>
      <c r="I2888" s="9">
        <v>1.3363</v>
      </c>
      <c r="J2888" s="9">
        <v>1.3363</v>
      </c>
      <c r="K2888" s="10">
        <v>1</v>
      </c>
      <c r="L2888" s="9">
        <v>16.510000000000002</v>
      </c>
      <c r="M2888" s="19">
        <f>H2888*INDEX('Pliegos Tarifarios (Santiago)'!$B:$B,MATCH($B2888,'Pliegos Tarifarios (Santiago)'!$A:$A,0))</f>
        <v>67445.724454499999</v>
      </c>
      <c r="N2888" s="19">
        <f>I2888*INDEX('Pliegos Tarifarios (Santiago)'!$C:$C,MATCH($B2888,'Pliegos Tarifarios (Santiago)'!$A:$A,0))</f>
        <v>4630.2567829</v>
      </c>
      <c r="O2888" s="19">
        <f>J2888*INDEX('Pliegos Tarifarios (Santiago)'!$D:$D,MATCH($B2888,'Pliegos Tarifarios (Santiago)'!$A:$A,0))</f>
        <v>19428.263918700002</v>
      </c>
      <c r="P2888" s="19">
        <f>H2888*INDEX('Pliegos Tarifarios (Santiago)'!$E:$E,MATCH($B2888,'Pliegos Tarifarios (Santiago)'!$A:$A,0))</f>
        <v>6666.6144160000003</v>
      </c>
      <c r="Q2888" s="19" cm="1">
        <f t="array" ref="Q2888">H2888*_xlfn.IFS(H2888&lt;=350,INDEX('Pliegos Tarifarios (Santiago)'!$F:$F,MATCH($B2888,'Pliegos Tarifarios (Santiago)'!$A:$A,0)),H2888&lt;=500,INDEX('Pliegos Tarifarios (Santiago)'!$G:$G,MATCH($B2888,'Pliegos Tarifarios (Santiago)'!$A:$A,0)),H2888&lt;=1000,INDEX('Pliegos Tarifarios (Santiago)'!$H:$H,MATCH($B2888,'Pliegos Tarifarios (Santiago)'!$A:$A,0)),H2888&lt;=5000,INDEX('Pliegos Tarifarios (Santiago)'!$I:$I,MATCH($B2888,'Pliegos Tarifarios (Santiago)'!$A:$A,0)),H2888&gt;5000,INDEX('Pliegos Tarifarios (Santiago)'!$J:$J,MATCH($B2888,'Pliegos Tarifarios (Santiago)'!$A:$A,0)))/1.19</f>
        <v>1231.0724647058826</v>
      </c>
      <c r="R2888" s="19">
        <f>INDEX('Pliegos Tarifarios (Santiago)'!$K:$K,MATCH($B2888,'Pliegos Tarifarios (Santiago)'!$A:$A,0))</f>
        <v>733.35299999999995</v>
      </c>
      <c r="S2888" s="21">
        <f t="shared" si="179"/>
        <v>100135.28503680589</v>
      </c>
      <c r="T2888" s="21">
        <f t="shared" si="176"/>
        <v>19025.704156993117</v>
      </c>
      <c r="U2888" s="19">
        <v>0</v>
      </c>
      <c r="V2888" s="21">
        <f t="shared" si="177"/>
        <v>119160.989193799</v>
      </c>
    </row>
    <row r="2889" spans="1:22" x14ac:dyDescent="0.3">
      <c r="A2889" s="7" t="s">
        <v>143</v>
      </c>
      <c r="B2889" s="7">
        <v>12</v>
      </c>
      <c r="C2889" s="8" t="s">
        <v>178</v>
      </c>
      <c r="D2889" s="7" t="s">
        <v>364</v>
      </c>
      <c r="E2889" s="7" t="s">
        <v>356</v>
      </c>
      <c r="F2889" s="8" t="s">
        <v>365</v>
      </c>
      <c r="G2889" s="7" t="s">
        <v>30</v>
      </c>
      <c r="H2889" s="9">
        <v>513.20029999999997</v>
      </c>
      <c r="I2889" s="9">
        <v>1.3459000000000001</v>
      </c>
      <c r="J2889" s="9">
        <v>1.3415999999999999</v>
      </c>
      <c r="K2889" s="10">
        <v>0.99680511182108611</v>
      </c>
      <c r="L2889" s="9">
        <v>16.55</v>
      </c>
      <c r="M2889" s="19">
        <f>H2889*INDEX('Pliegos Tarifarios (Santiago)'!$B:$B,MATCH($B2889,'Pliegos Tarifarios (Santiago)'!$A:$A,0))</f>
        <v>67620.811128899993</v>
      </c>
      <c r="N2889" s="19">
        <f>I2889*INDEX('Pliegos Tarifarios (Santiago)'!$C:$C,MATCH($B2889,'Pliegos Tarifarios (Santiago)'!$A:$A,0))</f>
        <v>4663.5206197000007</v>
      </c>
      <c r="O2889" s="19">
        <f>J2889*INDEX('Pliegos Tarifarios (Santiago)'!$D:$D,MATCH($B2889,'Pliegos Tarifarios (Santiago)'!$A:$A,0))</f>
        <v>19505.319818399999</v>
      </c>
      <c r="P2889" s="19">
        <f>H2889*INDEX('Pliegos Tarifarios (Santiago)'!$E:$E,MATCH($B2889,'Pliegos Tarifarios (Santiago)'!$A:$A,0))</f>
        <v>6683.920707199999</v>
      </c>
      <c r="Q2889" s="19" cm="1">
        <f t="array" ref="Q2889">H2889*_xlfn.IFS(H2889&lt;=350,INDEX('Pliegos Tarifarios (Santiago)'!$F:$F,MATCH($B2889,'Pliegos Tarifarios (Santiago)'!$A:$A,0)),H2889&lt;=500,INDEX('Pliegos Tarifarios (Santiago)'!$G:$G,MATCH($B2889,'Pliegos Tarifarios (Santiago)'!$A:$A,0)),H2889&lt;=1000,INDEX('Pliegos Tarifarios (Santiago)'!$H:$H,MATCH($B2889,'Pliegos Tarifarios (Santiago)'!$A:$A,0)),H2889&lt;=5000,INDEX('Pliegos Tarifarios (Santiago)'!$I:$I,MATCH($B2889,'Pliegos Tarifarios (Santiago)'!$A:$A,0)),H2889&gt;5000,INDEX('Pliegos Tarifarios (Santiago)'!$J:$J,MATCH($B2889,'Pliegos Tarifarios (Santiago)'!$A:$A,0)))/1.19</f>
        <v>1234.2682845378151</v>
      </c>
      <c r="R2889" s="19">
        <f>INDEX('Pliegos Tarifarios (Santiago)'!$K:$K,MATCH($B2889,'Pliegos Tarifarios (Santiago)'!$A:$A,0))</f>
        <v>733.35299999999995</v>
      </c>
      <c r="S2889" s="21">
        <f t="shared" si="179"/>
        <v>100441.19355873781</v>
      </c>
      <c r="T2889" s="21">
        <f t="shared" si="176"/>
        <v>19083.826776160186</v>
      </c>
      <c r="U2889" s="19">
        <v>0</v>
      </c>
      <c r="V2889" s="21">
        <f t="shared" si="177"/>
        <v>119525.020334898</v>
      </c>
    </row>
    <row r="2890" spans="1:22" x14ac:dyDescent="0.3">
      <c r="A2890" s="7" t="s">
        <v>143</v>
      </c>
      <c r="B2890" s="7">
        <v>12</v>
      </c>
      <c r="C2890" s="8" t="s">
        <v>178</v>
      </c>
      <c r="D2890" s="7" t="s">
        <v>366</v>
      </c>
      <c r="E2890" s="7" t="s">
        <v>356</v>
      </c>
      <c r="F2890" s="8" t="s">
        <v>367</v>
      </c>
      <c r="G2890" s="7" t="s">
        <v>30</v>
      </c>
      <c r="H2890" s="9">
        <v>511.50139999999999</v>
      </c>
      <c r="I2890" s="9">
        <v>1.3360000000000001</v>
      </c>
      <c r="J2890" s="9">
        <v>1.3121</v>
      </c>
      <c r="K2890" s="10">
        <v>0.98211077844311379</v>
      </c>
      <c r="L2890" s="9">
        <v>16.5</v>
      </c>
      <c r="M2890" s="19">
        <f>H2890*INDEX('Pliegos Tarifarios (Santiago)'!$B:$B,MATCH($B2890,'Pliegos Tarifarios (Santiago)'!$A:$A,0))</f>
        <v>67396.958968200008</v>
      </c>
      <c r="N2890" s="19">
        <f>I2890*INDEX('Pliegos Tarifarios (Santiago)'!$C:$C,MATCH($B2890,'Pliegos Tarifarios (Santiago)'!$A:$A,0))</f>
        <v>4629.2172880000007</v>
      </c>
      <c r="O2890" s="19">
        <f>J2890*INDEX('Pliegos Tarifarios (Santiago)'!$D:$D,MATCH($B2890,'Pliegos Tarifarios (Santiago)'!$A:$A,0))</f>
        <v>19076.423772900001</v>
      </c>
      <c r="P2890" s="19">
        <f>H2890*INDEX('Pliegos Tarifarios (Santiago)'!$E:$E,MATCH($B2890,'Pliegos Tarifarios (Santiago)'!$A:$A,0))</f>
        <v>6661.7942335999996</v>
      </c>
      <c r="Q2890" s="19" cm="1">
        <f t="array" ref="Q2890">H2890*_xlfn.IFS(H2890&lt;=350,INDEX('Pliegos Tarifarios (Santiago)'!$F:$F,MATCH($B2890,'Pliegos Tarifarios (Santiago)'!$A:$A,0)),H2890&lt;=500,INDEX('Pliegos Tarifarios (Santiago)'!$G:$G,MATCH($B2890,'Pliegos Tarifarios (Santiago)'!$A:$A,0)),H2890&lt;=1000,INDEX('Pliegos Tarifarios (Santiago)'!$H:$H,MATCH($B2890,'Pliegos Tarifarios (Santiago)'!$A:$A,0)),H2890&lt;=5000,INDEX('Pliegos Tarifarios (Santiago)'!$I:$I,MATCH($B2890,'Pliegos Tarifarios (Santiago)'!$A:$A,0)),H2890&gt;5000,INDEX('Pliegos Tarifarios (Santiago)'!$J:$J,MATCH($B2890,'Pliegos Tarifarios (Santiago)'!$A:$A,0)))/1.19</f>
        <v>1230.1823586554624</v>
      </c>
      <c r="R2890" s="19">
        <f>INDEX('Pliegos Tarifarios (Santiago)'!$K:$K,MATCH($B2890,'Pliegos Tarifarios (Santiago)'!$A:$A,0))</f>
        <v>733.35299999999995</v>
      </c>
      <c r="S2890" s="21">
        <f t="shared" si="179"/>
        <v>99727.929621355477</v>
      </c>
      <c r="T2890" s="21">
        <f t="shared" ref="T2890:T2953" si="180">S2890*0.19</f>
        <v>18948.30662805754</v>
      </c>
      <c r="U2890" s="19">
        <v>0</v>
      </c>
      <c r="V2890" s="21">
        <f t="shared" ref="V2890:V2953" si="181">SUM(S2890:T2890)</f>
        <v>118676.23624941302</v>
      </c>
    </row>
    <row r="2891" spans="1:22" x14ac:dyDescent="0.3">
      <c r="A2891" s="7" t="s">
        <v>143</v>
      </c>
      <c r="B2891" s="7">
        <v>12</v>
      </c>
      <c r="C2891" s="8" t="s">
        <v>178</v>
      </c>
      <c r="D2891" s="7" t="s">
        <v>368</v>
      </c>
      <c r="E2891" s="7" t="s">
        <v>356</v>
      </c>
      <c r="F2891" s="8" t="s">
        <v>49</v>
      </c>
      <c r="G2891" s="7" t="s">
        <v>30</v>
      </c>
      <c r="H2891" s="9">
        <v>511.63350000000003</v>
      </c>
      <c r="I2891" s="9">
        <v>1.3471</v>
      </c>
      <c r="J2891" s="9">
        <v>1.3138000000000001</v>
      </c>
      <c r="K2891" s="10">
        <v>0.97528023160864086</v>
      </c>
      <c r="L2891" s="9">
        <v>16.5</v>
      </c>
      <c r="M2891" s="19">
        <f>H2891*INDEX('Pliegos Tarifarios (Santiago)'!$B:$B,MATCH($B2891,'Pliegos Tarifarios (Santiago)'!$A:$A,0))</f>
        <v>67414.364860500005</v>
      </c>
      <c r="N2891" s="19">
        <f>I2891*INDEX('Pliegos Tarifarios (Santiago)'!$C:$C,MATCH($B2891,'Pliegos Tarifarios (Santiago)'!$A:$A,0))</f>
        <v>4667.6785993000003</v>
      </c>
      <c r="O2891" s="19">
        <f>J2891*INDEX('Pliegos Tarifarios (Santiago)'!$D:$D,MATCH($B2891,'Pliegos Tarifarios (Santiago)'!$A:$A,0))</f>
        <v>19101.1398162</v>
      </c>
      <c r="P2891" s="19">
        <f>H2891*INDEX('Pliegos Tarifarios (Santiago)'!$E:$E,MATCH($B2891,'Pliegos Tarifarios (Santiago)'!$A:$A,0))</f>
        <v>6663.5147040000002</v>
      </c>
      <c r="Q2891" s="19" cm="1">
        <f t="array" ref="Q2891">H2891*_xlfn.IFS(H2891&lt;=350,INDEX('Pliegos Tarifarios (Santiago)'!$F:$F,MATCH($B2891,'Pliegos Tarifarios (Santiago)'!$A:$A,0)),H2891&lt;=500,INDEX('Pliegos Tarifarios (Santiago)'!$G:$G,MATCH($B2891,'Pliegos Tarifarios (Santiago)'!$A:$A,0)),H2891&lt;=1000,INDEX('Pliegos Tarifarios (Santiago)'!$H:$H,MATCH($B2891,'Pliegos Tarifarios (Santiago)'!$A:$A,0)),H2891&lt;=5000,INDEX('Pliegos Tarifarios (Santiago)'!$I:$I,MATCH($B2891,'Pliegos Tarifarios (Santiago)'!$A:$A,0)),H2891&gt;5000,INDEX('Pliegos Tarifarios (Santiago)'!$J:$J,MATCH($B2891,'Pliegos Tarifarios (Santiago)'!$A:$A,0)))/1.19</f>
        <v>1230.5000647058826</v>
      </c>
      <c r="R2891" s="19">
        <f>INDEX('Pliegos Tarifarios (Santiago)'!$K:$K,MATCH($B2891,'Pliegos Tarifarios (Santiago)'!$A:$A,0))</f>
        <v>733.35299999999995</v>
      </c>
      <c r="S2891" s="21">
        <f t="shared" si="179"/>
        <v>99810.551044705877</v>
      </c>
      <c r="T2891" s="21">
        <f t="shared" si="180"/>
        <v>18964.004698494118</v>
      </c>
      <c r="U2891" s="19">
        <v>0</v>
      </c>
      <c r="V2891" s="21">
        <f t="shared" si="181"/>
        <v>118774.55574319999</v>
      </c>
    </row>
    <row r="2892" spans="1:22" x14ac:dyDescent="0.3">
      <c r="A2892" s="7" t="s">
        <v>143</v>
      </c>
      <c r="B2892" s="7">
        <v>12</v>
      </c>
      <c r="C2892" s="8" t="s">
        <v>178</v>
      </c>
      <c r="D2892" s="7" t="s">
        <v>369</v>
      </c>
      <c r="E2892" s="7" t="s">
        <v>356</v>
      </c>
      <c r="F2892" s="8" t="s">
        <v>370</v>
      </c>
      <c r="G2892" s="7" t="s">
        <v>30</v>
      </c>
      <c r="H2892" s="9">
        <v>511.65690000000001</v>
      </c>
      <c r="I2892" s="9">
        <v>1.3617999999999999</v>
      </c>
      <c r="J2892" s="9">
        <v>1.3617999999999999</v>
      </c>
      <c r="K2892" s="10">
        <v>1</v>
      </c>
      <c r="L2892" s="9">
        <v>16.510000000000002</v>
      </c>
      <c r="M2892" s="19">
        <f>H2892*INDEX('Pliegos Tarifarios (Santiago)'!$B:$B,MATCH($B2892,'Pliegos Tarifarios (Santiago)'!$A:$A,0))</f>
        <v>67417.448114700004</v>
      </c>
      <c r="N2892" s="19">
        <f>I2892*INDEX('Pliegos Tarifarios (Santiago)'!$C:$C,MATCH($B2892,'Pliegos Tarifarios (Santiago)'!$A:$A,0))</f>
        <v>4718.6138493999997</v>
      </c>
      <c r="O2892" s="19">
        <f>J2892*INDEX('Pliegos Tarifarios (Santiago)'!$D:$D,MATCH($B2892,'Pliegos Tarifarios (Santiago)'!$A:$A,0))</f>
        <v>19799.004568199998</v>
      </c>
      <c r="P2892" s="19">
        <f>H2892*INDEX('Pliegos Tarifarios (Santiago)'!$E:$E,MATCH($B2892,'Pliegos Tarifarios (Santiago)'!$A:$A,0))</f>
        <v>6663.8194655999996</v>
      </c>
      <c r="Q2892" s="19" cm="1">
        <f t="array" ref="Q2892">H2892*_xlfn.IFS(H2892&lt;=350,INDEX('Pliegos Tarifarios (Santiago)'!$F:$F,MATCH($B2892,'Pliegos Tarifarios (Santiago)'!$A:$A,0)),H2892&lt;=500,INDEX('Pliegos Tarifarios (Santiago)'!$G:$G,MATCH($B2892,'Pliegos Tarifarios (Santiago)'!$A:$A,0)),H2892&lt;=1000,INDEX('Pliegos Tarifarios (Santiago)'!$H:$H,MATCH($B2892,'Pliegos Tarifarios (Santiago)'!$A:$A,0)),H2892&lt;=5000,INDEX('Pliegos Tarifarios (Santiago)'!$I:$I,MATCH($B2892,'Pliegos Tarifarios (Santiago)'!$A:$A,0)),H2892&gt;5000,INDEX('Pliegos Tarifarios (Santiago)'!$J:$J,MATCH($B2892,'Pliegos Tarifarios (Santiago)'!$A:$A,0)))/1.19</f>
        <v>1230.5563426890758</v>
      </c>
      <c r="R2892" s="19">
        <f>INDEX('Pliegos Tarifarios (Santiago)'!$K:$K,MATCH($B2892,'Pliegos Tarifarios (Santiago)'!$A:$A,0))</f>
        <v>733.35299999999995</v>
      </c>
      <c r="S2892" s="21">
        <f t="shared" si="179"/>
        <v>100562.79534058907</v>
      </c>
      <c r="T2892" s="21">
        <f t="shared" si="180"/>
        <v>19106.931114711922</v>
      </c>
      <c r="U2892" s="19">
        <v>0</v>
      </c>
      <c r="V2892" s="21">
        <f t="shared" si="181"/>
        <v>119669.72645530099</v>
      </c>
    </row>
    <row r="2893" spans="1:22" x14ac:dyDescent="0.3">
      <c r="A2893" s="7" t="s">
        <v>143</v>
      </c>
      <c r="B2893" s="7">
        <v>12</v>
      </c>
      <c r="C2893" s="8" t="s">
        <v>178</v>
      </c>
      <c r="D2893" s="7" t="s">
        <v>371</v>
      </c>
      <c r="E2893" s="7" t="s">
        <v>356</v>
      </c>
      <c r="F2893" s="8" t="s">
        <v>372</v>
      </c>
      <c r="G2893" s="7" t="s">
        <v>30</v>
      </c>
      <c r="H2893" s="9">
        <v>512.47209999999995</v>
      </c>
      <c r="I2893" s="9">
        <v>1.3544</v>
      </c>
      <c r="J2893" s="9">
        <v>1.35</v>
      </c>
      <c r="K2893" s="10">
        <v>0.99675132900177199</v>
      </c>
      <c r="L2893" s="9">
        <v>16.53</v>
      </c>
      <c r="M2893" s="19">
        <f>H2893*INDEX('Pliegos Tarifarios (Santiago)'!$B:$B,MATCH($B2893,'Pliegos Tarifarios (Santiago)'!$A:$A,0))</f>
        <v>67524.861312299996</v>
      </c>
      <c r="N2893" s="19">
        <f>I2893*INDEX('Pliegos Tarifarios (Santiago)'!$C:$C,MATCH($B2893,'Pliegos Tarifarios (Santiago)'!$A:$A,0))</f>
        <v>4692.9729752000003</v>
      </c>
      <c r="O2893" s="19">
        <f>J2893*INDEX('Pliegos Tarifarios (Santiago)'!$D:$D,MATCH($B2893,'Pliegos Tarifarios (Santiago)'!$A:$A,0))</f>
        <v>19627.44615</v>
      </c>
      <c r="P2893" s="19">
        <f>H2893*INDEX('Pliegos Tarifarios (Santiago)'!$E:$E,MATCH($B2893,'Pliegos Tarifarios (Santiago)'!$A:$A,0))</f>
        <v>6674.4366303999986</v>
      </c>
      <c r="Q2893" s="19" cm="1">
        <f t="array" ref="Q2893">H2893*_xlfn.IFS(H2893&lt;=350,INDEX('Pliegos Tarifarios (Santiago)'!$F:$F,MATCH($B2893,'Pliegos Tarifarios (Santiago)'!$A:$A,0)),H2893&lt;=500,INDEX('Pliegos Tarifarios (Santiago)'!$G:$G,MATCH($B2893,'Pliegos Tarifarios (Santiago)'!$A:$A,0)),H2893&lt;=1000,INDEX('Pliegos Tarifarios (Santiago)'!$H:$H,MATCH($B2893,'Pliegos Tarifarios (Santiago)'!$A:$A,0)),H2893&lt;=5000,INDEX('Pliegos Tarifarios (Santiago)'!$I:$I,MATCH($B2893,'Pliegos Tarifarios (Santiago)'!$A:$A,0)),H2893&gt;5000,INDEX('Pliegos Tarifarios (Santiago)'!$J:$J,MATCH($B2893,'Pliegos Tarifarios (Santiago)'!$A:$A,0)))/1.19</f>
        <v>1232.5169329411765</v>
      </c>
      <c r="R2893" s="19">
        <f>INDEX('Pliegos Tarifarios (Santiago)'!$K:$K,MATCH($B2893,'Pliegos Tarifarios (Santiago)'!$A:$A,0))</f>
        <v>733.35299999999995</v>
      </c>
      <c r="S2893" s="21">
        <f t="shared" si="179"/>
        <v>100485.58700084117</v>
      </c>
      <c r="T2893" s="21">
        <f t="shared" si="180"/>
        <v>19092.261530159823</v>
      </c>
      <c r="U2893" s="19">
        <v>0</v>
      </c>
      <c r="V2893" s="21">
        <f t="shared" si="181"/>
        <v>119577.848531001</v>
      </c>
    </row>
    <row r="2894" spans="1:22" x14ac:dyDescent="0.3">
      <c r="A2894" s="7" t="s">
        <v>143</v>
      </c>
      <c r="B2894" s="7">
        <v>12</v>
      </c>
      <c r="C2894" s="8" t="s">
        <v>178</v>
      </c>
      <c r="D2894" s="7" t="s">
        <v>373</v>
      </c>
      <c r="E2894" s="7" t="s">
        <v>356</v>
      </c>
      <c r="F2894" s="8" t="s">
        <v>374</v>
      </c>
      <c r="G2894" s="7" t="s">
        <v>30</v>
      </c>
      <c r="H2894" s="9">
        <v>511.96</v>
      </c>
      <c r="I2894" s="9">
        <v>1.339</v>
      </c>
      <c r="J2894" s="9">
        <v>1.3268</v>
      </c>
      <c r="K2894" s="10">
        <v>0.99088872292755792</v>
      </c>
      <c r="L2894" s="9">
        <v>16.510000000000002</v>
      </c>
      <c r="M2894" s="19">
        <f>H2894*INDEX('Pliegos Tarifarios (Santiago)'!$B:$B,MATCH($B2894,'Pliegos Tarifarios (Santiago)'!$A:$A,0))</f>
        <v>67457.385479999997</v>
      </c>
      <c r="N2894" s="19">
        <f>I2894*INDEX('Pliegos Tarifarios (Santiago)'!$C:$C,MATCH($B2894,'Pliegos Tarifarios (Santiago)'!$A:$A,0))</f>
        <v>4639.6122370000003</v>
      </c>
      <c r="O2894" s="19">
        <f>J2894*INDEX('Pliegos Tarifarios (Santiago)'!$D:$D,MATCH($B2894,'Pliegos Tarifarios (Santiago)'!$A:$A,0))</f>
        <v>19290.144853199999</v>
      </c>
      <c r="P2894" s="19">
        <f>H2894*INDEX('Pliegos Tarifarios (Santiago)'!$E:$E,MATCH($B2894,'Pliegos Tarifarios (Santiago)'!$A:$A,0))</f>
        <v>6667.7670399999997</v>
      </c>
      <c r="Q2894" s="19" cm="1">
        <f t="array" ref="Q2894">H2894*_xlfn.IFS(H2894&lt;=350,INDEX('Pliegos Tarifarios (Santiago)'!$F:$F,MATCH($B2894,'Pliegos Tarifarios (Santiago)'!$A:$A,0)),H2894&lt;=500,INDEX('Pliegos Tarifarios (Santiago)'!$G:$G,MATCH($B2894,'Pliegos Tarifarios (Santiago)'!$A:$A,0)),H2894&lt;=1000,INDEX('Pliegos Tarifarios (Santiago)'!$H:$H,MATCH($B2894,'Pliegos Tarifarios (Santiago)'!$A:$A,0)),H2894&lt;=5000,INDEX('Pliegos Tarifarios (Santiago)'!$I:$I,MATCH($B2894,'Pliegos Tarifarios (Santiago)'!$A:$A,0)),H2894&gt;5000,INDEX('Pliegos Tarifarios (Santiago)'!$J:$J,MATCH($B2894,'Pliegos Tarifarios (Santiago)'!$A:$A,0)))/1.19</f>
        <v>1231.2853109243699</v>
      </c>
      <c r="R2894" s="19">
        <f>INDEX('Pliegos Tarifarios (Santiago)'!$K:$K,MATCH($B2894,'Pliegos Tarifarios (Santiago)'!$A:$A,0))</f>
        <v>733.35299999999995</v>
      </c>
      <c r="S2894" s="21">
        <f t="shared" si="179"/>
        <v>100019.54792112438</v>
      </c>
      <c r="T2894" s="21">
        <f t="shared" si="180"/>
        <v>19003.714105013634</v>
      </c>
      <c r="U2894" s="19">
        <v>0</v>
      </c>
      <c r="V2894" s="21">
        <f t="shared" si="181"/>
        <v>119023.26202613802</v>
      </c>
    </row>
    <row r="2895" spans="1:22" x14ac:dyDescent="0.3">
      <c r="A2895" s="7" t="s">
        <v>143</v>
      </c>
      <c r="B2895" s="7">
        <v>12</v>
      </c>
      <c r="C2895" s="8" t="s">
        <v>178</v>
      </c>
      <c r="D2895" s="7" t="s">
        <v>375</v>
      </c>
      <c r="E2895" s="7" t="s">
        <v>59</v>
      </c>
      <c r="F2895" s="8" t="s">
        <v>376</v>
      </c>
      <c r="G2895" s="7" t="s">
        <v>30</v>
      </c>
      <c r="H2895" s="9">
        <v>341.50729999999999</v>
      </c>
      <c r="I2895" s="9">
        <v>0.90290000000000004</v>
      </c>
      <c r="J2895" s="9">
        <v>0.88549999999999995</v>
      </c>
      <c r="K2895" s="10">
        <v>0.98072876287517985</v>
      </c>
      <c r="L2895" s="9">
        <v>11.02</v>
      </c>
      <c r="M2895" s="19">
        <f>H2895*INDEX('Pliegos Tarifarios (Santiago)'!$B:$B,MATCH($B2895,'Pliegos Tarifarios (Santiago)'!$A:$A,0))</f>
        <v>44998.026369899999</v>
      </c>
      <c r="N2895" s="19">
        <f>I2895*INDEX('Pliegos Tarifarios (Santiago)'!$C:$C,MATCH($B2895,'Pliegos Tarifarios (Santiago)'!$A:$A,0))</f>
        <v>3128.5331507000001</v>
      </c>
      <c r="O2895" s="19">
        <f>J2895*INDEX('Pliegos Tarifarios (Santiago)'!$D:$D,MATCH($B2895,'Pliegos Tarifarios (Santiago)'!$A:$A,0))</f>
        <v>12874.1507895</v>
      </c>
      <c r="P2895" s="19">
        <f>H2895*INDEX('Pliegos Tarifarios (Santiago)'!$E:$E,MATCH($B2895,'Pliegos Tarifarios (Santiago)'!$A:$A,0))</f>
        <v>4447.7910751999998</v>
      </c>
      <c r="Q2895" s="19" cm="1">
        <f t="array" ref="Q2895">H2895*_xlfn.IFS(H2895&lt;=350,INDEX('Pliegos Tarifarios (Santiago)'!$F:$F,MATCH($B2895,'Pliegos Tarifarios (Santiago)'!$A:$A,0)),H2895&lt;=500,INDEX('Pliegos Tarifarios (Santiago)'!$G:$G,MATCH($B2895,'Pliegos Tarifarios (Santiago)'!$A:$A,0)),H2895&lt;=1000,INDEX('Pliegos Tarifarios (Santiago)'!$H:$H,MATCH($B2895,'Pliegos Tarifarios (Santiago)'!$A:$A,0)),H2895&lt;=5000,INDEX('Pliegos Tarifarios (Santiago)'!$I:$I,MATCH($B2895,'Pliegos Tarifarios (Santiago)'!$A:$A,0)),H2895&gt;5000,INDEX('Pliegos Tarifarios (Santiago)'!$J:$J,MATCH($B2895,'Pliegos Tarifarios (Santiago)'!$A:$A,0)))/1.19</f>
        <v>245.36869033613448</v>
      </c>
      <c r="R2895" s="19">
        <f>INDEX('Pliegos Tarifarios (Santiago)'!$K:$K,MATCH($B2895,'Pliegos Tarifarios (Santiago)'!$A:$A,0))</f>
        <v>733.35299999999995</v>
      </c>
      <c r="S2895" s="21">
        <f t="shared" si="179"/>
        <v>66427.223075636139</v>
      </c>
      <c r="T2895" s="21">
        <f t="shared" si="180"/>
        <v>12621.172384370866</v>
      </c>
      <c r="U2895" s="19">
        <v>0</v>
      </c>
      <c r="V2895" s="21">
        <f t="shared" si="181"/>
        <v>79048.395460006999</v>
      </c>
    </row>
    <row r="2896" spans="1:22" x14ac:dyDescent="0.3">
      <c r="A2896" s="7" t="s">
        <v>143</v>
      </c>
      <c r="B2896" s="7">
        <v>12</v>
      </c>
      <c r="C2896" s="8" t="s">
        <v>178</v>
      </c>
      <c r="D2896" s="7" t="s">
        <v>377</v>
      </c>
      <c r="E2896" s="7" t="s">
        <v>59</v>
      </c>
      <c r="F2896" s="8" t="s">
        <v>378</v>
      </c>
      <c r="G2896" s="7" t="s">
        <v>30</v>
      </c>
      <c r="H2896" s="9">
        <v>341.2903</v>
      </c>
      <c r="I2896" s="9">
        <v>0.89259999999999995</v>
      </c>
      <c r="J2896" s="9">
        <v>0.89200000000000002</v>
      </c>
      <c r="K2896" s="10">
        <v>0.9993278064082457</v>
      </c>
      <c r="L2896" s="9">
        <v>11.01</v>
      </c>
      <c r="M2896" s="19">
        <f>H2896*INDEX('Pliegos Tarifarios (Santiago)'!$B:$B,MATCH($B2896,'Pliegos Tarifarios (Santiago)'!$A:$A,0))</f>
        <v>44969.433798900005</v>
      </c>
      <c r="N2896" s="19">
        <f>I2896*INDEX('Pliegos Tarifarios (Santiago)'!$C:$C,MATCH($B2896,'Pliegos Tarifarios (Santiago)'!$A:$A,0))</f>
        <v>3092.8438258000001</v>
      </c>
      <c r="O2896" s="19">
        <f>J2896*INDEX('Pliegos Tarifarios (Santiago)'!$D:$D,MATCH($B2896,'Pliegos Tarifarios (Santiago)'!$A:$A,0))</f>
        <v>12968.653308000001</v>
      </c>
      <c r="P2896" s="19">
        <f>H2896*INDEX('Pliegos Tarifarios (Santiago)'!$E:$E,MATCH($B2896,'Pliegos Tarifarios (Santiago)'!$A:$A,0))</f>
        <v>4444.9648671999994</v>
      </c>
      <c r="Q2896" s="19" cm="1">
        <f t="array" ref="Q2896">H2896*_xlfn.IFS(H2896&lt;=350,INDEX('Pliegos Tarifarios (Santiago)'!$F:$F,MATCH($B2896,'Pliegos Tarifarios (Santiago)'!$A:$A,0)),H2896&lt;=500,INDEX('Pliegos Tarifarios (Santiago)'!$G:$G,MATCH($B2896,'Pliegos Tarifarios (Santiago)'!$A:$A,0)),H2896&lt;=1000,INDEX('Pliegos Tarifarios (Santiago)'!$H:$H,MATCH($B2896,'Pliegos Tarifarios (Santiago)'!$A:$A,0)),H2896&lt;=5000,INDEX('Pliegos Tarifarios (Santiago)'!$I:$I,MATCH($B2896,'Pliegos Tarifarios (Santiago)'!$A:$A,0)),H2896&gt;5000,INDEX('Pliegos Tarifarios (Santiago)'!$J:$J,MATCH($B2896,'Pliegos Tarifarios (Santiago)'!$A:$A,0)))/1.19</f>
        <v>245.21277857142857</v>
      </c>
      <c r="R2896" s="19">
        <f>INDEX('Pliegos Tarifarios (Santiago)'!$K:$K,MATCH($B2896,'Pliegos Tarifarios (Santiago)'!$A:$A,0))</f>
        <v>733.35299999999995</v>
      </c>
      <c r="S2896" s="21">
        <f t="shared" si="179"/>
        <v>66454.461578471441</v>
      </c>
      <c r="T2896" s="21">
        <f t="shared" si="180"/>
        <v>12626.347699909575</v>
      </c>
      <c r="U2896" s="19">
        <v>0</v>
      </c>
      <c r="V2896" s="21">
        <f t="shared" si="181"/>
        <v>79080.809278381013</v>
      </c>
    </row>
    <row r="2897" spans="1:22" x14ac:dyDescent="0.3">
      <c r="A2897" s="7" t="s">
        <v>143</v>
      </c>
      <c r="B2897" s="7">
        <v>12</v>
      </c>
      <c r="C2897" s="8" t="s">
        <v>178</v>
      </c>
      <c r="D2897" s="7" t="s">
        <v>379</v>
      </c>
      <c r="E2897" s="7" t="s">
        <v>59</v>
      </c>
      <c r="F2897" s="8" t="s">
        <v>380</v>
      </c>
      <c r="G2897" s="7" t="s">
        <v>30</v>
      </c>
      <c r="H2897" s="9">
        <v>341.24970000000002</v>
      </c>
      <c r="I2897" s="9">
        <v>0.91720000000000002</v>
      </c>
      <c r="J2897" s="9">
        <v>0.8881</v>
      </c>
      <c r="K2897" s="10">
        <v>0.9682730047972089</v>
      </c>
      <c r="L2897" s="9">
        <v>11.01</v>
      </c>
      <c r="M2897" s="19">
        <f>H2897*INDEX('Pliegos Tarifarios (Santiago)'!$B:$B,MATCH($B2897,'Pliegos Tarifarios (Santiago)'!$A:$A,0))</f>
        <v>44964.084221100005</v>
      </c>
      <c r="N2897" s="19">
        <f>I2897*INDEX('Pliegos Tarifarios (Santiago)'!$C:$C,MATCH($B2897,'Pliegos Tarifarios (Santiago)'!$A:$A,0))</f>
        <v>3178.0824076000004</v>
      </c>
      <c r="O2897" s="19">
        <f>J2897*INDEX('Pliegos Tarifarios (Santiago)'!$D:$D,MATCH($B2897,'Pliegos Tarifarios (Santiago)'!$A:$A,0))</f>
        <v>12911.951796900001</v>
      </c>
      <c r="P2897" s="19">
        <f>H2897*INDEX('Pliegos Tarifarios (Santiago)'!$E:$E,MATCH($B2897,'Pliegos Tarifarios (Santiago)'!$A:$A,0))</f>
        <v>4444.4360927999996</v>
      </c>
      <c r="Q2897" s="19" cm="1">
        <f t="array" ref="Q2897">H2897*_xlfn.IFS(H2897&lt;=350,INDEX('Pliegos Tarifarios (Santiago)'!$F:$F,MATCH($B2897,'Pliegos Tarifarios (Santiago)'!$A:$A,0)),H2897&lt;=500,INDEX('Pliegos Tarifarios (Santiago)'!$G:$G,MATCH($B2897,'Pliegos Tarifarios (Santiago)'!$A:$A,0)),H2897&lt;=1000,INDEX('Pliegos Tarifarios (Santiago)'!$H:$H,MATCH($B2897,'Pliegos Tarifarios (Santiago)'!$A:$A,0)),H2897&lt;=5000,INDEX('Pliegos Tarifarios (Santiago)'!$I:$I,MATCH($B2897,'Pliegos Tarifarios (Santiago)'!$A:$A,0)),H2897&gt;5000,INDEX('Pliegos Tarifarios (Santiago)'!$J:$J,MATCH($B2897,'Pliegos Tarifarios (Santiago)'!$A:$A,0)))/1.19</f>
        <v>245.18360798319333</v>
      </c>
      <c r="R2897" s="19">
        <f>INDEX('Pliegos Tarifarios (Santiago)'!$K:$K,MATCH($B2897,'Pliegos Tarifarios (Santiago)'!$A:$A,0))</f>
        <v>733.35299999999995</v>
      </c>
      <c r="S2897" s="21">
        <f t="shared" si="179"/>
        <v>66477.091126383209</v>
      </c>
      <c r="T2897" s="21">
        <f t="shared" si="180"/>
        <v>12630.647314012809</v>
      </c>
      <c r="U2897" s="19">
        <v>0</v>
      </c>
      <c r="V2897" s="21">
        <f t="shared" si="181"/>
        <v>79107.738440396017</v>
      </c>
    </row>
    <row r="2898" spans="1:22" x14ac:dyDescent="0.3">
      <c r="A2898" s="7" t="s">
        <v>143</v>
      </c>
      <c r="B2898" s="7">
        <v>12</v>
      </c>
      <c r="C2898" s="8" t="s">
        <v>178</v>
      </c>
      <c r="D2898" s="7" t="s">
        <v>381</v>
      </c>
      <c r="E2898" s="7" t="s">
        <v>59</v>
      </c>
      <c r="F2898" s="8" t="s">
        <v>382</v>
      </c>
      <c r="G2898" s="7" t="s">
        <v>30</v>
      </c>
      <c r="H2898" s="9">
        <v>340.70080000000002</v>
      </c>
      <c r="I2898" s="9">
        <v>0.9002</v>
      </c>
      <c r="J2898" s="9">
        <v>0.88100000000000001</v>
      </c>
      <c r="K2898" s="10">
        <v>0.97867140635414351</v>
      </c>
      <c r="L2898" s="9">
        <v>10.99</v>
      </c>
      <c r="M2898" s="19">
        <f>H2898*INDEX('Pliegos Tarifarios (Santiago)'!$B:$B,MATCH($B2898,'Pliegos Tarifarios (Santiago)'!$A:$A,0))</f>
        <v>44891.759510400007</v>
      </c>
      <c r="N2898" s="19">
        <f>I2898*INDEX('Pliegos Tarifarios (Santiago)'!$C:$C,MATCH($B2898,'Pliegos Tarifarios (Santiago)'!$A:$A,0))</f>
        <v>3119.1776966000002</v>
      </c>
      <c r="O2898" s="19">
        <f>J2898*INDEX('Pliegos Tarifarios (Santiago)'!$D:$D,MATCH($B2898,'Pliegos Tarifarios (Santiago)'!$A:$A,0))</f>
        <v>12808.725969000001</v>
      </c>
      <c r="P2898" s="19">
        <f>H2898*INDEX('Pliegos Tarifarios (Santiago)'!$E:$E,MATCH($B2898,'Pliegos Tarifarios (Santiago)'!$A:$A,0))</f>
        <v>4437.2872191999995</v>
      </c>
      <c r="Q2898" s="19" cm="1">
        <f t="array" ref="Q2898">H2898*_xlfn.IFS(H2898&lt;=350,INDEX('Pliegos Tarifarios (Santiago)'!$F:$F,MATCH($B2898,'Pliegos Tarifarios (Santiago)'!$A:$A,0)),H2898&lt;=500,INDEX('Pliegos Tarifarios (Santiago)'!$G:$G,MATCH($B2898,'Pliegos Tarifarios (Santiago)'!$A:$A,0)),H2898&lt;=1000,INDEX('Pliegos Tarifarios (Santiago)'!$H:$H,MATCH($B2898,'Pliegos Tarifarios (Santiago)'!$A:$A,0)),H2898&lt;=5000,INDEX('Pliegos Tarifarios (Santiago)'!$I:$I,MATCH($B2898,'Pliegos Tarifarios (Santiago)'!$A:$A,0)),H2898&gt;5000,INDEX('Pliegos Tarifarios (Santiago)'!$J:$J,MATCH($B2898,'Pliegos Tarifarios (Santiago)'!$A:$A,0)))/1.19</f>
        <v>244.78923025210088</v>
      </c>
      <c r="R2898" s="19">
        <f>INDEX('Pliegos Tarifarios (Santiago)'!$K:$K,MATCH($B2898,'Pliegos Tarifarios (Santiago)'!$A:$A,0))</f>
        <v>733.35299999999995</v>
      </c>
      <c r="S2898" s="21">
        <f t="shared" si="179"/>
        <v>66235.092625452104</v>
      </c>
      <c r="T2898" s="21">
        <f t="shared" si="180"/>
        <v>12584.6675988359</v>
      </c>
      <c r="U2898" s="19">
        <v>0</v>
      </c>
      <c r="V2898" s="21">
        <f t="shared" si="181"/>
        <v>78819.760224288009</v>
      </c>
    </row>
    <row r="2899" spans="1:22" x14ac:dyDescent="0.3">
      <c r="A2899" s="7" t="s">
        <v>143</v>
      </c>
      <c r="B2899" s="7">
        <v>12</v>
      </c>
      <c r="C2899" s="8" t="s">
        <v>178</v>
      </c>
      <c r="D2899" s="7" t="s">
        <v>383</v>
      </c>
      <c r="E2899" s="7" t="s">
        <v>59</v>
      </c>
      <c r="F2899" s="8" t="s">
        <v>384</v>
      </c>
      <c r="G2899" s="7" t="s">
        <v>30</v>
      </c>
      <c r="H2899" s="9">
        <v>341.40010000000001</v>
      </c>
      <c r="I2899" s="9">
        <v>0.9022</v>
      </c>
      <c r="J2899" s="9">
        <v>0.9022</v>
      </c>
      <c r="K2899" s="10">
        <v>1</v>
      </c>
      <c r="L2899" s="9">
        <v>11.01</v>
      </c>
      <c r="M2899" s="19">
        <f>H2899*INDEX('Pliegos Tarifarios (Santiago)'!$B:$B,MATCH($B2899,'Pliegos Tarifarios (Santiago)'!$A:$A,0))</f>
        <v>44983.901376300004</v>
      </c>
      <c r="N2899" s="19">
        <f>I2899*INDEX('Pliegos Tarifarios (Santiago)'!$C:$C,MATCH($B2899,'Pliegos Tarifarios (Santiago)'!$A:$A,0))</f>
        <v>3126.1076626000004</v>
      </c>
      <c r="O2899" s="19">
        <f>J2899*INDEX('Pliegos Tarifarios (Santiago)'!$D:$D,MATCH($B2899,'Pliegos Tarifarios (Santiago)'!$A:$A,0))</f>
        <v>13116.9495678</v>
      </c>
      <c r="P2899" s="19">
        <f>H2899*INDEX('Pliegos Tarifarios (Santiago)'!$E:$E,MATCH($B2899,'Pliegos Tarifarios (Santiago)'!$A:$A,0))</f>
        <v>4446.3949023999994</v>
      </c>
      <c r="Q2899" s="19" cm="1">
        <f t="array" ref="Q2899">H2899*_xlfn.IFS(H2899&lt;=350,INDEX('Pliegos Tarifarios (Santiago)'!$F:$F,MATCH($B2899,'Pliegos Tarifarios (Santiago)'!$A:$A,0)),H2899&lt;=500,INDEX('Pliegos Tarifarios (Santiago)'!$G:$G,MATCH($B2899,'Pliegos Tarifarios (Santiago)'!$A:$A,0)),H2899&lt;=1000,INDEX('Pliegos Tarifarios (Santiago)'!$H:$H,MATCH($B2899,'Pliegos Tarifarios (Santiago)'!$A:$A,0)),H2899&lt;=5000,INDEX('Pliegos Tarifarios (Santiago)'!$I:$I,MATCH($B2899,'Pliegos Tarifarios (Santiago)'!$A:$A,0)),H2899&gt;5000,INDEX('Pliegos Tarifarios (Santiago)'!$J:$J,MATCH($B2899,'Pliegos Tarifarios (Santiago)'!$A:$A,0)))/1.19</f>
        <v>245.29166848739496</v>
      </c>
      <c r="R2899" s="19">
        <f>INDEX('Pliegos Tarifarios (Santiago)'!$K:$K,MATCH($B2899,'Pliegos Tarifarios (Santiago)'!$A:$A,0))</f>
        <v>733.35299999999995</v>
      </c>
      <c r="S2899" s="21">
        <f t="shared" si="179"/>
        <v>66651.998177587404</v>
      </c>
      <c r="T2899" s="21">
        <f t="shared" si="180"/>
        <v>12663.879653741607</v>
      </c>
      <c r="U2899" s="19">
        <v>0</v>
      </c>
      <c r="V2899" s="21">
        <f t="shared" si="181"/>
        <v>79315.877831329009</v>
      </c>
    </row>
    <row r="2900" spans="1:22" x14ac:dyDescent="0.3">
      <c r="A2900" s="7" t="s">
        <v>143</v>
      </c>
      <c r="B2900" s="7">
        <v>12</v>
      </c>
      <c r="C2900" s="8" t="s">
        <v>178</v>
      </c>
      <c r="D2900" s="7" t="s">
        <v>385</v>
      </c>
      <c r="E2900" s="7" t="s">
        <v>59</v>
      </c>
      <c r="F2900" s="8" t="s">
        <v>386</v>
      </c>
      <c r="G2900" s="7" t="s">
        <v>30</v>
      </c>
      <c r="H2900" s="9">
        <v>511.7525</v>
      </c>
      <c r="I2900" s="9">
        <v>1.3446</v>
      </c>
      <c r="J2900" s="9">
        <v>1.3099000000000001</v>
      </c>
      <c r="K2900" s="10">
        <v>0.97419306857057864</v>
      </c>
      <c r="L2900" s="9">
        <v>16.510000000000002</v>
      </c>
      <c r="M2900" s="19">
        <f>H2900*INDEX('Pliegos Tarifarios (Santiago)'!$B:$B,MATCH($B2900,'Pliegos Tarifarios (Santiago)'!$A:$A,0))</f>
        <v>67430.04465750001</v>
      </c>
      <c r="N2900" s="19">
        <f>I2900*INDEX('Pliegos Tarifarios (Santiago)'!$C:$C,MATCH($B2900,'Pliegos Tarifarios (Santiago)'!$A:$A,0))</f>
        <v>4659.0161418000007</v>
      </c>
      <c r="O2900" s="19">
        <f>J2900*INDEX('Pliegos Tarifarios (Santiago)'!$D:$D,MATCH($B2900,'Pliegos Tarifarios (Santiago)'!$A:$A,0))</f>
        <v>19044.4383051</v>
      </c>
      <c r="P2900" s="19">
        <f>H2900*INDEX('Pliegos Tarifarios (Santiago)'!$E:$E,MATCH($B2900,'Pliegos Tarifarios (Santiago)'!$A:$A,0))</f>
        <v>6665.0645599999998</v>
      </c>
      <c r="Q2900" s="19" cm="1">
        <f t="array" ref="Q2900">H2900*_xlfn.IFS(H2900&lt;=350,INDEX('Pliegos Tarifarios (Santiago)'!$F:$F,MATCH($B2900,'Pliegos Tarifarios (Santiago)'!$A:$A,0)),H2900&lt;=500,INDEX('Pliegos Tarifarios (Santiago)'!$G:$G,MATCH($B2900,'Pliegos Tarifarios (Santiago)'!$A:$A,0)),H2900&lt;=1000,INDEX('Pliegos Tarifarios (Santiago)'!$H:$H,MATCH($B2900,'Pliegos Tarifarios (Santiago)'!$A:$A,0)),H2900&lt;=5000,INDEX('Pliegos Tarifarios (Santiago)'!$I:$I,MATCH($B2900,'Pliegos Tarifarios (Santiago)'!$A:$A,0)),H2900&gt;5000,INDEX('Pliegos Tarifarios (Santiago)'!$J:$J,MATCH($B2900,'Pliegos Tarifarios (Santiago)'!$A:$A,0)))/1.19</f>
        <v>1230.7862647058823</v>
      </c>
      <c r="R2900" s="19">
        <f>INDEX('Pliegos Tarifarios (Santiago)'!$K:$K,MATCH($B2900,'Pliegos Tarifarios (Santiago)'!$A:$A,0))</f>
        <v>733.35299999999995</v>
      </c>
      <c r="S2900" s="21">
        <f t="shared" si="179"/>
        <v>99762.702929105901</v>
      </c>
      <c r="T2900" s="21">
        <f t="shared" si="180"/>
        <v>18954.913556530122</v>
      </c>
      <c r="U2900" s="19">
        <v>0</v>
      </c>
      <c r="V2900" s="21">
        <f t="shared" si="181"/>
        <v>118717.61648563603</v>
      </c>
    </row>
    <row r="2901" spans="1:22" x14ac:dyDescent="0.3">
      <c r="A2901" s="7" t="s">
        <v>143</v>
      </c>
      <c r="B2901" s="7">
        <v>12</v>
      </c>
      <c r="C2901" s="8" t="s">
        <v>178</v>
      </c>
      <c r="D2901" s="7" t="s">
        <v>387</v>
      </c>
      <c r="E2901" s="7" t="s">
        <v>388</v>
      </c>
      <c r="F2901" s="8" t="s">
        <v>389</v>
      </c>
      <c r="G2901" s="7" t="s">
        <v>30</v>
      </c>
      <c r="H2901" s="9">
        <v>512.47190000000001</v>
      </c>
      <c r="I2901" s="9">
        <v>1.3431999999999999</v>
      </c>
      <c r="J2901" s="9">
        <v>1.3197000000000001</v>
      </c>
      <c r="K2901" s="10">
        <v>0.98250446694461002</v>
      </c>
      <c r="L2901" s="9">
        <v>16.53</v>
      </c>
      <c r="M2901" s="19">
        <f>H2901*INDEX('Pliegos Tarifarios (Santiago)'!$B:$B,MATCH($B2901,'Pliegos Tarifarios (Santiago)'!$A:$A,0))</f>
        <v>67524.834959700005</v>
      </c>
      <c r="N2901" s="19">
        <f>I2901*INDEX('Pliegos Tarifarios (Santiago)'!$C:$C,MATCH($B2901,'Pliegos Tarifarios (Santiago)'!$A:$A,0))</f>
        <v>4654.1651656000004</v>
      </c>
      <c r="O2901" s="19">
        <f>J2901*INDEX('Pliegos Tarifarios (Santiago)'!$D:$D,MATCH($B2901,'Pliegos Tarifarios (Santiago)'!$A:$A,0))</f>
        <v>19186.919025300002</v>
      </c>
      <c r="P2901" s="19">
        <f>H2901*INDEX('Pliegos Tarifarios (Santiago)'!$E:$E,MATCH($B2901,'Pliegos Tarifarios (Santiago)'!$A:$A,0))</f>
        <v>6674.4340255999996</v>
      </c>
      <c r="Q2901" s="19" cm="1">
        <f t="array" ref="Q2901">H2901*_xlfn.IFS(H2901&lt;=350,INDEX('Pliegos Tarifarios (Santiago)'!$F:$F,MATCH($B2901,'Pliegos Tarifarios (Santiago)'!$A:$A,0)),H2901&lt;=500,INDEX('Pliegos Tarifarios (Santiago)'!$G:$G,MATCH($B2901,'Pliegos Tarifarios (Santiago)'!$A:$A,0)),H2901&lt;=1000,INDEX('Pliegos Tarifarios (Santiago)'!$H:$H,MATCH($B2901,'Pliegos Tarifarios (Santiago)'!$A:$A,0)),H2901&lt;=5000,INDEX('Pliegos Tarifarios (Santiago)'!$I:$I,MATCH($B2901,'Pliegos Tarifarios (Santiago)'!$A:$A,0)),H2901&gt;5000,INDEX('Pliegos Tarifarios (Santiago)'!$J:$J,MATCH($B2901,'Pliegos Tarifarios (Santiago)'!$A:$A,0)))/1.19</f>
        <v>1232.5164519327734</v>
      </c>
      <c r="R2901" s="19">
        <f>INDEX('Pliegos Tarifarios (Santiago)'!$K:$K,MATCH($B2901,'Pliegos Tarifarios (Santiago)'!$A:$A,0))</f>
        <v>733.35299999999995</v>
      </c>
      <c r="S2901" s="21">
        <f t="shared" si="179"/>
        <v>100006.22262813277</v>
      </c>
      <c r="T2901" s="21">
        <f t="shared" si="180"/>
        <v>19001.182299345226</v>
      </c>
      <c r="U2901" s="19">
        <v>0</v>
      </c>
      <c r="V2901" s="21">
        <f t="shared" si="181"/>
        <v>119007.404927478</v>
      </c>
    </row>
    <row r="2902" spans="1:22" x14ac:dyDescent="0.3">
      <c r="A2902" s="7" t="s">
        <v>143</v>
      </c>
      <c r="B2902" s="7">
        <v>12</v>
      </c>
      <c r="C2902" s="8" t="s">
        <v>178</v>
      </c>
      <c r="D2902" s="7" t="s">
        <v>390</v>
      </c>
      <c r="E2902" s="7" t="s">
        <v>388</v>
      </c>
      <c r="F2902" s="8" t="s">
        <v>391</v>
      </c>
      <c r="G2902" s="7" t="s">
        <v>30</v>
      </c>
      <c r="H2902" s="9">
        <v>511.35399999999998</v>
      </c>
      <c r="I2902" s="9">
        <v>1.3304</v>
      </c>
      <c r="J2902" s="9">
        <v>1.3199000000000001</v>
      </c>
      <c r="K2902" s="10">
        <v>0.99210763680096214</v>
      </c>
      <c r="L2902" s="9">
        <v>16.5</v>
      </c>
      <c r="M2902" s="19">
        <f>H2902*INDEX('Pliegos Tarifarios (Santiago)'!$B:$B,MATCH($B2902,'Pliegos Tarifarios (Santiago)'!$A:$A,0))</f>
        <v>67377.537102000002</v>
      </c>
      <c r="N2902" s="19">
        <f>I2902*INDEX('Pliegos Tarifarios (Santiago)'!$C:$C,MATCH($B2902,'Pliegos Tarifarios (Santiago)'!$A:$A,0))</f>
        <v>4609.8133832000003</v>
      </c>
      <c r="O2902" s="19">
        <f>J2902*INDEX('Pliegos Tarifarios (Santiago)'!$D:$D,MATCH($B2902,'Pliegos Tarifarios (Santiago)'!$A:$A,0))</f>
        <v>19189.826795100002</v>
      </c>
      <c r="P2902" s="19">
        <f>H2902*INDEX('Pliegos Tarifarios (Santiago)'!$E:$E,MATCH($B2902,'Pliegos Tarifarios (Santiago)'!$A:$A,0))</f>
        <v>6659.8744959999995</v>
      </c>
      <c r="Q2902" s="19" cm="1">
        <f t="array" ref="Q2902">H2902*_xlfn.IFS(H2902&lt;=350,INDEX('Pliegos Tarifarios (Santiago)'!$F:$F,MATCH($B2902,'Pliegos Tarifarios (Santiago)'!$A:$A,0)),H2902&lt;=500,INDEX('Pliegos Tarifarios (Santiago)'!$G:$G,MATCH($B2902,'Pliegos Tarifarios (Santiago)'!$A:$A,0)),H2902&lt;=1000,INDEX('Pliegos Tarifarios (Santiago)'!$H:$H,MATCH($B2902,'Pliegos Tarifarios (Santiago)'!$A:$A,0)),H2902&lt;=5000,INDEX('Pliegos Tarifarios (Santiago)'!$I:$I,MATCH($B2902,'Pliegos Tarifarios (Santiago)'!$A:$A,0)),H2902&gt;5000,INDEX('Pliegos Tarifarios (Santiago)'!$J:$J,MATCH($B2902,'Pliegos Tarifarios (Santiago)'!$A:$A,0)))/1.19</f>
        <v>1229.827855462185</v>
      </c>
      <c r="R2902" s="19">
        <f>INDEX('Pliegos Tarifarios (Santiago)'!$K:$K,MATCH($B2902,'Pliegos Tarifarios (Santiago)'!$A:$A,0))</f>
        <v>733.35299999999995</v>
      </c>
      <c r="S2902" s="21">
        <f t="shared" si="179"/>
        <v>99800.232631762192</v>
      </c>
      <c r="T2902" s="21">
        <f t="shared" si="180"/>
        <v>18962.044200034816</v>
      </c>
      <c r="U2902" s="19">
        <v>0</v>
      </c>
      <c r="V2902" s="21">
        <f t="shared" si="181"/>
        <v>118762.276831797</v>
      </c>
    </row>
    <row r="2903" spans="1:22" x14ac:dyDescent="0.3">
      <c r="A2903" s="7" t="s">
        <v>143</v>
      </c>
      <c r="B2903" s="7">
        <v>12</v>
      </c>
      <c r="C2903" s="8" t="s">
        <v>178</v>
      </c>
      <c r="D2903" s="7" t="s">
        <v>392</v>
      </c>
      <c r="E2903" s="7" t="s">
        <v>388</v>
      </c>
      <c r="F2903" s="8" t="s">
        <v>393</v>
      </c>
      <c r="G2903" s="7" t="s">
        <v>30</v>
      </c>
      <c r="H2903" s="9">
        <v>512.24279999999999</v>
      </c>
      <c r="I2903" s="9">
        <v>1.3939999999999999</v>
      </c>
      <c r="J2903" s="9">
        <v>1.365</v>
      </c>
      <c r="K2903" s="10">
        <v>0.97919655667144911</v>
      </c>
      <c r="L2903" s="9">
        <v>16.52</v>
      </c>
      <c r="M2903" s="19">
        <f>H2903*INDEX('Pliegos Tarifarios (Santiago)'!$B:$B,MATCH($B2903,'Pliegos Tarifarios (Santiago)'!$A:$A,0))</f>
        <v>67494.648056399994</v>
      </c>
      <c r="N2903" s="19">
        <f>I2903*INDEX('Pliegos Tarifarios (Santiago)'!$C:$C,MATCH($B2903,'Pliegos Tarifarios (Santiago)'!$A:$A,0))</f>
        <v>4830.1863020000001</v>
      </c>
      <c r="O2903" s="19">
        <f>J2903*INDEX('Pliegos Tarifarios (Santiago)'!$D:$D,MATCH($B2903,'Pliegos Tarifarios (Santiago)'!$A:$A,0))</f>
        <v>19845.528885</v>
      </c>
      <c r="P2903" s="19">
        <f>H2903*INDEX('Pliegos Tarifarios (Santiago)'!$E:$E,MATCH($B2903,'Pliegos Tarifarios (Santiago)'!$A:$A,0))</f>
        <v>6671.4502271999991</v>
      </c>
      <c r="Q2903" s="19" cm="1">
        <f t="array" ref="Q2903">H2903*_xlfn.IFS(H2903&lt;=350,INDEX('Pliegos Tarifarios (Santiago)'!$F:$F,MATCH($B2903,'Pliegos Tarifarios (Santiago)'!$A:$A,0)),H2903&lt;=500,INDEX('Pliegos Tarifarios (Santiago)'!$G:$G,MATCH($B2903,'Pliegos Tarifarios (Santiago)'!$A:$A,0)),H2903&lt;=1000,INDEX('Pliegos Tarifarios (Santiago)'!$H:$H,MATCH($B2903,'Pliegos Tarifarios (Santiago)'!$A:$A,0)),H2903&lt;=5000,INDEX('Pliegos Tarifarios (Santiago)'!$I:$I,MATCH($B2903,'Pliegos Tarifarios (Santiago)'!$A:$A,0)),H2903&gt;5000,INDEX('Pliegos Tarifarios (Santiago)'!$J:$J,MATCH($B2903,'Pliegos Tarifarios (Santiago)'!$A:$A,0)))/1.19</f>
        <v>1231.9654568067226</v>
      </c>
      <c r="R2903" s="19">
        <f>INDEX('Pliegos Tarifarios (Santiago)'!$K:$K,MATCH($B2903,'Pliegos Tarifarios (Santiago)'!$A:$A,0))</f>
        <v>733.35299999999995</v>
      </c>
      <c r="S2903" s="21">
        <f t="shared" si="179"/>
        <v>100807.13192740672</v>
      </c>
      <c r="T2903" s="21">
        <f t="shared" si="180"/>
        <v>19153.355066207278</v>
      </c>
      <c r="U2903" s="19">
        <v>0</v>
      </c>
      <c r="V2903" s="21">
        <f t="shared" si="181"/>
        <v>119960.486993614</v>
      </c>
    </row>
    <row r="2904" spans="1:22" x14ac:dyDescent="0.3">
      <c r="A2904" s="7" t="s">
        <v>143</v>
      </c>
      <c r="B2904" s="7">
        <v>12</v>
      </c>
      <c r="C2904" s="8" t="s">
        <v>178</v>
      </c>
      <c r="D2904" s="7" t="s">
        <v>394</v>
      </c>
      <c r="E2904" s="7" t="s">
        <v>388</v>
      </c>
      <c r="F2904" s="8" t="s">
        <v>395</v>
      </c>
      <c r="G2904" s="7" t="s">
        <v>30</v>
      </c>
      <c r="H2904" s="9">
        <v>853.69939999999997</v>
      </c>
      <c r="I2904" s="9">
        <v>2.2484999999999999</v>
      </c>
      <c r="J2904" s="9">
        <v>2.2027999999999999</v>
      </c>
      <c r="K2904" s="10">
        <v>0.97967533911496552</v>
      </c>
      <c r="L2904" s="9">
        <v>27.54</v>
      </c>
      <c r="M2904" s="19">
        <f>H2904*INDEX('Pliegos Tarifarios (Santiago)'!$B:$B,MATCH($B2904,'Pliegos Tarifarios (Santiago)'!$A:$A,0))</f>
        <v>112485.99404220001</v>
      </c>
      <c r="N2904" s="19">
        <f>I2904*INDEX('Pliegos Tarifarios (Santiago)'!$C:$C,MATCH($B2904,'Pliegos Tarifarios (Santiago)'!$A:$A,0))</f>
        <v>7791.0142755000006</v>
      </c>
      <c r="O2904" s="19">
        <f>J2904*INDEX('Pliegos Tarifarios (Santiago)'!$D:$D,MATCH($B2904,'Pliegos Tarifarios (Santiago)'!$A:$A,0))</f>
        <v>32026.1765772</v>
      </c>
      <c r="P2904" s="19">
        <f>H2904*INDEX('Pliegos Tarifarios (Santiago)'!$E:$E,MATCH($B2904,'Pliegos Tarifarios (Santiago)'!$A:$A,0))</f>
        <v>11118.5809856</v>
      </c>
      <c r="Q2904" s="19" cm="1">
        <f t="array" ref="Q2904">H2904*_xlfn.IFS(H2904&lt;=350,INDEX('Pliegos Tarifarios (Santiago)'!$F:$F,MATCH($B2904,'Pliegos Tarifarios (Santiago)'!$A:$A,0)),H2904&lt;=500,INDEX('Pliegos Tarifarios (Santiago)'!$G:$G,MATCH($B2904,'Pliegos Tarifarios (Santiago)'!$A:$A,0)),H2904&lt;=1000,INDEX('Pliegos Tarifarios (Santiago)'!$H:$H,MATCH($B2904,'Pliegos Tarifarios (Santiago)'!$A:$A,0)),H2904&lt;=5000,INDEX('Pliegos Tarifarios (Santiago)'!$I:$I,MATCH($B2904,'Pliegos Tarifarios (Santiago)'!$A:$A,0)),H2904&gt;5000,INDEX('Pliegos Tarifarios (Santiago)'!$J:$J,MATCH($B2904,'Pliegos Tarifarios (Santiago)'!$A:$A,0)))/1.19</f>
        <v>2053.182926722689</v>
      </c>
      <c r="R2904" s="19">
        <f>INDEX('Pliegos Tarifarios (Santiago)'!$K:$K,MATCH($B2904,'Pliegos Tarifarios (Santiago)'!$A:$A,0))</f>
        <v>733.35299999999995</v>
      </c>
      <c r="S2904" s="21">
        <f t="shared" si="179"/>
        <v>166208.30180722271</v>
      </c>
      <c r="T2904" s="21">
        <f t="shared" si="180"/>
        <v>31579.577343372315</v>
      </c>
      <c r="U2904" s="19">
        <v>0</v>
      </c>
      <c r="V2904" s="21">
        <f t="shared" si="181"/>
        <v>197787.87915059502</v>
      </c>
    </row>
    <row r="2905" spans="1:22" x14ac:dyDescent="0.3">
      <c r="A2905" s="7" t="s">
        <v>143</v>
      </c>
      <c r="B2905" s="7">
        <v>12</v>
      </c>
      <c r="C2905" s="8" t="s">
        <v>178</v>
      </c>
      <c r="D2905" s="7" t="s">
        <v>396</v>
      </c>
      <c r="E2905" s="7" t="s">
        <v>388</v>
      </c>
      <c r="F2905" s="8" t="s">
        <v>397</v>
      </c>
      <c r="G2905" s="7" t="s">
        <v>16</v>
      </c>
      <c r="H2905" s="9">
        <v>1705.0797</v>
      </c>
      <c r="I2905" s="9">
        <v>4.5327999999999999</v>
      </c>
      <c r="J2905" s="9">
        <v>4.4208999999999996</v>
      </c>
      <c r="K2905" s="10">
        <v>0.97531327214966457</v>
      </c>
      <c r="L2905" s="9">
        <v>55</v>
      </c>
      <c r="M2905" s="19">
        <f>H2905*INDEX('Pliegos Tarifarios (Santiago)'!$B:$B,MATCH($B2905,'Pliegos Tarifarios (Santiago)'!$A:$A,0))</f>
        <v>224666.41651110002</v>
      </c>
      <c r="N2905" s="19">
        <f>I2905*INDEX('Pliegos Tarifarios (Santiago)'!$C:$C,MATCH($B2905,'Pliegos Tarifarios (Santiago)'!$A:$A,0))</f>
        <v>15706.074942400001</v>
      </c>
      <c r="O2905" s="19">
        <f>J2905*INDEX('Pliegos Tarifarios (Santiago)'!$D:$D,MATCH($B2905,'Pliegos Tarifarios (Santiago)'!$A:$A,0))</f>
        <v>64274.797544099994</v>
      </c>
      <c r="P2905" s="19">
        <f>H2905*INDEX('Pliegos Tarifarios (Santiago)'!$E:$E,MATCH($B2905,'Pliegos Tarifarios (Santiago)'!$A:$A,0))</f>
        <v>22206.958012799998</v>
      </c>
      <c r="Q2905" s="19" cm="1">
        <f t="array" ref="Q2905">H2905*_xlfn.IFS(H2905&lt;=350,INDEX('Pliegos Tarifarios (Santiago)'!$F:$F,MATCH($B2905,'Pliegos Tarifarios (Santiago)'!$A:$A,0)),H2905&lt;=500,INDEX('Pliegos Tarifarios (Santiago)'!$G:$G,MATCH($B2905,'Pliegos Tarifarios (Santiago)'!$A:$A,0)),H2905&lt;=1000,INDEX('Pliegos Tarifarios (Santiago)'!$H:$H,MATCH($B2905,'Pliegos Tarifarios (Santiago)'!$A:$A,0)),H2905&lt;=5000,INDEX('Pliegos Tarifarios (Santiago)'!$I:$I,MATCH($B2905,'Pliegos Tarifarios (Santiago)'!$A:$A,0)),H2905&gt;5000,INDEX('Pliegos Tarifarios (Santiago)'!$J:$J,MATCH($B2905,'Pliegos Tarifarios (Santiago)'!$A:$A,0)))/1.19</f>
        <v>5218.40358605042</v>
      </c>
      <c r="R2905" s="19">
        <f>INDEX('Pliegos Tarifarios (Santiago)'!$K:$K,MATCH($B2905,'Pliegos Tarifarios (Santiago)'!$A:$A,0))</f>
        <v>733.35299999999995</v>
      </c>
      <c r="S2905" s="21">
        <f t="shared" si="179"/>
        <v>332806.00359645049</v>
      </c>
      <c r="T2905" s="21">
        <f t="shared" si="180"/>
        <v>63233.140683325597</v>
      </c>
      <c r="U2905" s="19">
        <v>0</v>
      </c>
      <c r="V2905" s="21">
        <f t="shared" si="181"/>
        <v>396039.14427977608</v>
      </c>
    </row>
    <row r="2906" spans="1:22" x14ac:dyDescent="0.3">
      <c r="A2906" s="7" t="s">
        <v>143</v>
      </c>
      <c r="B2906" s="7">
        <v>12</v>
      </c>
      <c r="C2906" s="8" t="s">
        <v>178</v>
      </c>
      <c r="D2906" s="7" t="s">
        <v>398</v>
      </c>
      <c r="E2906" s="7" t="s">
        <v>107</v>
      </c>
      <c r="F2906" s="8" t="s">
        <v>399</v>
      </c>
      <c r="G2906" s="7" t="s">
        <v>30</v>
      </c>
      <c r="H2906" s="9">
        <v>512.52110000000005</v>
      </c>
      <c r="I2906" s="9">
        <v>1.3434999999999999</v>
      </c>
      <c r="J2906" s="9">
        <v>1.3407</v>
      </c>
      <c r="K2906" s="10">
        <v>0.99791589132861935</v>
      </c>
      <c r="L2906" s="9">
        <v>16.53</v>
      </c>
      <c r="M2906" s="19">
        <f>H2906*INDEX('Pliegos Tarifarios (Santiago)'!$B:$B,MATCH($B2906,'Pliegos Tarifarios (Santiago)'!$A:$A,0))</f>
        <v>67531.317699300009</v>
      </c>
      <c r="N2906" s="19">
        <f>I2906*INDEX('Pliegos Tarifarios (Santiago)'!$C:$C,MATCH($B2906,'Pliegos Tarifarios (Santiago)'!$A:$A,0))</f>
        <v>4655.2046604999996</v>
      </c>
      <c r="O2906" s="19">
        <f>J2906*INDEX('Pliegos Tarifarios (Santiago)'!$D:$D,MATCH($B2906,'Pliegos Tarifarios (Santiago)'!$A:$A,0))</f>
        <v>19492.234854300001</v>
      </c>
      <c r="P2906" s="19">
        <f>H2906*INDEX('Pliegos Tarifarios (Santiago)'!$E:$E,MATCH($B2906,'Pliegos Tarifarios (Santiago)'!$A:$A,0))</f>
        <v>6675.0748063999999</v>
      </c>
      <c r="Q2906" s="19" cm="1">
        <f t="array" ref="Q2906">H2906*_xlfn.IFS(H2906&lt;=350,INDEX('Pliegos Tarifarios (Santiago)'!$F:$F,MATCH($B2906,'Pliegos Tarifarios (Santiago)'!$A:$A,0)),H2906&lt;=500,INDEX('Pliegos Tarifarios (Santiago)'!$G:$G,MATCH($B2906,'Pliegos Tarifarios (Santiago)'!$A:$A,0)),H2906&lt;=1000,INDEX('Pliegos Tarifarios (Santiago)'!$H:$H,MATCH($B2906,'Pliegos Tarifarios (Santiago)'!$A:$A,0)),H2906&lt;=5000,INDEX('Pliegos Tarifarios (Santiago)'!$I:$I,MATCH($B2906,'Pliegos Tarifarios (Santiago)'!$A:$A,0)),H2906&gt;5000,INDEX('Pliegos Tarifarios (Santiago)'!$J:$J,MATCH($B2906,'Pliegos Tarifarios (Santiago)'!$A:$A,0)))/1.19</f>
        <v>1232.6347800000001</v>
      </c>
      <c r="R2906" s="19">
        <f>INDEX('Pliegos Tarifarios (Santiago)'!$K:$K,MATCH($B2906,'Pliegos Tarifarios (Santiago)'!$A:$A,0))</f>
        <v>733.35299999999995</v>
      </c>
      <c r="S2906" s="21">
        <f t="shared" si="179"/>
        <v>100319.8198005</v>
      </c>
      <c r="T2906" s="21">
        <f t="shared" si="180"/>
        <v>19060.765762095001</v>
      </c>
      <c r="U2906" s="19">
        <v>0</v>
      </c>
      <c r="V2906" s="21">
        <f t="shared" si="181"/>
        <v>119380.58556259501</v>
      </c>
    </row>
    <row r="2907" spans="1:22" x14ac:dyDescent="0.3">
      <c r="A2907" s="7" t="s">
        <v>143</v>
      </c>
      <c r="B2907" s="7">
        <v>12</v>
      </c>
      <c r="C2907" s="8" t="s">
        <v>178</v>
      </c>
      <c r="D2907" s="7" t="s">
        <v>400</v>
      </c>
      <c r="E2907" s="7" t="s">
        <v>107</v>
      </c>
      <c r="F2907" s="8" t="s">
        <v>108</v>
      </c>
      <c r="G2907" s="7" t="s">
        <v>30</v>
      </c>
      <c r="H2907" s="9">
        <v>512.51869999999997</v>
      </c>
      <c r="I2907" s="9">
        <v>1.3694999999999999</v>
      </c>
      <c r="J2907" s="9">
        <v>1.3156000000000001</v>
      </c>
      <c r="K2907" s="10">
        <v>0.96064257028112465</v>
      </c>
      <c r="L2907" s="9">
        <v>16.53</v>
      </c>
      <c r="M2907" s="19">
        <f>H2907*INDEX('Pliegos Tarifarios (Santiago)'!$B:$B,MATCH($B2907,'Pliegos Tarifarios (Santiago)'!$A:$A,0))</f>
        <v>67531.001468100003</v>
      </c>
      <c r="N2907" s="19">
        <f>I2907*INDEX('Pliegos Tarifarios (Santiago)'!$C:$C,MATCH($B2907,'Pliegos Tarifarios (Santiago)'!$A:$A,0))</f>
        <v>4745.2942185000002</v>
      </c>
      <c r="O2907" s="19">
        <f>J2907*INDEX('Pliegos Tarifarios (Santiago)'!$D:$D,MATCH($B2907,'Pliegos Tarifarios (Santiago)'!$A:$A,0))</f>
        <v>19127.309744400001</v>
      </c>
      <c r="P2907" s="19">
        <f>H2907*INDEX('Pliegos Tarifarios (Santiago)'!$E:$E,MATCH($B2907,'Pliegos Tarifarios (Santiago)'!$A:$A,0))</f>
        <v>6675.0435487999994</v>
      </c>
      <c r="Q2907" s="19" cm="1">
        <f t="array" ref="Q2907">H2907*_xlfn.IFS(H2907&lt;=350,INDEX('Pliegos Tarifarios (Santiago)'!$F:$F,MATCH($B2907,'Pliegos Tarifarios (Santiago)'!$A:$A,0)),H2907&lt;=500,INDEX('Pliegos Tarifarios (Santiago)'!$G:$G,MATCH($B2907,'Pliegos Tarifarios (Santiago)'!$A:$A,0)),H2907&lt;=1000,INDEX('Pliegos Tarifarios (Santiago)'!$H:$H,MATCH($B2907,'Pliegos Tarifarios (Santiago)'!$A:$A,0)),H2907&lt;=5000,INDEX('Pliegos Tarifarios (Santiago)'!$I:$I,MATCH($B2907,'Pliegos Tarifarios (Santiago)'!$A:$A,0)),H2907&gt;5000,INDEX('Pliegos Tarifarios (Santiago)'!$J:$J,MATCH($B2907,'Pliegos Tarifarios (Santiago)'!$A:$A,0)))/1.19</f>
        <v>1232.6290078991597</v>
      </c>
      <c r="R2907" s="19">
        <f>INDEX('Pliegos Tarifarios (Santiago)'!$K:$K,MATCH($B2907,'Pliegos Tarifarios (Santiago)'!$A:$A,0))</f>
        <v>733.35299999999995</v>
      </c>
      <c r="S2907" s="21">
        <f t="shared" si="179"/>
        <v>100044.63098769916</v>
      </c>
      <c r="T2907" s="21">
        <f t="shared" si="180"/>
        <v>19008.479887662841</v>
      </c>
      <c r="U2907" s="19">
        <v>0</v>
      </c>
      <c r="V2907" s="21">
        <f t="shared" si="181"/>
        <v>119053.11087536201</v>
      </c>
    </row>
    <row r="2908" spans="1:22" x14ac:dyDescent="0.3">
      <c r="A2908" s="7" t="s">
        <v>143</v>
      </c>
      <c r="B2908" s="7">
        <v>12</v>
      </c>
      <c r="C2908" s="8" t="s">
        <v>178</v>
      </c>
      <c r="D2908" s="7" t="s">
        <v>401</v>
      </c>
      <c r="E2908" s="7" t="s">
        <v>292</v>
      </c>
      <c r="F2908" s="8" t="s">
        <v>402</v>
      </c>
      <c r="G2908" s="7" t="s">
        <v>30</v>
      </c>
      <c r="H2908" s="9">
        <v>852.4692</v>
      </c>
      <c r="I2908" s="9">
        <v>2.2246000000000001</v>
      </c>
      <c r="J2908" s="9">
        <v>2.2246000000000001</v>
      </c>
      <c r="K2908" s="10">
        <v>1</v>
      </c>
      <c r="L2908" s="9">
        <v>27.5</v>
      </c>
      <c r="M2908" s="19">
        <f>H2908*INDEX('Pliegos Tarifarios (Santiago)'!$B:$B,MATCH($B2908,'Pliegos Tarifarios (Santiago)'!$A:$A,0))</f>
        <v>112323.89919960001</v>
      </c>
      <c r="N2908" s="19">
        <f>I2908*INDEX('Pliegos Tarifarios (Santiago)'!$C:$C,MATCH($B2908,'Pliegos Tarifarios (Santiago)'!$A:$A,0))</f>
        <v>7708.201181800001</v>
      </c>
      <c r="O2908" s="19">
        <f>J2908*INDEX('Pliegos Tarifarios (Santiago)'!$D:$D,MATCH($B2908,'Pliegos Tarifarios (Santiago)'!$A:$A,0))</f>
        <v>32343.123485400003</v>
      </c>
      <c r="P2908" s="19">
        <f>H2908*INDEX('Pliegos Tarifarios (Santiago)'!$E:$E,MATCH($B2908,'Pliegos Tarifarios (Santiago)'!$A:$A,0))</f>
        <v>11102.5588608</v>
      </c>
      <c r="Q2908" s="19" cm="1">
        <f t="array" ref="Q2908">H2908*_xlfn.IFS(H2908&lt;=350,INDEX('Pliegos Tarifarios (Santiago)'!$F:$F,MATCH($B2908,'Pliegos Tarifarios (Santiago)'!$A:$A,0)),H2908&lt;=500,INDEX('Pliegos Tarifarios (Santiago)'!$G:$G,MATCH($B2908,'Pliegos Tarifarios (Santiago)'!$A:$A,0)),H2908&lt;=1000,INDEX('Pliegos Tarifarios (Santiago)'!$H:$H,MATCH($B2908,'Pliegos Tarifarios (Santiago)'!$A:$A,0)),H2908&lt;=5000,INDEX('Pliegos Tarifarios (Santiago)'!$I:$I,MATCH($B2908,'Pliegos Tarifarios (Santiago)'!$A:$A,0)),H2908&gt;5000,INDEX('Pliegos Tarifarios (Santiago)'!$J:$J,MATCH($B2908,'Pliegos Tarifarios (Santiago)'!$A:$A,0)))/1.19</f>
        <v>2050.2242440336136</v>
      </c>
      <c r="R2908" s="19">
        <f>INDEX('Pliegos Tarifarios (Santiago)'!$K:$K,MATCH($B2908,'Pliegos Tarifarios (Santiago)'!$A:$A,0))</f>
        <v>733.35299999999995</v>
      </c>
      <c r="S2908" s="21">
        <f t="shared" si="179"/>
        <v>166261.35997163365</v>
      </c>
      <c r="T2908" s="21">
        <f t="shared" si="180"/>
        <v>31589.658394610393</v>
      </c>
      <c r="U2908" s="19">
        <v>0</v>
      </c>
      <c r="V2908" s="21">
        <f t="shared" si="181"/>
        <v>197851.01836624404</v>
      </c>
    </row>
    <row r="2909" spans="1:22" x14ac:dyDescent="0.3">
      <c r="A2909" s="7" t="s">
        <v>143</v>
      </c>
      <c r="B2909" s="7">
        <v>12</v>
      </c>
      <c r="C2909" s="8" t="s">
        <v>178</v>
      </c>
      <c r="D2909" s="7" t="s">
        <v>403</v>
      </c>
      <c r="E2909" s="7" t="s">
        <v>292</v>
      </c>
      <c r="F2909" s="8" t="s">
        <v>404</v>
      </c>
      <c r="G2909" s="7" t="s">
        <v>30</v>
      </c>
      <c r="H2909" s="9">
        <v>511.41449999999998</v>
      </c>
      <c r="I2909" s="9">
        <v>1.3224</v>
      </c>
      <c r="J2909" s="9">
        <v>1.3224</v>
      </c>
      <c r="K2909" s="10">
        <v>1</v>
      </c>
      <c r="L2909" s="9">
        <v>16.5</v>
      </c>
      <c r="M2909" s="19">
        <f>H2909*INDEX('Pliegos Tarifarios (Santiago)'!$B:$B,MATCH($B2909,'Pliegos Tarifarios (Santiago)'!$A:$A,0))</f>
        <v>67385.508763499995</v>
      </c>
      <c r="N2909" s="19">
        <f>I2909*INDEX('Pliegos Tarifarios (Santiago)'!$C:$C,MATCH($B2909,'Pliegos Tarifarios (Santiago)'!$A:$A,0))</f>
        <v>4582.0935192000006</v>
      </c>
      <c r="O2909" s="19">
        <f>J2909*INDEX('Pliegos Tarifarios (Santiago)'!$D:$D,MATCH($B2909,'Pliegos Tarifarios (Santiago)'!$A:$A,0))</f>
        <v>19226.173917600001</v>
      </c>
      <c r="P2909" s="19">
        <f>H2909*INDEX('Pliegos Tarifarios (Santiago)'!$E:$E,MATCH($B2909,'Pliegos Tarifarios (Santiago)'!$A:$A,0))</f>
        <v>6660.6624479999991</v>
      </c>
      <c r="Q2909" s="19" cm="1">
        <f t="array" ref="Q2909">H2909*_xlfn.IFS(H2909&lt;=350,INDEX('Pliegos Tarifarios (Santiago)'!$F:$F,MATCH($B2909,'Pliegos Tarifarios (Santiago)'!$A:$A,0)),H2909&lt;=500,INDEX('Pliegos Tarifarios (Santiago)'!$G:$G,MATCH($B2909,'Pliegos Tarifarios (Santiago)'!$A:$A,0)),H2909&lt;=1000,INDEX('Pliegos Tarifarios (Santiago)'!$H:$H,MATCH($B2909,'Pliegos Tarifarios (Santiago)'!$A:$A,0)),H2909&lt;=5000,INDEX('Pliegos Tarifarios (Santiago)'!$I:$I,MATCH($B2909,'Pliegos Tarifarios (Santiago)'!$A:$A,0)),H2909&gt;5000,INDEX('Pliegos Tarifarios (Santiago)'!$J:$J,MATCH($B2909,'Pliegos Tarifarios (Santiago)'!$A:$A,0)))/1.19</f>
        <v>1229.9733605042018</v>
      </c>
      <c r="R2909" s="19">
        <f>INDEX('Pliegos Tarifarios (Santiago)'!$K:$K,MATCH($B2909,'Pliegos Tarifarios (Santiago)'!$A:$A,0))</f>
        <v>733.35299999999995</v>
      </c>
      <c r="S2909" s="21">
        <f t="shared" si="179"/>
        <v>99817.765008804199</v>
      </c>
      <c r="T2909" s="21">
        <f t="shared" si="180"/>
        <v>18965.375351672799</v>
      </c>
      <c r="U2909" s="19">
        <v>0</v>
      </c>
      <c r="V2909" s="21">
        <f t="shared" si="181"/>
        <v>118783.140360477</v>
      </c>
    </row>
    <row r="2910" spans="1:22" x14ac:dyDescent="0.3">
      <c r="A2910" s="7" t="s">
        <v>143</v>
      </c>
      <c r="B2910" s="7">
        <v>12</v>
      </c>
      <c r="C2910" s="8" t="s">
        <v>178</v>
      </c>
      <c r="D2910" s="7" t="s">
        <v>405</v>
      </c>
      <c r="E2910" s="7" t="s">
        <v>292</v>
      </c>
      <c r="F2910" s="8" t="s">
        <v>406</v>
      </c>
      <c r="G2910" s="7" t="s">
        <v>30</v>
      </c>
      <c r="H2910" s="9">
        <v>512.30820000000006</v>
      </c>
      <c r="I2910" s="9">
        <v>1.3145</v>
      </c>
      <c r="J2910" s="9">
        <v>1.3078000000000001</v>
      </c>
      <c r="K2910" s="10">
        <v>0.99490300494484596</v>
      </c>
      <c r="L2910" s="9">
        <v>16.53</v>
      </c>
      <c r="M2910" s="19">
        <f>H2910*INDEX('Pliegos Tarifarios (Santiago)'!$B:$B,MATCH($B2910,'Pliegos Tarifarios (Santiago)'!$A:$A,0))</f>
        <v>67503.265356600008</v>
      </c>
      <c r="N2910" s="19">
        <f>I2910*INDEX('Pliegos Tarifarios (Santiago)'!$C:$C,MATCH($B2910,'Pliegos Tarifarios (Santiago)'!$A:$A,0))</f>
        <v>4554.7201535000004</v>
      </c>
      <c r="O2910" s="19">
        <f>J2910*INDEX('Pliegos Tarifarios (Santiago)'!$D:$D,MATCH($B2910,'Pliegos Tarifarios (Santiago)'!$A:$A,0))</f>
        <v>19013.906722200001</v>
      </c>
      <c r="P2910" s="19">
        <f>H2910*INDEX('Pliegos Tarifarios (Santiago)'!$E:$E,MATCH($B2910,'Pliegos Tarifarios (Santiago)'!$A:$A,0))</f>
        <v>6672.3019967999999</v>
      </c>
      <c r="Q2910" s="19" cm="1">
        <f t="array" ref="Q2910">H2910*_xlfn.IFS(H2910&lt;=350,INDEX('Pliegos Tarifarios (Santiago)'!$F:$F,MATCH($B2910,'Pliegos Tarifarios (Santiago)'!$A:$A,0)),H2910&lt;=500,INDEX('Pliegos Tarifarios (Santiago)'!$G:$G,MATCH($B2910,'Pliegos Tarifarios (Santiago)'!$A:$A,0)),H2910&lt;=1000,INDEX('Pliegos Tarifarios (Santiago)'!$H:$H,MATCH($B2910,'Pliegos Tarifarios (Santiago)'!$A:$A,0)),H2910&lt;=5000,INDEX('Pliegos Tarifarios (Santiago)'!$I:$I,MATCH($B2910,'Pliegos Tarifarios (Santiago)'!$A:$A,0)),H2910&gt;5000,INDEX('Pliegos Tarifarios (Santiago)'!$J:$J,MATCH($B2910,'Pliegos Tarifarios (Santiago)'!$A:$A,0)))/1.19</f>
        <v>1232.1227465546222</v>
      </c>
      <c r="R2910" s="19">
        <f>INDEX('Pliegos Tarifarios (Santiago)'!$K:$K,MATCH($B2910,'Pliegos Tarifarios (Santiago)'!$A:$A,0))</f>
        <v>733.35299999999995</v>
      </c>
      <c r="S2910" s="21">
        <f t="shared" si="179"/>
        <v>99709.669975654644</v>
      </c>
      <c r="T2910" s="21">
        <f t="shared" si="180"/>
        <v>18944.837295374382</v>
      </c>
      <c r="U2910" s="19">
        <v>0</v>
      </c>
      <c r="V2910" s="21">
        <f t="shared" si="181"/>
        <v>118654.50727102903</v>
      </c>
    </row>
    <row r="2911" spans="1:22" x14ac:dyDescent="0.3">
      <c r="A2911" s="7" t="s">
        <v>143</v>
      </c>
      <c r="B2911" s="7">
        <v>12</v>
      </c>
      <c r="C2911" s="8" t="s">
        <v>178</v>
      </c>
      <c r="D2911" s="7" t="s">
        <v>407</v>
      </c>
      <c r="E2911" s="7" t="s">
        <v>408</v>
      </c>
      <c r="F2911" s="8" t="s">
        <v>409</v>
      </c>
      <c r="G2911" s="7" t="s">
        <v>30</v>
      </c>
      <c r="H2911" s="9">
        <v>511.6266</v>
      </c>
      <c r="I2911" s="9">
        <v>1.3398000000000001</v>
      </c>
      <c r="J2911" s="9">
        <v>1.3161</v>
      </c>
      <c r="K2911" s="10">
        <v>0.98231079265562016</v>
      </c>
      <c r="L2911" s="9">
        <v>16.5</v>
      </c>
      <c r="M2911" s="19">
        <f>H2911*INDEX('Pliegos Tarifarios (Santiago)'!$B:$B,MATCH($B2911,'Pliegos Tarifarios (Santiago)'!$A:$A,0))</f>
        <v>67413.455695800003</v>
      </c>
      <c r="N2911" s="19">
        <f>I2911*INDEX('Pliegos Tarifarios (Santiago)'!$C:$C,MATCH($B2911,'Pliegos Tarifarios (Santiago)'!$A:$A,0))</f>
        <v>4642.3842234000003</v>
      </c>
      <c r="O2911" s="19">
        <f>J2911*INDEX('Pliegos Tarifarios (Santiago)'!$D:$D,MATCH($B2911,'Pliegos Tarifarios (Santiago)'!$A:$A,0))</f>
        <v>19134.5791689</v>
      </c>
      <c r="P2911" s="19">
        <f>H2911*INDEX('Pliegos Tarifarios (Santiago)'!$E:$E,MATCH($B2911,'Pliegos Tarifarios (Santiago)'!$A:$A,0))</f>
        <v>6663.4248383999993</v>
      </c>
      <c r="Q2911" s="19" cm="1">
        <f t="array" ref="Q2911">H2911*_xlfn.IFS(H2911&lt;=350,INDEX('Pliegos Tarifarios (Santiago)'!$F:$F,MATCH($B2911,'Pliegos Tarifarios (Santiago)'!$A:$A,0)),H2911&lt;=500,INDEX('Pliegos Tarifarios (Santiago)'!$G:$G,MATCH($B2911,'Pliegos Tarifarios (Santiago)'!$A:$A,0)),H2911&lt;=1000,INDEX('Pliegos Tarifarios (Santiago)'!$H:$H,MATCH($B2911,'Pliegos Tarifarios (Santiago)'!$A:$A,0)),H2911&lt;=5000,INDEX('Pliegos Tarifarios (Santiago)'!$I:$I,MATCH($B2911,'Pliegos Tarifarios (Santiago)'!$A:$A,0)),H2911&gt;5000,INDEX('Pliegos Tarifarios (Santiago)'!$J:$J,MATCH($B2911,'Pliegos Tarifarios (Santiago)'!$A:$A,0)))/1.19</f>
        <v>1230.4834699159665</v>
      </c>
      <c r="R2911" s="19">
        <f>INDEX('Pliegos Tarifarios (Santiago)'!$K:$K,MATCH($B2911,'Pliegos Tarifarios (Santiago)'!$A:$A,0))</f>
        <v>733.35299999999995</v>
      </c>
      <c r="S2911" s="21">
        <f t="shared" si="179"/>
        <v>99817.680396415977</v>
      </c>
      <c r="T2911" s="21">
        <f t="shared" si="180"/>
        <v>18965.359275319035</v>
      </c>
      <c r="U2911" s="19">
        <v>0</v>
      </c>
      <c r="V2911" s="21">
        <f t="shared" si="181"/>
        <v>118783.03967173501</v>
      </c>
    </row>
    <row r="2912" spans="1:22" x14ac:dyDescent="0.3">
      <c r="A2912" s="7" t="s">
        <v>143</v>
      </c>
      <c r="B2912" s="7">
        <v>12</v>
      </c>
      <c r="C2912" s="8" t="s">
        <v>178</v>
      </c>
      <c r="D2912" s="7" t="s">
        <v>410</v>
      </c>
      <c r="E2912" s="7" t="s">
        <v>408</v>
      </c>
      <c r="F2912" s="8" t="s">
        <v>411</v>
      </c>
      <c r="G2912" s="7" t="s">
        <v>30</v>
      </c>
      <c r="H2912" s="9">
        <v>512.27809999999999</v>
      </c>
      <c r="I2912" s="9">
        <v>1.3299000000000001</v>
      </c>
      <c r="J2912" s="9">
        <v>1.3272999999999999</v>
      </c>
      <c r="K2912" s="10">
        <v>0.99804496578690116</v>
      </c>
      <c r="L2912" s="9">
        <v>16.53</v>
      </c>
      <c r="M2912" s="19">
        <f>H2912*INDEX('Pliegos Tarifarios (Santiago)'!$B:$B,MATCH($B2912,'Pliegos Tarifarios (Santiago)'!$A:$A,0))</f>
        <v>67499.299290299998</v>
      </c>
      <c r="N2912" s="19">
        <f>I2912*INDEX('Pliegos Tarifarios (Santiago)'!$C:$C,MATCH($B2912,'Pliegos Tarifarios (Santiago)'!$A:$A,0))</f>
        <v>4608.0808917000004</v>
      </c>
      <c r="O2912" s="19">
        <f>J2912*INDEX('Pliegos Tarifarios (Santiago)'!$D:$D,MATCH($B2912,'Pliegos Tarifarios (Santiago)'!$A:$A,0))</f>
        <v>19297.414277699998</v>
      </c>
      <c r="P2912" s="19">
        <f>H2912*INDEX('Pliegos Tarifarios (Santiago)'!$E:$E,MATCH($B2912,'Pliegos Tarifarios (Santiago)'!$A:$A,0))</f>
        <v>6671.9099743999996</v>
      </c>
      <c r="Q2912" s="19" cm="1">
        <f t="array" ref="Q2912">H2912*_xlfn.IFS(H2912&lt;=350,INDEX('Pliegos Tarifarios (Santiago)'!$F:$F,MATCH($B2912,'Pliegos Tarifarios (Santiago)'!$A:$A,0)),H2912&lt;=500,INDEX('Pliegos Tarifarios (Santiago)'!$G:$G,MATCH($B2912,'Pliegos Tarifarios (Santiago)'!$A:$A,0)),H2912&lt;=1000,INDEX('Pliegos Tarifarios (Santiago)'!$H:$H,MATCH($B2912,'Pliegos Tarifarios (Santiago)'!$A:$A,0)),H2912&lt;=5000,INDEX('Pliegos Tarifarios (Santiago)'!$I:$I,MATCH($B2912,'Pliegos Tarifarios (Santiago)'!$A:$A,0)),H2912&gt;5000,INDEX('Pliegos Tarifarios (Santiago)'!$J:$J,MATCH($B2912,'Pliegos Tarifarios (Santiago)'!$A:$A,0)))/1.19</f>
        <v>1232.0503547899161</v>
      </c>
      <c r="R2912" s="19">
        <f>INDEX('Pliegos Tarifarios (Santiago)'!$K:$K,MATCH($B2912,'Pliegos Tarifarios (Santiago)'!$A:$A,0))</f>
        <v>733.35299999999995</v>
      </c>
      <c r="S2912" s="21">
        <f t="shared" si="179"/>
        <v>100042.1077888899</v>
      </c>
      <c r="T2912" s="21">
        <f t="shared" si="180"/>
        <v>19008.00047988908</v>
      </c>
      <c r="U2912" s="19">
        <v>0</v>
      </c>
      <c r="V2912" s="21">
        <f t="shared" si="181"/>
        <v>119050.10826877897</v>
      </c>
    </row>
    <row r="2913" spans="1:22" x14ac:dyDescent="0.3">
      <c r="A2913" s="7" t="s">
        <v>143</v>
      </c>
      <c r="B2913" s="7">
        <v>12</v>
      </c>
      <c r="C2913" s="8" t="s">
        <v>178</v>
      </c>
      <c r="D2913" s="7" t="s">
        <v>412</v>
      </c>
      <c r="E2913" s="7" t="s">
        <v>104</v>
      </c>
      <c r="F2913" s="8" t="s">
        <v>413</v>
      </c>
      <c r="G2913" s="7" t="s">
        <v>30</v>
      </c>
      <c r="H2913" s="9">
        <v>511.58960000000002</v>
      </c>
      <c r="I2913" s="9">
        <v>1.337</v>
      </c>
      <c r="J2913" s="9">
        <v>1.3111999999999999</v>
      </c>
      <c r="K2913" s="10">
        <v>0.98070306656694084</v>
      </c>
      <c r="L2913" s="9">
        <v>16.5</v>
      </c>
      <c r="M2913" s="19">
        <f>H2913*INDEX('Pliegos Tarifarios (Santiago)'!$B:$B,MATCH($B2913,'Pliegos Tarifarios (Santiago)'!$A:$A,0))</f>
        <v>67408.580464800005</v>
      </c>
      <c r="N2913" s="19">
        <f>I2913*INDEX('Pliegos Tarifarios (Santiago)'!$C:$C,MATCH($B2913,'Pliegos Tarifarios (Santiago)'!$A:$A,0))</f>
        <v>4632.6822709999997</v>
      </c>
      <c r="O2913" s="19">
        <f>J2913*INDEX('Pliegos Tarifarios (Santiago)'!$D:$D,MATCH($B2913,'Pliegos Tarifarios (Santiago)'!$A:$A,0))</f>
        <v>19063.338808799999</v>
      </c>
      <c r="P2913" s="19">
        <f>H2913*INDEX('Pliegos Tarifarios (Santiago)'!$E:$E,MATCH($B2913,'Pliegos Tarifarios (Santiago)'!$A:$A,0))</f>
        <v>6662.9429504</v>
      </c>
      <c r="Q2913" s="19" cm="1">
        <f t="array" ref="Q2913">H2913*_xlfn.IFS(H2913&lt;=350,INDEX('Pliegos Tarifarios (Santiago)'!$F:$F,MATCH($B2913,'Pliegos Tarifarios (Santiago)'!$A:$A,0)),H2913&lt;=500,INDEX('Pliegos Tarifarios (Santiago)'!$G:$G,MATCH($B2913,'Pliegos Tarifarios (Santiago)'!$A:$A,0)),H2913&lt;=1000,INDEX('Pliegos Tarifarios (Santiago)'!$H:$H,MATCH($B2913,'Pliegos Tarifarios (Santiago)'!$A:$A,0)),H2913&lt;=5000,INDEX('Pliegos Tarifarios (Santiago)'!$I:$I,MATCH($B2913,'Pliegos Tarifarios (Santiago)'!$A:$A,0)),H2913&gt;5000,INDEX('Pliegos Tarifarios (Santiago)'!$J:$J,MATCH($B2913,'Pliegos Tarifarios (Santiago)'!$A:$A,0)))/1.19</f>
        <v>1230.3944833613448</v>
      </c>
      <c r="R2913" s="19">
        <f>INDEX('Pliegos Tarifarios (Santiago)'!$K:$K,MATCH($B2913,'Pliegos Tarifarios (Santiago)'!$A:$A,0))</f>
        <v>733.35299999999995</v>
      </c>
      <c r="S2913" s="21">
        <f t="shared" si="179"/>
        <v>99731.291978361362</v>
      </c>
      <c r="T2913" s="21">
        <f t="shared" si="180"/>
        <v>18948.94547588866</v>
      </c>
      <c r="U2913" s="19">
        <v>0</v>
      </c>
      <c r="V2913" s="21">
        <f t="shared" si="181"/>
        <v>118680.23745425002</v>
      </c>
    </row>
    <row r="2914" spans="1:22" x14ac:dyDescent="0.3">
      <c r="A2914" s="7" t="s">
        <v>143</v>
      </c>
      <c r="B2914" s="7">
        <v>12</v>
      </c>
      <c r="C2914" s="8" t="s">
        <v>178</v>
      </c>
      <c r="D2914" s="7" t="s">
        <v>414</v>
      </c>
      <c r="E2914" s="7" t="s">
        <v>104</v>
      </c>
      <c r="F2914" s="8" t="s">
        <v>415</v>
      </c>
      <c r="G2914" s="7" t="s">
        <v>30</v>
      </c>
      <c r="H2914" s="9">
        <v>512.16369999999995</v>
      </c>
      <c r="I2914" s="9">
        <v>1.347</v>
      </c>
      <c r="J2914" s="9">
        <v>1.3079000000000001</v>
      </c>
      <c r="K2914" s="10">
        <v>0.97097253155159624</v>
      </c>
      <c r="L2914" s="9">
        <v>16.52</v>
      </c>
      <c r="M2914" s="19">
        <f>H2914*INDEX('Pliegos Tarifarios (Santiago)'!$B:$B,MATCH($B2914,'Pliegos Tarifarios (Santiago)'!$A:$A,0))</f>
        <v>67484.2256031</v>
      </c>
      <c r="N2914" s="19">
        <f>I2914*INDEX('Pliegos Tarifarios (Santiago)'!$C:$C,MATCH($B2914,'Pliegos Tarifarios (Santiago)'!$A:$A,0))</f>
        <v>4667.332101</v>
      </c>
      <c r="O2914" s="19">
        <f>J2914*INDEX('Pliegos Tarifarios (Santiago)'!$D:$D,MATCH($B2914,'Pliegos Tarifarios (Santiago)'!$A:$A,0))</f>
        <v>19015.360607099999</v>
      </c>
      <c r="P2914" s="19">
        <f>H2914*INDEX('Pliegos Tarifarios (Santiago)'!$E:$E,MATCH($B2914,'Pliegos Tarifarios (Santiago)'!$A:$A,0))</f>
        <v>6670.4200287999993</v>
      </c>
      <c r="Q2914" s="19" cm="1">
        <f t="array" ref="Q2914">H2914*_xlfn.IFS(H2914&lt;=350,INDEX('Pliegos Tarifarios (Santiago)'!$F:$F,MATCH($B2914,'Pliegos Tarifarios (Santiago)'!$A:$A,0)),H2914&lt;=500,INDEX('Pliegos Tarifarios (Santiago)'!$G:$G,MATCH($B2914,'Pliegos Tarifarios (Santiago)'!$A:$A,0)),H2914&lt;=1000,INDEX('Pliegos Tarifarios (Santiago)'!$H:$H,MATCH($B2914,'Pliegos Tarifarios (Santiago)'!$A:$A,0)),H2914&lt;=5000,INDEX('Pliegos Tarifarios (Santiago)'!$I:$I,MATCH($B2914,'Pliegos Tarifarios (Santiago)'!$A:$A,0)),H2914&gt;5000,INDEX('Pliegos Tarifarios (Santiago)'!$J:$J,MATCH($B2914,'Pliegos Tarifarios (Santiago)'!$A:$A,0)))/1.19</f>
        <v>1231.7752179831932</v>
      </c>
      <c r="R2914" s="19">
        <f>INDEX('Pliegos Tarifarios (Santiago)'!$K:$K,MATCH($B2914,'Pliegos Tarifarios (Santiago)'!$A:$A,0))</f>
        <v>733.35299999999995</v>
      </c>
      <c r="S2914" s="21">
        <f t="shared" si="179"/>
        <v>99802.466557983193</v>
      </c>
      <c r="T2914" s="21">
        <f t="shared" si="180"/>
        <v>18962.468646016809</v>
      </c>
      <c r="U2914" s="19">
        <v>0</v>
      </c>
      <c r="V2914" s="21">
        <f t="shared" si="181"/>
        <v>118764.93520400001</v>
      </c>
    </row>
    <row r="2915" spans="1:22" x14ac:dyDescent="0.3">
      <c r="A2915" s="7" t="s">
        <v>143</v>
      </c>
      <c r="B2915" s="7">
        <v>12</v>
      </c>
      <c r="C2915" s="8" t="s">
        <v>178</v>
      </c>
      <c r="D2915" s="7" t="s">
        <v>416</v>
      </c>
      <c r="E2915" s="7" t="s">
        <v>104</v>
      </c>
      <c r="F2915" s="8" t="s">
        <v>417</v>
      </c>
      <c r="G2915" s="7" t="s">
        <v>30</v>
      </c>
      <c r="H2915" s="9">
        <v>511.62369999999999</v>
      </c>
      <c r="I2915" s="9">
        <v>1.3474999999999999</v>
      </c>
      <c r="J2915" s="9">
        <v>1.3348</v>
      </c>
      <c r="K2915" s="10">
        <v>0.99057513914656781</v>
      </c>
      <c r="L2915" s="9">
        <v>16.5</v>
      </c>
      <c r="M2915" s="19">
        <f>H2915*INDEX('Pliegos Tarifarios (Santiago)'!$B:$B,MATCH($B2915,'Pliegos Tarifarios (Santiago)'!$A:$A,0))</f>
        <v>67413.073583100006</v>
      </c>
      <c r="N2915" s="19">
        <f>I2915*INDEX('Pliegos Tarifarios (Santiago)'!$C:$C,MATCH($B2915,'Pliegos Tarifarios (Santiago)'!$A:$A,0))</f>
        <v>4669.0645924999999</v>
      </c>
      <c r="O2915" s="19">
        <f>J2915*INDEX('Pliegos Tarifarios (Santiago)'!$D:$D,MATCH($B2915,'Pliegos Tarifarios (Santiago)'!$A:$A,0))</f>
        <v>19406.4556452</v>
      </c>
      <c r="P2915" s="19">
        <f>H2915*INDEX('Pliegos Tarifarios (Santiago)'!$E:$E,MATCH($B2915,'Pliegos Tarifarios (Santiago)'!$A:$A,0))</f>
        <v>6663.3870687999997</v>
      </c>
      <c r="Q2915" s="19" cm="1">
        <f t="array" ref="Q2915">H2915*_xlfn.IFS(H2915&lt;=350,INDEX('Pliegos Tarifarios (Santiago)'!$F:$F,MATCH($B2915,'Pliegos Tarifarios (Santiago)'!$A:$A,0)),H2915&lt;=500,INDEX('Pliegos Tarifarios (Santiago)'!$G:$G,MATCH($B2915,'Pliegos Tarifarios (Santiago)'!$A:$A,0)),H2915&lt;=1000,INDEX('Pliegos Tarifarios (Santiago)'!$H:$H,MATCH($B2915,'Pliegos Tarifarios (Santiago)'!$A:$A,0)),H2915&lt;=5000,INDEX('Pliegos Tarifarios (Santiago)'!$I:$I,MATCH($B2915,'Pliegos Tarifarios (Santiago)'!$A:$A,0)),H2915&gt;5000,INDEX('Pliegos Tarifarios (Santiago)'!$J:$J,MATCH($B2915,'Pliegos Tarifarios (Santiago)'!$A:$A,0)))/1.19</f>
        <v>1230.4764952941177</v>
      </c>
      <c r="R2915" s="19">
        <f>INDEX('Pliegos Tarifarios (Santiago)'!$K:$K,MATCH($B2915,'Pliegos Tarifarios (Santiago)'!$A:$A,0))</f>
        <v>733.35299999999995</v>
      </c>
      <c r="S2915" s="21">
        <f t="shared" si="179"/>
        <v>100115.81038489412</v>
      </c>
      <c r="T2915" s="21">
        <f t="shared" si="180"/>
        <v>19022.003973129886</v>
      </c>
      <c r="U2915" s="19">
        <v>0</v>
      </c>
      <c r="V2915" s="21">
        <f t="shared" si="181"/>
        <v>119137.81435802401</v>
      </c>
    </row>
    <row r="2916" spans="1:22" x14ac:dyDescent="0.3">
      <c r="A2916" s="7" t="s">
        <v>143</v>
      </c>
      <c r="B2916" s="7">
        <v>12</v>
      </c>
      <c r="C2916" s="8" t="s">
        <v>178</v>
      </c>
      <c r="D2916" s="7" t="s">
        <v>418</v>
      </c>
      <c r="E2916" s="7" t="s">
        <v>56</v>
      </c>
      <c r="F2916" s="8" t="s">
        <v>419</v>
      </c>
      <c r="G2916" s="7" t="s">
        <v>30</v>
      </c>
      <c r="H2916" s="9">
        <v>341.35199999999998</v>
      </c>
      <c r="I2916" s="9">
        <v>0.9083</v>
      </c>
      <c r="J2916" s="9">
        <v>0.88619999999999999</v>
      </c>
      <c r="K2916" s="10">
        <v>0.97566883188373887</v>
      </c>
      <c r="L2916" s="9">
        <v>11.01</v>
      </c>
      <c r="M2916" s="19">
        <f>H2916*INDEX('Pliegos Tarifarios (Santiago)'!$B:$B,MATCH($B2916,'Pliegos Tarifarios (Santiago)'!$A:$A,0))</f>
        <v>44977.563576</v>
      </c>
      <c r="N2916" s="19">
        <f>I2916*INDEX('Pliegos Tarifarios (Santiago)'!$C:$C,MATCH($B2916,'Pliegos Tarifarios (Santiago)'!$A:$A,0))</f>
        <v>3147.2440589000003</v>
      </c>
      <c r="O2916" s="19">
        <f>J2916*INDEX('Pliegos Tarifarios (Santiago)'!$D:$D,MATCH($B2916,'Pliegos Tarifarios (Santiago)'!$A:$A,0))</f>
        <v>12884.3279838</v>
      </c>
      <c r="P2916" s="19">
        <f>H2916*INDEX('Pliegos Tarifarios (Santiago)'!$E:$E,MATCH($B2916,'Pliegos Tarifarios (Santiago)'!$A:$A,0))</f>
        <v>4445.7684479999998</v>
      </c>
      <c r="Q2916" s="19" cm="1">
        <f t="array" ref="Q2916">H2916*_xlfn.IFS(H2916&lt;=350,INDEX('Pliegos Tarifarios (Santiago)'!$F:$F,MATCH($B2916,'Pliegos Tarifarios (Santiago)'!$A:$A,0)),H2916&lt;=500,INDEX('Pliegos Tarifarios (Santiago)'!$G:$G,MATCH($B2916,'Pliegos Tarifarios (Santiago)'!$A:$A,0)),H2916&lt;=1000,INDEX('Pliegos Tarifarios (Santiago)'!$H:$H,MATCH($B2916,'Pliegos Tarifarios (Santiago)'!$A:$A,0)),H2916&lt;=5000,INDEX('Pliegos Tarifarios (Santiago)'!$I:$I,MATCH($B2916,'Pliegos Tarifarios (Santiago)'!$A:$A,0)),H2916&gt;5000,INDEX('Pliegos Tarifarios (Santiago)'!$J:$J,MATCH($B2916,'Pliegos Tarifarios (Santiago)'!$A:$A,0)))/1.19</f>
        <v>245.25710924369747</v>
      </c>
      <c r="R2916" s="19">
        <f>INDEX('Pliegos Tarifarios (Santiago)'!$K:$K,MATCH($B2916,'Pliegos Tarifarios (Santiago)'!$A:$A,0))</f>
        <v>733.35299999999995</v>
      </c>
      <c r="S2916" s="21">
        <f t="shared" si="179"/>
        <v>66433.51417594371</v>
      </c>
      <c r="T2916" s="21">
        <f t="shared" si="180"/>
        <v>12622.367693429305</v>
      </c>
      <c r="U2916" s="19">
        <v>0</v>
      </c>
      <c r="V2916" s="21">
        <f t="shared" si="181"/>
        <v>79055.881869373014</v>
      </c>
    </row>
    <row r="2917" spans="1:22" x14ac:dyDescent="0.3">
      <c r="A2917" s="7" t="s">
        <v>143</v>
      </c>
      <c r="B2917" s="7">
        <v>12</v>
      </c>
      <c r="C2917" s="8" t="s">
        <v>178</v>
      </c>
      <c r="D2917" s="7" t="s">
        <v>420</v>
      </c>
      <c r="E2917" s="7" t="s">
        <v>56</v>
      </c>
      <c r="F2917" s="8" t="s">
        <v>421</v>
      </c>
      <c r="G2917" s="7" t="s">
        <v>30</v>
      </c>
      <c r="H2917" s="9">
        <v>341.30360000000002</v>
      </c>
      <c r="I2917" s="9">
        <v>0.89710000000000001</v>
      </c>
      <c r="J2917" s="9">
        <v>0.87539999999999996</v>
      </c>
      <c r="K2917" s="10">
        <v>0.97581094638278898</v>
      </c>
      <c r="L2917" s="9">
        <v>11.01</v>
      </c>
      <c r="M2917" s="19">
        <f>H2917*INDEX('Pliegos Tarifarios (Santiago)'!$B:$B,MATCH($B2917,'Pliegos Tarifarios (Santiago)'!$A:$A,0))</f>
        <v>44971.186246800004</v>
      </c>
      <c r="N2917" s="19">
        <f>I2917*INDEX('Pliegos Tarifarios (Santiago)'!$C:$C,MATCH($B2917,'Pliegos Tarifarios (Santiago)'!$A:$A,0))</f>
        <v>3108.4362493000003</v>
      </c>
      <c r="O2917" s="19">
        <f>J2917*INDEX('Pliegos Tarifarios (Santiago)'!$D:$D,MATCH($B2917,'Pliegos Tarifarios (Santiago)'!$A:$A,0))</f>
        <v>12727.3084146</v>
      </c>
      <c r="P2917" s="19">
        <f>H2917*INDEX('Pliegos Tarifarios (Santiago)'!$E:$E,MATCH($B2917,'Pliegos Tarifarios (Santiago)'!$A:$A,0))</f>
        <v>4445.1380864000002</v>
      </c>
      <c r="Q2917" s="19" cm="1">
        <f t="array" ref="Q2917">H2917*_xlfn.IFS(H2917&lt;=350,INDEX('Pliegos Tarifarios (Santiago)'!$F:$F,MATCH($B2917,'Pliegos Tarifarios (Santiago)'!$A:$A,0)),H2917&lt;=500,INDEX('Pliegos Tarifarios (Santiago)'!$G:$G,MATCH($B2917,'Pliegos Tarifarios (Santiago)'!$A:$A,0)),H2917&lt;=1000,INDEX('Pliegos Tarifarios (Santiago)'!$H:$H,MATCH($B2917,'Pliegos Tarifarios (Santiago)'!$A:$A,0)),H2917&lt;=5000,INDEX('Pliegos Tarifarios (Santiago)'!$I:$I,MATCH($B2917,'Pliegos Tarifarios (Santiago)'!$A:$A,0)),H2917&gt;5000,INDEX('Pliegos Tarifarios (Santiago)'!$J:$J,MATCH($B2917,'Pliegos Tarifarios (Santiago)'!$A:$A,0)))/1.19</f>
        <v>245.22233445378151</v>
      </c>
      <c r="R2917" s="19">
        <f>INDEX('Pliegos Tarifarios (Santiago)'!$K:$K,MATCH($B2917,'Pliegos Tarifarios (Santiago)'!$A:$A,0))</f>
        <v>733.35299999999995</v>
      </c>
      <c r="S2917" s="21">
        <f t="shared" si="179"/>
        <v>66230.644331553791</v>
      </c>
      <c r="T2917" s="21">
        <f t="shared" si="180"/>
        <v>12583.822422995221</v>
      </c>
      <c r="U2917" s="19">
        <v>0</v>
      </c>
      <c r="V2917" s="21">
        <f t="shared" si="181"/>
        <v>78814.466754549008</v>
      </c>
    </row>
    <row r="2918" spans="1:22" x14ac:dyDescent="0.3">
      <c r="A2918" s="7" t="s">
        <v>143</v>
      </c>
      <c r="B2918" s="7">
        <v>12</v>
      </c>
      <c r="C2918" s="8" t="s">
        <v>178</v>
      </c>
      <c r="D2918" s="7" t="s">
        <v>422</v>
      </c>
      <c r="E2918" s="7" t="s">
        <v>56</v>
      </c>
      <c r="F2918" s="8" t="s">
        <v>423</v>
      </c>
      <c r="G2918" s="7" t="s">
        <v>30</v>
      </c>
      <c r="H2918" s="9">
        <v>340.76639999999998</v>
      </c>
      <c r="I2918" s="9">
        <v>0.90069999999999995</v>
      </c>
      <c r="J2918" s="9">
        <v>0.87729999999999997</v>
      </c>
      <c r="K2918" s="10">
        <v>0.97402020650605092</v>
      </c>
      <c r="L2918" s="9">
        <v>10.99</v>
      </c>
      <c r="M2918" s="19">
        <f>H2918*INDEX('Pliegos Tarifarios (Santiago)'!$B:$B,MATCH($B2918,'Pliegos Tarifarios (Santiago)'!$A:$A,0))</f>
        <v>44900.403163199997</v>
      </c>
      <c r="N2918" s="19">
        <f>I2918*INDEX('Pliegos Tarifarios (Santiago)'!$C:$C,MATCH($B2918,'Pliegos Tarifarios (Santiago)'!$A:$A,0))</f>
        <v>3120.9101881000001</v>
      </c>
      <c r="O2918" s="19">
        <f>J2918*INDEX('Pliegos Tarifarios (Santiago)'!$D:$D,MATCH($B2918,'Pliegos Tarifarios (Santiago)'!$A:$A,0))</f>
        <v>12754.932227699999</v>
      </c>
      <c r="P2918" s="19">
        <f>H2918*INDEX('Pliegos Tarifarios (Santiago)'!$E:$E,MATCH($B2918,'Pliegos Tarifarios (Santiago)'!$A:$A,0))</f>
        <v>4438.1415935999994</v>
      </c>
      <c r="Q2918" s="19" cm="1">
        <f t="array" ref="Q2918">H2918*_xlfn.IFS(H2918&lt;=350,INDEX('Pliegos Tarifarios (Santiago)'!$F:$F,MATCH($B2918,'Pliegos Tarifarios (Santiago)'!$A:$A,0)),H2918&lt;=500,INDEX('Pliegos Tarifarios (Santiago)'!$G:$G,MATCH($B2918,'Pliegos Tarifarios (Santiago)'!$A:$A,0)),H2918&lt;=1000,INDEX('Pliegos Tarifarios (Santiago)'!$H:$H,MATCH($B2918,'Pliegos Tarifarios (Santiago)'!$A:$A,0)),H2918&lt;=5000,INDEX('Pliegos Tarifarios (Santiago)'!$I:$I,MATCH($B2918,'Pliegos Tarifarios (Santiago)'!$A:$A,0)),H2918&gt;5000,INDEX('Pliegos Tarifarios (Santiago)'!$J:$J,MATCH($B2918,'Pliegos Tarifarios (Santiago)'!$A:$A,0)))/1.19</f>
        <v>244.83636302521006</v>
      </c>
      <c r="R2918" s="19">
        <f>INDEX('Pliegos Tarifarios (Santiago)'!$K:$K,MATCH($B2918,'Pliegos Tarifarios (Santiago)'!$A:$A,0))</f>
        <v>733.35299999999995</v>
      </c>
      <c r="S2918" s="21">
        <f t="shared" si="179"/>
        <v>66192.576535625209</v>
      </c>
      <c r="T2918" s="21">
        <f t="shared" si="180"/>
        <v>12576.58954176879</v>
      </c>
      <c r="U2918" s="19">
        <v>0</v>
      </c>
      <c r="V2918" s="21">
        <f t="shared" si="181"/>
        <v>78769.166077393995</v>
      </c>
    </row>
    <row r="2919" spans="1:22" x14ac:dyDescent="0.3">
      <c r="A2919" s="7" t="s">
        <v>143</v>
      </c>
      <c r="B2919" s="7">
        <v>12</v>
      </c>
      <c r="C2919" s="8" t="s">
        <v>178</v>
      </c>
      <c r="D2919" s="7" t="s">
        <v>424</v>
      </c>
      <c r="E2919" s="7" t="s">
        <v>56</v>
      </c>
      <c r="F2919" s="8" t="s">
        <v>425</v>
      </c>
      <c r="G2919" s="7" t="s">
        <v>30</v>
      </c>
      <c r="H2919" s="9">
        <v>341.17739999999998</v>
      </c>
      <c r="I2919" s="9">
        <v>0.89800000000000002</v>
      </c>
      <c r="J2919" s="9">
        <v>0.89800000000000002</v>
      </c>
      <c r="K2919" s="10">
        <v>1</v>
      </c>
      <c r="L2919" s="9">
        <v>11.01</v>
      </c>
      <c r="M2919" s="19">
        <f>H2919*INDEX('Pliegos Tarifarios (Santiago)'!$B:$B,MATCH($B2919,'Pliegos Tarifarios (Santiago)'!$A:$A,0))</f>
        <v>44954.557756199996</v>
      </c>
      <c r="N2919" s="19">
        <f>I2919*INDEX('Pliegos Tarifarios (Santiago)'!$C:$C,MATCH($B2919,'Pliegos Tarifarios (Santiago)'!$A:$A,0))</f>
        <v>3111.5547340000003</v>
      </c>
      <c r="O2919" s="19">
        <f>J2919*INDEX('Pliegos Tarifarios (Santiago)'!$D:$D,MATCH($B2919,'Pliegos Tarifarios (Santiago)'!$A:$A,0))</f>
        <v>13055.886402</v>
      </c>
      <c r="P2919" s="19">
        <f>H2919*INDEX('Pliegos Tarifarios (Santiago)'!$E:$E,MATCH($B2919,'Pliegos Tarifarios (Santiago)'!$A:$A,0))</f>
        <v>4443.4944575999998</v>
      </c>
      <c r="Q2919" s="19" cm="1">
        <f t="array" ref="Q2919">H2919*_xlfn.IFS(H2919&lt;=350,INDEX('Pliegos Tarifarios (Santiago)'!$F:$F,MATCH($B2919,'Pliegos Tarifarios (Santiago)'!$A:$A,0)),H2919&lt;=500,INDEX('Pliegos Tarifarios (Santiago)'!$G:$G,MATCH($B2919,'Pliegos Tarifarios (Santiago)'!$A:$A,0)),H2919&lt;=1000,INDEX('Pliegos Tarifarios (Santiago)'!$H:$H,MATCH($B2919,'Pliegos Tarifarios (Santiago)'!$A:$A,0)),H2919&lt;=5000,INDEX('Pliegos Tarifarios (Santiago)'!$I:$I,MATCH($B2919,'Pliegos Tarifarios (Santiago)'!$A:$A,0)),H2919&gt;5000,INDEX('Pliegos Tarifarios (Santiago)'!$J:$J,MATCH($B2919,'Pliegos Tarifarios (Santiago)'!$A:$A,0)))/1.19</f>
        <v>245.13166134453778</v>
      </c>
      <c r="R2919" s="19">
        <f>INDEX('Pliegos Tarifarios (Santiago)'!$K:$K,MATCH($B2919,'Pliegos Tarifarios (Santiago)'!$A:$A,0))</f>
        <v>733.35299999999995</v>
      </c>
      <c r="S2919" s="21">
        <f t="shared" si="179"/>
        <v>66543.978011144529</v>
      </c>
      <c r="T2919" s="21">
        <f t="shared" si="180"/>
        <v>12643.355822117461</v>
      </c>
      <c r="U2919" s="19">
        <v>0</v>
      </c>
      <c r="V2919" s="21">
        <f t="shared" si="181"/>
        <v>79187.33383326199</v>
      </c>
    </row>
    <row r="2920" spans="1:22" x14ac:dyDescent="0.3">
      <c r="A2920" s="7" t="s">
        <v>143</v>
      </c>
      <c r="B2920" s="7">
        <v>12</v>
      </c>
      <c r="C2920" s="8" t="s">
        <v>178</v>
      </c>
      <c r="D2920" s="7" t="s">
        <v>426</v>
      </c>
      <c r="E2920" s="7" t="s">
        <v>279</v>
      </c>
      <c r="F2920" s="8" t="s">
        <v>427</v>
      </c>
      <c r="G2920" s="7" t="s">
        <v>30</v>
      </c>
      <c r="H2920" s="9">
        <v>512.65419999999995</v>
      </c>
      <c r="I2920" s="9">
        <v>1.3344</v>
      </c>
      <c r="J2920" s="9">
        <v>1.3096000000000001</v>
      </c>
      <c r="K2920" s="10">
        <v>0.98141486810551559</v>
      </c>
      <c r="L2920" s="9">
        <v>16.54</v>
      </c>
      <c r="M2920" s="19">
        <f>H2920*INDEX('Pliegos Tarifarios (Santiago)'!$B:$B,MATCH($B2920,'Pliegos Tarifarios (Santiago)'!$A:$A,0))</f>
        <v>67548.855354599989</v>
      </c>
      <c r="N2920" s="19">
        <f>I2920*INDEX('Pliegos Tarifarios (Santiago)'!$C:$C,MATCH($B2920,'Pliegos Tarifarios (Santiago)'!$A:$A,0))</f>
        <v>4623.6733152000006</v>
      </c>
      <c r="O2920" s="19">
        <f>J2920*INDEX('Pliegos Tarifarios (Santiago)'!$D:$D,MATCH($B2920,'Pliegos Tarifarios (Santiago)'!$A:$A,0))</f>
        <v>19040.076650400002</v>
      </c>
      <c r="P2920" s="19">
        <f>H2920*INDEX('Pliegos Tarifarios (Santiago)'!$E:$E,MATCH($B2920,'Pliegos Tarifarios (Santiago)'!$A:$A,0))</f>
        <v>6676.8083007999985</v>
      </c>
      <c r="Q2920" s="19" cm="1">
        <f t="array" ref="Q2920">H2920*_xlfn.IFS(H2920&lt;=350,INDEX('Pliegos Tarifarios (Santiago)'!$F:$F,MATCH($B2920,'Pliegos Tarifarios (Santiago)'!$A:$A,0)),H2920&lt;=500,INDEX('Pliegos Tarifarios (Santiago)'!$G:$G,MATCH($B2920,'Pliegos Tarifarios (Santiago)'!$A:$A,0)),H2920&lt;=1000,INDEX('Pliegos Tarifarios (Santiago)'!$H:$H,MATCH($B2920,'Pliegos Tarifarios (Santiago)'!$A:$A,0)),H2920&lt;=5000,INDEX('Pliegos Tarifarios (Santiago)'!$I:$I,MATCH($B2920,'Pliegos Tarifarios (Santiago)'!$A:$A,0)),H2920&gt;5000,INDEX('Pliegos Tarifarios (Santiago)'!$J:$J,MATCH($B2920,'Pliegos Tarifarios (Santiago)'!$A:$A,0)))/1.19</f>
        <v>1232.9548910924368</v>
      </c>
      <c r="R2920" s="19">
        <f>INDEX('Pliegos Tarifarios (Santiago)'!$K:$K,MATCH($B2920,'Pliegos Tarifarios (Santiago)'!$A:$A,0))</f>
        <v>733.35299999999995</v>
      </c>
      <c r="S2920" s="21">
        <f t="shared" si="179"/>
        <v>99855.721512092423</v>
      </c>
      <c r="T2920" s="21">
        <f t="shared" si="180"/>
        <v>18972.587087297561</v>
      </c>
      <c r="U2920" s="19">
        <v>0</v>
      </c>
      <c r="V2920" s="21">
        <f t="shared" si="181"/>
        <v>118828.30859938999</v>
      </c>
    </row>
    <row r="2921" spans="1:22" x14ac:dyDescent="0.3">
      <c r="A2921" s="7" t="s">
        <v>143</v>
      </c>
      <c r="B2921" s="7">
        <v>12</v>
      </c>
      <c r="C2921" s="8" t="s">
        <v>178</v>
      </c>
      <c r="D2921" s="7" t="s">
        <v>428</v>
      </c>
      <c r="E2921" s="7" t="s">
        <v>279</v>
      </c>
      <c r="F2921" s="8" t="s">
        <v>429</v>
      </c>
      <c r="G2921" s="7" t="s">
        <v>30</v>
      </c>
      <c r="H2921" s="9">
        <v>511.5874</v>
      </c>
      <c r="I2921" s="9">
        <v>1.3369</v>
      </c>
      <c r="J2921" s="9">
        <v>1.327</v>
      </c>
      <c r="K2921" s="10">
        <v>0.99259480888622931</v>
      </c>
      <c r="L2921" s="9">
        <v>16.5</v>
      </c>
      <c r="M2921" s="19">
        <f>H2921*INDEX('Pliegos Tarifarios (Santiago)'!$B:$B,MATCH($B2921,'Pliegos Tarifarios (Santiago)'!$A:$A,0))</f>
        <v>67408.290586200004</v>
      </c>
      <c r="N2921" s="19">
        <f>I2921*INDEX('Pliegos Tarifarios (Santiago)'!$C:$C,MATCH($B2921,'Pliegos Tarifarios (Santiago)'!$A:$A,0))</f>
        <v>4632.3357727000002</v>
      </c>
      <c r="O2921" s="19">
        <f>J2921*INDEX('Pliegos Tarifarios (Santiago)'!$D:$D,MATCH($B2921,'Pliegos Tarifarios (Santiago)'!$A:$A,0))</f>
        <v>19293.052623</v>
      </c>
      <c r="P2921" s="19">
        <f>H2921*INDEX('Pliegos Tarifarios (Santiago)'!$E:$E,MATCH($B2921,'Pliegos Tarifarios (Santiago)'!$A:$A,0))</f>
        <v>6662.9142975999994</v>
      </c>
      <c r="Q2921" s="19" cm="1">
        <f t="array" ref="Q2921">H2921*_xlfn.IFS(H2921&lt;=350,INDEX('Pliegos Tarifarios (Santiago)'!$F:$F,MATCH($B2921,'Pliegos Tarifarios (Santiago)'!$A:$A,0)),H2921&lt;=500,INDEX('Pliegos Tarifarios (Santiago)'!$G:$G,MATCH($B2921,'Pliegos Tarifarios (Santiago)'!$A:$A,0)),H2921&lt;=1000,INDEX('Pliegos Tarifarios (Santiago)'!$H:$H,MATCH($B2921,'Pliegos Tarifarios (Santiago)'!$A:$A,0)),H2921&lt;=5000,INDEX('Pliegos Tarifarios (Santiago)'!$I:$I,MATCH($B2921,'Pliegos Tarifarios (Santiago)'!$A:$A,0)),H2921&gt;5000,INDEX('Pliegos Tarifarios (Santiago)'!$J:$J,MATCH($B2921,'Pliegos Tarifarios (Santiago)'!$A:$A,0)))/1.19</f>
        <v>1230.3891922689077</v>
      </c>
      <c r="R2921" s="19">
        <f>INDEX('Pliegos Tarifarios (Santiago)'!$K:$K,MATCH($B2921,'Pliegos Tarifarios (Santiago)'!$A:$A,0))</f>
        <v>733.35299999999995</v>
      </c>
      <c r="S2921" s="21">
        <f t="shared" si="179"/>
        <v>99960.335471768907</v>
      </c>
      <c r="T2921" s="21">
        <f t="shared" si="180"/>
        <v>18992.463739636092</v>
      </c>
      <c r="U2921" s="19">
        <v>0</v>
      </c>
      <c r="V2921" s="21">
        <f t="shared" si="181"/>
        <v>118952.799211405</v>
      </c>
    </row>
    <row r="2922" spans="1:22" x14ac:dyDescent="0.3">
      <c r="A2922" s="7" t="s">
        <v>143</v>
      </c>
      <c r="B2922" s="7">
        <v>12</v>
      </c>
      <c r="C2922" s="8" t="s">
        <v>178</v>
      </c>
      <c r="D2922" s="7" t="s">
        <v>430</v>
      </c>
      <c r="E2922" s="7" t="s">
        <v>279</v>
      </c>
      <c r="F2922" s="8" t="s">
        <v>431</v>
      </c>
      <c r="G2922" s="7" t="s">
        <v>30</v>
      </c>
      <c r="H2922" s="9">
        <v>511.8347</v>
      </c>
      <c r="I2922" s="9">
        <v>1.3478000000000001</v>
      </c>
      <c r="J2922" s="9">
        <v>1.3445</v>
      </c>
      <c r="K2922" s="10">
        <v>0.99755156551417123</v>
      </c>
      <c r="L2922" s="9">
        <v>16.510000000000002</v>
      </c>
      <c r="M2922" s="19">
        <f>H2922*INDEX('Pliegos Tarifarios (Santiago)'!$B:$B,MATCH($B2922,'Pliegos Tarifarios (Santiago)'!$A:$A,0))</f>
        <v>67440.875576100007</v>
      </c>
      <c r="N2922" s="19">
        <f>I2922*INDEX('Pliegos Tarifarios (Santiago)'!$C:$C,MATCH($B2922,'Pliegos Tarifarios (Santiago)'!$A:$A,0))</f>
        <v>4670.1040874000009</v>
      </c>
      <c r="O2922" s="19">
        <f>J2922*INDEX('Pliegos Tarifarios (Santiago)'!$D:$D,MATCH($B2922,'Pliegos Tarifarios (Santiago)'!$A:$A,0))</f>
        <v>19547.482480499999</v>
      </c>
      <c r="P2922" s="19">
        <f>H2922*INDEX('Pliegos Tarifarios (Santiago)'!$E:$E,MATCH($B2922,'Pliegos Tarifarios (Santiago)'!$A:$A,0))</f>
        <v>6666.1351327999992</v>
      </c>
      <c r="Q2922" s="19" cm="1">
        <f t="array" ref="Q2922">H2922*_xlfn.IFS(H2922&lt;=350,INDEX('Pliegos Tarifarios (Santiago)'!$F:$F,MATCH($B2922,'Pliegos Tarifarios (Santiago)'!$A:$A,0)),H2922&lt;=500,INDEX('Pliegos Tarifarios (Santiago)'!$G:$G,MATCH($B2922,'Pliegos Tarifarios (Santiago)'!$A:$A,0)),H2922&lt;=1000,INDEX('Pliegos Tarifarios (Santiago)'!$H:$H,MATCH($B2922,'Pliegos Tarifarios (Santiago)'!$A:$A,0)),H2922&lt;=5000,INDEX('Pliegos Tarifarios (Santiago)'!$I:$I,MATCH($B2922,'Pliegos Tarifarios (Santiago)'!$A:$A,0)),H2922&gt;5000,INDEX('Pliegos Tarifarios (Santiago)'!$J:$J,MATCH($B2922,'Pliegos Tarifarios (Santiago)'!$A:$A,0)))/1.19</f>
        <v>1230.983959159664</v>
      </c>
      <c r="R2922" s="19">
        <f>INDEX('Pliegos Tarifarios (Santiago)'!$K:$K,MATCH($B2922,'Pliegos Tarifarios (Santiago)'!$A:$A,0))</f>
        <v>733.35299999999995</v>
      </c>
      <c r="S2922" s="21">
        <f t="shared" si="179"/>
        <v>100288.93423595968</v>
      </c>
      <c r="T2922" s="21">
        <f t="shared" si="180"/>
        <v>19054.897504832337</v>
      </c>
      <c r="U2922" s="19">
        <v>0</v>
      </c>
      <c r="V2922" s="21">
        <f t="shared" si="181"/>
        <v>119343.83174079201</v>
      </c>
    </row>
    <row r="2923" spans="1:22" x14ac:dyDescent="0.3">
      <c r="A2923" s="7" t="s">
        <v>143</v>
      </c>
      <c r="B2923" s="7">
        <v>12</v>
      </c>
      <c r="C2923" s="8" t="s">
        <v>178</v>
      </c>
      <c r="D2923" s="7" t="s">
        <v>432</v>
      </c>
      <c r="E2923" s="7" t="s">
        <v>279</v>
      </c>
      <c r="F2923" s="8" t="s">
        <v>433</v>
      </c>
      <c r="G2923" s="7" t="s">
        <v>30</v>
      </c>
      <c r="H2923" s="9">
        <v>512.20090000000005</v>
      </c>
      <c r="I2923" s="9">
        <v>1.3355999999999999</v>
      </c>
      <c r="J2923" s="9">
        <v>1.3355999999999999</v>
      </c>
      <c r="K2923" s="10">
        <v>1</v>
      </c>
      <c r="L2923" s="9">
        <v>16.52</v>
      </c>
      <c r="M2923" s="19">
        <f>H2923*INDEX('Pliegos Tarifarios (Santiago)'!$B:$B,MATCH($B2923,'Pliegos Tarifarios (Santiago)'!$A:$A,0))</f>
        <v>67489.127186700003</v>
      </c>
      <c r="N2923" s="19">
        <f>I2923*INDEX('Pliegos Tarifarios (Santiago)'!$C:$C,MATCH($B2923,'Pliegos Tarifarios (Santiago)'!$A:$A,0))</f>
        <v>4627.8312948000003</v>
      </c>
      <c r="O2923" s="19">
        <f>J2923*INDEX('Pliegos Tarifarios (Santiago)'!$D:$D,MATCH($B2923,'Pliegos Tarifarios (Santiago)'!$A:$A,0))</f>
        <v>19418.0867244</v>
      </c>
      <c r="P2923" s="19">
        <f>H2923*INDEX('Pliegos Tarifarios (Santiago)'!$E:$E,MATCH($B2923,'Pliegos Tarifarios (Santiago)'!$A:$A,0))</f>
        <v>6670.9045216000004</v>
      </c>
      <c r="Q2923" s="19" cm="1">
        <f t="array" ref="Q2923">H2923*_xlfn.IFS(H2923&lt;=350,INDEX('Pliegos Tarifarios (Santiago)'!$F:$F,MATCH($B2923,'Pliegos Tarifarios (Santiago)'!$A:$A,0)),H2923&lt;=500,INDEX('Pliegos Tarifarios (Santiago)'!$G:$G,MATCH($B2923,'Pliegos Tarifarios (Santiago)'!$A:$A,0)),H2923&lt;=1000,INDEX('Pliegos Tarifarios (Santiago)'!$H:$H,MATCH($B2923,'Pliegos Tarifarios (Santiago)'!$A:$A,0)),H2923&lt;=5000,INDEX('Pliegos Tarifarios (Santiago)'!$I:$I,MATCH($B2923,'Pliegos Tarifarios (Santiago)'!$A:$A,0)),H2923&gt;5000,INDEX('Pliegos Tarifarios (Santiago)'!$J:$J,MATCH($B2923,'Pliegos Tarifarios (Santiago)'!$A:$A,0)))/1.19</f>
        <v>1231.8646855462187</v>
      </c>
      <c r="R2923" s="19">
        <f>INDEX('Pliegos Tarifarios (Santiago)'!$K:$K,MATCH($B2923,'Pliegos Tarifarios (Santiago)'!$A:$A,0))</f>
        <v>733.35299999999995</v>
      </c>
      <c r="S2923" s="21">
        <f t="shared" si="179"/>
        <v>100171.16741304621</v>
      </c>
      <c r="T2923" s="21">
        <f t="shared" si="180"/>
        <v>19032.521808478778</v>
      </c>
      <c r="U2923" s="19">
        <v>0</v>
      </c>
      <c r="V2923" s="21">
        <f t="shared" si="181"/>
        <v>119203.68922152498</v>
      </c>
    </row>
    <row r="2924" spans="1:22" x14ac:dyDescent="0.3">
      <c r="A2924" s="7" t="s">
        <v>143</v>
      </c>
      <c r="B2924" s="7">
        <v>12</v>
      </c>
      <c r="C2924" s="8" t="s">
        <v>178</v>
      </c>
      <c r="D2924" s="7" t="s">
        <v>434</v>
      </c>
      <c r="E2924" s="7" t="s">
        <v>279</v>
      </c>
      <c r="F2924" s="8" t="s">
        <v>435</v>
      </c>
      <c r="G2924" s="7" t="s">
        <v>30</v>
      </c>
      <c r="H2924" s="9">
        <v>511.74770000000001</v>
      </c>
      <c r="I2924" s="9">
        <v>1.3522000000000001</v>
      </c>
      <c r="J2924" s="9">
        <v>1.3335999999999999</v>
      </c>
      <c r="K2924" s="10">
        <v>0.9862446383671053</v>
      </c>
      <c r="L2924" s="9">
        <v>16.510000000000002</v>
      </c>
      <c r="M2924" s="19">
        <f>H2924*INDEX('Pliegos Tarifarios (Santiago)'!$B:$B,MATCH($B2924,'Pliegos Tarifarios (Santiago)'!$A:$A,0))</f>
        <v>67429.412195099998</v>
      </c>
      <c r="N2924" s="19">
        <f>I2924*INDEX('Pliegos Tarifarios (Santiago)'!$C:$C,MATCH($B2924,'Pliegos Tarifarios (Santiago)'!$A:$A,0))</f>
        <v>4685.3500126000008</v>
      </c>
      <c r="O2924" s="19">
        <f>J2924*INDEX('Pliegos Tarifarios (Santiago)'!$D:$D,MATCH($B2924,'Pliegos Tarifarios (Santiago)'!$A:$A,0))</f>
        <v>19389.009026399999</v>
      </c>
      <c r="P2924" s="19">
        <f>H2924*INDEX('Pliegos Tarifarios (Santiago)'!$E:$E,MATCH($B2924,'Pliegos Tarifarios (Santiago)'!$A:$A,0))</f>
        <v>6665.0020447999996</v>
      </c>
      <c r="Q2924" s="19" cm="1">
        <f t="array" ref="Q2924">H2924*_xlfn.IFS(H2924&lt;=350,INDEX('Pliegos Tarifarios (Santiago)'!$F:$F,MATCH($B2924,'Pliegos Tarifarios (Santiago)'!$A:$A,0)),H2924&lt;=500,INDEX('Pliegos Tarifarios (Santiago)'!$G:$G,MATCH($B2924,'Pliegos Tarifarios (Santiago)'!$A:$A,0)),H2924&lt;=1000,INDEX('Pliegos Tarifarios (Santiago)'!$H:$H,MATCH($B2924,'Pliegos Tarifarios (Santiago)'!$A:$A,0)),H2924&lt;=5000,INDEX('Pliegos Tarifarios (Santiago)'!$I:$I,MATCH($B2924,'Pliegos Tarifarios (Santiago)'!$A:$A,0)),H2924&gt;5000,INDEX('Pliegos Tarifarios (Santiago)'!$J:$J,MATCH($B2924,'Pliegos Tarifarios (Santiago)'!$A:$A,0)))/1.19</f>
        <v>1230.7747205042017</v>
      </c>
      <c r="R2924" s="19">
        <f>INDEX('Pliegos Tarifarios (Santiago)'!$K:$K,MATCH($B2924,'Pliegos Tarifarios (Santiago)'!$A:$A,0))</f>
        <v>733.35299999999995</v>
      </c>
      <c r="S2924" s="21">
        <f t="shared" si="179"/>
        <v>100132.9009994042</v>
      </c>
      <c r="T2924" s="21">
        <f t="shared" si="180"/>
        <v>19025.2511898868</v>
      </c>
      <c r="U2924" s="19">
        <v>0</v>
      </c>
      <c r="V2924" s="21">
        <f t="shared" si="181"/>
        <v>119158.152189291</v>
      </c>
    </row>
    <row r="2925" spans="1:22" x14ac:dyDescent="0.3">
      <c r="A2925" s="7" t="s">
        <v>143</v>
      </c>
      <c r="B2925" s="7">
        <v>12</v>
      </c>
      <c r="C2925" s="8" t="s">
        <v>178</v>
      </c>
      <c r="D2925" s="7" t="s">
        <v>436</v>
      </c>
      <c r="E2925" s="7" t="s">
        <v>437</v>
      </c>
      <c r="F2925" s="8" t="s">
        <v>438</v>
      </c>
      <c r="G2925" s="7" t="s">
        <v>16</v>
      </c>
      <c r="H2925" s="9">
        <v>1365.5962</v>
      </c>
      <c r="I2925" s="9">
        <v>3.6154000000000002</v>
      </c>
      <c r="J2925" s="9">
        <v>3.5177999999999998</v>
      </c>
      <c r="K2925" s="10">
        <v>0.9730043701941693</v>
      </c>
      <c r="L2925" s="9">
        <v>44.05</v>
      </c>
      <c r="M2925" s="19">
        <f>H2925*INDEX('Pliegos Tarifarios (Santiago)'!$B:$B,MATCH($B2925,'Pliegos Tarifarios (Santiago)'!$A:$A,0))</f>
        <v>179935.05210060001</v>
      </c>
      <c r="N2925" s="19">
        <f>I2925*INDEX('Pliegos Tarifarios (Santiago)'!$C:$C,MATCH($B2925,'Pliegos Tarifarios (Santiago)'!$A:$A,0))</f>
        <v>12527.299538200001</v>
      </c>
      <c r="O2925" s="19">
        <f>J2925*INDEX('Pliegos Tarifarios (Santiago)'!$D:$D,MATCH($B2925,'Pliegos Tarifarios (Santiago)'!$A:$A,0))</f>
        <v>51144.763012199997</v>
      </c>
      <c r="P2925" s="19">
        <f>H2925*INDEX('Pliegos Tarifarios (Santiago)'!$E:$E,MATCH($B2925,'Pliegos Tarifarios (Santiago)'!$A:$A,0))</f>
        <v>17785.524908799998</v>
      </c>
      <c r="Q2925" s="19" cm="1">
        <f t="array" ref="Q2925">H2925*_xlfn.IFS(H2925&lt;=350,INDEX('Pliegos Tarifarios (Santiago)'!$F:$F,MATCH($B2925,'Pliegos Tarifarios (Santiago)'!$A:$A,0)),H2925&lt;=500,INDEX('Pliegos Tarifarios (Santiago)'!$G:$G,MATCH($B2925,'Pliegos Tarifarios (Santiago)'!$A:$A,0)),H2925&lt;=1000,INDEX('Pliegos Tarifarios (Santiago)'!$H:$H,MATCH($B2925,'Pliegos Tarifarios (Santiago)'!$A:$A,0)),H2925&lt;=5000,INDEX('Pliegos Tarifarios (Santiago)'!$I:$I,MATCH($B2925,'Pliegos Tarifarios (Santiago)'!$A:$A,0)),H2925&gt;5000,INDEX('Pliegos Tarifarios (Santiago)'!$J:$J,MATCH($B2925,'Pliegos Tarifarios (Santiago)'!$A:$A,0)))/1.19</f>
        <v>4179.4129078991591</v>
      </c>
      <c r="R2925" s="19">
        <f>INDEX('Pliegos Tarifarios (Santiago)'!$K:$K,MATCH($B2925,'Pliegos Tarifarios (Santiago)'!$A:$A,0))</f>
        <v>733.35299999999995</v>
      </c>
      <c r="S2925" s="21">
        <f t="shared" si="179"/>
        <v>266305.40546769917</v>
      </c>
      <c r="T2925" s="21">
        <f t="shared" si="180"/>
        <v>50598.027038862841</v>
      </c>
      <c r="U2925" s="19">
        <v>0</v>
      </c>
      <c r="V2925" s="21">
        <f t="shared" si="181"/>
        <v>316903.43250656198</v>
      </c>
    </row>
    <row r="2926" spans="1:22" x14ac:dyDescent="0.3">
      <c r="A2926" s="7" t="s">
        <v>143</v>
      </c>
      <c r="B2926" s="7">
        <v>12</v>
      </c>
      <c r="C2926" s="8" t="s">
        <v>178</v>
      </c>
      <c r="D2926" s="7" t="s">
        <v>439</v>
      </c>
      <c r="E2926" s="7" t="s">
        <v>437</v>
      </c>
      <c r="F2926" s="8" t="s">
        <v>440</v>
      </c>
      <c r="G2926" s="7" t="s">
        <v>16</v>
      </c>
      <c r="H2926" s="9">
        <v>1364.1795</v>
      </c>
      <c r="I2926" s="9">
        <v>3.6440000000000001</v>
      </c>
      <c r="J2926" s="9">
        <v>3.6440000000000001</v>
      </c>
      <c r="K2926" s="10">
        <v>1</v>
      </c>
      <c r="L2926" s="9">
        <v>44.01</v>
      </c>
      <c r="M2926" s="19">
        <f>H2926*INDEX('Pliegos Tarifarios (Santiago)'!$B:$B,MATCH($B2926,'Pliegos Tarifarios (Santiago)'!$A:$A,0))</f>
        <v>179748.3834585</v>
      </c>
      <c r="N2926" s="19">
        <f>I2926*INDEX('Pliegos Tarifarios (Santiago)'!$C:$C,MATCH($B2926,'Pliegos Tarifarios (Santiago)'!$A:$A,0))</f>
        <v>12626.398052</v>
      </c>
      <c r="O2926" s="19">
        <f>J2926*INDEX('Pliegos Tarifarios (Santiago)'!$D:$D,MATCH($B2926,'Pliegos Tarifarios (Santiago)'!$A:$A,0))</f>
        <v>52979.565756000004</v>
      </c>
      <c r="P2926" s="19">
        <f>H2926*INDEX('Pliegos Tarifarios (Santiago)'!$E:$E,MATCH($B2926,'Pliegos Tarifarios (Santiago)'!$A:$A,0))</f>
        <v>17767.073807999997</v>
      </c>
      <c r="Q2926" s="19" cm="1">
        <f t="array" ref="Q2926">H2926*_xlfn.IFS(H2926&lt;=350,INDEX('Pliegos Tarifarios (Santiago)'!$F:$F,MATCH($B2926,'Pliegos Tarifarios (Santiago)'!$A:$A,0)),H2926&lt;=500,INDEX('Pliegos Tarifarios (Santiago)'!$G:$G,MATCH($B2926,'Pliegos Tarifarios (Santiago)'!$A:$A,0)),H2926&lt;=1000,INDEX('Pliegos Tarifarios (Santiago)'!$H:$H,MATCH($B2926,'Pliegos Tarifarios (Santiago)'!$A:$A,0)),H2926&lt;=5000,INDEX('Pliegos Tarifarios (Santiago)'!$I:$I,MATCH($B2926,'Pliegos Tarifarios (Santiago)'!$A:$A,0)),H2926&gt;5000,INDEX('Pliegos Tarifarios (Santiago)'!$J:$J,MATCH($B2926,'Pliegos Tarifarios (Santiago)'!$A:$A,0)))/1.19</f>
        <v>4175.0770915966386</v>
      </c>
      <c r="R2926" s="19">
        <f>INDEX('Pliegos Tarifarios (Santiago)'!$K:$K,MATCH($B2926,'Pliegos Tarifarios (Santiago)'!$A:$A,0))</f>
        <v>733.35299999999995</v>
      </c>
      <c r="S2926" s="21">
        <f t="shared" si="179"/>
        <v>268029.85116609663</v>
      </c>
      <c r="T2926" s="21">
        <f t="shared" si="180"/>
        <v>50925.671721558363</v>
      </c>
      <c r="U2926" s="19">
        <v>0</v>
      </c>
      <c r="V2926" s="21">
        <f t="shared" si="181"/>
        <v>318955.52288765501</v>
      </c>
    </row>
    <row r="2927" spans="1:22" x14ac:dyDescent="0.3">
      <c r="A2927" s="7" t="s">
        <v>143</v>
      </c>
      <c r="B2927" s="7">
        <v>12</v>
      </c>
      <c r="C2927" s="8" t="s">
        <v>178</v>
      </c>
      <c r="D2927" s="7" t="s">
        <v>441</v>
      </c>
      <c r="E2927" s="7" t="s">
        <v>437</v>
      </c>
      <c r="F2927" s="8" t="s">
        <v>442</v>
      </c>
      <c r="G2927" s="7" t="s">
        <v>30</v>
      </c>
      <c r="H2927" s="9">
        <v>512.90980000000002</v>
      </c>
      <c r="I2927" s="9">
        <v>1.3553999999999999</v>
      </c>
      <c r="J2927" s="9">
        <v>1.3249</v>
      </c>
      <c r="K2927" s="10">
        <v>0.97749741773646159</v>
      </c>
      <c r="L2927" s="9">
        <v>16.55</v>
      </c>
      <c r="M2927" s="19">
        <f>H2927*INDEX('Pliegos Tarifarios (Santiago)'!$B:$B,MATCH($B2927,'Pliegos Tarifarios (Santiago)'!$A:$A,0))</f>
        <v>67582.533977400002</v>
      </c>
      <c r="N2927" s="19">
        <f>I2927*INDEX('Pliegos Tarifarios (Santiago)'!$C:$C,MATCH($B2927,'Pliegos Tarifarios (Santiago)'!$A:$A,0))</f>
        <v>4696.4379582000001</v>
      </c>
      <c r="O2927" s="19">
        <f>J2927*INDEX('Pliegos Tarifarios (Santiago)'!$D:$D,MATCH($B2927,'Pliegos Tarifarios (Santiago)'!$A:$A,0))</f>
        <v>19262.5210401</v>
      </c>
      <c r="P2927" s="19">
        <f>H2927*INDEX('Pliegos Tarifarios (Santiago)'!$E:$E,MATCH($B2927,'Pliegos Tarifarios (Santiago)'!$A:$A,0))</f>
        <v>6680.1372351999999</v>
      </c>
      <c r="Q2927" s="19" cm="1">
        <f t="array" ref="Q2927">H2927*_xlfn.IFS(H2927&lt;=350,INDEX('Pliegos Tarifarios (Santiago)'!$F:$F,MATCH($B2927,'Pliegos Tarifarios (Santiago)'!$A:$A,0)),H2927&lt;=500,INDEX('Pliegos Tarifarios (Santiago)'!$G:$G,MATCH($B2927,'Pliegos Tarifarios (Santiago)'!$A:$A,0)),H2927&lt;=1000,INDEX('Pliegos Tarifarios (Santiago)'!$H:$H,MATCH($B2927,'Pliegos Tarifarios (Santiago)'!$A:$A,0)),H2927&lt;=5000,INDEX('Pliegos Tarifarios (Santiago)'!$I:$I,MATCH($B2927,'Pliegos Tarifarios (Santiago)'!$A:$A,0)),H2927&gt;5000,INDEX('Pliegos Tarifarios (Santiago)'!$J:$J,MATCH($B2927,'Pliegos Tarifarios (Santiago)'!$A:$A,0)))/1.19</f>
        <v>1233.5696198319329</v>
      </c>
      <c r="R2927" s="19">
        <f>INDEX('Pliegos Tarifarios (Santiago)'!$K:$K,MATCH($B2927,'Pliegos Tarifarios (Santiago)'!$A:$A,0))</f>
        <v>733.35299999999995</v>
      </c>
      <c r="S2927" s="21">
        <f t="shared" si="179"/>
        <v>100188.55283073195</v>
      </c>
      <c r="T2927" s="21">
        <f t="shared" si="180"/>
        <v>19035.825037839069</v>
      </c>
      <c r="U2927" s="19">
        <v>0</v>
      </c>
      <c r="V2927" s="21">
        <f t="shared" si="181"/>
        <v>119224.37786857101</v>
      </c>
    </row>
    <row r="2928" spans="1:22" x14ac:dyDescent="0.3">
      <c r="A2928" s="7" t="s">
        <v>143</v>
      </c>
      <c r="B2928" s="7">
        <v>12</v>
      </c>
      <c r="C2928" s="8" t="s">
        <v>178</v>
      </c>
      <c r="D2928" s="7" t="s">
        <v>443</v>
      </c>
      <c r="E2928" s="7" t="s">
        <v>444</v>
      </c>
      <c r="F2928" s="8" t="s">
        <v>445</v>
      </c>
      <c r="G2928" s="7" t="s">
        <v>16</v>
      </c>
      <c r="H2928" s="9">
        <v>2558.4666000000002</v>
      </c>
      <c r="I2928" s="9">
        <v>6.7003000000000004</v>
      </c>
      <c r="J2928" s="9">
        <v>6.6372999999999998</v>
      </c>
      <c r="K2928" s="10">
        <v>0.99059743593570426</v>
      </c>
      <c r="L2928" s="9">
        <v>82.53</v>
      </c>
      <c r="M2928" s="19">
        <f>H2928*INDEX('Pliegos Tarifarios (Santiago)'!$B:$B,MATCH($B2928,'Pliegos Tarifarios (Santiago)'!$A:$A,0))</f>
        <v>337111.23461580003</v>
      </c>
      <c r="N2928" s="19">
        <f>I2928*INDEX('Pliegos Tarifarios (Santiago)'!$C:$C,MATCH($B2928,'Pliegos Tarifarios (Santiago)'!$A:$A,0))</f>
        <v>23216.425594900003</v>
      </c>
      <c r="O2928" s="19">
        <f>J2928*INDEX('Pliegos Tarifarios (Santiago)'!$D:$D,MATCH($B2928,'Pliegos Tarifarios (Santiago)'!$A:$A,0))</f>
        <v>96498.702467700001</v>
      </c>
      <c r="P2928" s="19">
        <f>H2928*INDEX('Pliegos Tarifarios (Santiago)'!$E:$E,MATCH($B2928,'Pliegos Tarifarios (Santiago)'!$A:$A,0))</f>
        <v>33321.4689984</v>
      </c>
      <c r="Q2928" s="19" cm="1">
        <f t="array" ref="Q2928">H2928*_xlfn.IFS(H2928&lt;=350,INDEX('Pliegos Tarifarios (Santiago)'!$F:$F,MATCH($B2928,'Pliegos Tarifarios (Santiago)'!$A:$A,0)),H2928&lt;=500,INDEX('Pliegos Tarifarios (Santiago)'!$G:$G,MATCH($B2928,'Pliegos Tarifarios (Santiago)'!$A:$A,0)),H2928&lt;=1000,INDEX('Pliegos Tarifarios (Santiago)'!$H:$H,MATCH($B2928,'Pliegos Tarifarios (Santiago)'!$A:$A,0)),H2928&lt;=5000,INDEX('Pliegos Tarifarios (Santiago)'!$I:$I,MATCH($B2928,'Pliegos Tarifarios (Santiago)'!$A:$A,0)),H2928&gt;5000,INDEX('Pliegos Tarifarios (Santiago)'!$J:$J,MATCH($B2928,'Pliegos Tarifarios (Santiago)'!$A:$A,0)))/1.19</f>
        <v>7830.1977791596646</v>
      </c>
      <c r="R2928" s="19">
        <f>INDEX('Pliegos Tarifarios (Santiago)'!$K:$K,MATCH($B2928,'Pliegos Tarifarios (Santiago)'!$A:$A,0))</f>
        <v>733.35299999999995</v>
      </c>
      <c r="S2928" s="21">
        <f t="shared" si="179"/>
        <v>498711.38245595968</v>
      </c>
      <c r="T2928" s="21">
        <f t="shared" si="180"/>
        <v>94755.162666632343</v>
      </c>
      <c r="U2928" s="19">
        <v>0</v>
      </c>
      <c r="V2928" s="21">
        <f t="shared" si="181"/>
        <v>593466.54512259201</v>
      </c>
    </row>
    <row r="2929" spans="1:22" x14ac:dyDescent="0.3">
      <c r="A2929" s="7" t="s">
        <v>143</v>
      </c>
      <c r="B2929" s="7">
        <v>12</v>
      </c>
      <c r="C2929" s="8" t="s">
        <v>178</v>
      </c>
      <c r="D2929" s="7" t="s">
        <v>446</v>
      </c>
      <c r="E2929" s="7" t="s">
        <v>444</v>
      </c>
      <c r="F2929" s="8" t="s">
        <v>447</v>
      </c>
      <c r="G2929" s="7" t="s">
        <v>16</v>
      </c>
      <c r="H2929" s="9">
        <v>2048.3694</v>
      </c>
      <c r="I2929" s="9">
        <v>5.3638000000000003</v>
      </c>
      <c r="J2929" s="9">
        <v>5.3638000000000003</v>
      </c>
      <c r="K2929" s="10">
        <v>1</v>
      </c>
      <c r="L2929" s="9">
        <v>66.08</v>
      </c>
      <c r="M2929" s="19">
        <f>H2929*INDEX('Pliegos Tarifarios (Santiago)'!$B:$B,MATCH($B2929,'Pliegos Tarifarios (Santiago)'!$A:$A,0))</f>
        <v>269899.29725220002</v>
      </c>
      <c r="N2929" s="19">
        <f>I2929*INDEX('Pliegos Tarifarios (Santiago)'!$C:$C,MATCH($B2929,'Pliegos Tarifarios (Santiago)'!$A:$A,0))</f>
        <v>18585.475815400001</v>
      </c>
      <c r="O2929" s="19">
        <f>J2929*INDEX('Pliegos Tarifarios (Santiago)'!$D:$D,MATCH($B2929,'Pliegos Tarifarios (Santiago)'!$A:$A,0))</f>
        <v>77983.478266200007</v>
      </c>
      <c r="P2929" s="19">
        <f>H2929*INDEX('Pliegos Tarifarios (Santiago)'!$E:$E,MATCH($B2929,'Pliegos Tarifarios (Santiago)'!$A:$A,0))</f>
        <v>26677.963065599997</v>
      </c>
      <c r="Q2929" s="19" cm="1">
        <f t="array" ref="Q2929">H2929*_xlfn.IFS(H2929&lt;=350,INDEX('Pliegos Tarifarios (Santiago)'!$F:$F,MATCH($B2929,'Pliegos Tarifarios (Santiago)'!$A:$A,0)),H2929&lt;=500,INDEX('Pliegos Tarifarios (Santiago)'!$G:$G,MATCH($B2929,'Pliegos Tarifarios (Santiago)'!$A:$A,0)),H2929&lt;=1000,INDEX('Pliegos Tarifarios (Santiago)'!$H:$H,MATCH($B2929,'Pliegos Tarifarios (Santiago)'!$A:$A,0)),H2929&lt;=5000,INDEX('Pliegos Tarifarios (Santiago)'!$I:$I,MATCH($B2929,'Pliegos Tarifarios (Santiago)'!$A:$A,0)),H2929&gt;5000,INDEX('Pliegos Tarifarios (Santiago)'!$J:$J,MATCH($B2929,'Pliegos Tarifarios (Santiago)'!$A:$A,0)))/1.19</f>
        <v>6269.0431552941172</v>
      </c>
      <c r="R2929" s="19">
        <f>INDEX('Pliegos Tarifarios (Santiago)'!$K:$K,MATCH($B2929,'Pliegos Tarifarios (Santiago)'!$A:$A,0))</f>
        <v>733.35299999999995</v>
      </c>
      <c r="S2929" s="21">
        <f t="shared" si="179"/>
        <v>400148.6105546942</v>
      </c>
      <c r="T2929" s="21">
        <f t="shared" si="180"/>
        <v>76028.236005391896</v>
      </c>
      <c r="U2929" s="19">
        <v>0</v>
      </c>
      <c r="V2929" s="21">
        <f t="shared" si="181"/>
        <v>476176.84656008612</v>
      </c>
    </row>
    <row r="2930" spans="1:22" x14ac:dyDescent="0.3">
      <c r="A2930" s="7" t="s">
        <v>143</v>
      </c>
      <c r="B2930" s="7">
        <v>12</v>
      </c>
      <c r="C2930" s="8" t="s">
        <v>178</v>
      </c>
      <c r="D2930" s="7" t="s">
        <v>448</v>
      </c>
      <c r="E2930" s="7" t="s">
        <v>327</v>
      </c>
      <c r="F2930" s="8" t="s">
        <v>449</v>
      </c>
      <c r="G2930" s="7" t="s">
        <v>16</v>
      </c>
      <c r="H2930" s="9">
        <v>4255.5610999999999</v>
      </c>
      <c r="I2930" s="9">
        <v>11.3352</v>
      </c>
      <c r="J2930" s="9">
        <v>11.056100000000001</v>
      </c>
      <c r="K2930" s="10">
        <v>0.97537758486837467</v>
      </c>
      <c r="L2930" s="9">
        <v>137.28</v>
      </c>
      <c r="M2930" s="19">
        <f>H2930*INDEX('Pliegos Tarifarios (Santiago)'!$B:$B,MATCH($B2930,'Pliegos Tarifarios (Santiago)'!$A:$A,0))</f>
        <v>560725.49721930001</v>
      </c>
      <c r="N2930" s="19">
        <f>I2930*INDEX('Pliegos Tarifarios (Santiago)'!$C:$C,MATCH($B2930,'Pliegos Tarifarios (Santiago)'!$A:$A,0))</f>
        <v>39276.275301600006</v>
      </c>
      <c r="O2930" s="19">
        <f>J2930*INDEX('Pliegos Tarifarios (Santiago)'!$D:$D,MATCH($B2930,'Pliegos Tarifarios (Santiago)'!$A:$A,0))</f>
        <v>160742.9684289</v>
      </c>
      <c r="P2930" s="19">
        <f>H2930*INDEX('Pliegos Tarifarios (Santiago)'!$E:$E,MATCH($B2930,'Pliegos Tarifarios (Santiago)'!$A:$A,0))</f>
        <v>55424.427766399996</v>
      </c>
      <c r="Q2930" s="19" cm="1">
        <f t="array" ref="Q2930">H2930*_xlfn.IFS(H2930&lt;=350,INDEX('Pliegos Tarifarios (Santiago)'!$F:$F,MATCH($B2930,'Pliegos Tarifarios (Santiago)'!$A:$A,0)),H2930&lt;=500,INDEX('Pliegos Tarifarios (Santiago)'!$G:$G,MATCH($B2930,'Pliegos Tarifarios (Santiago)'!$A:$A,0)),H2930&lt;=1000,INDEX('Pliegos Tarifarios (Santiago)'!$H:$H,MATCH($B2930,'Pliegos Tarifarios (Santiago)'!$A:$A,0)),H2930&lt;=5000,INDEX('Pliegos Tarifarios (Santiago)'!$I:$I,MATCH($B2930,'Pliegos Tarifarios (Santiago)'!$A:$A,0)),H2930&gt;5000,INDEX('Pliegos Tarifarios (Santiago)'!$J:$J,MATCH($B2930,'Pliegos Tarifarios (Santiago)'!$A:$A,0)))/1.19</f>
        <v>13024.162627058824</v>
      </c>
      <c r="R2930" s="19">
        <f>INDEX('Pliegos Tarifarios (Santiago)'!$K:$K,MATCH($B2930,'Pliegos Tarifarios (Santiago)'!$A:$A,0))</f>
        <v>733.35299999999995</v>
      </c>
      <c r="S2930" s="21">
        <f t="shared" si="179"/>
        <v>829926.68434325885</v>
      </c>
      <c r="T2930" s="21">
        <f t="shared" si="180"/>
        <v>157686.07002521917</v>
      </c>
      <c r="U2930" s="19">
        <v>0</v>
      </c>
      <c r="V2930" s="21">
        <f t="shared" si="181"/>
        <v>987612.75436847797</v>
      </c>
    </row>
    <row r="2931" spans="1:22" x14ac:dyDescent="0.3">
      <c r="A2931" s="7" t="s">
        <v>143</v>
      </c>
      <c r="B2931" s="7">
        <v>12</v>
      </c>
      <c r="C2931" s="8" t="s">
        <v>178</v>
      </c>
      <c r="D2931" s="7" t="s">
        <v>450</v>
      </c>
      <c r="E2931" s="7" t="s">
        <v>327</v>
      </c>
      <c r="F2931" s="8" t="s">
        <v>451</v>
      </c>
      <c r="G2931" s="7" t="s">
        <v>16</v>
      </c>
      <c r="H2931" s="9">
        <v>3415.5023000000001</v>
      </c>
      <c r="I2931" s="9">
        <v>8.9039000000000001</v>
      </c>
      <c r="J2931" s="9">
        <v>8.8811</v>
      </c>
      <c r="K2931" s="10">
        <v>0.99743932434101912</v>
      </c>
      <c r="L2931" s="9">
        <v>110.18</v>
      </c>
      <c r="M2931" s="19">
        <f>H2931*INDEX('Pliegos Tarifarios (Santiago)'!$B:$B,MATCH($B2931,'Pliegos Tarifarios (Santiago)'!$A:$A,0))</f>
        <v>450036.8295549</v>
      </c>
      <c r="N2931" s="19">
        <f>I2931*INDEX('Pliegos Tarifarios (Santiago)'!$C:$C,MATCH($B2931,'Pliegos Tarifarios (Santiago)'!$A:$A,0))</f>
        <v>30851.8621337</v>
      </c>
      <c r="O2931" s="19">
        <f>J2931*INDEX('Pliegos Tarifarios (Santiago)'!$D:$D,MATCH($B2931,'Pliegos Tarifarios (Santiago)'!$A:$A,0))</f>
        <v>129120.9718539</v>
      </c>
      <c r="P2931" s="19">
        <f>H2931*INDEX('Pliegos Tarifarios (Santiago)'!$E:$E,MATCH($B2931,'Pliegos Tarifarios (Santiago)'!$A:$A,0))</f>
        <v>44483.501955200001</v>
      </c>
      <c r="Q2931" s="19" cm="1">
        <f t="array" ref="Q2931">H2931*_xlfn.IFS(H2931&lt;=350,INDEX('Pliegos Tarifarios (Santiago)'!$F:$F,MATCH($B2931,'Pliegos Tarifarios (Santiago)'!$A:$A,0)),H2931&lt;=500,INDEX('Pliegos Tarifarios (Santiago)'!$G:$G,MATCH($B2931,'Pliegos Tarifarios (Santiago)'!$A:$A,0)),H2931&lt;=1000,INDEX('Pliegos Tarifarios (Santiago)'!$H:$H,MATCH($B2931,'Pliegos Tarifarios (Santiago)'!$A:$A,0)),H2931&lt;=5000,INDEX('Pliegos Tarifarios (Santiago)'!$I:$I,MATCH($B2931,'Pliegos Tarifarios (Santiago)'!$A:$A,0)),H2931&gt;5000,INDEX('Pliegos Tarifarios (Santiago)'!$J:$J,MATCH($B2931,'Pliegos Tarifarios (Santiago)'!$A:$A,0)))/1.19</f>
        <v>10453.159140000002</v>
      </c>
      <c r="R2931" s="19">
        <f>INDEX('Pliegos Tarifarios (Santiago)'!$K:$K,MATCH($B2931,'Pliegos Tarifarios (Santiago)'!$A:$A,0))</f>
        <v>733.35299999999995</v>
      </c>
      <c r="S2931" s="21">
        <f t="shared" si="179"/>
        <v>665679.67763769999</v>
      </c>
      <c r="T2931" s="21">
        <f t="shared" si="180"/>
        <v>126479.138751163</v>
      </c>
      <c r="U2931" s="19">
        <v>0</v>
      </c>
      <c r="V2931" s="21">
        <f t="shared" si="181"/>
        <v>792158.81638886302</v>
      </c>
    </row>
    <row r="2932" spans="1:22" x14ac:dyDescent="0.3">
      <c r="A2932" s="7" t="s">
        <v>143</v>
      </c>
      <c r="B2932" s="7">
        <v>12</v>
      </c>
      <c r="C2932" s="8" t="s">
        <v>178</v>
      </c>
      <c r="D2932" s="7" t="s">
        <v>452</v>
      </c>
      <c r="E2932" s="7" t="s">
        <v>327</v>
      </c>
      <c r="F2932" s="8" t="s">
        <v>453</v>
      </c>
      <c r="G2932" s="7" t="s">
        <v>16</v>
      </c>
      <c r="H2932" s="9">
        <v>2560.3072999999999</v>
      </c>
      <c r="I2932" s="9">
        <v>6.7160000000000002</v>
      </c>
      <c r="J2932" s="9">
        <v>6.7160000000000002</v>
      </c>
      <c r="K2932" s="10">
        <v>1</v>
      </c>
      <c r="L2932" s="9">
        <v>82.59</v>
      </c>
      <c r="M2932" s="19">
        <f>H2932*INDEX('Pliegos Tarifarios (Santiago)'!$B:$B,MATCH($B2932,'Pliegos Tarifarios (Santiago)'!$A:$A,0))</f>
        <v>337353.7707699</v>
      </c>
      <c r="N2932" s="19">
        <f>I2932*INDEX('Pliegos Tarifarios (Santiago)'!$C:$C,MATCH($B2932,'Pliegos Tarifarios (Santiago)'!$A:$A,0))</f>
        <v>23270.825828000001</v>
      </c>
      <c r="O2932" s="19">
        <f>J2932*INDEX('Pliegos Tarifarios (Santiago)'!$D:$D,MATCH($B2932,'Pliegos Tarifarios (Santiago)'!$A:$A,0))</f>
        <v>97642.909884000008</v>
      </c>
      <c r="P2932" s="19">
        <f>H2932*INDEX('Pliegos Tarifarios (Santiago)'!$E:$E,MATCH($B2932,'Pliegos Tarifarios (Santiago)'!$A:$A,0))</f>
        <v>33345.442275199995</v>
      </c>
      <c r="Q2932" s="19" cm="1">
        <f t="array" ref="Q2932">H2932*_xlfn.IFS(H2932&lt;=350,INDEX('Pliegos Tarifarios (Santiago)'!$F:$F,MATCH($B2932,'Pliegos Tarifarios (Santiago)'!$A:$A,0)),H2932&lt;=500,INDEX('Pliegos Tarifarios (Santiago)'!$G:$G,MATCH($B2932,'Pliegos Tarifarios (Santiago)'!$A:$A,0)),H2932&lt;=1000,INDEX('Pliegos Tarifarios (Santiago)'!$H:$H,MATCH($B2932,'Pliegos Tarifarios (Santiago)'!$A:$A,0)),H2932&lt;=5000,INDEX('Pliegos Tarifarios (Santiago)'!$I:$I,MATCH($B2932,'Pliegos Tarifarios (Santiago)'!$A:$A,0)),H2932&gt;5000,INDEX('Pliegos Tarifarios (Santiago)'!$J:$J,MATCH($B2932,'Pliegos Tarifarios (Santiago)'!$A:$A,0)))/1.19</f>
        <v>7835.8312492436971</v>
      </c>
      <c r="R2932" s="19">
        <f>INDEX('Pliegos Tarifarios (Santiago)'!$K:$K,MATCH($B2932,'Pliegos Tarifarios (Santiago)'!$A:$A,0))</f>
        <v>733.35299999999995</v>
      </c>
      <c r="S2932" s="21">
        <f t="shared" si="179"/>
        <v>500182.13300634373</v>
      </c>
      <c r="T2932" s="21">
        <f t="shared" si="180"/>
        <v>95034.605271205306</v>
      </c>
      <c r="U2932" s="19">
        <v>0</v>
      </c>
      <c r="V2932" s="21">
        <f t="shared" si="181"/>
        <v>595216.73827754904</v>
      </c>
    </row>
    <row r="2933" spans="1:22" x14ac:dyDescent="0.3">
      <c r="A2933" s="7" t="s">
        <v>143</v>
      </c>
      <c r="B2933" s="7">
        <v>12</v>
      </c>
      <c r="C2933" s="8" t="s">
        <v>178</v>
      </c>
      <c r="D2933" s="7" t="s">
        <v>454</v>
      </c>
      <c r="E2933" s="7" t="s">
        <v>327</v>
      </c>
      <c r="F2933" s="8" t="s">
        <v>455</v>
      </c>
      <c r="G2933" s="7" t="s">
        <v>16</v>
      </c>
      <c r="H2933" s="9">
        <v>2562.0158000000001</v>
      </c>
      <c r="I2933" s="9">
        <v>6.7294999999999998</v>
      </c>
      <c r="J2933" s="9">
        <v>6.7028999999999996</v>
      </c>
      <c r="K2933" s="10">
        <v>0.99604725462515786</v>
      </c>
      <c r="L2933" s="9">
        <v>82.65</v>
      </c>
      <c r="M2933" s="19">
        <f>H2933*INDEX('Pliegos Tarifarios (Santiago)'!$B:$B,MATCH($B2933,'Pliegos Tarifarios (Santiago)'!$A:$A,0))</f>
        <v>337578.88785540004</v>
      </c>
      <c r="N2933" s="19">
        <f>I2933*INDEX('Pliegos Tarifarios (Santiago)'!$C:$C,MATCH($B2933,'Pliegos Tarifarios (Santiago)'!$A:$A,0))</f>
        <v>23317.6030985</v>
      </c>
      <c r="O2933" s="19">
        <f>J2933*INDEX('Pliegos Tarifarios (Santiago)'!$D:$D,MATCH($B2933,'Pliegos Tarifarios (Santiago)'!$A:$A,0))</f>
        <v>97452.450962099989</v>
      </c>
      <c r="P2933" s="19">
        <f>H2933*INDEX('Pliegos Tarifarios (Santiago)'!$E:$E,MATCH($B2933,'Pliegos Tarifarios (Santiago)'!$A:$A,0))</f>
        <v>33367.693779200003</v>
      </c>
      <c r="Q2933" s="19" cm="1">
        <f t="array" ref="Q2933">H2933*_xlfn.IFS(H2933&lt;=350,INDEX('Pliegos Tarifarios (Santiago)'!$F:$F,MATCH($B2933,'Pliegos Tarifarios (Santiago)'!$A:$A,0)),H2933&lt;=500,INDEX('Pliegos Tarifarios (Santiago)'!$G:$G,MATCH($B2933,'Pliegos Tarifarios (Santiago)'!$A:$A,0)),H2933&lt;=1000,INDEX('Pliegos Tarifarios (Santiago)'!$H:$H,MATCH($B2933,'Pliegos Tarifarios (Santiago)'!$A:$A,0)),H2933&lt;=5000,INDEX('Pliegos Tarifarios (Santiago)'!$I:$I,MATCH($B2933,'Pliegos Tarifarios (Santiago)'!$A:$A,0)),H2933&gt;5000,INDEX('Pliegos Tarifarios (Santiago)'!$J:$J,MATCH($B2933,'Pliegos Tarifarios (Santiago)'!$A:$A,0)))/1.19</f>
        <v>7841.0601206722695</v>
      </c>
      <c r="R2933" s="19">
        <f>INDEX('Pliegos Tarifarios (Santiago)'!$K:$K,MATCH($B2933,'Pliegos Tarifarios (Santiago)'!$A:$A,0))</f>
        <v>733.35299999999995</v>
      </c>
      <c r="S2933" s="21">
        <f t="shared" si="179"/>
        <v>500291.04881587235</v>
      </c>
      <c r="T2933" s="21">
        <f t="shared" si="180"/>
        <v>95055.299275015743</v>
      </c>
      <c r="U2933" s="19">
        <v>0</v>
      </c>
      <c r="V2933" s="21">
        <f t="shared" si="181"/>
        <v>595346.34809088812</v>
      </c>
    </row>
    <row r="2934" spans="1:22" x14ac:dyDescent="0.3">
      <c r="A2934" s="7" t="s">
        <v>143</v>
      </c>
      <c r="B2934" s="7">
        <v>12</v>
      </c>
      <c r="C2934" s="8" t="s">
        <v>178</v>
      </c>
      <c r="D2934" s="7" t="s">
        <v>456</v>
      </c>
      <c r="E2934" s="7" t="s">
        <v>327</v>
      </c>
      <c r="F2934" s="8" t="s">
        <v>457</v>
      </c>
      <c r="G2934" s="7" t="s">
        <v>16</v>
      </c>
      <c r="H2934" s="9">
        <v>2553.8615</v>
      </c>
      <c r="I2934" s="9">
        <v>6.8861999999999997</v>
      </c>
      <c r="J2934" s="9">
        <v>6.8861999999999997</v>
      </c>
      <c r="K2934" s="10">
        <v>1</v>
      </c>
      <c r="L2934" s="9">
        <v>82.38</v>
      </c>
      <c r="M2934" s="19">
        <f>H2934*INDEX('Pliegos Tarifarios (Santiago)'!$B:$B,MATCH($B2934,'Pliegos Tarifarios (Santiago)'!$A:$A,0))</f>
        <v>336504.45282449998</v>
      </c>
      <c r="N2934" s="19">
        <f>I2934*INDEX('Pliegos Tarifarios (Santiago)'!$C:$C,MATCH($B2934,'Pliegos Tarifarios (Santiago)'!$A:$A,0))</f>
        <v>23860.565934599999</v>
      </c>
      <c r="O2934" s="19">
        <f>J2934*INDEX('Pliegos Tarifarios (Santiago)'!$D:$D,MATCH($B2934,'Pliegos Tarifarios (Santiago)'!$A:$A,0))</f>
        <v>100117.4219838</v>
      </c>
      <c r="P2934" s="19">
        <f>H2934*INDEX('Pliegos Tarifarios (Santiago)'!$E:$E,MATCH($B2934,'Pliegos Tarifarios (Santiago)'!$A:$A,0))</f>
        <v>33261.492176</v>
      </c>
      <c r="Q2934" s="19" cm="1">
        <f t="array" ref="Q2934">H2934*_xlfn.IFS(H2934&lt;=350,INDEX('Pliegos Tarifarios (Santiago)'!$F:$F,MATCH($B2934,'Pliegos Tarifarios (Santiago)'!$A:$A,0)),H2934&lt;=500,INDEX('Pliegos Tarifarios (Santiago)'!$G:$G,MATCH($B2934,'Pliegos Tarifarios (Santiago)'!$A:$A,0)),H2934&lt;=1000,INDEX('Pliegos Tarifarios (Santiago)'!$H:$H,MATCH($B2934,'Pliegos Tarifarios (Santiago)'!$A:$A,0)),H2934&lt;=5000,INDEX('Pliegos Tarifarios (Santiago)'!$I:$I,MATCH($B2934,'Pliegos Tarifarios (Santiago)'!$A:$A,0)),H2934&gt;5000,INDEX('Pliegos Tarifarios (Santiago)'!$J:$J,MATCH($B2934,'Pliegos Tarifarios (Santiago)'!$A:$A,0)))/1.19</f>
        <v>7816.1038512605046</v>
      </c>
      <c r="R2934" s="19">
        <f>INDEX('Pliegos Tarifarios (Santiago)'!$K:$K,MATCH($B2934,'Pliegos Tarifarios (Santiago)'!$A:$A,0))</f>
        <v>733.35299999999995</v>
      </c>
      <c r="S2934" s="21">
        <f t="shared" si="179"/>
        <v>502293.38977016055</v>
      </c>
      <c r="T2934" s="21">
        <f t="shared" si="180"/>
        <v>95435.744056330499</v>
      </c>
      <c r="U2934" s="19">
        <v>0</v>
      </c>
      <c r="V2934" s="21">
        <f t="shared" si="181"/>
        <v>597729.13382649107</v>
      </c>
    </row>
    <row r="2935" spans="1:22" x14ac:dyDescent="0.3">
      <c r="A2935" s="7" t="s">
        <v>143</v>
      </c>
      <c r="B2935" s="7">
        <v>12</v>
      </c>
      <c r="C2935" s="8" t="s">
        <v>178</v>
      </c>
      <c r="D2935" s="7" t="s">
        <v>458</v>
      </c>
      <c r="E2935" s="7" t="s">
        <v>327</v>
      </c>
      <c r="F2935" s="8" t="s">
        <v>459</v>
      </c>
      <c r="G2935" s="7" t="s">
        <v>16</v>
      </c>
      <c r="H2935" s="9">
        <v>2561.0531999999998</v>
      </c>
      <c r="I2935" s="9">
        <v>6.7211999999999996</v>
      </c>
      <c r="J2935" s="9">
        <v>6.5473999999999997</v>
      </c>
      <c r="K2935" s="10">
        <v>0.97414152234719986</v>
      </c>
      <c r="L2935" s="9">
        <v>82.61</v>
      </c>
      <c r="M2935" s="19">
        <f>H2935*INDEX('Pliegos Tarifarios (Santiago)'!$B:$B,MATCH($B2935,'Pliegos Tarifarios (Santiago)'!$A:$A,0))</f>
        <v>337452.0527916</v>
      </c>
      <c r="N2935" s="19">
        <f>I2935*INDEX('Pliegos Tarifarios (Santiago)'!$C:$C,MATCH($B2935,'Pliegos Tarifarios (Santiago)'!$A:$A,0))</f>
        <v>23288.843739600001</v>
      </c>
      <c r="O2935" s="19">
        <f>J2935*INDEX('Pliegos Tarifarios (Santiago)'!$D:$D,MATCH($B2935,'Pliegos Tarifarios (Santiago)'!$A:$A,0))</f>
        <v>95191.659942600003</v>
      </c>
      <c r="P2935" s="19">
        <f>H2935*INDEX('Pliegos Tarifarios (Santiago)'!$E:$E,MATCH($B2935,'Pliegos Tarifarios (Santiago)'!$A:$A,0))</f>
        <v>33355.156876799992</v>
      </c>
      <c r="Q2935" s="19" cm="1">
        <f t="array" ref="Q2935">H2935*_xlfn.IFS(H2935&lt;=350,INDEX('Pliegos Tarifarios (Santiago)'!$F:$F,MATCH($B2935,'Pliegos Tarifarios (Santiago)'!$A:$A,0)),H2935&lt;=500,INDEX('Pliegos Tarifarios (Santiago)'!$G:$G,MATCH($B2935,'Pliegos Tarifarios (Santiago)'!$A:$A,0)),H2935&lt;=1000,INDEX('Pliegos Tarifarios (Santiago)'!$H:$H,MATCH($B2935,'Pliegos Tarifarios (Santiago)'!$A:$A,0)),H2935&lt;=5000,INDEX('Pliegos Tarifarios (Santiago)'!$I:$I,MATCH($B2935,'Pliegos Tarifarios (Santiago)'!$A:$A,0)),H2935&gt;5000,INDEX('Pliegos Tarifarios (Santiago)'!$J:$J,MATCH($B2935,'Pliegos Tarifarios (Santiago)'!$A:$A,0)))/1.19</f>
        <v>7838.1140793277309</v>
      </c>
      <c r="R2935" s="19">
        <f>INDEX('Pliegos Tarifarios (Santiago)'!$K:$K,MATCH($B2935,'Pliegos Tarifarios (Santiago)'!$A:$A,0))</f>
        <v>733.35299999999995</v>
      </c>
      <c r="S2935" s="21">
        <f t="shared" si="179"/>
        <v>497859.18042992771</v>
      </c>
      <c r="T2935" s="21">
        <f t="shared" si="180"/>
        <v>94593.24428168626</v>
      </c>
      <c r="U2935" s="19">
        <v>0</v>
      </c>
      <c r="V2935" s="21">
        <f t="shared" si="181"/>
        <v>592452.42471161392</v>
      </c>
    </row>
    <row r="2936" spans="1:22" x14ac:dyDescent="0.3">
      <c r="A2936" s="7" t="s">
        <v>143</v>
      </c>
      <c r="B2936" s="7">
        <v>12</v>
      </c>
      <c r="C2936" s="8" t="s">
        <v>178</v>
      </c>
      <c r="D2936" s="7" t="s">
        <v>460</v>
      </c>
      <c r="E2936" s="7" t="s">
        <v>327</v>
      </c>
      <c r="F2936" s="8" t="s">
        <v>461</v>
      </c>
      <c r="G2936" s="7" t="s">
        <v>16</v>
      </c>
      <c r="H2936" s="9">
        <v>2562.4124999999999</v>
      </c>
      <c r="I2936" s="9">
        <v>6.6664000000000003</v>
      </c>
      <c r="J2936" s="9">
        <v>6.6664000000000003</v>
      </c>
      <c r="K2936" s="10">
        <v>1</v>
      </c>
      <c r="L2936" s="9">
        <v>82.66</v>
      </c>
      <c r="M2936" s="19">
        <f>H2936*INDEX('Pliegos Tarifarios (Santiago)'!$B:$B,MATCH($B2936,'Pliegos Tarifarios (Santiago)'!$A:$A,0))</f>
        <v>337631.1582375</v>
      </c>
      <c r="N2936" s="19">
        <f>I2936*INDEX('Pliegos Tarifarios (Santiago)'!$C:$C,MATCH($B2936,'Pliegos Tarifarios (Santiago)'!$A:$A,0))</f>
        <v>23098.962671200003</v>
      </c>
      <c r="O2936" s="19">
        <f>J2936*INDEX('Pliegos Tarifarios (Santiago)'!$D:$D,MATCH($B2936,'Pliegos Tarifarios (Santiago)'!$A:$A,0))</f>
        <v>96921.782973600013</v>
      </c>
      <c r="P2936" s="19">
        <f>H2936*INDEX('Pliegos Tarifarios (Santiago)'!$E:$E,MATCH($B2936,'Pliegos Tarifarios (Santiago)'!$A:$A,0))</f>
        <v>33372.860399999998</v>
      </c>
      <c r="Q2936" s="19" cm="1">
        <f t="array" ref="Q2936">H2936*_xlfn.IFS(H2936&lt;=350,INDEX('Pliegos Tarifarios (Santiago)'!$F:$F,MATCH($B2936,'Pliegos Tarifarios (Santiago)'!$A:$A,0)),H2936&lt;=500,INDEX('Pliegos Tarifarios (Santiago)'!$G:$G,MATCH($B2936,'Pliegos Tarifarios (Santiago)'!$A:$A,0)),H2936&lt;=1000,INDEX('Pliegos Tarifarios (Santiago)'!$H:$H,MATCH($B2936,'Pliegos Tarifarios (Santiago)'!$A:$A,0)),H2936&lt;=5000,INDEX('Pliegos Tarifarios (Santiago)'!$I:$I,MATCH($B2936,'Pliegos Tarifarios (Santiago)'!$A:$A,0)),H2936&gt;5000,INDEX('Pliegos Tarifarios (Santiago)'!$J:$J,MATCH($B2936,'Pliegos Tarifarios (Santiago)'!$A:$A,0)))/1.19</f>
        <v>7842.2742226890759</v>
      </c>
      <c r="R2936" s="19">
        <f>INDEX('Pliegos Tarifarios (Santiago)'!$K:$K,MATCH($B2936,'Pliegos Tarifarios (Santiago)'!$A:$A,0))</f>
        <v>733.35299999999995</v>
      </c>
      <c r="S2936" s="21">
        <f t="shared" si="179"/>
        <v>499600.39150498912</v>
      </c>
      <c r="T2936" s="21">
        <f t="shared" si="180"/>
        <v>94924.074385947941</v>
      </c>
      <c r="U2936" s="19">
        <v>0</v>
      </c>
      <c r="V2936" s="21">
        <f t="shared" si="181"/>
        <v>594524.46589093702</v>
      </c>
    </row>
    <row r="2937" spans="1:22" x14ac:dyDescent="0.3">
      <c r="A2937" s="7" t="s">
        <v>143</v>
      </c>
      <c r="B2937" s="7">
        <v>12</v>
      </c>
      <c r="C2937" s="8" t="s">
        <v>178</v>
      </c>
      <c r="D2937" s="7" t="s">
        <v>462</v>
      </c>
      <c r="E2937" s="7" t="s">
        <v>327</v>
      </c>
      <c r="F2937" s="8" t="s">
        <v>76</v>
      </c>
      <c r="G2937" s="7" t="s">
        <v>16</v>
      </c>
      <c r="H2937" s="9">
        <v>3406.0142000000001</v>
      </c>
      <c r="I2937" s="9">
        <v>8.9567999999999994</v>
      </c>
      <c r="J2937" s="9">
        <v>8.8026</v>
      </c>
      <c r="K2937" s="10">
        <v>0.98278403001071812</v>
      </c>
      <c r="L2937" s="9">
        <v>109.87</v>
      </c>
      <c r="M2937" s="19">
        <f>H2937*INDEX('Pliegos Tarifarios (Santiago)'!$B:$B,MATCH($B2937,'Pliegos Tarifarios (Santiago)'!$A:$A,0))</f>
        <v>448786.64903460001</v>
      </c>
      <c r="N2937" s="19">
        <f>I2937*INDEX('Pliegos Tarifarios (Santiago)'!$C:$C,MATCH($B2937,'Pliegos Tarifarios (Santiago)'!$A:$A,0))</f>
        <v>31035.1597344</v>
      </c>
      <c r="O2937" s="19">
        <f>J2937*INDEX('Pliegos Tarifarios (Santiago)'!$D:$D,MATCH($B2937,'Pliegos Tarifarios (Santiago)'!$A:$A,0))</f>
        <v>127979.6722074</v>
      </c>
      <c r="P2937" s="19">
        <f>H2937*INDEX('Pliegos Tarifarios (Santiago)'!$E:$E,MATCH($B2937,'Pliegos Tarifarios (Santiago)'!$A:$A,0))</f>
        <v>44359.928940799997</v>
      </c>
      <c r="Q2937" s="19" cm="1">
        <f t="array" ref="Q2937">H2937*_xlfn.IFS(H2937&lt;=350,INDEX('Pliegos Tarifarios (Santiago)'!$F:$F,MATCH($B2937,'Pliegos Tarifarios (Santiago)'!$A:$A,0)),H2937&lt;=500,INDEX('Pliegos Tarifarios (Santiago)'!$G:$G,MATCH($B2937,'Pliegos Tarifarios (Santiago)'!$A:$A,0)),H2937&lt;=1000,INDEX('Pliegos Tarifarios (Santiago)'!$H:$H,MATCH($B2937,'Pliegos Tarifarios (Santiago)'!$A:$A,0)),H2937&lt;=5000,INDEX('Pliegos Tarifarios (Santiago)'!$I:$I,MATCH($B2937,'Pliegos Tarifarios (Santiago)'!$A:$A,0)),H2937&gt;5000,INDEX('Pliegos Tarifarios (Santiago)'!$J:$J,MATCH($B2937,'Pliegos Tarifarios (Santiago)'!$A:$A,0)))/1.19</f>
        <v>10424.120770084033</v>
      </c>
      <c r="R2937" s="19">
        <f>INDEX('Pliegos Tarifarios (Santiago)'!$K:$K,MATCH($B2937,'Pliegos Tarifarios (Santiago)'!$A:$A,0))</f>
        <v>733.35299999999995</v>
      </c>
      <c r="S2937" s="21">
        <f t="shared" si="179"/>
        <v>663318.88368728408</v>
      </c>
      <c r="T2937" s="21">
        <f t="shared" si="180"/>
        <v>126030.58790058398</v>
      </c>
      <c r="U2937" s="19">
        <v>0</v>
      </c>
      <c r="V2937" s="21">
        <f t="shared" si="181"/>
        <v>789349.47158786806</v>
      </c>
    </row>
    <row r="2938" spans="1:22" x14ac:dyDescent="0.3">
      <c r="A2938" s="7" t="s">
        <v>143</v>
      </c>
      <c r="B2938" s="7">
        <v>12</v>
      </c>
      <c r="C2938" s="8" t="s">
        <v>178</v>
      </c>
      <c r="D2938" s="7" t="s">
        <v>463</v>
      </c>
      <c r="E2938" s="7" t="s">
        <v>327</v>
      </c>
      <c r="F2938" s="8" t="s">
        <v>464</v>
      </c>
      <c r="G2938" s="7" t="s">
        <v>16</v>
      </c>
      <c r="H2938" s="9">
        <v>3417.4874</v>
      </c>
      <c r="I2938" s="9">
        <v>8.9358000000000004</v>
      </c>
      <c r="J2938" s="9">
        <v>8.9358000000000004</v>
      </c>
      <c r="K2938" s="10">
        <v>1</v>
      </c>
      <c r="L2938" s="9">
        <v>110.24</v>
      </c>
      <c r="M2938" s="19">
        <f>H2938*INDEX('Pliegos Tarifarios (Santiago)'!$B:$B,MATCH($B2938,'Pliegos Tarifarios (Santiago)'!$A:$A,0))</f>
        <v>450298.39228620002</v>
      </c>
      <c r="N2938" s="19">
        <f>I2938*INDEX('Pliegos Tarifarios (Santiago)'!$C:$C,MATCH($B2938,'Pliegos Tarifarios (Santiago)'!$A:$A,0))</f>
        <v>30962.395091400002</v>
      </c>
      <c r="O2938" s="19">
        <f>J2938*INDEX('Pliegos Tarifarios (Santiago)'!$D:$D,MATCH($B2938,'Pliegos Tarifarios (Santiago)'!$A:$A,0))</f>
        <v>129916.24689420001</v>
      </c>
      <c r="P2938" s="19">
        <f>H2938*INDEX('Pliegos Tarifarios (Santiago)'!$E:$E,MATCH($B2938,'Pliegos Tarifarios (Santiago)'!$A:$A,0))</f>
        <v>44509.355897599999</v>
      </c>
      <c r="Q2938" s="19" cm="1">
        <f t="array" ref="Q2938">H2938*_xlfn.IFS(H2938&lt;=350,INDEX('Pliegos Tarifarios (Santiago)'!$F:$F,MATCH($B2938,'Pliegos Tarifarios (Santiago)'!$A:$A,0)),H2938&lt;=500,INDEX('Pliegos Tarifarios (Santiago)'!$G:$G,MATCH($B2938,'Pliegos Tarifarios (Santiago)'!$A:$A,0)),H2938&lt;=1000,INDEX('Pliegos Tarifarios (Santiago)'!$H:$H,MATCH($B2938,'Pliegos Tarifarios (Santiago)'!$A:$A,0)),H2938&lt;=5000,INDEX('Pliegos Tarifarios (Santiago)'!$I:$I,MATCH($B2938,'Pliegos Tarifarios (Santiago)'!$A:$A,0)),H2938&gt;5000,INDEX('Pliegos Tarifarios (Santiago)'!$J:$J,MATCH($B2938,'Pliegos Tarifarios (Santiago)'!$A:$A,0)))/1.19</f>
        <v>10459.234546890757</v>
      </c>
      <c r="R2938" s="19">
        <f>INDEX('Pliegos Tarifarios (Santiago)'!$K:$K,MATCH($B2938,'Pliegos Tarifarios (Santiago)'!$A:$A,0))</f>
        <v>733.35299999999995</v>
      </c>
      <c r="S2938" s="21">
        <f t="shared" si="179"/>
        <v>666878.97771629074</v>
      </c>
      <c r="T2938" s="21">
        <f t="shared" si="180"/>
        <v>126707.00576609524</v>
      </c>
      <c r="U2938" s="19">
        <v>0</v>
      </c>
      <c r="V2938" s="21">
        <f t="shared" si="181"/>
        <v>793585.98348238599</v>
      </c>
    </row>
    <row r="2939" spans="1:22" x14ac:dyDescent="0.3">
      <c r="A2939" s="7" t="s">
        <v>143</v>
      </c>
      <c r="B2939" s="7">
        <v>12</v>
      </c>
      <c r="C2939" s="8" t="s">
        <v>178</v>
      </c>
      <c r="D2939" s="7" t="s">
        <v>465</v>
      </c>
      <c r="E2939" s="7" t="s">
        <v>75</v>
      </c>
      <c r="F2939" s="8" t="s">
        <v>82</v>
      </c>
      <c r="G2939" s="7" t="s">
        <v>16</v>
      </c>
      <c r="H2939" s="9">
        <v>2562.7566000000002</v>
      </c>
      <c r="I2939" s="9">
        <v>6.7458999999999998</v>
      </c>
      <c r="J2939" s="9">
        <v>6.6544999999999996</v>
      </c>
      <c r="K2939" s="10">
        <v>0.98645102951422348</v>
      </c>
      <c r="L2939" s="9">
        <v>82.67</v>
      </c>
      <c r="M2939" s="19">
        <f>H2939*INDEX('Pliegos Tarifarios (Santiago)'!$B:$B,MATCH($B2939,'Pliegos Tarifarios (Santiago)'!$A:$A,0))</f>
        <v>337676.49788580002</v>
      </c>
      <c r="N2939" s="19">
        <f>I2939*INDEX('Pliegos Tarifarios (Santiago)'!$C:$C,MATCH($B2939,'Pliegos Tarifarios (Santiago)'!$A:$A,0))</f>
        <v>23374.428819699999</v>
      </c>
      <c r="O2939" s="19">
        <f>J2939*INDEX('Pliegos Tarifarios (Santiago)'!$D:$D,MATCH($B2939,'Pliegos Tarifarios (Santiago)'!$A:$A,0))</f>
        <v>96748.770670500002</v>
      </c>
      <c r="P2939" s="19">
        <f>H2939*INDEX('Pliegos Tarifarios (Santiago)'!$E:$E,MATCH($B2939,'Pliegos Tarifarios (Santiago)'!$A:$A,0))</f>
        <v>33377.3419584</v>
      </c>
      <c r="Q2939" s="19" cm="1">
        <f t="array" ref="Q2939">H2939*_xlfn.IFS(H2939&lt;=350,INDEX('Pliegos Tarifarios (Santiago)'!$F:$F,MATCH($B2939,'Pliegos Tarifarios (Santiago)'!$A:$A,0)),H2939&lt;=500,INDEX('Pliegos Tarifarios (Santiago)'!$G:$G,MATCH($B2939,'Pliegos Tarifarios (Santiago)'!$A:$A,0)),H2939&lt;=1000,INDEX('Pliegos Tarifarios (Santiago)'!$H:$H,MATCH($B2939,'Pliegos Tarifarios (Santiago)'!$A:$A,0)),H2939&lt;=5000,INDEX('Pliegos Tarifarios (Santiago)'!$I:$I,MATCH($B2939,'Pliegos Tarifarios (Santiago)'!$A:$A,0)),H2939&gt;5000,INDEX('Pliegos Tarifarios (Santiago)'!$J:$J,MATCH($B2939,'Pliegos Tarifarios (Santiago)'!$A:$A,0)))/1.19</f>
        <v>7843.3273421848753</v>
      </c>
      <c r="R2939" s="19">
        <f>INDEX('Pliegos Tarifarios (Santiago)'!$K:$K,MATCH($B2939,'Pliegos Tarifarios (Santiago)'!$A:$A,0))</f>
        <v>733.35299999999995</v>
      </c>
      <c r="S2939" s="21">
        <f t="shared" si="179"/>
        <v>499753.71967658488</v>
      </c>
      <c r="T2939" s="21">
        <f t="shared" si="180"/>
        <v>94953.206738551133</v>
      </c>
      <c r="U2939" s="19">
        <v>0</v>
      </c>
      <c r="V2939" s="21">
        <f t="shared" si="181"/>
        <v>594706.92641513597</v>
      </c>
    </row>
    <row r="2940" spans="1:22" x14ac:dyDescent="0.3">
      <c r="A2940" s="7" t="s">
        <v>143</v>
      </c>
      <c r="B2940" s="7">
        <v>12</v>
      </c>
      <c r="C2940" s="8" t="s">
        <v>178</v>
      </c>
      <c r="D2940" s="7" t="s">
        <v>466</v>
      </c>
      <c r="E2940" s="7" t="s">
        <v>75</v>
      </c>
      <c r="F2940" s="8" t="s">
        <v>88</v>
      </c>
      <c r="G2940" s="7" t="s">
        <v>16</v>
      </c>
      <c r="H2940" s="9">
        <v>2046.4004</v>
      </c>
      <c r="I2940" s="9">
        <v>5.2887000000000004</v>
      </c>
      <c r="J2940" s="9">
        <v>5.2702999999999998</v>
      </c>
      <c r="K2940" s="10">
        <v>0.99652088414922368</v>
      </c>
      <c r="L2940" s="9">
        <v>66.010000000000005</v>
      </c>
      <c r="M2940" s="19">
        <f>H2940*INDEX('Pliegos Tarifarios (Santiago)'!$B:$B,MATCH($B2940,'Pliegos Tarifarios (Santiago)'!$A:$A,0))</f>
        <v>269639.85590520001</v>
      </c>
      <c r="N2940" s="19">
        <f>I2940*INDEX('Pliegos Tarifarios (Santiago)'!$C:$C,MATCH($B2940,'Pliegos Tarifarios (Santiago)'!$A:$A,0))</f>
        <v>18325.255592100002</v>
      </c>
      <c r="O2940" s="19">
        <f>J2940*INDEX('Pliegos Tarifarios (Santiago)'!$D:$D,MATCH($B2940,'Pliegos Tarifarios (Santiago)'!$A:$A,0))</f>
        <v>76624.0958847</v>
      </c>
      <c r="P2940" s="19">
        <f>H2940*INDEX('Pliegos Tarifarios (Santiago)'!$E:$E,MATCH($B2940,'Pliegos Tarifarios (Santiago)'!$A:$A,0))</f>
        <v>26652.318809599998</v>
      </c>
      <c r="Q2940" s="19" cm="1">
        <f t="array" ref="Q2940">H2940*_xlfn.IFS(H2940&lt;=350,INDEX('Pliegos Tarifarios (Santiago)'!$F:$F,MATCH($B2940,'Pliegos Tarifarios (Santiago)'!$A:$A,0)),H2940&lt;=500,INDEX('Pliegos Tarifarios (Santiago)'!$G:$G,MATCH($B2940,'Pliegos Tarifarios (Santiago)'!$A:$A,0)),H2940&lt;=1000,INDEX('Pliegos Tarifarios (Santiago)'!$H:$H,MATCH($B2940,'Pliegos Tarifarios (Santiago)'!$A:$A,0)),H2940&lt;=5000,INDEX('Pliegos Tarifarios (Santiago)'!$I:$I,MATCH($B2940,'Pliegos Tarifarios (Santiago)'!$A:$A,0)),H2940&gt;5000,INDEX('Pliegos Tarifarios (Santiago)'!$J:$J,MATCH($B2940,'Pliegos Tarifarios (Santiago)'!$A:$A,0)))/1.19</f>
        <v>6263.0170225210086</v>
      </c>
      <c r="R2940" s="19">
        <f>INDEX('Pliegos Tarifarios (Santiago)'!$K:$K,MATCH($B2940,'Pliegos Tarifarios (Santiago)'!$A:$A,0))</f>
        <v>733.35299999999995</v>
      </c>
      <c r="S2940" s="21">
        <f t="shared" si="179"/>
        <v>398237.89621412102</v>
      </c>
      <c r="T2940" s="21">
        <f t="shared" si="180"/>
        <v>75665.200280682999</v>
      </c>
      <c r="U2940" s="19">
        <v>0</v>
      </c>
      <c r="V2940" s="21">
        <f t="shared" si="181"/>
        <v>473903.09649480402</v>
      </c>
    </row>
    <row r="2941" spans="1:22" x14ac:dyDescent="0.3">
      <c r="A2941" s="7" t="s">
        <v>143</v>
      </c>
      <c r="B2941" s="7">
        <v>12</v>
      </c>
      <c r="C2941" s="8" t="s">
        <v>178</v>
      </c>
      <c r="D2941" s="7" t="s">
        <v>467</v>
      </c>
      <c r="E2941" s="7" t="s">
        <v>75</v>
      </c>
      <c r="F2941" s="8" t="s">
        <v>468</v>
      </c>
      <c r="G2941" s="7" t="s">
        <v>16</v>
      </c>
      <c r="H2941" s="9">
        <v>2046.6108999999999</v>
      </c>
      <c r="I2941" s="9">
        <v>5.4672999999999998</v>
      </c>
      <c r="J2941" s="9">
        <v>5.4672999999999998</v>
      </c>
      <c r="K2941" s="10">
        <v>1</v>
      </c>
      <c r="L2941" s="9">
        <v>66.02</v>
      </c>
      <c r="M2941" s="19">
        <f>H2941*INDEX('Pliegos Tarifarios (Santiago)'!$B:$B,MATCH($B2941,'Pliegos Tarifarios (Santiago)'!$A:$A,0))</f>
        <v>269667.59201670001</v>
      </c>
      <c r="N2941" s="19">
        <f>I2941*INDEX('Pliegos Tarifarios (Santiago)'!$C:$C,MATCH($B2941,'Pliegos Tarifarios (Santiago)'!$A:$A,0))</f>
        <v>18944.101555900001</v>
      </c>
      <c r="O2941" s="19">
        <f>J2941*INDEX('Pliegos Tarifarios (Santiago)'!$D:$D,MATCH($B2941,'Pliegos Tarifarios (Santiago)'!$A:$A,0))</f>
        <v>79488.249137699997</v>
      </c>
      <c r="P2941" s="19">
        <f>H2941*INDEX('Pliegos Tarifarios (Santiago)'!$E:$E,MATCH($B2941,'Pliegos Tarifarios (Santiago)'!$A:$A,0))</f>
        <v>26655.060361599997</v>
      </c>
      <c r="Q2941" s="19" cm="1">
        <f t="array" ref="Q2941">H2941*_xlfn.IFS(H2941&lt;=350,INDEX('Pliegos Tarifarios (Santiago)'!$F:$F,MATCH($B2941,'Pliegos Tarifarios (Santiago)'!$A:$A,0)),H2941&lt;=500,INDEX('Pliegos Tarifarios (Santiago)'!$G:$G,MATCH($B2941,'Pliegos Tarifarios (Santiago)'!$A:$A,0)),H2941&lt;=1000,INDEX('Pliegos Tarifarios (Santiago)'!$H:$H,MATCH($B2941,'Pliegos Tarifarios (Santiago)'!$A:$A,0)),H2941&lt;=5000,INDEX('Pliegos Tarifarios (Santiago)'!$I:$I,MATCH($B2941,'Pliegos Tarifarios (Santiago)'!$A:$A,0)),H2941&gt;5000,INDEX('Pliegos Tarifarios (Santiago)'!$J:$J,MATCH($B2941,'Pliegos Tarifarios (Santiago)'!$A:$A,0)))/1.19</f>
        <v>6263.661258655462</v>
      </c>
      <c r="R2941" s="19">
        <f>INDEX('Pliegos Tarifarios (Santiago)'!$K:$K,MATCH($B2941,'Pliegos Tarifarios (Santiago)'!$A:$A,0))</f>
        <v>733.35299999999995</v>
      </c>
      <c r="S2941" s="21">
        <f t="shared" si="179"/>
        <v>401752.01733055554</v>
      </c>
      <c r="T2941" s="21">
        <f t="shared" si="180"/>
        <v>76332.883292805549</v>
      </c>
      <c r="U2941" s="19">
        <v>0</v>
      </c>
      <c r="V2941" s="21">
        <f t="shared" si="181"/>
        <v>478084.90062336111</v>
      </c>
    </row>
    <row r="2942" spans="1:22" x14ac:dyDescent="0.3">
      <c r="A2942" s="7" t="s">
        <v>143</v>
      </c>
      <c r="B2942" s="7">
        <v>12</v>
      </c>
      <c r="C2942" s="8" t="s">
        <v>178</v>
      </c>
      <c r="D2942" s="7" t="s">
        <v>469</v>
      </c>
      <c r="E2942" s="7" t="s">
        <v>75</v>
      </c>
      <c r="F2942" s="8" t="s">
        <v>470</v>
      </c>
      <c r="G2942" s="7" t="s">
        <v>16</v>
      </c>
      <c r="H2942" s="9">
        <v>2044.7452000000001</v>
      </c>
      <c r="I2942" s="9">
        <v>5.4127000000000001</v>
      </c>
      <c r="J2942" s="9">
        <v>5.3009000000000004</v>
      </c>
      <c r="K2942" s="10">
        <v>0.97934487409241233</v>
      </c>
      <c r="L2942" s="9">
        <v>65.959999999999994</v>
      </c>
      <c r="M2942" s="19">
        <f>H2942*INDEX('Pliegos Tarifarios (Santiago)'!$B:$B,MATCH($B2942,'Pliegos Tarifarios (Santiago)'!$A:$A,0))</f>
        <v>269421.7617876</v>
      </c>
      <c r="N2942" s="19">
        <f>I2942*INDEX('Pliegos Tarifarios (Santiago)'!$C:$C,MATCH($B2942,'Pliegos Tarifarios (Santiago)'!$A:$A,0))</f>
        <v>18754.913484100001</v>
      </c>
      <c r="O2942" s="19">
        <f>J2942*INDEX('Pliegos Tarifarios (Santiago)'!$D:$D,MATCH($B2942,'Pliegos Tarifarios (Santiago)'!$A:$A,0))</f>
        <v>77068.984664100004</v>
      </c>
      <c r="P2942" s="19">
        <f>H2942*INDEX('Pliegos Tarifarios (Santiago)'!$E:$E,MATCH($B2942,'Pliegos Tarifarios (Santiago)'!$A:$A,0))</f>
        <v>26630.761484799998</v>
      </c>
      <c r="Q2942" s="19" cm="1">
        <f t="array" ref="Q2942">H2942*_xlfn.IFS(H2942&lt;=350,INDEX('Pliegos Tarifarios (Santiago)'!$F:$F,MATCH($B2942,'Pliegos Tarifarios (Santiago)'!$A:$A,0)),H2942&lt;=500,INDEX('Pliegos Tarifarios (Santiago)'!$G:$G,MATCH($B2942,'Pliegos Tarifarios (Santiago)'!$A:$A,0)),H2942&lt;=1000,INDEX('Pliegos Tarifarios (Santiago)'!$H:$H,MATCH($B2942,'Pliegos Tarifarios (Santiago)'!$A:$A,0)),H2942&lt;=5000,INDEX('Pliegos Tarifarios (Santiago)'!$I:$I,MATCH($B2942,'Pliegos Tarifarios (Santiago)'!$A:$A,0)),H2942&gt;5000,INDEX('Pliegos Tarifarios (Santiago)'!$J:$J,MATCH($B2942,'Pliegos Tarifarios (Santiago)'!$A:$A,0)))/1.19</f>
        <v>6257.9512759663876</v>
      </c>
      <c r="R2942" s="19">
        <f>INDEX('Pliegos Tarifarios (Santiago)'!$K:$K,MATCH($B2942,'Pliegos Tarifarios (Santiago)'!$A:$A,0))</f>
        <v>733.35299999999995</v>
      </c>
      <c r="S2942" s="21">
        <f t="shared" si="179"/>
        <v>398867.7256965664</v>
      </c>
      <c r="T2942" s="21">
        <f t="shared" si="180"/>
        <v>75784.867882347622</v>
      </c>
      <c r="U2942" s="19">
        <v>0</v>
      </c>
      <c r="V2942" s="21">
        <f t="shared" si="181"/>
        <v>474652.59357891401</v>
      </c>
    </row>
    <row r="2943" spans="1:22" x14ac:dyDescent="0.3">
      <c r="A2943" s="7" t="s">
        <v>143</v>
      </c>
      <c r="B2943" s="7">
        <v>12</v>
      </c>
      <c r="C2943" s="8" t="s">
        <v>178</v>
      </c>
      <c r="D2943" s="7" t="s">
        <v>471</v>
      </c>
      <c r="E2943" s="7" t="s">
        <v>90</v>
      </c>
      <c r="F2943" s="8" t="s">
        <v>472</v>
      </c>
      <c r="G2943" s="7" t="s">
        <v>30</v>
      </c>
      <c r="H2943" s="9">
        <v>511.52629999999999</v>
      </c>
      <c r="I2943" s="9">
        <v>1.3471</v>
      </c>
      <c r="J2943" s="9">
        <v>1.3234999999999999</v>
      </c>
      <c r="K2943" s="10">
        <v>0.98248088486378138</v>
      </c>
      <c r="L2943" s="9">
        <v>16.5</v>
      </c>
      <c r="M2943" s="19">
        <f>H2943*INDEX('Pliegos Tarifarios (Santiago)'!$B:$B,MATCH($B2943,'Pliegos Tarifarios (Santiago)'!$A:$A,0))</f>
        <v>67400.239866899996</v>
      </c>
      <c r="N2943" s="19">
        <f>I2943*INDEX('Pliegos Tarifarios (Santiago)'!$C:$C,MATCH($B2943,'Pliegos Tarifarios (Santiago)'!$A:$A,0))</f>
        <v>4667.6785993000003</v>
      </c>
      <c r="O2943" s="19">
        <f>J2943*INDEX('Pliegos Tarifarios (Santiago)'!$D:$D,MATCH($B2943,'Pliegos Tarifarios (Santiago)'!$A:$A,0))</f>
        <v>19242.1666515</v>
      </c>
      <c r="P2943" s="19">
        <f>H2943*INDEX('Pliegos Tarifarios (Santiago)'!$E:$E,MATCH($B2943,'Pliegos Tarifarios (Santiago)'!$A:$A,0))</f>
        <v>6662.1185311999998</v>
      </c>
      <c r="Q2943" s="19" cm="1">
        <f t="array" ref="Q2943">H2943*_xlfn.IFS(H2943&lt;=350,INDEX('Pliegos Tarifarios (Santiago)'!$F:$F,MATCH($B2943,'Pliegos Tarifarios (Santiago)'!$A:$A,0)),H2943&lt;=500,INDEX('Pliegos Tarifarios (Santiago)'!$G:$G,MATCH($B2943,'Pliegos Tarifarios (Santiago)'!$A:$A,0)),H2943&lt;=1000,INDEX('Pliegos Tarifarios (Santiago)'!$H:$H,MATCH($B2943,'Pliegos Tarifarios (Santiago)'!$A:$A,0)),H2943&lt;=5000,INDEX('Pliegos Tarifarios (Santiago)'!$I:$I,MATCH($B2943,'Pliegos Tarifarios (Santiago)'!$A:$A,0)),H2943&gt;5000,INDEX('Pliegos Tarifarios (Santiago)'!$J:$J,MATCH($B2943,'Pliegos Tarifarios (Santiago)'!$A:$A,0)))/1.19</f>
        <v>1230.2422442016807</v>
      </c>
      <c r="R2943" s="19">
        <f>INDEX('Pliegos Tarifarios (Santiago)'!$K:$K,MATCH($B2943,'Pliegos Tarifarios (Santiago)'!$A:$A,0))</f>
        <v>733.35299999999995</v>
      </c>
      <c r="S2943" s="21">
        <f t="shared" ref="S2943" si="182">SUM(M2943:R2943)</f>
        <v>99935.798893101673</v>
      </c>
      <c r="T2943" s="21">
        <f t="shared" si="180"/>
        <v>18987.801789689318</v>
      </c>
      <c r="U2943" s="19">
        <v>0</v>
      </c>
      <c r="V2943" s="21">
        <f t="shared" si="181"/>
        <v>118923.60068279099</v>
      </c>
    </row>
    <row r="2944" spans="1:22" x14ac:dyDescent="0.3">
      <c r="A2944" s="7" t="s">
        <v>143</v>
      </c>
      <c r="B2944" s="7">
        <v>12</v>
      </c>
      <c r="C2944" s="8" t="s">
        <v>178</v>
      </c>
      <c r="D2944" s="7" t="s">
        <v>473</v>
      </c>
      <c r="E2944" s="7" t="s">
        <v>90</v>
      </c>
      <c r="F2944" s="8" t="s">
        <v>91</v>
      </c>
      <c r="G2944" s="7" t="s">
        <v>30</v>
      </c>
      <c r="H2944" s="9">
        <v>511.54329999999999</v>
      </c>
      <c r="I2944" s="9">
        <v>1.3539000000000001</v>
      </c>
      <c r="J2944" s="9">
        <v>1.3376999999999999</v>
      </c>
      <c r="K2944" s="10">
        <v>0.98803456680700186</v>
      </c>
      <c r="L2944" s="9">
        <v>16.5</v>
      </c>
      <c r="M2944" s="19">
        <f>H2944*INDEX('Pliegos Tarifarios (Santiago)'!$B:$B,MATCH($B2944,'Pliegos Tarifarios (Santiago)'!$A:$A,0))</f>
        <v>67402.479837899999</v>
      </c>
      <c r="N2944" s="19">
        <f>I2944*INDEX('Pliegos Tarifarios (Santiago)'!$C:$C,MATCH($B2944,'Pliegos Tarifarios (Santiago)'!$A:$A,0))</f>
        <v>4691.2404837000004</v>
      </c>
      <c r="O2944" s="19">
        <f>J2944*INDEX('Pliegos Tarifarios (Santiago)'!$D:$D,MATCH($B2944,'Pliegos Tarifarios (Santiago)'!$A:$A,0))</f>
        <v>19448.618307299999</v>
      </c>
      <c r="P2944" s="19">
        <f>H2944*INDEX('Pliegos Tarifarios (Santiago)'!$E:$E,MATCH($B2944,'Pliegos Tarifarios (Santiago)'!$A:$A,0))</f>
        <v>6662.3399391999992</v>
      </c>
      <c r="Q2944" s="19" cm="1">
        <f t="array" ref="Q2944">H2944*_xlfn.IFS(H2944&lt;=350,INDEX('Pliegos Tarifarios (Santiago)'!$F:$F,MATCH($B2944,'Pliegos Tarifarios (Santiago)'!$A:$A,0)),H2944&lt;=500,INDEX('Pliegos Tarifarios (Santiago)'!$G:$G,MATCH($B2944,'Pliegos Tarifarios (Santiago)'!$A:$A,0)),H2944&lt;=1000,INDEX('Pliegos Tarifarios (Santiago)'!$H:$H,MATCH($B2944,'Pliegos Tarifarios (Santiago)'!$A:$A,0)),H2944&lt;=5000,INDEX('Pliegos Tarifarios (Santiago)'!$I:$I,MATCH($B2944,'Pliegos Tarifarios (Santiago)'!$A:$A,0)),H2944&gt;5000,INDEX('Pliegos Tarifarios (Santiago)'!$J:$J,MATCH($B2944,'Pliegos Tarifarios (Santiago)'!$A:$A,0)))/1.19</f>
        <v>1230.2831299159664</v>
      </c>
      <c r="R2944" s="19">
        <f>INDEX('Pliegos Tarifarios (Santiago)'!$K:$K,MATCH($B2944,'Pliegos Tarifarios (Santiago)'!$A:$A,0))</f>
        <v>733.35299999999995</v>
      </c>
      <c r="S2944" s="21">
        <f t="shared" ref="S2944:S3007" si="183">SUM(M2944:R2944)</f>
        <v>100168.31469801598</v>
      </c>
      <c r="T2944" s="21">
        <f t="shared" si="180"/>
        <v>19031.979792623035</v>
      </c>
      <c r="U2944" s="19">
        <v>0</v>
      </c>
      <c r="V2944" s="21">
        <f t="shared" si="181"/>
        <v>119200.29449063902</v>
      </c>
    </row>
    <row r="2945" spans="1:22" x14ac:dyDescent="0.3">
      <c r="A2945" s="7" t="s">
        <v>143</v>
      </c>
      <c r="B2945" s="7">
        <v>12</v>
      </c>
      <c r="C2945" s="8" t="s">
        <v>178</v>
      </c>
      <c r="D2945" s="7" t="s">
        <v>474</v>
      </c>
      <c r="E2945" s="7" t="s">
        <v>70</v>
      </c>
      <c r="F2945" s="8" t="s">
        <v>475</v>
      </c>
      <c r="G2945" s="7" t="s">
        <v>16</v>
      </c>
      <c r="H2945" s="9">
        <v>1708.2362000000001</v>
      </c>
      <c r="I2945" s="9">
        <v>4.4344000000000001</v>
      </c>
      <c r="J2945" s="9">
        <v>4.4242999999999997</v>
      </c>
      <c r="K2945" s="10">
        <v>0.99772235251668762</v>
      </c>
      <c r="L2945" s="9">
        <v>55.1</v>
      </c>
      <c r="M2945" s="19">
        <f>H2945*INDEX('Pliegos Tarifarios (Santiago)'!$B:$B,MATCH($B2945,'Pliegos Tarifarios (Santiago)'!$A:$A,0))</f>
        <v>225082.3264206</v>
      </c>
      <c r="N2945" s="19">
        <f>I2945*INDEX('Pliegos Tarifarios (Santiago)'!$C:$C,MATCH($B2945,'Pliegos Tarifarios (Santiago)'!$A:$A,0))</f>
        <v>15365.120615200001</v>
      </c>
      <c r="O2945" s="19">
        <f>J2945*INDEX('Pliegos Tarifarios (Santiago)'!$D:$D,MATCH($B2945,'Pliegos Tarifarios (Santiago)'!$A:$A,0))</f>
        <v>64324.229630699992</v>
      </c>
      <c r="P2945" s="19">
        <f>H2945*INDEX('Pliegos Tarifarios (Santiago)'!$E:$E,MATCH($B2945,'Pliegos Tarifarios (Santiago)'!$A:$A,0))</f>
        <v>22248.068268799998</v>
      </c>
      <c r="Q2945" s="19" cm="1">
        <f t="array" ref="Q2945">H2945*_xlfn.IFS(H2945&lt;=350,INDEX('Pliegos Tarifarios (Santiago)'!$F:$F,MATCH($B2945,'Pliegos Tarifarios (Santiago)'!$A:$A,0)),H2945&lt;=500,INDEX('Pliegos Tarifarios (Santiago)'!$G:$G,MATCH($B2945,'Pliegos Tarifarios (Santiago)'!$A:$A,0)),H2945&lt;=1000,INDEX('Pliegos Tarifarios (Santiago)'!$H:$H,MATCH($B2945,'Pliegos Tarifarios (Santiago)'!$A:$A,0)),H2945&lt;=5000,INDEX('Pliegos Tarifarios (Santiago)'!$I:$I,MATCH($B2945,'Pliegos Tarifarios (Santiago)'!$A:$A,0)),H2945&gt;5000,INDEX('Pliegos Tarifarios (Santiago)'!$J:$J,MATCH($B2945,'Pliegos Tarifarios (Santiago)'!$A:$A,0)))/1.19</f>
        <v>5228.0640675630257</v>
      </c>
      <c r="R2945" s="19">
        <f>INDEX('Pliegos Tarifarios (Santiago)'!$K:$K,MATCH($B2945,'Pliegos Tarifarios (Santiago)'!$A:$A,0))</f>
        <v>733.35299999999995</v>
      </c>
      <c r="S2945" s="21">
        <f t="shared" si="183"/>
        <v>332981.16200286301</v>
      </c>
      <c r="T2945" s="21">
        <f t="shared" si="180"/>
        <v>63266.420780543973</v>
      </c>
      <c r="U2945" s="19">
        <v>0</v>
      </c>
      <c r="V2945" s="21">
        <f t="shared" si="181"/>
        <v>396247.58278340701</v>
      </c>
    </row>
    <row r="2946" spans="1:22" x14ac:dyDescent="0.3">
      <c r="A2946" s="7" t="s">
        <v>143</v>
      </c>
      <c r="B2946" s="7">
        <v>12</v>
      </c>
      <c r="C2946" s="8" t="s">
        <v>178</v>
      </c>
      <c r="D2946" s="7" t="s">
        <v>476</v>
      </c>
      <c r="E2946" s="7" t="s">
        <v>70</v>
      </c>
      <c r="F2946" s="8" t="s">
        <v>477</v>
      </c>
      <c r="G2946" s="7" t="s">
        <v>16</v>
      </c>
      <c r="H2946" s="9">
        <v>1367.3797</v>
      </c>
      <c r="I2946" s="9">
        <v>3.6132</v>
      </c>
      <c r="J2946" s="9">
        <v>3.5537999999999998</v>
      </c>
      <c r="K2946" s="10">
        <v>0.98356027897708398</v>
      </c>
      <c r="L2946" s="9">
        <v>44.11</v>
      </c>
      <c r="M2946" s="19">
        <f>H2946*INDEX('Pliegos Tarifarios (Santiago)'!$B:$B,MATCH($B2946,'Pliegos Tarifarios (Santiago)'!$A:$A,0))</f>
        <v>180170.05141109999</v>
      </c>
      <c r="N2946" s="19">
        <f>I2946*INDEX('Pliegos Tarifarios (Santiago)'!$C:$C,MATCH($B2946,'Pliegos Tarifarios (Santiago)'!$A:$A,0))</f>
        <v>12519.6765756</v>
      </c>
      <c r="O2946" s="19">
        <f>J2946*INDEX('Pliegos Tarifarios (Santiago)'!$D:$D,MATCH($B2946,'Pliegos Tarifarios (Santiago)'!$A:$A,0))</f>
        <v>51668.1615762</v>
      </c>
      <c r="P2946" s="19">
        <f>H2946*INDEX('Pliegos Tarifarios (Santiago)'!$E:$E,MATCH($B2946,'Pliegos Tarifarios (Santiago)'!$A:$A,0))</f>
        <v>17808.753212799998</v>
      </c>
      <c r="Q2946" s="19" cm="1">
        <f t="array" ref="Q2946">H2946*_xlfn.IFS(H2946&lt;=350,INDEX('Pliegos Tarifarios (Santiago)'!$F:$F,MATCH($B2946,'Pliegos Tarifarios (Santiago)'!$A:$A,0)),H2946&lt;=500,INDEX('Pliegos Tarifarios (Santiago)'!$G:$G,MATCH($B2946,'Pliegos Tarifarios (Santiago)'!$A:$A,0)),H2946&lt;=1000,INDEX('Pliegos Tarifarios (Santiago)'!$H:$H,MATCH($B2946,'Pliegos Tarifarios (Santiago)'!$A:$A,0)),H2946&lt;=5000,INDEX('Pliegos Tarifarios (Santiago)'!$I:$I,MATCH($B2946,'Pliegos Tarifarios (Santiago)'!$A:$A,0)),H2946&gt;5000,INDEX('Pliegos Tarifarios (Santiago)'!$J:$J,MATCH($B2946,'Pliegos Tarifarios (Santiago)'!$A:$A,0)))/1.19</f>
        <v>4184.8713171428572</v>
      </c>
      <c r="R2946" s="19">
        <f>INDEX('Pliegos Tarifarios (Santiago)'!$K:$K,MATCH($B2946,'Pliegos Tarifarios (Santiago)'!$A:$A,0))</f>
        <v>733.35299999999995</v>
      </c>
      <c r="S2946" s="21">
        <f t="shared" si="183"/>
        <v>267084.86709284288</v>
      </c>
      <c r="T2946" s="21">
        <f t="shared" si="180"/>
        <v>50746.124747640148</v>
      </c>
      <c r="U2946" s="19">
        <v>0</v>
      </c>
      <c r="V2946" s="21">
        <f t="shared" si="181"/>
        <v>317830.99184048304</v>
      </c>
    </row>
    <row r="2947" spans="1:22" x14ac:dyDescent="0.3">
      <c r="A2947" s="7" t="s">
        <v>143</v>
      </c>
      <c r="B2947" s="7">
        <v>12</v>
      </c>
      <c r="C2947" s="8" t="s">
        <v>178</v>
      </c>
      <c r="D2947" s="7" t="s">
        <v>478</v>
      </c>
      <c r="E2947" s="7" t="s">
        <v>70</v>
      </c>
      <c r="F2947" s="8" t="s">
        <v>479</v>
      </c>
      <c r="G2947" s="7" t="s">
        <v>16</v>
      </c>
      <c r="H2947" s="9">
        <v>1365.2559000000001</v>
      </c>
      <c r="I2947" s="9">
        <v>3.5964</v>
      </c>
      <c r="J2947" s="9">
        <v>3.5787</v>
      </c>
      <c r="K2947" s="10">
        <v>0.99507841174507838</v>
      </c>
      <c r="L2947" s="9">
        <v>44.04</v>
      </c>
      <c r="M2947" s="19">
        <f>H2947*INDEX('Pliegos Tarifarios (Santiago)'!$B:$B,MATCH($B2947,'Pliegos Tarifarios (Santiago)'!$A:$A,0))</f>
        <v>179890.21315170001</v>
      </c>
      <c r="N2947" s="19">
        <f>I2947*INDEX('Pliegos Tarifarios (Santiago)'!$C:$C,MATCH($B2947,'Pliegos Tarifarios (Santiago)'!$A:$A,0))</f>
        <v>12461.4648612</v>
      </c>
      <c r="O2947" s="19">
        <f>J2947*INDEX('Pliegos Tarifarios (Santiago)'!$D:$D,MATCH($B2947,'Pliegos Tarifarios (Santiago)'!$A:$A,0))</f>
        <v>52030.178916299999</v>
      </c>
      <c r="P2947" s="19">
        <f>H2947*INDEX('Pliegos Tarifarios (Santiago)'!$E:$E,MATCH($B2947,'Pliegos Tarifarios (Santiago)'!$A:$A,0))</f>
        <v>17781.092841599999</v>
      </c>
      <c r="Q2947" s="19" cm="1">
        <f t="array" ref="Q2947">H2947*_xlfn.IFS(H2947&lt;=350,INDEX('Pliegos Tarifarios (Santiago)'!$F:$F,MATCH($B2947,'Pliegos Tarifarios (Santiago)'!$A:$A,0)),H2947&lt;=500,INDEX('Pliegos Tarifarios (Santiago)'!$G:$G,MATCH($B2947,'Pliegos Tarifarios (Santiago)'!$A:$A,0)),H2947&lt;=1000,INDEX('Pliegos Tarifarios (Santiago)'!$H:$H,MATCH($B2947,'Pliegos Tarifarios (Santiago)'!$A:$A,0)),H2947&lt;=5000,INDEX('Pliegos Tarifarios (Santiago)'!$I:$I,MATCH($B2947,'Pliegos Tarifarios (Santiago)'!$A:$A,0)),H2947&gt;5000,INDEX('Pliegos Tarifarios (Santiago)'!$J:$J,MATCH($B2947,'Pliegos Tarifarios (Santiago)'!$A:$A,0)))/1.19</f>
        <v>4178.3714183193288</v>
      </c>
      <c r="R2947" s="19">
        <f>INDEX('Pliegos Tarifarios (Santiago)'!$K:$K,MATCH($B2947,'Pliegos Tarifarios (Santiago)'!$A:$A,0))</f>
        <v>733.35299999999995</v>
      </c>
      <c r="S2947" s="21">
        <f t="shared" si="183"/>
        <v>267074.67418911937</v>
      </c>
      <c r="T2947" s="21">
        <f t="shared" si="180"/>
        <v>50744.188095932681</v>
      </c>
      <c r="U2947" s="19">
        <v>0</v>
      </c>
      <c r="V2947" s="21">
        <f t="shared" si="181"/>
        <v>317818.86228505208</v>
      </c>
    </row>
    <row r="2948" spans="1:22" x14ac:dyDescent="0.3">
      <c r="A2948" s="7" t="s">
        <v>143</v>
      </c>
      <c r="B2948" s="7">
        <v>12</v>
      </c>
      <c r="C2948" s="8" t="s">
        <v>178</v>
      </c>
      <c r="D2948" s="7" t="s">
        <v>480</v>
      </c>
      <c r="E2948" s="7" t="s">
        <v>481</v>
      </c>
      <c r="F2948" s="8" t="s">
        <v>482</v>
      </c>
      <c r="G2948" s="7" t="s">
        <v>16</v>
      </c>
      <c r="H2948" s="9">
        <v>3410.2948999999999</v>
      </c>
      <c r="I2948" s="9">
        <v>8.8257999999999992</v>
      </c>
      <c r="J2948" s="9">
        <v>8.8201999999999998</v>
      </c>
      <c r="K2948" s="10">
        <v>0.9993654966122052</v>
      </c>
      <c r="L2948" s="9">
        <v>110.01</v>
      </c>
      <c r="M2948" s="19">
        <f>H2948*INDEX('Pliegos Tarifarios (Santiago)'!$B:$B,MATCH($B2948,'Pliegos Tarifarios (Santiago)'!$A:$A,0))</f>
        <v>449350.68690869998</v>
      </c>
      <c r="N2948" s="19">
        <f>I2948*INDEX('Pliegos Tarifarios (Santiago)'!$C:$C,MATCH($B2948,'Pliegos Tarifarios (Santiago)'!$A:$A,0))</f>
        <v>30581.2469614</v>
      </c>
      <c r="O2948" s="19">
        <f>J2948*INDEX('Pliegos Tarifarios (Santiago)'!$D:$D,MATCH($B2948,'Pliegos Tarifarios (Santiago)'!$A:$A,0))</f>
        <v>128235.55594979999</v>
      </c>
      <c r="P2948" s="19">
        <f>H2948*INDEX('Pliegos Tarifarios (Santiago)'!$E:$E,MATCH($B2948,'Pliegos Tarifarios (Santiago)'!$A:$A,0))</f>
        <v>44415.680777599999</v>
      </c>
      <c r="Q2948" s="19" cm="1">
        <f t="array" ref="Q2948">H2948*_xlfn.IFS(H2948&lt;=350,INDEX('Pliegos Tarifarios (Santiago)'!$F:$F,MATCH($B2948,'Pliegos Tarifarios (Santiago)'!$A:$A,0)),H2948&lt;=500,INDEX('Pliegos Tarifarios (Santiago)'!$G:$G,MATCH($B2948,'Pliegos Tarifarios (Santiago)'!$A:$A,0)),H2948&lt;=1000,INDEX('Pliegos Tarifarios (Santiago)'!$H:$H,MATCH($B2948,'Pliegos Tarifarios (Santiago)'!$A:$A,0)),H2948&lt;=5000,INDEX('Pliegos Tarifarios (Santiago)'!$I:$I,MATCH($B2948,'Pliegos Tarifarios (Santiago)'!$A:$A,0)),H2948&gt;5000,INDEX('Pliegos Tarifarios (Santiago)'!$J:$J,MATCH($B2948,'Pliegos Tarifarios (Santiago)'!$A:$A,0)))/1.19</f>
        <v>10437.221870420168</v>
      </c>
      <c r="R2948" s="19">
        <f>INDEX('Pliegos Tarifarios (Santiago)'!$K:$K,MATCH($B2948,'Pliegos Tarifarios (Santiago)'!$A:$A,0))</f>
        <v>733.35299999999995</v>
      </c>
      <c r="S2948" s="21">
        <f t="shared" si="183"/>
        <v>663753.74546792009</v>
      </c>
      <c r="T2948" s="21">
        <f t="shared" si="180"/>
        <v>126113.21163890482</v>
      </c>
      <c r="U2948" s="19">
        <v>0</v>
      </c>
      <c r="V2948" s="21">
        <f t="shared" si="181"/>
        <v>789866.95710682496</v>
      </c>
    </row>
    <row r="2949" spans="1:22" x14ac:dyDescent="0.3">
      <c r="A2949" s="7" t="s">
        <v>143</v>
      </c>
      <c r="B2949" s="7">
        <v>12</v>
      </c>
      <c r="C2949" s="8" t="s">
        <v>178</v>
      </c>
      <c r="D2949" s="7" t="s">
        <v>483</v>
      </c>
      <c r="E2949" s="7" t="s">
        <v>481</v>
      </c>
      <c r="F2949" s="8" t="s">
        <v>484</v>
      </c>
      <c r="G2949" s="7" t="s">
        <v>16</v>
      </c>
      <c r="H2949" s="9">
        <v>2556.7044999999998</v>
      </c>
      <c r="I2949" s="9">
        <v>6.7759999999999998</v>
      </c>
      <c r="J2949" s="9">
        <v>6.7759999999999998</v>
      </c>
      <c r="K2949" s="10">
        <v>1</v>
      </c>
      <c r="L2949" s="9">
        <v>82.47</v>
      </c>
      <c r="M2949" s="19">
        <f>H2949*INDEX('Pliegos Tarifarios (Santiago)'!$B:$B,MATCH($B2949,'Pliegos Tarifarios (Santiago)'!$A:$A,0))</f>
        <v>336879.05503350002</v>
      </c>
      <c r="N2949" s="19">
        <f>I2949*INDEX('Pliegos Tarifarios (Santiago)'!$C:$C,MATCH($B2949,'Pliegos Tarifarios (Santiago)'!$A:$A,0))</f>
        <v>23478.724807999999</v>
      </c>
      <c r="O2949" s="19">
        <f>J2949*INDEX('Pliegos Tarifarios (Santiago)'!$D:$D,MATCH($B2949,'Pliegos Tarifarios (Santiago)'!$A:$A,0))</f>
        <v>98515.240823999993</v>
      </c>
      <c r="P2949" s="19">
        <f>H2949*INDEX('Pliegos Tarifarios (Santiago)'!$E:$E,MATCH($B2949,'Pliegos Tarifarios (Santiago)'!$A:$A,0))</f>
        <v>33298.519407999993</v>
      </c>
      <c r="Q2949" s="19" cm="1">
        <f t="array" ref="Q2949">H2949*_xlfn.IFS(H2949&lt;=350,INDEX('Pliegos Tarifarios (Santiago)'!$F:$F,MATCH($B2949,'Pliegos Tarifarios (Santiago)'!$A:$A,0)),H2949&lt;=500,INDEX('Pliegos Tarifarios (Santiago)'!$G:$G,MATCH($B2949,'Pliegos Tarifarios (Santiago)'!$A:$A,0)),H2949&lt;=1000,INDEX('Pliegos Tarifarios (Santiago)'!$H:$H,MATCH($B2949,'Pliegos Tarifarios (Santiago)'!$A:$A,0)),H2949&lt;=5000,INDEX('Pliegos Tarifarios (Santiago)'!$I:$I,MATCH($B2949,'Pliegos Tarifarios (Santiago)'!$A:$A,0)),H2949&gt;5000,INDEX('Pliegos Tarifarios (Santiago)'!$J:$J,MATCH($B2949,'Pliegos Tarifarios (Santiago)'!$A:$A,0)))/1.19</f>
        <v>7824.8048647058822</v>
      </c>
      <c r="R2949" s="19">
        <f>INDEX('Pliegos Tarifarios (Santiago)'!$K:$K,MATCH($B2949,'Pliegos Tarifarios (Santiago)'!$A:$A,0))</f>
        <v>733.35299999999995</v>
      </c>
      <c r="S2949" s="21">
        <f t="shared" si="183"/>
        <v>500729.69793820585</v>
      </c>
      <c r="T2949" s="21">
        <f t="shared" si="180"/>
        <v>95138.642608259106</v>
      </c>
      <c r="U2949" s="19">
        <v>0</v>
      </c>
      <c r="V2949" s="21">
        <f t="shared" si="181"/>
        <v>595868.34054646501</v>
      </c>
    </row>
    <row r="2950" spans="1:22" x14ac:dyDescent="0.3">
      <c r="A2950" s="7" t="s">
        <v>143</v>
      </c>
      <c r="B2950" s="7">
        <v>12</v>
      </c>
      <c r="C2950" s="8" t="s">
        <v>178</v>
      </c>
      <c r="D2950" s="7" t="s">
        <v>485</v>
      </c>
      <c r="E2950" s="7" t="s">
        <v>481</v>
      </c>
      <c r="F2950" s="8" t="s">
        <v>486</v>
      </c>
      <c r="G2950" s="7" t="s">
        <v>16</v>
      </c>
      <c r="H2950" s="9">
        <v>2557.2002000000002</v>
      </c>
      <c r="I2950" s="9">
        <v>6.7099000000000002</v>
      </c>
      <c r="J2950" s="9">
        <v>6.6128</v>
      </c>
      <c r="K2950" s="10">
        <v>0.98552884543733887</v>
      </c>
      <c r="L2950" s="9">
        <v>82.49</v>
      </c>
      <c r="M2950" s="19">
        <f>H2950*INDEX('Pliegos Tarifarios (Santiago)'!$B:$B,MATCH($B2950,'Pliegos Tarifarios (Santiago)'!$A:$A,0))</f>
        <v>336944.36995260004</v>
      </c>
      <c r="N2950" s="19">
        <f>I2950*INDEX('Pliegos Tarifarios (Santiago)'!$C:$C,MATCH($B2950,'Pliegos Tarifarios (Santiago)'!$A:$A,0))</f>
        <v>23249.689431700001</v>
      </c>
      <c r="O2950" s="19">
        <f>J2950*INDEX('Pliegos Tarifarios (Santiago)'!$D:$D,MATCH($B2950,'Pliegos Tarifarios (Santiago)'!$A:$A,0))</f>
        <v>96142.500667200002</v>
      </c>
      <c r="P2950" s="19">
        <f>H2950*INDEX('Pliegos Tarifarios (Santiago)'!$E:$E,MATCH($B2950,'Pliegos Tarifarios (Santiago)'!$A:$A,0))</f>
        <v>33304.975404800003</v>
      </c>
      <c r="Q2950" s="19" cm="1">
        <f t="array" ref="Q2950">H2950*_xlfn.IFS(H2950&lt;=350,INDEX('Pliegos Tarifarios (Santiago)'!$F:$F,MATCH($B2950,'Pliegos Tarifarios (Santiago)'!$A:$A,0)),H2950&lt;=500,INDEX('Pliegos Tarifarios (Santiago)'!$G:$G,MATCH($B2950,'Pliegos Tarifarios (Santiago)'!$A:$A,0)),H2950&lt;=1000,INDEX('Pliegos Tarifarios (Santiago)'!$H:$H,MATCH($B2950,'Pliegos Tarifarios (Santiago)'!$A:$A,0)),H2950&lt;=5000,INDEX('Pliegos Tarifarios (Santiago)'!$I:$I,MATCH($B2950,'Pliegos Tarifarios (Santiago)'!$A:$A,0)),H2950&gt;5000,INDEX('Pliegos Tarifarios (Santiago)'!$J:$J,MATCH($B2950,'Pliegos Tarifarios (Santiago)'!$A:$A,0)))/1.19</f>
        <v>7826.321956638657</v>
      </c>
      <c r="R2950" s="19">
        <f>INDEX('Pliegos Tarifarios (Santiago)'!$K:$K,MATCH($B2950,'Pliegos Tarifarios (Santiago)'!$A:$A,0))</f>
        <v>733.35299999999995</v>
      </c>
      <c r="S2950" s="21">
        <f t="shared" si="183"/>
        <v>498201.21041293867</v>
      </c>
      <c r="T2950" s="21">
        <f t="shared" si="180"/>
        <v>94658.229978458345</v>
      </c>
      <c r="U2950" s="19">
        <v>0</v>
      </c>
      <c r="V2950" s="21">
        <f t="shared" si="181"/>
        <v>592859.44039139699</v>
      </c>
    </row>
    <row r="2951" spans="1:22" x14ac:dyDescent="0.3">
      <c r="A2951" s="7" t="s">
        <v>143</v>
      </c>
      <c r="B2951" s="7">
        <v>12</v>
      </c>
      <c r="C2951" s="8" t="s">
        <v>178</v>
      </c>
      <c r="D2951" s="7" t="s">
        <v>487</v>
      </c>
      <c r="E2951" s="7" t="s">
        <v>488</v>
      </c>
      <c r="F2951" s="8" t="s">
        <v>489</v>
      </c>
      <c r="G2951" s="7" t="s">
        <v>16</v>
      </c>
      <c r="H2951" s="9">
        <v>962.11500000000001</v>
      </c>
      <c r="I2951" s="9">
        <v>2.5295999999999998</v>
      </c>
      <c r="J2951" s="9">
        <v>2.5295999999999998</v>
      </c>
      <c r="K2951" s="10">
        <v>1</v>
      </c>
      <c r="L2951" s="9">
        <v>31.04</v>
      </c>
      <c r="M2951" s="19">
        <f>H2951*INDEX('Pliegos Tarifarios (Santiago)'!$B:$B,MATCH($B2951,'Pliegos Tarifarios (Santiago)'!$A:$A,0))</f>
        <v>126771.15874500001</v>
      </c>
      <c r="N2951" s="19">
        <f>I2951*INDEX('Pliegos Tarifarios (Santiago)'!$C:$C,MATCH($B2951,'Pliegos Tarifarios (Santiago)'!$A:$A,0))</f>
        <v>8765.0209967999999</v>
      </c>
      <c r="O2951" s="19">
        <f>J2951*INDEX('Pliegos Tarifarios (Santiago)'!$D:$D,MATCH($B2951,'Pliegos Tarifarios (Santiago)'!$A:$A,0))</f>
        <v>36777.472430399997</v>
      </c>
      <c r="P2951" s="19">
        <f>H2951*INDEX('Pliegos Tarifarios (Santiago)'!$E:$E,MATCH($B2951,'Pliegos Tarifarios (Santiago)'!$A:$A,0))</f>
        <v>12530.58576</v>
      </c>
      <c r="Q2951" s="19" cm="1">
        <f t="array" ref="Q2951">H2951*_xlfn.IFS(H2951&lt;=350,INDEX('Pliegos Tarifarios (Santiago)'!$F:$F,MATCH($B2951,'Pliegos Tarifarios (Santiago)'!$A:$A,0)),H2951&lt;=500,INDEX('Pliegos Tarifarios (Santiago)'!$G:$G,MATCH($B2951,'Pliegos Tarifarios (Santiago)'!$A:$A,0)),H2951&lt;=1000,INDEX('Pliegos Tarifarios (Santiago)'!$H:$H,MATCH($B2951,'Pliegos Tarifarios (Santiago)'!$A:$A,0)),H2951&lt;=5000,INDEX('Pliegos Tarifarios (Santiago)'!$I:$I,MATCH($B2951,'Pliegos Tarifarios (Santiago)'!$A:$A,0)),H2951&gt;5000,INDEX('Pliegos Tarifarios (Santiago)'!$J:$J,MATCH($B2951,'Pliegos Tarifarios (Santiago)'!$A:$A,0)))/1.19</f>
        <v>2313.9270000000001</v>
      </c>
      <c r="R2951" s="19">
        <f>INDEX('Pliegos Tarifarios (Santiago)'!$K:$K,MATCH($B2951,'Pliegos Tarifarios (Santiago)'!$A:$A,0))</f>
        <v>733.35299999999995</v>
      </c>
      <c r="S2951" s="21">
        <f t="shared" si="183"/>
        <v>187891.51793219999</v>
      </c>
      <c r="T2951" s="21">
        <f t="shared" si="180"/>
        <v>35699.388407118</v>
      </c>
      <c r="U2951" s="19">
        <v>0</v>
      </c>
      <c r="V2951" s="21">
        <f t="shared" si="181"/>
        <v>223590.906339318</v>
      </c>
    </row>
    <row r="2952" spans="1:22" x14ac:dyDescent="0.3">
      <c r="A2952" s="7" t="s">
        <v>143</v>
      </c>
      <c r="B2952" s="7">
        <v>12</v>
      </c>
      <c r="C2952" s="8" t="s">
        <v>178</v>
      </c>
      <c r="D2952" s="7" t="s">
        <v>490</v>
      </c>
      <c r="E2952" s="7" t="s">
        <v>488</v>
      </c>
      <c r="F2952" s="8" t="s">
        <v>491</v>
      </c>
      <c r="G2952" s="7" t="s">
        <v>16</v>
      </c>
      <c r="H2952" s="9">
        <v>961.86469999999997</v>
      </c>
      <c r="I2952" s="9">
        <v>2.5059999999999998</v>
      </c>
      <c r="J2952" s="9">
        <v>2.4708000000000001</v>
      </c>
      <c r="K2952" s="10">
        <v>0.98595371109337604</v>
      </c>
      <c r="L2952" s="9">
        <v>31.03</v>
      </c>
      <c r="M2952" s="19">
        <f>H2952*INDEX('Pliegos Tarifarios (Santiago)'!$B:$B,MATCH($B2952,'Pliegos Tarifarios (Santiago)'!$A:$A,0))</f>
        <v>126738.1784661</v>
      </c>
      <c r="N2952" s="19">
        <f>I2952*INDEX('Pliegos Tarifarios (Santiago)'!$C:$C,MATCH($B2952,'Pliegos Tarifarios (Santiago)'!$A:$A,0))</f>
        <v>8683.2473979999995</v>
      </c>
      <c r="O2952" s="19">
        <f>J2952*INDEX('Pliegos Tarifarios (Santiago)'!$D:$D,MATCH($B2952,'Pliegos Tarifarios (Santiago)'!$A:$A,0))</f>
        <v>35922.588109200005</v>
      </c>
      <c r="P2952" s="19">
        <f>H2952*INDEX('Pliegos Tarifarios (Santiago)'!$E:$E,MATCH($B2952,'Pliegos Tarifarios (Santiago)'!$A:$A,0))</f>
        <v>12527.325852799999</v>
      </c>
      <c r="Q2952" s="19" cm="1">
        <f t="array" ref="Q2952">H2952*_xlfn.IFS(H2952&lt;=350,INDEX('Pliegos Tarifarios (Santiago)'!$F:$F,MATCH($B2952,'Pliegos Tarifarios (Santiago)'!$A:$A,0)),H2952&lt;=500,INDEX('Pliegos Tarifarios (Santiago)'!$G:$G,MATCH($B2952,'Pliegos Tarifarios (Santiago)'!$A:$A,0)),H2952&lt;=1000,INDEX('Pliegos Tarifarios (Santiago)'!$H:$H,MATCH($B2952,'Pliegos Tarifarios (Santiago)'!$A:$A,0)),H2952&lt;=5000,INDEX('Pliegos Tarifarios (Santiago)'!$I:$I,MATCH($B2952,'Pliegos Tarifarios (Santiago)'!$A:$A,0)),H2952&gt;5000,INDEX('Pliegos Tarifarios (Santiago)'!$J:$J,MATCH($B2952,'Pliegos Tarifarios (Santiago)'!$A:$A,0)))/1.19</f>
        <v>2313.3250179831934</v>
      </c>
      <c r="R2952" s="19">
        <f>INDEX('Pliegos Tarifarios (Santiago)'!$K:$K,MATCH($B2952,'Pliegos Tarifarios (Santiago)'!$A:$A,0))</f>
        <v>733.35299999999995</v>
      </c>
      <c r="S2952" s="21">
        <f t="shared" si="183"/>
        <v>186918.01784408317</v>
      </c>
      <c r="T2952" s="21">
        <f t="shared" si="180"/>
        <v>35514.423390375799</v>
      </c>
      <c r="U2952" s="19">
        <v>0</v>
      </c>
      <c r="V2952" s="21">
        <f t="shared" si="181"/>
        <v>222432.44123445897</v>
      </c>
    </row>
    <row r="2953" spans="1:22" x14ac:dyDescent="0.3">
      <c r="A2953" s="7" t="s">
        <v>143</v>
      </c>
      <c r="B2953" s="7">
        <v>12</v>
      </c>
      <c r="C2953" s="8" t="s">
        <v>178</v>
      </c>
      <c r="D2953" s="7" t="s">
        <v>492</v>
      </c>
      <c r="E2953" s="7" t="s">
        <v>488</v>
      </c>
      <c r="F2953" s="8" t="s">
        <v>493</v>
      </c>
      <c r="G2953" s="7" t="s">
        <v>16</v>
      </c>
      <c r="H2953" s="9">
        <v>960.4117</v>
      </c>
      <c r="I2953" s="9">
        <v>2.5179</v>
      </c>
      <c r="J2953" s="9">
        <v>2.4784999999999999</v>
      </c>
      <c r="K2953" s="10">
        <v>0.98435203939791094</v>
      </c>
      <c r="L2953" s="9">
        <v>30.98</v>
      </c>
      <c r="M2953" s="19">
        <f>H2953*INDEX('Pliegos Tarifarios (Santiago)'!$B:$B,MATCH($B2953,'Pliegos Tarifarios (Santiago)'!$A:$A,0))</f>
        <v>126546.72682710001</v>
      </c>
      <c r="N2953" s="19">
        <f>I2953*INDEX('Pliegos Tarifarios (Santiago)'!$C:$C,MATCH($B2953,'Pliegos Tarifarios (Santiago)'!$A:$A,0))</f>
        <v>8724.4806957000001</v>
      </c>
      <c r="O2953" s="19">
        <f>J2953*INDEX('Pliegos Tarifarios (Santiago)'!$D:$D,MATCH($B2953,'Pliegos Tarifarios (Santiago)'!$A:$A,0))</f>
        <v>36034.537246499996</v>
      </c>
      <c r="P2953" s="19">
        <f>H2953*INDEX('Pliegos Tarifarios (Santiago)'!$E:$E,MATCH($B2953,'Pliegos Tarifarios (Santiago)'!$A:$A,0))</f>
        <v>12508.401980799999</v>
      </c>
      <c r="Q2953" s="19" cm="1">
        <f t="array" ref="Q2953">H2953*_xlfn.IFS(H2953&lt;=350,INDEX('Pliegos Tarifarios (Santiago)'!$F:$F,MATCH($B2953,'Pliegos Tarifarios (Santiago)'!$A:$A,0)),H2953&lt;=500,INDEX('Pliegos Tarifarios (Santiago)'!$G:$G,MATCH($B2953,'Pliegos Tarifarios (Santiago)'!$A:$A,0)),H2953&lt;=1000,INDEX('Pliegos Tarifarios (Santiago)'!$H:$H,MATCH($B2953,'Pliegos Tarifarios (Santiago)'!$A:$A,0)),H2953&lt;=5000,INDEX('Pliegos Tarifarios (Santiago)'!$I:$I,MATCH($B2953,'Pliegos Tarifarios (Santiago)'!$A:$A,0)),H2953&gt;5000,INDEX('Pliegos Tarifarios (Santiago)'!$J:$J,MATCH($B2953,'Pliegos Tarifarios (Santiago)'!$A:$A,0)))/1.19</f>
        <v>2309.8304919327734</v>
      </c>
      <c r="R2953" s="19">
        <f>INDEX('Pliegos Tarifarios (Santiago)'!$K:$K,MATCH($B2953,'Pliegos Tarifarios (Santiago)'!$A:$A,0))</f>
        <v>733.35299999999995</v>
      </c>
      <c r="S2953" s="21">
        <f t="shared" si="183"/>
        <v>186857.3302420328</v>
      </c>
      <c r="T2953" s="21">
        <f t="shared" si="180"/>
        <v>35502.892745986232</v>
      </c>
      <c r="U2953" s="19">
        <v>0</v>
      </c>
      <c r="V2953" s="21">
        <f t="shared" si="181"/>
        <v>222360.22298801903</v>
      </c>
    </row>
    <row r="2954" spans="1:22" x14ac:dyDescent="0.3">
      <c r="A2954" s="7" t="s">
        <v>143</v>
      </c>
      <c r="B2954" s="7">
        <v>12</v>
      </c>
      <c r="C2954" s="8" t="s">
        <v>178</v>
      </c>
      <c r="D2954" s="7" t="s">
        <v>494</v>
      </c>
      <c r="E2954" s="7" t="s">
        <v>488</v>
      </c>
      <c r="F2954" s="8" t="s">
        <v>495</v>
      </c>
      <c r="G2954" s="7" t="s">
        <v>16</v>
      </c>
      <c r="H2954" s="9">
        <v>960.46950000000004</v>
      </c>
      <c r="I2954" s="9">
        <v>2.5087999999999999</v>
      </c>
      <c r="J2954" s="9">
        <v>2.4752999999999998</v>
      </c>
      <c r="K2954" s="10">
        <v>0.98664700255102034</v>
      </c>
      <c r="L2954" s="9">
        <v>30.98</v>
      </c>
      <c r="M2954" s="19">
        <f>H2954*INDEX('Pliegos Tarifarios (Santiago)'!$B:$B,MATCH($B2954,'Pliegos Tarifarios (Santiago)'!$A:$A,0))</f>
        <v>126554.34272850001</v>
      </c>
      <c r="N2954" s="19">
        <f>I2954*INDEX('Pliegos Tarifarios (Santiago)'!$C:$C,MATCH($B2954,'Pliegos Tarifarios (Santiago)'!$A:$A,0))</f>
        <v>8692.9493504000002</v>
      </c>
      <c r="O2954" s="19">
        <f>J2954*INDEX('Pliegos Tarifarios (Santiago)'!$D:$D,MATCH($B2954,'Pliegos Tarifarios (Santiago)'!$A:$A,0))</f>
        <v>35988.012929699995</v>
      </c>
      <c r="P2954" s="19">
        <f>H2954*INDEX('Pliegos Tarifarios (Santiago)'!$E:$E,MATCH($B2954,'Pliegos Tarifarios (Santiago)'!$A:$A,0))</f>
        <v>12509.154768</v>
      </c>
      <c r="Q2954" s="19" cm="1">
        <f t="array" ref="Q2954">H2954*_xlfn.IFS(H2954&lt;=350,INDEX('Pliegos Tarifarios (Santiago)'!$F:$F,MATCH($B2954,'Pliegos Tarifarios (Santiago)'!$A:$A,0)),H2954&lt;=500,INDEX('Pliegos Tarifarios (Santiago)'!$G:$G,MATCH($B2954,'Pliegos Tarifarios (Santiago)'!$A:$A,0)),H2954&lt;=1000,INDEX('Pliegos Tarifarios (Santiago)'!$H:$H,MATCH($B2954,'Pliegos Tarifarios (Santiago)'!$A:$A,0)),H2954&lt;=5000,INDEX('Pliegos Tarifarios (Santiago)'!$I:$I,MATCH($B2954,'Pliegos Tarifarios (Santiago)'!$A:$A,0)),H2954&gt;5000,INDEX('Pliegos Tarifarios (Santiago)'!$J:$J,MATCH($B2954,'Pliegos Tarifarios (Santiago)'!$A:$A,0)))/1.19</f>
        <v>2309.9695033613448</v>
      </c>
      <c r="R2954" s="19">
        <f>INDEX('Pliegos Tarifarios (Santiago)'!$K:$K,MATCH($B2954,'Pliegos Tarifarios (Santiago)'!$A:$A,0))</f>
        <v>733.35299999999995</v>
      </c>
      <c r="S2954" s="21">
        <f t="shared" si="183"/>
        <v>186787.78227996136</v>
      </c>
      <c r="T2954" s="21">
        <f t="shared" ref="T2954:T3017" si="184">S2954*0.19</f>
        <v>35489.678633192656</v>
      </c>
      <c r="U2954" s="19">
        <v>0</v>
      </c>
      <c r="V2954" s="21">
        <f t="shared" ref="V2954:V3017" si="185">SUM(S2954:T2954)</f>
        <v>222277.46091315401</v>
      </c>
    </row>
    <row r="2955" spans="1:22" x14ac:dyDescent="0.3">
      <c r="A2955" s="7" t="s">
        <v>143</v>
      </c>
      <c r="B2955" s="7">
        <v>12</v>
      </c>
      <c r="C2955" s="8" t="s">
        <v>178</v>
      </c>
      <c r="D2955" s="7" t="s">
        <v>496</v>
      </c>
      <c r="E2955" s="7" t="s">
        <v>488</v>
      </c>
      <c r="F2955" s="8" t="s">
        <v>497</v>
      </c>
      <c r="G2955" s="7" t="s">
        <v>16</v>
      </c>
      <c r="H2955" s="9">
        <v>961.39649999999995</v>
      </c>
      <c r="I2955" s="9">
        <v>2.5154999999999998</v>
      </c>
      <c r="J2955" s="9">
        <v>2.5154999999999998</v>
      </c>
      <c r="K2955" s="10">
        <v>1</v>
      </c>
      <c r="L2955" s="9">
        <v>31.01</v>
      </c>
      <c r="M2955" s="19">
        <f>H2955*INDEX('Pliegos Tarifarios (Santiago)'!$B:$B,MATCH($B2955,'Pliegos Tarifarios (Santiago)'!$A:$A,0))</f>
        <v>126676.4870295</v>
      </c>
      <c r="N2955" s="19">
        <f>I2955*INDEX('Pliegos Tarifarios (Santiago)'!$C:$C,MATCH($B2955,'Pliegos Tarifarios (Santiago)'!$A:$A,0))</f>
        <v>8716.1647365000008</v>
      </c>
      <c r="O2955" s="19">
        <f>J2955*INDEX('Pliegos Tarifarios (Santiago)'!$D:$D,MATCH($B2955,'Pliegos Tarifarios (Santiago)'!$A:$A,0))</f>
        <v>36572.474659499996</v>
      </c>
      <c r="P2955" s="19">
        <f>H2955*INDEX('Pliegos Tarifarios (Santiago)'!$E:$E,MATCH($B2955,'Pliegos Tarifarios (Santiago)'!$A:$A,0))</f>
        <v>12521.228015999999</v>
      </c>
      <c r="Q2955" s="19" cm="1">
        <f t="array" ref="Q2955">H2955*_xlfn.IFS(H2955&lt;=350,INDEX('Pliegos Tarifarios (Santiago)'!$F:$F,MATCH($B2955,'Pliegos Tarifarios (Santiago)'!$A:$A,0)),H2955&lt;=500,INDEX('Pliegos Tarifarios (Santiago)'!$G:$G,MATCH($B2955,'Pliegos Tarifarios (Santiago)'!$A:$A,0)),H2955&lt;=1000,INDEX('Pliegos Tarifarios (Santiago)'!$H:$H,MATCH($B2955,'Pliegos Tarifarios (Santiago)'!$A:$A,0)),H2955&lt;=5000,INDEX('Pliegos Tarifarios (Santiago)'!$I:$I,MATCH($B2955,'Pliegos Tarifarios (Santiago)'!$A:$A,0)),H2955&gt;5000,INDEX('Pliegos Tarifarios (Santiago)'!$J:$J,MATCH($B2955,'Pliegos Tarifarios (Santiago)'!$A:$A,0)))/1.19</f>
        <v>2312.1989773109244</v>
      </c>
      <c r="R2955" s="19">
        <f>INDEX('Pliegos Tarifarios (Santiago)'!$K:$K,MATCH($B2955,'Pliegos Tarifarios (Santiago)'!$A:$A,0))</f>
        <v>733.35299999999995</v>
      </c>
      <c r="S2955" s="21">
        <f t="shared" si="183"/>
        <v>187531.90641881095</v>
      </c>
      <c r="T2955" s="21">
        <f t="shared" si="184"/>
        <v>35631.06221957408</v>
      </c>
      <c r="U2955" s="19">
        <v>0</v>
      </c>
      <c r="V2955" s="21">
        <f t="shared" si="185"/>
        <v>223162.96863838503</v>
      </c>
    </row>
    <row r="2956" spans="1:22" x14ac:dyDescent="0.3">
      <c r="A2956" s="7" t="s">
        <v>143</v>
      </c>
      <c r="B2956" s="7">
        <v>12</v>
      </c>
      <c r="C2956" s="8" t="s">
        <v>178</v>
      </c>
      <c r="D2956" s="7" t="s">
        <v>498</v>
      </c>
      <c r="E2956" s="7" t="s">
        <v>488</v>
      </c>
      <c r="F2956" s="8" t="s">
        <v>499</v>
      </c>
      <c r="G2956" s="7" t="s">
        <v>16</v>
      </c>
      <c r="H2956" s="9">
        <v>962.53399999999999</v>
      </c>
      <c r="I2956" s="9">
        <v>2.5270999999999999</v>
      </c>
      <c r="J2956" s="9">
        <v>2.4851999999999999</v>
      </c>
      <c r="K2956" s="10">
        <v>0.98341973012544026</v>
      </c>
      <c r="L2956" s="9">
        <v>31.05</v>
      </c>
      <c r="M2956" s="19">
        <f>H2956*INDEX('Pliegos Tarifarios (Santiago)'!$B:$B,MATCH($B2956,'Pliegos Tarifarios (Santiago)'!$A:$A,0))</f>
        <v>126826.367442</v>
      </c>
      <c r="N2956" s="19">
        <f>I2956*INDEX('Pliegos Tarifarios (Santiago)'!$C:$C,MATCH($B2956,'Pliegos Tarifarios (Santiago)'!$A:$A,0))</f>
        <v>8756.3585392999994</v>
      </c>
      <c r="O2956" s="19">
        <f>J2956*INDEX('Pliegos Tarifarios (Santiago)'!$D:$D,MATCH($B2956,'Pliegos Tarifarios (Santiago)'!$A:$A,0))</f>
        <v>36131.947534799998</v>
      </c>
      <c r="P2956" s="19">
        <f>H2956*INDEX('Pliegos Tarifarios (Santiago)'!$E:$E,MATCH($B2956,'Pliegos Tarifarios (Santiago)'!$A:$A,0))</f>
        <v>12536.042815999999</v>
      </c>
      <c r="Q2956" s="19" cm="1">
        <f t="array" ref="Q2956">H2956*_xlfn.IFS(H2956&lt;=350,INDEX('Pliegos Tarifarios (Santiago)'!$F:$F,MATCH($B2956,'Pliegos Tarifarios (Santiago)'!$A:$A,0)),H2956&lt;=500,INDEX('Pliegos Tarifarios (Santiago)'!$G:$G,MATCH($B2956,'Pliegos Tarifarios (Santiago)'!$A:$A,0)),H2956&lt;=1000,INDEX('Pliegos Tarifarios (Santiago)'!$H:$H,MATCH($B2956,'Pliegos Tarifarios (Santiago)'!$A:$A,0)),H2956&lt;=5000,INDEX('Pliegos Tarifarios (Santiago)'!$I:$I,MATCH($B2956,'Pliegos Tarifarios (Santiago)'!$A:$A,0)),H2956&gt;5000,INDEX('Pliegos Tarifarios (Santiago)'!$J:$J,MATCH($B2956,'Pliegos Tarifarios (Santiago)'!$A:$A,0)))/1.19</f>
        <v>2314.934712605042</v>
      </c>
      <c r="R2956" s="19">
        <f>INDEX('Pliegos Tarifarios (Santiago)'!$K:$K,MATCH($B2956,'Pliegos Tarifarios (Santiago)'!$A:$A,0))</f>
        <v>733.35299999999995</v>
      </c>
      <c r="S2956" s="21">
        <f t="shared" si="183"/>
        <v>187299.00404470504</v>
      </c>
      <c r="T2956" s="21">
        <f t="shared" si="184"/>
        <v>35586.81076849396</v>
      </c>
      <c r="U2956" s="19">
        <v>0</v>
      </c>
      <c r="V2956" s="21">
        <f t="shared" si="185"/>
        <v>222885.81481319899</v>
      </c>
    </row>
    <row r="2957" spans="1:22" x14ac:dyDescent="0.3">
      <c r="A2957" s="7" t="s">
        <v>143</v>
      </c>
      <c r="B2957" s="7">
        <v>12</v>
      </c>
      <c r="C2957" s="8" t="s">
        <v>178</v>
      </c>
      <c r="D2957" s="7" t="s">
        <v>500</v>
      </c>
      <c r="E2957" s="7" t="s">
        <v>488</v>
      </c>
      <c r="F2957" s="8" t="s">
        <v>501</v>
      </c>
      <c r="G2957" s="7" t="s">
        <v>16</v>
      </c>
      <c r="H2957" s="9">
        <v>960.94119999999998</v>
      </c>
      <c r="I2957" s="9">
        <v>2.5314999999999999</v>
      </c>
      <c r="J2957" s="9">
        <v>2.4672999999999998</v>
      </c>
      <c r="K2957" s="10">
        <v>0.97463954177365197</v>
      </c>
      <c r="L2957" s="9">
        <v>31</v>
      </c>
      <c r="M2957" s="19">
        <f>H2957*INDEX('Pliegos Tarifarios (Santiago)'!$B:$B,MATCH($B2957,'Pliegos Tarifarios (Santiago)'!$A:$A,0))</f>
        <v>126616.4953356</v>
      </c>
      <c r="N2957" s="19">
        <f>I2957*INDEX('Pliegos Tarifarios (Santiago)'!$C:$C,MATCH($B2957,'Pliegos Tarifarios (Santiago)'!$A:$A,0))</f>
        <v>8771.6044645000002</v>
      </c>
      <c r="O2957" s="19">
        <f>J2957*INDEX('Pliegos Tarifarios (Santiago)'!$D:$D,MATCH($B2957,'Pliegos Tarifarios (Santiago)'!$A:$A,0))</f>
        <v>35871.702137699998</v>
      </c>
      <c r="P2957" s="19">
        <f>H2957*INDEX('Pliegos Tarifarios (Santiago)'!$E:$E,MATCH($B2957,'Pliegos Tarifarios (Santiago)'!$A:$A,0))</f>
        <v>12515.298188799999</v>
      </c>
      <c r="Q2957" s="19" cm="1">
        <f t="array" ref="Q2957">H2957*_xlfn.IFS(H2957&lt;=350,INDEX('Pliegos Tarifarios (Santiago)'!$F:$F,MATCH($B2957,'Pliegos Tarifarios (Santiago)'!$A:$A,0)),H2957&lt;=500,INDEX('Pliegos Tarifarios (Santiago)'!$G:$G,MATCH($B2957,'Pliegos Tarifarios (Santiago)'!$A:$A,0)),H2957&lt;=1000,INDEX('Pliegos Tarifarios (Santiago)'!$H:$H,MATCH($B2957,'Pliegos Tarifarios (Santiago)'!$A:$A,0)),H2957&lt;=5000,INDEX('Pliegos Tarifarios (Santiago)'!$I:$I,MATCH($B2957,'Pliegos Tarifarios (Santiago)'!$A:$A,0)),H2957&gt;5000,INDEX('Pliegos Tarifarios (Santiago)'!$J:$J,MATCH($B2957,'Pliegos Tarifarios (Santiago)'!$A:$A,0)))/1.19</f>
        <v>2311.1039616806725</v>
      </c>
      <c r="R2957" s="19">
        <f>INDEX('Pliegos Tarifarios (Santiago)'!$K:$K,MATCH($B2957,'Pliegos Tarifarios (Santiago)'!$A:$A,0))</f>
        <v>733.35299999999995</v>
      </c>
      <c r="S2957" s="21">
        <f t="shared" si="183"/>
        <v>186819.55708828065</v>
      </c>
      <c r="T2957" s="21">
        <f t="shared" si="184"/>
        <v>35495.715846773324</v>
      </c>
      <c r="U2957" s="19">
        <v>0</v>
      </c>
      <c r="V2957" s="21">
        <f t="shared" si="185"/>
        <v>222315.27293505397</v>
      </c>
    </row>
    <row r="2958" spans="1:22" x14ac:dyDescent="0.3">
      <c r="A2958" s="7" t="s">
        <v>143</v>
      </c>
      <c r="B2958" s="7">
        <v>12</v>
      </c>
      <c r="C2958" s="8" t="s">
        <v>178</v>
      </c>
      <c r="D2958" s="7" t="s">
        <v>502</v>
      </c>
      <c r="E2958" s="7" t="s">
        <v>488</v>
      </c>
      <c r="F2958" s="8" t="s">
        <v>503</v>
      </c>
      <c r="G2958" s="7" t="s">
        <v>16</v>
      </c>
      <c r="H2958" s="9">
        <v>961.59079999999994</v>
      </c>
      <c r="I2958" s="9">
        <v>2.5001000000000002</v>
      </c>
      <c r="J2958" s="9">
        <v>2.4796</v>
      </c>
      <c r="K2958" s="10">
        <v>0.99180032798688045</v>
      </c>
      <c r="L2958" s="9">
        <v>31.02</v>
      </c>
      <c r="M2958" s="19">
        <f>H2958*INDEX('Pliegos Tarifarios (Santiago)'!$B:$B,MATCH($B2958,'Pliegos Tarifarios (Santiago)'!$A:$A,0))</f>
        <v>126702.0885804</v>
      </c>
      <c r="N2958" s="19">
        <f>I2958*INDEX('Pliegos Tarifarios (Santiago)'!$C:$C,MATCH($B2958,'Pliegos Tarifarios (Santiago)'!$A:$A,0))</f>
        <v>8662.8039983000017</v>
      </c>
      <c r="O2958" s="19">
        <f>J2958*INDEX('Pliegos Tarifarios (Santiago)'!$D:$D,MATCH($B2958,'Pliegos Tarifarios (Santiago)'!$A:$A,0))</f>
        <v>36050.529980400002</v>
      </c>
      <c r="P2958" s="19">
        <f>H2958*INDEX('Pliegos Tarifarios (Santiago)'!$E:$E,MATCH($B2958,'Pliegos Tarifarios (Santiago)'!$A:$A,0))</f>
        <v>12523.758579199999</v>
      </c>
      <c r="Q2958" s="19" cm="1">
        <f t="array" ref="Q2958">H2958*_xlfn.IFS(H2958&lt;=350,INDEX('Pliegos Tarifarios (Santiago)'!$F:$F,MATCH($B2958,'Pliegos Tarifarios (Santiago)'!$A:$A,0)),H2958&lt;=500,INDEX('Pliegos Tarifarios (Santiago)'!$G:$G,MATCH($B2958,'Pliegos Tarifarios (Santiago)'!$A:$A,0)),H2958&lt;=1000,INDEX('Pliegos Tarifarios (Santiago)'!$H:$H,MATCH($B2958,'Pliegos Tarifarios (Santiago)'!$A:$A,0)),H2958&lt;=5000,INDEX('Pliegos Tarifarios (Santiago)'!$I:$I,MATCH($B2958,'Pliegos Tarifarios (Santiago)'!$A:$A,0)),H2958&gt;5000,INDEX('Pliegos Tarifarios (Santiago)'!$J:$J,MATCH($B2958,'Pliegos Tarifarios (Santiago)'!$A:$A,0)))/1.19</f>
        <v>2312.66627697479</v>
      </c>
      <c r="R2958" s="19">
        <f>INDEX('Pliegos Tarifarios (Santiago)'!$K:$K,MATCH($B2958,'Pliegos Tarifarios (Santiago)'!$A:$A,0))</f>
        <v>733.35299999999995</v>
      </c>
      <c r="S2958" s="21">
        <f t="shared" si="183"/>
        <v>186985.20041527477</v>
      </c>
      <c r="T2958" s="21">
        <f t="shared" si="184"/>
        <v>35527.188078902203</v>
      </c>
      <c r="U2958" s="19">
        <v>0</v>
      </c>
      <c r="V2958" s="21">
        <f t="shared" si="185"/>
        <v>222512.38849417696</v>
      </c>
    </row>
    <row r="2959" spans="1:22" x14ac:dyDescent="0.3">
      <c r="A2959" s="7" t="s">
        <v>143</v>
      </c>
      <c r="B2959" s="7">
        <v>12</v>
      </c>
      <c r="C2959" s="8" t="s">
        <v>178</v>
      </c>
      <c r="D2959" s="7" t="s">
        <v>504</v>
      </c>
      <c r="E2959" s="7" t="s">
        <v>488</v>
      </c>
      <c r="F2959" s="8" t="s">
        <v>505</v>
      </c>
      <c r="G2959" s="7" t="s">
        <v>16</v>
      </c>
      <c r="H2959" s="9">
        <v>958.01639999999998</v>
      </c>
      <c r="I2959" s="9">
        <v>2.5032000000000001</v>
      </c>
      <c r="J2959" s="9">
        <v>2.4748000000000001</v>
      </c>
      <c r="K2959" s="10">
        <v>0.98865452221156924</v>
      </c>
      <c r="L2959" s="9">
        <v>30.9</v>
      </c>
      <c r="M2959" s="19">
        <f>H2959*INDEX('Pliegos Tarifarios (Santiago)'!$B:$B,MATCH($B2959,'Pliegos Tarifarios (Santiago)'!$A:$A,0))</f>
        <v>126231.1149132</v>
      </c>
      <c r="N2959" s="19">
        <f>I2959*INDEX('Pliegos Tarifarios (Santiago)'!$C:$C,MATCH($B2959,'Pliegos Tarifarios (Santiago)'!$A:$A,0))</f>
        <v>8673.5454456000007</v>
      </c>
      <c r="O2959" s="19">
        <f>J2959*INDEX('Pliegos Tarifarios (Santiago)'!$D:$D,MATCH($B2959,'Pliegos Tarifarios (Santiago)'!$A:$A,0))</f>
        <v>35980.7435052</v>
      </c>
      <c r="P2959" s="19">
        <f>H2959*INDEX('Pliegos Tarifarios (Santiago)'!$E:$E,MATCH($B2959,'Pliegos Tarifarios (Santiago)'!$A:$A,0))</f>
        <v>12477.2055936</v>
      </c>
      <c r="Q2959" s="19" cm="1">
        <f t="array" ref="Q2959">H2959*_xlfn.IFS(H2959&lt;=350,INDEX('Pliegos Tarifarios (Santiago)'!$F:$F,MATCH($B2959,'Pliegos Tarifarios (Santiago)'!$A:$A,0)),H2959&lt;=500,INDEX('Pliegos Tarifarios (Santiago)'!$G:$G,MATCH($B2959,'Pliegos Tarifarios (Santiago)'!$A:$A,0)),H2959&lt;=1000,INDEX('Pliegos Tarifarios (Santiago)'!$H:$H,MATCH($B2959,'Pliegos Tarifarios (Santiago)'!$A:$A,0)),H2959&lt;=5000,INDEX('Pliegos Tarifarios (Santiago)'!$I:$I,MATCH($B2959,'Pliegos Tarifarios (Santiago)'!$A:$A,0)),H2959&gt;5000,INDEX('Pliegos Tarifarios (Santiago)'!$J:$J,MATCH($B2959,'Pliegos Tarifarios (Santiago)'!$A:$A,0)))/1.19</f>
        <v>2304.0696947899164</v>
      </c>
      <c r="R2959" s="19">
        <f>INDEX('Pliegos Tarifarios (Santiago)'!$K:$K,MATCH($B2959,'Pliegos Tarifarios (Santiago)'!$A:$A,0))</f>
        <v>733.35299999999995</v>
      </c>
      <c r="S2959" s="21">
        <f t="shared" si="183"/>
        <v>186400.0321523899</v>
      </c>
      <c r="T2959" s="21">
        <f t="shared" si="184"/>
        <v>35416.006108954083</v>
      </c>
      <c r="U2959" s="19">
        <v>0</v>
      </c>
      <c r="V2959" s="21">
        <f t="shared" si="185"/>
        <v>221816.03826134399</v>
      </c>
    </row>
    <row r="2960" spans="1:22" x14ac:dyDescent="0.3">
      <c r="A2960" s="7" t="s">
        <v>143</v>
      </c>
      <c r="B2960" s="7">
        <v>12</v>
      </c>
      <c r="C2960" s="8" t="s">
        <v>178</v>
      </c>
      <c r="D2960" s="7" t="s">
        <v>506</v>
      </c>
      <c r="E2960" s="7" t="s">
        <v>488</v>
      </c>
      <c r="F2960" s="8" t="s">
        <v>507</v>
      </c>
      <c r="G2960" s="7" t="s">
        <v>16</v>
      </c>
      <c r="H2960" s="9">
        <v>960.33209999999997</v>
      </c>
      <c r="I2960" s="9">
        <v>2.4946000000000002</v>
      </c>
      <c r="J2960" s="9">
        <v>2.4630000000000001</v>
      </c>
      <c r="K2960" s="10">
        <v>0.9873326384991582</v>
      </c>
      <c r="L2960" s="9">
        <v>30.98</v>
      </c>
      <c r="M2960" s="19">
        <f>H2960*INDEX('Pliegos Tarifarios (Santiago)'!$B:$B,MATCH($B2960,'Pliegos Tarifarios (Santiago)'!$A:$A,0))</f>
        <v>126536.23849230001</v>
      </c>
      <c r="N2960" s="19">
        <f>I2960*INDEX('Pliegos Tarifarios (Santiago)'!$C:$C,MATCH($B2960,'Pliegos Tarifarios (Santiago)'!$A:$A,0))</f>
        <v>8643.7465918000016</v>
      </c>
      <c r="O2960" s="19">
        <f>J2960*INDEX('Pliegos Tarifarios (Santiago)'!$D:$D,MATCH($B2960,'Pliegos Tarifarios (Santiago)'!$A:$A,0))</f>
        <v>35809.185086999998</v>
      </c>
      <c r="P2960" s="19">
        <f>H2960*INDEX('Pliegos Tarifarios (Santiago)'!$E:$E,MATCH($B2960,'Pliegos Tarifarios (Santiago)'!$A:$A,0))</f>
        <v>12507.3652704</v>
      </c>
      <c r="Q2960" s="19" cm="1">
        <f t="array" ref="Q2960">H2960*_xlfn.IFS(H2960&lt;=350,INDEX('Pliegos Tarifarios (Santiago)'!$F:$F,MATCH($B2960,'Pliegos Tarifarios (Santiago)'!$A:$A,0)),H2960&lt;=500,INDEX('Pliegos Tarifarios (Santiago)'!$G:$G,MATCH($B2960,'Pliegos Tarifarios (Santiago)'!$A:$A,0)),H2960&lt;=1000,INDEX('Pliegos Tarifarios (Santiago)'!$H:$H,MATCH($B2960,'Pliegos Tarifarios (Santiago)'!$A:$A,0)),H2960&lt;=5000,INDEX('Pliegos Tarifarios (Santiago)'!$I:$I,MATCH($B2960,'Pliegos Tarifarios (Santiago)'!$A:$A,0)),H2960&gt;5000,INDEX('Pliegos Tarifarios (Santiago)'!$J:$J,MATCH($B2960,'Pliegos Tarifarios (Santiago)'!$A:$A,0)))/1.19</f>
        <v>2309.6390505882355</v>
      </c>
      <c r="R2960" s="19">
        <f>INDEX('Pliegos Tarifarios (Santiago)'!$K:$K,MATCH($B2960,'Pliegos Tarifarios (Santiago)'!$A:$A,0))</f>
        <v>733.35299999999995</v>
      </c>
      <c r="S2960" s="21">
        <f t="shared" si="183"/>
        <v>186539.52749208827</v>
      </c>
      <c r="T2960" s="21">
        <f t="shared" si="184"/>
        <v>35442.510223496771</v>
      </c>
      <c r="U2960" s="19">
        <v>0</v>
      </c>
      <c r="V2960" s="21">
        <f t="shared" si="185"/>
        <v>221982.03771558503</v>
      </c>
    </row>
    <row r="2961" spans="1:22" x14ac:dyDescent="0.3">
      <c r="A2961" s="7" t="s">
        <v>143</v>
      </c>
      <c r="B2961" s="7">
        <v>12</v>
      </c>
      <c r="C2961" s="8" t="s">
        <v>178</v>
      </c>
      <c r="D2961" s="7" t="s">
        <v>508</v>
      </c>
      <c r="E2961" s="7" t="s">
        <v>488</v>
      </c>
      <c r="F2961" s="8" t="s">
        <v>509</v>
      </c>
      <c r="G2961" s="7" t="s">
        <v>16</v>
      </c>
      <c r="H2961" s="9">
        <v>960.36120000000005</v>
      </c>
      <c r="I2961" s="9">
        <v>2.5592999999999999</v>
      </c>
      <c r="J2961" s="9">
        <v>2.5592999999999999</v>
      </c>
      <c r="K2961" s="10">
        <v>1</v>
      </c>
      <c r="L2961" s="9">
        <v>30.98</v>
      </c>
      <c r="M2961" s="19">
        <f>H2961*INDEX('Pliegos Tarifarios (Santiago)'!$B:$B,MATCH($B2961,'Pliegos Tarifarios (Santiago)'!$A:$A,0))</f>
        <v>126540.07279560002</v>
      </c>
      <c r="N2961" s="19">
        <f>I2961*INDEX('Pliegos Tarifarios (Santiago)'!$C:$C,MATCH($B2961,'Pliegos Tarifarios (Santiago)'!$A:$A,0))</f>
        <v>8867.9309919000007</v>
      </c>
      <c r="O2961" s="19">
        <f>J2961*INDEX('Pliegos Tarifarios (Santiago)'!$D:$D,MATCH($B2961,'Pliegos Tarifarios (Santiago)'!$A:$A,0))</f>
        <v>37209.276245699999</v>
      </c>
      <c r="P2961" s="19">
        <f>H2961*INDEX('Pliegos Tarifarios (Santiago)'!$E:$E,MATCH($B2961,'Pliegos Tarifarios (Santiago)'!$A:$A,0))</f>
        <v>12507.744268799999</v>
      </c>
      <c r="Q2961" s="19" cm="1">
        <f t="array" ref="Q2961">H2961*_xlfn.IFS(H2961&lt;=350,INDEX('Pliegos Tarifarios (Santiago)'!$F:$F,MATCH($B2961,'Pliegos Tarifarios (Santiago)'!$A:$A,0)),H2961&lt;=500,INDEX('Pliegos Tarifarios (Santiago)'!$G:$G,MATCH($B2961,'Pliegos Tarifarios (Santiago)'!$A:$A,0)),H2961&lt;=1000,INDEX('Pliegos Tarifarios (Santiago)'!$H:$H,MATCH($B2961,'Pliegos Tarifarios (Santiago)'!$A:$A,0)),H2961&lt;=5000,INDEX('Pliegos Tarifarios (Santiago)'!$I:$I,MATCH($B2961,'Pliegos Tarifarios (Santiago)'!$A:$A,0)),H2961&gt;5000,INDEX('Pliegos Tarifarios (Santiago)'!$J:$J,MATCH($B2961,'Pliegos Tarifarios (Santiago)'!$A:$A,0)))/1.19</f>
        <v>2309.7090373109249</v>
      </c>
      <c r="R2961" s="19">
        <f>INDEX('Pliegos Tarifarios (Santiago)'!$K:$K,MATCH($B2961,'Pliegos Tarifarios (Santiago)'!$A:$A,0))</f>
        <v>733.35299999999995</v>
      </c>
      <c r="S2961" s="21">
        <f t="shared" si="183"/>
        <v>188168.08633931095</v>
      </c>
      <c r="T2961" s="21">
        <f t="shared" si="184"/>
        <v>35751.936404469081</v>
      </c>
      <c r="U2961" s="19">
        <v>0</v>
      </c>
      <c r="V2961" s="21">
        <f t="shared" si="185"/>
        <v>223920.02274378002</v>
      </c>
    </row>
    <row r="2962" spans="1:22" x14ac:dyDescent="0.3">
      <c r="A2962" s="7" t="s">
        <v>143</v>
      </c>
      <c r="B2962" s="7">
        <v>12</v>
      </c>
      <c r="C2962" s="8" t="s">
        <v>178</v>
      </c>
      <c r="D2962" s="7" t="s">
        <v>510</v>
      </c>
      <c r="E2962" s="7" t="s">
        <v>488</v>
      </c>
      <c r="F2962" s="8" t="s">
        <v>511</v>
      </c>
      <c r="G2962" s="7" t="s">
        <v>16</v>
      </c>
      <c r="H2962" s="9">
        <v>960.02679999999998</v>
      </c>
      <c r="I2962" s="9">
        <v>2.5171000000000001</v>
      </c>
      <c r="J2962" s="9">
        <v>2.5171000000000001</v>
      </c>
      <c r="K2962" s="10">
        <v>1</v>
      </c>
      <c r="L2962" s="9">
        <v>30.97</v>
      </c>
      <c r="M2962" s="19">
        <f>H2962*INDEX('Pliegos Tarifarios (Santiago)'!$B:$B,MATCH($B2962,'Pliegos Tarifarios (Santiago)'!$A:$A,0))</f>
        <v>126496.0112484</v>
      </c>
      <c r="N2962" s="19">
        <f>I2962*INDEX('Pliegos Tarifarios (Santiago)'!$C:$C,MATCH($B2962,'Pliegos Tarifarios (Santiago)'!$A:$A,0))</f>
        <v>8721.7087093000009</v>
      </c>
      <c r="O2962" s="19">
        <f>J2962*INDEX('Pliegos Tarifarios (Santiago)'!$D:$D,MATCH($B2962,'Pliegos Tarifarios (Santiago)'!$A:$A,0))</f>
        <v>36595.736817900004</v>
      </c>
      <c r="P2962" s="19">
        <f>H2962*INDEX('Pliegos Tarifarios (Santiago)'!$E:$E,MATCH($B2962,'Pliegos Tarifarios (Santiago)'!$A:$A,0))</f>
        <v>12503.389043199999</v>
      </c>
      <c r="Q2962" s="19" cm="1">
        <f t="array" ref="Q2962">H2962*_xlfn.IFS(H2962&lt;=350,INDEX('Pliegos Tarifarios (Santiago)'!$F:$F,MATCH($B2962,'Pliegos Tarifarios (Santiago)'!$A:$A,0)),H2962&lt;=500,INDEX('Pliegos Tarifarios (Santiago)'!$G:$G,MATCH($B2962,'Pliegos Tarifarios (Santiago)'!$A:$A,0)),H2962&lt;=1000,INDEX('Pliegos Tarifarios (Santiago)'!$H:$H,MATCH($B2962,'Pliegos Tarifarios (Santiago)'!$A:$A,0)),H2962&lt;=5000,INDEX('Pliegos Tarifarios (Santiago)'!$I:$I,MATCH($B2962,'Pliegos Tarifarios (Santiago)'!$A:$A,0)),H2962&gt;5000,INDEX('Pliegos Tarifarios (Santiago)'!$J:$J,MATCH($B2962,'Pliegos Tarifarios (Santiago)'!$A:$A,0)))/1.19</f>
        <v>2308.9047912605042</v>
      </c>
      <c r="R2962" s="19">
        <f>INDEX('Pliegos Tarifarios (Santiago)'!$K:$K,MATCH($B2962,'Pliegos Tarifarios (Santiago)'!$A:$A,0))</f>
        <v>733.35299999999995</v>
      </c>
      <c r="S2962" s="21">
        <f t="shared" si="183"/>
        <v>187359.10361006053</v>
      </c>
      <c r="T2962" s="21">
        <f t="shared" si="184"/>
        <v>35598.229685911501</v>
      </c>
      <c r="U2962" s="19">
        <v>0</v>
      </c>
      <c r="V2962" s="21">
        <f t="shared" si="185"/>
        <v>222957.33329597203</v>
      </c>
    </row>
    <row r="2963" spans="1:22" x14ac:dyDescent="0.3">
      <c r="A2963" s="7" t="s">
        <v>143</v>
      </c>
      <c r="B2963" s="7">
        <v>12</v>
      </c>
      <c r="C2963" s="8" t="s">
        <v>178</v>
      </c>
      <c r="D2963" s="7" t="s">
        <v>512</v>
      </c>
      <c r="E2963" s="7" t="s">
        <v>488</v>
      </c>
      <c r="F2963" s="8" t="s">
        <v>513</v>
      </c>
      <c r="G2963" s="7" t="s">
        <v>16</v>
      </c>
      <c r="H2963" s="9">
        <v>960.11180000000002</v>
      </c>
      <c r="I2963" s="9">
        <v>2.4990000000000001</v>
      </c>
      <c r="J2963" s="9">
        <v>2.4990000000000001</v>
      </c>
      <c r="K2963" s="10">
        <v>1</v>
      </c>
      <c r="L2963" s="9">
        <v>30.97</v>
      </c>
      <c r="M2963" s="19">
        <f>H2963*INDEX('Pliegos Tarifarios (Santiago)'!$B:$B,MATCH($B2963,'Pliegos Tarifarios (Santiago)'!$A:$A,0))</f>
        <v>126507.21110340001</v>
      </c>
      <c r="N2963" s="19">
        <f>I2963*INDEX('Pliegos Tarifarios (Santiago)'!$C:$C,MATCH($B2963,'Pliegos Tarifarios (Santiago)'!$A:$A,0))</f>
        <v>8658.9925170000006</v>
      </c>
      <c r="O2963" s="19">
        <f>J2963*INDEX('Pliegos Tarifarios (Santiago)'!$D:$D,MATCH($B2963,'Pliegos Tarifarios (Santiago)'!$A:$A,0))</f>
        <v>36332.583651000001</v>
      </c>
      <c r="P2963" s="19">
        <f>H2963*INDEX('Pliegos Tarifarios (Santiago)'!$E:$E,MATCH($B2963,'Pliegos Tarifarios (Santiago)'!$A:$A,0))</f>
        <v>12504.4960832</v>
      </c>
      <c r="Q2963" s="19" cm="1">
        <f t="array" ref="Q2963">H2963*_xlfn.IFS(H2963&lt;=350,INDEX('Pliegos Tarifarios (Santiago)'!$F:$F,MATCH($B2963,'Pliegos Tarifarios (Santiago)'!$A:$A,0)),H2963&lt;=500,INDEX('Pliegos Tarifarios (Santiago)'!$G:$G,MATCH($B2963,'Pliegos Tarifarios (Santiago)'!$A:$A,0)),H2963&lt;=1000,INDEX('Pliegos Tarifarios (Santiago)'!$H:$H,MATCH($B2963,'Pliegos Tarifarios (Santiago)'!$A:$A,0)),H2963&lt;=5000,INDEX('Pliegos Tarifarios (Santiago)'!$I:$I,MATCH($B2963,'Pliegos Tarifarios (Santiago)'!$A:$A,0)),H2963&gt;5000,INDEX('Pliegos Tarifarios (Santiago)'!$J:$J,MATCH($B2963,'Pliegos Tarifarios (Santiago)'!$A:$A,0)))/1.19</f>
        <v>2309.1092198319334</v>
      </c>
      <c r="R2963" s="19">
        <f>INDEX('Pliegos Tarifarios (Santiago)'!$K:$K,MATCH($B2963,'Pliegos Tarifarios (Santiago)'!$A:$A,0))</f>
        <v>733.35299999999995</v>
      </c>
      <c r="S2963" s="21">
        <f t="shared" si="183"/>
        <v>187045.74557443196</v>
      </c>
      <c r="T2963" s="21">
        <f t="shared" si="184"/>
        <v>35538.691659142074</v>
      </c>
      <c r="U2963" s="19">
        <v>0</v>
      </c>
      <c r="V2963" s="21">
        <f t="shared" si="185"/>
        <v>222584.43723357405</v>
      </c>
    </row>
    <row r="2964" spans="1:22" x14ac:dyDescent="0.3">
      <c r="A2964" s="7" t="s">
        <v>143</v>
      </c>
      <c r="B2964" s="7">
        <v>12</v>
      </c>
      <c r="C2964" s="8" t="s">
        <v>178</v>
      </c>
      <c r="D2964" s="7" t="s">
        <v>514</v>
      </c>
      <c r="E2964" s="7" t="s">
        <v>488</v>
      </c>
      <c r="F2964" s="8" t="s">
        <v>515</v>
      </c>
      <c r="G2964" s="7" t="s">
        <v>16</v>
      </c>
      <c r="H2964" s="9">
        <v>961.7038</v>
      </c>
      <c r="I2964" s="9">
        <v>2.4935999999999998</v>
      </c>
      <c r="J2964" s="9">
        <v>2.476</v>
      </c>
      <c r="K2964" s="10">
        <v>0.99294193134424136</v>
      </c>
      <c r="L2964" s="9">
        <v>31.02</v>
      </c>
      <c r="M2964" s="19">
        <f>H2964*INDEX('Pliegos Tarifarios (Santiago)'!$B:$B,MATCH($B2964,'Pliegos Tarifarios (Santiago)'!$A:$A,0))</f>
        <v>126716.9777994</v>
      </c>
      <c r="N2964" s="19">
        <f>I2964*INDEX('Pliegos Tarifarios (Santiago)'!$C:$C,MATCH($B2964,'Pliegos Tarifarios (Santiago)'!$A:$A,0))</f>
        <v>8640.2816088</v>
      </c>
      <c r="O2964" s="19">
        <f>J2964*INDEX('Pliegos Tarifarios (Santiago)'!$D:$D,MATCH($B2964,'Pliegos Tarifarios (Santiago)'!$A:$A,0))</f>
        <v>35998.190124000001</v>
      </c>
      <c r="P2964" s="19">
        <f>H2964*INDEX('Pliegos Tarifarios (Santiago)'!$E:$E,MATCH($B2964,'Pliegos Tarifarios (Santiago)'!$A:$A,0))</f>
        <v>12525.2302912</v>
      </c>
      <c r="Q2964" s="19" cm="1">
        <f t="array" ref="Q2964">H2964*_xlfn.IFS(H2964&lt;=350,INDEX('Pliegos Tarifarios (Santiago)'!$F:$F,MATCH($B2964,'Pliegos Tarifarios (Santiago)'!$A:$A,0)),H2964&lt;=500,INDEX('Pliegos Tarifarios (Santiago)'!$G:$G,MATCH($B2964,'Pliegos Tarifarios (Santiago)'!$A:$A,0)),H2964&lt;=1000,INDEX('Pliegos Tarifarios (Santiago)'!$H:$H,MATCH($B2964,'Pliegos Tarifarios (Santiago)'!$A:$A,0)),H2964&lt;=5000,INDEX('Pliegos Tarifarios (Santiago)'!$I:$I,MATCH($B2964,'Pliegos Tarifarios (Santiago)'!$A:$A,0)),H2964&gt;5000,INDEX('Pliegos Tarifarios (Santiago)'!$J:$J,MATCH($B2964,'Pliegos Tarifarios (Santiago)'!$A:$A,0)))/1.19</f>
        <v>2312.9380467226893</v>
      </c>
      <c r="R2964" s="19">
        <f>INDEX('Pliegos Tarifarios (Santiago)'!$K:$K,MATCH($B2964,'Pliegos Tarifarios (Santiago)'!$A:$A,0))</f>
        <v>733.35299999999995</v>
      </c>
      <c r="S2964" s="21">
        <f t="shared" si="183"/>
        <v>186926.97087012269</v>
      </c>
      <c r="T2964" s="21">
        <f t="shared" si="184"/>
        <v>35516.124465323315</v>
      </c>
      <c r="U2964" s="19">
        <v>0</v>
      </c>
      <c r="V2964" s="21">
        <f t="shared" si="185"/>
        <v>222443.09533544601</v>
      </c>
    </row>
    <row r="2965" spans="1:22" x14ac:dyDescent="0.3">
      <c r="A2965" s="7" t="s">
        <v>143</v>
      </c>
      <c r="B2965" s="7">
        <v>12</v>
      </c>
      <c r="C2965" s="8" t="s">
        <v>178</v>
      </c>
      <c r="D2965" s="7" t="s">
        <v>516</v>
      </c>
      <c r="E2965" s="7" t="s">
        <v>488</v>
      </c>
      <c r="F2965" s="8" t="s">
        <v>517</v>
      </c>
      <c r="G2965" s="7" t="s">
        <v>16</v>
      </c>
      <c r="H2965" s="9">
        <v>960.14359999999999</v>
      </c>
      <c r="I2965" s="9">
        <v>2.4935999999999998</v>
      </c>
      <c r="J2965" s="9">
        <v>2.4935999999999998</v>
      </c>
      <c r="K2965" s="10">
        <v>1</v>
      </c>
      <c r="L2965" s="9">
        <v>30.97</v>
      </c>
      <c r="M2965" s="19">
        <f>H2965*INDEX('Pliegos Tarifarios (Santiago)'!$B:$B,MATCH($B2965,'Pliegos Tarifarios (Santiago)'!$A:$A,0))</f>
        <v>126511.4011668</v>
      </c>
      <c r="N2965" s="19">
        <f>I2965*INDEX('Pliegos Tarifarios (Santiago)'!$C:$C,MATCH($B2965,'Pliegos Tarifarios (Santiago)'!$A:$A,0))</f>
        <v>8640.2816088</v>
      </c>
      <c r="O2965" s="19">
        <f>J2965*INDEX('Pliegos Tarifarios (Santiago)'!$D:$D,MATCH($B2965,'Pliegos Tarifarios (Santiago)'!$A:$A,0))</f>
        <v>36254.073866399995</v>
      </c>
      <c r="P2965" s="19">
        <f>H2965*INDEX('Pliegos Tarifarios (Santiago)'!$E:$E,MATCH($B2965,'Pliegos Tarifarios (Santiago)'!$A:$A,0))</f>
        <v>12504.910246399999</v>
      </c>
      <c r="Q2965" s="19" cm="1">
        <f t="array" ref="Q2965">H2965*_xlfn.IFS(H2965&lt;=350,INDEX('Pliegos Tarifarios (Santiago)'!$F:$F,MATCH($B2965,'Pliegos Tarifarios (Santiago)'!$A:$A,0)),H2965&lt;=500,INDEX('Pliegos Tarifarios (Santiago)'!$G:$G,MATCH($B2965,'Pliegos Tarifarios (Santiago)'!$A:$A,0)),H2965&lt;=1000,INDEX('Pliegos Tarifarios (Santiago)'!$H:$H,MATCH($B2965,'Pliegos Tarifarios (Santiago)'!$A:$A,0)),H2965&lt;=5000,INDEX('Pliegos Tarifarios (Santiago)'!$I:$I,MATCH($B2965,'Pliegos Tarifarios (Santiago)'!$A:$A,0)),H2965&gt;5000,INDEX('Pliegos Tarifarios (Santiago)'!$J:$J,MATCH($B2965,'Pliegos Tarifarios (Santiago)'!$A:$A,0)))/1.19</f>
        <v>2309.1857001680673</v>
      </c>
      <c r="R2965" s="19">
        <f>INDEX('Pliegos Tarifarios (Santiago)'!$K:$K,MATCH($B2965,'Pliegos Tarifarios (Santiago)'!$A:$A,0))</f>
        <v>733.35299999999995</v>
      </c>
      <c r="S2965" s="21">
        <f t="shared" si="183"/>
        <v>186953.20558856806</v>
      </c>
      <c r="T2965" s="21">
        <f t="shared" si="184"/>
        <v>35521.109061827934</v>
      </c>
      <c r="U2965" s="19">
        <v>0</v>
      </c>
      <c r="V2965" s="21">
        <f t="shared" si="185"/>
        <v>222474.314650396</v>
      </c>
    </row>
    <row r="2966" spans="1:22" x14ac:dyDescent="0.3">
      <c r="A2966" s="7" t="s">
        <v>143</v>
      </c>
      <c r="B2966" s="7">
        <v>12</v>
      </c>
      <c r="C2966" s="8" t="s">
        <v>178</v>
      </c>
      <c r="D2966" s="7" t="s">
        <v>518</v>
      </c>
      <c r="E2966" s="7" t="s">
        <v>488</v>
      </c>
      <c r="F2966" s="8" t="s">
        <v>519</v>
      </c>
      <c r="G2966" s="7" t="s">
        <v>16</v>
      </c>
      <c r="H2966" s="9">
        <v>960.65800000000002</v>
      </c>
      <c r="I2966" s="9">
        <v>2.5146999999999999</v>
      </c>
      <c r="J2966" s="9">
        <v>2.4554999999999998</v>
      </c>
      <c r="K2966" s="10">
        <v>0.97645842446415076</v>
      </c>
      <c r="L2966" s="9">
        <v>30.99</v>
      </c>
      <c r="M2966" s="19">
        <f>H2966*INDEX('Pliegos Tarifarios (Santiago)'!$B:$B,MATCH($B2966,'Pliegos Tarifarios (Santiago)'!$A:$A,0))</f>
        <v>126579.18005400001</v>
      </c>
      <c r="N2966" s="19">
        <f>I2966*INDEX('Pliegos Tarifarios (Santiago)'!$C:$C,MATCH($B2966,'Pliegos Tarifarios (Santiago)'!$A:$A,0))</f>
        <v>8713.3927500999998</v>
      </c>
      <c r="O2966" s="19">
        <f>J2966*INDEX('Pliegos Tarifarios (Santiago)'!$D:$D,MATCH($B2966,'Pliegos Tarifarios (Santiago)'!$A:$A,0))</f>
        <v>35700.143719499996</v>
      </c>
      <c r="P2966" s="19">
        <f>H2966*INDEX('Pliegos Tarifarios (Santiago)'!$E:$E,MATCH($B2966,'Pliegos Tarifarios (Santiago)'!$A:$A,0))</f>
        <v>12511.609791999999</v>
      </c>
      <c r="Q2966" s="19" cm="1">
        <f t="array" ref="Q2966">H2966*_xlfn.IFS(H2966&lt;=350,INDEX('Pliegos Tarifarios (Santiago)'!$F:$F,MATCH($B2966,'Pliegos Tarifarios (Santiago)'!$A:$A,0)),H2966&lt;=500,INDEX('Pliegos Tarifarios (Santiago)'!$G:$G,MATCH($B2966,'Pliegos Tarifarios (Santiago)'!$A:$A,0)),H2966&lt;=1000,INDEX('Pliegos Tarifarios (Santiago)'!$H:$H,MATCH($B2966,'Pliegos Tarifarios (Santiago)'!$A:$A,0)),H2966&lt;=5000,INDEX('Pliegos Tarifarios (Santiago)'!$I:$I,MATCH($B2966,'Pliegos Tarifarios (Santiago)'!$A:$A,0)),H2966&gt;5000,INDEX('Pliegos Tarifarios (Santiago)'!$J:$J,MATCH($B2966,'Pliegos Tarifarios (Santiago)'!$A:$A,0)))/1.19</f>
        <v>2310.4228537815129</v>
      </c>
      <c r="R2966" s="19">
        <f>INDEX('Pliegos Tarifarios (Santiago)'!$K:$K,MATCH($B2966,'Pliegos Tarifarios (Santiago)'!$A:$A,0))</f>
        <v>733.35299999999995</v>
      </c>
      <c r="S2966" s="21">
        <f t="shared" si="183"/>
        <v>186548.10216938151</v>
      </c>
      <c r="T2966" s="21">
        <f t="shared" si="184"/>
        <v>35444.139412182485</v>
      </c>
      <c r="U2966" s="19">
        <v>0</v>
      </c>
      <c r="V2966" s="21">
        <f t="shared" si="185"/>
        <v>221992.24158156401</v>
      </c>
    </row>
    <row r="2967" spans="1:22" x14ac:dyDescent="0.3">
      <c r="A2967" s="7" t="s">
        <v>143</v>
      </c>
      <c r="B2967" s="7">
        <v>12</v>
      </c>
      <c r="C2967" s="8" t="s">
        <v>178</v>
      </c>
      <c r="D2967" s="7" t="s">
        <v>520</v>
      </c>
      <c r="E2967" s="7" t="s">
        <v>488</v>
      </c>
      <c r="F2967" s="8" t="s">
        <v>521</v>
      </c>
      <c r="G2967" s="7" t="s">
        <v>16</v>
      </c>
      <c r="H2967" s="9">
        <v>961.22130000000004</v>
      </c>
      <c r="I2967" s="9">
        <v>2.5701999999999998</v>
      </c>
      <c r="J2967" s="9">
        <v>2.5283000000000002</v>
      </c>
      <c r="K2967" s="10">
        <v>0.98369776671076192</v>
      </c>
      <c r="L2967" s="9">
        <v>31.01</v>
      </c>
      <c r="M2967" s="19">
        <f>H2967*INDEX('Pliegos Tarifarios (Santiago)'!$B:$B,MATCH($B2967,'Pliegos Tarifarios (Santiago)'!$A:$A,0))</f>
        <v>126653.40215190001</v>
      </c>
      <c r="N2967" s="19">
        <f>I2967*INDEX('Pliegos Tarifarios (Santiago)'!$C:$C,MATCH($B2967,'Pliegos Tarifarios (Santiago)'!$A:$A,0))</f>
        <v>8905.6993065999995</v>
      </c>
      <c r="O2967" s="19">
        <f>J2967*INDEX('Pliegos Tarifarios (Santiago)'!$D:$D,MATCH($B2967,'Pliegos Tarifarios (Santiago)'!$A:$A,0))</f>
        <v>36758.571926700002</v>
      </c>
      <c r="P2967" s="19">
        <f>H2967*INDEX('Pliegos Tarifarios (Santiago)'!$E:$E,MATCH($B2967,'Pliegos Tarifarios (Santiago)'!$A:$A,0))</f>
        <v>12518.9462112</v>
      </c>
      <c r="Q2967" s="19" cm="1">
        <f t="array" ref="Q2967">H2967*_xlfn.IFS(H2967&lt;=350,INDEX('Pliegos Tarifarios (Santiago)'!$F:$F,MATCH($B2967,'Pliegos Tarifarios (Santiago)'!$A:$A,0)),H2967&lt;=500,INDEX('Pliegos Tarifarios (Santiago)'!$G:$G,MATCH($B2967,'Pliegos Tarifarios (Santiago)'!$A:$A,0)),H2967&lt;=1000,INDEX('Pliegos Tarifarios (Santiago)'!$H:$H,MATCH($B2967,'Pliegos Tarifarios (Santiago)'!$A:$A,0)),H2967&lt;=5000,INDEX('Pliegos Tarifarios (Santiago)'!$I:$I,MATCH($B2967,'Pliegos Tarifarios (Santiago)'!$A:$A,0)),H2967&gt;5000,INDEX('Pliegos Tarifarios (Santiago)'!$J:$J,MATCH($B2967,'Pliegos Tarifarios (Santiago)'!$A:$A,0)))/1.19</f>
        <v>2311.7776139495804</v>
      </c>
      <c r="R2967" s="19">
        <f>INDEX('Pliegos Tarifarios (Santiago)'!$K:$K,MATCH($B2967,'Pliegos Tarifarios (Santiago)'!$A:$A,0))</f>
        <v>733.35299999999995</v>
      </c>
      <c r="S2967" s="21">
        <f t="shared" si="183"/>
        <v>187881.75021034962</v>
      </c>
      <c r="T2967" s="21">
        <f t="shared" si="184"/>
        <v>35697.532539966429</v>
      </c>
      <c r="U2967" s="19">
        <v>0</v>
      </c>
      <c r="V2967" s="21">
        <f t="shared" si="185"/>
        <v>223579.28275031605</v>
      </c>
    </row>
    <row r="2968" spans="1:22" x14ac:dyDescent="0.3">
      <c r="A2968" s="7" t="s">
        <v>143</v>
      </c>
      <c r="B2968" s="7">
        <v>12</v>
      </c>
      <c r="C2968" s="8" t="s">
        <v>178</v>
      </c>
      <c r="D2968" s="7" t="s">
        <v>522</v>
      </c>
      <c r="E2968" s="7" t="s">
        <v>488</v>
      </c>
      <c r="F2968" s="8" t="s">
        <v>523</v>
      </c>
      <c r="G2968" s="7" t="s">
        <v>16</v>
      </c>
      <c r="H2968" s="9">
        <v>959.93610000000001</v>
      </c>
      <c r="I2968" s="9">
        <v>2.5406</v>
      </c>
      <c r="J2968" s="9">
        <v>2.4815</v>
      </c>
      <c r="K2968" s="10">
        <v>0.97673777847752508</v>
      </c>
      <c r="L2968" s="9">
        <v>30.97</v>
      </c>
      <c r="M2968" s="19">
        <f>H2968*INDEX('Pliegos Tarifarios (Santiago)'!$B:$B,MATCH($B2968,'Pliegos Tarifarios (Santiago)'!$A:$A,0))</f>
        <v>126484.0603443</v>
      </c>
      <c r="N2968" s="19">
        <f>I2968*INDEX('Pliegos Tarifarios (Santiago)'!$C:$C,MATCH($B2968,'Pliegos Tarifarios (Santiago)'!$A:$A,0))</f>
        <v>8803.1358098000001</v>
      </c>
      <c r="O2968" s="19">
        <f>J2968*INDEX('Pliegos Tarifarios (Santiago)'!$D:$D,MATCH($B2968,'Pliegos Tarifarios (Santiago)'!$A:$A,0))</f>
        <v>36078.153793500001</v>
      </c>
      <c r="P2968" s="19">
        <f>H2968*INDEX('Pliegos Tarifarios (Santiago)'!$E:$E,MATCH($B2968,'Pliegos Tarifarios (Santiago)'!$A:$A,0))</f>
        <v>12502.207766399999</v>
      </c>
      <c r="Q2968" s="19" cm="1">
        <f t="array" ref="Q2968">H2968*_xlfn.IFS(H2968&lt;=350,INDEX('Pliegos Tarifarios (Santiago)'!$F:$F,MATCH($B2968,'Pliegos Tarifarios (Santiago)'!$A:$A,0)),H2968&lt;=500,INDEX('Pliegos Tarifarios (Santiago)'!$G:$G,MATCH($B2968,'Pliegos Tarifarios (Santiago)'!$A:$A,0)),H2968&lt;=1000,INDEX('Pliegos Tarifarios (Santiago)'!$H:$H,MATCH($B2968,'Pliegos Tarifarios (Santiago)'!$A:$A,0)),H2968&lt;=5000,INDEX('Pliegos Tarifarios (Santiago)'!$I:$I,MATCH($B2968,'Pliegos Tarifarios (Santiago)'!$A:$A,0)),H2968&gt;5000,INDEX('Pliegos Tarifarios (Santiago)'!$J:$J,MATCH($B2968,'Pliegos Tarifarios (Santiago)'!$A:$A,0)))/1.19</f>
        <v>2308.68665394958</v>
      </c>
      <c r="R2968" s="19">
        <f>INDEX('Pliegos Tarifarios (Santiago)'!$K:$K,MATCH($B2968,'Pliegos Tarifarios (Santiago)'!$A:$A,0))</f>
        <v>733.35299999999995</v>
      </c>
      <c r="S2968" s="21">
        <f t="shared" si="183"/>
        <v>186909.59736794961</v>
      </c>
      <c r="T2968" s="21">
        <f t="shared" si="184"/>
        <v>35512.823499910424</v>
      </c>
      <c r="U2968" s="19">
        <v>0</v>
      </c>
      <c r="V2968" s="21">
        <f t="shared" si="185"/>
        <v>222422.42086786003</v>
      </c>
    </row>
    <row r="2969" spans="1:22" x14ac:dyDescent="0.3">
      <c r="A2969" s="7" t="s">
        <v>143</v>
      </c>
      <c r="B2969" s="7">
        <v>12</v>
      </c>
      <c r="C2969" s="8" t="s">
        <v>178</v>
      </c>
      <c r="D2969" s="7" t="s">
        <v>524</v>
      </c>
      <c r="E2969" s="7" t="s">
        <v>488</v>
      </c>
      <c r="F2969" s="8" t="s">
        <v>525</v>
      </c>
      <c r="G2969" s="7" t="s">
        <v>16</v>
      </c>
      <c r="H2969" s="9">
        <v>960.72529999999995</v>
      </c>
      <c r="I2969" s="9">
        <v>2.5222000000000002</v>
      </c>
      <c r="J2969" s="9">
        <v>2.4718</v>
      </c>
      <c r="K2969" s="10">
        <v>0.98001744508762179</v>
      </c>
      <c r="L2969" s="9">
        <v>30.99</v>
      </c>
      <c r="M2969" s="19">
        <f>H2969*INDEX('Pliegos Tarifarios (Santiago)'!$B:$B,MATCH($B2969,'Pliegos Tarifarios (Santiago)'!$A:$A,0))</f>
        <v>126588.0477039</v>
      </c>
      <c r="N2969" s="19">
        <f>I2969*INDEX('Pliegos Tarifarios (Santiago)'!$C:$C,MATCH($B2969,'Pliegos Tarifarios (Santiago)'!$A:$A,0))</f>
        <v>8739.3801226000014</v>
      </c>
      <c r="O2969" s="19">
        <f>J2969*INDEX('Pliegos Tarifarios (Santiago)'!$D:$D,MATCH($B2969,'Pliegos Tarifarios (Santiago)'!$A:$A,0))</f>
        <v>35937.126958200002</v>
      </c>
      <c r="P2969" s="19">
        <f>H2969*INDEX('Pliegos Tarifarios (Santiago)'!$E:$E,MATCH($B2969,'Pliegos Tarifarios (Santiago)'!$A:$A,0))</f>
        <v>12512.486307199999</v>
      </c>
      <c r="Q2969" s="19" cm="1">
        <f t="array" ref="Q2969">H2969*_xlfn.IFS(H2969&lt;=350,INDEX('Pliegos Tarifarios (Santiago)'!$F:$F,MATCH($B2969,'Pliegos Tarifarios (Santiago)'!$A:$A,0)),H2969&lt;=500,INDEX('Pliegos Tarifarios (Santiago)'!$G:$G,MATCH($B2969,'Pliegos Tarifarios (Santiago)'!$A:$A,0)),H2969&lt;=1000,INDEX('Pliegos Tarifarios (Santiago)'!$H:$H,MATCH($B2969,'Pliegos Tarifarios (Santiago)'!$A:$A,0)),H2969&lt;=5000,INDEX('Pliegos Tarifarios (Santiago)'!$I:$I,MATCH($B2969,'Pliegos Tarifarios (Santiago)'!$A:$A,0)),H2969&gt;5000,INDEX('Pliegos Tarifarios (Santiago)'!$J:$J,MATCH($B2969,'Pliegos Tarifarios (Santiago)'!$A:$A,0)))/1.19</f>
        <v>2310.5847131092437</v>
      </c>
      <c r="R2969" s="19">
        <f>INDEX('Pliegos Tarifarios (Santiago)'!$K:$K,MATCH($B2969,'Pliegos Tarifarios (Santiago)'!$A:$A,0))</f>
        <v>733.35299999999995</v>
      </c>
      <c r="S2969" s="21">
        <f t="shared" si="183"/>
        <v>186820.97880500925</v>
      </c>
      <c r="T2969" s="21">
        <f t="shared" si="184"/>
        <v>35495.985972951756</v>
      </c>
      <c r="U2969" s="19">
        <v>0</v>
      </c>
      <c r="V2969" s="21">
        <f t="shared" si="185"/>
        <v>222316.96477796099</v>
      </c>
    </row>
    <row r="2970" spans="1:22" x14ac:dyDescent="0.3">
      <c r="A2970" s="7" t="s">
        <v>143</v>
      </c>
      <c r="B2970" s="7">
        <v>12</v>
      </c>
      <c r="C2970" s="8" t="s">
        <v>178</v>
      </c>
      <c r="D2970" s="7" t="s">
        <v>526</v>
      </c>
      <c r="E2970" s="7" t="s">
        <v>488</v>
      </c>
      <c r="F2970" s="8" t="s">
        <v>527</v>
      </c>
      <c r="G2970" s="7" t="s">
        <v>16</v>
      </c>
      <c r="H2970" s="9">
        <v>959.90009999999995</v>
      </c>
      <c r="I2970" s="9">
        <v>2.4942000000000002</v>
      </c>
      <c r="J2970" s="9">
        <v>2.4862000000000002</v>
      </c>
      <c r="K2970" s="10">
        <v>0.99679255873626815</v>
      </c>
      <c r="L2970" s="9">
        <v>30.96</v>
      </c>
      <c r="M2970" s="19">
        <f>H2970*INDEX('Pliegos Tarifarios (Santiago)'!$B:$B,MATCH($B2970,'Pliegos Tarifarios (Santiago)'!$A:$A,0))</f>
        <v>126479.3168763</v>
      </c>
      <c r="N2970" s="19">
        <f>I2970*INDEX('Pliegos Tarifarios (Santiago)'!$C:$C,MATCH($B2970,'Pliegos Tarifarios (Santiago)'!$A:$A,0))</f>
        <v>8642.3605986000002</v>
      </c>
      <c r="O2970" s="19">
        <f>J2970*INDEX('Pliegos Tarifarios (Santiago)'!$D:$D,MATCH($B2970,'Pliegos Tarifarios (Santiago)'!$A:$A,0))</f>
        <v>36146.486383800002</v>
      </c>
      <c r="P2970" s="19">
        <f>H2970*INDEX('Pliegos Tarifarios (Santiago)'!$E:$E,MATCH($B2970,'Pliegos Tarifarios (Santiago)'!$A:$A,0))</f>
        <v>12501.738902399999</v>
      </c>
      <c r="Q2970" s="19" cm="1">
        <f t="array" ref="Q2970">H2970*_xlfn.IFS(H2970&lt;=350,INDEX('Pliegos Tarifarios (Santiago)'!$F:$F,MATCH($B2970,'Pliegos Tarifarios (Santiago)'!$A:$A,0)),H2970&lt;=500,INDEX('Pliegos Tarifarios (Santiago)'!$G:$G,MATCH($B2970,'Pliegos Tarifarios (Santiago)'!$A:$A,0)),H2970&lt;=1000,INDEX('Pliegos Tarifarios (Santiago)'!$H:$H,MATCH($B2970,'Pliegos Tarifarios (Santiago)'!$A:$A,0)),H2970&lt;=5000,INDEX('Pliegos Tarifarios (Santiago)'!$I:$I,MATCH($B2970,'Pliegos Tarifarios (Santiago)'!$A:$A,0)),H2970&gt;5000,INDEX('Pliegos Tarifarios (Santiago)'!$J:$J,MATCH($B2970,'Pliegos Tarifarios (Santiago)'!$A:$A,0)))/1.19</f>
        <v>2308.6000724369751</v>
      </c>
      <c r="R2970" s="19">
        <f>INDEX('Pliegos Tarifarios (Santiago)'!$K:$K,MATCH($B2970,'Pliegos Tarifarios (Santiago)'!$A:$A,0))</f>
        <v>733.35299999999995</v>
      </c>
      <c r="S2970" s="21">
        <f t="shared" si="183"/>
        <v>186811.85583353697</v>
      </c>
      <c r="T2970" s="21">
        <f t="shared" si="184"/>
        <v>35494.252608372022</v>
      </c>
      <c r="U2970" s="19">
        <v>0</v>
      </c>
      <c r="V2970" s="21">
        <f t="shared" si="185"/>
        <v>222306.10844190899</v>
      </c>
    </row>
    <row r="2971" spans="1:22" x14ac:dyDescent="0.3">
      <c r="A2971" s="7" t="s">
        <v>143</v>
      </c>
      <c r="B2971" s="7">
        <v>12</v>
      </c>
      <c r="C2971" s="8" t="s">
        <v>178</v>
      </c>
      <c r="D2971" s="7" t="s">
        <v>528</v>
      </c>
      <c r="E2971" s="7" t="s">
        <v>488</v>
      </c>
      <c r="F2971" s="8" t="s">
        <v>529</v>
      </c>
      <c r="G2971" s="7" t="s">
        <v>16</v>
      </c>
      <c r="H2971" s="9">
        <v>961.38080000000002</v>
      </c>
      <c r="I2971" s="9">
        <v>2.4986999999999999</v>
      </c>
      <c r="J2971" s="9">
        <v>2.4986999999999999</v>
      </c>
      <c r="K2971" s="10">
        <v>1</v>
      </c>
      <c r="L2971" s="9">
        <v>31.01</v>
      </c>
      <c r="M2971" s="19">
        <f>H2971*INDEX('Pliegos Tarifarios (Santiago)'!$B:$B,MATCH($B2971,'Pliegos Tarifarios (Santiago)'!$A:$A,0))</f>
        <v>126674.41835040001</v>
      </c>
      <c r="N2971" s="19">
        <f>I2971*INDEX('Pliegos Tarifarios (Santiago)'!$C:$C,MATCH($B2971,'Pliegos Tarifarios (Santiago)'!$A:$A,0))</f>
        <v>8657.9530221000005</v>
      </c>
      <c r="O2971" s="19">
        <f>J2971*INDEX('Pliegos Tarifarios (Santiago)'!$D:$D,MATCH($B2971,'Pliegos Tarifarios (Santiago)'!$A:$A,0))</f>
        <v>36328.221996300003</v>
      </c>
      <c r="P2971" s="19">
        <f>H2971*INDEX('Pliegos Tarifarios (Santiago)'!$E:$E,MATCH($B2971,'Pliegos Tarifarios (Santiago)'!$A:$A,0))</f>
        <v>12521.0235392</v>
      </c>
      <c r="Q2971" s="19" cm="1">
        <f t="array" ref="Q2971">H2971*_xlfn.IFS(H2971&lt;=350,INDEX('Pliegos Tarifarios (Santiago)'!$F:$F,MATCH($B2971,'Pliegos Tarifarios (Santiago)'!$A:$A,0)),H2971&lt;=500,INDEX('Pliegos Tarifarios (Santiago)'!$G:$G,MATCH($B2971,'Pliegos Tarifarios (Santiago)'!$A:$A,0)),H2971&lt;=1000,INDEX('Pliegos Tarifarios (Santiago)'!$H:$H,MATCH($B2971,'Pliegos Tarifarios (Santiago)'!$A:$A,0)),H2971&lt;=5000,INDEX('Pliegos Tarifarios (Santiago)'!$I:$I,MATCH($B2971,'Pliegos Tarifarios (Santiago)'!$A:$A,0)),H2971&gt;5000,INDEX('Pliegos Tarifarios (Santiago)'!$J:$J,MATCH($B2971,'Pliegos Tarifarios (Santiago)'!$A:$A,0)))/1.19</f>
        <v>2312.1612181512605</v>
      </c>
      <c r="R2971" s="19">
        <f>INDEX('Pliegos Tarifarios (Santiago)'!$K:$K,MATCH($B2971,'Pliegos Tarifarios (Santiago)'!$A:$A,0))</f>
        <v>733.35299999999995</v>
      </c>
      <c r="S2971" s="21">
        <f t="shared" si="183"/>
        <v>187227.13112615125</v>
      </c>
      <c r="T2971" s="21">
        <f t="shared" si="184"/>
        <v>35573.154913968734</v>
      </c>
      <c r="U2971" s="19">
        <v>0</v>
      </c>
      <c r="V2971" s="21">
        <f t="shared" si="185"/>
        <v>222800.28604011997</v>
      </c>
    </row>
    <row r="2972" spans="1:22" x14ac:dyDescent="0.3">
      <c r="A2972" s="7" t="s">
        <v>143</v>
      </c>
      <c r="B2972" s="7">
        <v>12</v>
      </c>
      <c r="C2972" s="8" t="s">
        <v>178</v>
      </c>
      <c r="D2972" s="7" t="s">
        <v>530</v>
      </c>
      <c r="E2972" s="7" t="s">
        <v>488</v>
      </c>
      <c r="F2972" s="8" t="s">
        <v>531</v>
      </c>
      <c r="G2972" s="7" t="s">
        <v>16</v>
      </c>
      <c r="H2972" s="9">
        <v>961.99900000000002</v>
      </c>
      <c r="I2972" s="9">
        <v>2.5363000000000002</v>
      </c>
      <c r="J2972" s="9">
        <v>2.4517000000000002</v>
      </c>
      <c r="K2972" s="10">
        <v>0.96664432440957304</v>
      </c>
      <c r="L2972" s="9">
        <v>31.03</v>
      </c>
      <c r="M2972" s="19">
        <f>H2972*INDEX('Pliegos Tarifarios (Santiago)'!$B:$B,MATCH($B2972,'Pliegos Tarifarios (Santiago)'!$A:$A,0))</f>
        <v>126755.87423700001</v>
      </c>
      <c r="N2972" s="19">
        <f>I2972*INDEX('Pliegos Tarifarios (Santiago)'!$C:$C,MATCH($B2972,'Pliegos Tarifarios (Santiago)'!$A:$A,0))</f>
        <v>8788.2363829000005</v>
      </c>
      <c r="O2972" s="19">
        <f>J2972*INDEX('Pliegos Tarifarios (Santiago)'!$D:$D,MATCH($B2972,'Pliegos Tarifarios (Santiago)'!$A:$A,0))</f>
        <v>35644.896093300005</v>
      </c>
      <c r="P2972" s="19">
        <f>H2972*INDEX('Pliegos Tarifarios (Santiago)'!$E:$E,MATCH($B2972,'Pliegos Tarifarios (Santiago)'!$A:$A,0))</f>
        <v>12529.074976</v>
      </c>
      <c r="Q2972" s="19" cm="1">
        <f t="array" ref="Q2972">H2972*_xlfn.IFS(H2972&lt;=350,INDEX('Pliegos Tarifarios (Santiago)'!$F:$F,MATCH($B2972,'Pliegos Tarifarios (Santiago)'!$A:$A,0)),H2972&lt;=500,INDEX('Pliegos Tarifarios (Santiago)'!$G:$G,MATCH($B2972,'Pliegos Tarifarios (Santiago)'!$A:$A,0)),H2972&lt;=1000,INDEX('Pliegos Tarifarios (Santiago)'!$H:$H,MATCH($B2972,'Pliegos Tarifarios (Santiago)'!$A:$A,0)),H2972&lt;=5000,INDEX('Pliegos Tarifarios (Santiago)'!$I:$I,MATCH($B2972,'Pliegos Tarifarios (Santiago)'!$A:$A,0)),H2972&gt;5000,INDEX('Pliegos Tarifarios (Santiago)'!$J:$J,MATCH($B2972,'Pliegos Tarifarios (Santiago)'!$A:$A,0)))/1.19</f>
        <v>2313.6480151260507</v>
      </c>
      <c r="R2972" s="19">
        <f>INDEX('Pliegos Tarifarios (Santiago)'!$K:$K,MATCH($B2972,'Pliegos Tarifarios (Santiago)'!$A:$A,0))</f>
        <v>733.35299999999995</v>
      </c>
      <c r="S2972" s="21">
        <f t="shared" si="183"/>
        <v>186765.08270432608</v>
      </c>
      <c r="T2972" s="21">
        <f t="shared" si="184"/>
        <v>35485.365713821957</v>
      </c>
      <c r="U2972" s="19">
        <v>0</v>
      </c>
      <c r="V2972" s="21">
        <f t="shared" si="185"/>
        <v>222250.44841814804</v>
      </c>
    </row>
    <row r="2973" spans="1:22" x14ac:dyDescent="0.3">
      <c r="A2973" s="7" t="s">
        <v>143</v>
      </c>
      <c r="B2973" s="7">
        <v>12</v>
      </c>
      <c r="C2973" s="8" t="s">
        <v>178</v>
      </c>
      <c r="D2973" s="7" t="s">
        <v>532</v>
      </c>
      <c r="E2973" s="7" t="s">
        <v>488</v>
      </c>
      <c r="F2973" s="8" t="s">
        <v>533</v>
      </c>
      <c r="G2973" s="7" t="s">
        <v>16</v>
      </c>
      <c r="H2973" s="9">
        <v>960.21780000000001</v>
      </c>
      <c r="I2973" s="9">
        <v>2.5657999999999999</v>
      </c>
      <c r="J2973" s="9">
        <v>2.5099999999999998</v>
      </c>
      <c r="K2973" s="10">
        <v>0.97825239691324339</v>
      </c>
      <c r="L2973" s="9">
        <v>30.97</v>
      </c>
      <c r="M2973" s="19">
        <f>H2973*INDEX('Pliegos Tarifarios (Santiago)'!$B:$B,MATCH($B2973,'Pliegos Tarifarios (Santiago)'!$A:$A,0))</f>
        <v>126521.1779814</v>
      </c>
      <c r="N2973" s="19">
        <f>I2973*INDEX('Pliegos Tarifarios (Santiago)'!$C:$C,MATCH($B2973,'Pliegos Tarifarios (Santiago)'!$A:$A,0))</f>
        <v>8890.4533814000006</v>
      </c>
      <c r="O2973" s="19">
        <f>J2973*INDEX('Pliegos Tarifarios (Santiago)'!$D:$D,MATCH($B2973,'Pliegos Tarifarios (Santiago)'!$A:$A,0))</f>
        <v>36492.510989999995</v>
      </c>
      <c r="P2973" s="19">
        <f>H2973*INDEX('Pliegos Tarifarios (Santiago)'!$E:$E,MATCH($B2973,'Pliegos Tarifarios (Santiago)'!$A:$A,0))</f>
        <v>12505.876627199999</v>
      </c>
      <c r="Q2973" s="19" cm="1">
        <f t="array" ref="Q2973">H2973*_xlfn.IFS(H2973&lt;=350,INDEX('Pliegos Tarifarios (Santiago)'!$F:$F,MATCH($B2973,'Pliegos Tarifarios (Santiago)'!$A:$A,0)),H2973&lt;=500,INDEX('Pliegos Tarifarios (Santiago)'!$G:$G,MATCH($B2973,'Pliegos Tarifarios (Santiago)'!$A:$A,0)),H2973&lt;=1000,INDEX('Pliegos Tarifarios (Santiago)'!$H:$H,MATCH($B2973,'Pliegos Tarifarios (Santiago)'!$A:$A,0)),H2973&lt;=5000,INDEX('Pliegos Tarifarios (Santiago)'!$I:$I,MATCH($B2973,'Pliegos Tarifarios (Santiago)'!$A:$A,0)),H2973&gt;5000,INDEX('Pliegos Tarifarios (Santiago)'!$J:$J,MATCH($B2973,'Pliegos Tarifarios (Santiago)'!$A:$A,0)))/1.19</f>
        <v>2309.3641542857144</v>
      </c>
      <c r="R2973" s="19">
        <f>INDEX('Pliegos Tarifarios (Santiago)'!$K:$K,MATCH($B2973,'Pliegos Tarifarios (Santiago)'!$A:$A,0))</f>
        <v>733.35299999999995</v>
      </c>
      <c r="S2973" s="21">
        <f t="shared" si="183"/>
        <v>187452.73613428572</v>
      </c>
      <c r="T2973" s="21">
        <f t="shared" si="184"/>
        <v>35616.019865514289</v>
      </c>
      <c r="U2973" s="19">
        <v>0</v>
      </c>
      <c r="V2973" s="21">
        <f t="shared" si="185"/>
        <v>223068.75599979999</v>
      </c>
    </row>
    <row r="2974" spans="1:22" x14ac:dyDescent="0.3">
      <c r="A2974" s="7" t="s">
        <v>143</v>
      </c>
      <c r="B2974" s="7">
        <v>12</v>
      </c>
      <c r="C2974" s="8" t="s">
        <v>178</v>
      </c>
      <c r="D2974" s="7" t="s">
        <v>534</v>
      </c>
      <c r="E2974" s="7" t="s">
        <v>488</v>
      </c>
      <c r="F2974" s="8" t="s">
        <v>535</v>
      </c>
      <c r="G2974" s="7" t="s">
        <v>16</v>
      </c>
      <c r="H2974" s="9">
        <v>961.35990000000004</v>
      </c>
      <c r="I2974" s="9">
        <v>2.5274000000000001</v>
      </c>
      <c r="J2974" s="9">
        <v>2.4847000000000001</v>
      </c>
      <c r="K2974" s="10">
        <v>0.98310516736567222</v>
      </c>
      <c r="L2974" s="9">
        <v>31.01</v>
      </c>
      <c r="M2974" s="19">
        <f>H2974*INDEX('Pliegos Tarifarios (Santiago)'!$B:$B,MATCH($B2974,'Pliegos Tarifarios (Santiago)'!$A:$A,0))</f>
        <v>126671.66450370001</v>
      </c>
      <c r="N2974" s="19">
        <f>I2974*INDEX('Pliegos Tarifarios (Santiago)'!$C:$C,MATCH($B2974,'Pliegos Tarifarios (Santiago)'!$A:$A,0))</f>
        <v>8757.3980342000013</v>
      </c>
      <c r="O2974" s="19">
        <f>J2974*INDEX('Pliegos Tarifarios (Santiago)'!$D:$D,MATCH($B2974,'Pliegos Tarifarios (Santiago)'!$A:$A,0))</f>
        <v>36124.678110300003</v>
      </c>
      <c r="P2974" s="19">
        <f>H2974*INDEX('Pliegos Tarifarios (Santiago)'!$E:$E,MATCH($B2974,'Pliegos Tarifarios (Santiago)'!$A:$A,0))</f>
        <v>12520.751337599999</v>
      </c>
      <c r="Q2974" s="19" cm="1">
        <f t="array" ref="Q2974">H2974*_xlfn.IFS(H2974&lt;=350,INDEX('Pliegos Tarifarios (Santiago)'!$F:$F,MATCH($B2974,'Pliegos Tarifarios (Santiago)'!$A:$A,0)),H2974&lt;=500,INDEX('Pliegos Tarifarios (Santiago)'!$G:$G,MATCH($B2974,'Pliegos Tarifarios (Santiago)'!$A:$A,0)),H2974&lt;=1000,INDEX('Pliegos Tarifarios (Santiago)'!$H:$H,MATCH($B2974,'Pliegos Tarifarios (Santiago)'!$A:$A,0)),H2974&lt;=5000,INDEX('Pliegos Tarifarios (Santiago)'!$I:$I,MATCH($B2974,'Pliegos Tarifarios (Santiago)'!$A:$A,0)),H2974&gt;5000,INDEX('Pliegos Tarifarios (Santiago)'!$J:$J,MATCH($B2974,'Pliegos Tarifarios (Santiago)'!$A:$A,0)))/1.19</f>
        <v>2312.1109527731096</v>
      </c>
      <c r="R2974" s="19">
        <f>INDEX('Pliegos Tarifarios (Santiago)'!$K:$K,MATCH($B2974,'Pliegos Tarifarios (Santiago)'!$A:$A,0))</f>
        <v>733.35299999999995</v>
      </c>
      <c r="S2974" s="21">
        <f t="shared" si="183"/>
        <v>187119.95593857314</v>
      </c>
      <c r="T2974" s="21">
        <f t="shared" si="184"/>
        <v>35552.791628328894</v>
      </c>
      <c r="U2974" s="19">
        <v>0</v>
      </c>
      <c r="V2974" s="21">
        <f t="shared" si="185"/>
        <v>222672.74756690202</v>
      </c>
    </row>
    <row r="2975" spans="1:22" x14ac:dyDescent="0.3">
      <c r="A2975" s="7" t="s">
        <v>143</v>
      </c>
      <c r="B2975" s="7">
        <v>12</v>
      </c>
      <c r="C2975" s="8" t="s">
        <v>178</v>
      </c>
      <c r="D2975" s="7" t="s">
        <v>536</v>
      </c>
      <c r="E2975" s="7" t="s">
        <v>488</v>
      </c>
      <c r="F2975" s="8" t="s">
        <v>537</v>
      </c>
      <c r="G2975" s="7" t="s">
        <v>30</v>
      </c>
      <c r="H2975" s="9">
        <v>960.43920000000003</v>
      </c>
      <c r="I2975" s="9">
        <v>2.496</v>
      </c>
      <c r="J2975" s="9">
        <v>2.4426000000000001</v>
      </c>
      <c r="K2975" s="10">
        <v>0.97860576923076925</v>
      </c>
      <c r="L2975" s="9">
        <v>30.98</v>
      </c>
      <c r="M2975" s="19">
        <f>H2975*INDEX('Pliegos Tarifarios (Santiago)'!$B:$B,MATCH($B2975,'Pliegos Tarifarios (Santiago)'!$A:$A,0))</f>
        <v>126550.35030960001</v>
      </c>
      <c r="N2975" s="19">
        <f>I2975*INDEX('Pliegos Tarifarios (Santiago)'!$C:$C,MATCH($B2975,'Pliegos Tarifarios (Santiago)'!$A:$A,0))</f>
        <v>8648.597568000001</v>
      </c>
      <c r="O2975" s="19">
        <f>J2975*INDEX('Pliegos Tarifarios (Santiago)'!$D:$D,MATCH($B2975,'Pliegos Tarifarios (Santiago)'!$A:$A,0))</f>
        <v>35512.592567400003</v>
      </c>
      <c r="P2975" s="19">
        <f>H2975*INDEX('Pliegos Tarifarios (Santiago)'!$E:$E,MATCH($B2975,'Pliegos Tarifarios (Santiago)'!$A:$A,0))</f>
        <v>12508.760140799999</v>
      </c>
      <c r="Q2975" s="19" cm="1">
        <f t="array" ref="Q2975">H2975*_xlfn.IFS(H2975&lt;=350,INDEX('Pliegos Tarifarios (Santiago)'!$F:$F,MATCH($B2975,'Pliegos Tarifarios (Santiago)'!$A:$A,0)),H2975&lt;=500,INDEX('Pliegos Tarifarios (Santiago)'!$G:$G,MATCH($B2975,'Pliegos Tarifarios (Santiago)'!$A:$A,0)),H2975&lt;=1000,INDEX('Pliegos Tarifarios (Santiago)'!$H:$H,MATCH($B2975,'Pliegos Tarifarios (Santiago)'!$A:$A,0)),H2975&lt;=5000,INDEX('Pliegos Tarifarios (Santiago)'!$I:$I,MATCH($B2975,'Pliegos Tarifarios (Santiago)'!$A:$A,0)),H2975&gt;5000,INDEX('Pliegos Tarifarios (Santiago)'!$J:$J,MATCH($B2975,'Pliegos Tarifarios (Santiago)'!$A:$A,0)))/1.19</f>
        <v>2309.8966305882354</v>
      </c>
      <c r="R2975" s="19">
        <f>INDEX('Pliegos Tarifarios (Santiago)'!$K:$K,MATCH($B2975,'Pliegos Tarifarios (Santiago)'!$A:$A,0))</f>
        <v>733.35299999999995</v>
      </c>
      <c r="S2975" s="21">
        <f t="shared" si="183"/>
        <v>186263.55021638825</v>
      </c>
      <c r="T2975" s="21">
        <f t="shared" si="184"/>
        <v>35390.074541113769</v>
      </c>
      <c r="U2975" s="19">
        <v>0</v>
      </c>
      <c r="V2975" s="21">
        <f t="shared" si="185"/>
        <v>221653.62475750202</v>
      </c>
    </row>
    <row r="2976" spans="1:22" x14ac:dyDescent="0.3">
      <c r="A2976" s="7" t="s">
        <v>143</v>
      </c>
      <c r="B2976" s="7">
        <v>12</v>
      </c>
      <c r="C2976" s="8" t="s">
        <v>178</v>
      </c>
      <c r="D2976" s="7" t="s">
        <v>538</v>
      </c>
      <c r="E2976" s="7" t="s">
        <v>488</v>
      </c>
      <c r="F2976" s="8" t="s">
        <v>539</v>
      </c>
      <c r="G2976" s="7" t="s">
        <v>30</v>
      </c>
      <c r="H2976" s="9">
        <v>959.9511</v>
      </c>
      <c r="I2976" s="9">
        <v>2.4887999999999999</v>
      </c>
      <c r="J2976" s="9">
        <v>2.4885999999999999</v>
      </c>
      <c r="K2976" s="10">
        <v>0.99991963998714239</v>
      </c>
      <c r="L2976" s="9">
        <v>30.97</v>
      </c>
      <c r="M2976" s="19">
        <f>H2976*INDEX('Pliegos Tarifarios (Santiago)'!$B:$B,MATCH($B2976,'Pliegos Tarifarios (Santiago)'!$A:$A,0))</f>
        <v>126486.03678930001</v>
      </c>
      <c r="N2976" s="19">
        <f>I2976*INDEX('Pliegos Tarifarios (Santiago)'!$C:$C,MATCH($B2976,'Pliegos Tarifarios (Santiago)'!$A:$A,0))</f>
        <v>8623.6496903999996</v>
      </c>
      <c r="O2976" s="19">
        <f>J2976*INDEX('Pliegos Tarifarios (Santiago)'!$D:$D,MATCH($B2976,'Pliegos Tarifarios (Santiago)'!$A:$A,0))</f>
        <v>36181.379621399996</v>
      </c>
      <c r="P2976" s="19">
        <f>H2976*INDEX('Pliegos Tarifarios (Santiago)'!$E:$E,MATCH($B2976,'Pliegos Tarifarios (Santiago)'!$A:$A,0))</f>
        <v>12502.403126399999</v>
      </c>
      <c r="Q2976" s="19" cm="1">
        <f t="array" ref="Q2976">H2976*_xlfn.IFS(H2976&lt;=350,INDEX('Pliegos Tarifarios (Santiago)'!$F:$F,MATCH($B2976,'Pliegos Tarifarios (Santiago)'!$A:$A,0)),H2976&lt;=500,INDEX('Pliegos Tarifarios (Santiago)'!$G:$G,MATCH($B2976,'Pliegos Tarifarios (Santiago)'!$A:$A,0)),H2976&lt;=1000,INDEX('Pliegos Tarifarios (Santiago)'!$H:$H,MATCH($B2976,'Pliegos Tarifarios (Santiago)'!$A:$A,0)),H2976&lt;=5000,INDEX('Pliegos Tarifarios (Santiago)'!$I:$I,MATCH($B2976,'Pliegos Tarifarios (Santiago)'!$A:$A,0)),H2976&gt;5000,INDEX('Pliegos Tarifarios (Santiago)'!$J:$J,MATCH($B2976,'Pliegos Tarifarios (Santiago)'!$A:$A,0)))/1.19</f>
        <v>2308.722729579832</v>
      </c>
      <c r="R2976" s="19">
        <f>INDEX('Pliegos Tarifarios (Santiago)'!$K:$K,MATCH($B2976,'Pliegos Tarifarios (Santiago)'!$A:$A,0))</f>
        <v>733.35299999999995</v>
      </c>
      <c r="S2976" s="21">
        <f t="shared" si="183"/>
        <v>186835.54495707984</v>
      </c>
      <c r="T2976" s="21">
        <f t="shared" si="184"/>
        <v>35498.753541845166</v>
      </c>
      <c r="U2976" s="19">
        <v>0</v>
      </c>
      <c r="V2976" s="21">
        <f t="shared" si="185"/>
        <v>222334.298498925</v>
      </c>
    </row>
    <row r="2977" spans="1:22" x14ac:dyDescent="0.3">
      <c r="A2977" s="7" t="s">
        <v>143</v>
      </c>
      <c r="B2977" s="7">
        <v>12</v>
      </c>
      <c r="C2977" s="8" t="s">
        <v>178</v>
      </c>
      <c r="D2977" s="7" t="s">
        <v>540</v>
      </c>
      <c r="E2977" s="7" t="s">
        <v>488</v>
      </c>
      <c r="F2977" s="8" t="s">
        <v>541</v>
      </c>
      <c r="G2977" s="7" t="s">
        <v>30</v>
      </c>
      <c r="H2977" s="9">
        <v>960.40560000000005</v>
      </c>
      <c r="I2977" s="9">
        <v>2.5451000000000001</v>
      </c>
      <c r="J2977" s="9">
        <v>2.4861</v>
      </c>
      <c r="K2977" s="10">
        <v>0.97681819967781225</v>
      </c>
      <c r="L2977" s="9">
        <v>30.98</v>
      </c>
      <c r="M2977" s="19">
        <f>H2977*INDEX('Pliegos Tarifarios (Santiago)'!$B:$B,MATCH($B2977,'Pliegos Tarifarios (Santiago)'!$A:$A,0))</f>
        <v>126545.92307280001</v>
      </c>
      <c r="N2977" s="19">
        <f>I2977*INDEX('Pliegos Tarifarios (Santiago)'!$C:$C,MATCH($B2977,'Pliegos Tarifarios (Santiago)'!$A:$A,0))</f>
        <v>8818.7282333000003</v>
      </c>
      <c r="O2977" s="19">
        <f>J2977*INDEX('Pliegos Tarifarios (Santiago)'!$D:$D,MATCH($B2977,'Pliegos Tarifarios (Santiago)'!$A:$A,0))</f>
        <v>36145.0324989</v>
      </c>
      <c r="P2977" s="19">
        <f>H2977*INDEX('Pliegos Tarifarios (Santiago)'!$E:$E,MATCH($B2977,'Pliegos Tarifarios (Santiago)'!$A:$A,0))</f>
        <v>12508.3225344</v>
      </c>
      <c r="Q2977" s="19" cm="1">
        <f t="array" ref="Q2977">H2977*_xlfn.IFS(H2977&lt;=350,INDEX('Pliegos Tarifarios (Santiago)'!$F:$F,MATCH($B2977,'Pliegos Tarifarios (Santiago)'!$A:$A,0)),H2977&lt;=500,INDEX('Pliegos Tarifarios (Santiago)'!$G:$G,MATCH($B2977,'Pliegos Tarifarios (Santiago)'!$A:$A,0)),H2977&lt;=1000,INDEX('Pliegos Tarifarios (Santiago)'!$H:$H,MATCH($B2977,'Pliegos Tarifarios (Santiago)'!$A:$A,0)),H2977&lt;=5000,INDEX('Pliegos Tarifarios (Santiago)'!$I:$I,MATCH($B2977,'Pliegos Tarifarios (Santiago)'!$A:$A,0)),H2977&gt;5000,INDEX('Pliegos Tarifarios (Santiago)'!$J:$J,MATCH($B2977,'Pliegos Tarifarios (Santiago)'!$A:$A,0)))/1.19</f>
        <v>2309.8158211764708</v>
      </c>
      <c r="R2977" s="19">
        <f>INDEX('Pliegos Tarifarios (Santiago)'!$K:$K,MATCH($B2977,'Pliegos Tarifarios (Santiago)'!$A:$A,0))</f>
        <v>733.35299999999995</v>
      </c>
      <c r="S2977" s="21">
        <f t="shared" si="183"/>
        <v>187061.1751605765</v>
      </c>
      <c r="T2977" s="21">
        <f t="shared" si="184"/>
        <v>35541.623280509535</v>
      </c>
      <c r="U2977" s="19">
        <v>0</v>
      </c>
      <c r="V2977" s="21">
        <f t="shared" si="185"/>
        <v>222602.79844108602</v>
      </c>
    </row>
    <row r="2978" spans="1:22" x14ac:dyDescent="0.3">
      <c r="A2978" s="7" t="s">
        <v>143</v>
      </c>
      <c r="B2978" s="7">
        <v>12</v>
      </c>
      <c r="C2978" s="8" t="s">
        <v>178</v>
      </c>
      <c r="D2978" s="7" t="s">
        <v>542</v>
      </c>
      <c r="E2978" s="7" t="s">
        <v>488</v>
      </c>
      <c r="F2978" s="8" t="s">
        <v>543</v>
      </c>
      <c r="G2978" s="7" t="s">
        <v>30</v>
      </c>
      <c r="H2978" s="9">
        <v>961.76570000000004</v>
      </c>
      <c r="I2978" s="9">
        <v>2.5038999999999998</v>
      </c>
      <c r="J2978" s="9">
        <v>2.4809000000000001</v>
      </c>
      <c r="K2978" s="10">
        <v>0.99081432964575278</v>
      </c>
      <c r="L2978" s="9">
        <v>31.02</v>
      </c>
      <c r="M2978" s="19">
        <f>H2978*INDEX('Pliegos Tarifarios (Santiago)'!$B:$B,MATCH($B2978,'Pliegos Tarifarios (Santiago)'!$A:$A,0))</f>
        <v>126725.1339291</v>
      </c>
      <c r="N2978" s="19">
        <f>I2978*INDEX('Pliegos Tarifarios (Santiago)'!$C:$C,MATCH($B2978,'Pliegos Tarifarios (Santiago)'!$A:$A,0))</f>
        <v>8675.9709337000004</v>
      </c>
      <c r="O2978" s="19">
        <f>J2978*INDEX('Pliegos Tarifarios (Santiago)'!$D:$D,MATCH($B2978,'Pliegos Tarifarios (Santiago)'!$A:$A,0))</f>
        <v>36069.430484100005</v>
      </c>
      <c r="P2978" s="19">
        <f>H2978*INDEX('Pliegos Tarifarios (Santiago)'!$E:$E,MATCH($B2978,'Pliegos Tarifarios (Santiago)'!$A:$A,0))</f>
        <v>12526.0364768</v>
      </c>
      <c r="Q2978" s="19" cm="1">
        <f t="array" ref="Q2978">H2978*_xlfn.IFS(H2978&lt;=350,INDEX('Pliegos Tarifarios (Santiago)'!$F:$F,MATCH($B2978,'Pliegos Tarifarios (Santiago)'!$A:$A,0)),H2978&lt;=500,INDEX('Pliegos Tarifarios (Santiago)'!$G:$G,MATCH($B2978,'Pliegos Tarifarios (Santiago)'!$A:$A,0)),H2978&lt;=1000,INDEX('Pliegos Tarifarios (Santiago)'!$H:$H,MATCH($B2978,'Pliegos Tarifarios (Santiago)'!$A:$A,0)),H2978&lt;=5000,INDEX('Pliegos Tarifarios (Santiago)'!$I:$I,MATCH($B2978,'Pliegos Tarifarios (Santiago)'!$A:$A,0)),H2978&gt;5000,INDEX('Pliegos Tarifarios (Santiago)'!$J:$J,MATCH($B2978,'Pliegos Tarifarios (Santiago)'!$A:$A,0)))/1.19</f>
        <v>2313.0869188235297</v>
      </c>
      <c r="R2978" s="19">
        <f>INDEX('Pliegos Tarifarios (Santiago)'!$K:$K,MATCH($B2978,'Pliegos Tarifarios (Santiago)'!$A:$A,0))</f>
        <v>733.35299999999995</v>
      </c>
      <c r="S2978" s="21">
        <f t="shared" si="183"/>
        <v>187043.01174252358</v>
      </c>
      <c r="T2978" s="21">
        <f t="shared" si="184"/>
        <v>35538.172231079479</v>
      </c>
      <c r="U2978" s="19">
        <v>0</v>
      </c>
      <c r="V2978" s="21">
        <f t="shared" si="185"/>
        <v>222581.18397360307</v>
      </c>
    </row>
    <row r="2979" spans="1:22" x14ac:dyDescent="0.3">
      <c r="A2979" s="7" t="s">
        <v>143</v>
      </c>
      <c r="B2979" s="7">
        <v>12</v>
      </c>
      <c r="C2979" s="8" t="s">
        <v>178</v>
      </c>
      <c r="D2979" s="7" t="s">
        <v>544</v>
      </c>
      <c r="E2979" s="7" t="s">
        <v>488</v>
      </c>
      <c r="F2979" s="8" t="s">
        <v>545</v>
      </c>
      <c r="G2979" s="7" t="s">
        <v>30</v>
      </c>
      <c r="H2979" s="9">
        <v>961.46870000000001</v>
      </c>
      <c r="I2979" s="9">
        <v>2.5600999999999998</v>
      </c>
      <c r="J2979" s="9">
        <v>2.4582999999999999</v>
      </c>
      <c r="K2979" s="10">
        <v>0.96023592828405147</v>
      </c>
      <c r="L2979" s="9">
        <v>31.02</v>
      </c>
      <c r="M2979" s="19">
        <f>H2979*INDEX('Pliegos Tarifarios (Santiago)'!$B:$B,MATCH($B2979,'Pliegos Tarifarios (Santiago)'!$A:$A,0))</f>
        <v>126686.00031810001</v>
      </c>
      <c r="N2979" s="19">
        <f>I2979*INDEX('Pliegos Tarifarios (Santiago)'!$C:$C,MATCH($B2979,'Pliegos Tarifarios (Santiago)'!$A:$A,0))</f>
        <v>8870.7029782999998</v>
      </c>
      <c r="O2979" s="19">
        <f>J2979*INDEX('Pliegos Tarifarios (Santiago)'!$D:$D,MATCH($B2979,'Pliegos Tarifarios (Santiago)'!$A:$A,0))</f>
        <v>35740.852496699998</v>
      </c>
      <c r="P2979" s="19">
        <f>H2979*INDEX('Pliegos Tarifarios (Santiago)'!$E:$E,MATCH($B2979,'Pliegos Tarifarios (Santiago)'!$A:$A,0))</f>
        <v>12522.1683488</v>
      </c>
      <c r="Q2979" s="19" cm="1">
        <f t="array" ref="Q2979">H2979*_xlfn.IFS(H2979&lt;=350,INDEX('Pliegos Tarifarios (Santiago)'!$F:$F,MATCH($B2979,'Pliegos Tarifarios (Santiago)'!$A:$A,0)),H2979&lt;=500,INDEX('Pliegos Tarifarios (Santiago)'!$G:$G,MATCH($B2979,'Pliegos Tarifarios (Santiago)'!$A:$A,0)),H2979&lt;=1000,INDEX('Pliegos Tarifarios (Santiago)'!$H:$H,MATCH($B2979,'Pliegos Tarifarios (Santiago)'!$A:$A,0)),H2979&lt;=5000,INDEX('Pliegos Tarifarios (Santiago)'!$I:$I,MATCH($B2979,'Pliegos Tarifarios (Santiago)'!$A:$A,0)),H2979&gt;5000,INDEX('Pliegos Tarifarios (Santiago)'!$J:$J,MATCH($B2979,'Pliegos Tarifarios (Santiago)'!$A:$A,0)))/1.19</f>
        <v>2312.3726213445379</v>
      </c>
      <c r="R2979" s="19">
        <f>INDEX('Pliegos Tarifarios (Santiago)'!$K:$K,MATCH($B2979,'Pliegos Tarifarios (Santiago)'!$A:$A,0))</f>
        <v>733.35299999999995</v>
      </c>
      <c r="S2979" s="21">
        <f t="shared" si="183"/>
        <v>186865.44976324454</v>
      </c>
      <c r="T2979" s="21">
        <f t="shared" si="184"/>
        <v>35504.435455016464</v>
      </c>
      <c r="U2979" s="19">
        <v>0</v>
      </c>
      <c r="V2979" s="21">
        <f t="shared" si="185"/>
        <v>222369.88521826101</v>
      </c>
    </row>
    <row r="2980" spans="1:22" x14ac:dyDescent="0.3">
      <c r="A2980" s="7" t="s">
        <v>143</v>
      </c>
      <c r="B2980" s="7">
        <v>12</v>
      </c>
      <c r="C2980" s="8" t="s">
        <v>178</v>
      </c>
      <c r="D2980" s="7" t="s">
        <v>546</v>
      </c>
      <c r="E2980" s="7" t="s">
        <v>488</v>
      </c>
      <c r="F2980" s="8" t="s">
        <v>547</v>
      </c>
      <c r="G2980" s="7" t="s">
        <v>30</v>
      </c>
      <c r="H2980" s="9">
        <v>958.71140000000003</v>
      </c>
      <c r="I2980" s="9">
        <v>2.5335000000000001</v>
      </c>
      <c r="J2980" s="9">
        <v>2.5335000000000001</v>
      </c>
      <c r="K2980" s="10">
        <v>1</v>
      </c>
      <c r="L2980" s="9">
        <v>30.93</v>
      </c>
      <c r="M2980" s="19">
        <f>H2980*INDEX('Pliegos Tarifarios (Santiago)'!$B:$B,MATCH($B2980,'Pliegos Tarifarios (Santiago)'!$A:$A,0))</f>
        <v>126322.69019820001</v>
      </c>
      <c r="N2980" s="19">
        <f>I2980*INDEX('Pliegos Tarifarios (Santiago)'!$C:$C,MATCH($B2980,'Pliegos Tarifarios (Santiago)'!$A:$A,0))</f>
        <v>8778.5344304999999</v>
      </c>
      <c r="O2980" s="19">
        <f>J2980*INDEX('Pliegos Tarifarios (Santiago)'!$D:$D,MATCH($B2980,'Pliegos Tarifarios (Santiago)'!$A:$A,0))</f>
        <v>36834.173941500005</v>
      </c>
      <c r="P2980" s="19">
        <f>H2980*INDEX('Pliegos Tarifarios (Santiago)'!$E:$E,MATCH($B2980,'Pliegos Tarifarios (Santiago)'!$A:$A,0))</f>
        <v>12486.2572736</v>
      </c>
      <c r="Q2980" s="19" cm="1">
        <f t="array" ref="Q2980">H2980*_xlfn.IFS(H2980&lt;=350,INDEX('Pliegos Tarifarios (Santiago)'!$F:$F,MATCH($B2980,'Pliegos Tarifarios (Santiago)'!$A:$A,0)),H2980&lt;=500,INDEX('Pliegos Tarifarios (Santiago)'!$G:$G,MATCH($B2980,'Pliegos Tarifarios (Santiago)'!$A:$A,0)),H2980&lt;=1000,INDEX('Pliegos Tarifarios (Santiago)'!$H:$H,MATCH($B2980,'Pliegos Tarifarios (Santiago)'!$A:$A,0)),H2980&lt;=5000,INDEX('Pliegos Tarifarios (Santiago)'!$I:$I,MATCH($B2980,'Pliegos Tarifarios (Santiago)'!$A:$A,0)),H2980&gt;5000,INDEX('Pliegos Tarifarios (Santiago)'!$J:$J,MATCH($B2980,'Pliegos Tarifarios (Santiago)'!$A:$A,0)))/1.19</f>
        <v>2305.7411989915968</v>
      </c>
      <c r="R2980" s="19">
        <f>INDEX('Pliegos Tarifarios (Santiago)'!$K:$K,MATCH($B2980,'Pliegos Tarifarios (Santiago)'!$A:$A,0))</f>
        <v>733.35299999999995</v>
      </c>
      <c r="S2980" s="21">
        <f t="shared" si="183"/>
        <v>187460.75004279162</v>
      </c>
      <c r="T2980" s="21">
        <f t="shared" si="184"/>
        <v>35617.542508130406</v>
      </c>
      <c r="U2980" s="19">
        <v>0</v>
      </c>
      <c r="V2980" s="21">
        <f t="shared" si="185"/>
        <v>223078.29255092202</v>
      </c>
    </row>
    <row r="2981" spans="1:22" x14ac:dyDescent="0.3">
      <c r="A2981" s="7" t="s">
        <v>143</v>
      </c>
      <c r="B2981" s="7">
        <v>12</v>
      </c>
      <c r="C2981" s="8" t="s">
        <v>178</v>
      </c>
      <c r="D2981" s="7" t="s">
        <v>548</v>
      </c>
      <c r="E2981" s="7" t="s">
        <v>488</v>
      </c>
      <c r="F2981" s="8" t="s">
        <v>549</v>
      </c>
      <c r="G2981" s="7" t="s">
        <v>30</v>
      </c>
      <c r="H2981" s="9">
        <v>961.89110000000005</v>
      </c>
      <c r="I2981" s="9">
        <v>2.4876999999999998</v>
      </c>
      <c r="J2981" s="9">
        <v>2.4796999999999998</v>
      </c>
      <c r="K2981" s="10">
        <v>0.99678417815653009</v>
      </c>
      <c r="L2981" s="9">
        <v>31.03</v>
      </c>
      <c r="M2981" s="19">
        <f>H2981*INDEX('Pliegos Tarifarios (Santiago)'!$B:$B,MATCH($B2981,'Pliegos Tarifarios (Santiago)'!$A:$A,0))</f>
        <v>126741.6570093</v>
      </c>
      <c r="N2981" s="19">
        <f>I2981*INDEX('Pliegos Tarifarios (Santiago)'!$C:$C,MATCH($B2981,'Pliegos Tarifarios (Santiago)'!$A:$A,0))</f>
        <v>8619.8382091000003</v>
      </c>
      <c r="O2981" s="19">
        <f>J2981*INDEX('Pliegos Tarifarios (Santiago)'!$D:$D,MATCH($B2981,'Pliegos Tarifarios (Santiago)'!$A:$A,0))</f>
        <v>36051.983865299997</v>
      </c>
      <c r="P2981" s="19">
        <f>H2981*INDEX('Pliegos Tarifarios (Santiago)'!$E:$E,MATCH($B2981,'Pliegos Tarifarios (Santiago)'!$A:$A,0))</f>
        <v>12527.669686400001</v>
      </c>
      <c r="Q2981" s="19" cm="1">
        <f t="array" ref="Q2981">H2981*_xlfn.IFS(H2981&lt;=350,INDEX('Pliegos Tarifarios (Santiago)'!$F:$F,MATCH($B2981,'Pliegos Tarifarios (Santiago)'!$A:$A,0)),H2981&lt;=500,INDEX('Pliegos Tarifarios (Santiago)'!$G:$G,MATCH($B2981,'Pliegos Tarifarios (Santiago)'!$A:$A,0)),H2981&lt;=1000,INDEX('Pliegos Tarifarios (Santiago)'!$H:$H,MATCH($B2981,'Pliegos Tarifarios (Santiago)'!$A:$A,0)),H2981&lt;=5000,INDEX('Pliegos Tarifarios (Santiago)'!$I:$I,MATCH($B2981,'Pliegos Tarifarios (Santiago)'!$A:$A,0)),H2981&gt;5000,INDEX('Pliegos Tarifarios (Santiago)'!$J:$J,MATCH($B2981,'Pliegos Tarifarios (Santiago)'!$A:$A,0)))/1.19</f>
        <v>2313.3885110924371</v>
      </c>
      <c r="R2981" s="19">
        <f>INDEX('Pliegos Tarifarios (Santiago)'!$K:$K,MATCH($B2981,'Pliegos Tarifarios (Santiago)'!$A:$A,0))</f>
        <v>733.35299999999995</v>
      </c>
      <c r="S2981" s="21">
        <f t="shared" si="183"/>
        <v>186987.89028119243</v>
      </c>
      <c r="T2981" s="21">
        <f t="shared" si="184"/>
        <v>35527.699153426562</v>
      </c>
      <c r="U2981" s="19">
        <v>0</v>
      </c>
      <c r="V2981" s="21">
        <f t="shared" si="185"/>
        <v>222515.589434619</v>
      </c>
    </row>
    <row r="2982" spans="1:22" x14ac:dyDescent="0.3">
      <c r="A2982" s="7" t="s">
        <v>143</v>
      </c>
      <c r="B2982" s="7">
        <v>12</v>
      </c>
      <c r="C2982" s="8" t="s">
        <v>178</v>
      </c>
      <c r="D2982" s="7" t="s">
        <v>550</v>
      </c>
      <c r="E2982" s="7" t="s">
        <v>488</v>
      </c>
      <c r="F2982" s="8" t="s">
        <v>551</v>
      </c>
      <c r="G2982" s="7" t="s">
        <v>30</v>
      </c>
      <c r="H2982" s="9">
        <v>959.95100000000002</v>
      </c>
      <c r="I2982" s="9">
        <v>2.5221</v>
      </c>
      <c r="J2982" s="9">
        <v>2.4836999999999998</v>
      </c>
      <c r="K2982" s="10">
        <v>0.98477459260140354</v>
      </c>
      <c r="L2982" s="9">
        <v>30.97</v>
      </c>
      <c r="M2982" s="19">
        <f>H2982*INDEX('Pliegos Tarifarios (Santiago)'!$B:$B,MATCH($B2982,'Pliegos Tarifarios (Santiago)'!$A:$A,0))</f>
        <v>126486.02361300001</v>
      </c>
      <c r="N2982" s="19">
        <f>I2982*INDEX('Pliegos Tarifarios (Santiago)'!$C:$C,MATCH($B2982,'Pliegos Tarifarios (Santiago)'!$A:$A,0))</f>
        <v>8739.0336243000002</v>
      </c>
      <c r="O2982" s="19">
        <f>J2982*INDEX('Pliegos Tarifarios (Santiago)'!$D:$D,MATCH($B2982,'Pliegos Tarifarios (Santiago)'!$A:$A,0))</f>
        <v>36110.139261299999</v>
      </c>
      <c r="P2982" s="19">
        <f>H2982*INDEX('Pliegos Tarifarios (Santiago)'!$E:$E,MATCH($B2982,'Pliegos Tarifarios (Santiago)'!$A:$A,0))</f>
        <v>12502.401823999999</v>
      </c>
      <c r="Q2982" s="19" cm="1">
        <f t="array" ref="Q2982">H2982*_xlfn.IFS(H2982&lt;=350,INDEX('Pliegos Tarifarios (Santiago)'!$F:$F,MATCH($B2982,'Pliegos Tarifarios (Santiago)'!$A:$A,0)),H2982&lt;=500,INDEX('Pliegos Tarifarios (Santiago)'!$G:$G,MATCH($B2982,'Pliegos Tarifarios (Santiago)'!$A:$A,0)),H2982&lt;=1000,INDEX('Pliegos Tarifarios (Santiago)'!$H:$H,MATCH($B2982,'Pliegos Tarifarios (Santiago)'!$A:$A,0)),H2982&lt;=5000,INDEX('Pliegos Tarifarios (Santiago)'!$I:$I,MATCH($B2982,'Pliegos Tarifarios (Santiago)'!$A:$A,0)),H2982&gt;5000,INDEX('Pliegos Tarifarios (Santiago)'!$J:$J,MATCH($B2982,'Pliegos Tarifarios (Santiago)'!$A:$A,0)))/1.19</f>
        <v>2308.7224890756302</v>
      </c>
      <c r="R2982" s="19">
        <f>INDEX('Pliegos Tarifarios (Santiago)'!$K:$K,MATCH($B2982,'Pliegos Tarifarios (Santiago)'!$A:$A,0))</f>
        <v>733.35299999999995</v>
      </c>
      <c r="S2982" s="21">
        <f t="shared" si="183"/>
        <v>186879.67381167563</v>
      </c>
      <c r="T2982" s="21">
        <f t="shared" si="184"/>
        <v>35507.138024218373</v>
      </c>
      <c r="U2982" s="19">
        <v>0</v>
      </c>
      <c r="V2982" s="21">
        <f t="shared" si="185"/>
        <v>222386.81183589401</v>
      </c>
    </row>
    <row r="2983" spans="1:22" x14ac:dyDescent="0.3">
      <c r="A2983" s="7" t="s">
        <v>143</v>
      </c>
      <c r="B2983" s="7">
        <v>12</v>
      </c>
      <c r="C2983" s="8" t="s">
        <v>178</v>
      </c>
      <c r="D2983" s="7" t="s">
        <v>552</v>
      </c>
      <c r="E2983" s="7" t="s">
        <v>488</v>
      </c>
      <c r="F2983" s="8" t="s">
        <v>553</v>
      </c>
      <c r="G2983" s="7" t="s">
        <v>30</v>
      </c>
      <c r="H2983" s="9">
        <v>961.52840000000003</v>
      </c>
      <c r="I2983" s="9">
        <v>2.508</v>
      </c>
      <c r="J2983" s="9">
        <v>2.4701</v>
      </c>
      <c r="K2983" s="10">
        <v>0.98488835725677826</v>
      </c>
      <c r="L2983" s="9">
        <v>31.02</v>
      </c>
      <c r="M2983" s="19">
        <f>H2983*INDEX('Pliegos Tarifarios (Santiago)'!$B:$B,MATCH($B2983,'Pliegos Tarifarios (Santiago)'!$A:$A,0))</f>
        <v>126693.86656920001</v>
      </c>
      <c r="N2983" s="19">
        <f>I2983*INDEX('Pliegos Tarifarios (Santiago)'!$C:$C,MATCH($B2983,'Pliegos Tarifarios (Santiago)'!$A:$A,0))</f>
        <v>8690.177364000001</v>
      </c>
      <c r="O2983" s="19">
        <f>J2983*INDEX('Pliegos Tarifarios (Santiago)'!$D:$D,MATCH($B2983,'Pliegos Tarifarios (Santiago)'!$A:$A,0))</f>
        <v>35912.4109149</v>
      </c>
      <c r="P2983" s="19">
        <f>H2983*INDEX('Pliegos Tarifarios (Santiago)'!$E:$E,MATCH($B2983,'Pliegos Tarifarios (Santiago)'!$A:$A,0))</f>
        <v>12522.945881599999</v>
      </c>
      <c r="Q2983" s="19" cm="1">
        <f t="array" ref="Q2983">H2983*_xlfn.IFS(H2983&lt;=350,INDEX('Pliegos Tarifarios (Santiago)'!$F:$F,MATCH($B2983,'Pliegos Tarifarios (Santiago)'!$A:$A,0)),H2983&lt;=500,INDEX('Pliegos Tarifarios (Santiago)'!$G:$G,MATCH($B2983,'Pliegos Tarifarios (Santiago)'!$A:$A,0)),H2983&lt;=1000,INDEX('Pliegos Tarifarios (Santiago)'!$H:$H,MATCH($B2983,'Pliegos Tarifarios (Santiago)'!$A:$A,0)),H2983&lt;=5000,INDEX('Pliegos Tarifarios (Santiago)'!$I:$I,MATCH($B2983,'Pliegos Tarifarios (Santiago)'!$A:$A,0)),H2983&gt;5000,INDEX('Pliegos Tarifarios (Santiago)'!$J:$J,MATCH($B2983,'Pliegos Tarifarios (Santiago)'!$A:$A,0)))/1.19</f>
        <v>2312.5162023529415</v>
      </c>
      <c r="R2983" s="19">
        <f>INDEX('Pliegos Tarifarios (Santiago)'!$K:$K,MATCH($B2983,'Pliegos Tarifarios (Santiago)'!$A:$A,0))</f>
        <v>733.35299999999995</v>
      </c>
      <c r="S2983" s="21">
        <f t="shared" si="183"/>
        <v>186865.26993205296</v>
      </c>
      <c r="T2983" s="21">
        <f t="shared" si="184"/>
        <v>35504.401287090062</v>
      </c>
      <c r="U2983" s="19">
        <v>0</v>
      </c>
      <c r="V2983" s="21">
        <f t="shared" si="185"/>
        <v>222369.67121914303</v>
      </c>
    </row>
    <row r="2984" spans="1:22" x14ac:dyDescent="0.3">
      <c r="A2984" s="7" t="s">
        <v>143</v>
      </c>
      <c r="B2984" s="7">
        <v>12</v>
      </c>
      <c r="C2984" s="8" t="s">
        <v>178</v>
      </c>
      <c r="D2984" s="7" t="s">
        <v>554</v>
      </c>
      <c r="E2984" s="7" t="s">
        <v>488</v>
      </c>
      <c r="F2984" s="8" t="s">
        <v>555</v>
      </c>
      <c r="G2984" s="7" t="s">
        <v>30</v>
      </c>
      <c r="H2984" s="9">
        <v>960.76300000000003</v>
      </c>
      <c r="I2984" s="9">
        <v>2.5398000000000001</v>
      </c>
      <c r="J2984" s="9">
        <v>2.5398000000000001</v>
      </c>
      <c r="K2984" s="10">
        <v>1</v>
      </c>
      <c r="L2984" s="9">
        <v>30.99</v>
      </c>
      <c r="M2984" s="19">
        <f>H2984*INDEX('Pliegos Tarifarios (Santiago)'!$B:$B,MATCH($B2984,'Pliegos Tarifarios (Santiago)'!$A:$A,0))</f>
        <v>126593.01516900001</v>
      </c>
      <c r="N2984" s="19">
        <f>I2984*INDEX('Pliegos Tarifarios (Santiago)'!$C:$C,MATCH($B2984,'Pliegos Tarifarios (Santiago)'!$A:$A,0))</f>
        <v>8800.3638234000009</v>
      </c>
      <c r="O2984" s="19">
        <f>J2984*INDEX('Pliegos Tarifarios (Santiago)'!$D:$D,MATCH($B2984,'Pliegos Tarifarios (Santiago)'!$A:$A,0))</f>
        <v>36925.768690199999</v>
      </c>
      <c r="P2984" s="19">
        <f>H2984*INDEX('Pliegos Tarifarios (Santiago)'!$E:$E,MATCH($B2984,'Pliegos Tarifarios (Santiago)'!$A:$A,0))</f>
        <v>12512.977311999999</v>
      </c>
      <c r="Q2984" s="19" cm="1">
        <f t="array" ref="Q2984">H2984*_xlfn.IFS(H2984&lt;=350,INDEX('Pliegos Tarifarios (Santiago)'!$F:$F,MATCH($B2984,'Pliegos Tarifarios (Santiago)'!$A:$A,0)),H2984&lt;=500,INDEX('Pliegos Tarifarios (Santiago)'!$G:$G,MATCH($B2984,'Pliegos Tarifarios (Santiago)'!$A:$A,0)),H2984&lt;=1000,INDEX('Pliegos Tarifarios (Santiago)'!$H:$H,MATCH($B2984,'Pliegos Tarifarios (Santiago)'!$A:$A,0)),H2984&lt;=5000,INDEX('Pliegos Tarifarios (Santiago)'!$I:$I,MATCH($B2984,'Pliegos Tarifarios (Santiago)'!$A:$A,0)),H2984&gt;5000,INDEX('Pliegos Tarifarios (Santiago)'!$J:$J,MATCH($B2984,'Pliegos Tarifarios (Santiago)'!$A:$A,0)))/1.19</f>
        <v>2310.6753831932774</v>
      </c>
      <c r="R2984" s="19">
        <f>INDEX('Pliegos Tarifarios (Santiago)'!$K:$K,MATCH($B2984,'Pliegos Tarifarios (Santiago)'!$A:$A,0))</f>
        <v>733.35299999999995</v>
      </c>
      <c r="S2984" s="21">
        <f t="shared" si="183"/>
        <v>187876.15337779329</v>
      </c>
      <c r="T2984" s="21">
        <f t="shared" si="184"/>
        <v>35696.469141780726</v>
      </c>
      <c r="U2984" s="19">
        <v>0</v>
      </c>
      <c r="V2984" s="21">
        <f t="shared" si="185"/>
        <v>223572.62251957401</v>
      </c>
    </row>
    <row r="2985" spans="1:22" x14ac:dyDescent="0.3">
      <c r="A2985" s="7" t="s">
        <v>143</v>
      </c>
      <c r="B2985" s="7">
        <v>12</v>
      </c>
      <c r="C2985" s="8" t="s">
        <v>178</v>
      </c>
      <c r="D2985" s="7" t="s">
        <v>556</v>
      </c>
      <c r="E2985" s="7" t="s">
        <v>488</v>
      </c>
      <c r="F2985" s="8" t="s">
        <v>557</v>
      </c>
      <c r="G2985" s="7" t="s">
        <v>30</v>
      </c>
      <c r="H2985" s="9">
        <v>959.9058</v>
      </c>
      <c r="I2985" s="9">
        <v>2.4811999999999999</v>
      </c>
      <c r="J2985" s="9">
        <v>2.4719000000000002</v>
      </c>
      <c r="K2985" s="10">
        <v>0.99625181363856208</v>
      </c>
      <c r="L2985" s="9">
        <v>30.96</v>
      </c>
      <c r="M2985" s="19">
        <f>H2985*INDEX('Pliegos Tarifarios (Santiago)'!$B:$B,MATCH($B2985,'Pliegos Tarifarios (Santiago)'!$A:$A,0))</f>
        <v>126480.0679254</v>
      </c>
      <c r="N2985" s="19">
        <f>I2985*INDEX('Pliegos Tarifarios (Santiago)'!$C:$C,MATCH($B2985,'Pliegos Tarifarios (Santiago)'!$A:$A,0))</f>
        <v>8597.3158196000004</v>
      </c>
      <c r="O2985" s="19">
        <f>J2985*INDEX('Pliegos Tarifarios (Santiago)'!$D:$D,MATCH($B2985,'Pliegos Tarifarios (Santiago)'!$A:$A,0))</f>
        <v>35938.580843100004</v>
      </c>
      <c r="P2985" s="19">
        <f>H2985*INDEX('Pliegos Tarifarios (Santiago)'!$E:$E,MATCH($B2985,'Pliegos Tarifarios (Santiago)'!$A:$A,0))</f>
        <v>12501.8131392</v>
      </c>
      <c r="Q2985" s="19" cm="1">
        <f t="array" ref="Q2985">H2985*_xlfn.IFS(H2985&lt;=350,INDEX('Pliegos Tarifarios (Santiago)'!$F:$F,MATCH($B2985,'Pliegos Tarifarios (Santiago)'!$A:$A,0)),H2985&lt;=500,INDEX('Pliegos Tarifarios (Santiago)'!$G:$G,MATCH($B2985,'Pliegos Tarifarios (Santiago)'!$A:$A,0)),H2985&lt;=1000,INDEX('Pliegos Tarifarios (Santiago)'!$H:$H,MATCH($B2985,'Pliegos Tarifarios (Santiago)'!$A:$A,0)),H2985&lt;=5000,INDEX('Pliegos Tarifarios (Santiago)'!$I:$I,MATCH($B2985,'Pliegos Tarifarios (Santiago)'!$A:$A,0)),H2985&gt;5000,INDEX('Pliegos Tarifarios (Santiago)'!$J:$J,MATCH($B2985,'Pliegos Tarifarios (Santiago)'!$A:$A,0)))/1.19</f>
        <v>2308.6137811764706</v>
      </c>
      <c r="R2985" s="19">
        <f>INDEX('Pliegos Tarifarios (Santiago)'!$K:$K,MATCH($B2985,'Pliegos Tarifarios (Santiago)'!$A:$A,0))</f>
        <v>733.35299999999995</v>
      </c>
      <c r="S2985" s="21">
        <f t="shared" si="183"/>
        <v>186559.74450847649</v>
      </c>
      <c r="T2985" s="21">
        <f t="shared" si="184"/>
        <v>35446.351456610537</v>
      </c>
      <c r="U2985" s="19">
        <v>0</v>
      </c>
      <c r="V2985" s="21">
        <f t="shared" si="185"/>
        <v>222006.09596508704</v>
      </c>
    </row>
    <row r="2986" spans="1:22" x14ac:dyDescent="0.3">
      <c r="A2986" s="7" t="s">
        <v>143</v>
      </c>
      <c r="B2986" s="7">
        <v>12</v>
      </c>
      <c r="C2986" s="8" t="s">
        <v>178</v>
      </c>
      <c r="D2986" s="7" t="s">
        <v>558</v>
      </c>
      <c r="E2986" s="7" t="s">
        <v>488</v>
      </c>
      <c r="F2986" s="8" t="s">
        <v>559</v>
      </c>
      <c r="G2986" s="7" t="s">
        <v>30</v>
      </c>
      <c r="H2986" s="9">
        <v>959.82830000000001</v>
      </c>
      <c r="I2986" s="9">
        <v>2.5423</v>
      </c>
      <c r="J2986" s="9">
        <v>2.5423</v>
      </c>
      <c r="K2986" s="10">
        <v>1</v>
      </c>
      <c r="L2986" s="9">
        <v>30.96</v>
      </c>
      <c r="M2986" s="19">
        <f>H2986*INDEX('Pliegos Tarifarios (Santiago)'!$B:$B,MATCH($B2986,'Pliegos Tarifarios (Santiago)'!$A:$A,0))</f>
        <v>126469.8562929</v>
      </c>
      <c r="N2986" s="19">
        <f>I2986*INDEX('Pliegos Tarifarios (Santiago)'!$C:$C,MATCH($B2986,'Pliegos Tarifarios (Santiago)'!$A:$A,0))</f>
        <v>8809.0262808999996</v>
      </c>
      <c r="O2986" s="19">
        <f>J2986*INDEX('Pliegos Tarifarios (Santiago)'!$D:$D,MATCH($B2986,'Pliegos Tarifarios (Santiago)'!$A:$A,0))</f>
        <v>36962.115812700002</v>
      </c>
      <c r="P2986" s="19">
        <f>H2986*INDEX('Pliegos Tarifarios (Santiago)'!$E:$E,MATCH($B2986,'Pliegos Tarifarios (Santiago)'!$A:$A,0))</f>
        <v>12500.8037792</v>
      </c>
      <c r="Q2986" s="19" cm="1">
        <f t="array" ref="Q2986">H2986*_xlfn.IFS(H2986&lt;=350,INDEX('Pliegos Tarifarios (Santiago)'!$F:$F,MATCH($B2986,'Pliegos Tarifarios (Santiago)'!$A:$A,0)),H2986&lt;=500,INDEX('Pliegos Tarifarios (Santiago)'!$G:$G,MATCH($B2986,'Pliegos Tarifarios (Santiago)'!$A:$A,0)),H2986&lt;=1000,INDEX('Pliegos Tarifarios (Santiago)'!$H:$H,MATCH($B2986,'Pliegos Tarifarios (Santiago)'!$A:$A,0)),H2986&lt;=5000,INDEX('Pliegos Tarifarios (Santiago)'!$I:$I,MATCH($B2986,'Pliegos Tarifarios (Santiago)'!$A:$A,0)),H2986&gt;5000,INDEX('Pliegos Tarifarios (Santiago)'!$J:$J,MATCH($B2986,'Pliegos Tarifarios (Santiago)'!$A:$A,0)))/1.19</f>
        <v>2308.4273904201682</v>
      </c>
      <c r="R2986" s="19">
        <f>INDEX('Pliegos Tarifarios (Santiago)'!$K:$K,MATCH($B2986,'Pliegos Tarifarios (Santiago)'!$A:$A,0))</f>
        <v>733.35299999999995</v>
      </c>
      <c r="S2986" s="21">
        <f t="shared" si="183"/>
        <v>187783.58255612021</v>
      </c>
      <c r="T2986" s="21">
        <f t="shared" si="184"/>
        <v>35678.880685662836</v>
      </c>
      <c r="U2986" s="19">
        <v>0</v>
      </c>
      <c r="V2986" s="21">
        <f t="shared" si="185"/>
        <v>223462.46324178303</v>
      </c>
    </row>
    <row r="2987" spans="1:22" x14ac:dyDescent="0.3">
      <c r="A2987" s="7" t="s">
        <v>143</v>
      </c>
      <c r="B2987" s="7">
        <v>12</v>
      </c>
      <c r="C2987" s="8" t="s">
        <v>178</v>
      </c>
      <c r="D2987" s="7" t="s">
        <v>560</v>
      </c>
      <c r="E2987" s="7" t="s">
        <v>488</v>
      </c>
      <c r="F2987" s="8" t="s">
        <v>561</v>
      </c>
      <c r="G2987" s="7" t="s">
        <v>30</v>
      </c>
      <c r="H2987" s="9">
        <v>960.52210000000002</v>
      </c>
      <c r="I2987" s="9">
        <v>2.5438999999999998</v>
      </c>
      <c r="J2987" s="9">
        <v>2.5205000000000002</v>
      </c>
      <c r="K2987" s="10">
        <v>0.99080152521718634</v>
      </c>
      <c r="L2987" s="9">
        <v>30.98</v>
      </c>
      <c r="M2987" s="19">
        <f>H2987*INDEX('Pliegos Tarifarios (Santiago)'!$B:$B,MATCH($B2987,'Pliegos Tarifarios (Santiago)'!$A:$A,0))</f>
        <v>126561.27346230001</v>
      </c>
      <c r="N2987" s="19">
        <f>I2987*INDEX('Pliegos Tarifarios (Santiago)'!$C:$C,MATCH($B2987,'Pliegos Tarifarios (Santiago)'!$A:$A,0))</f>
        <v>8814.5702536999997</v>
      </c>
      <c r="O2987" s="19">
        <f>J2987*INDEX('Pliegos Tarifarios (Santiago)'!$D:$D,MATCH($B2987,'Pliegos Tarifarios (Santiago)'!$A:$A,0))</f>
        <v>36645.168904500002</v>
      </c>
      <c r="P2987" s="19">
        <f>H2987*INDEX('Pliegos Tarifarios (Santiago)'!$E:$E,MATCH($B2987,'Pliegos Tarifarios (Santiago)'!$A:$A,0))</f>
        <v>12509.8398304</v>
      </c>
      <c r="Q2987" s="19" cm="1">
        <f t="array" ref="Q2987">H2987*_xlfn.IFS(H2987&lt;=350,INDEX('Pliegos Tarifarios (Santiago)'!$F:$F,MATCH($B2987,'Pliegos Tarifarios (Santiago)'!$A:$A,0)),H2987&lt;=500,INDEX('Pliegos Tarifarios (Santiago)'!$G:$G,MATCH($B2987,'Pliegos Tarifarios (Santiago)'!$A:$A,0)),H2987&lt;=1000,INDEX('Pliegos Tarifarios (Santiago)'!$H:$H,MATCH($B2987,'Pliegos Tarifarios (Santiago)'!$A:$A,0)),H2987&lt;=5000,INDEX('Pliegos Tarifarios (Santiago)'!$I:$I,MATCH($B2987,'Pliegos Tarifarios (Santiago)'!$A:$A,0)),H2987&gt;5000,INDEX('Pliegos Tarifarios (Santiago)'!$J:$J,MATCH($B2987,'Pliegos Tarifarios (Santiago)'!$A:$A,0)))/1.19</f>
        <v>2310.0960085714291</v>
      </c>
      <c r="R2987" s="19">
        <f>INDEX('Pliegos Tarifarios (Santiago)'!$K:$K,MATCH($B2987,'Pliegos Tarifarios (Santiago)'!$A:$A,0))</f>
        <v>733.35299999999995</v>
      </c>
      <c r="S2987" s="21">
        <f t="shared" si="183"/>
        <v>187574.30145947143</v>
      </c>
      <c r="T2987" s="21">
        <f t="shared" si="184"/>
        <v>35639.117277299571</v>
      </c>
      <c r="U2987" s="19">
        <v>0</v>
      </c>
      <c r="V2987" s="21">
        <f t="shared" si="185"/>
        <v>223213.41873677101</v>
      </c>
    </row>
    <row r="2988" spans="1:22" x14ac:dyDescent="0.3">
      <c r="A2988" s="7" t="s">
        <v>143</v>
      </c>
      <c r="B2988" s="7">
        <v>12</v>
      </c>
      <c r="C2988" s="8" t="s">
        <v>178</v>
      </c>
      <c r="D2988" s="7" t="s">
        <v>562</v>
      </c>
      <c r="E2988" s="7" t="s">
        <v>488</v>
      </c>
      <c r="F2988" s="8" t="s">
        <v>563</v>
      </c>
      <c r="G2988" s="7" t="s">
        <v>30</v>
      </c>
      <c r="H2988" s="9">
        <v>959.99220000000003</v>
      </c>
      <c r="I2988" s="9">
        <v>2.4990999999999999</v>
      </c>
      <c r="J2988" s="9">
        <v>2.4605999999999999</v>
      </c>
      <c r="K2988" s="10">
        <v>0.98459445400344126</v>
      </c>
      <c r="L2988" s="9">
        <v>30.97</v>
      </c>
      <c r="M2988" s="19">
        <f>H2988*INDEX('Pliegos Tarifarios (Santiago)'!$B:$B,MATCH($B2988,'Pliegos Tarifarios (Santiago)'!$A:$A,0))</f>
        <v>126491.45224860001</v>
      </c>
      <c r="N2988" s="19">
        <f>I2988*INDEX('Pliegos Tarifarios (Santiago)'!$C:$C,MATCH($B2988,'Pliegos Tarifarios (Santiago)'!$A:$A,0))</f>
        <v>8659.3390153</v>
      </c>
      <c r="O2988" s="19">
        <f>J2988*INDEX('Pliegos Tarifarios (Santiago)'!$D:$D,MATCH($B2988,'Pliegos Tarifarios (Santiago)'!$A:$A,0))</f>
        <v>35774.291849399997</v>
      </c>
      <c r="P2988" s="19">
        <f>H2988*INDEX('Pliegos Tarifarios (Santiago)'!$E:$E,MATCH($B2988,'Pliegos Tarifarios (Santiago)'!$A:$A,0))</f>
        <v>12502.9384128</v>
      </c>
      <c r="Q2988" s="19" cm="1">
        <f t="array" ref="Q2988">H2988*_xlfn.IFS(H2988&lt;=350,INDEX('Pliegos Tarifarios (Santiago)'!$F:$F,MATCH($B2988,'Pliegos Tarifarios (Santiago)'!$A:$A,0)),H2988&lt;=500,INDEX('Pliegos Tarifarios (Santiago)'!$G:$G,MATCH($B2988,'Pliegos Tarifarios (Santiago)'!$A:$A,0)),H2988&lt;=1000,INDEX('Pliegos Tarifarios (Santiago)'!$H:$H,MATCH($B2988,'Pliegos Tarifarios (Santiago)'!$A:$A,0)),H2988&lt;=5000,INDEX('Pliegos Tarifarios (Santiago)'!$I:$I,MATCH($B2988,'Pliegos Tarifarios (Santiago)'!$A:$A,0)),H2988&gt;5000,INDEX('Pliegos Tarifarios (Santiago)'!$J:$J,MATCH($B2988,'Pliegos Tarifarios (Santiago)'!$A:$A,0)))/1.19</f>
        <v>2308.821576806723</v>
      </c>
      <c r="R2988" s="19">
        <f>INDEX('Pliegos Tarifarios (Santiago)'!$K:$K,MATCH($B2988,'Pliegos Tarifarios (Santiago)'!$A:$A,0))</f>
        <v>733.35299999999995</v>
      </c>
      <c r="S2988" s="21">
        <f t="shared" si="183"/>
        <v>186470.19610290672</v>
      </c>
      <c r="T2988" s="21">
        <f t="shared" si="184"/>
        <v>35429.337259552274</v>
      </c>
      <c r="U2988" s="19">
        <v>0</v>
      </c>
      <c r="V2988" s="21">
        <f t="shared" si="185"/>
        <v>221899.53336245898</v>
      </c>
    </row>
    <row r="2989" spans="1:22" x14ac:dyDescent="0.3">
      <c r="A2989" s="7" t="s">
        <v>143</v>
      </c>
      <c r="B2989" s="7">
        <v>12</v>
      </c>
      <c r="C2989" s="8" t="s">
        <v>178</v>
      </c>
      <c r="D2989" s="7" t="s">
        <v>564</v>
      </c>
      <c r="E2989" s="7" t="s">
        <v>488</v>
      </c>
      <c r="F2989" s="8" t="s">
        <v>565</v>
      </c>
      <c r="G2989" s="7" t="s">
        <v>30</v>
      </c>
      <c r="H2989" s="9">
        <v>958.63030000000003</v>
      </c>
      <c r="I2989" s="9">
        <v>2.6139999999999999</v>
      </c>
      <c r="J2989" s="9">
        <v>2.6139999999999999</v>
      </c>
      <c r="K2989" s="10">
        <v>1</v>
      </c>
      <c r="L2989" s="9">
        <v>30.92</v>
      </c>
      <c r="M2989" s="19">
        <f>H2989*INDEX('Pliegos Tarifarios (Santiago)'!$B:$B,MATCH($B2989,'Pliegos Tarifarios (Santiago)'!$A:$A,0))</f>
        <v>126312.00421890001</v>
      </c>
      <c r="N2989" s="19">
        <f>I2989*INDEX('Pliegos Tarifarios (Santiago)'!$C:$C,MATCH($B2989,'Pliegos Tarifarios (Santiago)'!$A:$A,0))</f>
        <v>9057.4655619999994</v>
      </c>
      <c r="O2989" s="19">
        <f>J2989*INDEX('Pliegos Tarifarios (Santiago)'!$D:$D,MATCH($B2989,'Pliegos Tarifarios (Santiago)'!$A:$A,0))</f>
        <v>38004.551286000002</v>
      </c>
      <c r="P2989" s="19">
        <f>H2989*INDEX('Pliegos Tarifarios (Santiago)'!$E:$E,MATCH($B2989,'Pliegos Tarifarios (Santiago)'!$A:$A,0))</f>
        <v>12485.201027199999</v>
      </c>
      <c r="Q2989" s="19" cm="1">
        <f t="array" ref="Q2989">H2989*_xlfn.IFS(H2989&lt;=350,INDEX('Pliegos Tarifarios (Santiago)'!$F:$F,MATCH($B2989,'Pliegos Tarifarios (Santiago)'!$A:$A,0)),H2989&lt;=500,INDEX('Pliegos Tarifarios (Santiago)'!$G:$G,MATCH($B2989,'Pliegos Tarifarios (Santiago)'!$A:$A,0)),H2989&lt;=1000,INDEX('Pliegos Tarifarios (Santiago)'!$H:$H,MATCH($B2989,'Pliegos Tarifarios (Santiago)'!$A:$A,0)),H2989&lt;=5000,INDEX('Pliegos Tarifarios (Santiago)'!$I:$I,MATCH($B2989,'Pliegos Tarifarios (Santiago)'!$A:$A,0)),H2989&gt;5000,INDEX('Pliegos Tarifarios (Santiago)'!$J:$J,MATCH($B2989,'Pliegos Tarifarios (Santiago)'!$A:$A,0)))/1.19</f>
        <v>2305.5461500840338</v>
      </c>
      <c r="R2989" s="19">
        <f>INDEX('Pliegos Tarifarios (Santiago)'!$K:$K,MATCH($B2989,'Pliegos Tarifarios (Santiago)'!$A:$A,0))</f>
        <v>733.35299999999995</v>
      </c>
      <c r="S2989" s="21">
        <f t="shared" si="183"/>
        <v>188898.12124418406</v>
      </c>
      <c r="T2989" s="21">
        <f t="shared" si="184"/>
        <v>35890.643036394969</v>
      </c>
      <c r="U2989" s="19">
        <v>0</v>
      </c>
      <c r="V2989" s="21">
        <f t="shared" si="185"/>
        <v>224788.76428057902</v>
      </c>
    </row>
    <row r="2990" spans="1:22" x14ac:dyDescent="0.3">
      <c r="A2990" s="7" t="s">
        <v>143</v>
      </c>
      <c r="B2990" s="7">
        <v>12</v>
      </c>
      <c r="C2990" s="8" t="s">
        <v>178</v>
      </c>
      <c r="D2990" s="7" t="s">
        <v>566</v>
      </c>
      <c r="E2990" s="7" t="s">
        <v>488</v>
      </c>
      <c r="F2990" s="8" t="s">
        <v>567</v>
      </c>
      <c r="G2990" s="7" t="s">
        <v>30</v>
      </c>
      <c r="H2990" s="9">
        <v>958.65629999999999</v>
      </c>
      <c r="I2990" s="9">
        <v>2.5324</v>
      </c>
      <c r="J2990" s="9">
        <v>2.4626999999999999</v>
      </c>
      <c r="K2990" s="10">
        <v>0.97247670194282099</v>
      </c>
      <c r="L2990" s="9">
        <v>30.92</v>
      </c>
      <c r="M2990" s="19">
        <f>H2990*INDEX('Pliegos Tarifarios (Santiago)'!$B:$B,MATCH($B2990,'Pliegos Tarifarios (Santiago)'!$A:$A,0))</f>
        <v>126315.4300569</v>
      </c>
      <c r="N2990" s="19">
        <f>I2990*INDEX('Pliegos Tarifarios (Santiago)'!$C:$C,MATCH($B2990,'Pliegos Tarifarios (Santiago)'!$A:$A,0))</f>
        <v>8774.7229492000006</v>
      </c>
      <c r="O2990" s="19">
        <f>J2990*INDEX('Pliegos Tarifarios (Santiago)'!$D:$D,MATCH($B2990,'Pliegos Tarifarios (Santiago)'!$A:$A,0))</f>
        <v>35804.8234323</v>
      </c>
      <c r="P2990" s="19">
        <f>H2990*INDEX('Pliegos Tarifarios (Santiago)'!$E:$E,MATCH($B2990,'Pliegos Tarifarios (Santiago)'!$A:$A,0))</f>
        <v>12485.539651199999</v>
      </c>
      <c r="Q2990" s="19" cm="1">
        <f t="array" ref="Q2990">H2990*_xlfn.IFS(H2990&lt;=350,INDEX('Pliegos Tarifarios (Santiago)'!$F:$F,MATCH($B2990,'Pliegos Tarifarios (Santiago)'!$A:$A,0)),H2990&lt;=500,INDEX('Pliegos Tarifarios (Santiago)'!$G:$G,MATCH($B2990,'Pliegos Tarifarios (Santiago)'!$A:$A,0)),H2990&lt;=1000,INDEX('Pliegos Tarifarios (Santiago)'!$H:$H,MATCH($B2990,'Pliegos Tarifarios (Santiago)'!$A:$A,0)),H2990&lt;=5000,INDEX('Pliegos Tarifarios (Santiago)'!$I:$I,MATCH($B2990,'Pliegos Tarifarios (Santiago)'!$A:$A,0)),H2990&gt;5000,INDEX('Pliegos Tarifarios (Santiago)'!$J:$J,MATCH($B2990,'Pliegos Tarifarios (Santiago)'!$A:$A,0)))/1.19</f>
        <v>2305.6086811764708</v>
      </c>
      <c r="R2990" s="19">
        <f>INDEX('Pliegos Tarifarios (Santiago)'!$K:$K,MATCH($B2990,'Pliegos Tarifarios (Santiago)'!$A:$A,0))</f>
        <v>733.35299999999995</v>
      </c>
      <c r="S2990" s="21">
        <f t="shared" si="183"/>
        <v>186419.47777077649</v>
      </c>
      <c r="T2990" s="21">
        <f t="shared" si="184"/>
        <v>35419.700776447535</v>
      </c>
      <c r="U2990" s="19">
        <v>0</v>
      </c>
      <c r="V2990" s="21">
        <f t="shared" si="185"/>
        <v>221839.17854722403</v>
      </c>
    </row>
    <row r="2991" spans="1:22" x14ac:dyDescent="0.3">
      <c r="A2991" s="7" t="s">
        <v>143</v>
      </c>
      <c r="B2991" s="7">
        <v>12</v>
      </c>
      <c r="C2991" s="8" t="s">
        <v>178</v>
      </c>
      <c r="D2991" s="7" t="s">
        <v>568</v>
      </c>
      <c r="E2991" s="7" t="s">
        <v>488</v>
      </c>
      <c r="F2991" s="8" t="s">
        <v>569</v>
      </c>
      <c r="G2991" s="7" t="s">
        <v>30</v>
      </c>
      <c r="H2991" s="9">
        <v>961.1508</v>
      </c>
      <c r="I2991" s="9">
        <v>2.5129999999999999</v>
      </c>
      <c r="J2991" s="9">
        <v>2.4868000000000001</v>
      </c>
      <c r="K2991" s="10">
        <v>0.98957421408674895</v>
      </c>
      <c r="L2991" s="9">
        <v>31</v>
      </c>
      <c r="M2991" s="19">
        <f>H2991*INDEX('Pliegos Tarifarios (Santiago)'!$B:$B,MATCH($B2991,'Pliegos Tarifarios (Santiago)'!$A:$A,0))</f>
        <v>126644.11286040001</v>
      </c>
      <c r="N2991" s="19">
        <f>I2991*INDEX('Pliegos Tarifarios (Santiago)'!$C:$C,MATCH($B2991,'Pliegos Tarifarios (Santiago)'!$A:$A,0))</f>
        <v>8707.5022790000003</v>
      </c>
      <c r="O2991" s="19">
        <f>J2991*INDEX('Pliegos Tarifarios (Santiago)'!$D:$D,MATCH($B2991,'Pliegos Tarifarios (Santiago)'!$A:$A,0))</f>
        <v>36155.209693199999</v>
      </c>
      <c r="P2991" s="19">
        <f>H2991*INDEX('Pliegos Tarifarios (Santiago)'!$E:$E,MATCH($B2991,'Pliegos Tarifarios (Santiago)'!$A:$A,0))</f>
        <v>12518.028019199999</v>
      </c>
      <c r="Q2991" s="19" cm="1">
        <f t="array" ref="Q2991">H2991*_xlfn.IFS(H2991&lt;=350,INDEX('Pliegos Tarifarios (Santiago)'!$F:$F,MATCH($B2991,'Pliegos Tarifarios (Santiago)'!$A:$A,0)),H2991&lt;=500,INDEX('Pliegos Tarifarios (Santiago)'!$G:$G,MATCH($B2991,'Pliegos Tarifarios (Santiago)'!$A:$A,0)),H2991&lt;=1000,INDEX('Pliegos Tarifarios (Santiago)'!$H:$H,MATCH($B2991,'Pliegos Tarifarios (Santiago)'!$A:$A,0)),H2991&lt;=5000,INDEX('Pliegos Tarifarios (Santiago)'!$I:$I,MATCH($B2991,'Pliegos Tarifarios (Santiago)'!$A:$A,0)),H2991&gt;5000,INDEX('Pliegos Tarifarios (Santiago)'!$J:$J,MATCH($B2991,'Pliegos Tarifarios (Santiago)'!$A:$A,0)))/1.19</f>
        <v>2311.6080584873948</v>
      </c>
      <c r="R2991" s="19">
        <f>INDEX('Pliegos Tarifarios (Santiago)'!$K:$K,MATCH($B2991,'Pliegos Tarifarios (Santiago)'!$A:$A,0))</f>
        <v>733.35299999999995</v>
      </c>
      <c r="S2991" s="21">
        <f t="shared" si="183"/>
        <v>187069.8139102874</v>
      </c>
      <c r="T2991" s="21">
        <f t="shared" si="184"/>
        <v>35543.264642954608</v>
      </c>
      <c r="U2991" s="19">
        <v>0</v>
      </c>
      <c r="V2991" s="21">
        <f t="shared" si="185"/>
        <v>222613.078553242</v>
      </c>
    </row>
    <row r="2992" spans="1:22" x14ac:dyDescent="0.3">
      <c r="A2992" s="7" t="s">
        <v>143</v>
      </c>
      <c r="B2992" s="7">
        <v>12</v>
      </c>
      <c r="C2992" s="8" t="s">
        <v>178</v>
      </c>
      <c r="D2992" s="7" t="s">
        <v>570</v>
      </c>
      <c r="E2992" s="7" t="s">
        <v>488</v>
      </c>
      <c r="F2992" s="8" t="s">
        <v>571</v>
      </c>
      <c r="G2992" s="7" t="s">
        <v>30</v>
      </c>
      <c r="H2992" s="9">
        <v>958.11540000000002</v>
      </c>
      <c r="I2992" s="9">
        <v>2.556</v>
      </c>
      <c r="J2992" s="9">
        <v>2.4943</v>
      </c>
      <c r="K2992" s="10">
        <v>0.97586071987480438</v>
      </c>
      <c r="L2992" s="9">
        <v>30.91</v>
      </c>
      <c r="M2992" s="19">
        <f>H2992*INDEX('Pliegos Tarifarios (Santiago)'!$B:$B,MATCH($B2992,'Pliegos Tarifarios (Santiago)'!$A:$A,0))</f>
        <v>126244.15945020001</v>
      </c>
      <c r="N2992" s="19">
        <f>I2992*INDEX('Pliegos Tarifarios (Santiago)'!$C:$C,MATCH($B2992,'Pliegos Tarifarios (Santiago)'!$A:$A,0))</f>
        <v>8856.496548000001</v>
      </c>
      <c r="O2992" s="19">
        <f>J2992*INDEX('Pliegos Tarifarios (Santiago)'!$D:$D,MATCH($B2992,'Pliegos Tarifarios (Santiago)'!$A:$A,0))</f>
        <v>36264.2510607</v>
      </c>
      <c r="P2992" s="19">
        <f>H2992*INDEX('Pliegos Tarifarios (Santiago)'!$E:$E,MATCH($B2992,'Pliegos Tarifarios (Santiago)'!$A:$A,0))</f>
        <v>12478.4949696</v>
      </c>
      <c r="Q2992" s="19" cm="1">
        <f t="array" ref="Q2992">H2992*_xlfn.IFS(H2992&lt;=350,INDEX('Pliegos Tarifarios (Santiago)'!$F:$F,MATCH($B2992,'Pliegos Tarifarios (Santiago)'!$A:$A,0)),H2992&lt;=500,INDEX('Pliegos Tarifarios (Santiago)'!$G:$G,MATCH($B2992,'Pliegos Tarifarios (Santiago)'!$A:$A,0)),H2992&lt;=1000,INDEX('Pliegos Tarifarios (Santiago)'!$H:$H,MATCH($B2992,'Pliegos Tarifarios (Santiago)'!$A:$A,0)),H2992&lt;=5000,INDEX('Pliegos Tarifarios (Santiago)'!$I:$I,MATCH($B2992,'Pliegos Tarifarios (Santiago)'!$A:$A,0)),H2992&gt;5000,INDEX('Pliegos Tarifarios (Santiago)'!$J:$J,MATCH($B2992,'Pliegos Tarifarios (Santiago)'!$A:$A,0)))/1.19</f>
        <v>2304.3077939495802</v>
      </c>
      <c r="R2992" s="19">
        <f>INDEX('Pliegos Tarifarios (Santiago)'!$K:$K,MATCH($B2992,'Pliegos Tarifarios (Santiago)'!$A:$A,0))</f>
        <v>733.35299999999995</v>
      </c>
      <c r="S2992" s="21">
        <f t="shared" si="183"/>
        <v>186881.06282244957</v>
      </c>
      <c r="T2992" s="21">
        <f t="shared" si="184"/>
        <v>35507.401936265422</v>
      </c>
      <c r="U2992" s="19">
        <v>0</v>
      </c>
      <c r="V2992" s="21">
        <f t="shared" si="185"/>
        <v>222388.46475871501</v>
      </c>
    </row>
    <row r="2993" spans="1:22" x14ac:dyDescent="0.3">
      <c r="A2993" s="7" t="s">
        <v>143</v>
      </c>
      <c r="B2993" s="7">
        <v>12</v>
      </c>
      <c r="C2993" s="8" t="s">
        <v>178</v>
      </c>
      <c r="D2993" s="7" t="s">
        <v>572</v>
      </c>
      <c r="E2993" s="7" t="s">
        <v>488</v>
      </c>
      <c r="F2993" s="8" t="s">
        <v>573</v>
      </c>
      <c r="G2993" s="7" t="s">
        <v>30</v>
      </c>
      <c r="H2993" s="9">
        <v>960.59640000000002</v>
      </c>
      <c r="I2993" s="9">
        <v>2.5314999999999999</v>
      </c>
      <c r="J2993" s="9">
        <v>2.5314999999999999</v>
      </c>
      <c r="K2993" s="10">
        <v>1</v>
      </c>
      <c r="L2993" s="9">
        <v>30.99</v>
      </c>
      <c r="M2993" s="19">
        <f>H2993*INDEX('Pliegos Tarifarios (Santiago)'!$B:$B,MATCH($B2993,'Pliegos Tarifarios (Santiago)'!$A:$A,0))</f>
        <v>126571.06345320001</v>
      </c>
      <c r="N2993" s="19">
        <f>I2993*INDEX('Pliegos Tarifarios (Santiago)'!$C:$C,MATCH($B2993,'Pliegos Tarifarios (Santiago)'!$A:$A,0))</f>
        <v>8771.6044645000002</v>
      </c>
      <c r="O2993" s="19">
        <f>J2993*INDEX('Pliegos Tarifarios (Santiago)'!$D:$D,MATCH($B2993,'Pliegos Tarifarios (Santiago)'!$A:$A,0))</f>
        <v>36805.096243499996</v>
      </c>
      <c r="P2993" s="19">
        <f>H2993*INDEX('Pliegos Tarifarios (Santiago)'!$E:$E,MATCH($B2993,'Pliegos Tarifarios (Santiago)'!$A:$A,0))</f>
        <v>12510.807513599999</v>
      </c>
      <c r="Q2993" s="19" cm="1">
        <f t="array" ref="Q2993">H2993*_xlfn.IFS(H2993&lt;=350,INDEX('Pliegos Tarifarios (Santiago)'!$F:$F,MATCH($B2993,'Pliegos Tarifarios (Santiago)'!$A:$A,0)),H2993&lt;=500,INDEX('Pliegos Tarifarios (Santiago)'!$G:$G,MATCH($B2993,'Pliegos Tarifarios (Santiago)'!$A:$A,0)),H2993&lt;=1000,INDEX('Pliegos Tarifarios (Santiago)'!$H:$H,MATCH($B2993,'Pliegos Tarifarios (Santiago)'!$A:$A,0)),H2993&lt;=5000,INDEX('Pliegos Tarifarios (Santiago)'!$I:$I,MATCH($B2993,'Pliegos Tarifarios (Santiago)'!$A:$A,0)),H2993&gt;5000,INDEX('Pliegos Tarifarios (Santiago)'!$J:$J,MATCH($B2993,'Pliegos Tarifarios (Santiago)'!$A:$A,0)))/1.19</f>
        <v>2310.2747031932777</v>
      </c>
      <c r="R2993" s="19">
        <f>INDEX('Pliegos Tarifarios (Santiago)'!$K:$K,MATCH($B2993,'Pliegos Tarifarios (Santiago)'!$A:$A,0))</f>
        <v>733.35299999999995</v>
      </c>
      <c r="S2993" s="21">
        <f t="shared" si="183"/>
        <v>187702.19937799333</v>
      </c>
      <c r="T2993" s="21">
        <f t="shared" si="184"/>
        <v>35663.417881818736</v>
      </c>
      <c r="U2993" s="19">
        <v>0</v>
      </c>
      <c r="V2993" s="21">
        <f t="shared" si="185"/>
        <v>223365.61725981208</v>
      </c>
    </row>
    <row r="2994" spans="1:22" x14ac:dyDescent="0.3">
      <c r="A2994" s="7" t="s">
        <v>143</v>
      </c>
      <c r="B2994" s="7">
        <v>12</v>
      </c>
      <c r="C2994" s="8" t="s">
        <v>178</v>
      </c>
      <c r="D2994" s="7" t="s">
        <v>574</v>
      </c>
      <c r="E2994" s="7" t="s">
        <v>488</v>
      </c>
      <c r="F2994" s="8" t="s">
        <v>575</v>
      </c>
      <c r="G2994" s="7" t="s">
        <v>30</v>
      </c>
      <c r="H2994" s="9">
        <v>961.83479999999997</v>
      </c>
      <c r="I2994" s="9">
        <v>2.5095999999999998</v>
      </c>
      <c r="J2994" s="9">
        <v>2.5095999999999998</v>
      </c>
      <c r="K2994" s="10">
        <v>1</v>
      </c>
      <c r="L2994" s="9">
        <v>31.03</v>
      </c>
      <c r="M2994" s="19">
        <f>H2994*INDEX('Pliegos Tarifarios (Santiago)'!$B:$B,MATCH($B2994,'Pliegos Tarifarios (Santiago)'!$A:$A,0))</f>
        <v>126734.23875240001</v>
      </c>
      <c r="N2994" s="19">
        <f>I2994*INDEX('Pliegos Tarifarios (Santiago)'!$C:$C,MATCH($B2994,'Pliegos Tarifarios (Santiago)'!$A:$A,0))</f>
        <v>8695.7213367999993</v>
      </c>
      <c r="O2994" s="19">
        <f>J2994*INDEX('Pliegos Tarifarios (Santiago)'!$D:$D,MATCH($B2994,'Pliegos Tarifarios (Santiago)'!$A:$A,0))</f>
        <v>36486.695450399995</v>
      </c>
      <c r="P2994" s="19">
        <f>H2994*INDEX('Pliegos Tarifarios (Santiago)'!$E:$E,MATCH($B2994,'Pliegos Tarifarios (Santiago)'!$A:$A,0))</f>
        <v>12526.936435199999</v>
      </c>
      <c r="Q2994" s="19" cm="1">
        <f t="array" ref="Q2994">H2994*_xlfn.IFS(H2994&lt;=350,INDEX('Pliegos Tarifarios (Santiago)'!$F:$F,MATCH($B2994,'Pliegos Tarifarios (Santiago)'!$A:$A,0)),H2994&lt;=500,INDEX('Pliegos Tarifarios (Santiago)'!$G:$G,MATCH($B2994,'Pliegos Tarifarios (Santiago)'!$A:$A,0)),H2994&lt;=1000,INDEX('Pliegos Tarifarios (Santiago)'!$H:$H,MATCH($B2994,'Pliegos Tarifarios (Santiago)'!$A:$A,0)),H2994&lt;=5000,INDEX('Pliegos Tarifarios (Santiago)'!$I:$I,MATCH($B2994,'Pliegos Tarifarios (Santiago)'!$A:$A,0)),H2994&gt;5000,INDEX('Pliegos Tarifarios (Santiago)'!$J:$J,MATCH($B2994,'Pliegos Tarifarios (Santiago)'!$A:$A,0)))/1.19</f>
        <v>2313.2531072268907</v>
      </c>
      <c r="R2994" s="19">
        <f>INDEX('Pliegos Tarifarios (Santiago)'!$K:$K,MATCH($B2994,'Pliegos Tarifarios (Santiago)'!$A:$A,0))</f>
        <v>733.35299999999995</v>
      </c>
      <c r="S2994" s="21">
        <f t="shared" si="183"/>
        <v>187490.19808202691</v>
      </c>
      <c r="T2994" s="21">
        <f t="shared" si="184"/>
        <v>35623.13763558511</v>
      </c>
      <c r="U2994" s="19">
        <v>0</v>
      </c>
      <c r="V2994" s="21">
        <f t="shared" si="185"/>
        <v>223113.335717612</v>
      </c>
    </row>
    <row r="2995" spans="1:22" x14ac:dyDescent="0.3">
      <c r="A2995" s="7" t="s">
        <v>143</v>
      </c>
      <c r="B2995" s="7">
        <v>12</v>
      </c>
      <c r="C2995" s="8" t="s">
        <v>178</v>
      </c>
      <c r="D2995" s="7" t="s">
        <v>576</v>
      </c>
      <c r="E2995" s="7" t="s">
        <v>488</v>
      </c>
      <c r="F2995" s="8" t="s">
        <v>577</v>
      </c>
      <c r="G2995" s="7" t="s">
        <v>30</v>
      </c>
      <c r="H2995" s="9">
        <v>962.01589999999999</v>
      </c>
      <c r="I2995" s="9">
        <v>2.5009999999999999</v>
      </c>
      <c r="J2995" s="9">
        <v>2.4885999999999999</v>
      </c>
      <c r="K2995" s="10">
        <v>0.99504198320671733</v>
      </c>
      <c r="L2995" s="9">
        <v>31.03</v>
      </c>
      <c r="M2995" s="19">
        <f>H2995*INDEX('Pliegos Tarifarios (Santiago)'!$B:$B,MATCH($B2995,'Pliegos Tarifarios (Santiago)'!$A:$A,0))</f>
        <v>126758.1010317</v>
      </c>
      <c r="N2995" s="19">
        <f>I2995*INDEX('Pliegos Tarifarios (Santiago)'!$C:$C,MATCH($B2995,'Pliegos Tarifarios (Santiago)'!$A:$A,0))</f>
        <v>8665.9224830000003</v>
      </c>
      <c r="O2995" s="19">
        <f>J2995*INDEX('Pliegos Tarifarios (Santiago)'!$D:$D,MATCH($B2995,'Pliegos Tarifarios (Santiago)'!$A:$A,0))</f>
        <v>36181.379621399996</v>
      </c>
      <c r="P2995" s="19">
        <f>H2995*INDEX('Pliegos Tarifarios (Santiago)'!$E:$E,MATCH($B2995,'Pliegos Tarifarios (Santiago)'!$A:$A,0))</f>
        <v>12529.295081599999</v>
      </c>
      <c r="Q2995" s="19" cm="1">
        <f t="array" ref="Q2995">H2995*_xlfn.IFS(H2995&lt;=350,INDEX('Pliegos Tarifarios (Santiago)'!$F:$F,MATCH($B2995,'Pliegos Tarifarios (Santiago)'!$A:$A,0)),H2995&lt;=500,INDEX('Pliegos Tarifarios (Santiago)'!$G:$G,MATCH($B2995,'Pliegos Tarifarios (Santiago)'!$A:$A,0)),H2995&lt;=1000,INDEX('Pliegos Tarifarios (Santiago)'!$H:$H,MATCH($B2995,'Pliegos Tarifarios (Santiago)'!$A:$A,0)),H2995&lt;=5000,INDEX('Pliegos Tarifarios (Santiago)'!$I:$I,MATCH($B2995,'Pliegos Tarifarios (Santiago)'!$A:$A,0)),H2995&gt;5000,INDEX('Pliegos Tarifarios (Santiago)'!$J:$J,MATCH($B2995,'Pliegos Tarifarios (Santiago)'!$A:$A,0)))/1.19</f>
        <v>2313.6886603361345</v>
      </c>
      <c r="R2995" s="19">
        <f>INDEX('Pliegos Tarifarios (Santiago)'!$K:$K,MATCH($B2995,'Pliegos Tarifarios (Santiago)'!$A:$A,0))</f>
        <v>733.35299999999995</v>
      </c>
      <c r="S2995" s="21">
        <f t="shared" si="183"/>
        <v>187181.73987803614</v>
      </c>
      <c r="T2995" s="21">
        <f t="shared" si="184"/>
        <v>35564.530576826866</v>
      </c>
      <c r="U2995" s="19">
        <v>0</v>
      </c>
      <c r="V2995" s="21">
        <f t="shared" si="185"/>
        <v>222746.270454863</v>
      </c>
    </row>
    <row r="2996" spans="1:22" x14ac:dyDescent="0.3">
      <c r="A2996" s="7" t="s">
        <v>143</v>
      </c>
      <c r="B2996" s="7">
        <v>12</v>
      </c>
      <c r="C2996" s="8" t="s">
        <v>178</v>
      </c>
      <c r="D2996" s="7" t="s">
        <v>578</v>
      </c>
      <c r="E2996" s="7" t="s">
        <v>488</v>
      </c>
      <c r="F2996" s="8" t="s">
        <v>579</v>
      </c>
      <c r="G2996" s="7" t="s">
        <v>30</v>
      </c>
      <c r="H2996" s="9">
        <v>961.803</v>
      </c>
      <c r="I2996" s="9">
        <v>2.5619000000000001</v>
      </c>
      <c r="J2996" s="9">
        <v>2.5619000000000001</v>
      </c>
      <c r="K2996" s="10">
        <v>1</v>
      </c>
      <c r="L2996" s="9">
        <v>31.03</v>
      </c>
      <c r="M2996" s="19">
        <f>H2996*INDEX('Pliegos Tarifarios (Santiago)'!$B:$B,MATCH($B2996,'Pliegos Tarifarios (Santiago)'!$A:$A,0))</f>
        <v>126730.048689</v>
      </c>
      <c r="N2996" s="19">
        <f>I2996*INDEX('Pliegos Tarifarios (Santiago)'!$C:$C,MATCH($B2996,'Pliegos Tarifarios (Santiago)'!$A:$A,0))</f>
        <v>8876.9399477000006</v>
      </c>
      <c r="O2996" s="19">
        <f>J2996*INDEX('Pliegos Tarifarios (Santiago)'!$D:$D,MATCH($B2996,'Pliegos Tarifarios (Santiago)'!$A:$A,0))</f>
        <v>37247.077253100004</v>
      </c>
      <c r="P2996" s="19">
        <f>H2996*INDEX('Pliegos Tarifarios (Santiago)'!$E:$E,MATCH($B2996,'Pliegos Tarifarios (Santiago)'!$A:$A,0))</f>
        <v>12526.522271999998</v>
      </c>
      <c r="Q2996" s="19" cm="1">
        <f t="array" ref="Q2996">H2996*_xlfn.IFS(H2996&lt;=350,INDEX('Pliegos Tarifarios (Santiago)'!$F:$F,MATCH($B2996,'Pliegos Tarifarios (Santiago)'!$A:$A,0)),H2996&lt;=500,INDEX('Pliegos Tarifarios (Santiago)'!$G:$G,MATCH($B2996,'Pliegos Tarifarios (Santiago)'!$A:$A,0)),H2996&lt;=1000,INDEX('Pliegos Tarifarios (Santiago)'!$H:$H,MATCH($B2996,'Pliegos Tarifarios (Santiago)'!$A:$A,0)),H2996&lt;=5000,INDEX('Pliegos Tarifarios (Santiago)'!$I:$I,MATCH($B2996,'Pliegos Tarifarios (Santiago)'!$A:$A,0)),H2996&gt;5000,INDEX('Pliegos Tarifarios (Santiago)'!$J:$J,MATCH($B2996,'Pliegos Tarifarios (Santiago)'!$A:$A,0)))/1.19</f>
        <v>2313.1766268907563</v>
      </c>
      <c r="R2996" s="19">
        <f>INDEX('Pliegos Tarifarios (Santiago)'!$K:$K,MATCH($B2996,'Pliegos Tarifarios (Santiago)'!$A:$A,0))</f>
        <v>733.35299999999995</v>
      </c>
      <c r="S2996" s="21">
        <f t="shared" si="183"/>
        <v>188427.11778869075</v>
      </c>
      <c r="T2996" s="21">
        <f t="shared" si="184"/>
        <v>35801.152379851243</v>
      </c>
      <c r="U2996" s="19">
        <v>0</v>
      </c>
      <c r="V2996" s="21">
        <f t="shared" si="185"/>
        <v>224228.27016854199</v>
      </c>
    </row>
    <row r="2997" spans="1:22" x14ac:dyDescent="0.3">
      <c r="A2997" s="7" t="s">
        <v>143</v>
      </c>
      <c r="B2997" s="7">
        <v>12</v>
      </c>
      <c r="C2997" s="8" t="s">
        <v>178</v>
      </c>
      <c r="D2997" s="7" t="s">
        <v>580</v>
      </c>
      <c r="E2997" s="7" t="s">
        <v>488</v>
      </c>
      <c r="F2997" s="8" t="s">
        <v>581</v>
      </c>
      <c r="G2997" s="7" t="s">
        <v>30</v>
      </c>
      <c r="H2997" s="9">
        <v>959.0213</v>
      </c>
      <c r="I2997" s="9">
        <v>2.4973999999999998</v>
      </c>
      <c r="J2997" s="9">
        <v>2.4935999999999998</v>
      </c>
      <c r="K2997" s="10">
        <v>0.99847841755425637</v>
      </c>
      <c r="L2997" s="9">
        <v>30.94</v>
      </c>
      <c r="M2997" s="19">
        <f>H2997*INDEX('Pliegos Tarifarios (Santiago)'!$B:$B,MATCH($B2997,'Pliegos Tarifarios (Santiago)'!$A:$A,0))</f>
        <v>126363.5235519</v>
      </c>
      <c r="N2997" s="19">
        <f>I2997*INDEX('Pliegos Tarifarios (Santiago)'!$C:$C,MATCH($B2997,'Pliegos Tarifarios (Santiago)'!$A:$A,0))</f>
        <v>8653.4485442000005</v>
      </c>
      <c r="O2997" s="19">
        <f>J2997*INDEX('Pliegos Tarifarios (Santiago)'!$D:$D,MATCH($B2997,'Pliegos Tarifarios (Santiago)'!$A:$A,0))</f>
        <v>36254.073866399995</v>
      </c>
      <c r="P2997" s="19">
        <f>H2997*INDEX('Pliegos Tarifarios (Santiago)'!$E:$E,MATCH($B2997,'Pliegos Tarifarios (Santiago)'!$A:$A,0))</f>
        <v>12490.293411199998</v>
      </c>
      <c r="Q2997" s="19" cm="1">
        <f t="array" ref="Q2997">H2997*_xlfn.IFS(H2997&lt;=350,INDEX('Pliegos Tarifarios (Santiago)'!$F:$F,MATCH($B2997,'Pliegos Tarifarios (Santiago)'!$A:$A,0)),H2997&lt;=500,INDEX('Pliegos Tarifarios (Santiago)'!$G:$G,MATCH($B2997,'Pliegos Tarifarios (Santiago)'!$A:$A,0)),H2997&lt;=1000,INDEX('Pliegos Tarifarios (Santiago)'!$H:$H,MATCH($B2997,'Pliegos Tarifarios (Santiago)'!$A:$A,0)),H2997&lt;=5000,INDEX('Pliegos Tarifarios (Santiago)'!$I:$I,MATCH($B2997,'Pliegos Tarifarios (Santiago)'!$A:$A,0)),H2997&gt;5000,INDEX('Pliegos Tarifarios (Santiago)'!$J:$J,MATCH($B2997,'Pliegos Tarifarios (Santiago)'!$A:$A,0)))/1.19</f>
        <v>2306.4865215126051</v>
      </c>
      <c r="R2997" s="19">
        <f>INDEX('Pliegos Tarifarios (Santiago)'!$K:$K,MATCH($B2997,'Pliegos Tarifarios (Santiago)'!$A:$A,0))</f>
        <v>733.35299999999995</v>
      </c>
      <c r="S2997" s="21">
        <f t="shared" si="183"/>
        <v>186801.17889521259</v>
      </c>
      <c r="T2997" s="21">
        <f t="shared" si="184"/>
        <v>35492.223990090395</v>
      </c>
      <c r="U2997" s="19">
        <v>0</v>
      </c>
      <c r="V2997" s="21">
        <f t="shared" si="185"/>
        <v>222293.40288530299</v>
      </c>
    </row>
    <row r="2998" spans="1:22" x14ac:dyDescent="0.3">
      <c r="A2998" s="7" t="s">
        <v>143</v>
      </c>
      <c r="B2998" s="7">
        <v>12</v>
      </c>
      <c r="C2998" s="8" t="s">
        <v>178</v>
      </c>
      <c r="D2998" s="7" t="s">
        <v>582</v>
      </c>
      <c r="E2998" s="7" t="s">
        <v>488</v>
      </c>
      <c r="F2998" s="8" t="s">
        <v>583</v>
      </c>
      <c r="G2998" s="7" t="s">
        <v>30</v>
      </c>
      <c r="H2998" s="9">
        <v>961.45240000000001</v>
      </c>
      <c r="I2998" s="9">
        <v>2.5225</v>
      </c>
      <c r="J2998" s="9">
        <v>2.5225</v>
      </c>
      <c r="K2998" s="10">
        <v>1</v>
      </c>
      <c r="L2998" s="9">
        <v>31.01</v>
      </c>
      <c r="M2998" s="19">
        <f>H2998*INDEX('Pliegos Tarifarios (Santiago)'!$B:$B,MATCH($B2998,'Pliegos Tarifarios (Santiago)'!$A:$A,0))</f>
        <v>126683.8525812</v>
      </c>
      <c r="N2998" s="19">
        <f>I2998*INDEX('Pliegos Tarifarios (Santiago)'!$C:$C,MATCH($B2998,'Pliegos Tarifarios (Santiago)'!$A:$A,0))</f>
        <v>8740.4196174999997</v>
      </c>
      <c r="O2998" s="19">
        <f>J2998*INDEX('Pliegos Tarifarios (Santiago)'!$D:$D,MATCH($B2998,'Pliegos Tarifarios (Santiago)'!$A:$A,0))</f>
        <v>36674.246602500003</v>
      </c>
      <c r="P2998" s="19">
        <f>H2998*INDEX('Pliegos Tarifarios (Santiago)'!$E:$E,MATCH($B2998,'Pliegos Tarifarios (Santiago)'!$A:$A,0))</f>
        <v>12521.956057599999</v>
      </c>
      <c r="Q2998" s="19" cm="1">
        <f t="array" ref="Q2998">H2998*_xlfn.IFS(H2998&lt;=350,INDEX('Pliegos Tarifarios (Santiago)'!$F:$F,MATCH($B2998,'Pliegos Tarifarios (Santiago)'!$A:$A,0)),H2998&lt;=500,INDEX('Pliegos Tarifarios (Santiago)'!$G:$G,MATCH($B2998,'Pliegos Tarifarios (Santiago)'!$A:$A,0)),H2998&lt;=1000,INDEX('Pliegos Tarifarios (Santiago)'!$H:$H,MATCH($B2998,'Pliegos Tarifarios (Santiago)'!$A:$A,0)),H2998&lt;=5000,INDEX('Pliegos Tarifarios (Santiago)'!$I:$I,MATCH($B2998,'Pliegos Tarifarios (Santiago)'!$A:$A,0)),H2998&gt;5000,INDEX('Pliegos Tarifarios (Santiago)'!$J:$J,MATCH($B2998,'Pliegos Tarifarios (Santiago)'!$A:$A,0)))/1.19</f>
        <v>2312.3334191596641</v>
      </c>
      <c r="R2998" s="19">
        <f>INDEX('Pliegos Tarifarios (Santiago)'!$K:$K,MATCH($B2998,'Pliegos Tarifarios (Santiago)'!$A:$A,0))</f>
        <v>733.35299999999995</v>
      </c>
      <c r="S2998" s="21">
        <f t="shared" si="183"/>
        <v>187666.16127795968</v>
      </c>
      <c r="T2998" s="21">
        <f t="shared" si="184"/>
        <v>35656.570642812338</v>
      </c>
      <c r="U2998" s="19">
        <v>0</v>
      </c>
      <c r="V2998" s="21">
        <f t="shared" si="185"/>
        <v>223322.731920772</v>
      </c>
    </row>
    <row r="2999" spans="1:22" x14ac:dyDescent="0.3">
      <c r="A2999" s="7" t="s">
        <v>143</v>
      </c>
      <c r="B2999" s="7">
        <v>12</v>
      </c>
      <c r="C2999" s="8" t="s">
        <v>178</v>
      </c>
      <c r="D2999" s="7" t="s">
        <v>584</v>
      </c>
      <c r="E2999" s="7" t="s">
        <v>488</v>
      </c>
      <c r="F2999" s="8" t="s">
        <v>585</v>
      </c>
      <c r="G2999" s="7" t="s">
        <v>30</v>
      </c>
      <c r="H2999" s="9">
        <v>962.14520000000005</v>
      </c>
      <c r="I2999" s="9">
        <v>2.4897</v>
      </c>
      <c r="J2999" s="9">
        <v>2.4739</v>
      </c>
      <c r="K2999" s="10">
        <v>0.99365385387797722</v>
      </c>
      <c r="L2999" s="9">
        <v>31.04</v>
      </c>
      <c r="M2999" s="19">
        <f>H2999*INDEX('Pliegos Tarifarios (Santiago)'!$B:$B,MATCH($B2999,'Pliegos Tarifarios (Santiago)'!$A:$A,0))</f>
        <v>126775.13798760001</v>
      </c>
      <c r="N2999" s="19">
        <f>I2999*INDEX('Pliegos Tarifarios (Santiago)'!$C:$C,MATCH($B2999,'Pliegos Tarifarios (Santiago)'!$A:$A,0))</f>
        <v>8626.7681751</v>
      </c>
      <c r="O2999" s="19">
        <f>J2999*INDEX('Pliegos Tarifarios (Santiago)'!$D:$D,MATCH($B2999,'Pliegos Tarifarios (Santiago)'!$A:$A,0))</f>
        <v>35967.658541099998</v>
      </c>
      <c r="P2999" s="19">
        <f>H2999*INDEX('Pliegos Tarifarios (Santiago)'!$E:$E,MATCH($B2999,'Pliegos Tarifarios (Santiago)'!$A:$A,0))</f>
        <v>12530.979084799999</v>
      </c>
      <c r="Q2999" s="19" cm="1">
        <f t="array" ref="Q2999">H2999*_xlfn.IFS(H2999&lt;=350,INDEX('Pliegos Tarifarios (Santiago)'!$F:$F,MATCH($B2999,'Pliegos Tarifarios (Santiago)'!$A:$A,0)),H2999&lt;=500,INDEX('Pliegos Tarifarios (Santiago)'!$G:$G,MATCH($B2999,'Pliegos Tarifarios (Santiago)'!$A:$A,0)),H2999&lt;=1000,INDEX('Pliegos Tarifarios (Santiago)'!$H:$H,MATCH($B2999,'Pliegos Tarifarios (Santiago)'!$A:$A,0)),H2999&lt;=5000,INDEX('Pliegos Tarifarios (Santiago)'!$I:$I,MATCH($B2999,'Pliegos Tarifarios (Santiago)'!$A:$A,0)),H2999&gt;5000,INDEX('Pliegos Tarifarios (Santiago)'!$J:$J,MATCH($B2999,'Pliegos Tarifarios (Santiago)'!$A:$A,0)))/1.19</f>
        <v>2313.9996322689076</v>
      </c>
      <c r="R2999" s="19">
        <f>INDEX('Pliegos Tarifarios (Santiago)'!$K:$K,MATCH($B2999,'Pliegos Tarifarios (Santiago)'!$A:$A,0))</f>
        <v>733.35299999999995</v>
      </c>
      <c r="S2999" s="21">
        <f t="shared" si="183"/>
        <v>186947.89642086893</v>
      </c>
      <c r="T2999" s="21">
        <f t="shared" si="184"/>
        <v>35520.100319965095</v>
      </c>
      <c r="U2999" s="19">
        <v>0</v>
      </c>
      <c r="V2999" s="21">
        <f t="shared" si="185"/>
        <v>222467.99674083403</v>
      </c>
    </row>
    <row r="3000" spans="1:22" x14ac:dyDescent="0.3">
      <c r="A3000" s="7" t="s">
        <v>143</v>
      </c>
      <c r="B3000" s="7">
        <v>12</v>
      </c>
      <c r="C3000" s="8" t="s">
        <v>178</v>
      </c>
      <c r="D3000" s="7" t="s">
        <v>586</v>
      </c>
      <c r="E3000" s="7" t="s">
        <v>488</v>
      </c>
      <c r="F3000" s="8" t="s">
        <v>587</v>
      </c>
      <c r="G3000" s="7" t="s">
        <v>30</v>
      </c>
      <c r="H3000" s="9">
        <v>961.3836</v>
      </c>
      <c r="I3000" s="9">
        <v>2.5263</v>
      </c>
      <c r="J3000" s="9">
        <v>2.4786999999999999</v>
      </c>
      <c r="K3000" s="10">
        <v>0.98115821557218064</v>
      </c>
      <c r="L3000" s="9">
        <v>31.01</v>
      </c>
      <c r="M3000" s="19">
        <f>H3000*INDEX('Pliegos Tarifarios (Santiago)'!$B:$B,MATCH($B3000,'Pliegos Tarifarios (Santiago)'!$A:$A,0))</f>
        <v>126674.78728680001</v>
      </c>
      <c r="N3000" s="19">
        <f>I3000*INDEX('Pliegos Tarifarios (Santiago)'!$C:$C,MATCH($B3000,'Pliegos Tarifarios (Santiago)'!$A:$A,0))</f>
        <v>8753.5865529000002</v>
      </c>
      <c r="O3000" s="19">
        <f>J3000*INDEX('Pliegos Tarifarios (Santiago)'!$D:$D,MATCH($B3000,'Pliegos Tarifarios (Santiago)'!$A:$A,0))</f>
        <v>36037.4450163</v>
      </c>
      <c r="P3000" s="19">
        <f>H3000*INDEX('Pliegos Tarifarios (Santiago)'!$E:$E,MATCH($B3000,'Pliegos Tarifarios (Santiago)'!$A:$A,0))</f>
        <v>12521.060006399999</v>
      </c>
      <c r="Q3000" s="19" cm="1">
        <f t="array" ref="Q3000">H3000*_xlfn.IFS(H3000&lt;=350,INDEX('Pliegos Tarifarios (Santiago)'!$F:$F,MATCH($B3000,'Pliegos Tarifarios (Santiago)'!$A:$A,0)),H3000&lt;=500,INDEX('Pliegos Tarifarios (Santiago)'!$G:$G,MATCH($B3000,'Pliegos Tarifarios (Santiago)'!$A:$A,0)),H3000&lt;=1000,INDEX('Pliegos Tarifarios (Santiago)'!$H:$H,MATCH($B3000,'Pliegos Tarifarios (Santiago)'!$A:$A,0)),H3000&lt;=5000,INDEX('Pliegos Tarifarios (Santiago)'!$I:$I,MATCH($B3000,'Pliegos Tarifarios (Santiago)'!$A:$A,0)),H3000&gt;5000,INDEX('Pliegos Tarifarios (Santiago)'!$J:$J,MATCH($B3000,'Pliegos Tarifarios (Santiago)'!$A:$A,0)))/1.19</f>
        <v>2312.1679522689078</v>
      </c>
      <c r="R3000" s="19">
        <f>INDEX('Pliegos Tarifarios (Santiago)'!$K:$K,MATCH($B3000,'Pliegos Tarifarios (Santiago)'!$A:$A,0))</f>
        <v>733.35299999999995</v>
      </c>
      <c r="S3000" s="21">
        <f t="shared" si="183"/>
        <v>187032.39981466893</v>
      </c>
      <c r="T3000" s="21">
        <f t="shared" si="184"/>
        <v>35536.155964787096</v>
      </c>
      <c r="U3000" s="19">
        <v>0</v>
      </c>
      <c r="V3000" s="21">
        <f t="shared" si="185"/>
        <v>222568.55577945602</v>
      </c>
    </row>
    <row r="3001" spans="1:22" x14ac:dyDescent="0.3">
      <c r="A3001" s="7" t="s">
        <v>143</v>
      </c>
      <c r="B3001" s="7">
        <v>12</v>
      </c>
      <c r="C3001" s="8" t="s">
        <v>178</v>
      </c>
      <c r="D3001" s="7" t="s">
        <v>588</v>
      </c>
      <c r="E3001" s="7" t="s">
        <v>488</v>
      </c>
      <c r="F3001" s="8" t="s">
        <v>589</v>
      </c>
      <c r="G3001" s="7" t="s">
        <v>30</v>
      </c>
      <c r="H3001" s="9">
        <v>959.21220000000005</v>
      </c>
      <c r="I3001" s="9">
        <v>2.5434999999999999</v>
      </c>
      <c r="J3001" s="9">
        <v>2.5434999999999999</v>
      </c>
      <c r="K3001" s="10">
        <v>1</v>
      </c>
      <c r="L3001" s="9">
        <v>30.94</v>
      </c>
      <c r="M3001" s="19">
        <f>H3001*INDEX('Pliegos Tarifarios (Santiago)'!$B:$B,MATCH($B3001,'Pliegos Tarifarios (Santiago)'!$A:$A,0))</f>
        <v>126388.67710860001</v>
      </c>
      <c r="N3001" s="19">
        <f>I3001*INDEX('Pliegos Tarifarios (Santiago)'!$C:$C,MATCH($B3001,'Pliegos Tarifarios (Santiago)'!$A:$A,0))</f>
        <v>8813.1842605000002</v>
      </c>
      <c r="O3001" s="19">
        <f>J3001*INDEX('Pliegos Tarifarios (Santiago)'!$D:$D,MATCH($B3001,'Pliegos Tarifarios (Santiago)'!$A:$A,0))</f>
        <v>36979.562431499995</v>
      </c>
      <c r="P3001" s="19">
        <f>H3001*INDEX('Pliegos Tarifarios (Santiago)'!$E:$E,MATCH($B3001,'Pliegos Tarifarios (Santiago)'!$A:$A,0))</f>
        <v>12492.779692800001</v>
      </c>
      <c r="Q3001" s="19" cm="1">
        <f t="array" ref="Q3001">H3001*_xlfn.IFS(H3001&lt;=350,INDEX('Pliegos Tarifarios (Santiago)'!$F:$F,MATCH($B3001,'Pliegos Tarifarios (Santiago)'!$A:$A,0)),H3001&lt;=500,INDEX('Pliegos Tarifarios (Santiago)'!$G:$G,MATCH($B3001,'Pliegos Tarifarios (Santiago)'!$A:$A,0)),H3001&lt;=1000,INDEX('Pliegos Tarifarios (Santiago)'!$H:$H,MATCH($B3001,'Pliegos Tarifarios (Santiago)'!$A:$A,0)),H3001&lt;=5000,INDEX('Pliegos Tarifarios (Santiago)'!$I:$I,MATCH($B3001,'Pliegos Tarifarios (Santiago)'!$A:$A,0)),H3001&gt;5000,INDEX('Pliegos Tarifarios (Santiago)'!$J:$J,MATCH($B3001,'Pliegos Tarifarios (Santiago)'!$A:$A,0)))/1.19</f>
        <v>2306.9456440336139</v>
      </c>
      <c r="R3001" s="19">
        <f>INDEX('Pliegos Tarifarios (Santiago)'!$K:$K,MATCH($B3001,'Pliegos Tarifarios (Santiago)'!$A:$A,0))</f>
        <v>733.35299999999995</v>
      </c>
      <c r="S3001" s="21">
        <f t="shared" si="183"/>
        <v>187714.50213743362</v>
      </c>
      <c r="T3001" s="21">
        <f t="shared" si="184"/>
        <v>35665.755406112388</v>
      </c>
      <c r="U3001" s="19">
        <v>0</v>
      </c>
      <c r="V3001" s="21">
        <f t="shared" si="185"/>
        <v>223380.257543546</v>
      </c>
    </row>
    <row r="3002" spans="1:22" x14ac:dyDescent="0.3">
      <c r="A3002" s="7" t="s">
        <v>143</v>
      </c>
      <c r="B3002" s="7">
        <v>12</v>
      </c>
      <c r="C3002" s="8" t="s">
        <v>178</v>
      </c>
      <c r="D3002" s="7" t="s">
        <v>590</v>
      </c>
      <c r="E3002" s="7" t="s">
        <v>488</v>
      </c>
      <c r="F3002" s="8" t="s">
        <v>591</v>
      </c>
      <c r="G3002" s="7" t="s">
        <v>30</v>
      </c>
      <c r="H3002" s="9">
        <v>959.71730000000002</v>
      </c>
      <c r="I3002" s="9">
        <v>2.5133000000000001</v>
      </c>
      <c r="J3002" s="9">
        <v>2.4308999999999998</v>
      </c>
      <c r="K3002" s="10">
        <v>0.96721441928938034</v>
      </c>
      <c r="L3002" s="9">
        <v>30.96</v>
      </c>
      <c r="M3002" s="19">
        <f>H3002*INDEX('Pliegos Tarifarios (Santiago)'!$B:$B,MATCH($B3002,'Pliegos Tarifarios (Santiago)'!$A:$A,0))</f>
        <v>126455.23059990001</v>
      </c>
      <c r="N3002" s="19">
        <f>I3002*INDEX('Pliegos Tarifarios (Santiago)'!$C:$C,MATCH($B3002,'Pliegos Tarifarios (Santiago)'!$A:$A,0))</f>
        <v>8708.5417739000004</v>
      </c>
      <c r="O3002" s="19">
        <f>J3002*INDEX('Pliegos Tarifarios (Santiago)'!$D:$D,MATCH($B3002,'Pliegos Tarifarios (Santiago)'!$A:$A,0))</f>
        <v>35342.488034099995</v>
      </c>
      <c r="P3002" s="19">
        <f>H3002*INDEX('Pliegos Tarifarios (Santiago)'!$E:$E,MATCH($B3002,'Pliegos Tarifarios (Santiago)'!$A:$A,0))</f>
        <v>12499.358115199999</v>
      </c>
      <c r="Q3002" s="19" cm="1">
        <f t="array" ref="Q3002">H3002*_xlfn.IFS(H3002&lt;=350,INDEX('Pliegos Tarifarios (Santiago)'!$F:$F,MATCH($B3002,'Pliegos Tarifarios (Santiago)'!$A:$A,0)),H3002&lt;=500,INDEX('Pliegos Tarifarios (Santiago)'!$G:$G,MATCH($B3002,'Pliegos Tarifarios (Santiago)'!$A:$A,0)),H3002&lt;=1000,INDEX('Pliegos Tarifarios (Santiago)'!$H:$H,MATCH($B3002,'Pliegos Tarifarios (Santiago)'!$A:$A,0)),H3002&lt;=5000,INDEX('Pliegos Tarifarios (Santiago)'!$I:$I,MATCH($B3002,'Pliegos Tarifarios (Santiago)'!$A:$A,0)),H3002&gt;5000,INDEX('Pliegos Tarifarios (Santiago)'!$J:$J,MATCH($B3002,'Pliegos Tarifarios (Santiago)'!$A:$A,0)))/1.19</f>
        <v>2308.1604307563025</v>
      </c>
      <c r="R3002" s="19">
        <f>INDEX('Pliegos Tarifarios (Santiago)'!$K:$K,MATCH($B3002,'Pliegos Tarifarios (Santiago)'!$A:$A,0))</f>
        <v>733.35299999999995</v>
      </c>
      <c r="S3002" s="21">
        <f t="shared" si="183"/>
        <v>186047.13195385635</v>
      </c>
      <c r="T3002" s="21">
        <f t="shared" si="184"/>
        <v>35348.955071232711</v>
      </c>
      <c r="U3002" s="19">
        <v>0</v>
      </c>
      <c r="V3002" s="21">
        <f t="shared" si="185"/>
        <v>221396.08702508907</v>
      </c>
    </row>
    <row r="3003" spans="1:22" x14ac:dyDescent="0.3">
      <c r="A3003" s="7" t="s">
        <v>143</v>
      </c>
      <c r="B3003" s="7">
        <v>12</v>
      </c>
      <c r="C3003" s="8" t="s">
        <v>178</v>
      </c>
      <c r="D3003" s="7" t="s">
        <v>592</v>
      </c>
      <c r="E3003" s="7" t="s">
        <v>488</v>
      </c>
      <c r="F3003" s="8" t="s">
        <v>593</v>
      </c>
      <c r="G3003" s="7" t="s">
        <v>30</v>
      </c>
      <c r="H3003" s="9">
        <v>963.04039999999998</v>
      </c>
      <c r="I3003" s="9">
        <v>2.5076999999999998</v>
      </c>
      <c r="J3003" s="9">
        <v>2.5019</v>
      </c>
      <c r="K3003" s="10">
        <v>0.99768712365912993</v>
      </c>
      <c r="L3003" s="9">
        <v>31.07</v>
      </c>
      <c r="M3003" s="19">
        <f>H3003*INDEX('Pliegos Tarifarios (Santiago)'!$B:$B,MATCH($B3003,'Pliegos Tarifarios (Santiago)'!$A:$A,0))</f>
        <v>126893.0922252</v>
      </c>
      <c r="N3003" s="19">
        <f>I3003*INDEX('Pliegos Tarifarios (Santiago)'!$C:$C,MATCH($B3003,'Pliegos Tarifarios (Santiago)'!$A:$A,0))</f>
        <v>8689.1378690999991</v>
      </c>
      <c r="O3003" s="19">
        <f>J3003*INDEX('Pliegos Tarifarios (Santiago)'!$D:$D,MATCH($B3003,'Pliegos Tarifarios (Santiago)'!$A:$A,0))</f>
        <v>36374.746313100004</v>
      </c>
      <c r="P3003" s="19">
        <f>H3003*INDEX('Pliegos Tarifarios (Santiago)'!$E:$E,MATCH($B3003,'Pliegos Tarifarios (Santiago)'!$A:$A,0))</f>
        <v>12542.638169599999</v>
      </c>
      <c r="Q3003" s="19" cm="1">
        <f t="array" ref="Q3003">H3003*_xlfn.IFS(H3003&lt;=350,INDEX('Pliegos Tarifarios (Santiago)'!$F:$F,MATCH($B3003,'Pliegos Tarifarios (Santiago)'!$A:$A,0)),H3003&lt;=500,INDEX('Pliegos Tarifarios (Santiago)'!$G:$G,MATCH($B3003,'Pliegos Tarifarios (Santiago)'!$A:$A,0)),H3003&lt;=1000,INDEX('Pliegos Tarifarios (Santiago)'!$H:$H,MATCH($B3003,'Pliegos Tarifarios (Santiago)'!$A:$A,0)),H3003&lt;=5000,INDEX('Pliegos Tarifarios (Santiago)'!$I:$I,MATCH($B3003,'Pliegos Tarifarios (Santiago)'!$A:$A,0)),H3003&gt;5000,INDEX('Pliegos Tarifarios (Santiago)'!$J:$J,MATCH($B3003,'Pliegos Tarifarios (Santiago)'!$A:$A,0)))/1.19</f>
        <v>2316.1526258823528</v>
      </c>
      <c r="R3003" s="19">
        <f>INDEX('Pliegos Tarifarios (Santiago)'!$K:$K,MATCH($B3003,'Pliegos Tarifarios (Santiago)'!$A:$A,0))</f>
        <v>733.35299999999995</v>
      </c>
      <c r="S3003" s="21">
        <f t="shared" si="183"/>
        <v>187549.12020288236</v>
      </c>
      <c r="T3003" s="21">
        <f t="shared" si="184"/>
        <v>35634.332838547649</v>
      </c>
      <c r="U3003" s="19">
        <v>0</v>
      </c>
      <c r="V3003" s="21">
        <f t="shared" si="185"/>
        <v>223183.45304143001</v>
      </c>
    </row>
    <row r="3004" spans="1:22" x14ac:dyDescent="0.3">
      <c r="A3004" s="7" t="s">
        <v>143</v>
      </c>
      <c r="B3004" s="7">
        <v>12</v>
      </c>
      <c r="C3004" s="8" t="s">
        <v>178</v>
      </c>
      <c r="D3004" s="7" t="s">
        <v>594</v>
      </c>
      <c r="E3004" s="7" t="s">
        <v>488</v>
      </c>
      <c r="F3004" s="8" t="s">
        <v>595</v>
      </c>
      <c r="G3004" s="7" t="s">
        <v>30</v>
      </c>
      <c r="H3004" s="9">
        <v>961.00300000000004</v>
      </c>
      <c r="I3004" s="9">
        <v>2.5573999999999999</v>
      </c>
      <c r="J3004" s="9">
        <v>2.4790999999999999</v>
      </c>
      <c r="K3004" s="10">
        <v>0.96938296707593652</v>
      </c>
      <c r="L3004" s="9">
        <v>31</v>
      </c>
      <c r="M3004" s="19">
        <f>H3004*INDEX('Pliegos Tarifarios (Santiago)'!$B:$B,MATCH($B3004,'Pliegos Tarifarios (Santiago)'!$A:$A,0))</f>
        <v>126624.63828900001</v>
      </c>
      <c r="N3004" s="19">
        <f>I3004*INDEX('Pliegos Tarifarios (Santiago)'!$C:$C,MATCH($B3004,'Pliegos Tarifarios (Santiago)'!$A:$A,0))</f>
        <v>8861.3475242000004</v>
      </c>
      <c r="O3004" s="19">
        <f>J3004*INDEX('Pliegos Tarifarios (Santiago)'!$D:$D,MATCH($B3004,'Pliegos Tarifarios (Santiago)'!$A:$A,0))</f>
        <v>36043.2605559</v>
      </c>
      <c r="P3004" s="19">
        <f>H3004*INDEX('Pliegos Tarifarios (Santiago)'!$E:$E,MATCH($B3004,'Pliegos Tarifarios (Santiago)'!$A:$A,0))</f>
        <v>12516.103072</v>
      </c>
      <c r="Q3004" s="19" cm="1">
        <f t="array" ref="Q3004">H3004*_xlfn.IFS(H3004&lt;=350,INDEX('Pliegos Tarifarios (Santiago)'!$F:$F,MATCH($B3004,'Pliegos Tarifarios (Santiago)'!$A:$A,0)),H3004&lt;=500,INDEX('Pliegos Tarifarios (Santiago)'!$G:$G,MATCH($B3004,'Pliegos Tarifarios (Santiago)'!$A:$A,0)),H3004&lt;=1000,INDEX('Pliegos Tarifarios (Santiago)'!$H:$H,MATCH($B3004,'Pliegos Tarifarios (Santiago)'!$A:$A,0)),H3004&lt;=5000,INDEX('Pliegos Tarifarios (Santiago)'!$I:$I,MATCH($B3004,'Pliegos Tarifarios (Santiago)'!$A:$A,0)),H3004&gt;5000,INDEX('Pliegos Tarifarios (Santiago)'!$J:$J,MATCH($B3004,'Pliegos Tarifarios (Santiago)'!$A:$A,0)))/1.19</f>
        <v>2311.2525932773115</v>
      </c>
      <c r="R3004" s="19">
        <f>INDEX('Pliegos Tarifarios (Santiago)'!$K:$K,MATCH($B3004,'Pliegos Tarifarios (Santiago)'!$A:$A,0))</f>
        <v>733.35299999999995</v>
      </c>
      <c r="S3004" s="21">
        <f t="shared" si="183"/>
        <v>187089.95503437732</v>
      </c>
      <c r="T3004" s="21">
        <f t="shared" si="184"/>
        <v>35547.091456531693</v>
      </c>
      <c r="U3004" s="19">
        <v>0</v>
      </c>
      <c r="V3004" s="21">
        <f t="shared" si="185"/>
        <v>222637.04649090901</v>
      </c>
    </row>
    <row r="3005" spans="1:22" x14ac:dyDescent="0.3">
      <c r="A3005" s="7" t="s">
        <v>143</v>
      </c>
      <c r="B3005" s="7">
        <v>12</v>
      </c>
      <c r="C3005" s="8" t="s">
        <v>178</v>
      </c>
      <c r="D3005" s="7" t="s">
        <v>596</v>
      </c>
      <c r="E3005" s="7" t="s">
        <v>488</v>
      </c>
      <c r="F3005" s="8" t="s">
        <v>597</v>
      </c>
      <c r="G3005" s="7" t="s">
        <v>30</v>
      </c>
      <c r="H3005" s="9">
        <v>960.46079999999995</v>
      </c>
      <c r="I3005" s="9">
        <v>2.52</v>
      </c>
      <c r="J3005" s="9">
        <v>2.5156999999999998</v>
      </c>
      <c r="K3005" s="10">
        <v>0.99829365079365073</v>
      </c>
      <c r="L3005" s="9">
        <v>30.98</v>
      </c>
      <c r="M3005" s="19">
        <f>H3005*INDEX('Pliegos Tarifarios (Santiago)'!$B:$B,MATCH($B3005,'Pliegos Tarifarios (Santiago)'!$A:$A,0))</f>
        <v>126553.1963904</v>
      </c>
      <c r="N3005" s="19">
        <f>I3005*INDEX('Pliegos Tarifarios (Santiago)'!$C:$C,MATCH($B3005,'Pliegos Tarifarios (Santiago)'!$A:$A,0))</f>
        <v>8731.757160000001</v>
      </c>
      <c r="O3005" s="19">
        <f>J3005*INDEX('Pliegos Tarifarios (Santiago)'!$D:$D,MATCH($B3005,'Pliegos Tarifarios (Santiago)'!$A:$A,0))</f>
        <v>36575.3824293</v>
      </c>
      <c r="P3005" s="19">
        <f>H3005*INDEX('Pliegos Tarifarios (Santiago)'!$E:$E,MATCH($B3005,'Pliegos Tarifarios (Santiago)'!$A:$A,0))</f>
        <v>12509.041459199998</v>
      </c>
      <c r="Q3005" s="19" cm="1">
        <f t="array" ref="Q3005">H3005*_xlfn.IFS(H3005&lt;=350,INDEX('Pliegos Tarifarios (Santiago)'!$F:$F,MATCH($B3005,'Pliegos Tarifarios (Santiago)'!$A:$A,0)),H3005&lt;=500,INDEX('Pliegos Tarifarios (Santiago)'!$G:$G,MATCH($B3005,'Pliegos Tarifarios (Santiago)'!$A:$A,0)),H3005&lt;=1000,INDEX('Pliegos Tarifarios (Santiago)'!$H:$H,MATCH($B3005,'Pliegos Tarifarios (Santiago)'!$A:$A,0)),H3005&lt;=5000,INDEX('Pliegos Tarifarios (Santiago)'!$I:$I,MATCH($B3005,'Pliegos Tarifarios (Santiago)'!$A:$A,0)),H3005&gt;5000,INDEX('Pliegos Tarifarios (Santiago)'!$J:$J,MATCH($B3005,'Pliegos Tarifarios (Santiago)'!$A:$A,0)))/1.19</f>
        <v>2309.9485794957982</v>
      </c>
      <c r="R3005" s="19">
        <f>INDEX('Pliegos Tarifarios (Santiago)'!$K:$K,MATCH($B3005,'Pliegos Tarifarios (Santiago)'!$A:$A,0))</f>
        <v>733.35299999999995</v>
      </c>
      <c r="S3005" s="21">
        <f t="shared" si="183"/>
        <v>187412.67901839581</v>
      </c>
      <c r="T3005" s="21">
        <f t="shared" si="184"/>
        <v>35608.409013495206</v>
      </c>
      <c r="U3005" s="19">
        <v>0</v>
      </c>
      <c r="V3005" s="21">
        <f t="shared" si="185"/>
        <v>223021.08803189101</v>
      </c>
    </row>
    <row r="3006" spans="1:22" x14ac:dyDescent="0.3">
      <c r="A3006" s="7" t="s">
        <v>143</v>
      </c>
      <c r="B3006" s="7">
        <v>12</v>
      </c>
      <c r="C3006" s="8" t="s">
        <v>178</v>
      </c>
      <c r="D3006" s="7" t="s">
        <v>598</v>
      </c>
      <c r="E3006" s="7" t="s">
        <v>488</v>
      </c>
      <c r="F3006" s="8" t="s">
        <v>599</v>
      </c>
      <c r="G3006" s="7" t="s">
        <v>30</v>
      </c>
      <c r="H3006" s="9">
        <v>958.45699999999999</v>
      </c>
      <c r="I3006" s="9">
        <v>2.5171999999999999</v>
      </c>
      <c r="J3006" s="9">
        <v>2.4994000000000001</v>
      </c>
      <c r="K3006" s="10">
        <v>0.99292865088193238</v>
      </c>
      <c r="L3006" s="9">
        <v>30.92</v>
      </c>
      <c r="M3006" s="19">
        <f>H3006*INDEX('Pliegos Tarifarios (Santiago)'!$B:$B,MATCH($B3006,'Pliegos Tarifarios (Santiago)'!$A:$A,0))</f>
        <v>126289.169691</v>
      </c>
      <c r="N3006" s="19">
        <f>I3006*INDEX('Pliegos Tarifarios (Santiago)'!$C:$C,MATCH($B3006,'Pliegos Tarifarios (Santiago)'!$A:$A,0))</f>
        <v>8722.0552076000004</v>
      </c>
      <c r="O3006" s="19">
        <f>J3006*INDEX('Pliegos Tarifarios (Santiago)'!$D:$D,MATCH($B3006,'Pliegos Tarifarios (Santiago)'!$A:$A,0))</f>
        <v>36338.399190600001</v>
      </c>
      <c r="P3006" s="19">
        <f>H3006*INDEX('Pliegos Tarifarios (Santiago)'!$E:$E,MATCH($B3006,'Pliegos Tarifarios (Santiago)'!$A:$A,0))</f>
        <v>12482.943968</v>
      </c>
      <c r="Q3006" s="19" cm="1">
        <f t="array" ref="Q3006">H3006*_xlfn.IFS(H3006&lt;=350,INDEX('Pliegos Tarifarios (Santiago)'!$F:$F,MATCH($B3006,'Pliegos Tarifarios (Santiago)'!$A:$A,0)),H3006&lt;=500,INDEX('Pliegos Tarifarios (Santiago)'!$G:$G,MATCH($B3006,'Pliegos Tarifarios (Santiago)'!$A:$A,0)),H3006&lt;=1000,INDEX('Pliegos Tarifarios (Santiago)'!$H:$H,MATCH($B3006,'Pliegos Tarifarios (Santiago)'!$A:$A,0)),H3006&lt;=5000,INDEX('Pliegos Tarifarios (Santiago)'!$I:$I,MATCH($B3006,'Pliegos Tarifarios (Santiago)'!$A:$A,0)),H3006&gt;5000,INDEX('Pliegos Tarifarios (Santiago)'!$J:$J,MATCH($B3006,'Pliegos Tarifarios (Santiago)'!$A:$A,0)))/1.19</f>
        <v>2305.1293563025215</v>
      </c>
      <c r="R3006" s="19">
        <f>INDEX('Pliegos Tarifarios (Santiago)'!$K:$K,MATCH($B3006,'Pliegos Tarifarios (Santiago)'!$A:$A,0))</f>
        <v>733.35299999999995</v>
      </c>
      <c r="S3006" s="21">
        <f t="shared" si="183"/>
        <v>186871.05041350253</v>
      </c>
      <c r="T3006" s="21">
        <f t="shared" si="184"/>
        <v>35505.499578565483</v>
      </c>
      <c r="U3006" s="19">
        <v>0</v>
      </c>
      <c r="V3006" s="21">
        <f t="shared" si="185"/>
        <v>222376.549992068</v>
      </c>
    </row>
    <row r="3007" spans="1:22" x14ac:dyDescent="0.3">
      <c r="A3007" s="7" t="s">
        <v>143</v>
      </c>
      <c r="B3007" s="7">
        <v>12</v>
      </c>
      <c r="C3007" s="8" t="s">
        <v>178</v>
      </c>
      <c r="D3007" s="7" t="s">
        <v>600</v>
      </c>
      <c r="E3007" s="7" t="s">
        <v>488</v>
      </c>
      <c r="F3007" s="8" t="s">
        <v>601</v>
      </c>
      <c r="G3007" s="7" t="s">
        <v>30</v>
      </c>
      <c r="H3007" s="9">
        <v>960.51130000000001</v>
      </c>
      <c r="I3007" s="9">
        <v>2.5327000000000002</v>
      </c>
      <c r="J3007" s="9">
        <v>2.4573</v>
      </c>
      <c r="K3007" s="10">
        <v>0.97022939945512687</v>
      </c>
      <c r="L3007" s="9">
        <v>30.98</v>
      </c>
      <c r="M3007" s="19">
        <f>H3007*INDEX('Pliegos Tarifarios (Santiago)'!$B:$B,MATCH($B3007,'Pliegos Tarifarios (Santiago)'!$A:$A,0))</f>
        <v>126559.8504219</v>
      </c>
      <c r="N3007" s="19">
        <f>I3007*INDEX('Pliegos Tarifarios (Santiago)'!$C:$C,MATCH($B3007,'Pliegos Tarifarios (Santiago)'!$A:$A,0))</f>
        <v>8775.7624441000007</v>
      </c>
      <c r="O3007" s="19">
        <f>J3007*INDEX('Pliegos Tarifarios (Santiago)'!$D:$D,MATCH($B3007,'Pliegos Tarifarios (Santiago)'!$A:$A,0))</f>
        <v>35726.313647700001</v>
      </c>
      <c r="P3007" s="19">
        <f>H3007*INDEX('Pliegos Tarifarios (Santiago)'!$E:$E,MATCH($B3007,'Pliegos Tarifarios (Santiago)'!$A:$A,0))</f>
        <v>12509.6991712</v>
      </c>
      <c r="Q3007" s="19" cm="1">
        <f t="array" ref="Q3007">H3007*_xlfn.IFS(H3007&lt;=350,INDEX('Pliegos Tarifarios (Santiago)'!$F:$F,MATCH($B3007,'Pliegos Tarifarios (Santiago)'!$A:$A,0)),H3007&lt;=500,INDEX('Pliegos Tarifarios (Santiago)'!$G:$G,MATCH($B3007,'Pliegos Tarifarios (Santiago)'!$A:$A,0)),H3007&lt;=1000,INDEX('Pliegos Tarifarios (Santiago)'!$H:$H,MATCH($B3007,'Pliegos Tarifarios (Santiago)'!$A:$A,0)),H3007&lt;=5000,INDEX('Pliegos Tarifarios (Santiago)'!$I:$I,MATCH($B3007,'Pliegos Tarifarios (Santiago)'!$A:$A,0)),H3007&gt;5000,INDEX('Pliegos Tarifarios (Santiago)'!$J:$J,MATCH($B3007,'Pliegos Tarifarios (Santiago)'!$A:$A,0)))/1.19</f>
        <v>2310.0700341176475</v>
      </c>
      <c r="R3007" s="19">
        <f>INDEX('Pliegos Tarifarios (Santiago)'!$K:$K,MATCH($B3007,'Pliegos Tarifarios (Santiago)'!$A:$A,0))</f>
        <v>733.35299999999995</v>
      </c>
      <c r="S3007" s="21">
        <f t="shared" si="183"/>
        <v>186615.04871901765</v>
      </c>
      <c r="T3007" s="21">
        <f t="shared" si="184"/>
        <v>35456.859256613352</v>
      </c>
      <c r="U3007" s="19">
        <v>0</v>
      </c>
      <c r="V3007" s="21">
        <f t="shared" si="185"/>
        <v>222071.90797563101</v>
      </c>
    </row>
    <row r="3008" spans="1:22" x14ac:dyDescent="0.3">
      <c r="A3008" s="7" t="s">
        <v>143</v>
      </c>
      <c r="B3008" s="7">
        <v>12</v>
      </c>
      <c r="C3008" s="8" t="s">
        <v>178</v>
      </c>
      <c r="D3008" s="7" t="s">
        <v>602</v>
      </c>
      <c r="E3008" s="7" t="s">
        <v>488</v>
      </c>
      <c r="F3008" s="8" t="s">
        <v>603</v>
      </c>
      <c r="G3008" s="7" t="s">
        <v>30</v>
      </c>
      <c r="H3008" s="9">
        <v>959.90269999999998</v>
      </c>
      <c r="I3008" s="9">
        <v>2.5127999999999999</v>
      </c>
      <c r="J3008" s="9">
        <v>2.4607000000000001</v>
      </c>
      <c r="K3008" s="10">
        <v>0.9792661572747533</v>
      </c>
      <c r="L3008" s="9">
        <v>30.96</v>
      </c>
      <c r="M3008" s="19">
        <f>H3008*INDEX('Pliegos Tarifarios (Santiago)'!$B:$B,MATCH($B3008,'Pliegos Tarifarios (Santiago)'!$A:$A,0))</f>
        <v>126479.6594601</v>
      </c>
      <c r="N3008" s="19">
        <f>I3008*INDEX('Pliegos Tarifarios (Santiago)'!$C:$C,MATCH($B3008,'Pliegos Tarifarios (Santiago)'!$A:$A,0))</f>
        <v>8706.8092823999996</v>
      </c>
      <c r="O3008" s="19">
        <f>J3008*INDEX('Pliegos Tarifarios (Santiago)'!$D:$D,MATCH($B3008,'Pliegos Tarifarios (Santiago)'!$A:$A,0))</f>
        <v>35775.745734299999</v>
      </c>
      <c r="P3008" s="19">
        <f>H3008*INDEX('Pliegos Tarifarios (Santiago)'!$E:$E,MATCH($B3008,'Pliegos Tarifarios (Santiago)'!$A:$A,0))</f>
        <v>12501.772764799998</v>
      </c>
      <c r="Q3008" s="19" cm="1">
        <f t="array" ref="Q3008">H3008*_xlfn.IFS(H3008&lt;=350,INDEX('Pliegos Tarifarios (Santiago)'!$F:$F,MATCH($B3008,'Pliegos Tarifarios (Santiago)'!$A:$A,0)),H3008&lt;=500,INDEX('Pliegos Tarifarios (Santiago)'!$G:$G,MATCH($B3008,'Pliegos Tarifarios (Santiago)'!$A:$A,0)),H3008&lt;=1000,INDEX('Pliegos Tarifarios (Santiago)'!$H:$H,MATCH($B3008,'Pliegos Tarifarios (Santiago)'!$A:$A,0)),H3008&lt;=5000,INDEX('Pliegos Tarifarios (Santiago)'!$I:$I,MATCH($B3008,'Pliegos Tarifarios (Santiago)'!$A:$A,0)),H3008&gt;5000,INDEX('Pliegos Tarifarios (Santiago)'!$J:$J,MATCH($B3008,'Pliegos Tarifarios (Santiago)'!$A:$A,0)))/1.19</f>
        <v>2308.6063255462186</v>
      </c>
      <c r="R3008" s="19">
        <f>INDEX('Pliegos Tarifarios (Santiago)'!$K:$K,MATCH($B3008,'Pliegos Tarifarios (Santiago)'!$A:$A,0))</f>
        <v>733.35299999999995</v>
      </c>
      <c r="S3008" s="21">
        <f t="shared" ref="S3008" si="186">SUM(M3008:R3008)</f>
        <v>186505.94656714622</v>
      </c>
      <c r="T3008" s="21">
        <f t="shared" si="184"/>
        <v>35436.12984775778</v>
      </c>
      <c r="U3008" s="19">
        <v>0</v>
      </c>
      <c r="V3008" s="21">
        <f t="shared" si="185"/>
        <v>221942.076414904</v>
      </c>
    </row>
    <row r="3009" spans="1:22" x14ac:dyDescent="0.3">
      <c r="A3009" s="7" t="s">
        <v>143</v>
      </c>
      <c r="B3009" s="7">
        <v>12</v>
      </c>
      <c r="C3009" s="8" t="s">
        <v>178</v>
      </c>
      <c r="D3009" s="7" t="s">
        <v>604</v>
      </c>
      <c r="E3009" s="7" t="s">
        <v>488</v>
      </c>
      <c r="F3009" s="8" t="s">
        <v>605</v>
      </c>
      <c r="G3009" s="7" t="s">
        <v>30</v>
      </c>
      <c r="H3009" s="9">
        <v>960.39570000000003</v>
      </c>
      <c r="I3009" s="9">
        <v>2.4918999999999998</v>
      </c>
      <c r="J3009" s="9">
        <v>2.4876</v>
      </c>
      <c r="K3009" s="10">
        <v>0.99827440908543696</v>
      </c>
      <c r="L3009" s="9">
        <v>30.98</v>
      </c>
      <c r="M3009" s="19">
        <f>H3009*INDEX('Pliegos Tarifarios (Santiago)'!$B:$B,MATCH($B3009,'Pliegos Tarifarios (Santiago)'!$A:$A,0))</f>
        <v>126544.61861910002</v>
      </c>
      <c r="N3009" s="19">
        <f>I3009*INDEX('Pliegos Tarifarios (Santiago)'!$C:$C,MATCH($B3009,'Pliegos Tarifarios (Santiago)'!$A:$A,0))</f>
        <v>8634.3911377000004</v>
      </c>
      <c r="O3009" s="19">
        <f>J3009*INDEX('Pliegos Tarifarios (Santiago)'!$D:$D,MATCH($B3009,'Pliegos Tarifarios (Santiago)'!$A:$A,0))</f>
        <v>36166.840772399999</v>
      </c>
      <c r="P3009" s="19">
        <f>H3009*INDEX('Pliegos Tarifarios (Santiago)'!$E:$E,MATCH($B3009,'Pliegos Tarifarios (Santiago)'!$A:$A,0))</f>
        <v>12508.1935968</v>
      </c>
      <c r="Q3009" s="19" cm="1">
        <f t="array" ref="Q3009">H3009*_xlfn.IFS(H3009&lt;=350,INDEX('Pliegos Tarifarios (Santiago)'!$F:$F,MATCH($B3009,'Pliegos Tarifarios (Santiago)'!$A:$A,0)),H3009&lt;=500,INDEX('Pliegos Tarifarios (Santiago)'!$G:$G,MATCH($B3009,'Pliegos Tarifarios (Santiago)'!$A:$A,0)),H3009&lt;=1000,INDEX('Pliegos Tarifarios (Santiago)'!$H:$H,MATCH($B3009,'Pliegos Tarifarios (Santiago)'!$A:$A,0)),H3009&lt;=5000,INDEX('Pliegos Tarifarios (Santiago)'!$I:$I,MATCH($B3009,'Pliegos Tarifarios (Santiago)'!$A:$A,0)),H3009&gt;5000,INDEX('Pliegos Tarifarios (Santiago)'!$J:$J,MATCH($B3009,'Pliegos Tarifarios (Santiago)'!$A:$A,0)))/1.19</f>
        <v>2309.7920112605048</v>
      </c>
      <c r="R3009" s="19">
        <f>INDEX('Pliegos Tarifarios (Santiago)'!$K:$K,MATCH($B3009,'Pliegos Tarifarios (Santiago)'!$A:$A,0))</f>
        <v>733.35299999999995</v>
      </c>
      <c r="S3009" s="21">
        <f t="shared" ref="S3009:S3051" si="187">SUM(M3009:R3009)</f>
        <v>186897.18913726052</v>
      </c>
      <c r="T3009" s="21">
        <f t="shared" si="184"/>
        <v>35510.465936079498</v>
      </c>
      <c r="U3009" s="19">
        <v>0</v>
      </c>
      <c r="V3009" s="21">
        <f t="shared" si="185"/>
        <v>222407.65507334002</v>
      </c>
    </row>
    <row r="3010" spans="1:22" x14ac:dyDescent="0.3">
      <c r="A3010" s="7" t="s">
        <v>143</v>
      </c>
      <c r="B3010" s="7">
        <v>12</v>
      </c>
      <c r="C3010" s="8" t="s">
        <v>178</v>
      </c>
      <c r="D3010" s="7" t="s">
        <v>606</v>
      </c>
      <c r="E3010" s="7" t="s">
        <v>488</v>
      </c>
      <c r="F3010" s="8" t="s">
        <v>607</v>
      </c>
      <c r="G3010" s="7" t="s">
        <v>30</v>
      </c>
      <c r="H3010" s="9">
        <v>960.28039999999999</v>
      </c>
      <c r="I3010" s="9">
        <v>2.5352000000000001</v>
      </c>
      <c r="J3010" s="9">
        <v>2.4422999999999999</v>
      </c>
      <c r="K3010" s="10">
        <v>0.96335594824865878</v>
      </c>
      <c r="L3010" s="9">
        <v>30.98</v>
      </c>
      <c r="M3010" s="19">
        <f>H3010*INDEX('Pliegos Tarifarios (Santiago)'!$B:$B,MATCH($B3010,'Pliegos Tarifarios (Santiago)'!$A:$A,0))</f>
        <v>126529.4263452</v>
      </c>
      <c r="N3010" s="19">
        <f>I3010*INDEX('Pliegos Tarifarios (Santiago)'!$C:$C,MATCH($B3010,'Pliegos Tarifarios (Santiago)'!$A:$A,0))</f>
        <v>8784.4249016000012</v>
      </c>
      <c r="O3010" s="19">
        <f>J3010*INDEX('Pliegos Tarifarios (Santiago)'!$D:$D,MATCH($B3010,'Pliegos Tarifarios (Santiago)'!$A:$A,0))</f>
        <v>35508.230912699997</v>
      </c>
      <c r="P3010" s="19">
        <f>H3010*INDEX('Pliegos Tarifarios (Santiago)'!$E:$E,MATCH($B3010,'Pliegos Tarifarios (Santiago)'!$A:$A,0))</f>
        <v>12506.6919296</v>
      </c>
      <c r="Q3010" s="19" cm="1">
        <f t="array" ref="Q3010">H3010*_xlfn.IFS(H3010&lt;=350,INDEX('Pliegos Tarifarios (Santiago)'!$F:$F,MATCH($B3010,'Pliegos Tarifarios (Santiago)'!$A:$A,0)),H3010&lt;=500,INDEX('Pliegos Tarifarios (Santiago)'!$G:$G,MATCH($B3010,'Pliegos Tarifarios (Santiago)'!$A:$A,0)),H3010&lt;=1000,INDEX('Pliegos Tarifarios (Santiago)'!$H:$H,MATCH($B3010,'Pliegos Tarifarios (Santiago)'!$A:$A,0)),H3010&lt;=5000,INDEX('Pliegos Tarifarios (Santiago)'!$I:$I,MATCH($B3010,'Pliegos Tarifarios (Santiago)'!$A:$A,0)),H3010&gt;5000,INDEX('Pliegos Tarifarios (Santiago)'!$J:$J,MATCH($B3010,'Pliegos Tarifarios (Santiago)'!$A:$A,0)))/1.19</f>
        <v>2309.5147099159663</v>
      </c>
      <c r="R3010" s="19">
        <f>INDEX('Pliegos Tarifarios (Santiago)'!$K:$K,MATCH($B3010,'Pliegos Tarifarios (Santiago)'!$A:$A,0))</f>
        <v>733.35299999999995</v>
      </c>
      <c r="S3010" s="21">
        <f t="shared" si="187"/>
        <v>186371.64179901598</v>
      </c>
      <c r="T3010" s="21">
        <f t="shared" si="184"/>
        <v>35410.61194181304</v>
      </c>
      <c r="U3010" s="19">
        <v>0</v>
      </c>
      <c r="V3010" s="21">
        <f t="shared" si="185"/>
        <v>221782.25374082901</v>
      </c>
    </row>
    <row r="3011" spans="1:22" x14ac:dyDescent="0.3">
      <c r="A3011" s="7" t="s">
        <v>143</v>
      </c>
      <c r="B3011" s="7">
        <v>12</v>
      </c>
      <c r="C3011" s="8" t="s">
        <v>178</v>
      </c>
      <c r="D3011" s="7" t="s">
        <v>608</v>
      </c>
      <c r="E3011" s="7" t="s">
        <v>488</v>
      </c>
      <c r="F3011" s="8" t="s">
        <v>609</v>
      </c>
      <c r="G3011" s="7" t="s">
        <v>30</v>
      </c>
      <c r="H3011" s="9">
        <v>961.85619999999994</v>
      </c>
      <c r="I3011" s="9">
        <v>2.5377000000000001</v>
      </c>
      <c r="J3011" s="9">
        <v>2.4491000000000001</v>
      </c>
      <c r="K3011" s="10">
        <v>0.9650864956456634</v>
      </c>
      <c r="L3011" s="9">
        <v>31.03</v>
      </c>
      <c r="M3011" s="19">
        <f>H3011*INDEX('Pliegos Tarifarios (Santiago)'!$B:$B,MATCH($B3011,'Pliegos Tarifarios (Santiago)'!$A:$A,0))</f>
        <v>126737.0584806</v>
      </c>
      <c r="N3011" s="19">
        <f>I3011*INDEX('Pliegos Tarifarios (Santiago)'!$C:$C,MATCH($B3011,'Pliegos Tarifarios (Santiago)'!$A:$A,0))</f>
        <v>8793.0873591</v>
      </c>
      <c r="O3011" s="19">
        <f>J3011*INDEX('Pliegos Tarifarios (Santiago)'!$D:$D,MATCH($B3011,'Pliegos Tarifarios (Santiago)'!$A:$A,0))</f>
        <v>35607.0950859</v>
      </c>
      <c r="P3011" s="19">
        <f>H3011*INDEX('Pliegos Tarifarios (Santiago)'!$E:$E,MATCH($B3011,'Pliegos Tarifarios (Santiago)'!$A:$A,0))</f>
        <v>12527.215148799998</v>
      </c>
      <c r="Q3011" s="19" cm="1">
        <f t="array" ref="Q3011">H3011*_xlfn.IFS(H3011&lt;=350,INDEX('Pliegos Tarifarios (Santiago)'!$F:$F,MATCH($B3011,'Pliegos Tarifarios (Santiago)'!$A:$A,0)),H3011&lt;=500,INDEX('Pliegos Tarifarios (Santiago)'!$G:$G,MATCH($B3011,'Pliegos Tarifarios (Santiago)'!$A:$A,0)),H3011&lt;=1000,INDEX('Pliegos Tarifarios (Santiago)'!$H:$H,MATCH($B3011,'Pliegos Tarifarios (Santiago)'!$A:$A,0)),H3011&lt;=5000,INDEX('Pliegos Tarifarios (Santiago)'!$I:$I,MATCH($B3011,'Pliegos Tarifarios (Santiago)'!$A:$A,0)),H3011&gt;5000,INDEX('Pliegos Tarifarios (Santiago)'!$J:$J,MATCH($B3011,'Pliegos Tarifarios (Santiago)'!$A:$A,0)))/1.19</f>
        <v>2313.3045751260506</v>
      </c>
      <c r="R3011" s="19">
        <f>INDEX('Pliegos Tarifarios (Santiago)'!$K:$K,MATCH($B3011,'Pliegos Tarifarios (Santiago)'!$A:$A,0))</f>
        <v>733.35299999999995</v>
      </c>
      <c r="S3011" s="21">
        <f t="shared" si="187"/>
        <v>186711.11364952603</v>
      </c>
      <c r="T3011" s="21">
        <f t="shared" si="184"/>
        <v>35475.111593409943</v>
      </c>
      <c r="U3011" s="19">
        <v>0</v>
      </c>
      <c r="V3011" s="21">
        <f t="shared" si="185"/>
        <v>222186.22524293597</v>
      </c>
    </row>
    <row r="3012" spans="1:22" x14ac:dyDescent="0.3">
      <c r="A3012" s="7" t="s">
        <v>143</v>
      </c>
      <c r="B3012" s="7">
        <v>12</v>
      </c>
      <c r="C3012" s="8" t="s">
        <v>178</v>
      </c>
      <c r="D3012" s="7" t="s">
        <v>610</v>
      </c>
      <c r="E3012" s="7" t="s">
        <v>488</v>
      </c>
      <c r="F3012" s="8" t="s">
        <v>611</v>
      </c>
      <c r="G3012" s="7" t="s">
        <v>30</v>
      </c>
      <c r="H3012" s="9">
        <v>959.2627</v>
      </c>
      <c r="I3012" s="9">
        <v>2.5335000000000001</v>
      </c>
      <c r="J3012" s="9">
        <v>2.5335000000000001</v>
      </c>
      <c r="K3012" s="10">
        <v>1</v>
      </c>
      <c r="L3012" s="9">
        <v>30.94</v>
      </c>
      <c r="M3012" s="19">
        <f>H3012*INDEX('Pliegos Tarifarios (Santiago)'!$B:$B,MATCH($B3012,'Pliegos Tarifarios (Santiago)'!$A:$A,0))</f>
        <v>126395.33114010001</v>
      </c>
      <c r="N3012" s="19">
        <f>I3012*INDEX('Pliegos Tarifarios (Santiago)'!$C:$C,MATCH($B3012,'Pliegos Tarifarios (Santiago)'!$A:$A,0))</f>
        <v>8778.5344304999999</v>
      </c>
      <c r="O3012" s="19">
        <f>J3012*INDEX('Pliegos Tarifarios (Santiago)'!$D:$D,MATCH($B3012,'Pliegos Tarifarios (Santiago)'!$A:$A,0))</f>
        <v>36834.173941500005</v>
      </c>
      <c r="P3012" s="19">
        <f>H3012*INDEX('Pliegos Tarifarios (Santiago)'!$E:$E,MATCH($B3012,'Pliegos Tarifarios (Santiago)'!$A:$A,0))</f>
        <v>12493.437404799999</v>
      </c>
      <c r="Q3012" s="19" cm="1">
        <f t="array" ref="Q3012">H3012*_xlfn.IFS(H3012&lt;=350,INDEX('Pliegos Tarifarios (Santiago)'!$F:$F,MATCH($B3012,'Pliegos Tarifarios (Santiago)'!$A:$A,0)),H3012&lt;=500,INDEX('Pliegos Tarifarios (Santiago)'!$G:$G,MATCH($B3012,'Pliegos Tarifarios (Santiago)'!$A:$A,0)),H3012&lt;=1000,INDEX('Pliegos Tarifarios (Santiago)'!$H:$H,MATCH($B3012,'Pliegos Tarifarios (Santiago)'!$A:$A,0)),H3012&lt;=5000,INDEX('Pliegos Tarifarios (Santiago)'!$I:$I,MATCH($B3012,'Pliegos Tarifarios (Santiago)'!$A:$A,0)),H3012&gt;5000,INDEX('Pliegos Tarifarios (Santiago)'!$J:$J,MATCH($B3012,'Pliegos Tarifarios (Santiago)'!$A:$A,0)))/1.19</f>
        <v>2307.0670986554624</v>
      </c>
      <c r="R3012" s="19">
        <f>INDEX('Pliegos Tarifarios (Santiago)'!$K:$K,MATCH($B3012,'Pliegos Tarifarios (Santiago)'!$A:$A,0))</f>
        <v>733.35299999999995</v>
      </c>
      <c r="S3012" s="21">
        <f t="shared" si="187"/>
        <v>187541.89701555547</v>
      </c>
      <c r="T3012" s="21">
        <f t="shared" si="184"/>
        <v>35632.960432955537</v>
      </c>
      <c r="U3012" s="19">
        <v>0</v>
      </c>
      <c r="V3012" s="21">
        <f t="shared" si="185"/>
        <v>223174.857448511</v>
      </c>
    </row>
    <row r="3013" spans="1:22" x14ac:dyDescent="0.3">
      <c r="A3013" s="7" t="s">
        <v>143</v>
      </c>
      <c r="B3013" s="7">
        <v>12</v>
      </c>
      <c r="C3013" s="8" t="s">
        <v>178</v>
      </c>
      <c r="D3013" s="7" t="s">
        <v>612</v>
      </c>
      <c r="E3013" s="7" t="s">
        <v>488</v>
      </c>
      <c r="F3013" s="8" t="s">
        <v>613</v>
      </c>
      <c r="G3013" s="7" t="s">
        <v>30</v>
      </c>
      <c r="H3013" s="9">
        <v>960.3569</v>
      </c>
      <c r="I3013" s="9">
        <v>2.5274000000000001</v>
      </c>
      <c r="J3013" s="9">
        <v>2.4900000000000002</v>
      </c>
      <c r="K3013" s="10">
        <v>0.98520218406267313</v>
      </c>
      <c r="L3013" s="9">
        <v>30.98</v>
      </c>
      <c r="M3013" s="19">
        <f>H3013*INDEX('Pliegos Tarifarios (Santiago)'!$B:$B,MATCH($B3013,'Pliegos Tarifarios (Santiago)'!$A:$A,0))</f>
        <v>126539.5062147</v>
      </c>
      <c r="N3013" s="19">
        <f>I3013*INDEX('Pliegos Tarifarios (Santiago)'!$C:$C,MATCH($B3013,'Pliegos Tarifarios (Santiago)'!$A:$A,0))</f>
        <v>8757.3980342000013</v>
      </c>
      <c r="O3013" s="19">
        <f>J3013*INDEX('Pliegos Tarifarios (Santiago)'!$D:$D,MATCH($B3013,'Pliegos Tarifarios (Santiago)'!$A:$A,0))</f>
        <v>36201.73401</v>
      </c>
      <c r="P3013" s="19">
        <f>H3013*INDEX('Pliegos Tarifarios (Santiago)'!$E:$E,MATCH($B3013,'Pliegos Tarifarios (Santiago)'!$A:$A,0))</f>
        <v>12507.6882656</v>
      </c>
      <c r="Q3013" s="19" cm="1">
        <f t="array" ref="Q3013">H3013*_xlfn.IFS(H3013&lt;=350,INDEX('Pliegos Tarifarios (Santiago)'!$F:$F,MATCH($B3013,'Pliegos Tarifarios (Santiago)'!$A:$A,0)),H3013&lt;=500,INDEX('Pliegos Tarifarios (Santiago)'!$G:$G,MATCH($B3013,'Pliegos Tarifarios (Santiago)'!$A:$A,0)),H3013&lt;=1000,INDEX('Pliegos Tarifarios (Santiago)'!$H:$H,MATCH($B3013,'Pliegos Tarifarios (Santiago)'!$A:$A,0)),H3013&lt;=5000,INDEX('Pliegos Tarifarios (Santiago)'!$I:$I,MATCH($B3013,'Pliegos Tarifarios (Santiago)'!$A:$A,0)),H3013&gt;5000,INDEX('Pliegos Tarifarios (Santiago)'!$J:$J,MATCH($B3013,'Pliegos Tarifarios (Santiago)'!$A:$A,0)))/1.19</f>
        <v>2309.6986956302526</v>
      </c>
      <c r="R3013" s="19">
        <f>INDEX('Pliegos Tarifarios (Santiago)'!$K:$K,MATCH($B3013,'Pliegos Tarifarios (Santiago)'!$A:$A,0))</f>
        <v>733.35299999999995</v>
      </c>
      <c r="S3013" s="21">
        <f t="shared" si="187"/>
        <v>187049.37822013028</v>
      </c>
      <c r="T3013" s="21">
        <f t="shared" si="184"/>
        <v>35539.381861824753</v>
      </c>
      <c r="U3013" s="19">
        <v>0</v>
      </c>
      <c r="V3013" s="21">
        <f t="shared" si="185"/>
        <v>222588.76008195503</v>
      </c>
    </row>
    <row r="3014" spans="1:22" x14ac:dyDescent="0.3">
      <c r="A3014" s="7" t="s">
        <v>143</v>
      </c>
      <c r="B3014" s="7">
        <v>12</v>
      </c>
      <c r="C3014" s="8" t="s">
        <v>178</v>
      </c>
      <c r="D3014" s="7" t="s">
        <v>614</v>
      </c>
      <c r="E3014" s="7" t="s">
        <v>488</v>
      </c>
      <c r="F3014" s="8" t="s">
        <v>615</v>
      </c>
      <c r="G3014" s="7" t="s">
        <v>30</v>
      </c>
      <c r="H3014" s="9">
        <v>961.05799999999999</v>
      </c>
      <c r="I3014" s="9">
        <v>2.5297000000000001</v>
      </c>
      <c r="J3014" s="9">
        <v>2.4887999999999999</v>
      </c>
      <c r="K3014" s="10">
        <v>0.98383207494959868</v>
      </c>
      <c r="L3014" s="9">
        <v>31</v>
      </c>
      <c r="M3014" s="19">
        <f>H3014*INDEX('Pliegos Tarifarios (Santiago)'!$B:$B,MATCH($B3014,'Pliegos Tarifarios (Santiago)'!$A:$A,0))</f>
        <v>126631.88525400001</v>
      </c>
      <c r="N3014" s="19">
        <f>I3014*INDEX('Pliegos Tarifarios (Santiago)'!$C:$C,MATCH($B3014,'Pliegos Tarifarios (Santiago)'!$A:$A,0))</f>
        <v>8765.3674951000012</v>
      </c>
      <c r="O3014" s="19">
        <f>J3014*INDEX('Pliegos Tarifarios (Santiago)'!$D:$D,MATCH($B3014,'Pliegos Tarifarios (Santiago)'!$A:$A,0))</f>
        <v>36184.2873912</v>
      </c>
      <c r="P3014" s="19">
        <f>H3014*INDEX('Pliegos Tarifarios (Santiago)'!$E:$E,MATCH($B3014,'Pliegos Tarifarios (Santiago)'!$A:$A,0))</f>
        <v>12516.819391999999</v>
      </c>
      <c r="Q3014" s="19" cm="1">
        <f t="array" ref="Q3014">H3014*_xlfn.IFS(H3014&lt;=350,INDEX('Pliegos Tarifarios (Santiago)'!$F:$F,MATCH($B3014,'Pliegos Tarifarios (Santiago)'!$A:$A,0)),H3014&lt;=500,INDEX('Pliegos Tarifarios (Santiago)'!$G:$G,MATCH($B3014,'Pliegos Tarifarios (Santiago)'!$A:$A,0)),H3014&lt;=1000,INDEX('Pliegos Tarifarios (Santiago)'!$H:$H,MATCH($B3014,'Pliegos Tarifarios (Santiago)'!$A:$A,0)),H3014&lt;=5000,INDEX('Pliegos Tarifarios (Santiago)'!$I:$I,MATCH($B3014,'Pliegos Tarifarios (Santiago)'!$A:$A,0)),H3014&gt;5000,INDEX('Pliegos Tarifarios (Santiago)'!$J:$J,MATCH($B3014,'Pliegos Tarifarios (Santiago)'!$A:$A,0)))/1.19</f>
        <v>2311.3848705882356</v>
      </c>
      <c r="R3014" s="19">
        <f>INDEX('Pliegos Tarifarios (Santiago)'!$K:$K,MATCH($B3014,'Pliegos Tarifarios (Santiago)'!$A:$A,0))</f>
        <v>733.35299999999995</v>
      </c>
      <c r="S3014" s="21">
        <f t="shared" si="187"/>
        <v>187143.09740288823</v>
      </c>
      <c r="T3014" s="21">
        <f t="shared" si="184"/>
        <v>35557.188506548766</v>
      </c>
      <c r="U3014" s="19">
        <v>0</v>
      </c>
      <c r="V3014" s="21">
        <f t="shared" si="185"/>
        <v>222700.28590943699</v>
      </c>
    </row>
    <row r="3015" spans="1:22" x14ac:dyDescent="0.3">
      <c r="A3015" s="7" t="s">
        <v>143</v>
      </c>
      <c r="B3015" s="7">
        <v>12</v>
      </c>
      <c r="C3015" s="8" t="s">
        <v>178</v>
      </c>
      <c r="D3015" s="7" t="s">
        <v>616</v>
      </c>
      <c r="E3015" s="7" t="s">
        <v>488</v>
      </c>
      <c r="F3015" s="8" t="s">
        <v>617</v>
      </c>
      <c r="G3015" s="7" t="s">
        <v>30</v>
      </c>
      <c r="H3015" s="9">
        <v>959.90800000000002</v>
      </c>
      <c r="I3015" s="9">
        <v>2.5217999999999998</v>
      </c>
      <c r="J3015" s="9">
        <v>2.5217999999999998</v>
      </c>
      <c r="K3015" s="10">
        <v>1</v>
      </c>
      <c r="L3015" s="9">
        <v>30.96</v>
      </c>
      <c r="M3015" s="19">
        <f>H3015*INDEX('Pliegos Tarifarios (Santiago)'!$B:$B,MATCH($B3015,'Pliegos Tarifarios (Santiago)'!$A:$A,0))</f>
        <v>126480.35780400001</v>
      </c>
      <c r="N3015" s="19">
        <f>I3015*INDEX('Pliegos Tarifarios (Santiago)'!$C:$C,MATCH($B3015,'Pliegos Tarifarios (Santiago)'!$A:$A,0))</f>
        <v>8737.9941294</v>
      </c>
      <c r="O3015" s="19">
        <f>J3015*INDEX('Pliegos Tarifarios (Santiago)'!$D:$D,MATCH($B3015,'Pliegos Tarifarios (Santiago)'!$A:$A,0))</f>
        <v>36664.069408199997</v>
      </c>
      <c r="P3015" s="19">
        <f>H3015*INDEX('Pliegos Tarifarios (Santiago)'!$E:$E,MATCH($B3015,'Pliegos Tarifarios (Santiago)'!$A:$A,0))</f>
        <v>12501.841791999999</v>
      </c>
      <c r="Q3015" s="19" cm="1">
        <f t="array" ref="Q3015">H3015*_xlfn.IFS(H3015&lt;=350,INDEX('Pliegos Tarifarios (Santiago)'!$F:$F,MATCH($B3015,'Pliegos Tarifarios (Santiago)'!$A:$A,0)),H3015&lt;=500,INDEX('Pliegos Tarifarios (Santiago)'!$G:$G,MATCH($B3015,'Pliegos Tarifarios (Santiago)'!$A:$A,0)),H3015&lt;=1000,INDEX('Pliegos Tarifarios (Santiago)'!$H:$H,MATCH($B3015,'Pliegos Tarifarios (Santiago)'!$A:$A,0)),H3015&lt;=5000,INDEX('Pliegos Tarifarios (Santiago)'!$I:$I,MATCH($B3015,'Pliegos Tarifarios (Santiago)'!$A:$A,0)),H3015&gt;5000,INDEX('Pliegos Tarifarios (Santiago)'!$J:$J,MATCH($B3015,'Pliegos Tarifarios (Santiago)'!$A:$A,0)))/1.19</f>
        <v>2308.6190722689075</v>
      </c>
      <c r="R3015" s="19">
        <f>INDEX('Pliegos Tarifarios (Santiago)'!$K:$K,MATCH($B3015,'Pliegos Tarifarios (Santiago)'!$A:$A,0))</f>
        <v>733.35299999999995</v>
      </c>
      <c r="S3015" s="21">
        <f t="shared" si="187"/>
        <v>187426.23520586893</v>
      </c>
      <c r="T3015" s="21">
        <f t="shared" si="184"/>
        <v>35610.984689115096</v>
      </c>
      <c r="U3015" s="19">
        <v>0</v>
      </c>
      <c r="V3015" s="21">
        <f t="shared" si="185"/>
        <v>223037.21989498404</v>
      </c>
    </row>
    <row r="3016" spans="1:22" x14ac:dyDescent="0.3">
      <c r="A3016" s="7" t="s">
        <v>143</v>
      </c>
      <c r="B3016" s="7">
        <v>12</v>
      </c>
      <c r="C3016" s="8" t="s">
        <v>178</v>
      </c>
      <c r="D3016" s="7" t="s">
        <v>618</v>
      </c>
      <c r="E3016" s="7" t="s">
        <v>488</v>
      </c>
      <c r="F3016" s="8" t="s">
        <v>619</v>
      </c>
      <c r="G3016" s="7" t="s">
        <v>30</v>
      </c>
      <c r="H3016" s="9">
        <v>959.97760000000005</v>
      </c>
      <c r="I3016" s="9">
        <v>2.4832999999999998</v>
      </c>
      <c r="J3016" s="9">
        <v>2.4741</v>
      </c>
      <c r="K3016" s="10">
        <v>0.99629525228526561</v>
      </c>
      <c r="L3016" s="9">
        <v>30.97</v>
      </c>
      <c r="M3016" s="19">
        <f>H3016*INDEX('Pliegos Tarifarios (Santiago)'!$B:$B,MATCH($B3016,'Pliegos Tarifarios (Santiago)'!$A:$A,0))</f>
        <v>126489.52850880001</v>
      </c>
      <c r="N3016" s="19">
        <f>I3016*INDEX('Pliegos Tarifarios (Santiago)'!$C:$C,MATCH($B3016,'Pliegos Tarifarios (Santiago)'!$A:$A,0))</f>
        <v>8604.5922838999995</v>
      </c>
      <c r="O3016" s="19">
        <f>J3016*INDEX('Pliegos Tarifarios (Santiago)'!$D:$D,MATCH($B3016,'Pliegos Tarifarios (Santiago)'!$A:$A,0))</f>
        <v>35970.566310900002</v>
      </c>
      <c r="P3016" s="19">
        <f>H3016*INDEX('Pliegos Tarifarios (Santiago)'!$E:$E,MATCH($B3016,'Pliegos Tarifarios (Santiago)'!$A:$A,0))</f>
        <v>12502.7482624</v>
      </c>
      <c r="Q3016" s="19" cm="1">
        <f t="array" ref="Q3016">H3016*_xlfn.IFS(H3016&lt;=350,INDEX('Pliegos Tarifarios (Santiago)'!$F:$F,MATCH($B3016,'Pliegos Tarifarios (Santiago)'!$A:$A,0)),H3016&lt;=500,INDEX('Pliegos Tarifarios (Santiago)'!$G:$G,MATCH($B3016,'Pliegos Tarifarios (Santiago)'!$A:$A,0)),H3016&lt;=1000,INDEX('Pliegos Tarifarios (Santiago)'!$H:$H,MATCH($B3016,'Pliegos Tarifarios (Santiago)'!$A:$A,0)),H3016&lt;=5000,INDEX('Pliegos Tarifarios (Santiago)'!$I:$I,MATCH($B3016,'Pliegos Tarifarios (Santiago)'!$A:$A,0)),H3016&gt;5000,INDEX('Pliegos Tarifarios (Santiago)'!$J:$J,MATCH($B3016,'Pliegos Tarifarios (Santiago)'!$A:$A,0)))/1.19</f>
        <v>2308.7864631932775</v>
      </c>
      <c r="R3016" s="19">
        <f>INDEX('Pliegos Tarifarios (Santiago)'!$K:$K,MATCH($B3016,'Pliegos Tarifarios (Santiago)'!$A:$A,0))</f>
        <v>733.35299999999995</v>
      </c>
      <c r="S3016" s="21">
        <f t="shared" si="187"/>
        <v>186609.5748291933</v>
      </c>
      <c r="T3016" s="21">
        <f t="shared" si="184"/>
        <v>35455.819217546727</v>
      </c>
      <c r="U3016" s="19">
        <v>0</v>
      </c>
      <c r="V3016" s="21">
        <f t="shared" si="185"/>
        <v>222065.39404674002</v>
      </c>
    </row>
    <row r="3017" spans="1:22" x14ac:dyDescent="0.3">
      <c r="A3017" s="7" t="s">
        <v>143</v>
      </c>
      <c r="B3017" s="7">
        <v>12</v>
      </c>
      <c r="C3017" s="8" t="s">
        <v>178</v>
      </c>
      <c r="D3017" s="7" t="s">
        <v>620</v>
      </c>
      <c r="E3017" s="7" t="s">
        <v>488</v>
      </c>
      <c r="F3017" s="8" t="s">
        <v>621</v>
      </c>
      <c r="G3017" s="7" t="s">
        <v>30</v>
      </c>
      <c r="H3017" s="9">
        <v>961.48820000000001</v>
      </c>
      <c r="I3017" s="9">
        <v>2.524</v>
      </c>
      <c r="J3017" s="9">
        <v>2.4676</v>
      </c>
      <c r="K3017" s="10">
        <v>0.9776545166402536</v>
      </c>
      <c r="L3017" s="9">
        <v>31.02</v>
      </c>
      <c r="M3017" s="19">
        <f>H3017*INDEX('Pliegos Tarifarios (Santiago)'!$B:$B,MATCH($B3017,'Pliegos Tarifarios (Santiago)'!$A:$A,0))</f>
        <v>126688.56969660001</v>
      </c>
      <c r="N3017" s="19">
        <f>I3017*INDEX('Pliegos Tarifarios (Santiago)'!$C:$C,MATCH($B3017,'Pliegos Tarifarios (Santiago)'!$A:$A,0))</f>
        <v>8745.6170920000004</v>
      </c>
      <c r="O3017" s="19">
        <f>J3017*INDEX('Pliegos Tarifarios (Santiago)'!$D:$D,MATCH($B3017,'Pliegos Tarifarios (Santiago)'!$A:$A,0))</f>
        <v>35876.063792400004</v>
      </c>
      <c r="P3017" s="19">
        <f>H3017*INDEX('Pliegos Tarifarios (Santiago)'!$E:$E,MATCH($B3017,'Pliegos Tarifarios (Santiago)'!$A:$A,0))</f>
        <v>12522.422316799999</v>
      </c>
      <c r="Q3017" s="19" cm="1">
        <f t="array" ref="Q3017">H3017*_xlfn.IFS(H3017&lt;=350,INDEX('Pliegos Tarifarios (Santiago)'!$F:$F,MATCH($B3017,'Pliegos Tarifarios (Santiago)'!$A:$A,0)),H3017&lt;=500,INDEX('Pliegos Tarifarios (Santiago)'!$G:$G,MATCH($B3017,'Pliegos Tarifarios (Santiago)'!$A:$A,0)),H3017&lt;=1000,INDEX('Pliegos Tarifarios (Santiago)'!$H:$H,MATCH($B3017,'Pliegos Tarifarios (Santiago)'!$A:$A,0)),H3017&lt;=5000,INDEX('Pliegos Tarifarios (Santiago)'!$I:$I,MATCH($B3017,'Pliegos Tarifarios (Santiago)'!$A:$A,0)),H3017&gt;5000,INDEX('Pliegos Tarifarios (Santiago)'!$J:$J,MATCH($B3017,'Pliegos Tarifarios (Santiago)'!$A:$A,0)))/1.19</f>
        <v>2312.4195196638657</v>
      </c>
      <c r="R3017" s="19">
        <f>INDEX('Pliegos Tarifarios (Santiago)'!$K:$K,MATCH($B3017,'Pliegos Tarifarios (Santiago)'!$A:$A,0))</f>
        <v>733.35299999999995</v>
      </c>
      <c r="S3017" s="21">
        <f t="shared" si="187"/>
        <v>186878.44541746387</v>
      </c>
      <c r="T3017" s="21">
        <f t="shared" si="184"/>
        <v>35506.904629318138</v>
      </c>
      <c r="U3017" s="19">
        <v>0</v>
      </c>
      <c r="V3017" s="21">
        <f t="shared" si="185"/>
        <v>222385.350046782</v>
      </c>
    </row>
    <row r="3018" spans="1:22" x14ac:dyDescent="0.3">
      <c r="A3018" s="7" t="s">
        <v>143</v>
      </c>
      <c r="B3018" s="7">
        <v>12</v>
      </c>
      <c r="C3018" s="8" t="s">
        <v>178</v>
      </c>
      <c r="D3018" s="7" t="s">
        <v>622</v>
      </c>
      <c r="E3018" s="7" t="s">
        <v>488</v>
      </c>
      <c r="F3018" s="8" t="s">
        <v>623</v>
      </c>
      <c r="G3018" s="7" t="s">
        <v>30</v>
      </c>
      <c r="H3018" s="9">
        <v>961.54660000000001</v>
      </c>
      <c r="I3018" s="9">
        <v>2.4935</v>
      </c>
      <c r="J3018" s="9">
        <v>2.4927999999999999</v>
      </c>
      <c r="K3018" s="10">
        <v>0.9997192701022658</v>
      </c>
      <c r="L3018" s="9">
        <v>31.02</v>
      </c>
      <c r="M3018" s="19">
        <f>H3018*INDEX('Pliegos Tarifarios (Santiago)'!$B:$B,MATCH($B3018,'Pliegos Tarifarios (Santiago)'!$A:$A,0))</f>
        <v>126696.26465580001</v>
      </c>
      <c r="N3018" s="19">
        <f>I3018*INDEX('Pliegos Tarifarios (Santiago)'!$C:$C,MATCH($B3018,'Pliegos Tarifarios (Santiago)'!$A:$A,0))</f>
        <v>8639.9351105000005</v>
      </c>
      <c r="O3018" s="19">
        <f>J3018*INDEX('Pliegos Tarifarios (Santiago)'!$D:$D,MATCH($B3018,'Pliegos Tarifarios (Santiago)'!$A:$A,0))</f>
        <v>36242.442787200001</v>
      </c>
      <c r="P3018" s="19">
        <f>H3018*INDEX('Pliegos Tarifarios (Santiago)'!$E:$E,MATCH($B3018,'Pliegos Tarifarios (Santiago)'!$A:$A,0))</f>
        <v>12523.1829184</v>
      </c>
      <c r="Q3018" s="19" cm="1">
        <f t="array" ref="Q3018">H3018*_xlfn.IFS(H3018&lt;=350,INDEX('Pliegos Tarifarios (Santiago)'!$F:$F,MATCH($B3018,'Pliegos Tarifarios (Santiago)'!$A:$A,0)),H3018&lt;=500,INDEX('Pliegos Tarifarios (Santiago)'!$G:$G,MATCH($B3018,'Pliegos Tarifarios (Santiago)'!$A:$A,0)),H3018&lt;=1000,INDEX('Pliegos Tarifarios (Santiago)'!$H:$H,MATCH($B3018,'Pliegos Tarifarios (Santiago)'!$A:$A,0)),H3018&lt;=5000,INDEX('Pliegos Tarifarios (Santiago)'!$I:$I,MATCH($B3018,'Pliegos Tarifarios (Santiago)'!$A:$A,0)),H3018&gt;5000,INDEX('Pliegos Tarifarios (Santiago)'!$J:$J,MATCH($B3018,'Pliegos Tarifarios (Santiago)'!$A:$A,0)))/1.19</f>
        <v>2312.559974117647</v>
      </c>
      <c r="R3018" s="19">
        <f>INDEX('Pliegos Tarifarios (Santiago)'!$K:$K,MATCH($B3018,'Pliegos Tarifarios (Santiago)'!$A:$A,0))</f>
        <v>733.35299999999995</v>
      </c>
      <c r="S3018" s="21">
        <f t="shared" si="187"/>
        <v>187147.73844601767</v>
      </c>
      <c r="T3018" s="21">
        <f t="shared" ref="T3018:T3051" si="188">S3018*0.19</f>
        <v>35558.070304743356</v>
      </c>
      <c r="U3018" s="19">
        <v>0</v>
      </c>
      <c r="V3018" s="21">
        <f t="shared" ref="V3018:V3051" si="189">SUM(S3018:T3018)</f>
        <v>222705.80875076103</v>
      </c>
    </row>
    <row r="3019" spans="1:22" x14ac:dyDescent="0.3">
      <c r="A3019" s="7" t="s">
        <v>143</v>
      </c>
      <c r="B3019" s="7">
        <v>12</v>
      </c>
      <c r="C3019" s="8" t="s">
        <v>178</v>
      </c>
      <c r="D3019" s="7" t="s">
        <v>624</v>
      </c>
      <c r="E3019" s="7" t="s">
        <v>488</v>
      </c>
      <c r="F3019" s="8" t="s">
        <v>625</v>
      </c>
      <c r="G3019" s="7" t="s">
        <v>30</v>
      </c>
      <c r="H3019" s="9">
        <v>960.36440000000005</v>
      </c>
      <c r="I3019" s="9">
        <v>2.5246</v>
      </c>
      <c r="J3019" s="9">
        <v>2.5083000000000002</v>
      </c>
      <c r="K3019" s="10">
        <v>0.99354353164857812</v>
      </c>
      <c r="L3019" s="9">
        <v>30.98</v>
      </c>
      <c r="M3019" s="19">
        <f>H3019*INDEX('Pliegos Tarifarios (Santiago)'!$B:$B,MATCH($B3019,'Pliegos Tarifarios (Santiago)'!$A:$A,0))</f>
        <v>126540.49443720002</v>
      </c>
      <c r="N3019" s="19">
        <f>I3019*INDEX('Pliegos Tarifarios (Santiago)'!$C:$C,MATCH($B3019,'Pliegos Tarifarios (Santiago)'!$A:$A,0))</f>
        <v>8747.6960818000007</v>
      </c>
      <c r="O3019" s="19">
        <f>J3019*INDEX('Pliegos Tarifarios (Santiago)'!$D:$D,MATCH($B3019,'Pliegos Tarifarios (Santiago)'!$A:$A,0))</f>
        <v>36467.7949467</v>
      </c>
      <c r="P3019" s="19">
        <f>H3019*INDEX('Pliegos Tarifarios (Santiago)'!$E:$E,MATCH($B3019,'Pliegos Tarifarios (Santiago)'!$A:$A,0))</f>
        <v>12507.785945600001</v>
      </c>
      <c r="Q3019" s="19" cm="1">
        <f t="array" ref="Q3019">H3019*_xlfn.IFS(H3019&lt;=350,INDEX('Pliegos Tarifarios (Santiago)'!$F:$F,MATCH($B3019,'Pliegos Tarifarios (Santiago)'!$A:$A,0)),H3019&lt;=500,INDEX('Pliegos Tarifarios (Santiago)'!$G:$G,MATCH($B3019,'Pliegos Tarifarios (Santiago)'!$A:$A,0)),H3019&lt;=1000,INDEX('Pliegos Tarifarios (Santiago)'!$H:$H,MATCH($B3019,'Pliegos Tarifarios (Santiago)'!$A:$A,0)),H3019&lt;=5000,INDEX('Pliegos Tarifarios (Santiago)'!$I:$I,MATCH($B3019,'Pliegos Tarifarios (Santiago)'!$A:$A,0)),H3019&gt;5000,INDEX('Pliegos Tarifarios (Santiago)'!$J:$J,MATCH($B3019,'Pliegos Tarifarios (Santiago)'!$A:$A,0)))/1.19</f>
        <v>2309.7167334453784</v>
      </c>
      <c r="R3019" s="19">
        <f>INDEX('Pliegos Tarifarios (Santiago)'!$K:$K,MATCH($B3019,'Pliegos Tarifarios (Santiago)'!$A:$A,0))</f>
        <v>733.35299999999995</v>
      </c>
      <c r="S3019" s="21">
        <f t="shared" si="187"/>
        <v>187306.84114474544</v>
      </c>
      <c r="T3019" s="21">
        <f t="shared" si="188"/>
        <v>35588.299817501633</v>
      </c>
      <c r="U3019" s="19">
        <v>0</v>
      </c>
      <c r="V3019" s="21">
        <f t="shared" si="189"/>
        <v>222895.14096224707</v>
      </c>
    </row>
    <row r="3020" spans="1:22" x14ac:dyDescent="0.3">
      <c r="A3020" s="7" t="s">
        <v>143</v>
      </c>
      <c r="B3020" s="7">
        <v>12</v>
      </c>
      <c r="C3020" s="8" t="s">
        <v>178</v>
      </c>
      <c r="D3020" s="7" t="s">
        <v>626</v>
      </c>
      <c r="E3020" s="7" t="s">
        <v>488</v>
      </c>
      <c r="F3020" s="8" t="s">
        <v>627</v>
      </c>
      <c r="G3020" s="7" t="s">
        <v>30</v>
      </c>
      <c r="H3020" s="9">
        <v>961.12049999999999</v>
      </c>
      <c r="I3020" s="9">
        <v>2.5297000000000001</v>
      </c>
      <c r="J3020" s="9">
        <v>2.4565000000000001</v>
      </c>
      <c r="K3020" s="10">
        <v>0.97106376250148241</v>
      </c>
      <c r="L3020" s="9">
        <v>31</v>
      </c>
      <c r="M3020" s="19">
        <f>H3020*INDEX('Pliegos Tarifarios (Santiago)'!$B:$B,MATCH($B3020,'Pliegos Tarifarios (Santiago)'!$A:$A,0))</f>
        <v>126640.12044150001</v>
      </c>
      <c r="N3020" s="19">
        <f>I3020*INDEX('Pliegos Tarifarios (Santiago)'!$C:$C,MATCH($B3020,'Pliegos Tarifarios (Santiago)'!$A:$A,0))</f>
        <v>8765.3674951000012</v>
      </c>
      <c r="O3020" s="19">
        <f>J3020*INDEX('Pliegos Tarifarios (Santiago)'!$D:$D,MATCH($B3020,'Pliegos Tarifarios (Santiago)'!$A:$A,0))</f>
        <v>35714.6825685</v>
      </c>
      <c r="P3020" s="19">
        <f>H3020*INDEX('Pliegos Tarifarios (Santiago)'!$E:$E,MATCH($B3020,'Pliegos Tarifarios (Santiago)'!$A:$A,0))</f>
        <v>12517.633392</v>
      </c>
      <c r="Q3020" s="19" cm="1">
        <f t="array" ref="Q3020">H3020*_xlfn.IFS(H3020&lt;=350,INDEX('Pliegos Tarifarios (Santiago)'!$F:$F,MATCH($B3020,'Pliegos Tarifarios (Santiago)'!$A:$A,0)),H3020&lt;=500,INDEX('Pliegos Tarifarios (Santiago)'!$G:$G,MATCH($B3020,'Pliegos Tarifarios (Santiago)'!$A:$A,0)),H3020&lt;=1000,INDEX('Pliegos Tarifarios (Santiago)'!$H:$H,MATCH($B3020,'Pliegos Tarifarios (Santiago)'!$A:$A,0)),H3020&lt;=5000,INDEX('Pliegos Tarifarios (Santiago)'!$I:$I,MATCH($B3020,'Pliegos Tarifarios (Santiago)'!$A:$A,0)),H3020&gt;5000,INDEX('Pliegos Tarifarios (Santiago)'!$J:$J,MATCH($B3020,'Pliegos Tarifarios (Santiago)'!$A:$A,0)))/1.19</f>
        <v>2311.5351857142859</v>
      </c>
      <c r="R3020" s="19">
        <f>INDEX('Pliegos Tarifarios (Santiago)'!$K:$K,MATCH($B3020,'Pliegos Tarifarios (Santiago)'!$A:$A,0))</f>
        <v>733.35299999999995</v>
      </c>
      <c r="S3020" s="21">
        <f t="shared" si="187"/>
        <v>186682.69208281429</v>
      </c>
      <c r="T3020" s="21">
        <f t="shared" si="188"/>
        <v>35469.711495734715</v>
      </c>
      <c r="U3020" s="19">
        <v>0</v>
      </c>
      <c r="V3020" s="21">
        <f t="shared" si="189"/>
        <v>222152.40357854901</v>
      </c>
    </row>
    <row r="3021" spans="1:22" x14ac:dyDescent="0.3">
      <c r="A3021" s="7" t="s">
        <v>143</v>
      </c>
      <c r="B3021" s="7">
        <v>12</v>
      </c>
      <c r="C3021" s="8" t="s">
        <v>178</v>
      </c>
      <c r="D3021" s="7" t="s">
        <v>628</v>
      </c>
      <c r="E3021" s="7" t="s">
        <v>488</v>
      </c>
      <c r="F3021" s="8" t="s">
        <v>629</v>
      </c>
      <c r="G3021" s="7" t="s">
        <v>30</v>
      </c>
      <c r="H3021" s="9">
        <v>961.78070000000002</v>
      </c>
      <c r="I3021" s="9">
        <v>2.5295000000000001</v>
      </c>
      <c r="J3021" s="9">
        <v>2.4935</v>
      </c>
      <c r="K3021" s="10">
        <v>0.9857679383277328</v>
      </c>
      <c r="L3021" s="9">
        <v>31.03</v>
      </c>
      <c r="M3021" s="19">
        <f>H3021*INDEX('Pliegos Tarifarios (Santiago)'!$B:$B,MATCH($B3021,'Pliegos Tarifarios (Santiago)'!$A:$A,0))</f>
        <v>126727.11037410001</v>
      </c>
      <c r="N3021" s="19">
        <f>I3021*INDEX('Pliegos Tarifarios (Santiago)'!$C:$C,MATCH($B3021,'Pliegos Tarifarios (Santiago)'!$A:$A,0))</f>
        <v>8764.6744985000005</v>
      </c>
      <c r="O3021" s="19">
        <f>J3021*INDEX('Pliegos Tarifarios (Santiago)'!$D:$D,MATCH($B3021,'Pliegos Tarifarios (Santiago)'!$A:$A,0))</f>
        <v>36252.6199815</v>
      </c>
      <c r="P3021" s="19">
        <f>H3021*INDEX('Pliegos Tarifarios (Santiago)'!$E:$E,MATCH($B3021,'Pliegos Tarifarios (Santiago)'!$A:$A,0))</f>
        <v>12526.2318368</v>
      </c>
      <c r="Q3021" s="19" cm="1">
        <f t="array" ref="Q3021">H3021*_xlfn.IFS(H3021&lt;=350,INDEX('Pliegos Tarifarios (Santiago)'!$F:$F,MATCH($B3021,'Pliegos Tarifarios (Santiago)'!$A:$A,0)),H3021&lt;=500,INDEX('Pliegos Tarifarios (Santiago)'!$G:$G,MATCH($B3021,'Pliegos Tarifarios (Santiago)'!$A:$A,0)),H3021&lt;=1000,INDEX('Pliegos Tarifarios (Santiago)'!$H:$H,MATCH($B3021,'Pliegos Tarifarios (Santiago)'!$A:$A,0)),H3021&lt;=5000,INDEX('Pliegos Tarifarios (Santiago)'!$I:$I,MATCH($B3021,'Pliegos Tarifarios (Santiago)'!$A:$A,0)),H3021&gt;5000,INDEX('Pliegos Tarifarios (Santiago)'!$J:$J,MATCH($B3021,'Pliegos Tarifarios (Santiago)'!$A:$A,0)))/1.19</f>
        <v>2313.1229944537818</v>
      </c>
      <c r="R3021" s="19">
        <f>INDEX('Pliegos Tarifarios (Santiago)'!$K:$K,MATCH($B3021,'Pliegos Tarifarios (Santiago)'!$A:$A,0))</f>
        <v>733.35299999999995</v>
      </c>
      <c r="S3021" s="21">
        <f t="shared" si="187"/>
        <v>187317.11268535382</v>
      </c>
      <c r="T3021" s="21">
        <f t="shared" si="188"/>
        <v>35590.251410217228</v>
      </c>
      <c r="U3021" s="19">
        <v>0</v>
      </c>
      <c r="V3021" s="21">
        <f t="shared" si="189"/>
        <v>222907.36409557104</v>
      </c>
    </row>
    <row r="3022" spans="1:22" x14ac:dyDescent="0.3">
      <c r="A3022" s="7" t="s">
        <v>143</v>
      </c>
      <c r="B3022" s="7">
        <v>12</v>
      </c>
      <c r="C3022" s="8" t="s">
        <v>178</v>
      </c>
      <c r="D3022" s="7" t="s">
        <v>630</v>
      </c>
      <c r="E3022" s="7" t="s">
        <v>488</v>
      </c>
      <c r="F3022" s="8" t="s">
        <v>631</v>
      </c>
      <c r="G3022" s="7" t="s">
        <v>30</v>
      </c>
      <c r="H3022" s="9">
        <v>960.67049999999995</v>
      </c>
      <c r="I3022" s="9">
        <v>2.4912000000000001</v>
      </c>
      <c r="J3022" s="9">
        <v>2.4912000000000001</v>
      </c>
      <c r="K3022" s="10">
        <v>1</v>
      </c>
      <c r="L3022" s="9">
        <v>30.99</v>
      </c>
      <c r="M3022" s="19">
        <f>H3022*INDEX('Pliegos Tarifarios (Santiago)'!$B:$B,MATCH($B3022,'Pliegos Tarifarios (Santiago)'!$A:$A,0))</f>
        <v>126580.8270915</v>
      </c>
      <c r="N3022" s="19">
        <f>I3022*INDEX('Pliegos Tarifarios (Santiago)'!$C:$C,MATCH($B3022,'Pliegos Tarifarios (Santiago)'!$A:$A,0))</f>
        <v>8631.9656496000007</v>
      </c>
      <c r="O3022" s="19">
        <f>J3022*INDEX('Pliegos Tarifarios (Santiago)'!$D:$D,MATCH($B3022,'Pliegos Tarifarios (Santiago)'!$A:$A,0))</f>
        <v>36219.180628800001</v>
      </c>
      <c r="P3022" s="19">
        <f>H3022*INDEX('Pliegos Tarifarios (Santiago)'!$E:$E,MATCH($B3022,'Pliegos Tarifarios (Santiago)'!$A:$A,0))</f>
        <v>12511.772591999999</v>
      </c>
      <c r="Q3022" s="19" cm="1">
        <f t="array" ref="Q3022">H3022*_xlfn.IFS(H3022&lt;=350,INDEX('Pliegos Tarifarios (Santiago)'!$F:$F,MATCH($B3022,'Pliegos Tarifarios (Santiago)'!$A:$A,0)),H3022&lt;=500,INDEX('Pliegos Tarifarios (Santiago)'!$G:$G,MATCH($B3022,'Pliegos Tarifarios (Santiago)'!$A:$A,0)),H3022&lt;=1000,INDEX('Pliegos Tarifarios (Santiago)'!$H:$H,MATCH($B3022,'Pliegos Tarifarios (Santiago)'!$A:$A,0)),H3022&lt;=5000,INDEX('Pliegos Tarifarios (Santiago)'!$I:$I,MATCH($B3022,'Pliegos Tarifarios (Santiago)'!$A:$A,0)),H3022&gt;5000,INDEX('Pliegos Tarifarios (Santiago)'!$J:$J,MATCH($B3022,'Pliegos Tarifarios (Santiago)'!$A:$A,0)))/1.19</f>
        <v>2310.4529168067229</v>
      </c>
      <c r="R3022" s="19">
        <f>INDEX('Pliegos Tarifarios (Santiago)'!$K:$K,MATCH($B3022,'Pliegos Tarifarios (Santiago)'!$A:$A,0))</f>
        <v>733.35299999999995</v>
      </c>
      <c r="S3022" s="21">
        <f t="shared" si="187"/>
        <v>186987.55187870673</v>
      </c>
      <c r="T3022" s="21">
        <f t="shared" si="188"/>
        <v>35527.634856954275</v>
      </c>
      <c r="U3022" s="19">
        <v>0</v>
      </c>
      <c r="V3022" s="21">
        <f t="shared" si="189"/>
        <v>222515.186735661</v>
      </c>
    </row>
    <row r="3023" spans="1:22" x14ac:dyDescent="0.3">
      <c r="A3023" s="7" t="s">
        <v>143</v>
      </c>
      <c r="B3023" s="7">
        <v>12</v>
      </c>
      <c r="C3023" s="8" t="s">
        <v>178</v>
      </c>
      <c r="D3023" s="7" t="s">
        <v>632</v>
      </c>
      <c r="E3023" s="7" t="s">
        <v>488</v>
      </c>
      <c r="F3023" s="8" t="s">
        <v>633</v>
      </c>
      <c r="G3023" s="7" t="s">
        <v>30</v>
      </c>
      <c r="H3023" s="9">
        <v>961.96600000000001</v>
      </c>
      <c r="I3023" s="9">
        <v>2.5510000000000002</v>
      </c>
      <c r="J3023" s="9">
        <v>2.5188999999999999</v>
      </c>
      <c r="K3023" s="10">
        <v>0.98741669933359455</v>
      </c>
      <c r="L3023" s="9">
        <v>31.03</v>
      </c>
      <c r="M3023" s="19">
        <f>H3023*INDEX('Pliegos Tarifarios (Santiago)'!$B:$B,MATCH($B3023,'Pliegos Tarifarios (Santiago)'!$A:$A,0))</f>
        <v>126751.526058</v>
      </c>
      <c r="N3023" s="19">
        <f>I3023*INDEX('Pliegos Tarifarios (Santiago)'!$C:$C,MATCH($B3023,'Pliegos Tarifarios (Santiago)'!$A:$A,0))</f>
        <v>8839.1716330000017</v>
      </c>
      <c r="O3023" s="19">
        <f>J3023*INDEX('Pliegos Tarifarios (Santiago)'!$D:$D,MATCH($B3023,'Pliegos Tarifarios (Santiago)'!$A:$A,0))</f>
        <v>36621.906746100001</v>
      </c>
      <c r="P3023" s="19">
        <f>H3023*INDEX('Pliegos Tarifarios (Santiago)'!$E:$E,MATCH($B3023,'Pliegos Tarifarios (Santiago)'!$A:$A,0))</f>
        <v>12528.645183999999</v>
      </c>
      <c r="Q3023" s="19" cm="1">
        <f t="array" ref="Q3023">H3023*_xlfn.IFS(H3023&lt;=350,INDEX('Pliegos Tarifarios (Santiago)'!$F:$F,MATCH($B3023,'Pliegos Tarifarios (Santiago)'!$A:$A,0)),H3023&lt;=500,INDEX('Pliegos Tarifarios (Santiago)'!$G:$G,MATCH($B3023,'Pliegos Tarifarios (Santiago)'!$A:$A,0)),H3023&lt;=1000,INDEX('Pliegos Tarifarios (Santiago)'!$H:$H,MATCH($B3023,'Pliegos Tarifarios (Santiago)'!$A:$A,0)),H3023&lt;=5000,INDEX('Pliegos Tarifarios (Santiago)'!$I:$I,MATCH($B3023,'Pliegos Tarifarios (Santiago)'!$A:$A,0)),H3023&gt;5000,INDEX('Pliegos Tarifarios (Santiago)'!$J:$J,MATCH($B3023,'Pliegos Tarifarios (Santiago)'!$A:$A,0)))/1.19</f>
        <v>2313.568648739496</v>
      </c>
      <c r="R3023" s="19">
        <f>INDEX('Pliegos Tarifarios (Santiago)'!$K:$K,MATCH($B3023,'Pliegos Tarifarios (Santiago)'!$A:$A,0))</f>
        <v>733.35299999999995</v>
      </c>
      <c r="S3023" s="21">
        <f t="shared" si="187"/>
        <v>187788.17126983948</v>
      </c>
      <c r="T3023" s="21">
        <f t="shared" si="188"/>
        <v>35679.752541269503</v>
      </c>
      <c r="U3023" s="19">
        <v>0</v>
      </c>
      <c r="V3023" s="21">
        <f t="shared" si="189"/>
        <v>223467.92381110898</v>
      </c>
    </row>
    <row r="3024" spans="1:22" x14ac:dyDescent="0.3">
      <c r="A3024" s="7" t="s">
        <v>143</v>
      </c>
      <c r="B3024" s="7">
        <v>12</v>
      </c>
      <c r="C3024" s="8" t="s">
        <v>178</v>
      </c>
      <c r="D3024" s="7" t="s">
        <v>634</v>
      </c>
      <c r="E3024" s="7" t="s">
        <v>488</v>
      </c>
      <c r="F3024" s="8" t="s">
        <v>635</v>
      </c>
      <c r="G3024" s="7" t="s">
        <v>30</v>
      </c>
      <c r="H3024" s="9">
        <v>959.73410000000001</v>
      </c>
      <c r="I3024" s="9">
        <v>2.5108999999999999</v>
      </c>
      <c r="J3024" s="9">
        <v>2.4742999999999999</v>
      </c>
      <c r="K3024" s="10">
        <v>0.98542355330757891</v>
      </c>
      <c r="L3024" s="9">
        <v>30.96</v>
      </c>
      <c r="M3024" s="19">
        <f>H3024*INDEX('Pliegos Tarifarios (Santiago)'!$B:$B,MATCH($B3024,'Pliegos Tarifarios (Santiago)'!$A:$A,0))</f>
        <v>126457.44421830001</v>
      </c>
      <c r="N3024" s="19">
        <f>I3024*INDEX('Pliegos Tarifarios (Santiago)'!$C:$C,MATCH($B3024,'Pliegos Tarifarios (Santiago)'!$A:$A,0))</f>
        <v>8700.2258146999993</v>
      </c>
      <c r="O3024" s="19">
        <f>J3024*INDEX('Pliegos Tarifarios (Santiago)'!$D:$D,MATCH($B3024,'Pliegos Tarifarios (Santiago)'!$A:$A,0))</f>
        <v>35973.474080699998</v>
      </c>
      <c r="P3024" s="19">
        <f>H3024*INDEX('Pliegos Tarifarios (Santiago)'!$E:$E,MATCH($B3024,'Pliegos Tarifarios (Santiago)'!$A:$A,0))</f>
        <v>12499.5769184</v>
      </c>
      <c r="Q3024" s="19" cm="1">
        <f t="array" ref="Q3024">H3024*_xlfn.IFS(H3024&lt;=350,INDEX('Pliegos Tarifarios (Santiago)'!$F:$F,MATCH($B3024,'Pliegos Tarifarios (Santiago)'!$A:$A,0)),H3024&lt;=500,INDEX('Pliegos Tarifarios (Santiago)'!$G:$G,MATCH($B3024,'Pliegos Tarifarios (Santiago)'!$A:$A,0)),H3024&lt;=1000,INDEX('Pliegos Tarifarios (Santiago)'!$H:$H,MATCH($B3024,'Pliegos Tarifarios (Santiago)'!$A:$A,0)),H3024&lt;=5000,INDEX('Pliegos Tarifarios (Santiago)'!$I:$I,MATCH($B3024,'Pliegos Tarifarios (Santiago)'!$A:$A,0)),H3024&gt;5000,INDEX('Pliegos Tarifarios (Santiago)'!$J:$J,MATCH($B3024,'Pliegos Tarifarios (Santiago)'!$A:$A,0)))/1.19</f>
        <v>2308.2008354621848</v>
      </c>
      <c r="R3024" s="19">
        <f>INDEX('Pliegos Tarifarios (Santiago)'!$K:$K,MATCH($B3024,'Pliegos Tarifarios (Santiago)'!$A:$A,0))</f>
        <v>733.35299999999995</v>
      </c>
      <c r="S3024" s="21">
        <f t="shared" si="187"/>
        <v>186672.2748675622</v>
      </c>
      <c r="T3024" s="21">
        <f t="shared" si="188"/>
        <v>35467.732224836815</v>
      </c>
      <c r="U3024" s="19">
        <v>0</v>
      </c>
      <c r="V3024" s="21">
        <f t="shared" si="189"/>
        <v>222140.007092399</v>
      </c>
    </row>
    <row r="3025" spans="1:22" x14ac:dyDescent="0.3">
      <c r="A3025" s="7" t="s">
        <v>143</v>
      </c>
      <c r="B3025" s="7">
        <v>12</v>
      </c>
      <c r="C3025" s="8" t="s">
        <v>178</v>
      </c>
      <c r="D3025" s="7" t="s">
        <v>636</v>
      </c>
      <c r="E3025" s="7" t="s">
        <v>488</v>
      </c>
      <c r="F3025" s="8" t="s">
        <v>637</v>
      </c>
      <c r="G3025" s="7" t="s">
        <v>30</v>
      </c>
      <c r="H3025" s="9">
        <v>959.43520000000001</v>
      </c>
      <c r="I3025" s="9">
        <v>2.5142000000000002</v>
      </c>
      <c r="J3025" s="9">
        <v>2.4828000000000001</v>
      </c>
      <c r="K3025" s="10">
        <v>0.98751093787288202</v>
      </c>
      <c r="L3025" s="9">
        <v>30.95</v>
      </c>
      <c r="M3025" s="19">
        <f>H3025*INDEX('Pliegos Tarifarios (Santiago)'!$B:$B,MATCH($B3025,'Pliegos Tarifarios (Santiago)'!$A:$A,0))</f>
        <v>126418.06025760001</v>
      </c>
      <c r="N3025" s="19">
        <f>I3025*INDEX('Pliegos Tarifarios (Santiago)'!$C:$C,MATCH($B3025,'Pliegos Tarifarios (Santiago)'!$A:$A,0))</f>
        <v>8711.6602586000008</v>
      </c>
      <c r="O3025" s="19">
        <f>J3025*INDEX('Pliegos Tarifarios (Santiago)'!$D:$D,MATCH($B3025,'Pliegos Tarifarios (Santiago)'!$A:$A,0))</f>
        <v>36097.054297200004</v>
      </c>
      <c r="P3025" s="19">
        <f>H3025*INDEX('Pliegos Tarifarios (Santiago)'!$E:$E,MATCH($B3025,'Pliegos Tarifarios (Santiago)'!$A:$A,0))</f>
        <v>12495.684044799998</v>
      </c>
      <c r="Q3025" s="19" cm="1">
        <f t="array" ref="Q3025">H3025*_xlfn.IFS(H3025&lt;=350,INDEX('Pliegos Tarifarios (Santiago)'!$F:$F,MATCH($B3025,'Pliegos Tarifarios (Santiago)'!$A:$A,0)),H3025&lt;=500,INDEX('Pliegos Tarifarios (Santiago)'!$G:$G,MATCH($B3025,'Pliegos Tarifarios (Santiago)'!$A:$A,0)),H3025&lt;=1000,INDEX('Pliegos Tarifarios (Santiago)'!$H:$H,MATCH($B3025,'Pliegos Tarifarios (Santiago)'!$A:$A,0)),H3025&lt;=5000,INDEX('Pliegos Tarifarios (Santiago)'!$I:$I,MATCH($B3025,'Pliegos Tarifarios (Santiago)'!$A:$A,0)),H3025&gt;5000,INDEX('Pliegos Tarifarios (Santiago)'!$J:$J,MATCH($B3025,'Pliegos Tarifarios (Santiago)'!$A:$A,0)))/1.19</f>
        <v>2307.4819684033619</v>
      </c>
      <c r="R3025" s="19">
        <f>INDEX('Pliegos Tarifarios (Santiago)'!$K:$K,MATCH($B3025,'Pliegos Tarifarios (Santiago)'!$A:$A,0))</f>
        <v>733.35299999999995</v>
      </c>
      <c r="S3025" s="21">
        <f t="shared" si="187"/>
        <v>186763.29382660336</v>
      </c>
      <c r="T3025" s="21">
        <f t="shared" si="188"/>
        <v>35485.02582705464</v>
      </c>
      <c r="U3025" s="19">
        <v>0</v>
      </c>
      <c r="V3025" s="21">
        <f t="shared" si="189"/>
        <v>222248.31965365799</v>
      </c>
    </row>
    <row r="3026" spans="1:22" x14ac:dyDescent="0.3">
      <c r="A3026" s="7" t="s">
        <v>143</v>
      </c>
      <c r="B3026" s="7">
        <v>12</v>
      </c>
      <c r="C3026" s="8" t="s">
        <v>178</v>
      </c>
      <c r="D3026" s="7" t="s">
        <v>638</v>
      </c>
      <c r="E3026" s="7" t="s">
        <v>488</v>
      </c>
      <c r="F3026" s="8" t="s">
        <v>639</v>
      </c>
      <c r="G3026" s="7" t="s">
        <v>30</v>
      </c>
      <c r="H3026" s="9">
        <v>962.37009999999998</v>
      </c>
      <c r="I3026" s="9">
        <v>2.5625</v>
      </c>
      <c r="J3026" s="9">
        <v>2.4821</v>
      </c>
      <c r="K3026" s="10">
        <v>0.96862439024390246</v>
      </c>
      <c r="L3026" s="9">
        <v>31.04</v>
      </c>
      <c r="M3026" s="19">
        <f>H3026*INDEX('Pliegos Tarifarios (Santiago)'!$B:$B,MATCH($B3026,'Pliegos Tarifarios (Santiago)'!$A:$A,0))</f>
        <v>126804.7714863</v>
      </c>
      <c r="N3026" s="19">
        <f>I3026*INDEX('Pliegos Tarifarios (Santiago)'!$C:$C,MATCH($B3026,'Pliegos Tarifarios (Santiago)'!$A:$A,0))</f>
        <v>8879.0189375000009</v>
      </c>
      <c r="O3026" s="19">
        <f>J3026*INDEX('Pliegos Tarifarios (Santiago)'!$D:$D,MATCH($B3026,'Pliegos Tarifarios (Santiago)'!$A:$A,0))</f>
        <v>36086.877102899998</v>
      </c>
      <c r="P3026" s="19">
        <f>H3026*INDEX('Pliegos Tarifarios (Santiago)'!$E:$E,MATCH($B3026,'Pliegos Tarifarios (Santiago)'!$A:$A,0))</f>
        <v>12533.908182399999</v>
      </c>
      <c r="Q3026" s="19" cm="1">
        <f t="array" ref="Q3026">H3026*_xlfn.IFS(H3026&lt;=350,INDEX('Pliegos Tarifarios (Santiago)'!$F:$F,MATCH($B3026,'Pliegos Tarifarios (Santiago)'!$A:$A,0)),H3026&lt;=500,INDEX('Pliegos Tarifarios (Santiago)'!$G:$G,MATCH($B3026,'Pliegos Tarifarios (Santiago)'!$A:$A,0)),H3026&lt;=1000,INDEX('Pliegos Tarifarios (Santiago)'!$H:$H,MATCH($B3026,'Pliegos Tarifarios (Santiago)'!$A:$A,0)),H3026&lt;=5000,INDEX('Pliegos Tarifarios (Santiago)'!$I:$I,MATCH($B3026,'Pliegos Tarifarios (Santiago)'!$A:$A,0)),H3026&gt;5000,INDEX('Pliegos Tarifarios (Santiago)'!$J:$J,MATCH($B3026,'Pliegos Tarifarios (Santiago)'!$A:$A,0)))/1.19</f>
        <v>2314.5405262184877</v>
      </c>
      <c r="R3026" s="19">
        <f>INDEX('Pliegos Tarifarios (Santiago)'!$K:$K,MATCH($B3026,'Pliegos Tarifarios (Santiago)'!$A:$A,0))</f>
        <v>733.35299999999995</v>
      </c>
      <c r="S3026" s="21">
        <f t="shared" si="187"/>
        <v>187352.46923531848</v>
      </c>
      <c r="T3026" s="21">
        <f t="shared" si="188"/>
        <v>35596.96915471051</v>
      </c>
      <c r="U3026" s="19">
        <v>0</v>
      </c>
      <c r="V3026" s="21">
        <f t="shared" si="189"/>
        <v>222949.43839002898</v>
      </c>
    </row>
    <row r="3027" spans="1:22" x14ac:dyDescent="0.3">
      <c r="A3027" s="7" t="s">
        <v>143</v>
      </c>
      <c r="B3027" s="7">
        <v>12</v>
      </c>
      <c r="C3027" s="8" t="s">
        <v>178</v>
      </c>
      <c r="D3027" s="7" t="s">
        <v>640</v>
      </c>
      <c r="E3027" s="7" t="s">
        <v>488</v>
      </c>
      <c r="F3027" s="8" t="s">
        <v>641</v>
      </c>
      <c r="G3027" s="7" t="s">
        <v>30</v>
      </c>
      <c r="H3027" s="9">
        <v>959.87620000000004</v>
      </c>
      <c r="I3027" s="9">
        <v>2.5255999999999998</v>
      </c>
      <c r="J3027" s="9">
        <v>2.4836999999999998</v>
      </c>
      <c r="K3027" s="10">
        <v>0.98340988280012664</v>
      </c>
      <c r="L3027" s="9">
        <v>30.96</v>
      </c>
      <c r="M3027" s="19">
        <f>H3027*INDEX('Pliegos Tarifarios (Santiago)'!$B:$B,MATCH($B3027,'Pliegos Tarifarios (Santiago)'!$A:$A,0))</f>
        <v>126476.16774060001</v>
      </c>
      <c r="N3027" s="19">
        <f>I3027*INDEX('Pliegos Tarifarios (Santiago)'!$C:$C,MATCH($B3027,'Pliegos Tarifarios (Santiago)'!$A:$A,0))</f>
        <v>8751.1610648000005</v>
      </c>
      <c r="O3027" s="19">
        <f>J3027*INDEX('Pliegos Tarifarios (Santiago)'!$D:$D,MATCH($B3027,'Pliegos Tarifarios (Santiago)'!$A:$A,0))</f>
        <v>36110.139261299999</v>
      </c>
      <c r="P3027" s="19">
        <f>H3027*INDEX('Pliegos Tarifarios (Santiago)'!$E:$E,MATCH($B3027,'Pliegos Tarifarios (Santiago)'!$A:$A,0))</f>
        <v>12501.4276288</v>
      </c>
      <c r="Q3027" s="19" cm="1">
        <f t="array" ref="Q3027">H3027*_xlfn.IFS(H3027&lt;=350,INDEX('Pliegos Tarifarios (Santiago)'!$F:$F,MATCH($B3027,'Pliegos Tarifarios (Santiago)'!$A:$A,0)),H3027&lt;=500,INDEX('Pliegos Tarifarios (Santiago)'!$G:$G,MATCH($B3027,'Pliegos Tarifarios (Santiago)'!$A:$A,0)),H3027&lt;=1000,INDEX('Pliegos Tarifarios (Santiago)'!$H:$H,MATCH($B3027,'Pliegos Tarifarios (Santiago)'!$A:$A,0)),H3027&lt;=5000,INDEX('Pliegos Tarifarios (Santiago)'!$I:$I,MATCH($B3027,'Pliegos Tarifarios (Santiago)'!$A:$A,0)),H3027&gt;5000,INDEX('Pliegos Tarifarios (Santiago)'!$J:$J,MATCH($B3027,'Pliegos Tarifarios (Santiago)'!$A:$A,0)))/1.19</f>
        <v>2308.5425919327736</v>
      </c>
      <c r="R3027" s="19">
        <f>INDEX('Pliegos Tarifarios (Santiago)'!$K:$K,MATCH($B3027,'Pliegos Tarifarios (Santiago)'!$A:$A,0))</f>
        <v>733.35299999999995</v>
      </c>
      <c r="S3027" s="21">
        <f t="shared" si="187"/>
        <v>186880.7912874328</v>
      </c>
      <c r="T3027" s="21">
        <f t="shared" si="188"/>
        <v>35507.350344612234</v>
      </c>
      <c r="U3027" s="19">
        <v>0</v>
      </c>
      <c r="V3027" s="21">
        <f t="shared" si="189"/>
        <v>222388.14163204504</v>
      </c>
    </row>
    <row r="3028" spans="1:22" x14ac:dyDescent="0.3">
      <c r="A3028" s="7" t="s">
        <v>143</v>
      </c>
      <c r="B3028" s="7">
        <v>12</v>
      </c>
      <c r="C3028" s="8" t="s">
        <v>178</v>
      </c>
      <c r="D3028" s="7" t="s">
        <v>642</v>
      </c>
      <c r="E3028" s="7" t="s">
        <v>488</v>
      </c>
      <c r="F3028" s="8" t="s">
        <v>643</v>
      </c>
      <c r="G3028" s="7" t="s">
        <v>30</v>
      </c>
      <c r="H3028" s="9">
        <v>960.83540000000005</v>
      </c>
      <c r="I3028" s="9">
        <v>2.5457000000000001</v>
      </c>
      <c r="J3028" s="9">
        <v>2.5150999999999999</v>
      </c>
      <c r="K3028" s="10">
        <v>0.98797973052598498</v>
      </c>
      <c r="L3028" s="9">
        <v>30.99</v>
      </c>
      <c r="M3028" s="19">
        <f>H3028*INDEX('Pliegos Tarifarios (Santiago)'!$B:$B,MATCH($B3028,'Pliegos Tarifarios (Santiago)'!$A:$A,0))</f>
        <v>126602.55481020002</v>
      </c>
      <c r="N3028" s="19">
        <f>I3028*INDEX('Pliegos Tarifarios (Santiago)'!$C:$C,MATCH($B3028,'Pliegos Tarifarios (Santiago)'!$A:$A,0))</f>
        <v>8820.8072231000006</v>
      </c>
      <c r="O3028" s="19">
        <f>J3028*INDEX('Pliegos Tarifarios (Santiago)'!$D:$D,MATCH($B3028,'Pliegos Tarifarios (Santiago)'!$A:$A,0))</f>
        <v>36566.659119899996</v>
      </c>
      <c r="P3028" s="19">
        <f>H3028*INDEX('Pliegos Tarifarios (Santiago)'!$E:$E,MATCH($B3028,'Pliegos Tarifarios (Santiago)'!$A:$A,0))</f>
        <v>12513.9202496</v>
      </c>
      <c r="Q3028" s="19" cm="1">
        <f t="array" ref="Q3028">H3028*_xlfn.IFS(H3028&lt;=350,INDEX('Pliegos Tarifarios (Santiago)'!$F:$F,MATCH($B3028,'Pliegos Tarifarios (Santiago)'!$A:$A,0)),H3028&lt;=500,INDEX('Pliegos Tarifarios (Santiago)'!$G:$G,MATCH($B3028,'Pliegos Tarifarios (Santiago)'!$A:$A,0)),H3028&lt;=1000,INDEX('Pliegos Tarifarios (Santiago)'!$H:$H,MATCH($B3028,'Pliegos Tarifarios (Santiago)'!$A:$A,0)),H3028&lt;=5000,INDEX('Pliegos Tarifarios (Santiago)'!$I:$I,MATCH($B3028,'Pliegos Tarifarios (Santiago)'!$A:$A,0)),H3028&gt;5000,INDEX('Pliegos Tarifarios (Santiago)'!$J:$J,MATCH($B3028,'Pliegos Tarifarios (Santiago)'!$A:$A,0)))/1.19</f>
        <v>2310.8495082352943</v>
      </c>
      <c r="R3028" s="19">
        <f>INDEX('Pliegos Tarifarios (Santiago)'!$K:$K,MATCH($B3028,'Pliegos Tarifarios (Santiago)'!$A:$A,0))</f>
        <v>733.35299999999995</v>
      </c>
      <c r="S3028" s="21">
        <f t="shared" si="187"/>
        <v>187548.14391103529</v>
      </c>
      <c r="T3028" s="21">
        <f t="shared" si="188"/>
        <v>35634.147343096709</v>
      </c>
      <c r="U3028" s="19">
        <v>0</v>
      </c>
      <c r="V3028" s="21">
        <f t="shared" si="189"/>
        <v>223182.291254132</v>
      </c>
    </row>
    <row r="3029" spans="1:22" x14ac:dyDescent="0.3">
      <c r="A3029" s="7" t="s">
        <v>143</v>
      </c>
      <c r="B3029" s="7">
        <v>12</v>
      </c>
      <c r="C3029" s="8" t="s">
        <v>178</v>
      </c>
      <c r="D3029" s="7" t="s">
        <v>644</v>
      </c>
      <c r="E3029" s="7" t="s">
        <v>488</v>
      </c>
      <c r="F3029" s="8" t="s">
        <v>645</v>
      </c>
      <c r="G3029" s="7" t="s">
        <v>30</v>
      </c>
      <c r="H3029" s="9">
        <v>961.875</v>
      </c>
      <c r="I3029" s="9">
        <v>2.5413000000000001</v>
      </c>
      <c r="J3029" s="9">
        <v>2.5104000000000002</v>
      </c>
      <c r="K3029" s="10">
        <v>0.98784086884665334</v>
      </c>
      <c r="L3029" s="9">
        <v>31.03</v>
      </c>
      <c r="M3029" s="19">
        <f>H3029*INDEX('Pliegos Tarifarios (Santiago)'!$B:$B,MATCH($B3029,'Pliegos Tarifarios (Santiago)'!$A:$A,0))</f>
        <v>126739.535625</v>
      </c>
      <c r="N3029" s="19">
        <f>I3029*INDEX('Pliegos Tarifarios (Santiago)'!$C:$C,MATCH($B3029,'Pliegos Tarifarios (Santiago)'!$A:$A,0))</f>
        <v>8805.5612979000016</v>
      </c>
      <c r="O3029" s="19">
        <f>J3029*INDEX('Pliegos Tarifarios (Santiago)'!$D:$D,MATCH($B3029,'Pliegos Tarifarios (Santiago)'!$A:$A,0))</f>
        <v>36498.326529600003</v>
      </c>
      <c r="P3029" s="19">
        <f>H3029*INDEX('Pliegos Tarifarios (Santiago)'!$E:$E,MATCH($B3029,'Pliegos Tarifarios (Santiago)'!$A:$A,0))</f>
        <v>12527.46</v>
      </c>
      <c r="Q3029" s="19" cm="1">
        <f t="array" ref="Q3029">H3029*_xlfn.IFS(H3029&lt;=350,INDEX('Pliegos Tarifarios (Santiago)'!$F:$F,MATCH($B3029,'Pliegos Tarifarios (Santiago)'!$A:$A,0)),H3029&lt;=500,INDEX('Pliegos Tarifarios (Santiago)'!$G:$G,MATCH($B3029,'Pliegos Tarifarios (Santiago)'!$A:$A,0)),H3029&lt;=1000,INDEX('Pliegos Tarifarios (Santiago)'!$H:$H,MATCH($B3029,'Pliegos Tarifarios (Santiago)'!$A:$A,0)),H3029&lt;=5000,INDEX('Pliegos Tarifarios (Santiago)'!$I:$I,MATCH($B3029,'Pliegos Tarifarios (Santiago)'!$A:$A,0)),H3029&gt;5000,INDEX('Pliegos Tarifarios (Santiago)'!$J:$J,MATCH($B3029,'Pliegos Tarifarios (Santiago)'!$A:$A,0)))/1.19</f>
        <v>2313.3497899159665</v>
      </c>
      <c r="R3029" s="19">
        <f>INDEX('Pliegos Tarifarios (Santiago)'!$K:$K,MATCH($B3029,'Pliegos Tarifarios (Santiago)'!$A:$A,0))</f>
        <v>733.35299999999995</v>
      </c>
      <c r="S3029" s="21">
        <f t="shared" si="187"/>
        <v>187617.58624241597</v>
      </c>
      <c r="T3029" s="21">
        <f t="shared" si="188"/>
        <v>35647.341386059037</v>
      </c>
      <c r="U3029" s="19">
        <v>0</v>
      </c>
      <c r="V3029" s="21">
        <f t="shared" si="189"/>
        <v>223264.92762847501</v>
      </c>
    </row>
    <row r="3030" spans="1:22" x14ac:dyDescent="0.3">
      <c r="A3030" s="7" t="s">
        <v>143</v>
      </c>
      <c r="B3030" s="7">
        <v>12</v>
      </c>
      <c r="C3030" s="8" t="s">
        <v>178</v>
      </c>
      <c r="D3030" s="7" t="s">
        <v>646</v>
      </c>
      <c r="E3030" s="7" t="s">
        <v>488</v>
      </c>
      <c r="F3030" s="8" t="s">
        <v>647</v>
      </c>
      <c r="G3030" s="7" t="s">
        <v>30</v>
      </c>
      <c r="H3030" s="9">
        <v>960.30380000000002</v>
      </c>
      <c r="I3030" s="9">
        <v>2.5209999999999999</v>
      </c>
      <c r="J3030" s="9">
        <v>2.4704999999999999</v>
      </c>
      <c r="K3030" s="10">
        <v>0.97996826656088853</v>
      </c>
      <c r="L3030" s="9">
        <v>30.98</v>
      </c>
      <c r="M3030" s="19">
        <f>H3030*INDEX('Pliegos Tarifarios (Santiago)'!$B:$B,MATCH($B3030,'Pliegos Tarifarios (Santiago)'!$A:$A,0))</f>
        <v>126532.50959940001</v>
      </c>
      <c r="N3030" s="19">
        <f>I3030*INDEX('Pliegos Tarifarios (Santiago)'!$C:$C,MATCH($B3030,'Pliegos Tarifarios (Santiago)'!$A:$A,0))</f>
        <v>8735.2221430000009</v>
      </c>
      <c r="O3030" s="19">
        <f>J3030*INDEX('Pliegos Tarifarios (Santiago)'!$D:$D,MATCH($B3030,'Pliegos Tarifarios (Santiago)'!$A:$A,0))</f>
        <v>35918.2264545</v>
      </c>
      <c r="P3030" s="19">
        <f>H3030*INDEX('Pliegos Tarifarios (Santiago)'!$E:$E,MATCH($B3030,'Pliegos Tarifarios (Santiago)'!$A:$A,0))</f>
        <v>12506.9966912</v>
      </c>
      <c r="Q3030" s="19" cm="1">
        <f t="array" ref="Q3030">H3030*_xlfn.IFS(H3030&lt;=350,INDEX('Pliegos Tarifarios (Santiago)'!$F:$F,MATCH($B3030,'Pliegos Tarifarios (Santiago)'!$A:$A,0)),H3030&lt;=500,INDEX('Pliegos Tarifarios (Santiago)'!$G:$G,MATCH($B3030,'Pliegos Tarifarios (Santiago)'!$A:$A,0)),H3030&lt;=1000,INDEX('Pliegos Tarifarios (Santiago)'!$H:$H,MATCH($B3030,'Pliegos Tarifarios (Santiago)'!$A:$A,0)),H3030&lt;=5000,INDEX('Pliegos Tarifarios (Santiago)'!$I:$I,MATCH($B3030,'Pliegos Tarifarios (Santiago)'!$A:$A,0)),H3030&gt;5000,INDEX('Pliegos Tarifarios (Santiago)'!$J:$J,MATCH($B3030,'Pliegos Tarifarios (Santiago)'!$A:$A,0)))/1.19</f>
        <v>2309.5709878991597</v>
      </c>
      <c r="R3030" s="19">
        <f>INDEX('Pliegos Tarifarios (Santiago)'!$K:$K,MATCH($B3030,'Pliegos Tarifarios (Santiago)'!$A:$A,0))</f>
        <v>733.35299999999995</v>
      </c>
      <c r="S3030" s="21">
        <f t="shared" si="187"/>
        <v>186735.87887599916</v>
      </c>
      <c r="T3030" s="21">
        <f t="shared" si="188"/>
        <v>35479.816986439837</v>
      </c>
      <c r="U3030" s="19">
        <v>0</v>
      </c>
      <c r="V3030" s="21">
        <f t="shared" si="189"/>
        <v>222215.695862439</v>
      </c>
    </row>
    <row r="3031" spans="1:22" x14ac:dyDescent="0.3">
      <c r="A3031" s="7" t="s">
        <v>143</v>
      </c>
      <c r="B3031" s="7">
        <v>12</v>
      </c>
      <c r="C3031" s="8" t="s">
        <v>178</v>
      </c>
      <c r="D3031" s="7" t="s">
        <v>648</v>
      </c>
      <c r="E3031" s="7" t="s">
        <v>488</v>
      </c>
      <c r="F3031" s="8" t="s">
        <v>649</v>
      </c>
      <c r="G3031" s="7" t="s">
        <v>30</v>
      </c>
      <c r="H3031" s="9">
        <v>959.94280000000003</v>
      </c>
      <c r="I3031" s="9">
        <v>2.5417999999999998</v>
      </c>
      <c r="J3031" s="9">
        <v>2.5417999999999998</v>
      </c>
      <c r="K3031" s="10">
        <v>1</v>
      </c>
      <c r="L3031" s="9">
        <v>30.97</v>
      </c>
      <c r="M3031" s="19">
        <f>H3031*INDEX('Pliegos Tarifarios (Santiago)'!$B:$B,MATCH($B3031,'Pliegos Tarifarios (Santiago)'!$A:$A,0))</f>
        <v>126484.94315640001</v>
      </c>
      <c r="N3031" s="19">
        <f>I3031*INDEX('Pliegos Tarifarios (Santiago)'!$C:$C,MATCH($B3031,'Pliegos Tarifarios (Santiago)'!$A:$A,0))</f>
        <v>8807.2937894000006</v>
      </c>
      <c r="O3031" s="19">
        <f>J3031*INDEX('Pliegos Tarifarios (Santiago)'!$D:$D,MATCH($B3031,'Pliegos Tarifarios (Santiago)'!$A:$A,0))</f>
        <v>36954.8463882</v>
      </c>
      <c r="P3031" s="19">
        <f>H3031*INDEX('Pliegos Tarifarios (Santiago)'!$E:$E,MATCH($B3031,'Pliegos Tarifarios (Santiago)'!$A:$A,0))</f>
        <v>12502.2950272</v>
      </c>
      <c r="Q3031" s="19" cm="1">
        <f t="array" ref="Q3031">H3031*_xlfn.IFS(H3031&lt;=350,INDEX('Pliegos Tarifarios (Santiago)'!$F:$F,MATCH($B3031,'Pliegos Tarifarios (Santiago)'!$A:$A,0)),H3031&lt;=500,INDEX('Pliegos Tarifarios (Santiago)'!$G:$G,MATCH($B3031,'Pliegos Tarifarios (Santiago)'!$A:$A,0)),H3031&lt;=1000,INDEX('Pliegos Tarifarios (Santiago)'!$H:$H,MATCH($B3031,'Pliegos Tarifarios (Santiago)'!$A:$A,0)),H3031&lt;=5000,INDEX('Pliegos Tarifarios (Santiago)'!$I:$I,MATCH($B3031,'Pliegos Tarifarios (Santiago)'!$A:$A,0)),H3031&gt;5000,INDEX('Pliegos Tarifarios (Santiago)'!$J:$J,MATCH($B3031,'Pliegos Tarifarios (Santiago)'!$A:$A,0)))/1.19</f>
        <v>2308.702767731093</v>
      </c>
      <c r="R3031" s="19">
        <f>INDEX('Pliegos Tarifarios (Santiago)'!$K:$K,MATCH($B3031,'Pliegos Tarifarios (Santiago)'!$A:$A,0))</f>
        <v>733.35299999999995</v>
      </c>
      <c r="S3031" s="21">
        <f t="shared" si="187"/>
        <v>187791.43412893111</v>
      </c>
      <c r="T3031" s="21">
        <f t="shared" si="188"/>
        <v>35680.372484496911</v>
      </c>
      <c r="U3031" s="19">
        <v>0</v>
      </c>
      <c r="V3031" s="21">
        <f t="shared" si="189"/>
        <v>223471.80661342802</v>
      </c>
    </row>
    <row r="3032" spans="1:22" x14ac:dyDescent="0.3">
      <c r="A3032" s="7" t="s">
        <v>143</v>
      </c>
      <c r="B3032" s="7">
        <v>12</v>
      </c>
      <c r="C3032" s="8" t="s">
        <v>178</v>
      </c>
      <c r="D3032" s="7" t="s">
        <v>650</v>
      </c>
      <c r="E3032" s="7" t="s">
        <v>488</v>
      </c>
      <c r="F3032" s="8" t="s">
        <v>651</v>
      </c>
      <c r="G3032" s="7" t="s">
        <v>30</v>
      </c>
      <c r="H3032" s="9">
        <v>960.08050000000003</v>
      </c>
      <c r="I3032" s="9">
        <v>2.5396000000000001</v>
      </c>
      <c r="J3032" s="9">
        <v>2.4744000000000002</v>
      </c>
      <c r="K3032" s="10">
        <v>0.97432666561663261</v>
      </c>
      <c r="L3032" s="9">
        <v>30.97</v>
      </c>
      <c r="M3032" s="19">
        <f>H3032*INDEX('Pliegos Tarifarios (Santiago)'!$B:$B,MATCH($B3032,'Pliegos Tarifarios (Santiago)'!$A:$A,0))</f>
        <v>126503.08692150001</v>
      </c>
      <c r="N3032" s="19">
        <f>I3032*INDEX('Pliegos Tarifarios (Santiago)'!$C:$C,MATCH($B3032,'Pliegos Tarifarios (Santiago)'!$A:$A,0))</f>
        <v>8799.6708268000002</v>
      </c>
      <c r="O3032" s="19">
        <f>J3032*INDEX('Pliegos Tarifarios (Santiago)'!$D:$D,MATCH($B3032,'Pliegos Tarifarios (Santiago)'!$A:$A,0))</f>
        <v>35974.9279656</v>
      </c>
      <c r="P3032" s="19">
        <f>H3032*INDEX('Pliegos Tarifarios (Santiago)'!$E:$E,MATCH($B3032,'Pliegos Tarifarios (Santiago)'!$A:$A,0))</f>
        <v>12504.088431999999</v>
      </c>
      <c r="Q3032" s="19" cm="1">
        <f t="array" ref="Q3032">H3032*_xlfn.IFS(H3032&lt;=350,INDEX('Pliegos Tarifarios (Santiago)'!$F:$F,MATCH($B3032,'Pliegos Tarifarios (Santiago)'!$A:$A,0)),H3032&lt;=500,INDEX('Pliegos Tarifarios (Santiago)'!$G:$G,MATCH($B3032,'Pliegos Tarifarios (Santiago)'!$A:$A,0)),H3032&lt;=1000,INDEX('Pliegos Tarifarios (Santiago)'!$H:$H,MATCH($B3032,'Pliegos Tarifarios (Santiago)'!$A:$A,0)),H3032&lt;=5000,INDEX('Pliegos Tarifarios (Santiago)'!$I:$I,MATCH($B3032,'Pliegos Tarifarios (Santiago)'!$A:$A,0)),H3032&gt;5000,INDEX('Pliegos Tarifarios (Santiago)'!$J:$J,MATCH($B3032,'Pliegos Tarifarios (Santiago)'!$A:$A,0)))/1.19</f>
        <v>2309.033942016807</v>
      </c>
      <c r="R3032" s="19">
        <f>INDEX('Pliegos Tarifarios (Santiago)'!$K:$K,MATCH($B3032,'Pliegos Tarifarios (Santiago)'!$A:$A,0))</f>
        <v>733.35299999999995</v>
      </c>
      <c r="S3032" s="21">
        <f t="shared" si="187"/>
        <v>186824.16108791681</v>
      </c>
      <c r="T3032" s="21">
        <f t="shared" si="188"/>
        <v>35496.590606704194</v>
      </c>
      <c r="U3032" s="19">
        <v>0</v>
      </c>
      <c r="V3032" s="21">
        <f t="shared" si="189"/>
        <v>222320.75169462099</v>
      </c>
    </row>
    <row r="3033" spans="1:22" x14ac:dyDescent="0.3">
      <c r="A3033" s="7" t="s">
        <v>143</v>
      </c>
      <c r="B3033" s="7">
        <v>12</v>
      </c>
      <c r="C3033" s="8" t="s">
        <v>178</v>
      </c>
      <c r="D3033" s="7" t="s">
        <v>652</v>
      </c>
      <c r="E3033" s="7" t="s">
        <v>488</v>
      </c>
      <c r="F3033" s="8" t="s">
        <v>653</v>
      </c>
      <c r="G3033" s="7" t="s">
        <v>30</v>
      </c>
      <c r="H3033" s="9">
        <v>961.50130000000001</v>
      </c>
      <c r="I3033" s="9">
        <v>2.4983</v>
      </c>
      <c r="J3033" s="9">
        <v>2.4983</v>
      </c>
      <c r="K3033" s="10">
        <v>1</v>
      </c>
      <c r="L3033" s="9">
        <v>31.02</v>
      </c>
      <c r="M3033" s="19">
        <f>H3033*INDEX('Pliegos Tarifarios (Santiago)'!$B:$B,MATCH($B3033,'Pliegos Tarifarios (Santiago)'!$A:$A,0))</f>
        <v>126690.2957919</v>
      </c>
      <c r="N3033" s="19">
        <f>I3033*INDEX('Pliegos Tarifarios (Santiago)'!$C:$C,MATCH($B3033,'Pliegos Tarifarios (Santiago)'!$A:$A,0))</f>
        <v>8656.5670289000009</v>
      </c>
      <c r="O3033" s="19">
        <f>J3033*INDEX('Pliegos Tarifarios (Santiago)'!$D:$D,MATCH($B3033,'Pliegos Tarifarios (Santiago)'!$A:$A,0))</f>
        <v>36322.406456700002</v>
      </c>
      <c r="P3033" s="19">
        <f>H3033*INDEX('Pliegos Tarifarios (Santiago)'!$E:$E,MATCH($B3033,'Pliegos Tarifarios (Santiago)'!$A:$A,0))</f>
        <v>12522.592931199999</v>
      </c>
      <c r="Q3033" s="19" cm="1">
        <f t="array" ref="Q3033">H3033*_xlfn.IFS(H3033&lt;=350,INDEX('Pliegos Tarifarios (Santiago)'!$F:$F,MATCH($B3033,'Pliegos Tarifarios (Santiago)'!$A:$A,0)),H3033&lt;=500,INDEX('Pliegos Tarifarios (Santiago)'!$G:$G,MATCH($B3033,'Pliegos Tarifarios (Santiago)'!$A:$A,0)),H3033&lt;=1000,INDEX('Pliegos Tarifarios (Santiago)'!$H:$H,MATCH($B3033,'Pliegos Tarifarios (Santiago)'!$A:$A,0)),H3033&lt;=5000,INDEX('Pliegos Tarifarios (Santiago)'!$I:$I,MATCH($B3033,'Pliegos Tarifarios (Santiago)'!$A:$A,0)),H3033&gt;5000,INDEX('Pliegos Tarifarios (Santiago)'!$J:$J,MATCH($B3033,'Pliegos Tarifarios (Santiago)'!$A:$A,0)))/1.19</f>
        <v>2312.4510257142861</v>
      </c>
      <c r="R3033" s="19">
        <f>INDEX('Pliegos Tarifarios (Santiago)'!$K:$K,MATCH($B3033,'Pliegos Tarifarios (Santiago)'!$A:$A,0))</f>
        <v>733.35299999999995</v>
      </c>
      <c r="S3033" s="21">
        <f t="shared" si="187"/>
        <v>187237.6662344143</v>
      </c>
      <c r="T3033" s="21">
        <f t="shared" si="188"/>
        <v>35575.156584538716</v>
      </c>
      <c r="U3033" s="19">
        <v>0</v>
      </c>
      <c r="V3033" s="21">
        <f t="shared" si="189"/>
        <v>222812.82281895302</v>
      </c>
    </row>
    <row r="3034" spans="1:22" x14ac:dyDescent="0.3">
      <c r="A3034" s="7" t="s">
        <v>143</v>
      </c>
      <c r="B3034" s="7">
        <v>12</v>
      </c>
      <c r="C3034" s="8" t="s">
        <v>178</v>
      </c>
      <c r="D3034" s="7" t="s">
        <v>654</v>
      </c>
      <c r="E3034" s="7" t="s">
        <v>488</v>
      </c>
      <c r="F3034" s="8" t="s">
        <v>655</v>
      </c>
      <c r="G3034" s="7" t="s">
        <v>30</v>
      </c>
      <c r="H3034" s="9">
        <v>961.32140000000004</v>
      </c>
      <c r="I3034" s="9">
        <v>2.5203000000000002</v>
      </c>
      <c r="J3034" s="9">
        <v>2.4843999999999999</v>
      </c>
      <c r="K3034" s="10">
        <v>0.98575566400825287</v>
      </c>
      <c r="L3034" s="9">
        <v>31.01</v>
      </c>
      <c r="M3034" s="19">
        <f>H3034*INDEX('Pliegos Tarifarios (Santiago)'!$B:$B,MATCH($B3034,'Pliegos Tarifarios (Santiago)'!$A:$A,0))</f>
        <v>126666.59162820001</v>
      </c>
      <c r="N3034" s="19">
        <f>I3034*INDEX('Pliegos Tarifarios (Santiago)'!$C:$C,MATCH($B3034,'Pliegos Tarifarios (Santiago)'!$A:$A,0))</f>
        <v>8732.7966549000012</v>
      </c>
      <c r="O3034" s="19">
        <f>J3034*INDEX('Pliegos Tarifarios (Santiago)'!$D:$D,MATCH($B3034,'Pliegos Tarifarios (Santiago)'!$A:$A,0))</f>
        <v>36120.316455599997</v>
      </c>
      <c r="P3034" s="19">
        <f>H3034*INDEX('Pliegos Tarifarios (Santiago)'!$E:$E,MATCH($B3034,'Pliegos Tarifarios (Santiago)'!$A:$A,0))</f>
        <v>12520.249913600001</v>
      </c>
      <c r="Q3034" s="19" cm="1">
        <f t="array" ref="Q3034">H3034*_xlfn.IFS(H3034&lt;=350,INDEX('Pliegos Tarifarios (Santiago)'!$F:$F,MATCH($B3034,'Pliegos Tarifarios (Santiago)'!$A:$A,0)),H3034&lt;=500,INDEX('Pliegos Tarifarios (Santiago)'!$G:$G,MATCH($B3034,'Pliegos Tarifarios (Santiago)'!$A:$A,0)),H3034&lt;=1000,INDEX('Pliegos Tarifarios (Santiago)'!$H:$H,MATCH($B3034,'Pliegos Tarifarios (Santiago)'!$A:$A,0)),H3034&lt;=5000,INDEX('Pliegos Tarifarios (Santiago)'!$I:$I,MATCH($B3034,'Pliegos Tarifarios (Santiago)'!$A:$A,0)),H3034&gt;5000,INDEX('Pliegos Tarifarios (Santiago)'!$J:$J,MATCH($B3034,'Pliegos Tarifarios (Santiago)'!$A:$A,0)))/1.19</f>
        <v>2312.0183586554622</v>
      </c>
      <c r="R3034" s="19">
        <f>INDEX('Pliegos Tarifarios (Santiago)'!$K:$K,MATCH($B3034,'Pliegos Tarifarios (Santiago)'!$A:$A,0))</f>
        <v>733.35299999999995</v>
      </c>
      <c r="S3034" s="21">
        <f t="shared" si="187"/>
        <v>187085.32601095547</v>
      </c>
      <c r="T3034" s="21">
        <f t="shared" si="188"/>
        <v>35546.211942081536</v>
      </c>
      <c r="U3034" s="19">
        <v>0</v>
      </c>
      <c r="V3034" s="21">
        <f t="shared" si="189"/>
        <v>222631.53795303701</v>
      </c>
    </row>
    <row r="3035" spans="1:22" x14ac:dyDescent="0.3">
      <c r="A3035" s="7" t="s">
        <v>143</v>
      </c>
      <c r="B3035" s="7">
        <v>12</v>
      </c>
      <c r="C3035" s="8" t="s">
        <v>178</v>
      </c>
      <c r="D3035" s="7" t="s">
        <v>656</v>
      </c>
      <c r="E3035" s="7" t="s">
        <v>488</v>
      </c>
      <c r="F3035" s="8" t="s">
        <v>657</v>
      </c>
      <c r="G3035" s="7" t="s">
        <v>30</v>
      </c>
      <c r="H3035" s="9">
        <v>962.5145</v>
      </c>
      <c r="I3035" s="9">
        <v>2.5226000000000002</v>
      </c>
      <c r="J3035" s="9">
        <v>2.4666000000000001</v>
      </c>
      <c r="K3035" s="10">
        <v>0.97780068183620072</v>
      </c>
      <c r="L3035" s="9">
        <v>31.05</v>
      </c>
      <c r="M3035" s="19">
        <f>H3035*INDEX('Pliegos Tarifarios (Santiago)'!$B:$B,MATCH($B3035,'Pliegos Tarifarios (Santiago)'!$A:$A,0))</f>
        <v>126823.7980635</v>
      </c>
      <c r="N3035" s="19">
        <f>I3035*INDEX('Pliegos Tarifarios (Santiago)'!$C:$C,MATCH($B3035,'Pliegos Tarifarios (Santiago)'!$A:$A,0))</f>
        <v>8740.766115800001</v>
      </c>
      <c r="O3035" s="19">
        <f>J3035*INDEX('Pliegos Tarifarios (Santiago)'!$D:$D,MATCH($B3035,'Pliegos Tarifarios (Santiago)'!$A:$A,0))</f>
        <v>35861.5249434</v>
      </c>
      <c r="P3035" s="19">
        <f>H3035*INDEX('Pliegos Tarifarios (Santiago)'!$E:$E,MATCH($B3035,'Pliegos Tarifarios (Santiago)'!$A:$A,0))</f>
        <v>12535.788847999998</v>
      </c>
      <c r="Q3035" s="19" cm="1">
        <f t="array" ref="Q3035">H3035*_xlfn.IFS(H3035&lt;=350,INDEX('Pliegos Tarifarios (Santiago)'!$F:$F,MATCH($B3035,'Pliegos Tarifarios (Santiago)'!$A:$A,0)),H3035&lt;=500,INDEX('Pliegos Tarifarios (Santiago)'!$G:$G,MATCH($B3035,'Pliegos Tarifarios (Santiago)'!$A:$A,0)),H3035&lt;=1000,INDEX('Pliegos Tarifarios (Santiago)'!$H:$H,MATCH($B3035,'Pliegos Tarifarios (Santiago)'!$A:$A,0)),H3035&lt;=5000,INDEX('Pliegos Tarifarios (Santiago)'!$I:$I,MATCH($B3035,'Pliegos Tarifarios (Santiago)'!$A:$A,0)),H3035&gt;5000,INDEX('Pliegos Tarifarios (Santiago)'!$J:$J,MATCH($B3035,'Pliegos Tarifarios (Santiago)'!$A:$A,0)))/1.19</f>
        <v>2314.8878142857143</v>
      </c>
      <c r="R3035" s="19">
        <f>INDEX('Pliegos Tarifarios (Santiago)'!$K:$K,MATCH($B3035,'Pliegos Tarifarios (Santiago)'!$A:$A,0))</f>
        <v>733.35299999999995</v>
      </c>
      <c r="S3035" s="21">
        <f t="shared" si="187"/>
        <v>187010.11878498574</v>
      </c>
      <c r="T3035" s="21">
        <f t="shared" si="188"/>
        <v>35531.922569147289</v>
      </c>
      <c r="U3035" s="19">
        <v>0</v>
      </c>
      <c r="V3035" s="21">
        <f t="shared" si="189"/>
        <v>222542.04135413302</v>
      </c>
    </row>
    <row r="3036" spans="1:22" x14ac:dyDescent="0.3">
      <c r="A3036" s="7" t="s">
        <v>143</v>
      </c>
      <c r="B3036" s="7">
        <v>12</v>
      </c>
      <c r="C3036" s="8" t="s">
        <v>178</v>
      </c>
      <c r="D3036" s="7" t="s">
        <v>658</v>
      </c>
      <c r="E3036" s="7" t="s">
        <v>488</v>
      </c>
      <c r="F3036" s="8" t="s">
        <v>659</v>
      </c>
      <c r="G3036" s="7" t="s">
        <v>30</v>
      </c>
      <c r="H3036" s="9">
        <v>961.01509999999996</v>
      </c>
      <c r="I3036" s="9">
        <v>2.5017999999999998</v>
      </c>
      <c r="J3036" s="9">
        <v>2.4944000000000002</v>
      </c>
      <c r="K3036" s="10">
        <v>0.99704212966664019</v>
      </c>
      <c r="L3036" s="9">
        <v>31</v>
      </c>
      <c r="M3036" s="19">
        <f>H3036*INDEX('Pliegos Tarifarios (Santiago)'!$B:$B,MATCH($B3036,'Pliegos Tarifarios (Santiago)'!$A:$A,0))</f>
        <v>126626.23262130001</v>
      </c>
      <c r="N3036" s="19">
        <f>I3036*INDEX('Pliegos Tarifarios (Santiago)'!$C:$C,MATCH($B3036,'Pliegos Tarifarios (Santiago)'!$A:$A,0))</f>
        <v>8668.6944693999994</v>
      </c>
      <c r="O3036" s="19">
        <f>J3036*INDEX('Pliegos Tarifarios (Santiago)'!$D:$D,MATCH($B3036,'Pliegos Tarifarios (Santiago)'!$A:$A,0))</f>
        <v>36265.704945600002</v>
      </c>
      <c r="P3036" s="19">
        <f>H3036*INDEX('Pliegos Tarifarios (Santiago)'!$E:$E,MATCH($B3036,'Pliegos Tarifarios (Santiago)'!$A:$A,0))</f>
        <v>12516.260662399998</v>
      </c>
      <c r="Q3036" s="19" cm="1">
        <f t="array" ref="Q3036">H3036*_xlfn.IFS(H3036&lt;=350,INDEX('Pliegos Tarifarios (Santiago)'!$F:$F,MATCH($B3036,'Pliegos Tarifarios (Santiago)'!$A:$A,0)),H3036&lt;=500,INDEX('Pliegos Tarifarios (Santiago)'!$G:$G,MATCH($B3036,'Pliegos Tarifarios (Santiago)'!$A:$A,0)),H3036&lt;=1000,INDEX('Pliegos Tarifarios (Santiago)'!$H:$H,MATCH($B3036,'Pliegos Tarifarios (Santiago)'!$A:$A,0)),H3036&lt;=5000,INDEX('Pliegos Tarifarios (Santiago)'!$I:$I,MATCH($B3036,'Pliegos Tarifarios (Santiago)'!$A:$A,0)),H3036&gt;5000,INDEX('Pliegos Tarifarios (Santiago)'!$J:$J,MATCH($B3036,'Pliegos Tarifarios (Santiago)'!$A:$A,0)))/1.19</f>
        <v>2311.2816942857144</v>
      </c>
      <c r="R3036" s="19">
        <f>INDEX('Pliegos Tarifarios (Santiago)'!$K:$K,MATCH($B3036,'Pliegos Tarifarios (Santiago)'!$A:$A,0))</f>
        <v>733.35299999999995</v>
      </c>
      <c r="S3036" s="21">
        <f t="shared" si="187"/>
        <v>187121.52739298574</v>
      </c>
      <c r="T3036" s="21">
        <f t="shared" si="188"/>
        <v>35553.090204667293</v>
      </c>
      <c r="U3036" s="19">
        <v>0</v>
      </c>
      <c r="V3036" s="21">
        <f t="shared" si="189"/>
        <v>222674.61759765304</v>
      </c>
    </row>
    <row r="3037" spans="1:22" x14ac:dyDescent="0.3">
      <c r="A3037" s="7" t="s">
        <v>143</v>
      </c>
      <c r="B3037" s="7">
        <v>12</v>
      </c>
      <c r="C3037" s="8" t="s">
        <v>178</v>
      </c>
      <c r="D3037" s="7" t="s">
        <v>660</v>
      </c>
      <c r="E3037" s="7" t="s">
        <v>488</v>
      </c>
      <c r="F3037" s="8" t="s">
        <v>661</v>
      </c>
      <c r="G3037" s="7" t="s">
        <v>30</v>
      </c>
      <c r="H3037" s="9">
        <v>960.82709999999997</v>
      </c>
      <c r="I3037" s="9">
        <v>2.5568</v>
      </c>
      <c r="J3037" s="9">
        <v>2.4883000000000002</v>
      </c>
      <c r="K3037" s="10">
        <v>0.97320869837296631</v>
      </c>
      <c r="L3037" s="9">
        <v>30.99</v>
      </c>
      <c r="M3037" s="19">
        <f>H3037*INDEX('Pliegos Tarifarios (Santiago)'!$B:$B,MATCH($B3037,'Pliegos Tarifarios (Santiago)'!$A:$A,0))</f>
        <v>126601.46117730001</v>
      </c>
      <c r="N3037" s="19">
        <f>I3037*INDEX('Pliegos Tarifarios (Santiago)'!$C:$C,MATCH($B3037,'Pliegos Tarifarios (Santiago)'!$A:$A,0))</f>
        <v>8859.2685344000001</v>
      </c>
      <c r="O3037" s="19">
        <f>J3037*INDEX('Pliegos Tarifarios (Santiago)'!$D:$D,MATCH($B3037,'Pliegos Tarifarios (Santiago)'!$A:$A,0))</f>
        <v>36177.017966700005</v>
      </c>
      <c r="P3037" s="19">
        <f>H3037*INDEX('Pliegos Tarifarios (Santiago)'!$E:$E,MATCH($B3037,'Pliegos Tarifarios (Santiago)'!$A:$A,0))</f>
        <v>12513.812150399999</v>
      </c>
      <c r="Q3037" s="19" cm="1">
        <f t="array" ref="Q3037">H3037*_xlfn.IFS(H3037&lt;=350,INDEX('Pliegos Tarifarios (Santiago)'!$F:$F,MATCH($B3037,'Pliegos Tarifarios (Santiago)'!$A:$A,0)),H3037&lt;=500,INDEX('Pliegos Tarifarios (Santiago)'!$G:$G,MATCH($B3037,'Pliegos Tarifarios (Santiago)'!$A:$A,0)),H3037&lt;=1000,INDEX('Pliegos Tarifarios (Santiago)'!$H:$H,MATCH($B3037,'Pliegos Tarifarios (Santiago)'!$A:$A,0)),H3037&lt;=5000,INDEX('Pliegos Tarifarios (Santiago)'!$I:$I,MATCH($B3037,'Pliegos Tarifarios (Santiago)'!$A:$A,0)),H3037&gt;5000,INDEX('Pliegos Tarifarios (Santiago)'!$J:$J,MATCH($B3037,'Pliegos Tarifarios (Santiago)'!$A:$A,0)))/1.19</f>
        <v>2310.8295463865547</v>
      </c>
      <c r="R3037" s="19">
        <f>INDEX('Pliegos Tarifarios (Santiago)'!$K:$K,MATCH($B3037,'Pliegos Tarifarios (Santiago)'!$A:$A,0))</f>
        <v>733.35299999999995</v>
      </c>
      <c r="S3037" s="21">
        <f t="shared" si="187"/>
        <v>187195.74237518656</v>
      </c>
      <c r="T3037" s="21">
        <f t="shared" si="188"/>
        <v>35567.191051285445</v>
      </c>
      <c r="U3037" s="19">
        <v>0</v>
      </c>
      <c r="V3037" s="21">
        <f t="shared" si="189"/>
        <v>222762.93342647201</v>
      </c>
    </row>
    <row r="3038" spans="1:22" x14ac:dyDescent="0.3">
      <c r="A3038" s="7" t="s">
        <v>143</v>
      </c>
      <c r="B3038" s="7">
        <v>12</v>
      </c>
      <c r="C3038" s="8" t="s">
        <v>178</v>
      </c>
      <c r="D3038" s="7" t="s">
        <v>662</v>
      </c>
      <c r="E3038" s="7" t="s">
        <v>488</v>
      </c>
      <c r="F3038" s="8" t="s">
        <v>663</v>
      </c>
      <c r="G3038" s="7" t="s">
        <v>30</v>
      </c>
      <c r="H3038" s="9">
        <v>959.93970000000002</v>
      </c>
      <c r="I3038" s="9">
        <v>2.5074000000000001</v>
      </c>
      <c r="J3038" s="9">
        <v>2.492</v>
      </c>
      <c r="K3038" s="10">
        <v>0.99385817978782798</v>
      </c>
      <c r="L3038" s="9">
        <v>30.97</v>
      </c>
      <c r="M3038" s="19">
        <f>H3038*INDEX('Pliegos Tarifarios (Santiago)'!$B:$B,MATCH($B3038,'Pliegos Tarifarios (Santiago)'!$A:$A,0))</f>
        <v>126484.53469110001</v>
      </c>
      <c r="N3038" s="19">
        <f>I3038*INDEX('Pliegos Tarifarios (Santiago)'!$C:$C,MATCH($B3038,'Pliegos Tarifarios (Santiago)'!$A:$A,0))</f>
        <v>8688.0983742000008</v>
      </c>
      <c r="O3038" s="19">
        <f>J3038*INDEX('Pliegos Tarifarios (Santiago)'!$D:$D,MATCH($B3038,'Pliegos Tarifarios (Santiago)'!$A:$A,0))</f>
        <v>36230.811708000001</v>
      </c>
      <c r="P3038" s="19">
        <f>H3038*INDEX('Pliegos Tarifarios (Santiago)'!$E:$E,MATCH($B3038,'Pliegos Tarifarios (Santiago)'!$A:$A,0))</f>
        <v>12502.2546528</v>
      </c>
      <c r="Q3038" s="19" cm="1">
        <f t="array" ref="Q3038">H3038*_xlfn.IFS(H3038&lt;=350,INDEX('Pliegos Tarifarios (Santiago)'!$F:$F,MATCH($B3038,'Pliegos Tarifarios (Santiago)'!$A:$A,0)),H3038&lt;=500,INDEX('Pliegos Tarifarios (Santiago)'!$G:$G,MATCH($B3038,'Pliegos Tarifarios (Santiago)'!$A:$A,0)),H3038&lt;=1000,INDEX('Pliegos Tarifarios (Santiago)'!$H:$H,MATCH($B3038,'Pliegos Tarifarios (Santiago)'!$A:$A,0)),H3038&lt;=5000,INDEX('Pliegos Tarifarios (Santiago)'!$I:$I,MATCH($B3038,'Pliegos Tarifarios (Santiago)'!$A:$A,0)),H3038&gt;5000,INDEX('Pliegos Tarifarios (Santiago)'!$J:$J,MATCH($B3038,'Pliegos Tarifarios (Santiago)'!$A:$A,0)))/1.19</f>
        <v>2308.6953121008405</v>
      </c>
      <c r="R3038" s="19">
        <f>INDEX('Pliegos Tarifarios (Santiago)'!$K:$K,MATCH($B3038,'Pliegos Tarifarios (Santiago)'!$A:$A,0))</f>
        <v>733.35299999999995</v>
      </c>
      <c r="S3038" s="21">
        <f t="shared" si="187"/>
        <v>186947.74773820085</v>
      </c>
      <c r="T3038" s="21">
        <f t="shared" si="188"/>
        <v>35520.07207025816</v>
      </c>
      <c r="U3038" s="19">
        <v>0</v>
      </c>
      <c r="V3038" s="21">
        <f t="shared" si="189"/>
        <v>222467.81980845903</v>
      </c>
    </row>
    <row r="3039" spans="1:22" x14ac:dyDescent="0.3">
      <c r="A3039" s="7" t="s">
        <v>143</v>
      </c>
      <c r="B3039" s="7">
        <v>12</v>
      </c>
      <c r="C3039" s="8" t="s">
        <v>178</v>
      </c>
      <c r="D3039" s="7" t="s">
        <v>664</v>
      </c>
      <c r="E3039" s="7" t="s">
        <v>488</v>
      </c>
      <c r="F3039" s="8" t="s">
        <v>665</v>
      </c>
      <c r="G3039" s="7" t="s">
        <v>30</v>
      </c>
      <c r="H3039" s="9">
        <v>961.67219999999998</v>
      </c>
      <c r="I3039" s="9">
        <v>2.5337999999999998</v>
      </c>
      <c r="J3039" s="9">
        <v>2.4826999999999999</v>
      </c>
      <c r="K3039" s="10">
        <v>0.97983266240429401</v>
      </c>
      <c r="L3039" s="9">
        <v>31.02</v>
      </c>
      <c r="M3039" s="19">
        <f>H3039*INDEX('Pliegos Tarifarios (Santiago)'!$B:$B,MATCH($B3039,'Pliegos Tarifarios (Santiago)'!$A:$A,0))</f>
        <v>126712.8140886</v>
      </c>
      <c r="N3039" s="19">
        <f>I3039*INDEX('Pliegos Tarifarios (Santiago)'!$C:$C,MATCH($B3039,'Pliegos Tarifarios (Santiago)'!$A:$A,0))</f>
        <v>8779.5739254</v>
      </c>
      <c r="O3039" s="19">
        <f>J3039*INDEX('Pliegos Tarifarios (Santiago)'!$D:$D,MATCH($B3039,'Pliegos Tarifarios (Santiago)'!$A:$A,0))</f>
        <v>36095.600412300002</v>
      </c>
      <c r="P3039" s="19">
        <f>H3039*INDEX('Pliegos Tarifarios (Santiago)'!$E:$E,MATCH($B3039,'Pliegos Tarifarios (Santiago)'!$A:$A,0))</f>
        <v>12524.818732799999</v>
      </c>
      <c r="Q3039" s="19" cm="1">
        <f t="array" ref="Q3039">H3039*_xlfn.IFS(H3039&lt;=350,INDEX('Pliegos Tarifarios (Santiago)'!$F:$F,MATCH($B3039,'Pliegos Tarifarios (Santiago)'!$A:$A,0)),H3039&lt;=500,INDEX('Pliegos Tarifarios (Santiago)'!$G:$G,MATCH($B3039,'Pliegos Tarifarios (Santiago)'!$A:$A,0)),H3039&lt;=1000,INDEX('Pliegos Tarifarios (Santiago)'!$H:$H,MATCH($B3039,'Pliegos Tarifarios (Santiago)'!$A:$A,0)),H3039&lt;=5000,INDEX('Pliegos Tarifarios (Santiago)'!$I:$I,MATCH($B3039,'Pliegos Tarifarios (Santiago)'!$A:$A,0)),H3039&gt;5000,INDEX('Pliegos Tarifarios (Santiago)'!$J:$J,MATCH($B3039,'Pliegos Tarifarios (Santiago)'!$A:$A,0)))/1.19</f>
        <v>2312.8620473949582</v>
      </c>
      <c r="R3039" s="19">
        <f>INDEX('Pliegos Tarifarios (Santiago)'!$K:$K,MATCH($B3039,'Pliegos Tarifarios (Santiago)'!$A:$A,0))</f>
        <v>733.35299999999995</v>
      </c>
      <c r="S3039" s="21">
        <f t="shared" si="187"/>
        <v>187159.02220649496</v>
      </c>
      <c r="T3039" s="21">
        <f t="shared" si="188"/>
        <v>35560.21421923404</v>
      </c>
      <c r="U3039" s="19">
        <v>0</v>
      </c>
      <c r="V3039" s="21">
        <f t="shared" si="189"/>
        <v>222719.236425729</v>
      </c>
    </row>
    <row r="3040" spans="1:22" x14ac:dyDescent="0.3">
      <c r="A3040" s="7" t="s">
        <v>143</v>
      </c>
      <c r="B3040" s="7">
        <v>12</v>
      </c>
      <c r="C3040" s="8" t="s">
        <v>178</v>
      </c>
      <c r="D3040" s="7" t="s">
        <v>666</v>
      </c>
      <c r="E3040" s="7" t="s">
        <v>488</v>
      </c>
      <c r="F3040" s="8" t="s">
        <v>667</v>
      </c>
      <c r="G3040" s="7" t="s">
        <v>30</v>
      </c>
      <c r="H3040" s="9">
        <v>958.82830000000001</v>
      </c>
      <c r="I3040" s="9">
        <v>2.4946999999999999</v>
      </c>
      <c r="J3040" s="9">
        <v>2.4946999999999999</v>
      </c>
      <c r="K3040" s="10">
        <v>1</v>
      </c>
      <c r="L3040" s="9">
        <v>30.93</v>
      </c>
      <c r="M3040" s="19">
        <f>H3040*INDEX('Pliegos Tarifarios (Santiago)'!$B:$B,MATCH($B3040,'Pliegos Tarifarios (Santiago)'!$A:$A,0))</f>
        <v>126338.09329290001</v>
      </c>
      <c r="N3040" s="19">
        <f>I3040*INDEX('Pliegos Tarifarios (Santiago)'!$C:$C,MATCH($B3040,'Pliegos Tarifarios (Santiago)'!$A:$A,0))</f>
        <v>8644.0930900999992</v>
      </c>
      <c r="O3040" s="19">
        <f>J3040*INDEX('Pliegos Tarifarios (Santiago)'!$D:$D,MATCH($B3040,'Pliegos Tarifarios (Santiago)'!$A:$A,0))</f>
        <v>36270.066600300001</v>
      </c>
      <c r="P3040" s="19">
        <f>H3040*INDEX('Pliegos Tarifarios (Santiago)'!$E:$E,MATCH($B3040,'Pliegos Tarifarios (Santiago)'!$A:$A,0))</f>
        <v>12487.7797792</v>
      </c>
      <c r="Q3040" s="19" cm="1">
        <f t="array" ref="Q3040">H3040*_xlfn.IFS(H3040&lt;=350,INDEX('Pliegos Tarifarios (Santiago)'!$F:$F,MATCH($B3040,'Pliegos Tarifarios (Santiago)'!$A:$A,0)),H3040&lt;=500,INDEX('Pliegos Tarifarios (Santiago)'!$G:$G,MATCH($B3040,'Pliegos Tarifarios (Santiago)'!$A:$A,0)),H3040&lt;=1000,INDEX('Pliegos Tarifarios (Santiago)'!$H:$H,MATCH($B3040,'Pliegos Tarifarios (Santiago)'!$A:$A,0)),H3040&lt;=5000,INDEX('Pliegos Tarifarios (Santiago)'!$I:$I,MATCH($B3040,'Pliegos Tarifarios (Santiago)'!$A:$A,0)),H3040&gt;5000,INDEX('Pliegos Tarifarios (Santiago)'!$J:$J,MATCH($B3040,'Pliegos Tarifarios (Santiago)'!$A:$A,0)))/1.19</f>
        <v>2306.0223484033618</v>
      </c>
      <c r="R3040" s="19">
        <f>INDEX('Pliegos Tarifarios (Santiago)'!$K:$K,MATCH($B3040,'Pliegos Tarifarios (Santiago)'!$A:$A,0))</f>
        <v>733.35299999999995</v>
      </c>
      <c r="S3040" s="21">
        <f t="shared" si="187"/>
        <v>186779.40811090337</v>
      </c>
      <c r="T3040" s="21">
        <f t="shared" si="188"/>
        <v>35488.08754107164</v>
      </c>
      <c r="U3040" s="19">
        <v>0</v>
      </c>
      <c r="V3040" s="21">
        <f t="shared" si="189"/>
        <v>222267.49565197501</v>
      </c>
    </row>
    <row r="3041" spans="1:22" x14ac:dyDescent="0.3">
      <c r="A3041" s="7" t="s">
        <v>143</v>
      </c>
      <c r="B3041" s="7">
        <v>12</v>
      </c>
      <c r="C3041" s="8" t="s">
        <v>178</v>
      </c>
      <c r="D3041" s="7" t="s">
        <v>668</v>
      </c>
      <c r="E3041" s="7" t="s">
        <v>488</v>
      </c>
      <c r="F3041" s="8" t="s">
        <v>669</v>
      </c>
      <c r="G3041" s="7" t="s">
        <v>30</v>
      </c>
      <c r="H3041" s="9">
        <v>959.63940000000002</v>
      </c>
      <c r="I3041" s="9">
        <v>2.5314999999999999</v>
      </c>
      <c r="J3041" s="9">
        <v>2.5203000000000002</v>
      </c>
      <c r="K3041" s="10">
        <v>0.99557574560537243</v>
      </c>
      <c r="L3041" s="9">
        <v>30.96</v>
      </c>
      <c r="M3041" s="19">
        <f>H3041*INDEX('Pliegos Tarifarios (Santiago)'!$B:$B,MATCH($B3041,'Pliegos Tarifarios (Santiago)'!$A:$A,0))</f>
        <v>126444.9662622</v>
      </c>
      <c r="N3041" s="19">
        <f>I3041*INDEX('Pliegos Tarifarios (Santiago)'!$C:$C,MATCH($B3041,'Pliegos Tarifarios (Santiago)'!$A:$A,0))</f>
        <v>8771.6044645000002</v>
      </c>
      <c r="O3041" s="19">
        <f>J3041*INDEX('Pliegos Tarifarios (Santiago)'!$D:$D,MATCH($B3041,'Pliegos Tarifarios (Santiago)'!$A:$A,0))</f>
        <v>36642.261134700006</v>
      </c>
      <c r="P3041" s="19">
        <f>H3041*INDEX('Pliegos Tarifarios (Santiago)'!$E:$E,MATCH($B3041,'Pliegos Tarifarios (Santiago)'!$A:$A,0))</f>
        <v>12498.343545599999</v>
      </c>
      <c r="Q3041" s="19" cm="1">
        <f t="array" ref="Q3041">H3041*_xlfn.IFS(H3041&lt;=350,INDEX('Pliegos Tarifarios (Santiago)'!$F:$F,MATCH($B3041,'Pliegos Tarifarios (Santiago)'!$A:$A,0)),H3041&lt;=500,INDEX('Pliegos Tarifarios (Santiago)'!$G:$G,MATCH($B3041,'Pliegos Tarifarios (Santiago)'!$A:$A,0)),H3041&lt;=1000,INDEX('Pliegos Tarifarios (Santiago)'!$H:$H,MATCH($B3041,'Pliegos Tarifarios (Santiago)'!$A:$A,0)),H3041&lt;=5000,INDEX('Pliegos Tarifarios (Santiago)'!$I:$I,MATCH($B3041,'Pliegos Tarifarios (Santiago)'!$A:$A,0)),H3041&gt;5000,INDEX('Pliegos Tarifarios (Santiago)'!$J:$J,MATCH($B3041,'Pliegos Tarifarios (Santiago)'!$A:$A,0)))/1.19</f>
        <v>2307.9730779831934</v>
      </c>
      <c r="R3041" s="19">
        <f>INDEX('Pliegos Tarifarios (Santiago)'!$K:$K,MATCH($B3041,'Pliegos Tarifarios (Santiago)'!$A:$A,0))</f>
        <v>733.35299999999995</v>
      </c>
      <c r="S3041" s="21">
        <f t="shared" si="187"/>
        <v>187398.50148498319</v>
      </c>
      <c r="T3041" s="21">
        <f t="shared" si="188"/>
        <v>35605.715282146804</v>
      </c>
      <c r="U3041" s="19">
        <v>0</v>
      </c>
      <c r="V3041" s="21">
        <f t="shared" si="189"/>
        <v>223004.21676713001</v>
      </c>
    </row>
    <row r="3042" spans="1:22" x14ac:dyDescent="0.3">
      <c r="A3042" s="7" t="s">
        <v>143</v>
      </c>
      <c r="B3042" s="7">
        <v>12</v>
      </c>
      <c r="C3042" s="8" t="s">
        <v>178</v>
      </c>
      <c r="D3042" s="7" t="s">
        <v>670</v>
      </c>
      <c r="E3042" s="7" t="s">
        <v>488</v>
      </c>
      <c r="F3042" s="8" t="s">
        <v>671</v>
      </c>
      <c r="G3042" s="7" t="s">
        <v>30</v>
      </c>
      <c r="H3042" s="9">
        <v>959.73239999999998</v>
      </c>
      <c r="I3042" s="9">
        <v>2.5381</v>
      </c>
      <c r="J3042" s="9">
        <v>2.4845999999999999</v>
      </c>
      <c r="K3042" s="10">
        <v>0.97892124029786054</v>
      </c>
      <c r="L3042" s="9">
        <v>30.96</v>
      </c>
      <c r="M3042" s="19">
        <f>H3042*INDEX('Pliegos Tarifarios (Santiago)'!$B:$B,MATCH($B3042,'Pliegos Tarifarios (Santiago)'!$A:$A,0))</f>
        <v>126457.2202212</v>
      </c>
      <c r="N3042" s="19">
        <f>I3042*INDEX('Pliegos Tarifarios (Santiago)'!$C:$C,MATCH($B3042,'Pliegos Tarifarios (Santiago)'!$A:$A,0))</f>
        <v>8794.4733523000014</v>
      </c>
      <c r="O3042" s="19">
        <f>J3042*INDEX('Pliegos Tarifarios (Santiago)'!$D:$D,MATCH($B3042,'Pliegos Tarifarios (Santiago)'!$A:$A,0))</f>
        <v>36123.224225400001</v>
      </c>
      <c r="P3042" s="19">
        <f>H3042*INDEX('Pliegos Tarifarios (Santiago)'!$E:$E,MATCH($B3042,'Pliegos Tarifarios (Santiago)'!$A:$A,0))</f>
        <v>12499.554777599998</v>
      </c>
      <c r="Q3042" s="19" cm="1">
        <f t="array" ref="Q3042">H3042*_xlfn.IFS(H3042&lt;=350,INDEX('Pliegos Tarifarios (Santiago)'!$F:$F,MATCH($B3042,'Pliegos Tarifarios (Santiago)'!$A:$A,0)),H3042&lt;=500,INDEX('Pliegos Tarifarios (Santiago)'!$G:$G,MATCH($B3042,'Pliegos Tarifarios (Santiago)'!$A:$A,0)),H3042&lt;=1000,INDEX('Pliegos Tarifarios (Santiago)'!$H:$H,MATCH($B3042,'Pliegos Tarifarios (Santiago)'!$A:$A,0)),H3042&lt;=5000,INDEX('Pliegos Tarifarios (Santiago)'!$I:$I,MATCH($B3042,'Pliegos Tarifarios (Santiago)'!$A:$A,0)),H3042&gt;5000,INDEX('Pliegos Tarifarios (Santiago)'!$J:$J,MATCH($B3042,'Pliegos Tarifarios (Santiago)'!$A:$A,0)))/1.19</f>
        <v>2308.1967468907565</v>
      </c>
      <c r="R3042" s="19">
        <f>INDEX('Pliegos Tarifarios (Santiago)'!$K:$K,MATCH($B3042,'Pliegos Tarifarios (Santiago)'!$A:$A,0))</f>
        <v>733.35299999999995</v>
      </c>
      <c r="S3042" s="21">
        <f t="shared" si="187"/>
        <v>186916.02232339073</v>
      </c>
      <c r="T3042" s="21">
        <f t="shared" si="188"/>
        <v>35514.044241444237</v>
      </c>
      <c r="U3042" s="19">
        <v>0</v>
      </c>
      <c r="V3042" s="21">
        <f t="shared" si="189"/>
        <v>222430.06656483497</v>
      </c>
    </row>
    <row r="3043" spans="1:22" x14ac:dyDescent="0.3">
      <c r="A3043" s="7" t="s">
        <v>143</v>
      </c>
      <c r="B3043" s="7">
        <v>12</v>
      </c>
      <c r="C3043" s="8" t="s">
        <v>178</v>
      </c>
      <c r="D3043" s="7" t="s">
        <v>672</v>
      </c>
      <c r="E3043" s="7" t="s">
        <v>488</v>
      </c>
      <c r="F3043" s="8" t="s">
        <v>673</v>
      </c>
      <c r="G3043" s="7" t="s">
        <v>30</v>
      </c>
      <c r="H3043" s="9">
        <v>960.46690000000001</v>
      </c>
      <c r="I3043" s="9">
        <v>2.5049000000000001</v>
      </c>
      <c r="J3043" s="9">
        <v>2.4841000000000002</v>
      </c>
      <c r="K3043" s="10">
        <v>0.99169627530041127</v>
      </c>
      <c r="L3043" s="9">
        <v>30.98</v>
      </c>
      <c r="M3043" s="19">
        <f>H3043*INDEX('Pliegos Tarifarios (Santiago)'!$B:$B,MATCH($B3043,'Pliegos Tarifarios (Santiago)'!$A:$A,0))</f>
        <v>126554.00014470001</v>
      </c>
      <c r="N3043" s="19">
        <f>I3043*INDEX('Pliegos Tarifarios (Santiago)'!$C:$C,MATCH($B3043,'Pliegos Tarifarios (Santiago)'!$A:$A,0))</f>
        <v>8679.4359167000002</v>
      </c>
      <c r="O3043" s="19">
        <f>J3043*INDEX('Pliegos Tarifarios (Santiago)'!$D:$D,MATCH($B3043,'Pliegos Tarifarios (Santiago)'!$A:$A,0))</f>
        <v>36115.954800900006</v>
      </c>
      <c r="P3043" s="19">
        <f>H3043*INDEX('Pliegos Tarifarios (Santiago)'!$E:$E,MATCH($B3043,'Pliegos Tarifarios (Santiago)'!$A:$A,0))</f>
        <v>12509.120905599999</v>
      </c>
      <c r="Q3043" s="19" cm="1">
        <f t="array" ref="Q3043">H3043*_xlfn.IFS(H3043&lt;=350,INDEX('Pliegos Tarifarios (Santiago)'!$F:$F,MATCH($B3043,'Pliegos Tarifarios (Santiago)'!$A:$A,0)),H3043&lt;=500,INDEX('Pliegos Tarifarios (Santiago)'!$G:$G,MATCH($B3043,'Pliegos Tarifarios (Santiago)'!$A:$A,0)),H3043&lt;=1000,INDEX('Pliegos Tarifarios (Santiago)'!$H:$H,MATCH($B3043,'Pliegos Tarifarios (Santiago)'!$A:$A,0)),H3043&lt;=5000,INDEX('Pliegos Tarifarios (Santiago)'!$I:$I,MATCH($B3043,'Pliegos Tarifarios (Santiago)'!$A:$A,0)),H3043&gt;5000,INDEX('Pliegos Tarifarios (Santiago)'!$J:$J,MATCH($B3043,'Pliegos Tarifarios (Santiago)'!$A:$A,0)))/1.19</f>
        <v>2309.9632502521013</v>
      </c>
      <c r="R3043" s="19">
        <f>INDEX('Pliegos Tarifarios (Santiago)'!$K:$K,MATCH($B3043,'Pliegos Tarifarios (Santiago)'!$A:$A,0))</f>
        <v>733.35299999999995</v>
      </c>
      <c r="S3043" s="21">
        <f t="shared" si="187"/>
        <v>186901.82801815213</v>
      </c>
      <c r="T3043" s="21">
        <f t="shared" si="188"/>
        <v>35511.347323448907</v>
      </c>
      <c r="U3043" s="19">
        <v>0</v>
      </c>
      <c r="V3043" s="21">
        <f t="shared" si="189"/>
        <v>222413.17534160102</v>
      </c>
    </row>
    <row r="3044" spans="1:22" x14ac:dyDescent="0.3">
      <c r="A3044" s="7" t="s">
        <v>143</v>
      </c>
      <c r="B3044" s="7">
        <v>12</v>
      </c>
      <c r="C3044" s="8" t="s">
        <v>178</v>
      </c>
      <c r="D3044" s="7" t="s">
        <v>674</v>
      </c>
      <c r="E3044" s="7" t="s">
        <v>488</v>
      </c>
      <c r="F3044" s="8" t="s">
        <v>675</v>
      </c>
      <c r="G3044" s="7" t="s">
        <v>30</v>
      </c>
      <c r="H3044" s="9">
        <v>962.15189999999996</v>
      </c>
      <c r="I3044" s="9">
        <v>2.5173000000000001</v>
      </c>
      <c r="J3044" s="9">
        <v>2.5038</v>
      </c>
      <c r="K3044" s="10">
        <v>0.99463711119056131</v>
      </c>
      <c r="L3044" s="9">
        <v>31.04</v>
      </c>
      <c r="M3044" s="19">
        <f>H3044*INDEX('Pliegos Tarifarios (Santiago)'!$B:$B,MATCH($B3044,'Pliegos Tarifarios (Santiago)'!$A:$A,0))</f>
        <v>126776.0207997</v>
      </c>
      <c r="N3044" s="19">
        <f>I3044*INDEX('Pliegos Tarifarios (Santiago)'!$C:$C,MATCH($B3044,'Pliegos Tarifarios (Santiago)'!$A:$A,0))</f>
        <v>8722.4017059000016</v>
      </c>
      <c r="O3044" s="19">
        <f>J3044*INDEX('Pliegos Tarifarios (Santiago)'!$D:$D,MATCH($B3044,'Pliegos Tarifarios (Santiago)'!$A:$A,0))</f>
        <v>36402.370126200003</v>
      </c>
      <c r="P3044" s="19">
        <f>H3044*INDEX('Pliegos Tarifarios (Santiago)'!$E:$E,MATCH($B3044,'Pliegos Tarifarios (Santiago)'!$A:$A,0))</f>
        <v>12531.066345599998</v>
      </c>
      <c r="Q3044" s="19" cm="1">
        <f t="array" ref="Q3044">H3044*_xlfn.IFS(H3044&lt;=350,INDEX('Pliegos Tarifarios (Santiago)'!$F:$F,MATCH($B3044,'Pliegos Tarifarios (Santiago)'!$A:$A,0)),H3044&lt;=500,INDEX('Pliegos Tarifarios (Santiago)'!$G:$G,MATCH($B3044,'Pliegos Tarifarios (Santiago)'!$A:$A,0)),H3044&lt;=1000,INDEX('Pliegos Tarifarios (Santiago)'!$H:$H,MATCH($B3044,'Pliegos Tarifarios (Santiago)'!$A:$A,0)),H3044&lt;=5000,INDEX('Pliegos Tarifarios (Santiago)'!$I:$I,MATCH($B3044,'Pliegos Tarifarios (Santiago)'!$A:$A,0)),H3044&gt;5000,INDEX('Pliegos Tarifarios (Santiago)'!$J:$J,MATCH($B3044,'Pliegos Tarifarios (Santiago)'!$A:$A,0)))/1.19</f>
        <v>2314.0157460504201</v>
      </c>
      <c r="R3044" s="19">
        <f>INDEX('Pliegos Tarifarios (Santiago)'!$K:$K,MATCH($B3044,'Pliegos Tarifarios (Santiago)'!$A:$A,0))</f>
        <v>733.35299999999995</v>
      </c>
      <c r="S3044" s="21">
        <f t="shared" si="187"/>
        <v>187479.22772345043</v>
      </c>
      <c r="T3044" s="21">
        <f t="shared" si="188"/>
        <v>35621.05326745558</v>
      </c>
      <c r="U3044" s="19">
        <v>0</v>
      </c>
      <c r="V3044" s="21">
        <f t="shared" si="189"/>
        <v>223100.280990906</v>
      </c>
    </row>
    <row r="3045" spans="1:22" x14ac:dyDescent="0.3">
      <c r="A3045" s="7" t="s">
        <v>143</v>
      </c>
      <c r="B3045" s="7">
        <v>12</v>
      </c>
      <c r="C3045" s="8" t="s">
        <v>178</v>
      </c>
      <c r="D3045" s="7" t="s">
        <v>676</v>
      </c>
      <c r="E3045" s="7" t="s">
        <v>488</v>
      </c>
      <c r="F3045" s="8" t="s">
        <v>677</v>
      </c>
      <c r="G3045" s="7" t="s">
        <v>30</v>
      </c>
      <c r="H3045" s="9">
        <v>959.82899999999995</v>
      </c>
      <c r="I3045" s="9">
        <v>2.5064000000000002</v>
      </c>
      <c r="J3045" s="9">
        <v>2.5064000000000002</v>
      </c>
      <c r="K3045" s="10">
        <v>1</v>
      </c>
      <c r="L3045" s="9">
        <v>30.96</v>
      </c>
      <c r="M3045" s="19">
        <f>H3045*INDEX('Pliegos Tarifarios (Santiago)'!$B:$B,MATCH($B3045,'Pliegos Tarifarios (Santiago)'!$A:$A,0))</f>
        <v>126469.948527</v>
      </c>
      <c r="N3045" s="19">
        <f>I3045*INDEX('Pliegos Tarifarios (Santiago)'!$C:$C,MATCH($B3045,'Pliegos Tarifarios (Santiago)'!$A:$A,0))</f>
        <v>8684.6333912000009</v>
      </c>
      <c r="O3045" s="19">
        <f>J3045*INDEX('Pliegos Tarifarios (Santiago)'!$D:$D,MATCH($B3045,'Pliegos Tarifarios (Santiago)'!$A:$A,0))</f>
        <v>36440.171133600001</v>
      </c>
      <c r="P3045" s="19">
        <f>H3045*INDEX('Pliegos Tarifarios (Santiago)'!$E:$E,MATCH($B3045,'Pliegos Tarifarios (Santiago)'!$A:$A,0))</f>
        <v>12500.812895999998</v>
      </c>
      <c r="Q3045" s="19" cm="1">
        <f t="array" ref="Q3045">H3045*_xlfn.IFS(H3045&lt;=350,INDEX('Pliegos Tarifarios (Santiago)'!$F:$F,MATCH($B3045,'Pliegos Tarifarios (Santiago)'!$A:$A,0)),H3045&lt;=500,INDEX('Pliegos Tarifarios (Santiago)'!$G:$G,MATCH($B3045,'Pliegos Tarifarios (Santiago)'!$A:$A,0)),H3045&lt;=1000,INDEX('Pliegos Tarifarios (Santiago)'!$H:$H,MATCH($B3045,'Pliegos Tarifarios (Santiago)'!$A:$A,0)),H3045&lt;=5000,INDEX('Pliegos Tarifarios (Santiago)'!$I:$I,MATCH($B3045,'Pliegos Tarifarios (Santiago)'!$A:$A,0)),H3045&gt;5000,INDEX('Pliegos Tarifarios (Santiago)'!$J:$J,MATCH($B3045,'Pliegos Tarifarios (Santiago)'!$A:$A,0)))/1.19</f>
        <v>2308.42907394958</v>
      </c>
      <c r="R3045" s="19">
        <f>INDEX('Pliegos Tarifarios (Santiago)'!$K:$K,MATCH($B3045,'Pliegos Tarifarios (Santiago)'!$A:$A,0))</f>
        <v>733.35299999999995</v>
      </c>
      <c r="S3045" s="21">
        <f t="shared" si="187"/>
        <v>187137.34802174958</v>
      </c>
      <c r="T3045" s="21">
        <f t="shared" si="188"/>
        <v>35556.096124132418</v>
      </c>
      <c r="U3045" s="19">
        <v>0</v>
      </c>
      <c r="V3045" s="21">
        <f t="shared" si="189"/>
        <v>222693.44414588201</v>
      </c>
    </row>
    <row r="3046" spans="1:22" x14ac:dyDescent="0.3">
      <c r="A3046" s="7" t="s">
        <v>143</v>
      </c>
      <c r="B3046" s="7">
        <v>12</v>
      </c>
      <c r="C3046" s="8" t="s">
        <v>178</v>
      </c>
      <c r="D3046" s="7" t="s">
        <v>678</v>
      </c>
      <c r="E3046" s="7" t="s">
        <v>488</v>
      </c>
      <c r="F3046" s="8" t="s">
        <v>679</v>
      </c>
      <c r="G3046" s="7" t="s">
        <v>30</v>
      </c>
      <c r="H3046" s="9">
        <v>962.49350000000004</v>
      </c>
      <c r="I3046" s="9">
        <v>2.5339999999999998</v>
      </c>
      <c r="J3046" s="9">
        <v>2.5339999999999998</v>
      </c>
      <c r="K3046" s="10">
        <v>1</v>
      </c>
      <c r="L3046" s="9">
        <v>31.05</v>
      </c>
      <c r="M3046" s="19">
        <f>H3046*INDEX('Pliegos Tarifarios (Santiago)'!$B:$B,MATCH($B3046,'Pliegos Tarifarios (Santiago)'!$A:$A,0))</f>
        <v>126821.03104050001</v>
      </c>
      <c r="N3046" s="19">
        <f>I3046*INDEX('Pliegos Tarifarios (Santiago)'!$C:$C,MATCH($B3046,'Pliegos Tarifarios (Santiago)'!$A:$A,0))</f>
        <v>8780.2669219999989</v>
      </c>
      <c r="O3046" s="19">
        <f>J3046*INDEX('Pliegos Tarifarios (Santiago)'!$D:$D,MATCH($B3046,'Pliegos Tarifarios (Santiago)'!$A:$A,0))</f>
        <v>36841.443366</v>
      </c>
      <c r="P3046" s="19">
        <f>H3046*INDEX('Pliegos Tarifarios (Santiago)'!$E:$E,MATCH($B3046,'Pliegos Tarifarios (Santiago)'!$A:$A,0))</f>
        <v>12535.515343999999</v>
      </c>
      <c r="Q3046" s="19" cm="1">
        <f t="array" ref="Q3046">H3046*_xlfn.IFS(H3046&lt;=350,INDEX('Pliegos Tarifarios (Santiago)'!$F:$F,MATCH($B3046,'Pliegos Tarifarios (Santiago)'!$A:$A,0)),H3046&lt;=500,INDEX('Pliegos Tarifarios (Santiago)'!$G:$G,MATCH($B3046,'Pliegos Tarifarios (Santiago)'!$A:$A,0)),H3046&lt;=1000,INDEX('Pliegos Tarifarios (Santiago)'!$H:$H,MATCH($B3046,'Pliegos Tarifarios (Santiago)'!$A:$A,0)),H3046&lt;=5000,INDEX('Pliegos Tarifarios (Santiago)'!$I:$I,MATCH($B3046,'Pliegos Tarifarios (Santiago)'!$A:$A,0)),H3046&gt;5000,INDEX('Pliegos Tarifarios (Santiago)'!$J:$J,MATCH($B3046,'Pliegos Tarifarios (Santiago)'!$A:$A,0)))/1.19</f>
        <v>2314.8373084033615</v>
      </c>
      <c r="R3046" s="19">
        <f>INDEX('Pliegos Tarifarios (Santiago)'!$K:$K,MATCH($B3046,'Pliegos Tarifarios (Santiago)'!$A:$A,0))</f>
        <v>733.35299999999995</v>
      </c>
      <c r="S3046" s="21">
        <f t="shared" si="187"/>
        <v>188026.44698090336</v>
      </c>
      <c r="T3046" s="21">
        <f t="shared" si="188"/>
        <v>35725.02492637164</v>
      </c>
      <c r="U3046" s="19">
        <v>0</v>
      </c>
      <c r="V3046" s="21">
        <f t="shared" si="189"/>
        <v>223751.471907275</v>
      </c>
    </row>
    <row r="3047" spans="1:22" x14ac:dyDescent="0.3">
      <c r="A3047" s="7" t="s">
        <v>143</v>
      </c>
      <c r="B3047" s="7">
        <v>12</v>
      </c>
      <c r="C3047" s="8" t="s">
        <v>178</v>
      </c>
      <c r="D3047" s="7" t="s">
        <v>680</v>
      </c>
      <c r="E3047" s="7" t="s">
        <v>488</v>
      </c>
      <c r="F3047" s="8" t="s">
        <v>681</v>
      </c>
      <c r="G3047" s="7" t="s">
        <v>30</v>
      </c>
      <c r="H3047" s="9">
        <v>962.45709999999997</v>
      </c>
      <c r="I3047" s="9">
        <v>2.5202</v>
      </c>
      <c r="J3047" s="9">
        <v>2.5202</v>
      </c>
      <c r="K3047" s="10">
        <v>1</v>
      </c>
      <c r="L3047" s="9">
        <v>31.05</v>
      </c>
      <c r="M3047" s="19">
        <f>H3047*INDEX('Pliegos Tarifarios (Santiago)'!$B:$B,MATCH($B3047,'Pliegos Tarifarios (Santiago)'!$A:$A,0))</f>
        <v>126816.23486729999</v>
      </c>
      <c r="N3047" s="19">
        <f>I3047*INDEX('Pliegos Tarifarios (Santiago)'!$C:$C,MATCH($B3047,'Pliegos Tarifarios (Santiago)'!$A:$A,0))</f>
        <v>8732.4501565999999</v>
      </c>
      <c r="O3047" s="19">
        <f>J3047*INDEX('Pliegos Tarifarios (Santiago)'!$D:$D,MATCH($B3047,'Pliegos Tarifarios (Santiago)'!$A:$A,0))</f>
        <v>36640.807249800004</v>
      </c>
      <c r="P3047" s="19">
        <f>H3047*INDEX('Pliegos Tarifarios (Santiago)'!$E:$E,MATCH($B3047,'Pliegos Tarifarios (Santiago)'!$A:$A,0))</f>
        <v>12535.041270399999</v>
      </c>
      <c r="Q3047" s="19" cm="1">
        <f t="array" ref="Q3047">H3047*_xlfn.IFS(H3047&lt;=350,INDEX('Pliegos Tarifarios (Santiago)'!$F:$F,MATCH($B3047,'Pliegos Tarifarios (Santiago)'!$A:$A,0)),H3047&lt;=500,INDEX('Pliegos Tarifarios (Santiago)'!$G:$G,MATCH($B3047,'Pliegos Tarifarios (Santiago)'!$A:$A,0)),H3047&lt;=1000,INDEX('Pliegos Tarifarios (Santiago)'!$H:$H,MATCH($B3047,'Pliegos Tarifarios (Santiago)'!$A:$A,0)),H3047&lt;=5000,INDEX('Pliegos Tarifarios (Santiago)'!$I:$I,MATCH($B3047,'Pliegos Tarifarios (Santiago)'!$A:$A,0)),H3047&gt;5000,INDEX('Pliegos Tarifarios (Santiago)'!$J:$J,MATCH($B3047,'Pliegos Tarifarios (Santiago)'!$A:$A,0)))/1.19</f>
        <v>2314.74976487395</v>
      </c>
      <c r="R3047" s="19">
        <f>INDEX('Pliegos Tarifarios (Santiago)'!$K:$K,MATCH($B3047,'Pliegos Tarifarios (Santiago)'!$A:$A,0))</f>
        <v>733.35299999999995</v>
      </c>
      <c r="S3047" s="21">
        <f t="shared" si="187"/>
        <v>187772.63630897395</v>
      </c>
      <c r="T3047" s="21">
        <f t="shared" si="188"/>
        <v>35676.800898705049</v>
      </c>
      <c r="U3047" s="19">
        <v>0</v>
      </c>
      <c r="V3047" s="21">
        <f t="shared" si="189"/>
        <v>223449.437207679</v>
      </c>
    </row>
    <row r="3048" spans="1:22" x14ac:dyDescent="0.3">
      <c r="A3048" s="7" t="s">
        <v>143</v>
      </c>
      <c r="B3048" s="7">
        <v>12</v>
      </c>
      <c r="C3048" s="8" t="s">
        <v>178</v>
      </c>
      <c r="D3048" s="7" t="s">
        <v>682</v>
      </c>
      <c r="E3048" s="7" t="s">
        <v>488</v>
      </c>
      <c r="F3048" s="8" t="s">
        <v>683</v>
      </c>
      <c r="G3048" s="7" t="s">
        <v>30</v>
      </c>
      <c r="H3048" s="9">
        <v>960.20240000000001</v>
      </c>
      <c r="I3048" s="9">
        <v>2.5312000000000001</v>
      </c>
      <c r="J3048" s="9">
        <v>2.4685000000000001</v>
      </c>
      <c r="K3048" s="10">
        <v>0.9752291403286979</v>
      </c>
      <c r="L3048" s="9">
        <v>30.97</v>
      </c>
      <c r="M3048" s="19">
        <f>H3048*INDEX('Pliegos Tarifarios (Santiago)'!$B:$B,MATCH($B3048,'Pliegos Tarifarios (Santiago)'!$A:$A,0))</f>
        <v>126519.1488312</v>
      </c>
      <c r="N3048" s="19">
        <f>I3048*INDEX('Pliegos Tarifarios (Santiago)'!$C:$C,MATCH($B3048,'Pliegos Tarifarios (Santiago)'!$A:$A,0))</f>
        <v>8770.5649696</v>
      </c>
      <c r="O3048" s="19">
        <f>J3048*INDEX('Pliegos Tarifarios (Santiago)'!$D:$D,MATCH($B3048,'Pliegos Tarifarios (Santiago)'!$A:$A,0))</f>
        <v>35889.148756499999</v>
      </c>
      <c r="P3048" s="19">
        <f>H3048*INDEX('Pliegos Tarifarios (Santiago)'!$E:$E,MATCH($B3048,'Pliegos Tarifarios (Santiago)'!$A:$A,0))</f>
        <v>12505.6760576</v>
      </c>
      <c r="Q3048" s="19" cm="1">
        <f t="array" ref="Q3048">H3048*_xlfn.IFS(H3048&lt;=350,INDEX('Pliegos Tarifarios (Santiago)'!$F:$F,MATCH($B3048,'Pliegos Tarifarios (Santiago)'!$A:$A,0)),H3048&lt;=500,INDEX('Pliegos Tarifarios (Santiago)'!$G:$G,MATCH($B3048,'Pliegos Tarifarios (Santiago)'!$A:$A,0)),H3048&lt;=1000,INDEX('Pliegos Tarifarios (Santiago)'!$H:$H,MATCH($B3048,'Pliegos Tarifarios (Santiago)'!$A:$A,0)),H3048&lt;=5000,INDEX('Pliegos Tarifarios (Santiago)'!$I:$I,MATCH($B3048,'Pliegos Tarifarios (Santiago)'!$A:$A,0)),H3048&gt;5000,INDEX('Pliegos Tarifarios (Santiago)'!$J:$J,MATCH($B3048,'Pliegos Tarifarios (Santiago)'!$A:$A,0)))/1.19</f>
        <v>2309.3271166386558</v>
      </c>
      <c r="R3048" s="19">
        <f>INDEX('Pliegos Tarifarios (Santiago)'!$K:$K,MATCH($B3048,'Pliegos Tarifarios (Santiago)'!$A:$A,0))</f>
        <v>733.35299999999995</v>
      </c>
      <c r="S3048" s="21">
        <f t="shared" si="187"/>
        <v>186727.21873153868</v>
      </c>
      <c r="T3048" s="21">
        <f t="shared" si="188"/>
        <v>35478.171558992348</v>
      </c>
      <c r="U3048" s="19">
        <v>0</v>
      </c>
      <c r="V3048" s="21">
        <f t="shared" si="189"/>
        <v>222205.39029053104</v>
      </c>
    </row>
    <row r="3049" spans="1:22" x14ac:dyDescent="0.3">
      <c r="A3049" s="7" t="s">
        <v>143</v>
      </c>
      <c r="B3049" s="7">
        <v>12</v>
      </c>
      <c r="C3049" s="8" t="s">
        <v>178</v>
      </c>
      <c r="D3049" s="7" t="s">
        <v>684</v>
      </c>
      <c r="E3049" s="7" t="s">
        <v>488</v>
      </c>
      <c r="F3049" s="8" t="s">
        <v>685</v>
      </c>
      <c r="G3049" s="7" t="s">
        <v>30</v>
      </c>
      <c r="H3049" s="9">
        <v>961.26670000000001</v>
      </c>
      <c r="I3049" s="9">
        <v>2.5617000000000001</v>
      </c>
      <c r="J3049" s="9">
        <v>2.4662000000000002</v>
      </c>
      <c r="K3049" s="10">
        <v>0.96272006870437599</v>
      </c>
      <c r="L3049" s="9">
        <v>31.01</v>
      </c>
      <c r="M3049" s="19">
        <f>H3049*INDEX('Pliegos Tarifarios (Santiago)'!$B:$B,MATCH($B3049,'Pliegos Tarifarios (Santiago)'!$A:$A,0))</f>
        <v>126659.38419210001</v>
      </c>
      <c r="N3049" s="19">
        <f>I3049*INDEX('Pliegos Tarifarios (Santiago)'!$C:$C,MATCH($B3049,'Pliegos Tarifarios (Santiago)'!$A:$A,0))</f>
        <v>8876.2469510999999</v>
      </c>
      <c r="O3049" s="19">
        <f>J3049*INDEX('Pliegos Tarifarios (Santiago)'!$D:$D,MATCH($B3049,'Pliegos Tarifarios (Santiago)'!$A:$A,0))</f>
        <v>35855.7094038</v>
      </c>
      <c r="P3049" s="19">
        <f>H3049*INDEX('Pliegos Tarifarios (Santiago)'!$E:$E,MATCH($B3049,'Pliegos Tarifarios (Santiago)'!$A:$A,0))</f>
        <v>12519.537500799999</v>
      </c>
      <c r="Q3049" s="19" cm="1">
        <f t="array" ref="Q3049">H3049*_xlfn.IFS(H3049&lt;=350,INDEX('Pliegos Tarifarios (Santiago)'!$F:$F,MATCH($B3049,'Pliegos Tarifarios (Santiago)'!$A:$A,0)),H3049&lt;=500,INDEX('Pliegos Tarifarios (Santiago)'!$G:$G,MATCH($B3049,'Pliegos Tarifarios (Santiago)'!$A:$A,0)),H3049&lt;=1000,INDEX('Pliegos Tarifarios (Santiago)'!$H:$H,MATCH($B3049,'Pliegos Tarifarios (Santiago)'!$A:$A,0)),H3049&lt;=5000,INDEX('Pliegos Tarifarios (Santiago)'!$I:$I,MATCH($B3049,'Pliegos Tarifarios (Santiago)'!$A:$A,0)),H3049&gt;5000,INDEX('Pliegos Tarifarios (Santiago)'!$J:$J,MATCH($B3049,'Pliegos Tarifarios (Santiago)'!$A:$A,0)))/1.19</f>
        <v>2311.8868028571433</v>
      </c>
      <c r="R3049" s="19">
        <f>INDEX('Pliegos Tarifarios (Santiago)'!$K:$K,MATCH($B3049,'Pliegos Tarifarios (Santiago)'!$A:$A,0))</f>
        <v>733.35299999999995</v>
      </c>
      <c r="S3049" s="21">
        <f t="shared" si="187"/>
        <v>186956.11785065715</v>
      </c>
      <c r="T3049" s="21">
        <f t="shared" si="188"/>
        <v>35521.662391624857</v>
      </c>
      <c r="U3049" s="19">
        <v>0</v>
      </c>
      <c r="V3049" s="21">
        <f t="shared" si="189"/>
        <v>222477.780242282</v>
      </c>
    </row>
    <row r="3050" spans="1:22" x14ac:dyDescent="0.3">
      <c r="A3050" s="7" t="s">
        <v>143</v>
      </c>
      <c r="B3050" s="7">
        <v>12</v>
      </c>
      <c r="C3050" s="8" t="s">
        <v>178</v>
      </c>
      <c r="D3050" s="7" t="s">
        <v>686</v>
      </c>
      <c r="E3050" s="7" t="s">
        <v>488</v>
      </c>
      <c r="F3050" s="8" t="s">
        <v>687</v>
      </c>
      <c r="G3050" s="7" t="s">
        <v>30</v>
      </c>
      <c r="H3050" s="9">
        <v>960.80050000000006</v>
      </c>
      <c r="I3050" s="9">
        <v>2.4981</v>
      </c>
      <c r="J3050" s="9">
        <v>2.4914000000000001</v>
      </c>
      <c r="K3050" s="10">
        <v>0.99731796165085462</v>
      </c>
      <c r="L3050" s="9">
        <v>30.99</v>
      </c>
      <c r="M3050" s="19">
        <f>H3050*INDEX('Pliegos Tarifarios (Santiago)'!$B:$B,MATCH($B3050,'Pliegos Tarifarios (Santiago)'!$A:$A,0))</f>
        <v>126597.95628150001</v>
      </c>
      <c r="N3050" s="19">
        <f>I3050*INDEX('Pliegos Tarifarios (Santiago)'!$C:$C,MATCH($B3050,'Pliegos Tarifarios (Santiago)'!$A:$A,0))</f>
        <v>8655.8740323000002</v>
      </c>
      <c r="O3050" s="19">
        <f>J3050*INDEX('Pliegos Tarifarios (Santiago)'!$D:$D,MATCH($B3050,'Pliegos Tarifarios (Santiago)'!$A:$A,0))</f>
        <v>36222.088398600004</v>
      </c>
      <c r="P3050" s="19">
        <f>H3050*INDEX('Pliegos Tarifarios (Santiago)'!$E:$E,MATCH($B3050,'Pliegos Tarifarios (Santiago)'!$A:$A,0))</f>
        <v>12513.465711999999</v>
      </c>
      <c r="Q3050" s="19" cm="1">
        <f t="array" ref="Q3050">H3050*_xlfn.IFS(H3050&lt;=350,INDEX('Pliegos Tarifarios (Santiago)'!$F:$F,MATCH($B3050,'Pliegos Tarifarios (Santiago)'!$A:$A,0)),H3050&lt;=500,INDEX('Pliegos Tarifarios (Santiago)'!$G:$G,MATCH($B3050,'Pliegos Tarifarios (Santiago)'!$A:$A,0)),H3050&lt;=1000,INDEX('Pliegos Tarifarios (Santiago)'!$H:$H,MATCH($B3050,'Pliegos Tarifarios (Santiago)'!$A:$A,0)),H3050&lt;=5000,INDEX('Pliegos Tarifarios (Santiago)'!$I:$I,MATCH($B3050,'Pliegos Tarifarios (Santiago)'!$A:$A,0)),H3050&gt;5000,INDEX('Pliegos Tarifarios (Santiago)'!$J:$J,MATCH($B3050,'Pliegos Tarifarios (Santiago)'!$A:$A,0)))/1.19</f>
        <v>2310.7655722689078</v>
      </c>
      <c r="R3050" s="19">
        <f>INDEX('Pliegos Tarifarios (Santiago)'!$K:$K,MATCH($B3050,'Pliegos Tarifarios (Santiago)'!$A:$A,0))</f>
        <v>733.35299999999995</v>
      </c>
      <c r="S3050" s="21">
        <f t="shared" si="187"/>
        <v>187033.50299666892</v>
      </c>
      <c r="T3050" s="21">
        <f t="shared" si="188"/>
        <v>35536.365569367095</v>
      </c>
      <c r="U3050" s="19">
        <v>0</v>
      </c>
      <c r="V3050" s="21">
        <f t="shared" si="189"/>
        <v>222569.86856603602</v>
      </c>
    </row>
    <row r="3051" spans="1:22" x14ac:dyDescent="0.3">
      <c r="A3051" s="7" t="s">
        <v>143</v>
      </c>
      <c r="B3051" s="7">
        <v>12</v>
      </c>
      <c r="C3051" s="8" t="s">
        <v>178</v>
      </c>
      <c r="D3051" s="7" t="s">
        <v>688</v>
      </c>
      <c r="E3051" s="7" t="s">
        <v>488</v>
      </c>
      <c r="F3051" s="8" t="s">
        <v>689</v>
      </c>
      <c r="G3051" s="7" t="s">
        <v>30</v>
      </c>
      <c r="H3051" s="9">
        <v>959.6037</v>
      </c>
      <c r="I3051" s="9">
        <v>2.5076000000000001</v>
      </c>
      <c r="J3051" s="9">
        <v>2.5076000000000001</v>
      </c>
      <c r="K3051" s="10">
        <v>1</v>
      </c>
      <c r="L3051" s="9">
        <v>30.95</v>
      </c>
      <c r="M3051" s="19">
        <f>H3051*INDEX('Pliegos Tarifarios (Santiago)'!$B:$B,MATCH($B3051,'Pliegos Tarifarios (Santiago)'!$A:$A,0))</f>
        <v>126440.2623231</v>
      </c>
      <c r="N3051" s="19">
        <f>I3051*INDEX('Pliegos Tarifarios (Santiago)'!$C:$C,MATCH($B3051,'Pliegos Tarifarios (Santiago)'!$A:$A,0))</f>
        <v>8688.7913708000015</v>
      </c>
      <c r="O3051" s="19">
        <f>J3051*INDEX('Pliegos Tarifarios (Santiago)'!$D:$D,MATCH($B3051,'Pliegos Tarifarios (Santiago)'!$A:$A,0))</f>
        <v>36457.617752400001</v>
      </c>
      <c r="P3051" s="19">
        <f>H3051*INDEX('Pliegos Tarifarios (Santiago)'!$E:$E,MATCH($B3051,'Pliegos Tarifarios (Santiago)'!$A:$A,0))</f>
        <v>12497.878588799998</v>
      </c>
      <c r="Q3051" s="19" cm="1">
        <f t="array" ref="Q3051">H3051*_xlfn.IFS(H3051&lt;=350,INDEX('Pliegos Tarifarios (Santiago)'!$F:$F,MATCH($B3051,'Pliegos Tarifarios (Santiago)'!$A:$A,0)),H3051&lt;=500,INDEX('Pliegos Tarifarios (Santiago)'!$G:$G,MATCH($B3051,'Pliegos Tarifarios (Santiago)'!$A:$A,0)),H3051&lt;=1000,INDEX('Pliegos Tarifarios (Santiago)'!$H:$H,MATCH($B3051,'Pliegos Tarifarios (Santiago)'!$A:$A,0)),H3051&lt;=5000,INDEX('Pliegos Tarifarios (Santiago)'!$I:$I,MATCH($B3051,'Pliegos Tarifarios (Santiago)'!$A:$A,0)),H3051&gt;5000,INDEX('Pliegos Tarifarios (Santiago)'!$J:$J,MATCH($B3051,'Pliegos Tarifarios (Santiago)'!$A:$A,0)))/1.19</f>
        <v>2307.8872179831938</v>
      </c>
      <c r="R3051" s="19">
        <f>INDEX('Pliegos Tarifarios (Santiago)'!$K:$K,MATCH($B3051,'Pliegos Tarifarios (Santiago)'!$A:$A,0))</f>
        <v>733.35299999999995</v>
      </c>
      <c r="S3051" s="21">
        <f t="shared" si="187"/>
        <v>187125.79025308319</v>
      </c>
      <c r="T3051" s="21">
        <f t="shared" si="188"/>
        <v>35553.900148085806</v>
      </c>
      <c r="U3051" s="19">
        <v>0</v>
      </c>
      <c r="V3051" s="21">
        <f t="shared" si="189"/>
        <v>222679.69040116901</v>
      </c>
    </row>
  </sheetData>
  <autoFilter ref="A3:L639" xr:uid="{00000000-0001-0000-0000-000000000000}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4082-0A40-4E7D-BE3A-777724BB0B33}">
  <dimension ref="A1:L13"/>
  <sheetViews>
    <sheetView workbookViewId="0">
      <selection activeCell="F28" sqref="F28"/>
    </sheetView>
  </sheetViews>
  <sheetFormatPr baseColWidth="10" defaultRowHeight="14.4" x14ac:dyDescent="0.3"/>
  <sheetData>
    <row r="1" spans="1:12" ht="57.6" x14ac:dyDescent="0.3">
      <c r="A1" s="17" t="s">
        <v>0</v>
      </c>
      <c r="B1" s="17" t="s">
        <v>160</v>
      </c>
      <c r="C1" s="17" t="s">
        <v>161</v>
      </c>
      <c r="D1" s="17" t="s">
        <v>162</v>
      </c>
      <c r="E1" s="17" t="s">
        <v>163</v>
      </c>
      <c r="F1" s="17" t="s">
        <v>166</v>
      </c>
      <c r="G1" s="17" t="s">
        <v>167</v>
      </c>
      <c r="H1" s="17" t="s">
        <v>168</v>
      </c>
      <c r="I1" s="17" t="s">
        <v>169</v>
      </c>
      <c r="J1" s="17" t="s">
        <v>170</v>
      </c>
      <c r="K1" s="18" t="s">
        <v>164</v>
      </c>
    </row>
    <row r="2" spans="1:12" x14ac:dyDescent="0.3">
      <c r="A2">
        <v>1</v>
      </c>
      <c r="B2">
        <v>118.83799999999999</v>
      </c>
      <c r="C2">
        <v>3415.1089999999999</v>
      </c>
      <c r="D2">
        <v>14106.605</v>
      </c>
      <c r="E2">
        <v>12.932</v>
      </c>
      <c r="F2">
        <v>0.78400000000000003</v>
      </c>
      <c r="G2">
        <f>$F2+0.892</f>
        <v>1.6760000000000002</v>
      </c>
      <c r="H2">
        <f>$F2+2.007</f>
        <v>2.7910000000000004</v>
      </c>
      <c r="I2">
        <f>$F2+2.787</f>
        <v>3.5709999999999997</v>
      </c>
      <c r="J2">
        <f>$F2+ 3.121</f>
        <v>3.9050000000000002</v>
      </c>
      <c r="K2">
        <v>710.78200000000004</v>
      </c>
      <c r="L2" s="19"/>
    </row>
    <row r="3" spans="1:12" x14ac:dyDescent="0.3">
      <c r="A3">
        <v>2</v>
      </c>
      <c r="B3">
        <v>118.83799999999999</v>
      </c>
      <c r="C3">
        <v>3430.681</v>
      </c>
      <c r="D3">
        <v>14122.175999999999</v>
      </c>
      <c r="E3">
        <v>12.932</v>
      </c>
      <c r="F3">
        <v>0.78400000000000003</v>
      </c>
      <c r="G3">
        <f t="shared" ref="G3:G13" si="0">$F3+0.892</f>
        <v>1.6760000000000002</v>
      </c>
      <c r="H3">
        <f t="shared" ref="H3:H13" si="1">$F3+2.007</f>
        <v>2.7910000000000004</v>
      </c>
      <c r="I3">
        <f t="shared" ref="I3:I13" si="2">$F3+2.787</f>
        <v>3.5709999999999997</v>
      </c>
      <c r="J3">
        <f t="shared" ref="J3:J13" si="3">$F3+ 3.121</f>
        <v>3.9050000000000002</v>
      </c>
      <c r="K3">
        <v>709.36099999999999</v>
      </c>
    </row>
    <row r="4" spans="1:12" x14ac:dyDescent="0.3">
      <c r="A4">
        <v>3</v>
      </c>
      <c r="B4">
        <v>118.83799999999999</v>
      </c>
      <c r="C4">
        <v>3492.2689999999998</v>
      </c>
      <c r="D4">
        <v>14192.815000000001</v>
      </c>
      <c r="E4">
        <v>12.932</v>
      </c>
      <c r="F4">
        <v>0.78400000000000003</v>
      </c>
      <c r="G4">
        <f t="shared" si="0"/>
        <v>1.6760000000000002</v>
      </c>
      <c r="H4">
        <f t="shared" si="1"/>
        <v>2.7910000000000004</v>
      </c>
      <c r="I4">
        <f t="shared" si="2"/>
        <v>3.5709999999999997</v>
      </c>
      <c r="J4">
        <f t="shared" si="3"/>
        <v>3.9050000000000002</v>
      </c>
      <c r="K4">
        <v>716.899</v>
      </c>
    </row>
    <row r="5" spans="1:12" x14ac:dyDescent="0.3">
      <c r="A5">
        <v>4</v>
      </c>
      <c r="B5">
        <v>118.83799999999999</v>
      </c>
      <c r="C5">
        <v>3429.857</v>
      </c>
      <c r="D5">
        <v>14128.42</v>
      </c>
      <c r="E5">
        <v>12.932</v>
      </c>
      <c r="F5">
        <v>0.78400000000000003</v>
      </c>
      <c r="G5">
        <f t="shared" si="0"/>
        <v>1.6760000000000002</v>
      </c>
      <c r="H5">
        <f t="shared" si="1"/>
        <v>2.7910000000000004</v>
      </c>
      <c r="I5">
        <f t="shared" si="2"/>
        <v>3.5709999999999997</v>
      </c>
      <c r="J5">
        <f t="shared" si="3"/>
        <v>3.9050000000000002</v>
      </c>
      <c r="K5">
        <v>719.68899999999996</v>
      </c>
    </row>
    <row r="6" spans="1:12" x14ac:dyDescent="0.3">
      <c r="A6">
        <v>5</v>
      </c>
      <c r="B6">
        <v>118.83799999999999</v>
      </c>
      <c r="C6">
        <v>3400.471</v>
      </c>
      <c r="D6">
        <v>14099.714</v>
      </c>
      <c r="E6">
        <v>12.932</v>
      </c>
      <c r="F6">
        <v>0.78400000000000003</v>
      </c>
      <c r="G6">
        <f t="shared" si="0"/>
        <v>1.6760000000000002</v>
      </c>
      <c r="H6">
        <f t="shared" si="1"/>
        <v>2.7910000000000004</v>
      </c>
      <c r="I6">
        <f t="shared" si="2"/>
        <v>3.5709999999999997</v>
      </c>
      <c r="J6">
        <f t="shared" si="3"/>
        <v>3.9050000000000002</v>
      </c>
      <c r="K6">
        <v>723.32799999999997</v>
      </c>
    </row>
    <row r="7" spans="1:12" x14ac:dyDescent="0.3">
      <c r="A7">
        <v>6</v>
      </c>
      <c r="B7">
        <v>118.83799999999999</v>
      </c>
      <c r="C7">
        <v>3460.5549999999998</v>
      </c>
      <c r="D7">
        <v>14164.529</v>
      </c>
      <c r="E7">
        <v>12.932</v>
      </c>
      <c r="F7">
        <v>0.78400000000000003</v>
      </c>
      <c r="G7">
        <f t="shared" si="0"/>
        <v>1.6760000000000002</v>
      </c>
      <c r="H7">
        <f t="shared" si="1"/>
        <v>2.7910000000000004</v>
      </c>
      <c r="I7">
        <f t="shared" si="2"/>
        <v>3.5709999999999997</v>
      </c>
      <c r="J7">
        <f t="shared" si="3"/>
        <v>3.9050000000000002</v>
      </c>
      <c r="K7">
        <v>724.74800000000005</v>
      </c>
    </row>
    <row r="8" spans="1:12" x14ac:dyDescent="0.3">
      <c r="A8">
        <v>7</v>
      </c>
      <c r="B8">
        <v>131.76300000000001</v>
      </c>
      <c r="C8">
        <v>3407.6390000000001</v>
      </c>
      <c r="D8">
        <v>14473</v>
      </c>
      <c r="E8">
        <v>13.023999999999999</v>
      </c>
      <c r="F8">
        <v>0.78400000000000003</v>
      </c>
      <c r="G8">
        <f t="shared" si="0"/>
        <v>1.6760000000000002</v>
      </c>
      <c r="H8">
        <f t="shared" si="1"/>
        <v>2.7910000000000004</v>
      </c>
      <c r="I8">
        <f t="shared" si="2"/>
        <v>3.5709999999999997</v>
      </c>
      <c r="J8">
        <f t="shared" si="3"/>
        <v>3.9050000000000002</v>
      </c>
      <c r="K8">
        <v>726.16</v>
      </c>
    </row>
    <row r="9" spans="1:12" x14ac:dyDescent="0.3">
      <c r="A9">
        <v>8</v>
      </c>
      <c r="B9">
        <v>131.76300000000001</v>
      </c>
      <c r="C9">
        <v>3400.7730000000001</v>
      </c>
      <c r="D9">
        <v>14463.655000000001</v>
      </c>
      <c r="E9">
        <v>13.023999999999999</v>
      </c>
      <c r="F9">
        <v>0.78400000000000003</v>
      </c>
      <c r="G9">
        <f t="shared" si="0"/>
        <v>1.6760000000000002</v>
      </c>
      <c r="H9">
        <f t="shared" si="1"/>
        <v>2.7910000000000004</v>
      </c>
      <c r="I9">
        <f t="shared" si="2"/>
        <v>3.5709999999999997</v>
      </c>
      <c r="J9">
        <f t="shared" si="3"/>
        <v>3.9050000000000002</v>
      </c>
      <c r="K9">
        <v>723.17600000000004</v>
      </c>
    </row>
    <row r="10" spans="1:12" x14ac:dyDescent="0.3">
      <c r="A10">
        <v>9</v>
      </c>
      <c r="B10">
        <v>131.76300000000001</v>
      </c>
      <c r="C10">
        <v>3442.319</v>
      </c>
      <c r="D10">
        <v>14512.134</v>
      </c>
      <c r="E10">
        <v>13.023999999999999</v>
      </c>
      <c r="F10">
        <v>0.78400000000000003</v>
      </c>
      <c r="G10">
        <f t="shared" si="0"/>
        <v>1.6760000000000002</v>
      </c>
      <c r="H10">
        <f t="shared" si="1"/>
        <v>2.7910000000000004</v>
      </c>
      <c r="I10">
        <f t="shared" si="2"/>
        <v>3.5709999999999997</v>
      </c>
      <c r="J10">
        <f t="shared" si="3"/>
        <v>3.9050000000000002</v>
      </c>
      <c r="K10">
        <v>729.50400000000002</v>
      </c>
    </row>
    <row r="11" spans="1:12" x14ac:dyDescent="0.3">
      <c r="A11">
        <v>10</v>
      </c>
      <c r="B11">
        <v>131.76300000000001</v>
      </c>
      <c r="C11">
        <v>3473.6640000000002</v>
      </c>
      <c r="D11">
        <v>14545.605</v>
      </c>
      <c r="E11">
        <v>13.023999999999999</v>
      </c>
      <c r="F11">
        <v>0.78400000000000003</v>
      </c>
      <c r="G11">
        <f t="shared" si="0"/>
        <v>1.6760000000000002</v>
      </c>
      <c r="H11">
        <f t="shared" si="1"/>
        <v>2.7910000000000004</v>
      </c>
      <c r="I11">
        <f t="shared" si="2"/>
        <v>3.5709999999999997</v>
      </c>
      <c r="J11">
        <f t="shared" si="3"/>
        <v>3.9050000000000002</v>
      </c>
      <c r="K11">
        <v>729.75599999999997</v>
      </c>
    </row>
    <row r="12" spans="1:12" x14ac:dyDescent="0.3">
      <c r="A12">
        <v>11</v>
      </c>
      <c r="B12">
        <v>131.76300000000001</v>
      </c>
      <c r="C12">
        <v>3475.4029999999998</v>
      </c>
      <c r="D12">
        <v>14549.672</v>
      </c>
      <c r="E12">
        <v>13.023999999999999</v>
      </c>
      <c r="F12">
        <v>0.78400000000000003</v>
      </c>
      <c r="G12">
        <f t="shared" si="0"/>
        <v>1.6760000000000002</v>
      </c>
      <c r="H12">
        <f t="shared" si="1"/>
        <v>2.7910000000000004</v>
      </c>
      <c r="I12">
        <f t="shared" si="2"/>
        <v>3.5709999999999997</v>
      </c>
      <c r="J12">
        <f t="shared" si="3"/>
        <v>3.9050000000000002</v>
      </c>
      <c r="K12">
        <v>732.99199999999996</v>
      </c>
    </row>
    <row r="13" spans="1:12" x14ac:dyDescent="0.3">
      <c r="A13">
        <v>12</v>
      </c>
      <c r="B13">
        <v>131.76300000000001</v>
      </c>
      <c r="C13">
        <v>3464.9830000000002</v>
      </c>
      <c r="D13">
        <v>14538.849</v>
      </c>
      <c r="E13">
        <v>13.023999999999999</v>
      </c>
      <c r="F13">
        <v>0.85499999999999998</v>
      </c>
      <c r="G13">
        <f t="shared" si="0"/>
        <v>1.7469999999999999</v>
      </c>
      <c r="H13">
        <f t="shared" si="1"/>
        <v>2.8620000000000001</v>
      </c>
      <c r="I13">
        <f t="shared" si="2"/>
        <v>3.6419999999999999</v>
      </c>
      <c r="J13">
        <f t="shared" si="3"/>
        <v>3.976</v>
      </c>
      <c r="K13">
        <v>733.35299999999995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2"/>
  <sheetViews>
    <sheetView workbookViewId="0">
      <selection sqref="A1:P1"/>
    </sheetView>
  </sheetViews>
  <sheetFormatPr baseColWidth="10" defaultColWidth="8.88671875" defaultRowHeight="14.4" x14ac:dyDescent="0.3"/>
  <cols>
    <col min="1" max="1" width="13" customWidth="1"/>
    <col min="2" max="2" width="26" customWidth="1"/>
    <col min="3" max="15" width="13" customWidth="1"/>
  </cols>
  <sheetData>
    <row r="1" spans="1:16" ht="28.05" customHeight="1" x14ac:dyDescent="0.3">
      <c r="A1" s="25" t="s">
        <v>144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3" spans="1:16" ht="22.05" customHeight="1" x14ac:dyDescent="0.3">
      <c r="A3" s="28" t="s">
        <v>145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6" ht="30" customHeight="1" x14ac:dyDescent="0.3">
      <c r="A4" s="1" t="s">
        <v>3</v>
      </c>
      <c r="B4" s="1" t="s">
        <v>5</v>
      </c>
      <c r="C4" s="2" t="s">
        <v>12</v>
      </c>
      <c r="D4" s="2" t="s">
        <v>133</v>
      </c>
      <c r="E4" s="2" t="s">
        <v>134</v>
      </c>
      <c r="F4" s="2" t="s">
        <v>135</v>
      </c>
      <c r="G4" s="2" t="s">
        <v>136</v>
      </c>
      <c r="H4" s="2" t="s">
        <v>137</v>
      </c>
      <c r="I4" s="2" t="s">
        <v>138</v>
      </c>
      <c r="J4" s="2" t="s">
        <v>139</v>
      </c>
      <c r="K4" s="2" t="s">
        <v>140</v>
      </c>
      <c r="L4" s="2" t="s">
        <v>141</v>
      </c>
      <c r="M4" s="2" t="s">
        <v>142</v>
      </c>
      <c r="N4" s="2" t="s">
        <v>143</v>
      </c>
      <c r="O4" s="1" t="s">
        <v>146</v>
      </c>
    </row>
    <row r="5" spans="1:16" x14ac:dyDescent="0.3">
      <c r="A5" s="3" t="s">
        <v>13</v>
      </c>
      <c r="B5" s="4" t="s">
        <v>15</v>
      </c>
      <c r="C5" s="5">
        <v>8017.1630999999998</v>
      </c>
      <c r="D5" s="5">
        <v>6465.9755999999998</v>
      </c>
      <c r="E5" s="5">
        <v>7352.4826000000003</v>
      </c>
      <c r="F5" s="5">
        <v>6277.2563</v>
      </c>
      <c r="G5" s="5">
        <v>7289.6094000000003</v>
      </c>
      <c r="H5" s="5">
        <v>6707.2506000000003</v>
      </c>
      <c r="I5" s="5">
        <v>7142.5402999999997</v>
      </c>
      <c r="J5" s="5">
        <v>7117.8568999999998</v>
      </c>
      <c r="K5" s="5">
        <v>6629.5118000000002</v>
      </c>
      <c r="L5" s="5">
        <v>8014.5571</v>
      </c>
      <c r="M5" s="5">
        <v>7969.7656999999999</v>
      </c>
      <c r="N5" s="5">
        <v>9741.2538000000004</v>
      </c>
      <c r="O5" s="11">
        <v>88725.223200000008</v>
      </c>
    </row>
    <row r="6" spans="1:16" x14ac:dyDescent="0.3">
      <c r="A6" s="7" t="s">
        <v>17</v>
      </c>
      <c r="B6" s="8" t="s">
        <v>19</v>
      </c>
      <c r="C6" s="9">
        <v>4015.0057000000002</v>
      </c>
      <c r="D6" s="9">
        <v>3236.0592999999999</v>
      </c>
      <c r="E6" s="9">
        <v>3669.6460999999999</v>
      </c>
      <c r="F6" s="9">
        <v>3144.1786000000002</v>
      </c>
      <c r="G6" s="9">
        <v>3643.4115999999999</v>
      </c>
      <c r="H6" s="9">
        <v>3344.7624000000001</v>
      </c>
      <c r="I6" s="9">
        <v>3557.3128999999999</v>
      </c>
      <c r="J6" s="9">
        <v>3556.3344000000002</v>
      </c>
      <c r="K6" s="9">
        <v>3304.8404999999998</v>
      </c>
      <c r="L6" s="9">
        <v>4002.8296</v>
      </c>
      <c r="M6" s="9">
        <v>3981.2266</v>
      </c>
      <c r="N6" s="9">
        <v>4861.7174000000005</v>
      </c>
      <c r="O6" s="11">
        <v>44317.325100000002</v>
      </c>
    </row>
    <row r="7" spans="1:16" x14ac:dyDescent="0.3">
      <c r="A7" s="3" t="s">
        <v>20</v>
      </c>
      <c r="B7" s="4" t="s">
        <v>21</v>
      </c>
      <c r="C7" s="5">
        <v>3215.0358999999999</v>
      </c>
      <c r="D7" s="5">
        <v>2581.9852000000001</v>
      </c>
      <c r="E7" s="5">
        <v>2934.9503</v>
      </c>
      <c r="F7" s="5">
        <v>2510.0906</v>
      </c>
      <c r="G7" s="5">
        <v>2910.1338000000001</v>
      </c>
      <c r="H7" s="5">
        <v>2668.2640999999999</v>
      </c>
      <c r="I7" s="5">
        <v>2848.8535000000002</v>
      </c>
      <c r="J7" s="5">
        <v>2850.3975</v>
      </c>
      <c r="K7" s="5">
        <v>2643.8836999999999</v>
      </c>
      <c r="L7" s="5">
        <v>3198.3334</v>
      </c>
      <c r="M7" s="5">
        <v>3187.6496999999999</v>
      </c>
      <c r="N7" s="5">
        <v>3894.9016999999999</v>
      </c>
      <c r="O7" s="11">
        <v>35444.479399999997</v>
      </c>
    </row>
    <row r="8" spans="1:16" x14ac:dyDescent="0.3">
      <c r="A8" s="7" t="s">
        <v>22</v>
      </c>
      <c r="B8" s="8" t="s">
        <v>23</v>
      </c>
      <c r="C8" s="9">
        <v>2672.1547</v>
      </c>
      <c r="D8" s="9">
        <v>2156.4425999999999</v>
      </c>
      <c r="E8" s="9">
        <v>2445.9214000000002</v>
      </c>
      <c r="F8" s="9">
        <v>2098.8312999999998</v>
      </c>
      <c r="G8" s="9">
        <v>2431.0028000000002</v>
      </c>
      <c r="H8" s="9">
        <v>2230.5900999999999</v>
      </c>
      <c r="I8" s="9">
        <v>2376.3532</v>
      </c>
      <c r="J8" s="9">
        <v>2373.7979</v>
      </c>
      <c r="K8" s="9">
        <v>2204.9623000000001</v>
      </c>
      <c r="L8" s="9">
        <v>2673.6725000000001</v>
      </c>
      <c r="M8" s="9">
        <v>2652.2975999999999</v>
      </c>
      <c r="N8" s="9">
        <v>3242.3162000000002</v>
      </c>
      <c r="O8" s="11">
        <v>29558.3426</v>
      </c>
    </row>
    <row r="9" spans="1:16" x14ac:dyDescent="0.3">
      <c r="A9" s="3" t="s">
        <v>24</v>
      </c>
      <c r="B9" s="4" t="s">
        <v>25</v>
      </c>
      <c r="C9" s="5">
        <v>2889.9791</v>
      </c>
      <c r="D9" s="5">
        <v>2328.1444999999999</v>
      </c>
      <c r="E9" s="5">
        <v>2644.0255999999999</v>
      </c>
      <c r="F9" s="5">
        <v>2267.5832999999998</v>
      </c>
      <c r="G9" s="5">
        <v>2631.8265000000001</v>
      </c>
      <c r="H9" s="5">
        <v>2409.9666000000002</v>
      </c>
      <c r="I9" s="5">
        <v>2559.6615000000002</v>
      </c>
      <c r="J9" s="5">
        <v>2560.4535000000001</v>
      </c>
      <c r="K9" s="5">
        <v>2382.2563</v>
      </c>
      <c r="L9" s="5">
        <v>2882.5866000000001</v>
      </c>
      <c r="M9" s="5">
        <v>2862.5131000000001</v>
      </c>
      <c r="N9" s="5">
        <v>3504.7654000000002</v>
      </c>
      <c r="O9" s="11">
        <v>31923.761999999999</v>
      </c>
    </row>
    <row r="10" spans="1:16" x14ac:dyDescent="0.3">
      <c r="A10" s="7" t="s">
        <v>26</v>
      </c>
      <c r="B10" s="8" t="s">
        <v>27</v>
      </c>
      <c r="C10" s="9">
        <v>1922.7836</v>
      </c>
      <c r="D10" s="9">
        <v>1553.1373000000001</v>
      </c>
      <c r="E10" s="9">
        <v>1762.4069</v>
      </c>
      <c r="F10" s="9">
        <v>1507.154</v>
      </c>
      <c r="G10" s="9">
        <v>1753.6941999999999</v>
      </c>
      <c r="H10" s="9">
        <v>1603.5962</v>
      </c>
      <c r="I10" s="9">
        <v>1706.7898</v>
      </c>
      <c r="J10" s="9">
        <v>1704.0758000000001</v>
      </c>
      <c r="K10" s="9">
        <v>1586.4187999999999</v>
      </c>
      <c r="L10" s="9">
        <v>1913.8620000000001</v>
      </c>
      <c r="M10" s="9">
        <v>1915.703</v>
      </c>
      <c r="N10" s="9">
        <v>2338.3078999999998</v>
      </c>
      <c r="O10" s="11">
        <v>21267.929499999998</v>
      </c>
    </row>
    <row r="11" spans="1:16" x14ac:dyDescent="0.3">
      <c r="A11" s="3" t="s">
        <v>28</v>
      </c>
      <c r="B11" s="4" t="s">
        <v>29</v>
      </c>
      <c r="C11" s="5">
        <v>641.88990000000001</v>
      </c>
      <c r="D11" s="5">
        <v>518.88580000000002</v>
      </c>
      <c r="E11" s="5">
        <v>585.91269999999997</v>
      </c>
      <c r="F11" s="5">
        <v>503.33229999999998</v>
      </c>
      <c r="G11" s="5">
        <v>583.80600000000004</v>
      </c>
      <c r="H11" s="5">
        <v>535.48180000000002</v>
      </c>
      <c r="I11" s="5">
        <v>569.51779999999997</v>
      </c>
      <c r="J11" s="5">
        <v>569.28840000000002</v>
      </c>
      <c r="K11" s="5">
        <v>528.71379999999999</v>
      </c>
      <c r="L11" s="5">
        <v>641.57280000000003</v>
      </c>
      <c r="M11" s="5">
        <v>637.34310000000005</v>
      </c>
      <c r="N11" s="5">
        <v>779.9076</v>
      </c>
      <c r="O11" s="11">
        <v>7095.652</v>
      </c>
    </row>
    <row r="12" spans="1:16" x14ac:dyDescent="0.3">
      <c r="A12" s="7" t="s">
        <v>31</v>
      </c>
      <c r="B12" s="8" t="s">
        <v>32</v>
      </c>
      <c r="C12" s="9">
        <v>1931.0001</v>
      </c>
      <c r="D12" s="9">
        <v>1554.6389999999999</v>
      </c>
      <c r="E12" s="9">
        <v>1766.2565</v>
      </c>
      <c r="F12" s="9">
        <v>1510.1639</v>
      </c>
      <c r="G12" s="9">
        <v>1752.6916000000001</v>
      </c>
      <c r="H12" s="9">
        <v>1608.5459000000001</v>
      </c>
      <c r="I12" s="9">
        <v>1705.3074999999999</v>
      </c>
      <c r="J12" s="9">
        <v>1707.1815999999999</v>
      </c>
      <c r="K12" s="9">
        <v>1586.5017</v>
      </c>
      <c r="L12" s="9">
        <v>1919.5386000000001</v>
      </c>
      <c r="M12" s="9">
        <v>1909.8042</v>
      </c>
      <c r="N12" s="9">
        <v>2341.0061999999998</v>
      </c>
      <c r="O12" s="11">
        <v>21292.6368</v>
      </c>
    </row>
    <row r="13" spans="1:16" x14ac:dyDescent="0.3">
      <c r="A13" s="3" t="s">
        <v>33</v>
      </c>
      <c r="B13" s="4" t="s">
        <v>35</v>
      </c>
      <c r="C13" s="5">
        <v>801.95039999999995</v>
      </c>
      <c r="D13" s="5">
        <v>646.84469999999999</v>
      </c>
      <c r="E13" s="5">
        <v>735.58299999999997</v>
      </c>
      <c r="F13" s="5">
        <v>629.12429999999995</v>
      </c>
      <c r="G13" s="5">
        <v>727.37670000000003</v>
      </c>
      <c r="H13" s="5">
        <v>669.25</v>
      </c>
      <c r="I13" s="5">
        <v>710.08770000000004</v>
      </c>
      <c r="J13" s="5">
        <v>711.10659999999996</v>
      </c>
      <c r="K13" s="5">
        <v>659.89170000000001</v>
      </c>
      <c r="L13" s="5">
        <v>800.90620000000001</v>
      </c>
      <c r="M13" s="5">
        <v>796.69590000000005</v>
      </c>
      <c r="N13" s="5">
        <v>975.14729999999997</v>
      </c>
      <c r="O13" s="11">
        <v>8863.9645</v>
      </c>
    </row>
    <row r="14" spans="1:16" x14ac:dyDescent="0.3">
      <c r="A14" s="7" t="s">
        <v>36</v>
      </c>
      <c r="B14" s="8" t="s">
        <v>37</v>
      </c>
      <c r="C14" s="9">
        <v>642.98130000000003</v>
      </c>
      <c r="D14" s="9">
        <v>516.68359999999996</v>
      </c>
      <c r="E14" s="9">
        <v>586.74249999999995</v>
      </c>
      <c r="F14" s="9">
        <v>503.78910000000002</v>
      </c>
      <c r="G14" s="9">
        <v>582.6232</v>
      </c>
      <c r="H14" s="9">
        <v>535.19269999999995</v>
      </c>
      <c r="I14" s="9">
        <v>568.1354</v>
      </c>
      <c r="J14" s="9">
        <v>568.69979999999998</v>
      </c>
      <c r="K14" s="9">
        <v>528.43060000000003</v>
      </c>
      <c r="L14" s="9">
        <v>639.92610000000002</v>
      </c>
      <c r="M14" s="9">
        <v>636.89599999999996</v>
      </c>
      <c r="N14" s="9">
        <v>780.21950000000004</v>
      </c>
      <c r="O14" s="11">
        <v>7090.3197999999993</v>
      </c>
    </row>
    <row r="15" spans="1:16" x14ac:dyDescent="0.3">
      <c r="A15" s="3" t="s">
        <v>38</v>
      </c>
      <c r="B15" s="4" t="s">
        <v>39</v>
      </c>
      <c r="C15" s="5">
        <v>1283.4444000000001</v>
      </c>
      <c r="D15" s="5">
        <v>1033.9082000000001</v>
      </c>
      <c r="E15" s="5">
        <v>1173.8728000000001</v>
      </c>
      <c r="F15" s="5">
        <v>1008.5674</v>
      </c>
      <c r="G15" s="5">
        <v>1168.0826</v>
      </c>
      <c r="H15" s="5">
        <v>1071.2230999999999</v>
      </c>
      <c r="I15" s="5">
        <v>1139.5179000000001</v>
      </c>
      <c r="J15" s="5">
        <v>1137.2723000000001</v>
      </c>
      <c r="K15" s="5">
        <v>1056.3040000000001</v>
      </c>
      <c r="L15" s="5">
        <v>1281.1481000000001</v>
      </c>
      <c r="M15" s="5">
        <v>1275.2282</v>
      </c>
      <c r="N15" s="5">
        <v>1557.9811999999999</v>
      </c>
      <c r="O15" s="11">
        <v>14186.5502</v>
      </c>
    </row>
    <row r="16" spans="1:16" x14ac:dyDescent="0.3">
      <c r="A16" s="7" t="s">
        <v>40</v>
      </c>
      <c r="B16" s="8" t="s">
        <v>41</v>
      </c>
      <c r="C16" s="9">
        <v>483.16840000000002</v>
      </c>
      <c r="D16" s="9">
        <v>388.56959999999998</v>
      </c>
      <c r="E16" s="9">
        <v>439.88979999999998</v>
      </c>
      <c r="F16" s="9">
        <v>376.65559999999999</v>
      </c>
      <c r="G16" s="9">
        <v>437.94110000000001</v>
      </c>
      <c r="H16" s="9">
        <v>401.36200000000002</v>
      </c>
      <c r="I16" s="9">
        <v>426.77359999999999</v>
      </c>
      <c r="J16" s="9">
        <v>427.38810000000001</v>
      </c>
      <c r="K16" s="9">
        <v>396.98050000000001</v>
      </c>
      <c r="L16" s="9">
        <v>481.2525</v>
      </c>
      <c r="M16" s="9">
        <v>478.041</v>
      </c>
      <c r="N16" s="9">
        <v>584.21849999999995</v>
      </c>
      <c r="O16" s="11">
        <v>5322.2407000000003</v>
      </c>
    </row>
    <row r="17" spans="1:15" x14ac:dyDescent="0.3">
      <c r="A17" s="3" t="s">
        <v>42</v>
      </c>
      <c r="B17" s="4" t="s">
        <v>43</v>
      </c>
      <c r="C17" s="5">
        <v>481.6191</v>
      </c>
      <c r="D17" s="5">
        <v>387.9504</v>
      </c>
      <c r="E17" s="5">
        <v>440.37290000000002</v>
      </c>
      <c r="F17" s="5">
        <v>376.38010000000003</v>
      </c>
      <c r="G17" s="5">
        <v>437.358</v>
      </c>
      <c r="H17" s="5">
        <v>402.45870000000002</v>
      </c>
      <c r="I17" s="5">
        <v>425.964</v>
      </c>
      <c r="J17" s="5">
        <v>427.57429999999999</v>
      </c>
      <c r="K17" s="5">
        <v>396.91</v>
      </c>
      <c r="L17" s="5">
        <v>481.19819999999999</v>
      </c>
      <c r="M17" s="5">
        <v>477.86200000000002</v>
      </c>
      <c r="N17" s="5">
        <v>584.94039999999995</v>
      </c>
      <c r="O17" s="11">
        <v>5320.5881000000008</v>
      </c>
    </row>
    <row r="18" spans="1:15" x14ac:dyDescent="0.3">
      <c r="A18" s="7" t="s">
        <v>44</v>
      </c>
      <c r="B18" s="8" t="s">
        <v>45</v>
      </c>
      <c r="C18" s="9">
        <v>963.471</v>
      </c>
      <c r="D18" s="9">
        <v>775.36270000000002</v>
      </c>
      <c r="E18" s="9">
        <v>882.62879999999996</v>
      </c>
      <c r="F18" s="9">
        <v>753.38660000000004</v>
      </c>
      <c r="G18" s="9">
        <v>871.54039999999998</v>
      </c>
      <c r="H18" s="9">
        <v>804.90279999999996</v>
      </c>
      <c r="I18" s="9">
        <v>853.66039999999998</v>
      </c>
      <c r="J18" s="9">
        <v>851.35929999999996</v>
      </c>
      <c r="K18" s="9">
        <v>794.11360000000002</v>
      </c>
      <c r="L18" s="9">
        <v>963.85839999999996</v>
      </c>
      <c r="M18" s="9">
        <v>955.34029999999996</v>
      </c>
      <c r="N18" s="9">
        <v>1170.3758</v>
      </c>
      <c r="O18" s="11">
        <v>10640.000099999999</v>
      </c>
    </row>
    <row r="19" spans="1:15" x14ac:dyDescent="0.3">
      <c r="A19" s="3" t="s">
        <v>46</v>
      </c>
      <c r="B19" s="4" t="s">
        <v>47</v>
      </c>
      <c r="C19" s="5">
        <v>962.08690000000001</v>
      </c>
      <c r="D19" s="5">
        <v>776.52149999999995</v>
      </c>
      <c r="E19" s="5">
        <v>880.67909999999995</v>
      </c>
      <c r="F19" s="5">
        <v>755.74929999999995</v>
      </c>
      <c r="G19" s="5">
        <v>874.66589999999997</v>
      </c>
      <c r="H19" s="5">
        <v>804.71680000000003</v>
      </c>
      <c r="I19" s="5">
        <v>853.18439999999998</v>
      </c>
      <c r="J19" s="5">
        <v>854.5797</v>
      </c>
      <c r="K19" s="5">
        <v>793.37860000000001</v>
      </c>
      <c r="L19" s="5">
        <v>962.54740000000004</v>
      </c>
      <c r="M19" s="5">
        <v>955.14490000000001</v>
      </c>
      <c r="N19" s="5">
        <v>1168.3665000000001</v>
      </c>
      <c r="O19" s="11">
        <v>10641.620999999999</v>
      </c>
    </row>
    <row r="20" spans="1:15" x14ac:dyDescent="0.3">
      <c r="A20" s="7" t="s">
        <v>48</v>
      </c>
      <c r="B20" s="8" t="s">
        <v>49</v>
      </c>
      <c r="C20" s="9">
        <v>967.30179999999996</v>
      </c>
      <c r="D20" s="9">
        <v>775.15779999999995</v>
      </c>
      <c r="E20" s="9">
        <v>881.26319999999998</v>
      </c>
      <c r="F20" s="9">
        <v>757.22349999999994</v>
      </c>
      <c r="G20" s="9">
        <v>875.8107</v>
      </c>
      <c r="H20" s="9">
        <v>805.01760000000002</v>
      </c>
      <c r="I20" s="9">
        <v>849.8066</v>
      </c>
      <c r="J20" s="9">
        <v>854.84630000000004</v>
      </c>
      <c r="K20" s="9">
        <v>795.75</v>
      </c>
      <c r="L20" s="9">
        <v>962.9769</v>
      </c>
      <c r="M20" s="9">
        <v>958.52639999999997</v>
      </c>
      <c r="N20" s="9">
        <v>1170.2539999999999</v>
      </c>
      <c r="O20" s="11">
        <v>10653.934800000001</v>
      </c>
    </row>
    <row r="21" spans="1:15" x14ac:dyDescent="0.3">
      <c r="A21" s="3" t="s">
        <v>50</v>
      </c>
      <c r="B21" s="4" t="s">
        <v>52</v>
      </c>
      <c r="C21" s="5">
        <v>482.53980000000001</v>
      </c>
      <c r="D21" s="5">
        <v>386.13580000000002</v>
      </c>
      <c r="E21" s="5">
        <v>441.11720000000003</v>
      </c>
      <c r="F21" s="5">
        <v>377.69409999999999</v>
      </c>
      <c r="G21" s="5">
        <v>438.6035</v>
      </c>
      <c r="H21" s="5">
        <v>401.18799999999999</v>
      </c>
      <c r="I21" s="5">
        <v>426.2414</v>
      </c>
      <c r="J21" s="5">
        <v>427.12009999999998</v>
      </c>
      <c r="K21" s="5">
        <v>394.28429999999997</v>
      </c>
      <c r="L21" s="5">
        <v>480.79259999999999</v>
      </c>
      <c r="M21" s="5">
        <v>478.2432</v>
      </c>
      <c r="N21" s="5">
        <v>583.75720000000001</v>
      </c>
      <c r="O21" s="11">
        <v>5317.7172</v>
      </c>
    </row>
    <row r="22" spans="1:15" x14ac:dyDescent="0.3">
      <c r="A22" s="7" t="s">
        <v>53</v>
      </c>
      <c r="B22" s="8" t="s">
        <v>54</v>
      </c>
      <c r="C22" s="9">
        <v>320.91969999999998</v>
      </c>
      <c r="D22" s="9">
        <v>258.67950000000002</v>
      </c>
      <c r="E22" s="9">
        <v>293.8032</v>
      </c>
      <c r="F22" s="9">
        <v>251.345</v>
      </c>
      <c r="G22" s="9">
        <v>292.27640000000002</v>
      </c>
      <c r="H22" s="9">
        <v>267.71679999999998</v>
      </c>
      <c r="I22" s="9">
        <v>283.86439999999999</v>
      </c>
      <c r="J22" s="9">
        <v>284.7457</v>
      </c>
      <c r="K22" s="9">
        <v>264.8526</v>
      </c>
      <c r="L22" s="9">
        <v>320.21850000000001</v>
      </c>
      <c r="M22" s="9">
        <v>319.30770000000001</v>
      </c>
      <c r="N22" s="9">
        <v>389.71969999999999</v>
      </c>
      <c r="O22" s="11">
        <v>3547.4492</v>
      </c>
    </row>
    <row r="23" spans="1:15" x14ac:dyDescent="0.3">
      <c r="A23" s="3" t="s">
        <v>55</v>
      </c>
      <c r="B23" s="4" t="s">
        <v>57</v>
      </c>
      <c r="C23" s="5">
        <v>322.00689999999997</v>
      </c>
      <c r="D23" s="5">
        <v>258.58960000000002</v>
      </c>
      <c r="E23" s="5">
        <v>292.9461</v>
      </c>
      <c r="F23" s="5">
        <v>252.03210000000001</v>
      </c>
      <c r="G23" s="5">
        <v>291.495</v>
      </c>
      <c r="H23" s="5">
        <v>267.0419</v>
      </c>
      <c r="I23" s="5">
        <v>283.91359999999997</v>
      </c>
      <c r="J23" s="5">
        <v>284.58199999999999</v>
      </c>
      <c r="K23" s="5">
        <v>264.68740000000003</v>
      </c>
      <c r="L23" s="5">
        <v>320.00740000000002</v>
      </c>
      <c r="M23" s="5">
        <v>319.37209999999999</v>
      </c>
      <c r="N23" s="5">
        <v>390.29950000000002</v>
      </c>
      <c r="O23" s="11">
        <v>3546.9735999999998</v>
      </c>
    </row>
    <row r="24" spans="1:15" x14ac:dyDescent="0.3">
      <c r="A24" s="7" t="s">
        <v>58</v>
      </c>
      <c r="B24" s="8" t="s">
        <v>60</v>
      </c>
      <c r="C24" s="9">
        <v>321.2491</v>
      </c>
      <c r="D24" s="9">
        <v>259.24759999999998</v>
      </c>
      <c r="E24" s="9">
        <v>294.1456</v>
      </c>
      <c r="F24" s="9">
        <v>251.66749999999999</v>
      </c>
      <c r="G24" s="9">
        <v>291.69150000000002</v>
      </c>
      <c r="H24" s="9">
        <v>268.0428</v>
      </c>
      <c r="I24" s="9">
        <v>284.36689999999999</v>
      </c>
      <c r="J24" s="9">
        <v>284.78620000000001</v>
      </c>
      <c r="K24" s="9">
        <v>263.5634</v>
      </c>
      <c r="L24" s="9">
        <v>320.51549999999997</v>
      </c>
      <c r="M24" s="9">
        <v>319.13299999999998</v>
      </c>
      <c r="N24" s="9">
        <v>389.94439999999997</v>
      </c>
      <c r="O24" s="11">
        <v>3548.3534999999988</v>
      </c>
    </row>
    <row r="25" spans="1:15" x14ac:dyDescent="0.3">
      <c r="A25" s="3" t="s">
        <v>61</v>
      </c>
      <c r="B25" s="4" t="s">
        <v>62</v>
      </c>
      <c r="C25" s="5">
        <v>640.71720000000005</v>
      </c>
      <c r="D25" s="5">
        <v>516.65520000000004</v>
      </c>
      <c r="E25" s="5">
        <v>585.9778</v>
      </c>
      <c r="F25" s="5">
        <v>502.86500000000001</v>
      </c>
      <c r="G25" s="5">
        <v>583.42550000000006</v>
      </c>
      <c r="H25" s="5">
        <v>534.24929999999995</v>
      </c>
      <c r="I25" s="5">
        <v>567.99969999999996</v>
      </c>
      <c r="J25" s="5">
        <v>569.72940000000006</v>
      </c>
      <c r="K25" s="5">
        <v>529.65830000000005</v>
      </c>
      <c r="L25" s="5">
        <v>640.03210000000001</v>
      </c>
      <c r="M25" s="5">
        <v>636.70770000000005</v>
      </c>
      <c r="N25" s="5">
        <v>779.60599999999999</v>
      </c>
      <c r="O25" s="11">
        <v>7087.6232000000009</v>
      </c>
    </row>
    <row r="26" spans="1:15" x14ac:dyDescent="0.3">
      <c r="A26" s="7" t="s">
        <v>63</v>
      </c>
      <c r="B26" s="8" t="s">
        <v>64</v>
      </c>
      <c r="C26" s="9">
        <v>641.2296</v>
      </c>
      <c r="D26" s="9">
        <v>517.78279999999995</v>
      </c>
      <c r="E26" s="9">
        <v>587.83730000000003</v>
      </c>
      <c r="F26" s="9">
        <v>503.97500000000002</v>
      </c>
      <c r="G26" s="9">
        <v>584.85400000000004</v>
      </c>
      <c r="H26" s="9">
        <v>536.10900000000004</v>
      </c>
      <c r="I26" s="9">
        <v>568.08280000000002</v>
      </c>
      <c r="J26" s="9">
        <v>568.9212</v>
      </c>
      <c r="K26" s="9">
        <v>529.02430000000004</v>
      </c>
      <c r="L26" s="9">
        <v>640.21559999999999</v>
      </c>
      <c r="M26" s="9">
        <v>638.04020000000003</v>
      </c>
      <c r="N26" s="9">
        <v>780.17020000000002</v>
      </c>
      <c r="O26" s="11">
        <v>7096.2420000000002</v>
      </c>
    </row>
    <row r="27" spans="1:15" x14ac:dyDescent="0.3">
      <c r="A27" s="3" t="s">
        <v>65</v>
      </c>
      <c r="B27" s="4" t="s">
        <v>66</v>
      </c>
      <c r="C27" s="5">
        <v>642.28179999999998</v>
      </c>
      <c r="D27" s="5">
        <v>517.48099999999999</v>
      </c>
      <c r="E27" s="5">
        <v>588.04330000000004</v>
      </c>
      <c r="F27" s="5">
        <v>503.17599999999999</v>
      </c>
      <c r="G27" s="5">
        <v>584.05650000000003</v>
      </c>
      <c r="H27" s="5">
        <v>535.89340000000004</v>
      </c>
      <c r="I27" s="5">
        <v>569.07830000000001</v>
      </c>
      <c r="J27" s="5">
        <v>570.29129999999998</v>
      </c>
      <c r="K27" s="5">
        <v>528.96720000000005</v>
      </c>
      <c r="L27" s="5">
        <v>641.15589999999997</v>
      </c>
      <c r="M27" s="5">
        <v>636.36710000000005</v>
      </c>
      <c r="N27" s="5">
        <v>778.38279999999997</v>
      </c>
      <c r="O27" s="11">
        <v>7095.1746000000012</v>
      </c>
    </row>
    <row r="28" spans="1:15" x14ac:dyDescent="0.3">
      <c r="A28" s="7" t="s">
        <v>67</v>
      </c>
      <c r="B28" s="8" t="s">
        <v>68</v>
      </c>
      <c r="C28" s="9">
        <v>802.9049</v>
      </c>
      <c r="D28" s="9">
        <v>645.46079999999995</v>
      </c>
      <c r="E28" s="9">
        <v>735.38800000000003</v>
      </c>
      <c r="F28" s="9">
        <v>628.98760000000004</v>
      </c>
      <c r="G28" s="9">
        <v>730.10950000000003</v>
      </c>
      <c r="H28" s="9">
        <v>668.52800000000002</v>
      </c>
      <c r="I28" s="9">
        <v>711.14419999999996</v>
      </c>
      <c r="J28" s="9">
        <v>713.27880000000005</v>
      </c>
      <c r="K28" s="9">
        <v>660.57169999999996</v>
      </c>
      <c r="L28" s="9">
        <v>799.90250000000003</v>
      </c>
      <c r="M28" s="9">
        <v>796.32690000000002</v>
      </c>
      <c r="N28" s="9">
        <v>971.1644</v>
      </c>
      <c r="O28" s="11">
        <v>8863.7672999999995</v>
      </c>
    </row>
    <row r="29" spans="1:15" x14ac:dyDescent="0.3">
      <c r="A29" s="3" t="s">
        <v>69</v>
      </c>
      <c r="B29" s="4" t="s">
        <v>71</v>
      </c>
      <c r="C29" s="5">
        <v>1286.4562000000001</v>
      </c>
      <c r="D29" s="5">
        <v>1035.6844000000001</v>
      </c>
      <c r="E29" s="5">
        <v>1176.2412999999999</v>
      </c>
      <c r="F29" s="5">
        <v>1008.4435</v>
      </c>
      <c r="G29" s="5">
        <v>1163.2</v>
      </c>
      <c r="H29" s="5">
        <v>1070.0467000000001</v>
      </c>
      <c r="I29" s="5">
        <v>1139.8433</v>
      </c>
      <c r="J29" s="5">
        <v>1138.1964</v>
      </c>
      <c r="K29" s="5">
        <v>1055.0934</v>
      </c>
      <c r="L29" s="5">
        <v>1281.7106000000001</v>
      </c>
      <c r="M29" s="5">
        <v>1275.1470999999999</v>
      </c>
      <c r="N29" s="5">
        <v>1559.6089999999999</v>
      </c>
      <c r="O29" s="11">
        <v>14189.671899999999</v>
      </c>
    </row>
    <row r="30" spans="1:15" x14ac:dyDescent="0.3">
      <c r="A30" s="7" t="s">
        <v>72</v>
      </c>
      <c r="B30" s="8" t="s">
        <v>73</v>
      </c>
      <c r="C30" s="9">
        <v>966.94140000000004</v>
      </c>
      <c r="D30" s="9">
        <v>774.81790000000001</v>
      </c>
      <c r="E30" s="9">
        <v>881.63440000000003</v>
      </c>
      <c r="F30" s="9">
        <v>757.28980000000001</v>
      </c>
      <c r="G30" s="9">
        <v>871.85379999999998</v>
      </c>
      <c r="H30" s="9">
        <v>804.19529999999997</v>
      </c>
      <c r="I30" s="9">
        <v>852.97559999999999</v>
      </c>
      <c r="J30" s="9">
        <v>853.42439999999999</v>
      </c>
      <c r="K30" s="9">
        <v>793.19389999999999</v>
      </c>
      <c r="L30" s="9">
        <v>960.22299999999996</v>
      </c>
      <c r="M30" s="9">
        <v>957.49369999999999</v>
      </c>
      <c r="N30" s="9">
        <v>1169.1402</v>
      </c>
      <c r="O30" s="11">
        <v>10643.1834</v>
      </c>
    </row>
    <row r="31" spans="1:15" x14ac:dyDescent="0.3">
      <c r="A31" s="3" t="s">
        <v>74</v>
      </c>
      <c r="B31" s="4" t="s">
        <v>76</v>
      </c>
      <c r="C31" s="5">
        <v>802.60640000000001</v>
      </c>
      <c r="D31" s="5">
        <v>646.8306</v>
      </c>
      <c r="E31" s="5">
        <v>735.245</v>
      </c>
      <c r="F31" s="5">
        <v>627.96209999999996</v>
      </c>
      <c r="G31" s="5">
        <v>730.37530000000004</v>
      </c>
      <c r="H31" s="5">
        <v>669.50419999999997</v>
      </c>
      <c r="I31" s="5">
        <v>711.7047</v>
      </c>
      <c r="J31" s="5">
        <v>710.79859999999996</v>
      </c>
      <c r="K31" s="5">
        <v>663.02149999999995</v>
      </c>
      <c r="L31" s="5">
        <v>800.56140000000005</v>
      </c>
      <c r="M31" s="5">
        <v>796.05349999999999</v>
      </c>
      <c r="N31" s="5">
        <v>972.47760000000005</v>
      </c>
      <c r="O31" s="11">
        <v>8867.1409000000003</v>
      </c>
    </row>
    <row r="32" spans="1:15" x14ac:dyDescent="0.3">
      <c r="A32" s="7" t="s">
        <v>77</v>
      </c>
      <c r="B32" s="8" t="s">
        <v>78</v>
      </c>
      <c r="C32" s="9">
        <v>534.32380000000001</v>
      </c>
      <c r="D32" s="9">
        <v>430.93959999999998</v>
      </c>
      <c r="E32" s="9">
        <v>489.61009999999999</v>
      </c>
      <c r="F32" s="9">
        <v>420.50540000000001</v>
      </c>
      <c r="G32" s="9">
        <v>486.22930000000002</v>
      </c>
      <c r="H32" s="9">
        <v>446.67840000000001</v>
      </c>
      <c r="I32" s="9">
        <v>474.0761</v>
      </c>
      <c r="J32" s="9">
        <v>473.46460000000002</v>
      </c>
      <c r="K32" s="9">
        <v>439.94159999999999</v>
      </c>
      <c r="L32" s="9">
        <v>533.97910000000002</v>
      </c>
      <c r="M32" s="9">
        <v>530.69910000000004</v>
      </c>
      <c r="N32" s="9">
        <v>649.76350000000002</v>
      </c>
      <c r="O32" s="11">
        <v>5910.2106000000013</v>
      </c>
    </row>
    <row r="33" spans="1:15" x14ac:dyDescent="0.3">
      <c r="A33" s="3" t="s">
        <v>79</v>
      </c>
      <c r="B33" s="4" t="s">
        <v>80</v>
      </c>
      <c r="C33" s="5">
        <v>642.42960000000005</v>
      </c>
      <c r="D33" s="5">
        <v>516.31449999999995</v>
      </c>
      <c r="E33" s="5">
        <v>586.34130000000005</v>
      </c>
      <c r="F33" s="5">
        <v>503.74489999999997</v>
      </c>
      <c r="G33" s="5">
        <v>583.20039999999995</v>
      </c>
      <c r="H33" s="5">
        <v>535.91409999999996</v>
      </c>
      <c r="I33" s="5">
        <v>568.95230000000004</v>
      </c>
      <c r="J33" s="5">
        <v>569.42259999999999</v>
      </c>
      <c r="K33" s="5">
        <v>529.97789999999998</v>
      </c>
      <c r="L33" s="5">
        <v>640.7903</v>
      </c>
      <c r="M33" s="5">
        <v>637.62120000000004</v>
      </c>
      <c r="N33" s="5">
        <v>780.57560000000001</v>
      </c>
      <c r="O33" s="11">
        <v>7095.2847000000002</v>
      </c>
    </row>
    <row r="34" spans="1:15" x14ac:dyDescent="0.3">
      <c r="A34" s="7" t="s">
        <v>81</v>
      </c>
      <c r="B34" s="8" t="s">
        <v>82</v>
      </c>
      <c r="C34" s="9">
        <v>642.16179999999997</v>
      </c>
      <c r="D34" s="9">
        <v>516.93219999999997</v>
      </c>
      <c r="E34" s="9">
        <v>587.03629999999998</v>
      </c>
      <c r="F34" s="9">
        <v>503.40460000000002</v>
      </c>
      <c r="G34" s="9">
        <v>583.90440000000001</v>
      </c>
      <c r="H34" s="9">
        <v>535.20240000000001</v>
      </c>
      <c r="I34" s="9">
        <v>569.22339999999997</v>
      </c>
      <c r="J34" s="9">
        <v>569.29409999999996</v>
      </c>
      <c r="K34" s="9">
        <v>528.00689999999997</v>
      </c>
      <c r="L34" s="9">
        <v>640.73919999999998</v>
      </c>
      <c r="M34" s="9">
        <v>637.10839999999996</v>
      </c>
      <c r="N34" s="9">
        <v>780.03779999999995</v>
      </c>
      <c r="O34" s="11">
        <v>7093.0514999999996</v>
      </c>
    </row>
    <row r="35" spans="1:15" x14ac:dyDescent="0.3">
      <c r="A35" s="3" t="s">
        <v>83</v>
      </c>
      <c r="B35" s="4" t="s">
        <v>84</v>
      </c>
      <c r="C35" s="5">
        <v>643.97059999999999</v>
      </c>
      <c r="D35" s="5">
        <v>516.53750000000002</v>
      </c>
      <c r="E35" s="5">
        <v>588.00429999999994</v>
      </c>
      <c r="F35" s="5">
        <v>503.32619999999997</v>
      </c>
      <c r="G35" s="5">
        <v>581.82150000000001</v>
      </c>
      <c r="H35" s="5">
        <v>535.53250000000003</v>
      </c>
      <c r="I35" s="5">
        <v>569.24599999999998</v>
      </c>
      <c r="J35" s="5">
        <v>569.98760000000004</v>
      </c>
      <c r="K35" s="5">
        <v>528.91359999999997</v>
      </c>
      <c r="L35" s="5">
        <v>642.24890000000005</v>
      </c>
      <c r="M35" s="5">
        <v>636.84799999999996</v>
      </c>
      <c r="N35" s="5">
        <v>778.68790000000001</v>
      </c>
      <c r="O35" s="11">
        <v>7095.1246000000001</v>
      </c>
    </row>
    <row r="36" spans="1:15" x14ac:dyDescent="0.3">
      <c r="A36" s="7" t="s">
        <v>85</v>
      </c>
      <c r="B36" s="8" t="s">
        <v>86</v>
      </c>
      <c r="C36" s="9">
        <v>801.79939999999999</v>
      </c>
      <c r="D36" s="9">
        <v>643.81209999999999</v>
      </c>
      <c r="E36" s="9">
        <v>734.43870000000004</v>
      </c>
      <c r="F36" s="9">
        <v>630.51890000000003</v>
      </c>
      <c r="G36" s="9">
        <v>728.82550000000003</v>
      </c>
      <c r="H36" s="9">
        <v>668.53269999999998</v>
      </c>
      <c r="I36" s="9">
        <v>712.24710000000005</v>
      </c>
      <c r="J36" s="9">
        <v>710.46600000000001</v>
      </c>
      <c r="K36" s="9">
        <v>661.47919999999999</v>
      </c>
      <c r="L36" s="9">
        <v>798.95429999999999</v>
      </c>
      <c r="M36" s="9">
        <v>797.09320000000002</v>
      </c>
      <c r="N36" s="9">
        <v>973.78359999999998</v>
      </c>
      <c r="O36" s="11">
        <v>8861.9507000000012</v>
      </c>
    </row>
    <row r="37" spans="1:15" x14ac:dyDescent="0.3">
      <c r="A37" s="3" t="s">
        <v>87</v>
      </c>
      <c r="B37" s="4" t="s">
        <v>88</v>
      </c>
      <c r="C37" s="5">
        <v>642.64099999999996</v>
      </c>
      <c r="D37" s="5">
        <v>515.39880000000005</v>
      </c>
      <c r="E37" s="5">
        <v>586.52809999999999</v>
      </c>
      <c r="F37" s="5">
        <v>502.38720000000001</v>
      </c>
      <c r="G37" s="5">
        <v>583.35609999999997</v>
      </c>
      <c r="H37" s="5">
        <v>533.44359999999995</v>
      </c>
      <c r="I37" s="5">
        <v>568.47559999999999</v>
      </c>
      <c r="J37" s="5">
        <v>568.90409999999997</v>
      </c>
      <c r="K37" s="5">
        <v>529.06709999999998</v>
      </c>
      <c r="L37" s="5">
        <v>640.55600000000004</v>
      </c>
      <c r="M37" s="5">
        <v>638.77409999999998</v>
      </c>
      <c r="N37" s="5">
        <v>780.18629999999996</v>
      </c>
      <c r="O37" s="11">
        <v>7089.7180000000008</v>
      </c>
    </row>
    <row r="38" spans="1:15" x14ac:dyDescent="0.3">
      <c r="A38" s="7" t="s">
        <v>89</v>
      </c>
      <c r="B38" s="8" t="s">
        <v>91</v>
      </c>
      <c r="C38" s="9">
        <v>963.63670000000002</v>
      </c>
      <c r="D38" s="9">
        <v>776.98919999999998</v>
      </c>
      <c r="E38" s="9">
        <v>880.60419999999999</v>
      </c>
      <c r="F38" s="9">
        <v>753.77670000000001</v>
      </c>
      <c r="G38" s="9">
        <v>874.84280000000001</v>
      </c>
      <c r="H38" s="9">
        <v>803.68880000000001</v>
      </c>
      <c r="I38" s="9">
        <v>853.51310000000001</v>
      </c>
      <c r="J38" s="9">
        <v>854.02560000000005</v>
      </c>
      <c r="K38" s="9">
        <v>794.66600000000005</v>
      </c>
      <c r="L38" s="9">
        <v>961.30079999999998</v>
      </c>
      <c r="M38" s="9">
        <v>956.94669999999996</v>
      </c>
      <c r="N38" s="9">
        <v>1170.1777</v>
      </c>
      <c r="O38" s="11">
        <v>10644.168299999999</v>
      </c>
    </row>
    <row r="39" spans="1:15" x14ac:dyDescent="0.3">
      <c r="A39" s="3" t="s">
        <v>92</v>
      </c>
      <c r="B39" s="4" t="s">
        <v>93</v>
      </c>
      <c r="C39" s="5">
        <v>962.79859999999996</v>
      </c>
      <c r="D39" s="5">
        <v>777.72249999999997</v>
      </c>
      <c r="E39" s="5">
        <v>879.78459999999995</v>
      </c>
      <c r="F39" s="5">
        <v>756.0634</v>
      </c>
      <c r="G39" s="5">
        <v>874.99159999999995</v>
      </c>
      <c r="H39" s="5">
        <v>802.47339999999997</v>
      </c>
      <c r="I39" s="5">
        <v>852.62289999999996</v>
      </c>
      <c r="J39" s="5">
        <v>853.00549999999998</v>
      </c>
      <c r="K39" s="5">
        <v>792.43510000000003</v>
      </c>
      <c r="L39" s="5">
        <v>961.67740000000003</v>
      </c>
      <c r="M39" s="5">
        <v>953.42020000000002</v>
      </c>
      <c r="N39" s="5">
        <v>1167.7661000000001</v>
      </c>
      <c r="O39" s="11">
        <v>10634.7613</v>
      </c>
    </row>
    <row r="40" spans="1:15" x14ac:dyDescent="0.3">
      <c r="A40" s="7" t="s">
        <v>94</v>
      </c>
      <c r="B40" s="8" t="s">
        <v>95</v>
      </c>
      <c r="C40" s="9">
        <v>2567.8575999999998</v>
      </c>
      <c r="D40" s="9">
        <v>2068.5655000000002</v>
      </c>
      <c r="E40" s="9">
        <v>2357.2244999999998</v>
      </c>
      <c r="F40" s="9">
        <v>2015.9532999999999</v>
      </c>
      <c r="G40" s="9">
        <v>2327.5088999999998</v>
      </c>
      <c r="H40" s="9">
        <v>2141.0356000000002</v>
      </c>
      <c r="I40" s="9">
        <v>2275.047</v>
      </c>
      <c r="J40" s="9">
        <v>2279.3400999999999</v>
      </c>
      <c r="K40" s="9">
        <v>2112.8442</v>
      </c>
      <c r="L40" s="9">
        <v>2563.6655999999998</v>
      </c>
      <c r="M40" s="9">
        <v>2547.4762000000001</v>
      </c>
      <c r="N40" s="9">
        <v>3122.3528999999999</v>
      </c>
      <c r="O40" s="11">
        <v>28378.8714</v>
      </c>
    </row>
    <row r="41" spans="1:15" x14ac:dyDescent="0.3">
      <c r="A41" s="3" t="s">
        <v>96</v>
      </c>
      <c r="B41" s="4" t="s">
        <v>97</v>
      </c>
      <c r="C41" s="5">
        <v>1931.2520999999999</v>
      </c>
      <c r="D41" s="5">
        <v>1551.4268</v>
      </c>
      <c r="E41" s="5">
        <v>1759.9339</v>
      </c>
      <c r="F41" s="5">
        <v>1506.3081999999999</v>
      </c>
      <c r="G41" s="5">
        <v>1750.0835</v>
      </c>
      <c r="H41" s="5">
        <v>1606.1112000000001</v>
      </c>
      <c r="I41" s="5">
        <v>1709.5368000000001</v>
      </c>
      <c r="J41" s="5">
        <v>1705.2462</v>
      </c>
      <c r="K41" s="5">
        <v>1582.6164000000001</v>
      </c>
      <c r="L41" s="5">
        <v>1921.6626000000001</v>
      </c>
      <c r="M41" s="5">
        <v>1911.5151000000001</v>
      </c>
      <c r="N41" s="5">
        <v>2341.0762</v>
      </c>
      <c r="O41" s="11">
        <v>21276.769</v>
      </c>
    </row>
    <row r="42" spans="1:15" x14ac:dyDescent="0.3">
      <c r="A42" s="7" t="s">
        <v>98</v>
      </c>
      <c r="B42" s="8" t="s">
        <v>100</v>
      </c>
      <c r="C42" s="9">
        <v>641.25379999999996</v>
      </c>
      <c r="D42" s="9">
        <v>515.71680000000003</v>
      </c>
      <c r="E42" s="9">
        <v>586.38829999999996</v>
      </c>
      <c r="F42" s="9">
        <v>503.02940000000001</v>
      </c>
      <c r="G42" s="9">
        <v>582.99369999999999</v>
      </c>
      <c r="H42" s="9">
        <v>534.88459999999998</v>
      </c>
      <c r="I42" s="9">
        <v>568.77660000000003</v>
      </c>
      <c r="J42" s="9">
        <v>569.83420000000001</v>
      </c>
      <c r="K42" s="9">
        <v>528.71479999999997</v>
      </c>
      <c r="L42" s="9">
        <v>640.60619999999994</v>
      </c>
      <c r="M42" s="9">
        <v>636.98140000000001</v>
      </c>
      <c r="N42" s="9">
        <v>779.09339999999997</v>
      </c>
      <c r="O42" s="11">
        <v>7088.2731999999996</v>
      </c>
    </row>
    <row r="43" spans="1:15" x14ac:dyDescent="0.3">
      <c r="A43" s="3" t="s">
        <v>101</v>
      </c>
      <c r="B43" s="4" t="s">
        <v>102</v>
      </c>
      <c r="C43" s="5">
        <v>1175.0531000000001</v>
      </c>
      <c r="D43" s="5">
        <v>950.15260000000001</v>
      </c>
      <c r="E43" s="5">
        <v>1077.5197000000001</v>
      </c>
      <c r="F43" s="5">
        <v>925.7722</v>
      </c>
      <c r="G43" s="5">
        <v>1069.6557</v>
      </c>
      <c r="H43" s="5">
        <v>980.11260000000004</v>
      </c>
      <c r="I43" s="5">
        <v>1043.6210000000001</v>
      </c>
      <c r="J43" s="5">
        <v>1044.655</v>
      </c>
      <c r="K43" s="5">
        <v>967.7047</v>
      </c>
      <c r="L43" s="5">
        <v>1175.3620000000001</v>
      </c>
      <c r="M43" s="5">
        <v>1167.4897000000001</v>
      </c>
      <c r="N43" s="5">
        <v>1429.2231999999999</v>
      </c>
      <c r="O43" s="11">
        <v>13006.3215</v>
      </c>
    </row>
    <row r="44" spans="1:15" x14ac:dyDescent="0.3">
      <c r="A44" s="7" t="s">
        <v>103</v>
      </c>
      <c r="B44" s="8" t="s">
        <v>105</v>
      </c>
      <c r="C44" s="9">
        <v>428.2022</v>
      </c>
      <c r="D44" s="9">
        <v>344.81229999999999</v>
      </c>
      <c r="E44" s="9">
        <v>390.92020000000002</v>
      </c>
      <c r="F44" s="9">
        <v>335.57679999999999</v>
      </c>
      <c r="G44" s="9">
        <v>389.46140000000003</v>
      </c>
      <c r="H44" s="9">
        <v>356.61009999999999</v>
      </c>
      <c r="I44" s="9">
        <v>378.95119999999997</v>
      </c>
      <c r="J44" s="9">
        <v>379.50470000000001</v>
      </c>
      <c r="K44" s="9">
        <v>351.95929999999998</v>
      </c>
      <c r="L44" s="9">
        <v>426.5976</v>
      </c>
      <c r="M44" s="9">
        <v>425.41969999999998</v>
      </c>
      <c r="N44" s="9">
        <v>519.92819999999995</v>
      </c>
      <c r="O44" s="11">
        <v>4727.9437000000007</v>
      </c>
    </row>
    <row r="45" spans="1:15" x14ac:dyDescent="0.3">
      <c r="A45" s="3" t="s">
        <v>106</v>
      </c>
      <c r="B45" s="4" t="s">
        <v>108</v>
      </c>
      <c r="C45" s="5">
        <v>482.56020000000001</v>
      </c>
      <c r="D45" s="5">
        <v>387.74849999999998</v>
      </c>
      <c r="E45" s="5">
        <v>441.42520000000002</v>
      </c>
      <c r="F45" s="5">
        <v>377.40069999999997</v>
      </c>
      <c r="G45" s="5">
        <v>438.33019999999999</v>
      </c>
      <c r="H45" s="5">
        <v>400.5564</v>
      </c>
      <c r="I45" s="5">
        <v>427.0034</v>
      </c>
      <c r="J45" s="5">
        <v>427.48590000000002</v>
      </c>
      <c r="K45" s="5">
        <v>397.12990000000002</v>
      </c>
      <c r="L45" s="5">
        <v>481.0872</v>
      </c>
      <c r="M45" s="5">
        <v>477.84539999999998</v>
      </c>
      <c r="N45" s="5">
        <v>583.9502</v>
      </c>
      <c r="O45" s="11">
        <v>5322.5232000000015</v>
      </c>
    </row>
    <row r="46" spans="1:15" x14ac:dyDescent="0.3">
      <c r="A46" s="7" t="s">
        <v>109</v>
      </c>
      <c r="B46" s="8" t="s">
        <v>110</v>
      </c>
      <c r="C46" s="9">
        <v>80.326999999999998</v>
      </c>
      <c r="D46" s="9">
        <v>64.589799999999997</v>
      </c>
      <c r="E46" s="9">
        <v>73.494699999999995</v>
      </c>
      <c r="F46" s="9">
        <v>62.880200000000002</v>
      </c>
      <c r="G46" s="9">
        <v>72.769900000000007</v>
      </c>
      <c r="H46" s="9">
        <v>66.793599999999998</v>
      </c>
      <c r="I46" s="9">
        <v>71.145499999999998</v>
      </c>
      <c r="J46" s="9">
        <v>71.123900000000006</v>
      </c>
      <c r="K46" s="9">
        <v>66.1678</v>
      </c>
      <c r="L46" s="9">
        <v>79.947400000000002</v>
      </c>
      <c r="M46" s="9">
        <v>79.630600000000001</v>
      </c>
      <c r="N46" s="9">
        <v>97.3566</v>
      </c>
      <c r="O46" s="11">
        <v>886.22699999999998</v>
      </c>
    </row>
    <row r="47" spans="1:15" x14ac:dyDescent="0.3">
      <c r="A47" s="3" t="s">
        <v>111</v>
      </c>
      <c r="B47" s="4" t="s">
        <v>112</v>
      </c>
      <c r="C47" s="5">
        <v>80.150599999999997</v>
      </c>
      <c r="D47" s="5">
        <v>64.689499999999995</v>
      </c>
      <c r="E47" s="5">
        <v>73.376800000000003</v>
      </c>
      <c r="F47" s="5">
        <v>62.907400000000003</v>
      </c>
      <c r="G47" s="5">
        <v>72.766300000000001</v>
      </c>
      <c r="H47" s="5">
        <v>66.832899999999995</v>
      </c>
      <c r="I47" s="5">
        <v>71.046000000000006</v>
      </c>
      <c r="J47" s="5">
        <v>71.162899999999993</v>
      </c>
      <c r="K47" s="5">
        <v>66.068399999999997</v>
      </c>
      <c r="L47" s="5">
        <v>80.147800000000004</v>
      </c>
      <c r="M47" s="5">
        <v>79.511200000000002</v>
      </c>
      <c r="N47" s="5">
        <v>97.346599999999995</v>
      </c>
      <c r="O47" s="11">
        <v>886.00639999999999</v>
      </c>
    </row>
    <row r="48" spans="1:15" x14ac:dyDescent="0.3">
      <c r="A48" s="7" t="s">
        <v>113</v>
      </c>
      <c r="B48" s="8" t="s">
        <v>114</v>
      </c>
      <c r="C48" s="9">
        <v>80.507300000000001</v>
      </c>
      <c r="D48" s="9">
        <v>64.838899999999995</v>
      </c>
      <c r="E48" s="9">
        <v>73.550399999999996</v>
      </c>
      <c r="F48" s="9">
        <v>62.920099999999998</v>
      </c>
      <c r="G48" s="9">
        <v>72.980699999999999</v>
      </c>
      <c r="H48" s="9">
        <v>66.874200000000002</v>
      </c>
      <c r="I48" s="9">
        <v>71.043300000000002</v>
      </c>
      <c r="J48" s="9">
        <v>70.944500000000005</v>
      </c>
      <c r="K48" s="9">
        <v>66.168599999999998</v>
      </c>
      <c r="L48" s="9">
        <v>80.231999999999999</v>
      </c>
      <c r="M48" s="9">
        <v>79.775499999999994</v>
      </c>
      <c r="N48" s="9">
        <v>97.411799999999999</v>
      </c>
      <c r="O48" s="11">
        <v>887.24729999999988</v>
      </c>
    </row>
    <row r="49" spans="1:15" x14ac:dyDescent="0.3">
      <c r="A49" s="3" t="s">
        <v>115</v>
      </c>
      <c r="B49" s="4" t="s">
        <v>116</v>
      </c>
      <c r="C49" s="5">
        <v>133.99029999999999</v>
      </c>
      <c r="D49" s="5">
        <v>107.69710000000001</v>
      </c>
      <c r="E49" s="5">
        <v>122.3125</v>
      </c>
      <c r="F49" s="5">
        <v>104.93819999999999</v>
      </c>
      <c r="G49" s="5">
        <v>121.5652</v>
      </c>
      <c r="H49" s="5">
        <v>111.3823</v>
      </c>
      <c r="I49" s="5">
        <v>118.45099999999999</v>
      </c>
      <c r="J49" s="5">
        <v>118.7649</v>
      </c>
      <c r="K49" s="5">
        <v>110.0724</v>
      </c>
      <c r="L49" s="5">
        <v>133.32069999999999</v>
      </c>
      <c r="M49" s="5">
        <v>132.55699999999999</v>
      </c>
      <c r="N49" s="5">
        <v>162.59119999999999</v>
      </c>
      <c r="O49" s="11">
        <v>1477.6428000000001</v>
      </c>
    </row>
    <row r="50" spans="1:15" x14ac:dyDescent="0.3">
      <c r="A50" s="7" t="s">
        <v>117</v>
      </c>
      <c r="B50" s="8" t="s">
        <v>118</v>
      </c>
      <c r="C50" s="9">
        <v>80.275700000000001</v>
      </c>
      <c r="D50" s="9">
        <v>64.782799999999995</v>
      </c>
      <c r="E50" s="9">
        <v>73.632400000000004</v>
      </c>
      <c r="F50" s="9">
        <v>62.963900000000002</v>
      </c>
      <c r="G50" s="9">
        <v>72.882300000000001</v>
      </c>
      <c r="H50" s="9">
        <v>66.9375</v>
      </c>
      <c r="I50" s="9">
        <v>71.291499999999999</v>
      </c>
      <c r="J50" s="9">
        <v>71.226799999999997</v>
      </c>
      <c r="K50" s="9">
        <v>66.167299999999997</v>
      </c>
      <c r="L50" s="9">
        <v>80.029899999999998</v>
      </c>
      <c r="M50" s="9">
        <v>79.450900000000004</v>
      </c>
      <c r="N50" s="9">
        <v>97.616799999999998</v>
      </c>
      <c r="O50" s="11">
        <v>887.25779999999997</v>
      </c>
    </row>
    <row r="51" spans="1:15" x14ac:dyDescent="0.3">
      <c r="A51" s="3" t="s">
        <v>119</v>
      </c>
      <c r="B51" s="4" t="s">
        <v>120</v>
      </c>
      <c r="C51" s="5">
        <v>80.260999999999996</v>
      </c>
      <c r="D51" s="5">
        <v>64.7637</v>
      </c>
      <c r="E51" s="5">
        <v>73.397599999999997</v>
      </c>
      <c r="F51" s="5">
        <v>63.029600000000002</v>
      </c>
      <c r="G51" s="5">
        <v>72.8733</v>
      </c>
      <c r="H51" s="5">
        <v>67.030299999999997</v>
      </c>
      <c r="I51" s="5">
        <v>71.101799999999997</v>
      </c>
      <c r="J51" s="5">
        <v>71.216399999999993</v>
      </c>
      <c r="K51" s="5">
        <v>66.032499999999999</v>
      </c>
      <c r="L51" s="5">
        <v>80.202500000000001</v>
      </c>
      <c r="M51" s="5">
        <v>79.861599999999996</v>
      </c>
      <c r="N51" s="5">
        <v>97.296599999999998</v>
      </c>
      <c r="O51" s="11">
        <v>887.06690000000003</v>
      </c>
    </row>
    <row r="52" spans="1:15" x14ac:dyDescent="0.3">
      <c r="A52" s="7" t="s">
        <v>121</v>
      </c>
      <c r="B52" s="8" t="s">
        <v>122</v>
      </c>
      <c r="C52" s="9">
        <v>80.273799999999994</v>
      </c>
      <c r="D52" s="9">
        <v>64.7</v>
      </c>
      <c r="E52" s="9">
        <v>73.540599999999998</v>
      </c>
      <c r="F52" s="9">
        <v>62.942900000000002</v>
      </c>
      <c r="G52" s="9">
        <v>72.912199999999999</v>
      </c>
      <c r="H52" s="9">
        <v>66.907600000000002</v>
      </c>
      <c r="I52" s="9">
        <v>71.155000000000001</v>
      </c>
      <c r="J52" s="9">
        <v>71.125399999999999</v>
      </c>
      <c r="K52" s="9">
        <v>66.138499999999993</v>
      </c>
      <c r="L52" s="9">
        <v>80.102500000000006</v>
      </c>
      <c r="M52" s="9">
        <v>79.5702</v>
      </c>
      <c r="N52" s="9">
        <v>97.504199999999997</v>
      </c>
      <c r="O52" s="11">
        <v>886.87289999999996</v>
      </c>
    </row>
    <row r="53" spans="1:15" x14ac:dyDescent="0.3">
      <c r="A53" s="3" t="s">
        <v>123</v>
      </c>
      <c r="B53" s="4" t="s">
        <v>124</v>
      </c>
      <c r="C53" s="5">
        <v>160.8288</v>
      </c>
      <c r="D53" s="5">
        <v>129.26419999999999</v>
      </c>
      <c r="E53" s="5">
        <v>146.60849999999999</v>
      </c>
      <c r="F53" s="5">
        <v>125.90560000000001</v>
      </c>
      <c r="G53" s="5">
        <v>145.62790000000001</v>
      </c>
      <c r="H53" s="5">
        <v>133.77780000000001</v>
      </c>
      <c r="I53" s="5">
        <v>141.79759999999999</v>
      </c>
      <c r="J53" s="5">
        <v>142.21539999999999</v>
      </c>
      <c r="K53" s="5">
        <v>132.26</v>
      </c>
      <c r="L53" s="5">
        <v>160.35249999999999</v>
      </c>
      <c r="M53" s="5">
        <v>159.45480000000001</v>
      </c>
      <c r="N53" s="5">
        <v>194.54499999999999</v>
      </c>
      <c r="O53" s="11">
        <v>1772.6380999999999</v>
      </c>
    </row>
    <row r="54" spans="1:15" x14ac:dyDescent="0.3">
      <c r="A54" s="7" t="s">
        <v>125</v>
      </c>
      <c r="B54" s="8" t="s">
        <v>126</v>
      </c>
      <c r="C54" s="9">
        <v>160.67400000000001</v>
      </c>
      <c r="D54" s="9">
        <v>129.38030000000001</v>
      </c>
      <c r="E54" s="9">
        <v>147.0729</v>
      </c>
      <c r="F54" s="9">
        <v>125.6994</v>
      </c>
      <c r="G54" s="9">
        <v>145.75370000000001</v>
      </c>
      <c r="H54" s="9">
        <v>133.4641</v>
      </c>
      <c r="I54" s="9">
        <v>141.92009999999999</v>
      </c>
      <c r="J54" s="9">
        <v>142.55680000000001</v>
      </c>
      <c r="K54" s="9">
        <v>132.15690000000001</v>
      </c>
      <c r="L54" s="9">
        <v>160.322</v>
      </c>
      <c r="M54" s="9">
        <v>159.46350000000001</v>
      </c>
      <c r="N54" s="9">
        <v>195.0531</v>
      </c>
      <c r="O54" s="11">
        <v>1773.5168000000001</v>
      </c>
    </row>
    <row r="55" spans="1:15" x14ac:dyDescent="0.3">
      <c r="A55" s="3" t="s">
        <v>127</v>
      </c>
      <c r="B55" s="4" t="s">
        <v>128</v>
      </c>
      <c r="C55" s="5">
        <v>160.3289</v>
      </c>
      <c r="D55" s="5">
        <v>129.5419</v>
      </c>
      <c r="E55" s="5">
        <v>147.02809999999999</v>
      </c>
      <c r="F55" s="5">
        <v>126.0749</v>
      </c>
      <c r="G55" s="5">
        <v>145.75720000000001</v>
      </c>
      <c r="H55" s="5">
        <v>133.7313</v>
      </c>
      <c r="I55" s="5">
        <v>141.946</v>
      </c>
      <c r="J55" s="5">
        <v>142.4726</v>
      </c>
      <c r="K55" s="5">
        <v>132.02090000000001</v>
      </c>
      <c r="L55" s="5">
        <v>160.6541</v>
      </c>
      <c r="M55" s="5">
        <v>159.262</v>
      </c>
      <c r="N55" s="5">
        <v>195.1437</v>
      </c>
      <c r="O55" s="11">
        <v>1773.9616000000001</v>
      </c>
    </row>
    <row r="56" spans="1:15" x14ac:dyDescent="0.3">
      <c r="A56" s="7" t="s">
        <v>129</v>
      </c>
      <c r="B56" s="8" t="s">
        <v>130</v>
      </c>
      <c r="C56" s="9">
        <v>80.274100000000004</v>
      </c>
      <c r="D56" s="9">
        <v>64.648499999999999</v>
      </c>
      <c r="E56" s="9">
        <v>73.314499999999995</v>
      </c>
      <c r="F56" s="9">
        <v>62.700299999999999</v>
      </c>
      <c r="G56" s="9">
        <v>72.953199999999995</v>
      </c>
      <c r="H56" s="9">
        <v>66.881699999999995</v>
      </c>
      <c r="I56" s="9">
        <v>71.000900000000001</v>
      </c>
      <c r="J56" s="9">
        <v>71.191000000000003</v>
      </c>
      <c r="K56" s="9">
        <v>66.211799999999997</v>
      </c>
      <c r="L56" s="9">
        <v>80.039500000000004</v>
      </c>
      <c r="M56" s="9">
        <v>79.731999999999999</v>
      </c>
      <c r="N56" s="9">
        <v>97.336699999999993</v>
      </c>
      <c r="O56" s="11">
        <v>886.28419999999994</v>
      </c>
    </row>
    <row r="57" spans="1:15" x14ac:dyDescent="0.3">
      <c r="A57" s="3" t="s">
        <v>131</v>
      </c>
      <c r="B57" s="4" t="s">
        <v>132</v>
      </c>
      <c r="C57" s="5">
        <v>160.7526</v>
      </c>
      <c r="D57" s="5">
        <v>129.61070000000001</v>
      </c>
      <c r="E57" s="5">
        <v>146.6687</v>
      </c>
      <c r="F57" s="5">
        <v>125.94759999999999</v>
      </c>
      <c r="G57" s="5">
        <v>145.80189999999999</v>
      </c>
      <c r="H57" s="5">
        <v>133.89500000000001</v>
      </c>
      <c r="I57" s="5">
        <v>141.85</v>
      </c>
      <c r="J57" s="5">
        <v>142.5367</v>
      </c>
      <c r="K57" s="5">
        <v>132.11709999999999</v>
      </c>
      <c r="L57" s="5">
        <v>159.88040000000001</v>
      </c>
      <c r="M57" s="5">
        <v>159.47659999999999</v>
      </c>
      <c r="N57" s="5">
        <v>195.19370000000001</v>
      </c>
      <c r="O57" s="11">
        <v>1773.731</v>
      </c>
    </row>
    <row r="58" spans="1:15" ht="18" customHeight="1" x14ac:dyDescent="0.3">
      <c r="A58" s="12" t="s">
        <v>147</v>
      </c>
      <c r="B58" s="12" t="s">
        <v>148</v>
      </c>
      <c r="C58" s="13">
        <v>53519.472999999998</v>
      </c>
      <c r="D58" s="13">
        <v>43105.20930000001</v>
      </c>
      <c r="E58" s="13">
        <v>48964.770500000013</v>
      </c>
      <c r="F58" s="13">
        <v>41931.581899999997</v>
      </c>
      <c r="G58" s="13">
        <v>48603.364299999987</v>
      </c>
      <c r="H58" s="13">
        <v>44620.381499999989</v>
      </c>
      <c r="I58" s="13">
        <v>47447.722599999986</v>
      </c>
      <c r="J58" s="13">
        <v>47439.259999999987</v>
      </c>
      <c r="K58" s="13">
        <v>44082.804800000013</v>
      </c>
      <c r="L58" s="13">
        <v>53390.55999999999</v>
      </c>
      <c r="M58" s="13">
        <v>53105.214200000009</v>
      </c>
      <c r="N58" s="13">
        <v>64940.949000000022</v>
      </c>
      <c r="O58" s="13">
        <v>591151.29110000038</v>
      </c>
    </row>
    <row r="60" spans="1:15" ht="22.05" customHeight="1" x14ac:dyDescent="0.3">
      <c r="A60" s="27" t="s">
        <v>149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ht="30" customHeight="1" x14ac:dyDescent="0.3">
      <c r="A61" s="1" t="s">
        <v>3</v>
      </c>
      <c r="B61" s="1" t="s">
        <v>5</v>
      </c>
      <c r="C61" s="2" t="s">
        <v>12</v>
      </c>
      <c r="D61" s="2" t="s">
        <v>133</v>
      </c>
      <c r="E61" s="2" t="s">
        <v>134</v>
      </c>
      <c r="F61" s="2" t="s">
        <v>135</v>
      </c>
      <c r="G61" s="2" t="s">
        <v>136</v>
      </c>
      <c r="H61" s="2" t="s">
        <v>137</v>
      </c>
      <c r="I61" s="2" t="s">
        <v>138</v>
      </c>
      <c r="J61" s="2" t="s">
        <v>139</v>
      </c>
      <c r="K61" s="2" t="s">
        <v>140</v>
      </c>
      <c r="L61" s="2" t="s">
        <v>141</v>
      </c>
      <c r="M61" s="2" t="s">
        <v>142</v>
      </c>
      <c r="N61" s="2" t="s">
        <v>143</v>
      </c>
      <c r="O61" s="1" t="s">
        <v>146</v>
      </c>
    </row>
    <row r="62" spans="1:15" x14ac:dyDescent="0.3">
      <c r="A62" s="3" t="s">
        <v>13</v>
      </c>
      <c r="B62" s="4" t="s">
        <v>15</v>
      </c>
      <c r="C62" s="5">
        <v>21.105799999999999</v>
      </c>
      <c r="D62" s="5">
        <v>19.523099999999999</v>
      </c>
      <c r="E62" s="5">
        <v>19.650099999999998</v>
      </c>
      <c r="F62" s="5">
        <v>17.8659</v>
      </c>
      <c r="G62" s="5">
        <v>20.498699999999999</v>
      </c>
      <c r="H62" s="5">
        <v>18.6494</v>
      </c>
      <c r="I62" s="5">
        <v>18.965399999999999</v>
      </c>
      <c r="J62" s="5">
        <v>19.185400000000001</v>
      </c>
      <c r="K62" s="5">
        <v>18.707999999999998</v>
      </c>
      <c r="L62" s="5">
        <v>21.306899999999999</v>
      </c>
      <c r="M62" s="5">
        <v>21.9115</v>
      </c>
      <c r="N62" s="5">
        <v>25.667400000000001</v>
      </c>
      <c r="O62" s="11">
        <v>25.667400000000001</v>
      </c>
    </row>
    <row r="63" spans="1:15" x14ac:dyDescent="0.3">
      <c r="A63" s="7" t="s">
        <v>17</v>
      </c>
      <c r="B63" s="8" t="s">
        <v>19</v>
      </c>
      <c r="C63" s="9">
        <v>10.691800000000001</v>
      </c>
      <c r="D63" s="9">
        <v>9.5942000000000007</v>
      </c>
      <c r="E63" s="9">
        <v>9.7745999999999995</v>
      </c>
      <c r="F63" s="9">
        <v>8.8559999999999999</v>
      </c>
      <c r="G63" s="9">
        <v>9.6661999999999999</v>
      </c>
      <c r="H63" s="9">
        <v>9.3635999999999999</v>
      </c>
      <c r="I63" s="9">
        <v>9.6600999999999999</v>
      </c>
      <c r="J63" s="9">
        <v>9.6690000000000005</v>
      </c>
      <c r="K63" s="9">
        <v>9.3696000000000002</v>
      </c>
      <c r="L63" s="9">
        <v>10.6927</v>
      </c>
      <c r="M63" s="9">
        <v>11.1501</v>
      </c>
      <c r="N63" s="9">
        <v>12.686500000000001</v>
      </c>
      <c r="O63" s="11">
        <v>12.686500000000001</v>
      </c>
    </row>
    <row r="64" spans="1:15" x14ac:dyDescent="0.3">
      <c r="A64" s="3" t="s">
        <v>20</v>
      </c>
      <c r="B64" s="4" t="s">
        <v>21</v>
      </c>
      <c r="C64" s="5">
        <v>8.6385000000000005</v>
      </c>
      <c r="D64" s="5">
        <v>7.8562000000000003</v>
      </c>
      <c r="E64" s="5">
        <v>7.8753000000000002</v>
      </c>
      <c r="F64" s="5">
        <v>7.0696000000000003</v>
      </c>
      <c r="G64" s="5">
        <v>7.9131999999999998</v>
      </c>
      <c r="H64" s="5">
        <v>7.6387</v>
      </c>
      <c r="I64" s="5">
        <v>7.5270999999999999</v>
      </c>
      <c r="J64" s="5">
        <v>7.7587999999999999</v>
      </c>
      <c r="K64" s="5">
        <v>7.4215999999999998</v>
      </c>
      <c r="L64" s="5">
        <v>8.5965000000000007</v>
      </c>
      <c r="M64" s="5">
        <v>8.8093000000000004</v>
      </c>
      <c r="N64" s="5">
        <v>10.105700000000001</v>
      </c>
      <c r="O64" s="11">
        <v>10.105700000000001</v>
      </c>
    </row>
    <row r="65" spans="1:15" x14ac:dyDescent="0.3">
      <c r="A65" s="7" t="s">
        <v>22</v>
      </c>
      <c r="B65" s="8" t="s">
        <v>23</v>
      </c>
      <c r="C65" s="9">
        <v>7.1231</v>
      </c>
      <c r="D65" s="9">
        <v>6.57</v>
      </c>
      <c r="E65" s="9">
        <v>6.5820999999999996</v>
      </c>
      <c r="F65" s="9">
        <v>5.9537000000000004</v>
      </c>
      <c r="G65" s="9">
        <v>6.6493000000000002</v>
      </c>
      <c r="H65" s="9">
        <v>6.1505000000000001</v>
      </c>
      <c r="I65" s="9">
        <v>6.3945999999999996</v>
      </c>
      <c r="J65" s="9">
        <v>6.4122000000000003</v>
      </c>
      <c r="K65" s="9">
        <v>6.1261000000000001</v>
      </c>
      <c r="L65" s="9">
        <v>7.2302999999999997</v>
      </c>
      <c r="M65" s="9">
        <v>7.3166000000000002</v>
      </c>
      <c r="N65" s="9">
        <v>8.516</v>
      </c>
      <c r="O65" s="11">
        <v>8.516</v>
      </c>
    </row>
    <row r="66" spans="1:15" x14ac:dyDescent="0.3">
      <c r="A66" s="3" t="s">
        <v>24</v>
      </c>
      <c r="B66" s="4" t="s">
        <v>25</v>
      </c>
      <c r="C66" s="5">
        <v>7.8140000000000001</v>
      </c>
      <c r="D66" s="5">
        <v>7.0090000000000003</v>
      </c>
      <c r="E66" s="5">
        <v>7.1471999999999998</v>
      </c>
      <c r="F66" s="5">
        <v>6.4101999999999997</v>
      </c>
      <c r="G66" s="5">
        <v>7.0965999999999996</v>
      </c>
      <c r="H66" s="5">
        <v>6.7039999999999997</v>
      </c>
      <c r="I66" s="5">
        <v>6.9646999999999997</v>
      </c>
      <c r="J66" s="5">
        <v>6.8747999999999996</v>
      </c>
      <c r="K66" s="5">
        <v>6.5951000000000004</v>
      </c>
      <c r="L66" s="5">
        <v>7.5819999999999999</v>
      </c>
      <c r="M66" s="5">
        <v>7.7991000000000001</v>
      </c>
      <c r="N66" s="5">
        <v>9.2680000000000007</v>
      </c>
      <c r="O66" s="11">
        <v>9.2680000000000007</v>
      </c>
    </row>
    <row r="67" spans="1:15" x14ac:dyDescent="0.3">
      <c r="A67" s="7" t="s">
        <v>26</v>
      </c>
      <c r="B67" s="8" t="s">
        <v>27</v>
      </c>
      <c r="C67" s="9">
        <v>5.0949999999999998</v>
      </c>
      <c r="D67" s="9">
        <v>4.6856999999999998</v>
      </c>
      <c r="E67" s="9">
        <v>4.7244999999999999</v>
      </c>
      <c r="F67" s="9">
        <v>4.1459000000000001</v>
      </c>
      <c r="G67" s="9">
        <v>4.7404999999999999</v>
      </c>
      <c r="H67" s="9">
        <v>4.5894000000000004</v>
      </c>
      <c r="I67" s="9">
        <v>4.5766</v>
      </c>
      <c r="J67" s="9">
        <v>4.5605000000000002</v>
      </c>
      <c r="K67" s="9">
        <v>4.4405000000000001</v>
      </c>
      <c r="L67" s="9">
        <v>5.1764999999999999</v>
      </c>
      <c r="M67" s="9">
        <v>5.4124999999999996</v>
      </c>
      <c r="N67" s="9">
        <v>6.1382000000000003</v>
      </c>
      <c r="O67" s="11">
        <v>6.1382000000000003</v>
      </c>
    </row>
    <row r="68" spans="1:15" x14ac:dyDescent="0.3">
      <c r="A68" s="3" t="s">
        <v>28</v>
      </c>
      <c r="B68" s="4" t="s">
        <v>29</v>
      </c>
      <c r="C68" s="5">
        <v>1.7222999999999999</v>
      </c>
      <c r="D68" s="5">
        <v>1.5326</v>
      </c>
      <c r="E68" s="5">
        <v>1.6011</v>
      </c>
      <c r="F68" s="5">
        <v>1.4196</v>
      </c>
      <c r="G68" s="5">
        <v>1.5532999999999999</v>
      </c>
      <c r="H68" s="5">
        <v>1.49</v>
      </c>
      <c r="I68" s="5">
        <v>1.5522</v>
      </c>
      <c r="J68" s="5">
        <v>1.5323</v>
      </c>
      <c r="K68" s="5">
        <v>1.5197000000000001</v>
      </c>
      <c r="L68" s="5">
        <v>1.7138</v>
      </c>
      <c r="M68" s="5">
        <v>1.7282</v>
      </c>
      <c r="N68" s="5">
        <v>2.0848</v>
      </c>
      <c r="O68" s="11">
        <v>2.0848</v>
      </c>
    </row>
    <row r="69" spans="1:15" x14ac:dyDescent="0.3">
      <c r="A69" s="7" t="s">
        <v>31</v>
      </c>
      <c r="B69" s="8" t="s">
        <v>32</v>
      </c>
      <c r="C69" s="9">
        <v>5.2554999999999996</v>
      </c>
      <c r="D69" s="9">
        <v>4.6946000000000003</v>
      </c>
      <c r="E69" s="9">
        <v>4.6966000000000001</v>
      </c>
      <c r="F69" s="9">
        <v>4.2018000000000004</v>
      </c>
      <c r="G69" s="9">
        <v>4.6795999999999998</v>
      </c>
      <c r="H69" s="9">
        <v>4.5214999999999996</v>
      </c>
      <c r="I69" s="9">
        <v>4.7152000000000003</v>
      </c>
      <c r="J69" s="9">
        <v>4.6120999999999999</v>
      </c>
      <c r="K69" s="9">
        <v>4.4615</v>
      </c>
      <c r="L69" s="9">
        <v>5.0572999999999997</v>
      </c>
      <c r="M69" s="9">
        <v>5.1936</v>
      </c>
      <c r="N69" s="9">
        <v>6.1467999999999998</v>
      </c>
      <c r="O69" s="11">
        <v>6.1467999999999998</v>
      </c>
    </row>
    <row r="70" spans="1:15" x14ac:dyDescent="0.3">
      <c r="A70" s="3" t="s">
        <v>33</v>
      </c>
      <c r="B70" s="4" t="s">
        <v>35</v>
      </c>
      <c r="C70" s="5">
        <v>2.1337999999999999</v>
      </c>
      <c r="D70" s="5">
        <v>1.9398</v>
      </c>
      <c r="E70" s="5">
        <v>1.9637</v>
      </c>
      <c r="F70" s="5">
        <v>1.8393999999999999</v>
      </c>
      <c r="G70" s="5">
        <v>1.9559</v>
      </c>
      <c r="H70" s="5">
        <v>1.8755999999999999</v>
      </c>
      <c r="I70" s="5">
        <v>1.9439</v>
      </c>
      <c r="J70" s="5">
        <v>1.9525999999999999</v>
      </c>
      <c r="K70" s="5">
        <v>1.895</v>
      </c>
      <c r="L70" s="5">
        <v>2.1213000000000002</v>
      </c>
      <c r="M70" s="5">
        <v>2.2132999999999998</v>
      </c>
      <c r="N70" s="5">
        <v>2.5485000000000002</v>
      </c>
      <c r="O70" s="11">
        <v>2.5485000000000002</v>
      </c>
    </row>
    <row r="71" spans="1:15" x14ac:dyDescent="0.3">
      <c r="A71" s="7" t="s">
        <v>36</v>
      </c>
      <c r="B71" s="8" t="s">
        <v>37</v>
      </c>
      <c r="C71" s="9">
        <v>1.6820999999999999</v>
      </c>
      <c r="D71" s="9">
        <v>1.5550999999999999</v>
      </c>
      <c r="E71" s="9">
        <v>1.5771999999999999</v>
      </c>
      <c r="F71" s="9">
        <v>1.4038999999999999</v>
      </c>
      <c r="G71" s="9">
        <v>1.6044</v>
      </c>
      <c r="H71" s="9">
        <v>1.4935</v>
      </c>
      <c r="I71" s="9">
        <v>1.5589999999999999</v>
      </c>
      <c r="J71" s="9">
        <v>1.5384</v>
      </c>
      <c r="K71" s="9">
        <v>1.5055000000000001</v>
      </c>
      <c r="L71" s="9">
        <v>1.7366999999999999</v>
      </c>
      <c r="M71" s="9">
        <v>1.7531000000000001</v>
      </c>
      <c r="N71" s="9">
        <v>2.125</v>
      </c>
      <c r="O71" s="11">
        <v>2.125</v>
      </c>
    </row>
    <row r="72" spans="1:15" x14ac:dyDescent="0.3">
      <c r="A72" s="3" t="s">
        <v>38</v>
      </c>
      <c r="B72" s="4" t="s">
        <v>39</v>
      </c>
      <c r="C72" s="5">
        <v>3.4658000000000002</v>
      </c>
      <c r="D72" s="5">
        <v>3.0638999999999998</v>
      </c>
      <c r="E72" s="5">
        <v>3.1507999999999998</v>
      </c>
      <c r="F72" s="5">
        <v>2.8216000000000001</v>
      </c>
      <c r="G72" s="5">
        <v>3.2317999999999998</v>
      </c>
      <c r="H72" s="5">
        <v>2.9226999999999999</v>
      </c>
      <c r="I72" s="5">
        <v>3.1823000000000001</v>
      </c>
      <c r="J72" s="5">
        <v>3.0049000000000001</v>
      </c>
      <c r="K72" s="5">
        <v>2.9781</v>
      </c>
      <c r="L72" s="5">
        <v>3.4140000000000001</v>
      </c>
      <c r="M72" s="5">
        <v>3.4662999999999999</v>
      </c>
      <c r="N72" s="5">
        <v>4.0781000000000001</v>
      </c>
      <c r="O72" s="11">
        <v>4.0781000000000001</v>
      </c>
    </row>
    <row r="73" spans="1:15" x14ac:dyDescent="0.3">
      <c r="A73" s="7" t="s">
        <v>40</v>
      </c>
      <c r="B73" s="8" t="s">
        <v>41</v>
      </c>
      <c r="C73" s="9">
        <v>1.2697000000000001</v>
      </c>
      <c r="D73" s="9">
        <v>1.1813</v>
      </c>
      <c r="E73" s="9">
        <v>1.1751</v>
      </c>
      <c r="F73" s="9">
        <v>1.0567</v>
      </c>
      <c r="G73" s="9">
        <v>1.1826000000000001</v>
      </c>
      <c r="H73" s="9">
        <v>1.1298999999999999</v>
      </c>
      <c r="I73" s="9">
        <v>1.1955</v>
      </c>
      <c r="J73" s="9">
        <v>1.1348</v>
      </c>
      <c r="K73" s="9">
        <v>1.1592</v>
      </c>
      <c r="L73" s="9">
        <v>1.3059000000000001</v>
      </c>
      <c r="M73" s="9">
        <v>1.3192999999999999</v>
      </c>
      <c r="N73" s="9">
        <v>1.5330999999999999</v>
      </c>
      <c r="O73" s="11">
        <v>1.5330999999999999</v>
      </c>
    </row>
    <row r="74" spans="1:15" x14ac:dyDescent="0.3">
      <c r="A74" s="3" t="s">
        <v>42</v>
      </c>
      <c r="B74" s="4" t="s">
        <v>43</v>
      </c>
      <c r="C74" s="5">
        <v>1.2793000000000001</v>
      </c>
      <c r="D74" s="5">
        <v>1.1477999999999999</v>
      </c>
      <c r="E74" s="5">
        <v>1.2148000000000001</v>
      </c>
      <c r="F74" s="5">
        <v>1.0963000000000001</v>
      </c>
      <c r="G74" s="5">
        <v>1.1733</v>
      </c>
      <c r="H74" s="5">
        <v>1.1322000000000001</v>
      </c>
      <c r="I74" s="5">
        <v>1.1608000000000001</v>
      </c>
      <c r="J74" s="5">
        <v>1.1451</v>
      </c>
      <c r="K74" s="5">
        <v>1.0949</v>
      </c>
      <c r="L74" s="5">
        <v>1.2824</v>
      </c>
      <c r="M74" s="5">
        <v>1.3213999999999999</v>
      </c>
      <c r="N74" s="5">
        <v>1.5266</v>
      </c>
      <c r="O74" s="11">
        <v>1.5266</v>
      </c>
    </row>
    <row r="75" spans="1:15" x14ac:dyDescent="0.3">
      <c r="A75" s="7" t="s">
        <v>44</v>
      </c>
      <c r="B75" s="8" t="s">
        <v>45</v>
      </c>
      <c r="C75" s="9">
        <v>2.5417000000000001</v>
      </c>
      <c r="D75" s="9">
        <v>2.3142999999999998</v>
      </c>
      <c r="E75" s="9">
        <v>2.3864999999999998</v>
      </c>
      <c r="F75" s="9">
        <v>2.1587000000000001</v>
      </c>
      <c r="G75" s="9">
        <v>2.3552</v>
      </c>
      <c r="H75" s="9">
        <v>2.2736000000000001</v>
      </c>
      <c r="I75" s="9">
        <v>2.2814000000000001</v>
      </c>
      <c r="J75" s="9">
        <v>2.3089</v>
      </c>
      <c r="K75" s="9">
        <v>2.2515999999999998</v>
      </c>
      <c r="L75" s="9">
        <v>2.5718000000000001</v>
      </c>
      <c r="M75" s="9">
        <v>2.6314000000000002</v>
      </c>
      <c r="N75" s="9">
        <v>3.0491000000000001</v>
      </c>
      <c r="O75" s="11">
        <v>3.0491000000000001</v>
      </c>
    </row>
    <row r="76" spans="1:15" x14ac:dyDescent="0.3">
      <c r="A76" s="3" t="s">
        <v>46</v>
      </c>
      <c r="B76" s="4" t="s">
        <v>47</v>
      </c>
      <c r="C76" s="5">
        <v>2.5920999999999998</v>
      </c>
      <c r="D76" s="5">
        <v>2.4136000000000002</v>
      </c>
      <c r="E76" s="5">
        <v>2.4346999999999999</v>
      </c>
      <c r="F76" s="5">
        <v>2.1143999999999998</v>
      </c>
      <c r="G76" s="5">
        <v>2.3488000000000002</v>
      </c>
      <c r="H76" s="5">
        <v>2.2366999999999999</v>
      </c>
      <c r="I76" s="5">
        <v>2.3079000000000001</v>
      </c>
      <c r="J76" s="5">
        <v>2.2677</v>
      </c>
      <c r="K76" s="5">
        <v>2.2305999999999999</v>
      </c>
      <c r="L76" s="5">
        <v>2.5304000000000002</v>
      </c>
      <c r="M76" s="5">
        <v>2.6356999999999999</v>
      </c>
      <c r="N76" s="5">
        <v>3.1227</v>
      </c>
      <c r="O76" s="11">
        <v>3.1227</v>
      </c>
    </row>
    <row r="77" spans="1:15" x14ac:dyDescent="0.3">
      <c r="A77" s="7" t="s">
        <v>48</v>
      </c>
      <c r="B77" s="8" t="s">
        <v>49</v>
      </c>
      <c r="C77" s="9">
        <v>2.6652</v>
      </c>
      <c r="D77" s="9">
        <v>2.3246000000000002</v>
      </c>
      <c r="E77" s="9">
        <v>2.4110999999999998</v>
      </c>
      <c r="F77" s="9">
        <v>2.1922999999999999</v>
      </c>
      <c r="G77" s="9">
        <v>2.3353000000000002</v>
      </c>
      <c r="H77" s="9">
        <v>2.2919999999999998</v>
      </c>
      <c r="I77" s="9">
        <v>2.3532999999999999</v>
      </c>
      <c r="J77" s="9">
        <v>2.3512</v>
      </c>
      <c r="K77" s="9">
        <v>2.2307000000000001</v>
      </c>
      <c r="L77" s="9">
        <v>2.5192000000000001</v>
      </c>
      <c r="M77" s="9">
        <v>2.6393</v>
      </c>
      <c r="N77" s="9">
        <v>3.0920000000000001</v>
      </c>
      <c r="O77" s="11">
        <v>3.0920000000000001</v>
      </c>
    </row>
    <row r="78" spans="1:15" x14ac:dyDescent="0.3">
      <c r="A78" s="3" t="s">
        <v>50</v>
      </c>
      <c r="B78" s="4" t="s">
        <v>52</v>
      </c>
      <c r="C78" s="5">
        <v>1.3157000000000001</v>
      </c>
      <c r="D78" s="5">
        <v>1.1621999999999999</v>
      </c>
      <c r="E78" s="5">
        <v>1.2124999999999999</v>
      </c>
      <c r="F78" s="5">
        <v>1.0515000000000001</v>
      </c>
      <c r="G78" s="5">
        <v>1.1941999999999999</v>
      </c>
      <c r="H78" s="5">
        <v>1.1202000000000001</v>
      </c>
      <c r="I78" s="5">
        <v>1.1485000000000001</v>
      </c>
      <c r="J78" s="5">
        <v>1.1698</v>
      </c>
      <c r="K78" s="5">
        <v>1.1165</v>
      </c>
      <c r="L78" s="5">
        <v>1.2801</v>
      </c>
      <c r="M78" s="5">
        <v>1.3136000000000001</v>
      </c>
      <c r="N78" s="5">
        <v>1.5274000000000001</v>
      </c>
      <c r="O78" s="11">
        <v>1.5274000000000001</v>
      </c>
    </row>
    <row r="79" spans="1:15" x14ac:dyDescent="0.3">
      <c r="A79" s="7" t="s">
        <v>53</v>
      </c>
      <c r="B79" s="8" t="s">
        <v>54</v>
      </c>
      <c r="C79" s="9">
        <v>0.87339999999999995</v>
      </c>
      <c r="D79" s="9">
        <v>0.7732</v>
      </c>
      <c r="E79" s="9">
        <v>0.7823</v>
      </c>
      <c r="F79" s="9">
        <v>0.72289999999999999</v>
      </c>
      <c r="G79" s="9">
        <v>0.78129999999999999</v>
      </c>
      <c r="H79" s="9">
        <v>0.74790000000000001</v>
      </c>
      <c r="I79" s="9">
        <v>0.77359999999999995</v>
      </c>
      <c r="J79" s="9">
        <v>0.77070000000000005</v>
      </c>
      <c r="K79" s="9">
        <v>0.74860000000000004</v>
      </c>
      <c r="L79" s="9">
        <v>0.86829999999999996</v>
      </c>
      <c r="M79" s="9">
        <v>0.88239999999999996</v>
      </c>
      <c r="N79" s="9">
        <v>1.0074000000000001</v>
      </c>
      <c r="O79" s="11">
        <v>1.0074000000000001</v>
      </c>
    </row>
    <row r="80" spans="1:15" x14ac:dyDescent="0.3">
      <c r="A80" s="3" t="s">
        <v>55</v>
      </c>
      <c r="B80" s="4" t="s">
        <v>57</v>
      </c>
      <c r="C80" s="5">
        <v>0.86309999999999998</v>
      </c>
      <c r="D80" s="5">
        <v>0.76990000000000003</v>
      </c>
      <c r="E80" s="5">
        <v>0.78410000000000002</v>
      </c>
      <c r="F80" s="5">
        <v>0.7046</v>
      </c>
      <c r="G80" s="5">
        <v>0.77880000000000005</v>
      </c>
      <c r="H80" s="5">
        <v>0.75360000000000005</v>
      </c>
      <c r="I80" s="5">
        <v>0.77149999999999996</v>
      </c>
      <c r="J80" s="5">
        <v>0.7732</v>
      </c>
      <c r="K80" s="5">
        <v>0.74629999999999996</v>
      </c>
      <c r="L80" s="5">
        <v>0.84670000000000001</v>
      </c>
      <c r="M80" s="5">
        <v>0.88749999999999996</v>
      </c>
      <c r="N80" s="5">
        <v>1.0202</v>
      </c>
      <c r="O80" s="11">
        <v>1.0202</v>
      </c>
    </row>
    <row r="81" spans="1:15" x14ac:dyDescent="0.3">
      <c r="A81" s="7" t="s">
        <v>58</v>
      </c>
      <c r="B81" s="8" t="s">
        <v>60</v>
      </c>
      <c r="C81" s="9">
        <v>0.85960000000000003</v>
      </c>
      <c r="D81" s="9">
        <v>0.77790000000000004</v>
      </c>
      <c r="E81" s="9">
        <v>0.79510000000000003</v>
      </c>
      <c r="F81" s="9">
        <v>0.72470000000000001</v>
      </c>
      <c r="G81" s="9">
        <v>0.81169999999999998</v>
      </c>
      <c r="H81" s="9">
        <v>0.74739999999999995</v>
      </c>
      <c r="I81" s="9">
        <v>0.77959999999999996</v>
      </c>
      <c r="J81" s="9">
        <v>0.75480000000000003</v>
      </c>
      <c r="K81" s="9">
        <v>0.76119999999999999</v>
      </c>
      <c r="L81" s="9">
        <v>0.84909999999999997</v>
      </c>
      <c r="M81" s="9">
        <v>0.90010000000000001</v>
      </c>
      <c r="N81" s="9">
        <v>1.0232000000000001</v>
      </c>
      <c r="O81" s="11">
        <v>1.0232000000000001</v>
      </c>
    </row>
    <row r="82" spans="1:15" x14ac:dyDescent="0.3">
      <c r="A82" s="3" t="s">
        <v>61</v>
      </c>
      <c r="B82" s="4" t="s">
        <v>62</v>
      </c>
      <c r="C82" s="5">
        <v>1.7049000000000001</v>
      </c>
      <c r="D82" s="5">
        <v>1.5584</v>
      </c>
      <c r="E82" s="5">
        <v>1.5904</v>
      </c>
      <c r="F82" s="5">
        <v>1.4936</v>
      </c>
      <c r="G82" s="5">
        <v>1.5844</v>
      </c>
      <c r="H82" s="5">
        <v>1.4977</v>
      </c>
      <c r="I82" s="5">
        <v>1.5117</v>
      </c>
      <c r="J82" s="5">
        <v>1.5370999999999999</v>
      </c>
      <c r="K82" s="5">
        <v>1.4779</v>
      </c>
      <c r="L82" s="5">
        <v>1.7137</v>
      </c>
      <c r="M82" s="5">
        <v>1.7573000000000001</v>
      </c>
      <c r="N82" s="5">
        <v>2.0594000000000001</v>
      </c>
      <c r="O82" s="11">
        <v>2.0594000000000001</v>
      </c>
    </row>
    <row r="83" spans="1:15" x14ac:dyDescent="0.3">
      <c r="A83" s="7" t="s">
        <v>63</v>
      </c>
      <c r="B83" s="8" t="s">
        <v>64</v>
      </c>
      <c r="C83" s="9">
        <v>1.6937</v>
      </c>
      <c r="D83" s="9">
        <v>1.5537000000000001</v>
      </c>
      <c r="E83" s="9">
        <v>1.5947</v>
      </c>
      <c r="F83" s="9">
        <v>1.401</v>
      </c>
      <c r="G83" s="9">
        <v>1.5342</v>
      </c>
      <c r="H83" s="9">
        <v>1.4963</v>
      </c>
      <c r="I83" s="9">
        <v>1.5068999999999999</v>
      </c>
      <c r="J83" s="9">
        <v>1.5185</v>
      </c>
      <c r="K83" s="9">
        <v>1.4545999999999999</v>
      </c>
      <c r="L83" s="9">
        <v>1.7073</v>
      </c>
      <c r="M83" s="9">
        <v>1.7281</v>
      </c>
      <c r="N83" s="9">
        <v>2.0594999999999999</v>
      </c>
      <c r="O83" s="11">
        <v>2.0594999999999999</v>
      </c>
    </row>
    <row r="84" spans="1:15" x14ac:dyDescent="0.3">
      <c r="A84" s="3" t="s">
        <v>65</v>
      </c>
      <c r="B84" s="4" t="s">
        <v>66</v>
      </c>
      <c r="C84" s="5">
        <v>1.6936</v>
      </c>
      <c r="D84" s="5">
        <v>1.5871</v>
      </c>
      <c r="E84" s="5">
        <v>1.5944</v>
      </c>
      <c r="F84" s="5">
        <v>1.4166000000000001</v>
      </c>
      <c r="G84" s="5">
        <v>1.5811999999999999</v>
      </c>
      <c r="H84" s="5">
        <v>1.48</v>
      </c>
      <c r="I84" s="5">
        <v>1.5338000000000001</v>
      </c>
      <c r="J84" s="5">
        <v>1.5696000000000001</v>
      </c>
      <c r="K84" s="5">
        <v>1.5012000000000001</v>
      </c>
      <c r="L84" s="5">
        <v>1.6835</v>
      </c>
      <c r="M84" s="5">
        <v>1.7513000000000001</v>
      </c>
      <c r="N84" s="5">
        <v>2.0244</v>
      </c>
      <c r="O84" s="11">
        <v>2.0244</v>
      </c>
    </row>
    <row r="85" spans="1:15" x14ac:dyDescent="0.3">
      <c r="A85" s="7" t="s">
        <v>67</v>
      </c>
      <c r="B85" s="8" t="s">
        <v>68</v>
      </c>
      <c r="C85" s="9">
        <v>2.1347</v>
      </c>
      <c r="D85" s="9">
        <v>1.9275</v>
      </c>
      <c r="E85" s="9">
        <v>1.9922</v>
      </c>
      <c r="F85" s="9">
        <v>1.7586999999999999</v>
      </c>
      <c r="G85" s="9">
        <v>1.9714</v>
      </c>
      <c r="H85" s="9">
        <v>1.8511</v>
      </c>
      <c r="I85" s="9">
        <v>1.9819</v>
      </c>
      <c r="J85" s="9">
        <v>1.9080999999999999</v>
      </c>
      <c r="K85" s="9">
        <v>1.8629</v>
      </c>
      <c r="L85" s="9">
        <v>2.1255999999999999</v>
      </c>
      <c r="M85" s="9">
        <v>2.1503999999999999</v>
      </c>
      <c r="N85" s="9">
        <v>2.5421</v>
      </c>
      <c r="O85" s="11">
        <v>2.5421</v>
      </c>
    </row>
    <row r="86" spans="1:15" x14ac:dyDescent="0.3">
      <c r="A86" s="3" t="s">
        <v>69</v>
      </c>
      <c r="B86" s="4" t="s">
        <v>71</v>
      </c>
      <c r="C86" s="5">
        <v>3.4459</v>
      </c>
      <c r="D86" s="5">
        <v>3.1244999999999998</v>
      </c>
      <c r="E86" s="5">
        <v>3.1736</v>
      </c>
      <c r="F86" s="5">
        <v>2.8368000000000002</v>
      </c>
      <c r="G86" s="5">
        <v>3.1452</v>
      </c>
      <c r="H86" s="5">
        <v>3.0472000000000001</v>
      </c>
      <c r="I86" s="5">
        <v>3.0533999999999999</v>
      </c>
      <c r="J86" s="5">
        <v>3.1084000000000001</v>
      </c>
      <c r="K86" s="5">
        <v>2.9178000000000002</v>
      </c>
      <c r="L86" s="5">
        <v>3.4127000000000001</v>
      </c>
      <c r="M86" s="5">
        <v>3.5994999999999999</v>
      </c>
      <c r="N86" s="5">
        <v>4.0906000000000002</v>
      </c>
      <c r="O86" s="11">
        <v>4.0906000000000002</v>
      </c>
    </row>
    <row r="87" spans="1:15" x14ac:dyDescent="0.3">
      <c r="A87" s="7" t="s">
        <v>72</v>
      </c>
      <c r="B87" s="8" t="s">
        <v>73</v>
      </c>
      <c r="C87" s="9">
        <v>2.5720000000000001</v>
      </c>
      <c r="D87" s="9">
        <v>2.3054999999999999</v>
      </c>
      <c r="E87" s="9">
        <v>2.3843000000000001</v>
      </c>
      <c r="F87" s="9">
        <v>2.1160999999999999</v>
      </c>
      <c r="G87" s="9">
        <v>2.3441999999999998</v>
      </c>
      <c r="H87" s="9">
        <v>2.2256</v>
      </c>
      <c r="I87" s="9">
        <v>2.3268</v>
      </c>
      <c r="J87" s="9">
        <v>2.3191000000000002</v>
      </c>
      <c r="K87" s="9">
        <v>2.2332000000000001</v>
      </c>
      <c r="L87" s="9">
        <v>2.5448</v>
      </c>
      <c r="M87" s="9">
        <v>2.6415000000000002</v>
      </c>
      <c r="N87" s="9">
        <v>3.0383</v>
      </c>
      <c r="O87" s="11">
        <v>3.0383</v>
      </c>
    </row>
    <row r="88" spans="1:15" x14ac:dyDescent="0.3">
      <c r="A88" s="3" t="s">
        <v>74</v>
      </c>
      <c r="B88" s="4" t="s">
        <v>76</v>
      </c>
      <c r="C88" s="5">
        <v>2.1322999999999999</v>
      </c>
      <c r="D88" s="5">
        <v>1.9272</v>
      </c>
      <c r="E88" s="5">
        <v>1.9645999999999999</v>
      </c>
      <c r="F88" s="5">
        <v>1.7545999999999999</v>
      </c>
      <c r="G88" s="5">
        <v>1.9728000000000001</v>
      </c>
      <c r="H88" s="5">
        <v>1.8979999999999999</v>
      </c>
      <c r="I88" s="5">
        <v>1.9402999999999999</v>
      </c>
      <c r="J88" s="5">
        <v>1.9255</v>
      </c>
      <c r="K88" s="5">
        <v>1.837</v>
      </c>
      <c r="L88" s="5">
        <v>2.1421999999999999</v>
      </c>
      <c r="M88" s="5">
        <v>2.1817000000000002</v>
      </c>
      <c r="N88" s="5">
        <v>2.5379999999999998</v>
      </c>
      <c r="O88" s="11">
        <v>2.5379999999999998</v>
      </c>
    </row>
    <row r="89" spans="1:15" x14ac:dyDescent="0.3">
      <c r="A89" s="7" t="s">
        <v>77</v>
      </c>
      <c r="B89" s="8" t="s">
        <v>78</v>
      </c>
      <c r="C89" s="9">
        <v>1.4036999999999999</v>
      </c>
      <c r="D89" s="9">
        <v>1.2907999999999999</v>
      </c>
      <c r="E89" s="9">
        <v>1.3312999999999999</v>
      </c>
      <c r="F89" s="9">
        <v>1.1859</v>
      </c>
      <c r="G89" s="9">
        <v>1.3077000000000001</v>
      </c>
      <c r="H89" s="9">
        <v>1.258</v>
      </c>
      <c r="I89" s="9">
        <v>1.2867</v>
      </c>
      <c r="J89" s="9">
        <v>1.2601</v>
      </c>
      <c r="K89" s="9">
        <v>1.2217</v>
      </c>
      <c r="L89" s="9">
        <v>1.4450000000000001</v>
      </c>
      <c r="M89" s="9">
        <v>1.4672000000000001</v>
      </c>
      <c r="N89" s="9">
        <v>1.706</v>
      </c>
      <c r="O89" s="11">
        <v>1.706</v>
      </c>
    </row>
    <row r="90" spans="1:15" x14ac:dyDescent="0.3">
      <c r="A90" s="3" t="s">
        <v>79</v>
      </c>
      <c r="B90" s="4" t="s">
        <v>80</v>
      </c>
      <c r="C90" s="5">
        <v>1.7350000000000001</v>
      </c>
      <c r="D90" s="5">
        <v>1.5429999999999999</v>
      </c>
      <c r="E90" s="5">
        <v>1.56</v>
      </c>
      <c r="F90" s="5">
        <v>1.4337</v>
      </c>
      <c r="G90" s="5">
        <v>1.5447</v>
      </c>
      <c r="H90" s="5">
        <v>1.4937</v>
      </c>
      <c r="I90" s="5">
        <v>1.5276000000000001</v>
      </c>
      <c r="J90" s="5">
        <v>1.5375000000000001</v>
      </c>
      <c r="K90" s="5">
        <v>1.5232000000000001</v>
      </c>
      <c r="L90" s="5">
        <v>1.6977</v>
      </c>
      <c r="M90" s="5">
        <v>1.7517</v>
      </c>
      <c r="N90" s="5">
        <v>2.0383</v>
      </c>
      <c r="O90" s="11">
        <v>2.0383</v>
      </c>
    </row>
    <row r="91" spans="1:15" x14ac:dyDescent="0.3">
      <c r="A91" s="7" t="s">
        <v>81</v>
      </c>
      <c r="B91" s="8" t="s">
        <v>82</v>
      </c>
      <c r="C91" s="9">
        <v>1.7113</v>
      </c>
      <c r="D91" s="9">
        <v>1.5652999999999999</v>
      </c>
      <c r="E91" s="9">
        <v>1.5620000000000001</v>
      </c>
      <c r="F91" s="9">
        <v>1.4457</v>
      </c>
      <c r="G91" s="9">
        <v>1.5760000000000001</v>
      </c>
      <c r="H91" s="9">
        <v>1.4809000000000001</v>
      </c>
      <c r="I91" s="9">
        <v>1.54</v>
      </c>
      <c r="J91" s="9">
        <v>1.5243</v>
      </c>
      <c r="K91" s="9">
        <v>1.4812000000000001</v>
      </c>
      <c r="L91" s="9">
        <v>1.7298</v>
      </c>
      <c r="M91" s="9">
        <v>1.7948</v>
      </c>
      <c r="N91" s="9">
        <v>2.0347</v>
      </c>
      <c r="O91" s="11">
        <v>2.0347</v>
      </c>
    </row>
    <row r="92" spans="1:15" x14ac:dyDescent="0.3">
      <c r="A92" s="3" t="s">
        <v>83</v>
      </c>
      <c r="B92" s="4" t="s">
        <v>84</v>
      </c>
      <c r="C92" s="5">
        <v>1.7142999999999999</v>
      </c>
      <c r="D92" s="5">
        <v>1.5456000000000001</v>
      </c>
      <c r="E92" s="5">
        <v>1.6292</v>
      </c>
      <c r="F92" s="5">
        <v>1.4074</v>
      </c>
      <c r="G92" s="5">
        <v>1.5788</v>
      </c>
      <c r="H92" s="5">
        <v>1.4984999999999999</v>
      </c>
      <c r="I92" s="5">
        <v>1.5458000000000001</v>
      </c>
      <c r="J92" s="5">
        <v>1.5033000000000001</v>
      </c>
      <c r="K92" s="5">
        <v>1.4951000000000001</v>
      </c>
      <c r="L92" s="5">
        <v>1.7338</v>
      </c>
      <c r="M92" s="5">
        <v>1.7444999999999999</v>
      </c>
      <c r="N92" s="5">
        <v>2.0331000000000001</v>
      </c>
      <c r="O92" s="11">
        <v>2.0331000000000001</v>
      </c>
    </row>
    <row r="93" spans="1:15" x14ac:dyDescent="0.3">
      <c r="A93" s="7" t="s">
        <v>85</v>
      </c>
      <c r="B93" s="8" t="s">
        <v>86</v>
      </c>
      <c r="C93" s="9">
        <v>2.1187999999999998</v>
      </c>
      <c r="D93" s="9">
        <v>1.8942000000000001</v>
      </c>
      <c r="E93" s="9">
        <v>1.9941</v>
      </c>
      <c r="F93" s="9">
        <v>1.8214999999999999</v>
      </c>
      <c r="G93" s="9">
        <v>1.9993000000000001</v>
      </c>
      <c r="H93" s="9">
        <v>1.9675</v>
      </c>
      <c r="I93" s="9">
        <v>1.915</v>
      </c>
      <c r="J93" s="9">
        <v>1.8897999999999999</v>
      </c>
      <c r="K93" s="9">
        <v>1.8774999999999999</v>
      </c>
      <c r="L93" s="9">
        <v>2.1747999999999998</v>
      </c>
      <c r="M93" s="9">
        <v>2.2164999999999999</v>
      </c>
      <c r="N93" s="9">
        <v>2.5661999999999998</v>
      </c>
      <c r="O93" s="11">
        <v>2.5661999999999998</v>
      </c>
    </row>
    <row r="94" spans="1:15" x14ac:dyDescent="0.3">
      <c r="A94" s="3" t="s">
        <v>87</v>
      </c>
      <c r="B94" s="4" t="s">
        <v>88</v>
      </c>
      <c r="C94" s="5">
        <v>1.6855</v>
      </c>
      <c r="D94" s="5">
        <v>1.5442</v>
      </c>
      <c r="E94" s="5">
        <v>1.5884</v>
      </c>
      <c r="F94" s="5">
        <v>1.3889</v>
      </c>
      <c r="G94" s="5">
        <v>1.5582</v>
      </c>
      <c r="H94" s="5">
        <v>1.5441</v>
      </c>
      <c r="I94" s="5">
        <v>1.5198</v>
      </c>
      <c r="J94" s="5">
        <v>1.5316000000000001</v>
      </c>
      <c r="K94" s="5">
        <v>1.4977</v>
      </c>
      <c r="L94" s="5">
        <v>1.6932</v>
      </c>
      <c r="M94" s="5">
        <v>1.7652000000000001</v>
      </c>
      <c r="N94" s="5">
        <v>2.0388000000000002</v>
      </c>
      <c r="O94" s="11">
        <v>2.0388000000000002</v>
      </c>
    </row>
    <row r="95" spans="1:15" x14ac:dyDescent="0.3">
      <c r="A95" s="7" t="s">
        <v>89</v>
      </c>
      <c r="B95" s="8" t="s">
        <v>91</v>
      </c>
      <c r="C95" s="9">
        <v>2.5844999999999998</v>
      </c>
      <c r="D95" s="9">
        <v>2.3094000000000001</v>
      </c>
      <c r="E95" s="9">
        <v>2.3473000000000002</v>
      </c>
      <c r="F95" s="9">
        <v>2.1246</v>
      </c>
      <c r="G95" s="9">
        <v>2.3929999999999998</v>
      </c>
      <c r="H95" s="9">
        <v>2.2016</v>
      </c>
      <c r="I95" s="9">
        <v>2.3542999999999998</v>
      </c>
      <c r="J95" s="9">
        <v>2.3321000000000001</v>
      </c>
      <c r="K95" s="9">
        <v>2.1873999999999998</v>
      </c>
      <c r="L95" s="9">
        <v>2.6126</v>
      </c>
      <c r="M95" s="9">
        <v>2.6509</v>
      </c>
      <c r="N95" s="9">
        <v>3.0308999999999999</v>
      </c>
      <c r="O95" s="11">
        <v>3.0308999999999999</v>
      </c>
    </row>
    <row r="96" spans="1:15" x14ac:dyDescent="0.3">
      <c r="A96" s="3" t="s">
        <v>92</v>
      </c>
      <c r="B96" s="4" t="s">
        <v>93</v>
      </c>
      <c r="C96" s="5">
        <v>2.5533999999999999</v>
      </c>
      <c r="D96" s="5">
        <v>2.3285</v>
      </c>
      <c r="E96" s="5">
        <v>2.3344</v>
      </c>
      <c r="F96" s="5">
        <v>2.1101000000000001</v>
      </c>
      <c r="G96" s="5">
        <v>2.3466</v>
      </c>
      <c r="H96" s="5">
        <v>2.2513999999999998</v>
      </c>
      <c r="I96" s="5">
        <v>2.3268</v>
      </c>
      <c r="J96" s="5">
        <v>2.4234</v>
      </c>
      <c r="K96" s="5">
        <v>2.2309000000000001</v>
      </c>
      <c r="L96" s="5">
        <v>2.5564</v>
      </c>
      <c r="M96" s="5">
        <v>2.6286999999999998</v>
      </c>
      <c r="N96" s="5">
        <v>3.0251999999999999</v>
      </c>
      <c r="O96" s="11">
        <v>3.0251999999999999</v>
      </c>
    </row>
    <row r="97" spans="1:15" x14ac:dyDescent="0.3">
      <c r="A97" s="7" t="s">
        <v>94</v>
      </c>
      <c r="B97" s="8" t="s">
        <v>95</v>
      </c>
      <c r="C97" s="9">
        <v>6.8513000000000002</v>
      </c>
      <c r="D97" s="9">
        <v>6.2191999999999998</v>
      </c>
      <c r="E97" s="9">
        <v>6.3097000000000003</v>
      </c>
      <c r="F97" s="9">
        <v>5.7464000000000004</v>
      </c>
      <c r="G97" s="9">
        <v>6.2548000000000004</v>
      </c>
      <c r="H97" s="9">
        <v>6.0670999999999999</v>
      </c>
      <c r="I97" s="9">
        <v>6.2512999999999996</v>
      </c>
      <c r="J97" s="9">
        <v>6.0826000000000002</v>
      </c>
      <c r="K97" s="9">
        <v>5.8567999999999998</v>
      </c>
      <c r="L97" s="9">
        <v>6.7663000000000002</v>
      </c>
      <c r="M97" s="9">
        <v>7.0218999999999996</v>
      </c>
      <c r="N97" s="9">
        <v>8.2344000000000008</v>
      </c>
      <c r="O97" s="11">
        <v>8.2344000000000008</v>
      </c>
    </row>
    <row r="98" spans="1:15" x14ac:dyDescent="0.3">
      <c r="A98" s="3" t="s">
        <v>96</v>
      </c>
      <c r="B98" s="4" t="s">
        <v>97</v>
      </c>
      <c r="C98" s="5">
        <v>5.1797000000000004</v>
      </c>
      <c r="D98" s="5">
        <v>4.6138000000000003</v>
      </c>
      <c r="E98" s="5">
        <v>4.8581000000000003</v>
      </c>
      <c r="F98" s="5">
        <v>4.1860999999999997</v>
      </c>
      <c r="G98" s="5">
        <v>4.6712999999999996</v>
      </c>
      <c r="H98" s="5">
        <v>4.4438000000000004</v>
      </c>
      <c r="I98" s="5">
        <v>4.6025</v>
      </c>
      <c r="J98" s="5">
        <v>4.6570999999999998</v>
      </c>
      <c r="K98" s="5">
        <v>4.4149000000000003</v>
      </c>
      <c r="L98" s="5">
        <v>5.0590000000000002</v>
      </c>
      <c r="M98" s="5">
        <v>5.1988000000000003</v>
      </c>
      <c r="N98" s="5">
        <v>6.0551000000000004</v>
      </c>
      <c r="O98" s="11">
        <v>6.0551000000000004</v>
      </c>
    </row>
    <row r="99" spans="1:15" x14ac:dyDescent="0.3">
      <c r="A99" s="7" t="s">
        <v>98</v>
      </c>
      <c r="B99" s="8" t="s">
        <v>100</v>
      </c>
      <c r="C99" s="9">
        <v>1.7214</v>
      </c>
      <c r="D99" s="9">
        <v>1.5778000000000001</v>
      </c>
      <c r="E99" s="9">
        <v>1.5556000000000001</v>
      </c>
      <c r="F99" s="9">
        <v>1.3980999999999999</v>
      </c>
      <c r="G99" s="9">
        <v>1.5620000000000001</v>
      </c>
      <c r="H99" s="9">
        <v>1.4779</v>
      </c>
      <c r="I99" s="9">
        <v>1.5529999999999999</v>
      </c>
      <c r="J99" s="9">
        <v>1.5643</v>
      </c>
      <c r="K99" s="9">
        <v>1.4954000000000001</v>
      </c>
      <c r="L99" s="9">
        <v>1.7215</v>
      </c>
      <c r="M99" s="9">
        <v>1.7252000000000001</v>
      </c>
      <c r="N99" s="9">
        <v>2.0449999999999999</v>
      </c>
      <c r="O99" s="11">
        <v>2.0449999999999999</v>
      </c>
    </row>
    <row r="100" spans="1:15" x14ac:dyDescent="0.3">
      <c r="A100" s="3" t="s">
        <v>101</v>
      </c>
      <c r="B100" s="4" t="s">
        <v>102</v>
      </c>
      <c r="C100" s="5">
        <v>3.1381999999999999</v>
      </c>
      <c r="D100" s="5">
        <v>2.8115999999999999</v>
      </c>
      <c r="E100" s="5">
        <v>2.9321999999999999</v>
      </c>
      <c r="F100" s="5">
        <v>2.6791999999999998</v>
      </c>
      <c r="G100" s="5">
        <v>2.9152</v>
      </c>
      <c r="H100" s="5">
        <v>2.7841999999999998</v>
      </c>
      <c r="I100" s="5">
        <v>2.8319999999999999</v>
      </c>
      <c r="J100" s="5">
        <v>2.7765</v>
      </c>
      <c r="K100" s="5">
        <v>2.7081</v>
      </c>
      <c r="L100" s="5">
        <v>3.0889000000000002</v>
      </c>
      <c r="M100" s="5">
        <v>3.2195</v>
      </c>
      <c r="N100" s="5">
        <v>3.7490999999999999</v>
      </c>
      <c r="O100" s="11">
        <v>3.7490999999999999</v>
      </c>
    </row>
    <row r="101" spans="1:15" x14ac:dyDescent="0.3">
      <c r="A101" s="7" t="s">
        <v>103</v>
      </c>
      <c r="B101" s="8" t="s">
        <v>105</v>
      </c>
      <c r="C101" s="9">
        <v>1.1446000000000001</v>
      </c>
      <c r="D101" s="9">
        <v>1.0218</v>
      </c>
      <c r="E101" s="9">
        <v>1.0643</v>
      </c>
      <c r="F101" s="9">
        <v>0.96809999999999996</v>
      </c>
      <c r="G101" s="9">
        <v>1.0432999999999999</v>
      </c>
      <c r="H101" s="9">
        <v>0.99399999999999999</v>
      </c>
      <c r="I101" s="9">
        <v>1.0139</v>
      </c>
      <c r="J101" s="9">
        <v>1.0098</v>
      </c>
      <c r="K101" s="9">
        <v>1.0018</v>
      </c>
      <c r="L101" s="9">
        <v>1.1662999999999999</v>
      </c>
      <c r="M101" s="9">
        <v>1.1783999999999999</v>
      </c>
      <c r="N101" s="9">
        <v>1.3753</v>
      </c>
      <c r="O101" s="11">
        <v>1.3753</v>
      </c>
    </row>
    <row r="102" spans="1:15" x14ac:dyDescent="0.3">
      <c r="A102" s="3" t="s">
        <v>106</v>
      </c>
      <c r="B102" s="4" t="s">
        <v>108</v>
      </c>
      <c r="C102" s="5">
        <v>1.3120000000000001</v>
      </c>
      <c r="D102" s="5">
        <v>1.1372</v>
      </c>
      <c r="E102" s="5">
        <v>1.1890000000000001</v>
      </c>
      <c r="F102" s="5">
        <v>1.0653999999999999</v>
      </c>
      <c r="G102" s="5">
        <v>1.1871</v>
      </c>
      <c r="H102" s="5">
        <v>1.1419999999999999</v>
      </c>
      <c r="I102" s="5">
        <v>1.1725000000000001</v>
      </c>
      <c r="J102" s="5">
        <v>1.1620999999999999</v>
      </c>
      <c r="K102" s="5">
        <v>1.1002000000000001</v>
      </c>
      <c r="L102" s="5">
        <v>1.2811999999999999</v>
      </c>
      <c r="M102" s="5">
        <v>1.3159000000000001</v>
      </c>
      <c r="N102" s="5">
        <v>1.5387999999999999</v>
      </c>
      <c r="O102" s="11">
        <v>1.5387999999999999</v>
      </c>
    </row>
    <row r="103" spans="1:15" x14ac:dyDescent="0.3">
      <c r="A103" s="7" t="s">
        <v>109</v>
      </c>
      <c r="B103" s="8" t="s">
        <v>110</v>
      </c>
      <c r="C103" s="9">
        <v>0.21310000000000001</v>
      </c>
      <c r="D103" s="9">
        <v>0.19389999999999999</v>
      </c>
      <c r="E103" s="9">
        <v>0.19889999999999999</v>
      </c>
      <c r="F103" s="9">
        <v>0.17730000000000001</v>
      </c>
      <c r="G103" s="9">
        <v>0.19409999999999999</v>
      </c>
      <c r="H103" s="9">
        <v>0.186</v>
      </c>
      <c r="I103" s="9">
        <v>0.1961</v>
      </c>
      <c r="J103" s="9">
        <v>0.188</v>
      </c>
      <c r="K103" s="9">
        <v>0.18709999999999999</v>
      </c>
      <c r="L103" s="9">
        <v>0.21229999999999999</v>
      </c>
      <c r="M103" s="9">
        <v>0.22209999999999999</v>
      </c>
      <c r="N103" s="9">
        <v>0.2571</v>
      </c>
      <c r="O103" s="11">
        <v>0.2571</v>
      </c>
    </row>
    <row r="104" spans="1:15" x14ac:dyDescent="0.3">
      <c r="A104" s="3" t="s">
        <v>111</v>
      </c>
      <c r="B104" s="4" t="s">
        <v>112</v>
      </c>
      <c r="C104" s="5">
        <v>0.21510000000000001</v>
      </c>
      <c r="D104" s="5">
        <v>0.1963</v>
      </c>
      <c r="E104" s="5">
        <v>0.1986</v>
      </c>
      <c r="F104" s="5">
        <v>0.17710000000000001</v>
      </c>
      <c r="G104" s="5">
        <v>0.1953</v>
      </c>
      <c r="H104" s="5">
        <v>0.1875</v>
      </c>
      <c r="I104" s="5">
        <v>0.1928</v>
      </c>
      <c r="J104" s="5">
        <v>0.1928</v>
      </c>
      <c r="K104" s="5">
        <v>0.18720000000000001</v>
      </c>
      <c r="L104" s="5">
        <v>0.219</v>
      </c>
      <c r="M104" s="5">
        <v>0.22259999999999999</v>
      </c>
      <c r="N104" s="5">
        <v>0.25159999999999999</v>
      </c>
      <c r="O104" s="11">
        <v>0.25159999999999999</v>
      </c>
    </row>
    <row r="105" spans="1:15" x14ac:dyDescent="0.3">
      <c r="A105" s="7" t="s">
        <v>113</v>
      </c>
      <c r="B105" s="8" t="s">
        <v>114</v>
      </c>
      <c r="C105" s="9">
        <v>0.218</v>
      </c>
      <c r="D105" s="9">
        <v>0.19220000000000001</v>
      </c>
      <c r="E105" s="9">
        <v>0.20019999999999999</v>
      </c>
      <c r="F105" s="9">
        <v>0.1789</v>
      </c>
      <c r="G105" s="9">
        <v>0.1961</v>
      </c>
      <c r="H105" s="9">
        <v>0.18329999999999999</v>
      </c>
      <c r="I105" s="9">
        <v>0.1971</v>
      </c>
      <c r="J105" s="9">
        <v>0.19170000000000001</v>
      </c>
      <c r="K105" s="9">
        <v>0.182</v>
      </c>
      <c r="L105" s="9">
        <v>0.21590000000000001</v>
      </c>
      <c r="M105" s="9">
        <v>0.21829999999999999</v>
      </c>
      <c r="N105" s="9">
        <v>0.25319999999999998</v>
      </c>
      <c r="O105" s="11">
        <v>0.25319999999999998</v>
      </c>
    </row>
    <row r="106" spans="1:15" x14ac:dyDescent="0.3">
      <c r="A106" s="3" t="s">
        <v>115</v>
      </c>
      <c r="B106" s="4" t="s">
        <v>116</v>
      </c>
      <c r="C106" s="5">
        <v>0.35299999999999998</v>
      </c>
      <c r="D106" s="5">
        <v>0.33829999999999999</v>
      </c>
      <c r="E106" s="5">
        <v>0.32879999999999998</v>
      </c>
      <c r="F106" s="5">
        <v>0.2974</v>
      </c>
      <c r="G106" s="5">
        <v>0.33019999999999999</v>
      </c>
      <c r="H106" s="5">
        <v>0.3211</v>
      </c>
      <c r="I106" s="5">
        <v>0.31740000000000002</v>
      </c>
      <c r="J106" s="5">
        <v>0.3231</v>
      </c>
      <c r="K106" s="5">
        <v>0.30769999999999997</v>
      </c>
      <c r="L106" s="5">
        <v>0.36230000000000001</v>
      </c>
      <c r="M106" s="5">
        <v>0.36430000000000001</v>
      </c>
      <c r="N106" s="5">
        <v>0.43419999999999997</v>
      </c>
      <c r="O106" s="11">
        <v>0.43419999999999997</v>
      </c>
    </row>
    <row r="107" spans="1:15" x14ac:dyDescent="0.3">
      <c r="A107" s="7" t="s">
        <v>117</v>
      </c>
      <c r="B107" s="8" t="s">
        <v>118</v>
      </c>
      <c r="C107" s="9">
        <v>0.2137</v>
      </c>
      <c r="D107" s="9">
        <v>0.19450000000000001</v>
      </c>
      <c r="E107" s="9">
        <v>0.2079</v>
      </c>
      <c r="F107" s="9">
        <v>0.18049999999999999</v>
      </c>
      <c r="G107" s="9">
        <v>0.19400000000000001</v>
      </c>
      <c r="H107" s="9">
        <v>0.18659999999999999</v>
      </c>
      <c r="I107" s="9">
        <v>0.19020000000000001</v>
      </c>
      <c r="J107" s="9">
        <v>0.19189999999999999</v>
      </c>
      <c r="K107" s="9">
        <v>0.1855</v>
      </c>
      <c r="L107" s="9">
        <v>0.2137</v>
      </c>
      <c r="M107" s="9">
        <v>0.22239999999999999</v>
      </c>
      <c r="N107" s="9">
        <v>0.25619999999999998</v>
      </c>
      <c r="O107" s="11">
        <v>0.25619999999999998</v>
      </c>
    </row>
    <row r="108" spans="1:15" x14ac:dyDescent="0.3">
      <c r="A108" s="3" t="s">
        <v>119</v>
      </c>
      <c r="B108" s="4" t="s">
        <v>120</v>
      </c>
      <c r="C108" s="5">
        <v>0.21629999999999999</v>
      </c>
      <c r="D108" s="5">
        <v>0.19389999999999999</v>
      </c>
      <c r="E108" s="5">
        <v>0.20080000000000001</v>
      </c>
      <c r="F108" s="5">
        <v>0.17660000000000001</v>
      </c>
      <c r="G108" s="5">
        <v>0.1983</v>
      </c>
      <c r="H108" s="5">
        <v>0.18609999999999999</v>
      </c>
      <c r="I108" s="5">
        <v>0.19070000000000001</v>
      </c>
      <c r="J108" s="5">
        <v>0.19120000000000001</v>
      </c>
      <c r="K108" s="5">
        <v>0.18340000000000001</v>
      </c>
      <c r="L108" s="5">
        <v>0.21510000000000001</v>
      </c>
      <c r="M108" s="5">
        <v>0.21629999999999999</v>
      </c>
      <c r="N108" s="5">
        <v>0.25380000000000003</v>
      </c>
      <c r="O108" s="11">
        <v>0.25380000000000003</v>
      </c>
    </row>
    <row r="109" spans="1:15" x14ac:dyDescent="0.3">
      <c r="A109" s="7" t="s">
        <v>121</v>
      </c>
      <c r="B109" s="8" t="s">
        <v>122</v>
      </c>
      <c r="C109" s="9">
        <v>0.21490000000000001</v>
      </c>
      <c r="D109" s="9">
        <v>0.19420000000000001</v>
      </c>
      <c r="E109" s="9">
        <v>0.19980000000000001</v>
      </c>
      <c r="F109" s="9">
        <v>0.1759</v>
      </c>
      <c r="G109" s="9">
        <v>0.19600000000000001</v>
      </c>
      <c r="H109" s="9">
        <v>0.189</v>
      </c>
      <c r="I109" s="9">
        <v>0.19289999999999999</v>
      </c>
      <c r="J109" s="9">
        <v>0.20430000000000001</v>
      </c>
      <c r="K109" s="9">
        <v>0.189</v>
      </c>
      <c r="L109" s="9">
        <v>0.21310000000000001</v>
      </c>
      <c r="M109" s="9">
        <v>0.21690000000000001</v>
      </c>
      <c r="N109" s="9">
        <v>0.25669999999999998</v>
      </c>
      <c r="O109" s="11">
        <v>0.25669999999999998</v>
      </c>
    </row>
    <row r="110" spans="1:15" x14ac:dyDescent="0.3">
      <c r="A110" s="3" t="s">
        <v>123</v>
      </c>
      <c r="B110" s="4" t="s">
        <v>124</v>
      </c>
      <c r="C110" s="5">
        <v>0.42749999999999999</v>
      </c>
      <c r="D110" s="5">
        <v>0.38379999999999997</v>
      </c>
      <c r="E110" s="5">
        <v>0.4052</v>
      </c>
      <c r="F110" s="5">
        <v>0.36320000000000002</v>
      </c>
      <c r="G110" s="5">
        <v>0.39079999999999998</v>
      </c>
      <c r="H110" s="5">
        <v>0.37430000000000002</v>
      </c>
      <c r="I110" s="5">
        <v>0.38129999999999997</v>
      </c>
      <c r="J110" s="5">
        <v>0.38369999999999999</v>
      </c>
      <c r="K110" s="5">
        <v>0.36530000000000001</v>
      </c>
      <c r="L110" s="5">
        <v>0.42809999999999998</v>
      </c>
      <c r="M110" s="5">
        <v>0.43790000000000001</v>
      </c>
      <c r="N110" s="5">
        <v>0.5101</v>
      </c>
      <c r="O110" s="11">
        <v>0.5101</v>
      </c>
    </row>
    <row r="111" spans="1:15" x14ac:dyDescent="0.3">
      <c r="A111" s="7" t="s">
        <v>125</v>
      </c>
      <c r="B111" s="8" t="s">
        <v>126</v>
      </c>
      <c r="C111" s="9">
        <v>0.42970000000000003</v>
      </c>
      <c r="D111" s="9">
        <v>0.38579999999999998</v>
      </c>
      <c r="E111" s="9">
        <v>0.38829999999999998</v>
      </c>
      <c r="F111" s="9">
        <v>0.36409999999999998</v>
      </c>
      <c r="G111" s="9">
        <v>0.39140000000000003</v>
      </c>
      <c r="H111" s="9">
        <v>0.38109999999999999</v>
      </c>
      <c r="I111" s="9">
        <v>0.38109999999999999</v>
      </c>
      <c r="J111" s="9">
        <v>0.38419999999999999</v>
      </c>
      <c r="K111" s="9">
        <v>0.36780000000000002</v>
      </c>
      <c r="L111" s="9">
        <v>0.42499999999999999</v>
      </c>
      <c r="M111" s="9">
        <v>0.44230000000000003</v>
      </c>
      <c r="N111" s="9">
        <v>0.51239999999999997</v>
      </c>
      <c r="O111" s="11">
        <v>0.51239999999999997</v>
      </c>
    </row>
    <row r="112" spans="1:15" x14ac:dyDescent="0.3">
      <c r="A112" s="3" t="s">
        <v>127</v>
      </c>
      <c r="B112" s="4" t="s">
        <v>128</v>
      </c>
      <c r="C112" s="5">
        <v>0.42499999999999999</v>
      </c>
      <c r="D112" s="5">
        <v>0.39350000000000002</v>
      </c>
      <c r="E112" s="5">
        <v>0.39190000000000003</v>
      </c>
      <c r="F112" s="5">
        <v>0.35539999999999999</v>
      </c>
      <c r="G112" s="5">
        <v>0.39250000000000002</v>
      </c>
      <c r="H112" s="5">
        <v>0.37640000000000001</v>
      </c>
      <c r="I112" s="5">
        <v>0.38219999999999998</v>
      </c>
      <c r="J112" s="5">
        <v>0.38629999999999998</v>
      </c>
      <c r="K112" s="5">
        <v>0.38150000000000001</v>
      </c>
      <c r="L112" s="5">
        <v>0.4259</v>
      </c>
      <c r="M112" s="5">
        <v>0.43369999999999997</v>
      </c>
      <c r="N112" s="5">
        <v>0.51339999999999997</v>
      </c>
      <c r="O112" s="11">
        <v>0.51339999999999997</v>
      </c>
    </row>
    <row r="113" spans="1:15" x14ac:dyDescent="0.3">
      <c r="A113" s="7" t="s">
        <v>129</v>
      </c>
      <c r="B113" s="8" t="s">
        <v>130</v>
      </c>
      <c r="C113" s="9">
        <v>0.21110000000000001</v>
      </c>
      <c r="D113" s="9">
        <v>0.1928</v>
      </c>
      <c r="E113" s="9">
        <v>0.19439999999999999</v>
      </c>
      <c r="F113" s="9">
        <v>0.18210000000000001</v>
      </c>
      <c r="G113" s="9">
        <v>0.19670000000000001</v>
      </c>
      <c r="H113" s="9">
        <v>0.192</v>
      </c>
      <c r="I113" s="9">
        <v>0.1938</v>
      </c>
      <c r="J113" s="9">
        <v>0.19409999999999999</v>
      </c>
      <c r="K113" s="9">
        <v>0.18429999999999999</v>
      </c>
      <c r="L113" s="9">
        <v>0.21340000000000001</v>
      </c>
      <c r="M113" s="9">
        <v>0.21659999999999999</v>
      </c>
      <c r="N113" s="9">
        <v>0.25559999999999999</v>
      </c>
      <c r="O113" s="11">
        <v>0.25559999999999999</v>
      </c>
    </row>
    <row r="114" spans="1:15" x14ac:dyDescent="0.3">
      <c r="A114" s="3" t="s">
        <v>131</v>
      </c>
      <c r="B114" s="4" t="s">
        <v>132</v>
      </c>
      <c r="C114" s="5">
        <v>0.42530000000000001</v>
      </c>
      <c r="D114" s="5">
        <v>0.38429999999999997</v>
      </c>
      <c r="E114" s="5">
        <v>0.39560000000000001</v>
      </c>
      <c r="F114" s="5">
        <v>0.36470000000000002</v>
      </c>
      <c r="G114" s="5">
        <v>0.39419999999999999</v>
      </c>
      <c r="H114" s="5">
        <v>0.38159999999999999</v>
      </c>
      <c r="I114" s="5">
        <v>0.37240000000000001</v>
      </c>
      <c r="J114" s="5">
        <v>0.38750000000000001</v>
      </c>
      <c r="K114" s="5">
        <v>0.36699999999999999</v>
      </c>
      <c r="L114" s="5">
        <v>0.42980000000000002</v>
      </c>
      <c r="M114" s="5">
        <v>0.4501</v>
      </c>
      <c r="N114" s="5">
        <v>0.51039999999999996</v>
      </c>
      <c r="O114" s="11">
        <v>0.51039999999999996</v>
      </c>
    </row>
    <row r="115" spans="1:15" ht="18" customHeight="1" x14ac:dyDescent="0.3">
      <c r="A115" s="12" t="s">
        <v>147</v>
      </c>
      <c r="B115" s="12" t="s">
        <v>148</v>
      </c>
      <c r="C115" s="13">
        <v>21.105799999999999</v>
      </c>
      <c r="D115" s="13">
        <v>19.523099999999999</v>
      </c>
      <c r="E115" s="13">
        <v>19.650099999999998</v>
      </c>
      <c r="F115" s="13">
        <v>17.8659</v>
      </c>
      <c r="G115" s="13">
        <v>20.498699999999999</v>
      </c>
      <c r="H115" s="13">
        <v>18.6494</v>
      </c>
      <c r="I115" s="13">
        <v>18.965399999999999</v>
      </c>
      <c r="J115" s="13">
        <v>19.185400000000001</v>
      </c>
      <c r="K115" s="13">
        <v>18.707999999999998</v>
      </c>
      <c r="L115" s="13">
        <v>21.306899999999999</v>
      </c>
      <c r="M115" s="13">
        <v>21.9115</v>
      </c>
      <c r="N115" s="13">
        <v>25.667400000000001</v>
      </c>
      <c r="O115" s="13">
        <v>25.667400000000001</v>
      </c>
    </row>
    <row r="117" spans="1:15" ht="22.05" customHeight="1" x14ac:dyDescent="0.3">
      <c r="A117" s="26" t="s">
        <v>150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ht="30" customHeight="1" x14ac:dyDescent="0.3">
      <c r="A118" s="1" t="s">
        <v>3</v>
      </c>
      <c r="B118" s="1" t="s">
        <v>5</v>
      </c>
      <c r="C118" s="2" t="s">
        <v>12</v>
      </c>
      <c r="D118" s="2" t="s">
        <v>133</v>
      </c>
      <c r="E118" s="2" t="s">
        <v>134</v>
      </c>
      <c r="F118" s="2" t="s">
        <v>135</v>
      </c>
      <c r="G118" s="2" t="s">
        <v>136</v>
      </c>
      <c r="H118" s="2" t="s">
        <v>137</v>
      </c>
      <c r="I118" s="2" t="s">
        <v>138</v>
      </c>
      <c r="J118" s="2" t="s">
        <v>139</v>
      </c>
      <c r="K118" s="2" t="s">
        <v>140</v>
      </c>
      <c r="L118" s="2" t="s">
        <v>141</v>
      </c>
      <c r="M118" s="2" t="s">
        <v>142</v>
      </c>
      <c r="N118" s="2" t="s">
        <v>143</v>
      </c>
      <c r="O118" s="1" t="s">
        <v>146</v>
      </c>
    </row>
    <row r="119" spans="1:15" x14ac:dyDescent="0.3">
      <c r="A119" s="3" t="s">
        <v>13</v>
      </c>
      <c r="B119" s="4" t="s">
        <v>15</v>
      </c>
      <c r="C119" s="5">
        <v>1680.4739</v>
      </c>
      <c r="D119" s="5">
        <v>1353.2783999999999</v>
      </c>
      <c r="E119" s="5">
        <v>1533.7348</v>
      </c>
      <c r="F119" s="5">
        <v>1311.0260000000001</v>
      </c>
      <c r="G119" s="5">
        <v>1523.8942</v>
      </c>
      <c r="H119" s="5">
        <v>1398.1921</v>
      </c>
      <c r="I119" s="5">
        <v>1492.6449</v>
      </c>
      <c r="J119" s="5">
        <v>1482.9684999999999</v>
      </c>
      <c r="K119" s="5">
        <v>1389.7302</v>
      </c>
      <c r="L119" s="5">
        <v>1678.0635</v>
      </c>
      <c r="M119" s="5">
        <v>1663.4865</v>
      </c>
      <c r="N119" s="5">
        <v>2037.0228999999999</v>
      </c>
      <c r="O119" s="11">
        <v>18544.515899999999</v>
      </c>
    </row>
    <row r="120" spans="1:15" x14ac:dyDescent="0.3">
      <c r="A120" s="7" t="s">
        <v>17</v>
      </c>
      <c r="B120" s="8" t="s">
        <v>19</v>
      </c>
      <c r="C120" s="9">
        <v>836.63289999999995</v>
      </c>
      <c r="D120" s="9">
        <v>677.39880000000005</v>
      </c>
      <c r="E120" s="9">
        <v>770.29380000000003</v>
      </c>
      <c r="F120" s="9">
        <v>655.12210000000005</v>
      </c>
      <c r="G120" s="9">
        <v>762.84199999999998</v>
      </c>
      <c r="H120" s="9">
        <v>698.60990000000004</v>
      </c>
      <c r="I120" s="9">
        <v>742.64689999999996</v>
      </c>
      <c r="J120" s="9">
        <v>740.90539999999999</v>
      </c>
      <c r="K120" s="9">
        <v>688.69460000000004</v>
      </c>
      <c r="L120" s="9">
        <v>833.7011</v>
      </c>
      <c r="M120" s="9">
        <v>832.26599999999996</v>
      </c>
      <c r="N120" s="9">
        <v>1016.2753</v>
      </c>
      <c r="O120" s="11">
        <v>9255.3887999999988</v>
      </c>
    </row>
    <row r="121" spans="1:15" x14ac:dyDescent="0.3">
      <c r="A121" s="3" t="s">
        <v>20</v>
      </c>
      <c r="B121" s="4" t="s">
        <v>21</v>
      </c>
      <c r="C121" s="5">
        <v>673.40070000000003</v>
      </c>
      <c r="D121" s="5">
        <v>537.18960000000004</v>
      </c>
      <c r="E121" s="5">
        <v>614.48440000000005</v>
      </c>
      <c r="F121" s="5">
        <v>524.98180000000002</v>
      </c>
      <c r="G121" s="5">
        <v>607.87929999999994</v>
      </c>
      <c r="H121" s="5">
        <v>558.25279999999998</v>
      </c>
      <c r="I121" s="5">
        <v>597.77980000000002</v>
      </c>
      <c r="J121" s="5">
        <v>595.80359999999996</v>
      </c>
      <c r="K121" s="5">
        <v>551.13559999999995</v>
      </c>
      <c r="L121" s="5">
        <v>673.22109999999998</v>
      </c>
      <c r="M121" s="5">
        <v>667.51440000000002</v>
      </c>
      <c r="N121" s="5">
        <v>814.69079999999997</v>
      </c>
      <c r="O121" s="11">
        <v>7416.3339000000014</v>
      </c>
    </row>
    <row r="122" spans="1:15" x14ac:dyDescent="0.3">
      <c r="A122" s="7" t="s">
        <v>22</v>
      </c>
      <c r="B122" s="8" t="s">
        <v>23</v>
      </c>
      <c r="C122" s="9">
        <v>558.20029999999997</v>
      </c>
      <c r="D122" s="9">
        <v>451.13979999999998</v>
      </c>
      <c r="E122" s="9">
        <v>511.19439999999997</v>
      </c>
      <c r="F122" s="9">
        <v>436.66829999999999</v>
      </c>
      <c r="G122" s="9">
        <v>507.29239999999999</v>
      </c>
      <c r="H122" s="9">
        <v>466.85019999999997</v>
      </c>
      <c r="I122" s="9">
        <v>496.71100000000001</v>
      </c>
      <c r="J122" s="9">
        <v>495.4665</v>
      </c>
      <c r="K122" s="9">
        <v>459.0958</v>
      </c>
      <c r="L122" s="9">
        <v>558.73080000000004</v>
      </c>
      <c r="M122" s="9">
        <v>553.97749999999996</v>
      </c>
      <c r="N122" s="9">
        <v>677.36890000000005</v>
      </c>
      <c r="O122" s="11">
        <v>6172.6958999999997</v>
      </c>
    </row>
    <row r="123" spans="1:15" x14ac:dyDescent="0.3">
      <c r="A123" s="3" t="s">
        <v>24</v>
      </c>
      <c r="B123" s="4" t="s">
        <v>25</v>
      </c>
      <c r="C123" s="5">
        <v>603.98429999999996</v>
      </c>
      <c r="D123" s="5">
        <v>486.92</v>
      </c>
      <c r="E123" s="5">
        <v>552.4348</v>
      </c>
      <c r="F123" s="5">
        <v>473.30180000000001</v>
      </c>
      <c r="G123" s="5">
        <v>549.42740000000003</v>
      </c>
      <c r="H123" s="5">
        <v>502.82749999999999</v>
      </c>
      <c r="I123" s="5">
        <v>535.36530000000005</v>
      </c>
      <c r="J123" s="5">
        <v>537.3614</v>
      </c>
      <c r="K123" s="5">
        <v>495.38290000000001</v>
      </c>
      <c r="L123" s="5">
        <v>601.18690000000004</v>
      </c>
      <c r="M123" s="5">
        <v>598.91240000000005</v>
      </c>
      <c r="N123" s="5">
        <v>730.21550000000002</v>
      </c>
      <c r="O123" s="11">
        <v>6667.3201999999992</v>
      </c>
    </row>
    <row r="124" spans="1:15" x14ac:dyDescent="0.3">
      <c r="A124" s="7" t="s">
        <v>26</v>
      </c>
      <c r="B124" s="8" t="s">
        <v>27</v>
      </c>
      <c r="C124" s="9">
        <v>401.85820000000001</v>
      </c>
      <c r="D124" s="9">
        <v>326.02280000000002</v>
      </c>
      <c r="E124" s="9">
        <v>367.43680000000001</v>
      </c>
      <c r="F124" s="9">
        <v>315.19619999999998</v>
      </c>
      <c r="G124" s="9">
        <v>364.6653</v>
      </c>
      <c r="H124" s="9">
        <v>335.62560000000002</v>
      </c>
      <c r="I124" s="9">
        <v>355.7518</v>
      </c>
      <c r="J124" s="9">
        <v>354.67219999999998</v>
      </c>
      <c r="K124" s="9">
        <v>331.36630000000002</v>
      </c>
      <c r="L124" s="9">
        <v>400.2124</v>
      </c>
      <c r="M124" s="9">
        <v>399.98340000000002</v>
      </c>
      <c r="N124" s="9">
        <v>488.39409999999998</v>
      </c>
      <c r="O124" s="11">
        <v>4441.1851000000006</v>
      </c>
    </row>
    <row r="125" spans="1:15" x14ac:dyDescent="0.3">
      <c r="A125" s="3" t="s">
        <v>28</v>
      </c>
      <c r="B125" s="4" t="s">
        <v>29</v>
      </c>
      <c r="C125" s="5">
        <v>134.1764</v>
      </c>
      <c r="D125" s="5">
        <v>108.54640000000001</v>
      </c>
      <c r="E125" s="5">
        <v>122.1812</v>
      </c>
      <c r="F125" s="5">
        <v>105.6238</v>
      </c>
      <c r="G125" s="5">
        <v>121.85299999999999</v>
      </c>
      <c r="H125" s="5">
        <v>112.2182</v>
      </c>
      <c r="I125" s="5">
        <v>118.84699999999999</v>
      </c>
      <c r="J125" s="5">
        <v>118.98739999999999</v>
      </c>
      <c r="K125" s="5">
        <v>110.4984</v>
      </c>
      <c r="L125" s="5">
        <v>134.26759999999999</v>
      </c>
      <c r="M125" s="5">
        <v>133.16309999999999</v>
      </c>
      <c r="N125" s="5">
        <v>162.92140000000001</v>
      </c>
      <c r="O125" s="11">
        <v>1483.2838999999999</v>
      </c>
    </row>
    <row r="126" spans="1:15" x14ac:dyDescent="0.3">
      <c r="A126" s="7" t="s">
        <v>31</v>
      </c>
      <c r="B126" s="8" t="s">
        <v>32</v>
      </c>
      <c r="C126" s="9">
        <v>403.92520000000002</v>
      </c>
      <c r="D126" s="9">
        <v>323.88940000000002</v>
      </c>
      <c r="E126" s="9">
        <v>369.58730000000003</v>
      </c>
      <c r="F126" s="9">
        <v>316.02229999999997</v>
      </c>
      <c r="G126" s="9">
        <v>365.69959999999998</v>
      </c>
      <c r="H126" s="9">
        <v>337.31299999999999</v>
      </c>
      <c r="I126" s="9">
        <v>355.1284</v>
      </c>
      <c r="J126" s="9">
        <v>356.24090000000001</v>
      </c>
      <c r="K126" s="9">
        <v>329.67899999999997</v>
      </c>
      <c r="L126" s="9">
        <v>401.79730000000001</v>
      </c>
      <c r="M126" s="9">
        <v>400.2518</v>
      </c>
      <c r="N126" s="9">
        <v>487.70600000000002</v>
      </c>
      <c r="O126" s="11">
        <v>4447.2402000000002</v>
      </c>
    </row>
    <row r="127" spans="1:15" x14ac:dyDescent="0.3">
      <c r="A127" s="3" t="s">
        <v>33</v>
      </c>
      <c r="B127" s="4" t="s">
        <v>35</v>
      </c>
      <c r="C127" s="5">
        <v>167.57810000000001</v>
      </c>
      <c r="D127" s="5">
        <v>135.38499999999999</v>
      </c>
      <c r="E127" s="5">
        <v>153.00370000000001</v>
      </c>
      <c r="F127" s="5">
        <v>131.52930000000001</v>
      </c>
      <c r="G127" s="5">
        <v>151.90289999999999</v>
      </c>
      <c r="H127" s="5">
        <v>140.13229999999999</v>
      </c>
      <c r="I127" s="5">
        <v>148.38480000000001</v>
      </c>
      <c r="J127" s="5">
        <v>148.6754</v>
      </c>
      <c r="K127" s="5">
        <v>137.76230000000001</v>
      </c>
      <c r="L127" s="5">
        <v>167.19069999999999</v>
      </c>
      <c r="M127" s="5">
        <v>166.11920000000001</v>
      </c>
      <c r="N127" s="5">
        <v>204.30860000000001</v>
      </c>
      <c r="O127" s="11">
        <v>1851.972300000001</v>
      </c>
    </row>
    <row r="128" spans="1:15" x14ac:dyDescent="0.3">
      <c r="A128" s="7" t="s">
        <v>36</v>
      </c>
      <c r="B128" s="8" t="s">
        <v>37</v>
      </c>
      <c r="C128" s="9">
        <v>134.0582</v>
      </c>
      <c r="D128" s="9">
        <v>108.3357</v>
      </c>
      <c r="E128" s="9">
        <v>122.3402</v>
      </c>
      <c r="F128" s="9">
        <v>105.2867</v>
      </c>
      <c r="G128" s="9">
        <v>121.447</v>
      </c>
      <c r="H128" s="9">
        <v>111.5488</v>
      </c>
      <c r="I128" s="9">
        <v>118.9705</v>
      </c>
      <c r="J128" s="9">
        <v>118.7432</v>
      </c>
      <c r="K128" s="9">
        <v>110.71769999999999</v>
      </c>
      <c r="L128" s="9">
        <v>133.69460000000001</v>
      </c>
      <c r="M128" s="9">
        <v>133.10849999999999</v>
      </c>
      <c r="N128" s="9">
        <v>163.45490000000001</v>
      </c>
      <c r="O128" s="11">
        <v>1481.7059999999999</v>
      </c>
    </row>
    <row r="129" spans="1:15" x14ac:dyDescent="0.3">
      <c r="A129" s="3" t="s">
        <v>38</v>
      </c>
      <c r="B129" s="4" t="s">
        <v>39</v>
      </c>
      <c r="C129" s="5">
        <v>268.1284</v>
      </c>
      <c r="D129" s="5">
        <v>216.34979999999999</v>
      </c>
      <c r="E129" s="5">
        <v>246.64429999999999</v>
      </c>
      <c r="F129" s="5">
        <v>210.40379999999999</v>
      </c>
      <c r="G129" s="5">
        <v>243.4761</v>
      </c>
      <c r="H129" s="5">
        <v>223.74520000000001</v>
      </c>
      <c r="I129" s="5">
        <v>237.57640000000001</v>
      </c>
      <c r="J129" s="5">
        <v>237.72460000000001</v>
      </c>
      <c r="K129" s="5">
        <v>220.3629</v>
      </c>
      <c r="L129" s="5">
        <v>267.53620000000001</v>
      </c>
      <c r="M129" s="5">
        <v>266.70749999999998</v>
      </c>
      <c r="N129" s="5">
        <v>325.04199999999997</v>
      </c>
      <c r="O129" s="11">
        <v>2963.6972000000001</v>
      </c>
    </row>
    <row r="130" spans="1:15" x14ac:dyDescent="0.3">
      <c r="A130" s="7" t="s">
        <v>40</v>
      </c>
      <c r="B130" s="8" t="s">
        <v>41</v>
      </c>
      <c r="C130" s="9">
        <v>100.6865</v>
      </c>
      <c r="D130" s="9">
        <v>81.0779</v>
      </c>
      <c r="E130" s="9">
        <v>92.108400000000003</v>
      </c>
      <c r="F130" s="9">
        <v>78.634699999999995</v>
      </c>
      <c r="G130" s="9">
        <v>91.399299999999997</v>
      </c>
      <c r="H130" s="9">
        <v>83.864000000000004</v>
      </c>
      <c r="I130" s="9">
        <v>89.322100000000006</v>
      </c>
      <c r="J130" s="9">
        <v>89.290999999999997</v>
      </c>
      <c r="K130" s="9">
        <v>83.106200000000001</v>
      </c>
      <c r="L130" s="9">
        <v>100.6816</v>
      </c>
      <c r="M130" s="9">
        <v>99.878</v>
      </c>
      <c r="N130" s="9">
        <v>122.0128</v>
      </c>
      <c r="O130" s="11">
        <v>1112.0625</v>
      </c>
    </row>
    <row r="131" spans="1:15" x14ac:dyDescent="0.3">
      <c r="A131" s="3" t="s">
        <v>42</v>
      </c>
      <c r="B131" s="4" t="s">
        <v>43</v>
      </c>
      <c r="C131" s="5">
        <v>100.70440000000001</v>
      </c>
      <c r="D131" s="5">
        <v>80.718599999999995</v>
      </c>
      <c r="E131" s="5">
        <v>92.233400000000003</v>
      </c>
      <c r="F131" s="5">
        <v>78.424000000000007</v>
      </c>
      <c r="G131" s="5">
        <v>91.308199999999999</v>
      </c>
      <c r="H131" s="5">
        <v>84.075500000000005</v>
      </c>
      <c r="I131" s="5">
        <v>89.066599999999994</v>
      </c>
      <c r="J131" s="5">
        <v>89.235799999999998</v>
      </c>
      <c r="K131" s="5">
        <v>82.915999999999997</v>
      </c>
      <c r="L131" s="5">
        <v>101.14619999999999</v>
      </c>
      <c r="M131" s="5">
        <v>99.729799999999997</v>
      </c>
      <c r="N131" s="5">
        <v>121.72839999999999</v>
      </c>
      <c r="O131" s="11">
        <v>1111.2869000000001</v>
      </c>
    </row>
    <row r="132" spans="1:15" x14ac:dyDescent="0.3">
      <c r="A132" s="7" t="s">
        <v>44</v>
      </c>
      <c r="B132" s="8" t="s">
        <v>45</v>
      </c>
      <c r="C132" s="9">
        <v>201.2287</v>
      </c>
      <c r="D132" s="9">
        <v>162.46080000000001</v>
      </c>
      <c r="E132" s="9">
        <v>184.42250000000001</v>
      </c>
      <c r="F132" s="9">
        <v>157.7877</v>
      </c>
      <c r="G132" s="9">
        <v>183.01339999999999</v>
      </c>
      <c r="H132" s="9">
        <v>167.9187</v>
      </c>
      <c r="I132" s="9">
        <v>178.41300000000001</v>
      </c>
      <c r="J132" s="9">
        <v>178.1309</v>
      </c>
      <c r="K132" s="9">
        <v>166.36600000000001</v>
      </c>
      <c r="L132" s="9">
        <v>201.6489</v>
      </c>
      <c r="M132" s="9">
        <v>199.7645</v>
      </c>
      <c r="N132" s="9">
        <v>244.6026</v>
      </c>
      <c r="O132" s="11">
        <v>2225.7577000000001</v>
      </c>
    </row>
    <row r="133" spans="1:15" x14ac:dyDescent="0.3">
      <c r="A133" s="3" t="s">
        <v>46</v>
      </c>
      <c r="B133" s="4" t="s">
        <v>47</v>
      </c>
      <c r="C133" s="5">
        <v>201.2441</v>
      </c>
      <c r="D133" s="5">
        <v>161.9896</v>
      </c>
      <c r="E133" s="5">
        <v>184.1189</v>
      </c>
      <c r="F133" s="5">
        <v>157.44049999999999</v>
      </c>
      <c r="G133" s="5">
        <v>181.96629999999999</v>
      </c>
      <c r="H133" s="5">
        <v>167.5634</v>
      </c>
      <c r="I133" s="5">
        <v>178.24639999999999</v>
      </c>
      <c r="J133" s="5">
        <v>178.77279999999999</v>
      </c>
      <c r="K133" s="5">
        <v>165.65389999999999</v>
      </c>
      <c r="L133" s="5">
        <v>200.7884</v>
      </c>
      <c r="M133" s="5">
        <v>199.8922</v>
      </c>
      <c r="N133" s="5">
        <v>243.8202</v>
      </c>
      <c r="O133" s="11">
        <v>2221.4967000000001</v>
      </c>
    </row>
    <row r="134" spans="1:15" x14ac:dyDescent="0.3">
      <c r="A134" s="7" t="s">
        <v>48</v>
      </c>
      <c r="B134" s="8" t="s">
        <v>49</v>
      </c>
      <c r="C134" s="9">
        <v>202.20099999999999</v>
      </c>
      <c r="D134" s="9">
        <v>162.15860000000001</v>
      </c>
      <c r="E134" s="9">
        <v>184.23179999999999</v>
      </c>
      <c r="F134" s="9">
        <v>158.38570000000001</v>
      </c>
      <c r="G134" s="9">
        <v>183.52889999999999</v>
      </c>
      <c r="H134" s="9">
        <v>168.01060000000001</v>
      </c>
      <c r="I134" s="9">
        <v>177.80500000000001</v>
      </c>
      <c r="J134" s="9">
        <v>178.77180000000001</v>
      </c>
      <c r="K134" s="9">
        <v>166.33500000000001</v>
      </c>
      <c r="L134" s="9">
        <v>201.02699999999999</v>
      </c>
      <c r="M134" s="9">
        <v>200.27629999999999</v>
      </c>
      <c r="N134" s="9">
        <v>244.0958</v>
      </c>
      <c r="O134" s="11">
        <v>2226.8274999999999</v>
      </c>
    </row>
    <row r="135" spans="1:15" x14ac:dyDescent="0.3">
      <c r="A135" s="3" t="s">
        <v>50</v>
      </c>
      <c r="B135" s="4" t="s">
        <v>52</v>
      </c>
      <c r="C135" s="5">
        <v>100.9267</v>
      </c>
      <c r="D135" s="5">
        <v>80.669600000000003</v>
      </c>
      <c r="E135" s="5">
        <v>92.319199999999995</v>
      </c>
      <c r="F135" s="5">
        <v>78.734999999999999</v>
      </c>
      <c r="G135" s="5">
        <v>90.705799999999996</v>
      </c>
      <c r="H135" s="5">
        <v>83.364599999999996</v>
      </c>
      <c r="I135" s="5">
        <v>88.940299999999993</v>
      </c>
      <c r="J135" s="5">
        <v>89.292599999999993</v>
      </c>
      <c r="K135" s="5">
        <v>82.835800000000006</v>
      </c>
      <c r="L135" s="5">
        <v>100.30119999999999</v>
      </c>
      <c r="M135" s="5">
        <v>99.712000000000003</v>
      </c>
      <c r="N135" s="5">
        <v>121.992</v>
      </c>
      <c r="O135" s="11">
        <v>1109.7947999999999</v>
      </c>
    </row>
    <row r="136" spans="1:15" x14ac:dyDescent="0.3">
      <c r="A136" s="7" t="s">
        <v>53</v>
      </c>
      <c r="B136" s="8" t="s">
        <v>54</v>
      </c>
      <c r="C136" s="9">
        <v>67.022599999999997</v>
      </c>
      <c r="D136" s="9">
        <v>53.973500000000001</v>
      </c>
      <c r="E136" s="9">
        <v>61.334800000000001</v>
      </c>
      <c r="F136" s="9">
        <v>52.665799999999997</v>
      </c>
      <c r="G136" s="9">
        <v>61.022199999999998</v>
      </c>
      <c r="H136" s="9">
        <v>55.9529</v>
      </c>
      <c r="I136" s="9">
        <v>59.339599999999997</v>
      </c>
      <c r="J136" s="9">
        <v>59.668799999999997</v>
      </c>
      <c r="K136" s="9">
        <v>55.150599999999997</v>
      </c>
      <c r="L136" s="9">
        <v>66.819900000000004</v>
      </c>
      <c r="M136" s="9">
        <v>66.676599999999993</v>
      </c>
      <c r="N136" s="9">
        <v>81.582800000000006</v>
      </c>
      <c r="O136" s="11">
        <v>741.2100999999999</v>
      </c>
    </row>
    <row r="137" spans="1:15" x14ac:dyDescent="0.3">
      <c r="A137" s="3" t="s">
        <v>55</v>
      </c>
      <c r="B137" s="4" t="s">
        <v>57</v>
      </c>
      <c r="C137" s="5">
        <v>67.2834</v>
      </c>
      <c r="D137" s="5">
        <v>53.883699999999997</v>
      </c>
      <c r="E137" s="5">
        <v>61.334800000000001</v>
      </c>
      <c r="F137" s="5">
        <v>52.817999999999998</v>
      </c>
      <c r="G137" s="5">
        <v>60.92</v>
      </c>
      <c r="H137" s="5">
        <v>56.017800000000001</v>
      </c>
      <c r="I137" s="5">
        <v>59.343200000000003</v>
      </c>
      <c r="J137" s="5">
        <v>59.511000000000003</v>
      </c>
      <c r="K137" s="5">
        <v>55.325600000000001</v>
      </c>
      <c r="L137" s="5">
        <v>66.8232</v>
      </c>
      <c r="M137" s="5">
        <v>66.6892</v>
      </c>
      <c r="N137" s="5">
        <v>81.517799999999994</v>
      </c>
      <c r="O137" s="11">
        <v>741.46770000000015</v>
      </c>
    </row>
    <row r="138" spans="1:15" x14ac:dyDescent="0.3">
      <c r="A138" s="7" t="s">
        <v>58</v>
      </c>
      <c r="B138" s="8" t="s">
        <v>60</v>
      </c>
      <c r="C138" s="9">
        <v>67.128600000000006</v>
      </c>
      <c r="D138" s="9">
        <v>54.152200000000001</v>
      </c>
      <c r="E138" s="9">
        <v>61.533099999999997</v>
      </c>
      <c r="F138" s="9">
        <v>52.682600000000001</v>
      </c>
      <c r="G138" s="9">
        <v>61.003599999999999</v>
      </c>
      <c r="H138" s="9">
        <v>55.9773</v>
      </c>
      <c r="I138" s="9">
        <v>59.15</v>
      </c>
      <c r="J138" s="9">
        <v>59.429000000000002</v>
      </c>
      <c r="K138" s="9">
        <v>54.997300000000003</v>
      </c>
      <c r="L138" s="9">
        <v>66.914199999999994</v>
      </c>
      <c r="M138" s="9">
        <v>66.548400000000001</v>
      </c>
      <c r="N138" s="9">
        <v>81.677999999999997</v>
      </c>
      <c r="O138" s="11">
        <v>741.19429999999988</v>
      </c>
    </row>
    <row r="139" spans="1:15" x14ac:dyDescent="0.3">
      <c r="A139" s="3" t="s">
        <v>61</v>
      </c>
      <c r="B139" s="4" t="s">
        <v>62</v>
      </c>
      <c r="C139" s="5">
        <v>133.8383</v>
      </c>
      <c r="D139" s="5">
        <v>107.15260000000001</v>
      </c>
      <c r="E139" s="5">
        <v>122.8877</v>
      </c>
      <c r="F139" s="5">
        <v>105.3527</v>
      </c>
      <c r="G139" s="5">
        <v>121.7169</v>
      </c>
      <c r="H139" s="5">
        <v>111.39709999999999</v>
      </c>
      <c r="I139" s="5">
        <v>118.3301</v>
      </c>
      <c r="J139" s="5">
        <v>118.91889999999999</v>
      </c>
      <c r="K139" s="5">
        <v>110.56529999999999</v>
      </c>
      <c r="L139" s="5">
        <v>133.8982</v>
      </c>
      <c r="M139" s="5">
        <v>132.6454</v>
      </c>
      <c r="N139" s="5">
        <v>162.5933</v>
      </c>
      <c r="O139" s="11">
        <v>1479.2964999999999</v>
      </c>
    </row>
    <row r="140" spans="1:15" x14ac:dyDescent="0.3">
      <c r="A140" s="7" t="s">
        <v>63</v>
      </c>
      <c r="B140" s="8" t="s">
        <v>64</v>
      </c>
      <c r="C140" s="9">
        <v>134.60040000000001</v>
      </c>
      <c r="D140" s="9">
        <v>108.3651</v>
      </c>
      <c r="E140" s="9">
        <v>122.559</v>
      </c>
      <c r="F140" s="9">
        <v>105.3519</v>
      </c>
      <c r="G140" s="9">
        <v>122.312</v>
      </c>
      <c r="H140" s="9">
        <v>112.0441</v>
      </c>
      <c r="I140" s="9">
        <v>118.61360000000001</v>
      </c>
      <c r="J140" s="9">
        <v>118.9682</v>
      </c>
      <c r="K140" s="9">
        <v>110.72490000000001</v>
      </c>
      <c r="L140" s="9">
        <v>134.17140000000001</v>
      </c>
      <c r="M140" s="9">
        <v>133.70679999999999</v>
      </c>
      <c r="N140" s="9">
        <v>162.91239999999999</v>
      </c>
      <c r="O140" s="11">
        <v>1484.3298</v>
      </c>
    </row>
    <row r="141" spans="1:15" x14ac:dyDescent="0.3">
      <c r="A141" s="3" t="s">
        <v>65</v>
      </c>
      <c r="B141" s="4" t="s">
        <v>66</v>
      </c>
      <c r="C141" s="5">
        <v>134.32220000000001</v>
      </c>
      <c r="D141" s="5">
        <v>107.6784</v>
      </c>
      <c r="E141" s="5">
        <v>122.63509999999999</v>
      </c>
      <c r="F141" s="5">
        <v>105.46850000000001</v>
      </c>
      <c r="G141" s="5">
        <v>122.0598</v>
      </c>
      <c r="H141" s="5">
        <v>112.0211</v>
      </c>
      <c r="I141" s="5">
        <v>118.80759999999999</v>
      </c>
      <c r="J141" s="5">
        <v>118.873</v>
      </c>
      <c r="K141" s="5">
        <v>110.7283</v>
      </c>
      <c r="L141" s="5">
        <v>134.30539999999999</v>
      </c>
      <c r="M141" s="5">
        <v>133.14420000000001</v>
      </c>
      <c r="N141" s="5">
        <v>163.06280000000001</v>
      </c>
      <c r="O141" s="11">
        <v>1483.1063999999999</v>
      </c>
    </row>
    <row r="142" spans="1:15" x14ac:dyDescent="0.3">
      <c r="A142" s="7" t="s">
        <v>67</v>
      </c>
      <c r="B142" s="8" t="s">
        <v>68</v>
      </c>
      <c r="C142" s="9">
        <v>168.09209999999999</v>
      </c>
      <c r="D142" s="9">
        <v>135.0138</v>
      </c>
      <c r="E142" s="9">
        <v>153.84780000000001</v>
      </c>
      <c r="F142" s="9">
        <v>131.8237</v>
      </c>
      <c r="G142" s="9">
        <v>152.57380000000001</v>
      </c>
      <c r="H142" s="9">
        <v>140.18549999999999</v>
      </c>
      <c r="I142" s="9">
        <v>148.7602</v>
      </c>
      <c r="J142" s="9">
        <v>148.71619999999999</v>
      </c>
      <c r="K142" s="9">
        <v>138.15690000000001</v>
      </c>
      <c r="L142" s="9">
        <v>166.9862</v>
      </c>
      <c r="M142" s="9">
        <v>165.77959999999999</v>
      </c>
      <c r="N142" s="9">
        <v>202.9615</v>
      </c>
      <c r="O142" s="11">
        <v>1852.8973000000001</v>
      </c>
    </row>
    <row r="143" spans="1:15" x14ac:dyDescent="0.3">
      <c r="A143" s="3" t="s">
        <v>69</v>
      </c>
      <c r="B143" s="4" t="s">
        <v>71</v>
      </c>
      <c r="C143" s="5">
        <v>268.39210000000003</v>
      </c>
      <c r="D143" s="5">
        <v>216.55269999999999</v>
      </c>
      <c r="E143" s="5">
        <v>246.15870000000001</v>
      </c>
      <c r="F143" s="5">
        <v>211.51410000000001</v>
      </c>
      <c r="G143" s="5">
        <v>243.0256</v>
      </c>
      <c r="H143" s="5">
        <v>223.25720000000001</v>
      </c>
      <c r="I143" s="5">
        <v>238.0138</v>
      </c>
      <c r="J143" s="5">
        <v>239.60579999999999</v>
      </c>
      <c r="K143" s="5">
        <v>219.7646</v>
      </c>
      <c r="L143" s="5">
        <v>267.68529999999998</v>
      </c>
      <c r="M143" s="5">
        <v>265.83589999999998</v>
      </c>
      <c r="N143" s="5">
        <v>326.83109999999999</v>
      </c>
      <c r="O143" s="11">
        <v>2966.6369</v>
      </c>
    </row>
    <row r="144" spans="1:15" x14ac:dyDescent="0.3">
      <c r="A144" s="7" t="s">
        <v>72</v>
      </c>
      <c r="B144" s="8" t="s">
        <v>73</v>
      </c>
      <c r="C144" s="9">
        <v>201.7567</v>
      </c>
      <c r="D144" s="9">
        <v>161.82749999999999</v>
      </c>
      <c r="E144" s="9">
        <v>183.74889999999999</v>
      </c>
      <c r="F144" s="9">
        <v>157.8075</v>
      </c>
      <c r="G144" s="9">
        <v>181.95259999999999</v>
      </c>
      <c r="H144" s="9">
        <v>167.13849999999999</v>
      </c>
      <c r="I144" s="9">
        <v>177.81780000000001</v>
      </c>
      <c r="J144" s="9">
        <v>177.976</v>
      </c>
      <c r="K144" s="9">
        <v>166.36160000000001</v>
      </c>
      <c r="L144" s="9">
        <v>201.42779999999999</v>
      </c>
      <c r="M144" s="9">
        <v>200.3212</v>
      </c>
      <c r="N144" s="9">
        <v>244.34870000000001</v>
      </c>
      <c r="O144" s="11">
        <v>2222.4848000000002</v>
      </c>
    </row>
    <row r="145" spans="1:15" x14ac:dyDescent="0.3">
      <c r="A145" s="3" t="s">
        <v>74</v>
      </c>
      <c r="B145" s="4" t="s">
        <v>76</v>
      </c>
      <c r="C145" s="5">
        <v>167.7818</v>
      </c>
      <c r="D145" s="5">
        <v>134.5307</v>
      </c>
      <c r="E145" s="5">
        <v>153.4066</v>
      </c>
      <c r="F145" s="5">
        <v>130.27889999999999</v>
      </c>
      <c r="G145" s="5">
        <v>152.6413</v>
      </c>
      <c r="H145" s="5">
        <v>139.51169999999999</v>
      </c>
      <c r="I145" s="5">
        <v>148.5838</v>
      </c>
      <c r="J145" s="5">
        <v>148.61750000000001</v>
      </c>
      <c r="K145" s="5">
        <v>138.59180000000001</v>
      </c>
      <c r="L145" s="5">
        <v>167.2362</v>
      </c>
      <c r="M145" s="5">
        <v>166.3468</v>
      </c>
      <c r="N145" s="5">
        <v>203.22739999999999</v>
      </c>
      <c r="O145" s="11">
        <v>1850.7545</v>
      </c>
    </row>
    <row r="146" spans="1:15" x14ac:dyDescent="0.3">
      <c r="A146" s="7" t="s">
        <v>77</v>
      </c>
      <c r="B146" s="8" t="s">
        <v>78</v>
      </c>
      <c r="C146" s="9">
        <v>111.47490000000001</v>
      </c>
      <c r="D146" s="9">
        <v>90.063999999999993</v>
      </c>
      <c r="E146" s="9">
        <v>102.357</v>
      </c>
      <c r="F146" s="9">
        <v>88.053100000000001</v>
      </c>
      <c r="G146" s="9">
        <v>101.96339999999999</v>
      </c>
      <c r="H146" s="9">
        <v>93.316100000000006</v>
      </c>
      <c r="I146" s="9">
        <v>99.794300000000007</v>
      </c>
      <c r="J146" s="9">
        <v>98.942999999999998</v>
      </c>
      <c r="K146" s="9">
        <v>92.476600000000005</v>
      </c>
      <c r="L146" s="9">
        <v>111.6071</v>
      </c>
      <c r="M146" s="9">
        <v>111.0746</v>
      </c>
      <c r="N146" s="9">
        <v>135.61859999999999</v>
      </c>
      <c r="O146" s="11">
        <v>1236.7427</v>
      </c>
    </row>
    <row r="147" spans="1:15" x14ac:dyDescent="0.3">
      <c r="A147" s="3" t="s">
        <v>79</v>
      </c>
      <c r="B147" s="4" t="s">
        <v>80</v>
      </c>
      <c r="C147" s="5">
        <v>134.35059999999999</v>
      </c>
      <c r="D147" s="5">
        <v>107.8657</v>
      </c>
      <c r="E147" s="5">
        <v>122.197</v>
      </c>
      <c r="F147" s="5">
        <v>105.2722</v>
      </c>
      <c r="G147" s="5">
        <v>122.11239999999999</v>
      </c>
      <c r="H147" s="5">
        <v>111.9627</v>
      </c>
      <c r="I147" s="5">
        <v>119.0003</v>
      </c>
      <c r="J147" s="5">
        <v>119.4183</v>
      </c>
      <c r="K147" s="5">
        <v>110.25579999999999</v>
      </c>
      <c r="L147" s="5">
        <v>133.5591</v>
      </c>
      <c r="M147" s="5">
        <v>133.26050000000001</v>
      </c>
      <c r="N147" s="5">
        <v>163.3972</v>
      </c>
      <c r="O147" s="11">
        <v>1482.6518000000001</v>
      </c>
    </row>
    <row r="148" spans="1:15" x14ac:dyDescent="0.3">
      <c r="A148" s="7" t="s">
        <v>81</v>
      </c>
      <c r="B148" s="8" t="s">
        <v>82</v>
      </c>
      <c r="C148" s="9">
        <v>134.12270000000001</v>
      </c>
      <c r="D148" s="9">
        <v>107.92140000000001</v>
      </c>
      <c r="E148" s="9">
        <v>122.813</v>
      </c>
      <c r="F148" s="9">
        <v>105.4543</v>
      </c>
      <c r="G148" s="9">
        <v>121.94880000000001</v>
      </c>
      <c r="H148" s="9">
        <v>111.9526</v>
      </c>
      <c r="I148" s="9">
        <v>118.6271</v>
      </c>
      <c r="J148" s="9">
        <v>118.6679</v>
      </c>
      <c r="K148" s="9">
        <v>110.17059999999999</v>
      </c>
      <c r="L148" s="9">
        <v>133.63470000000001</v>
      </c>
      <c r="M148" s="9">
        <v>133.43709999999999</v>
      </c>
      <c r="N148" s="9">
        <v>162.8631</v>
      </c>
      <c r="O148" s="11">
        <v>1481.6133</v>
      </c>
    </row>
    <row r="149" spans="1:15" x14ac:dyDescent="0.3">
      <c r="A149" s="3" t="s">
        <v>83</v>
      </c>
      <c r="B149" s="4" t="s">
        <v>84</v>
      </c>
      <c r="C149" s="5">
        <v>134.31299999999999</v>
      </c>
      <c r="D149" s="5">
        <v>108.60899999999999</v>
      </c>
      <c r="E149" s="5">
        <v>122.2787</v>
      </c>
      <c r="F149" s="5">
        <v>105.46510000000001</v>
      </c>
      <c r="G149" s="5">
        <v>121.7214</v>
      </c>
      <c r="H149" s="5">
        <v>111.5879</v>
      </c>
      <c r="I149" s="5">
        <v>118.7186</v>
      </c>
      <c r="J149" s="5">
        <v>119.0202</v>
      </c>
      <c r="K149" s="5">
        <v>110.9</v>
      </c>
      <c r="L149" s="5">
        <v>134.28630000000001</v>
      </c>
      <c r="M149" s="5">
        <v>133.09800000000001</v>
      </c>
      <c r="N149" s="5">
        <v>162.5241</v>
      </c>
      <c r="O149" s="11">
        <v>1482.5223000000001</v>
      </c>
    </row>
    <row r="150" spans="1:15" x14ac:dyDescent="0.3">
      <c r="A150" s="7" t="s">
        <v>85</v>
      </c>
      <c r="B150" s="8" t="s">
        <v>86</v>
      </c>
      <c r="C150" s="9">
        <v>167.87960000000001</v>
      </c>
      <c r="D150" s="9">
        <v>135.2594</v>
      </c>
      <c r="E150" s="9">
        <v>154.411</v>
      </c>
      <c r="F150" s="9">
        <v>132.38980000000001</v>
      </c>
      <c r="G150" s="9">
        <v>152.6678</v>
      </c>
      <c r="H150" s="9">
        <v>139.2653</v>
      </c>
      <c r="I150" s="9">
        <v>148.41730000000001</v>
      </c>
      <c r="J150" s="9">
        <v>148.76300000000001</v>
      </c>
      <c r="K150" s="9">
        <v>137.97620000000001</v>
      </c>
      <c r="L150" s="9">
        <v>167.00149999999999</v>
      </c>
      <c r="M150" s="9">
        <v>166.166</v>
      </c>
      <c r="N150" s="9">
        <v>203.28540000000001</v>
      </c>
      <c r="O150" s="11">
        <v>1853.4822999999999</v>
      </c>
    </row>
    <row r="151" spans="1:15" x14ac:dyDescent="0.3">
      <c r="A151" s="3" t="s">
        <v>87</v>
      </c>
      <c r="B151" s="4" t="s">
        <v>88</v>
      </c>
      <c r="C151" s="5">
        <v>134.28720000000001</v>
      </c>
      <c r="D151" s="5">
        <v>107.6314</v>
      </c>
      <c r="E151" s="5">
        <v>122.8948</v>
      </c>
      <c r="F151" s="5">
        <v>105.5372</v>
      </c>
      <c r="G151" s="5">
        <v>121.95099999999999</v>
      </c>
      <c r="H151" s="5">
        <v>111.9011</v>
      </c>
      <c r="I151" s="5">
        <v>118.7924</v>
      </c>
      <c r="J151" s="5">
        <v>118.72199999999999</v>
      </c>
      <c r="K151" s="5">
        <v>110.1846</v>
      </c>
      <c r="L151" s="5">
        <v>134.09360000000001</v>
      </c>
      <c r="M151" s="5">
        <v>133.2303</v>
      </c>
      <c r="N151" s="5">
        <v>163.16900000000001</v>
      </c>
      <c r="O151" s="11">
        <v>1482.3946000000001</v>
      </c>
    </row>
    <row r="152" spans="1:15" x14ac:dyDescent="0.3">
      <c r="A152" s="7" t="s">
        <v>89</v>
      </c>
      <c r="B152" s="8" t="s">
        <v>91</v>
      </c>
      <c r="C152" s="9">
        <v>201.50110000000001</v>
      </c>
      <c r="D152" s="9">
        <v>162.9435</v>
      </c>
      <c r="E152" s="9">
        <v>183.9315</v>
      </c>
      <c r="F152" s="9">
        <v>158.05019999999999</v>
      </c>
      <c r="G152" s="9">
        <v>183.1491</v>
      </c>
      <c r="H152" s="9">
        <v>167.90770000000001</v>
      </c>
      <c r="I152" s="9">
        <v>178.26490000000001</v>
      </c>
      <c r="J152" s="9">
        <v>178.31209999999999</v>
      </c>
      <c r="K152" s="9">
        <v>166.13200000000001</v>
      </c>
      <c r="L152" s="9">
        <v>201.03579999999999</v>
      </c>
      <c r="M152" s="9">
        <v>200.52600000000001</v>
      </c>
      <c r="N152" s="9">
        <v>244.67910000000001</v>
      </c>
      <c r="O152" s="11">
        <v>2226.433</v>
      </c>
    </row>
    <row r="153" spans="1:15" x14ac:dyDescent="0.3">
      <c r="A153" s="3" t="s">
        <v>92</v>
      </c>
      <c r="B153" s="4" t="s">
        <v>93</v>
      </c>
      <c r="C153" s="5">
        <v>200.70500000000001</v>
      </c>
      <c r="D153" s="5">
        <v>162.4282</v>
      </c>
      <c r="E153" s="5">
        <v>183.67179999999999</v>
      </c>
      <c r="F153" s="5">
        <v>158.00970000000001</v>
      </c>
      <c r="G153" s="5">
        <v>182.25659999999999</v>
      </c>
      <c r="H153" s="5">
        <v>167.0455</v>
      </c>
      <c r="I153" s="5">
        <v>178.45760000000001</v>
      </c>
      <c r="J153" s="5">
        <v>177.86580000000001</v>
      </c>
      <c r="K153" s="5">
        <v>164.9665</v>
      </c>
      <c r="L153" s="5">
        <v>199.90690000000001</v>
      </c>
      <c r="M153" s="5">
        <v>199.33150000000001</v>
      </c>
      <c r="N153" s="5">
        <v>244.2081</v>
      </c>
      <c r="O153" s="11">
        <v>2218.8532</v>
      </c>
    </row>
    <row r="154" spans="1:15" x14ac:dyDescent="0.3">
      <c r="A154" s="7" t="s">
        <v>94</v>
      </c>
      <c r="B154" s="8" t="s">
        <v>95</v>
      </c>
      <c r="C154" s="9">
        <v>535.78099999999995</v>
      </c>
      <c r="D154" s="9">
        <v>434.17829999999998</v>
      </c>
      <c r="E154" s="9">
        <v>491.1934</v>
      </c>
      <c r="F154" s="9">
        <v>420.25959999999998</v>
      </c>
      <c r="G154" s="9">
        <v>486.95159999999998</v>
      </c>
      <c r="H154" s="9">
        <v>449.65499999999997</v>
      </c>
      <c r="I154" s="9">
        <v>475.1832</v>
      </c>
      <c r="J154" s="9">
        <v>475.17849999999999</v>
      </c>
      <c r="K154" s="9">
        <v>441.7568</v>
      </c>
      <c r="L154" s="9">
        <v>535.36670000000004</v>
      </c>
      <c r="M154" s="9">
        <v>533.35500000000002</v>
      </c>
      <c r="N154" s="9">
        <v>653.31899999999996</v>
      </c>
      <c r="O154" s="11">
        <v>5932.1780999999992</v>
      </c>
    </row>
    <row r="155" spans="1:15" x14ac:dyDescent="0.3">
      <c r="A155" s="3" t="s">
        <v>96</v>
      </c>
      <c r="B155" s="4" t="s">
        <v>97</v>
      </c>
      <c r="C155" s="5">
        <v>402.67320000000001</v>
      </c>
      <c r="D155" s="5">
        <v>323.73860000000002</v>
      </c>
      <c r="E155" s="5">
        <v>367.95460000000003</v>
      </c>
      <c r="F155" s="5">
        <v>314.77730000000003</v>
      </c>
      <c r="G155" s="5">
        <v>366.31479999999999</v>
      </c>
      <c r="H155" s="5">
        <v>335.4366</v>
      </c>
      <c r="I155" s="5">
        <v>356.35169999999999</v>
      </c>
      <c r="J155" s="5">
        <v>356.09059999999999</v>
      </c>
      <c r="K155" s="5">
        <v>331.48779999999999</v>
      </c>
      <c r="L155" s="5">
        <v>401.6506</v>
      </c>
      <c r="M155" s="5">
        <v>399.47050000000002</v>
      </c>
      <c r="N155" s="5">
        <v>488.8449</v>
      </c>
      <c r="O155" s="11">
        <v>4444.7911999999997</v>
      </c>
    </row>
    <row r="156" spans="1:15" x14ac:dyDescent="0.3">
      <c r="A156" s="7" t="s">
        <v>98</v>
      </c>
      <c r="B156" s="8" t="s">
        <v>100</v>
      </c>
      <c r="C156" s="9">
        <v>134.1653</v>
      </c>
      <c r="D156" s="9">
        <v>107.2371</v>
      </c>
      <c r="E156" s="9">
        <v>122.04640000000001</v>
      </c>
      <c r="F156" s="9">
        <v>105.2473</v>
      </c>
      <c r="G156" s="9">
        <v>122.0658</v>
      </c>
      <c r="H156" s="9">
        <v>112.2133</v>
      </c>
      <c r="I156" s="9">
        <v>119.11579999999999</v>
      </c>
      <c r="J156" s="9">
        <v>118.8198</v>
      </c>
      <c r="K156" s="9">
        <v>110.71599999999999</v>
      </c>
      <c r="L156" s="9">
        <v>133.5248</v>
      </c>
      <c r="M156" s="9">
        <v>133.14420000000001</v>
      </c>
      <c r="N156" s="9">
        <v>162.75620000000001</v>
      </c>
      <c r="O156" s="11">
        <v>1481.0519999999999</v>
      </c>
    </row>
    <row r="157" spans="1:15" x14ac:dyDescent="0.3">
      <c r="A157" s="3" t="s">
        <v>101</v>
      </c>
      <c r="B157" s="4" t="s">
        <v>102</v>
      </c>
      <c r="C157" s="5">
        <v>245.0256</v>
      </c>
      <c r="D157" s="5">
        <v>197.71870000000001</v>
      </c>
      <c r="E157" s="5">
        <v>225.43600000000001</v>
      </c>
      <c r="F157" s="5">
        <v>193.9821</v>
      </c>
      <c r="G157" s="5">
        <v>223.3665</v>
      </c>
      <c r="H157" s="5">
        <v>204.55629999999999</v>
      </c>
      <c r="I157" s="5">
        <v>217.9717</v>
      </c>
      <c r="J157" s="5">
        <v>217.9298</v>
      </c>
      <c r="K157" s="5">
        <v>202.5864</v>
      </c>
      <c r="L157" s="5">
        <v>245.02090000000001</v>
      </c>
      <c r="M157" s="5">
        <v>244.28319999999999</v>
      </c>
      <c r="N157" s="5">
        <v>298.80489999999998</v>
      </c>
      <c r="O157" s="11">
        <v>2716.6821</v>
      </c>
    </row>
    <row r="158" spans="1:15" x14ac:dyDescent="0.3">
      <c r="A158" s="7" t="s">
        <v>103</v>
      </c>
      <c r="B158" s="8" t="s">
        <v>105</v>
      </c>
      <c r="C158" s="9">
        <v>89.718199999999996</v>
      </c>
      <c r="D158" s="9">
        <v>71.855800000000002</v>
      </c>
      <c r="E158" s="9">
        <v>81.962500000000006</v>
      </c>
      <c r="F158" s="9">
        <v>70.0608</v>
      </c>
      <c r="G158" s="9">
        <v>81.516900000000007</v>
      </c>
      <c r="H158" s="9">
        <v>74.565799999999996</v>
      </c>
      <c r="I158" s="9">
        <v>79.661299999999997</v>
      </c>
      <c r="J158" s="9">
        <v>79.351299999999995</v>
      </c>
      <c r="K158" s="9">
        <v>73.776399999999995</v>
      </c>
      <c r="L158" s="9">
        <v>88.909899999999993</v>
      </c>
      <c r="M158" s="9">
        <v>88.678200000000004</v>
      </c>
      <c r="N158" s="9">
        <v>108.5243</v>
      </c>
      <c r="O158" s="11">
        <v>988.58140000000003</v>
      </c>
    </row>
    <row r="159" spans="1:15" x14ac:dyDescent="0.3">
      <c r="A159" s="3" t="s">
        <v>106</v>
      </c>
      <c r="B159" s="4" t="s">
        <v>108</v>
      </c>
      <c r="C159" s="5">
        <v>100.4344</v>
      </c>
      <c r="D159" s="5">
        <v>81.156400000000005</v>
      </c>
      <c r="E159" s="5">
        <v>92.231899999999996</v>
      </c>
      <c r="F159" s="5">
        <v>78.484300000000005</v>
      </c>
      <c r="G159" s="5">
        <v>91.250500000000002</v>
      </c>
      <c r="H159" s="5">
        <v>83.913899999999998</v>
      </c>
      <c r="I159" s="5">
        <v>89.152500000000003</v>
      </c>
      <c r="J159" s="5">
        <v>89.01</v>
      </c>
      <c r="K159" s="5">
        <v>83.090599999999995</v>
      </c>
      <c r="L159" s="5">
        <v>100.5775</v>
      </c>
      <c r="M159" s="5">
        <v>100.04</v>
      </c>
      <c r="N159" s="5">
        <v>122.3484</v>
      </c>
      <c r="O159" s="11">
        <v>1111.6904</v>
      </c>
    </row>
    <row r="160" spans="1:15" x14ac:dyDescent="0.3">
      <c r="A160" s="7" t="s">
        <v>109</v>
      </c>
      <c r="B160" s="8" t="s">
        <v>110</v>
      </c>
      <c r="C160" s="9">
        <v>16.765699999999999</v>
      </c>
      <c r="D160" s="9">
        <v>13.4839</v>
      </c>
      <c r="E160" s="9">
        <v>15.313800000000001</v>
      </c>
      <c r="F160" s="9">
        <v>13.145799999999999</v>
      </c>
      <c r="G160" s="9">
        <v>15.1784</v>
      </c>
      <c r="H160" s="9">
        <v>13.9748</v>
      </c>
      <c r="I160" s="9">
        <v>14.833500000000001</v>
      </c>
      <c r="J160" s="9">
        <v>14.8504</v>
      </c>
      <c r="K160" s="9">
        <v>13.7668</v>
      </c>
      <c r="L160" s="9">
        <v>16.707699999999999</v>
      </c>
      <c r="M160" s="9">
        <v>16.604399999999998</v>
      </c>
      <c r="N160" s="9">
        <v>20.3127</v>
      </c>
      <c r="O160" s="11">
        <v>184.93790000000001</v>
      </c>
    </row>
    <row r="161" spans="1:15" x14ac:dyDescent="0.3">
      <c r="A161" s="3" t="s">
        <v>111</v>
      </c>
      <c r="B161" s="4" t="s">
        <v>112</v>
      </c>
      <c r="C161" s="5">
        <v>16.788499999999999</v>
      </c>
      <c r="D161" s="5">
        <v>13.5322</v>
      </c>
      <c r="E161" s="5">
        <v>15.2667</v>
      </c>
      <c r="F161" s="5">
        <v>13.1218</v>
      </c>
      <c r="G161" s="5">
        <v>15.189</v>
      </c>
      <c r="H161" s="5">
        <v>13.973800000000001</v>
      </c>
      <c r="I161" s="5">
        <v>14.907500000000001</v>
      </c>
      <c r="J161" s="5">
        <v>14.8696</v>
      </c>
      <c r="K161" s="5">
        <v>13.775600000000001</v>
      </c>
      <c r="L161" s="5">
        <v>16.716699999999999</v>
      </c>
      <c r="M161" s="5">
        <v>16.642800000000001</v>
      </c>
      <c r="N161" s="5">
        <v>20.329000000000001</v>
      </c>
      <c r="O161" s="11">
        <v>185.11320000000001</v>
      </c>
    </row>
    <row r="162" spans="1:15" x14ac:dyDescent="0.3">
      <c r="A162" s="7" t="s">
        <v>113</v>
      </c>
      <c r="B162" s="8" t="s">
        <v>114</v>
      </c>
      <c r="C162" s="9">
        <v>16.804200000000002</v>
      </c>
      <c r="D162" s="9">
        <v>13.5054</v>
      </c>
      <c r="E162" s="9">
        <v>15.338900000000001</v>
      </c>
      <c r="F162" s="9">
        <v>13.1981</v>
      </c>
      <c r="G162" s="9">
        <v>15.2699</v>
      </c>
      <c r="H162" s="9">
        <v>13.9832</v>
      </c>
      <c r="I162" s="9">
        <v>14.811199999999999</v>
      </c>
      <c r="J162" s="9">
        <v>14.851100000000001</v>
      </c>
      <c r="K162" s="9">
        <v>13.896699999999999</v>
      </c>
      <c r="L162" s="9">
        <v>16.816700000000001</v>
      </c>
      <c r="M162" s="9">
        <v>16.661000000000001</v>
      </c>
      <c r="N162" s="9">
        <v>20.3184</v>
      </c>
      <c r="O162" s="11">
        <v>185.45480000000001</v>
      </c>
    </row>
    <row r="163" spans="1:15" x14ac:dyDescent="0.3">
      <c r="A163" s="3" t="s">
        <v>115</v>
      </c>
      <c r="B163" s="4" t="s">
        <v>116</v>
      </c>
      <c r="C163" s="5">
        <v>28.0137</v>
      </c>
      <c r="D163" s="5">
        <v>22.597799999999999</v>
      </c>
      <c r="E163" s="5">
        <v>25.526599999999998</v>
      </c>
      <c r="F163" s="5">
        <v>22.0014</v>
      </c>
      <c r="G163" s="5">
        <v>25.411999999999999</v>
      </c>
      <c r="H163" s="5">
        <v>23.224399999999999</v>
      </c>
      <c r="I163" s="5">
        <v>24.754899999999999</v>
      </c>
      <c r="J163" s="5">
        <v>24.784600000000001</v>
      </c>
      <c r="K163" s="5">
        <v>22.974299999999999</v>
      </c>
      <c r="L163" s="5">
        <v>27.889700000000001</v>
      </c>
      <c r="M163" s="5">
        <v>27.630500000000001</v>
      </c>
      <c r="N163" s="5">
        <v>34.022599999999997</v>
      </c>
      <c r="O163" s="11">
        <v>308.83249999999998</v>
      </c>
    </row>
    <row r="164" spans="1:15" x14ac:dyDescent="0.3">
      <c r="A164" s="7" t="s">
        <v>117</v>
      </c>
      <c r="B164" s="8" t="s">
        <v>118</v>
      </c>
      <c r="C164" s="9">
        <v>16.756699999999999</v>
      </c>
      <c r="D164" s="9">
        <v>13.5084</v>
      </c>
      <c r="E164" s="9">
        <v>15.325200000000001</v>
      </c>
      <c r="F164" s="9">
        <v>13.1395</v>
      </c>
      <c r="G164" s="9">
        <v>15.2455</v>
      </c>
      <c r="H164" s="9">
        <v>14.037599999999999</v>
      </c>
      <c r="I164" s="9">
        <v>14.9002</v>
      </c>
      <c r="J164" s="9">
        <v>14.882099999999999</v>
      </c>
      <c r="K164" s="9">
        <v>13.779</v>
      </c>
      <c r="L164" s="9">
        <v>16.697500000000002</v>
      </c>
      <c r="M164" s="9">
        <v>16.635899999999999</v>
      </c>
      <c r="N164" s="9">
        <v>20.4008</v>
      </c>
      <c r="O164" s="11">
        <v>185.30840000000001</v>
      </c>
    </row>
    <row r="165" spans="1:15" x14ac:dyDescent="0.3">
      <c r="A165" s="3" t="s">
        <v>119</v>
      </c>
      <c r="B165" s="4" t="s">
        <v>120</v>
      </c>
      <c r="C165" s="5">
        <v>16.766300000000001</v>
      </c>
      <c r="D165" s="5">
        <v>13.509499999999999</v>
      </c>
      <c r="E165" s="5">
        <v>15.3666</v>
      </c>
      <c r="F165" s="5">
        <v>13.1196</v>
      </c>
      <c r="G165" s="5">
        <v>15.2826</v>
      </c>
      <c r="H165" s="5">
        <v>13.9922</v>
      </c>
      <c r="I165" s="5">
        <v>14.885999999999999</v>
      </c>
      <c r="J165" s="5">
        <v>14.925599999999999</v>
      </c>
      <c r="K165" s="5">
        <v>13.8302</v>
      </c>
      <c r="L165" s="5">
        <v>16.699400000000001</v>
      </c>
      <c r="M165" s="5">
        <v>16.715499999999999</v>
      </c>
      <c r="N165" s="5">
        <v>20.275400000000001</v>
      </c>
      <c r="O165" s="11">
        <v>185.3689</v>
      </c>
    </row>
    <row r="166" spans="1:15" x14ac:dyDescent="0.3">
      <c r="A166" s="7" t="s">
        <v>121</v>
      </c>
      <c r="B166" s="8" t="s">
        <v>122</v>
      </c>
      <c r="C166" s="9">
        <v>16.764099999999999</v>
      </c>
      <c r="D166" s="9">
        <v>13.527900000000001</v>
      </c>
      <c r="E166" s="9">
        <v>15.4359</v>
      </c>
      <c r="F166" s="9">
        <v>13.203799999999999</v>
      </c>
      <c r="G166" s="9">
        <v>15.2796</v>
      </c>
      <c r="H166" s="9">
        <v>13.959099999999999</v>
      </c>
      <c r="I166" s="9">
        <v>14.8246</v>
      </c>
      <c r="J166" s="9">
        <v>14.9023</v>
      </c>
      <c r="K166" s="9">
        <v>13.8415</v>
      </c>
      <c r="L166" s="9">
        <v>16.722999999999999</v>
      </c>
      <c r="M166" s="9">
        <v>16.591799999999999</v>
      </c>
      <c r="N166" s="9">
        <v>20.407</v>
      </c>
      <c r="O166" s="11">
        <v>185.4606</v>
      </c>
    </row>
    <row r="167" spans="1:15" x14ac:dyDescent="0.3">
      <c r="A167" s="3" t="s">
        <v>123</v>
      </c>
      <c r="B167" s="4" t="s">
        <v>124</v>
      </c>
      <c r="C167" s="5">
        <v>33.637599999999999</v>
      </c>
      <c r="D167" s="5">
        <v>27.0717</v>
      </c>
      <c r="E167" s="5">
        <v>30.574999999999999</v>
      </c>
      <c r="F167" s="5">
        <v>26.234100000000002</v>
      </c>
      <c r="G167" s="5">
        <v>30.424199999999999</v>
      </c>
      <c r="H167" s="5">
        <v>27.962700000000002</v>
      </c>
      <c r="I167" s="5">
        <v>29.5426</v>
      </c>
      <c r="J167" s="5">
        <v>29.722799999999999</v>
      </c>
      <c r="K167" s="5">
        <v>27.715599999999998</v>
      </c>
      <c r="L167" s="5">
        <v>33.5916</v>
      </c>
      <c r="M167" s="5">
        <v>33.395800000000001</v>
      </c>
      <c r="N167" s="5">
        <v>40.753999999999998</v>
      </c>
      <c r="O167" s="11">
        <v>370.6277</v>
      </c>
    </row>
    <row r="168" spans="1:15" x14ac:dyDescent="0.3">
      <c r="A168" s="7" t="s">
        <v>125</v>
      </c>
      <c r="B168" s="8" t="s">
        <v>126</v>
      </c>
      <c r="C168" s="9">
        <v>33.661200000000001</v>
      </c>
      <c r="D168" s="9">
        <v>26.856400000000001</v>
      </c>
      <c r="E168" s="9">
        <v>30.7544</v>
      </c>
      <c r="F168" s="9">
        <v>26.168299999999999</v>
      </c>
      <c r="G168" s="9">
        <v>30.430199999999999</v>
      </c>
      <c r="H168" s="9">
        <v>27.85</v>
      </c>
      <c r="I168" s="9">
        <v>29.6768</v>
      </c>
      <c r="J168" s="9">
        <v>29.828800000000001</v>
      </c>
      <c r="K168" s="9">
        <v>27.702400000000001</v>
      </c>
      <c r="L168" s="9">
        <v>33.500500000000002</v>
      </c>
      <c r="M168" s="9">
        <v>33.22</v>
      </c>
      <c r="N168" s="9">
        <v>40.681699999999999</v>
      </c>
      <c r="O168" s="11">
        <v>370.33069999999998</v>
      </c>
    </row>
    <row r="169" spans="1:15" x14ac:dyDescent="0.3">
      <c r="A169" s="3" t="s">
        <v>127</v>
      </c>
      <c r="B169" s="4" t="s">
        <v>128</v>
      </c>
      <c r="C169" s="5">
        <v>33.460299999999997</v>
      </c>
      <c r="D169" s="5">
        <v>27.172699999999999</v>
      </c>
      <c r="E169" s="5">
        <v>30.568899999999999</v>
      </c>
      <c r="F169" s="5">
        <v>26.234200000000001</v>
      </c>
      <c r="G169" s="5">
        <v>30.477799999999998</v>
      </c>
      <c r="H169" s="5">
        <v>27.849399999999999</v>
      </c>
      <c r="I169" s="5">
        <v>29.699000000000002</v>
      </c>
      <c r="J169" s="5">
        <v>29.850999999999999</v>
      </c>
      <c r="K169" s="5">
        <v>27.6096</v>
      </c>
      <c r="L169" s="5">
        <v>33.483899999999998</v>
      </c>
      <c r="M169" s="5">
        <v>33.264099999999999</v>
      </c>
      <c r="N169" s="5">
        <v>40.869</v>
      </c>
      <c r="O169" s="11">
        <v>370.53989999999999</v>
      </c>
    </row>
    <row r="170" spans="1:15" x14ac:dyDescent="0.3">
      <c r="A170" s="7" t="s">
        <v>129</v>
      </c>
      <c r="B170" s="8" t="s">
        <v>130</v>
      </c>
      <c r="C170" s="9">
        <v>16.700600000000001</v>
      </c>
      <c r="D170" s="9">
        <v>13.5124</v>
      </c>
      <c r="E170" s="9">
        <v>15.346399999999999</v>
      </c>
      <c r="F170" s="9">
        <v>13.1374</v>
      </c>
      <c r="G170" s="9">
        <v>15.308999999999999</v>
      </c>
      <c r="H170" s="9">
        <v>13.9369</v>
      </c>
      <c r="I170" s="9">
        <v>14.8591</v>
      </c>
      <c r="J170" s="9">
        <v>14.823</v>
      </c>
      <c r="K170" s="9">
        <v>13.8012</v>
      </c>
      <c r="L170" s="9">
        <v>16.7224</v>
      </c>
      <c r="M170" s="9">
        <v>16.638400000000001</v>
      </c>
      <c r="N170" s="9">
        <v>20.326899999999998</v>
      </c>
      <c r="O170" s="11">
        <v>185.11369999999999</v>
      </c>
    </row>
    <row r="171" spans="1:15" x14ac:dyDescent="0.3">
      <c r="A171" s="3" t="s">
        <v>131</v>
      </c>
      <c r="B171" s="4" t="s">
        <v>132</v>
      </c>
      <c r="C171" s="5">
        <v>33.596400000000003</v>
      </c>
      <c r="D171" s="5">
        <v>27.031500000000001</v>
      </c>
      <c r="E171" s="5">
        <v>30.759799999999998</v>
      </c>
      <c r="F171" s="5">
        <v>26.2911</v>
      </c>
      <c r="G171" s="5">
        <v>30.521999999999998</v>
      </c>
      <c r="H171" s="5">
        <v>27.966000000000001</v>
      </c>
      <c r="I171" s="5">
        <v>29.636700000000001</v>
      </c>
      <c r="J171" s="5">
        <v>29.7196</v>
      </c>
      <c r="K171" s="5">
        <v>27.4617</v>
      </c>
      <c r="L171" s="5">
        <v>33.4512</v>
      </c>
      <c r="M171" s="5">
        <v>33.367600000000003</v>
      </c>
      <c r="N171" s="5">
        <v>40.775799999999997</v>
      </c>
      <c r="O171" s="11">
        <v>370.57940000000002</v>
      </c>
    </row>
    <row r="172" spans="1:15" ht="18" customHeight="1" x14ac:dyDescent="0.3">
      <c r="A172" s="12" t="s">
        <v>147</v>
      </c>
      <c r="B172" s="12" t="s">
        <v>148</v>
      </c>
      <c r="C172" s="13">
        <v>11185.773300000001</v>
      </c>
      <c r="D172" s="13">
        <v>9010.5782999999992</v>
      </c>
      <c r="E172" s="13">
        <v>10233.174199999999</v>
      </c>
      <c r="F172" s="13">
        <v>8760.3714999999956</v>
      </c>
      <c r="G172" s="13">
        <v>10154.785700000009</v>
      </c>
      <c r="H172" s="13">
        <v>9321.6054999999978</v>
      </c>
      <c r="I172" s="13">
        <v>9913.2006999999976</v>
      </c>
      <c r="J172" s="13">
        <v>9905.4316000000017</v>
      </c>
      <c r="K172" s="13">
        <v>9208.6364000000012</v>
      </c>
      <c r="L172" s="13">
        <v>11160.638999999999</v>
      </c>
      <c r="M172" s="13">
        <v>11098.900100000001</v>
      </c>
      <c r="N172" s="13">
        <v>13570.1836</v>
      </c>
      <c r="O172" s="13">
        <v>123523.2798999997</v>
      </c>
    </row>
  </sheetData>
  <mergeCells count="4">
    <mergeCell ref="A117:O117"/>
    <mergeCell ref="A1:P1"/>
    <mergeCell ref="A60:O60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sqref="A1:H1"/>
    </sheetView>
  </sheetViews>
  <sheetFormatPr baseColWidth="10" defaultColWidth="8.88671875" defaultRowHeight="14.4" x14ac:dyDescent="0.3"/>
  <cols>
    <col min="1" max="1" width="16" customWidth="1"/>
    <col min="2" max="2" width="8" customWidth="1"/>
    <col min="3" max="3" width="18" customWidth="1"/>
    <col min="4" max="4" width="16" customWidth="1"/>
    <col min="5" max="5" width="18" customWidth="1"/>
    <col min="6" max="6" width="10" customWidth="1"/>
    <col min="7" max="7" width="18" customWidth="1"/>
    <col min="8" max="8" width="26" customWidth="1"/>
  </cols>
  <sheetData>
    <row r="1" spans="1:8" ht="28.05" customHeight="1" x14ac:dyDescent="0.3">
      <c r="A1" s="25" t="s">
        <v>151</v>
      </c>
      <c r="B1" s="24"/>
      <c r="C1" s="24"/>
      <c r="D1" s="24"/>
      <c r="E1" s="24"/>
      <c r="F1" s="24"/>
      <c r="G1" s="24"/>
      <c r="H1" s="24"/>
    </row>
    <row r="2" spans="1:8" ht="18" customHeight="1" x14ac:dyDescent="0.3">
      <c r="A2" s="23" t="s">
        <v>152</v>
      </c>
      <c r="B2" s="24"/>
      <c r="C2" s="24"/>
      <c r="D2" s="24"/>
      <c r="E2" s="24"/>
      <c r="F2" s="24"/>
      <c r="G2" s="24"/>
      <c r="H2" s="24"/>
    </row>
    <row r="3" spans="1:8" ht="36" customHeight="1" x14ac:dyDescent="0.3">
      <c r="A3" s="1" t="s">
        <v>0</v>
      </c>
      <c r="B3" s="1" t="s">
        <v>1</v>
      </c>
      <c r="C3" s="1" t="s">
        <v>153</v>
      </c>
      <c r="D3" s="1" t="s">
        <v>154</v>
      </c>
      <c r="E3" s="1" t="s">
        <v>155</v>
      </c>
      <c r="F3" s="1" t="s">
        <v>156</v>
      </c>
      <c r="G3" s="1" t="s">
        <v>157</v>
      </c>
      <c r="H3" s="1" t="s">
        <v>158</v>
      </c>
    </row>
    <row r="4" spans="1:8" x14ac:dyDescent="0.3">
      <c r="A4" s="3" t="s">
        <v>12</v>
      </c>
      <c r="B4" s="3">
        <v>1</v>
      </c>
      <c r="C4" s="5">
        <v>53519.472999999998</v>
      </c>
      <c r="D4" s="5">
        <v>21.105799999999999</v>
      </c>
      <c r="E4" s="5">
        <v>11185.773300000001</v>
      </c>
      <c r="F4" s="6">
        <v>0.20900380128929891</v>
      </c>
      <c r="G4" s="5">
        <v>1726.434612903226</v>
      </c>
      <c r="H4" s="4" t="s">
        <v>159</v>
      </c>
    </row>
    <row r="5" spans="1:8" x14ac:dyDescent="0.3">
      <c r="A5" s="7" t="s">
        <v>133</v>
      </c>
      <c r="B5" s="7">
        <v>2</v>
      </c>
      <c r="C5" s="9">
        <v>43105.20930000001</v>
      </c>
      <c r="D5" s="9">
        <v>19.523099999999999</v>
      </c>
      <c r="E5" s="9">
        <v>9010.5782999999992</v>
      </c>
      <c r="F5" s="10">
        <v>0.2090368761995548</v>
      </c>
      <c r="G5" s="9">
        <v>1539.4717607142859</v>
      </c>
      <c r="H5" s="8" t="s">
        <v>159</v>
      </c>
    </row>
    <row r="6" spans="1:8" x14ac:dyDescent="0.3">
      <c r="A6" s="3" t="s">
        <v>134</v>
      </c>
      <c r="B6" s="3">
        <v>3</v>
      </c>
      <c r="C6" s="5">
        <v>48964.770500000013</v>
      </c>
      <c r="D6" s="5">
        <v>19.650099999999998</v>
      </c>
      <c r="E6" s="5">
        <v>10233.174199999999</v>
      </c>
      <c r="F6" s="6">
        <v>0.2089905476019743</v>
      </c>
      <c r="G6" s="5">
        <v>1748.741803571429</v>
      </c>
      <c r="H6" s="4" t="s">
        <v>159</v>
      </c>
    </row>
    <row r="7" spans="1:8" x14ac:dyDescent="0.3">
      <c r="A7" s="7" t="s">
        <v>135</v>
      </c>
      <c r="B7" s="7">
        <v>4</v>
      </c>
      <c r="C7" s="9">
        <v>41931.581899999997</v>
      </c>
      <c r="D7" s="9">
        <v>17.8659</v>
      </c>
      <c r="E7" s="9">
        <v>8760.3714999999956</v>
      </c>
      <c r="F7" s="10">
        <v>0.20892060597408549</v>
      </c>
      <c r="G7" s="9">
        <v>1352.631674193548</v>
      </c>
      <c r="H7" s="8" t="s">
        <v>159</v>
      </c>
    </row>
    <row r="8" spans="1:8" x14ac:dyDescent="0.3">
      <c r="A8" s="3" t="s">
        <v>136</v>
      </c>
      <c r="B8" s="3">
        <v>5</v>
      </c>
      <c r="C8" s="5">
        <v>48603.364299999987</v>
      </c>
      <c r="D8" s="5">
        <v>20.498699999999999</v>
      </c>
      <c r="E8" s="5">
        <v>10154.785700000009</v>
      </c>
      <c r="F8" s="6">
        <v>0.2089317446693707</v>
      </c>
      <c r="G8" s="5">
        <v>1620.1121433333331</v>
      </c>
      <c r="H8" s="4" t="s">
        <v>159</v>
      </c>
    </row>
    <row r="9" spans="1:8" x14ac:dyDescent="0.3">
      <c r="A9" s="7" t="s">
        <v>137</v>
      </c>
      <c r="B9" s="7">
        <v>6</v>
      </c>
      <c r="C9" s="9">
        <v>44620.381499999989</v>
      </c>
      <c r="D9" s="9">
        <v>18.6494</v>
      </c>
      <c r="E9" s="9">
        <v>9321.6054999999978</v>
      </c>
      <c r="F9" s="10">
        <v>0.20890913942544401</v>
      </c>
      <c r="G9" s="9">
        <v>1439.36714516129</v>
      </c>
      <c r="H9" s="8" t="s">
        <v>159</v>
      </c>
    </row>
    <row r="10" spans="1:8" x14ac:dyDescent="0.3">
      <c r="A10" s="3" t="s">
        <v>138</v>
      </c>
      <c r="B10" s="3">
        <v>7</v>
      </c>
      <c r="C10" s="5">
        <v>47447.722599999986</v>
      </c>
      <c r="D10" s="5">
        <v>18.965399999999999</v>
      </c>
      <c r="E10" s="5">
        <v>9913.2006999999976</v>
      </c>
      <c r="F10" s="6">
        <v>0.2089289044191133</v>
      </c>
      <c r="G10" s="5">
        <v>1581.5907533333329</v>
      </c>
      <c r="H10" s="4" t="s">
        <v>159</v>
      </c>
    </row>
    <row r="11" spans="1:8" x14ac:dyDescent="0.3">
      <c r="A11" s="7" t="s">
        <v>139</v>
      </c>
      <c r="B11" s="7">
        <v>8</v>
      </c>
      <c r="C11" s="9">
        <v>47439.259999999987</v>
      </c>
      <c r="D11" s="9">
        <v>19.185400000000001</v>
      </c>
      <c r="E11" s="9">
        <v>9905.4316000000017</v>
      </c>
      <c r="F11" s="10">
        <v>0.20880240543381171</v>
      </c>
      <c r="G11" s="9">
        <v>1530.2987096774191</v>
      </c>
      <c r="H11" s="8" t="s">
        <v>159</v>
      </c>
    </row>
    <row r="12" spans="1:8" x14ac:dyDescent="0.3">
      <c r="A12" s="3" t="s">
        <v>140</v>
      </c>
      <c r="B12" s="3">
        <v>9</v>
      </c>
      <c r="C12" s="5">
        <v>44082.804800000013</v>
      </c>
      <c r="D12" s="5">
        <v>18.707999999999998</v>
      </c>
      <c r="E12" s="5">
        <v>9208.6364000000012</v>
      </c>
      <c r="F12" s="6">
        <v>0.2088940674664149</v>
      </c>
      <c r="G12" s="5">
        <v>1422.025961290323</v>
      </c>
      <c r="H12" s="4" t="s">
        <v>159</v>
      </c>
    </row>
    <row r="13" spans="1:8" x14ac:dyDescent="0.3">
      <c r="A13" s="7" t="s">
        <v>141</v>
      </c>
      <c r="B13" s="7">
        <v>10</v>
      </c>
      <c r="C13" s="9">
        <v>53390.55999999999</v>
      </c>
      <c r="D13" s="9">
        <v>21.306899999999999</v>
      </c>
      <c r="E13" s="9">
        <v>11160.638999999999</v>
      </c>
      <c r="F13" s="10">
        <v>0.2090376838152663</v>
      </c>
      <c r="G13" s="9">
        <v>1779.6853333333329</v>
      </c>
      <c r="H13" s="8" t="s">
        <v>159</v>
      </c>
    </row>
    <row r="14" spans="1:8" x14ac:dyDescent="0.3">
      <c r="A14" s="3" t="s">
        <v>142</v>
      </c>
      <c r="B14" s="3">
        <v>11</v>
      </c>
      <c r="C14" s="5">
        <v>53105.214200000009</v>
      </c>
      <c r="D14" s="5">
        <v>21.9115</v>
      </c>
      <c r="E14" s="5">
        <v>11098.900100000001</v>
      </c>
      <c r="F14" s="6">
        <v>0.20899831150666931</v>
      </c>
      <c r="G14" s="5">
        <v>1713.071425806452</v>
      </c>
      <c r="H14" s="4" t="s">
        <v>159</v>
      </c>
    </row>
    <row r="15" spans="1:8" x14ac:dyDescent="0.3">
      <c r="A15" s="7" t="s">
        <v>143</v>
      </c>
      <c r="B15" s="7">
        <v>12</v>
      </c>
      <c r="C15" s="9">
        <v>64940.949000000022</v>
      </c>
      <c r="D15" s="9">
        <v>25.667400000000001</v>
      </c>
      <c r="E15" s="9">
        <v>13570.1836</v>
      </c>
      <c r="F15" s="10">
        <v>0.2089618924417011</v>
      </c>
      <c r="G15" s="9">
        <v>2094.869322580646</v>
      </c>
      <c r="H15" s="8" t="s">
        <v>159</v>
      </c>
    </row>
    <row r="16" spans="1:8" ht="18" customHeight="1" x14ac:dyDescent="0.3">
      <c r="A16" s="14" t="s">
        <v>146</v>
      </c>
      <c r="B16" s="14"/>
      <c r="C16" s="15">
        <v>591151.29110000038</v>
      </c>
      <c r="D16" s="15">
        <v>25.667400000000001</v>
      </c>
      <c r="E16" s="15">
        <v>123523.2798999997</v>
      </c>
      <c r="F16" s="16">
        <v>0.2089537513656623</v>
      </c>
      <c r="G16" s="14"/>
      <c r="H16" s="14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Mensual</vt:lpstr>
      <vt:lpstr>Pliegos Tarifarios (Santiago)</vt:lpstr>
      <vt:lpstr>Consumo por Local (Pivot)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Caceres</cp:lastModifiedBy>
  <dcterms:created xsi:type="dcterms:W3CDTF">2026-03-11T13:34:49Z</dcterms:created>
  <dcterms:modified xsi:type="dcterms:W3CDTF">2026-03-11T18:33:44Z</dcterms:modified>
</cp:coreProperties>
</file>