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ente\Desktop\sensors\"/>
    </mc:Choice>
  </mc:AlternateContent>
  <xr:revisionPtr revIDLastSave="0" documentId="13_ncr:1_{D10BAE97-3F7E-46E5-BE7C-9564CBDA360B}" xr6:coauthVersionLast="44" xr6:coauthVersionMax="44" xr10:uidLastSave="{00000000-0000-0000-0000-000000000000}"/>
  <bookViews>
    <workbookView xWindow="4755" yWindow="3045" windowWidth="15375" windowHeight="7875" xr2:uid="{A3141BC4-0F40-4285-8D7F-57D1327E04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" i="1" l="1"/>
  <c r="J49" i="1" s="1"/>
  <c r="I49" i="1"/>
  <c r="G49" i="1"/>
  <c r="G52" i="1" l="1"/>
  <c r="J52" i="1"/>
  <c r="J48" i="1"/>
  <c r="I48" i="1"/>
  <c r="H48" i="1"/>
  <c r="G48" i="1"/>
  <c r="E48" i="1"/>
  <c r="H19" i="1" l="1"/>
  <c r="F15" i="1"/>
  <c r="H15" i="1" s="1"/>
  <c r="F16" i="1"/>
  <c r="H16" i="1" s="1"/>
  <c r="F17" i="1"/>
  <c r="H17" i="1" s="1"/>
  <c r="F18" i="1"/>
  <c r="H18" i="1" s="1"/>
  <c r="F19" i="1"/>
  <c r="H14" i="1"/>
  <c r="F14" i="1"/>
  <c r="H13" i="1"/>
  <c r="F13" i="1"/>
  <c r="F12" i="1"/>
  <c r="H12" i="1" s="1"/>
  <c r="H6" i="1"/>
  <c r="H7" i="1"/>
  <c r="H8" i="1"/>
  <c r="H9" i="1"/>
  <c r="H11" i="1"/>
  <c r="F7" i="1"/>
  <c r="F8" i="1"/>
  <c r="F9" i="1"/>
  <c r="F10" i="1"/>
  <c r="H10" i="1" s="1"/>
  <c r="F11" i="1"/>
  <c r="F5" i="1"/>
  <c r="H5" i="1" s="1"/>
  <c r="F6" i="1"/>
  <c r="F4" i="1"/>
  <c r="H4" i="1" s="1"/>
  <c r="H24" i="1" l="1"/>
</calcChain>
</file>

<file path=xl/sharedStrings.xml><?xml version="1.0" encoding="utf-8"?>
<sst xmlns="http://schemas.openxmlformats.org/spreadsheetml/2006/main" count="35" uniqueCount="34">
  <si>
    <t>Descripción</t>
  </si>
  <si>
    <t>Definición del problema</t>
  </si>
  <si>
    <t>Estudio sensor humedad</t>
  </si>
  <si>
    <t>Estudio giroscopio</t>
  </si>
  <si>
    <t>Estudio PIR</t>
  </si>
  <si>
    <t>Horas totales</t>
  </si>
  <si>
    <t>Estimación horas/día</t>
  </si>
  <si>
    <t>Modificación de los programas - Unión con Hologram</t>
  </si>
  <si>
    <t>Documentación</t>
  </si>
  <si>
    <t>Simulaciones</t>
  </si>
  <si>
    <t>Diseño del sistema completo</t>
  </si>
  <si>
    <t>Verificación y correcciones</t>
  </si>
  <si>
    <t>Propuestas de mejora y conclusiones</t>
  </si>
  <si>
    <t>Total de vida perdida</t>
  </si>
  <si>
    <t>Estudio de Hologram Nova</t>
  </si>
  <si>
    <t>Estudio Raspberry Pi - Instalaciones - Raspbian OS</t>
  </si>
  <si>
    <t>Planificación - Estudio del entorno</t>
  </si>
  <si>
    <t>Planificación - Investigación IoT</t>
  </si>
  <si>
    <t>Definición del problema - Modificación de objetivos</t>
  </si>
  <si>
    <t>Creación de programas - riego.py y seguridad.py</t>
  </si>
  <si>
    <t>Día inicio estimado (Día/Mes/Año)</t>
  </si>
  <si>
    <t>Día fin estimado (Día/Mes/Año)</t>
  </si>
  <si>
    <t>Número días estimado</t>
  </si>
  <si>
    <t>Puesto</t>
  </si>
  <si>
    <t>Salario estimado (anual bruto, €)</t>
  </si>
  <si>
    <t>Salario por hora</t>
  </si>
  <si>
    <t>(1755 horas anuales [])</t>
  </si>
  <si>
    <t>Salario Bruto total</t>
  </si>
  <si>
    <t>Seguridad Social</t>
  </si>
  <si>
    <t>(6.2 %)</t>
  </si>
  <si>
    <t>Otras deducciones (estimación 4 %)</t>
  </si>
  <si>
    <t>Salario neto total</t>
  </si>
  <si>
    <t>Jefe de Proyecto</t>
  </si>
  <si>
    <t>Desarrollador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</si>
</sst>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" fontId="2" fillId="0" borderId="6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Día inicio estimado (Día/Mes/Año)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Hoja1!$B$4:$B$19</c:f>
              <c:strCache>
                <c:ptCount val="16"/>
                <c:pt idx="0">
                  <c:v>Estudio Raspberry Pi - Instalaciones - Raspbian OS</c:v>
                </c:pt>
                <c:pt idx="1">
                  <c:v>Planificación - Estudio del entorno</c:v>
                </c:pt>
                <c:pt idx="2">
                  <c:v>Definición del problema</c:v>
                </c:pt>
                <c:pt idx="3">
                  <c:v>Estudio sensor humedad</c:v>
                </c:pt>
                <c:pt idx="4">
                  <c:v>Estudio giroscopio</c:v>
                </c:pt>
                <c:pt idx="5">
                  <c:v>Estudio PIR</c:v>
                </c:pt>
                <c:pt idx="6">
                  <c:v>Planificación - Investigación IoT</c:v>
                </c:pt>
                <c:pt idx="7">
                  <c:v>Definición del problema - Modificación de objetivos</c:v>
                </c:pt>
                <c:pt idx="8">
                  <c:v>Creación de programas - riego.py y seguridad.py</c:v>
                </c:pt>
                <c:pt idx="9">
                  <c:v>Estudio de Hologram Nova</c:v>
                </c:pt>
                <c:pt idx="10">
                  <c:v>Diseño del sistema completo</c:v>
                </c:pt>
                <c:pt idx="11">
                  <c:v>Modificación de los programas - Unión con Hologram</c:v>
                </c:pt>
                <c:pt idx="12">
                  <c:v>Simulaciones</c:v>
                </c:pt>
                <c:pt idx="13">
                  <c:v>Verificación y correcciones</c:v>
                </c:pt>
                <c:pt idx="14">
                  <c:v>Propuestas de mejora y conclusiones</c:v>
                </c:pt>
                <c:pt idx="15">
                  <c:v>Documentación</c:v>
                </c:pt>
              </c:strCache>
            </c:strRef>
          </c:cat>
          <c:val>
            <c:numRef>
              <c:f>Hoja1!$D$4:$D$19</c:f>
              <c:numCache>
                <c:formatCode>m/d/yyyy</c:formatCode>
                <c:ptCount val="16"/>
                <c:pt idx="0">
                  <c:v>43319</c:v>
                </c:pt>
                <c:pt idx="1">
                  <c:v>43368</c:v>
                </c:pt>
                <c:pt idx="2">
                  <c:v>43374</c:v>
                </c:pt>
                <c:pt idx="3">
                  <c:v>43541</c:v>
                </c:pt>
                <c:pt idx="4">
                  <c:v>43557</c:v>
                </c:pt>
                <c:pt idx="5">
                  <c:v>43571</c:v>
                </c:pt>
                <c:pt idx="6">
                  <c:v>43600</c:v>
                </c:pt>
                <c:pt idx="7">
                  <c:v>43617</c:v>
                </c:pt>
                <c:pt idx="8">
                  <c:v>43636</c:v>
                </c:pt>
                <c:pt idx="9">
                  <c:v>43644</c:v>
                </c:pt>
                <c:pt idx="10">
                  <c:v>43666</c:v>
                </c:pt>
                <c:pt idx="11">
                  <c:v>43674</c:v>
                </c:pt>
                <c:pt idx="12">
                  <c:v>43678</c:v>
                </c:pt>
                <c:pt idx="13">
                  <c:v>43692</c:v>
                </c:pt>
                <c:pt idx="14">
                  <c:v>43705</c:v>
                </c:pt>
                <c:pt idx="15">
                  <c:v>43617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E-47AF-9DE5-D10ED357E353}"/>
            </c:ext>
          </c:extLst>
        </c:ser>
        <c:ser>
          <c:idx val="1"/>
          <c:order val="1"/>
          <c:tx>
            <c:strRef>
              <c:f>Hoja1!$F$3</c:f>
              <c:strCache>
                <c:ptCount val="1"/>
                <c:pt idx="0">
                  <c:v>Número días estimado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invertIfNegative val="0"/>
          <c:cat>
            <c:strRef>
              <c:f>Hoja1!$B$4:$B$19</c:f>
              <c:strCache>
                <c:ptCount val="16"/>
                <c:pt idx="0">
                  <c:v>Estudio Raspberry Pi - Instalaciones - Raspbian OS</c:v>
                </c:pt>
                <c:pt idx="1">
                  <c:v>Planificación - Estudio del entorno</c:v>
                </c:pt>
                <c:pt idx="2">
                  <c:v>Definición del problema</c:v>
                </c:pt>
                <c:pt idx="3">
                  <c:v>Estudio sensor humedad</c:v>
                </c:pt>
                <c:pt idx="4">
                  <c:v>Estudio giroscopio</c:v>
                </c:pt>
                <c:pt idx="5">
                  <c:v>Estudio PIR</c:v>
                </c:pt>
                <c:pt idx="6">
                  <c:v>Planificación - Investigación IoT</c:v>
                </c:pt>
                <c:pt idx="7">
                  <c:v>Definición del problema - Modificación de objetivos</c:v>
                </c:pt>
                <c:pt idx="8">
                  <c:v>Creación de programas - riego.py y seguridad.py</c:v>
                </c:pt>
                <c:pt idx="9">
                  <c:v>Estudio de Hologram Nova</c:v>
                </c:pt>
                <c:pt idx="10">
                  <c:v>Diseño del sistema completo</c:v>
                </c:pt>
                <c:pt idx="11">
                  <c:v>Modificación de los programas - Unión con Hologram</c:v>
                </c:pt>
                <c:pt idx="12">
                  <c:v>Simulaciones</c:v>
                </c:pt>
                <c:pt idx="13">
                  <c:v>Verificación y correcciones</c:v>
                </c:pt>
                <c:pt idx="14">
                  <c:v>Propuestas de mejora y conclusiones</c:v>
                </c:pt>
                <c:pt idx="15">
                  <c:v>Documentación</c:v>
                </c:pt>
              </c:strCache>
            </c:strRef>
          </c:cat>
          <c:val>
            <c:numRef>
              <c:f>Hoja1!$F$4:$F$19</c:f>
              <c:numCache>
                <c:formatCode>General</c:formatCode>
                <c:ptCount val="16"/>
                <c:pt idx="0">
                  <c:v>11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6</c:v>
                </c:pt>
                <c:pt idx="8">
                  <c:v>9</c:v>
                </c:pt>
                <c:pt idx="9">
                  <c:v>12</c:v>
                </c:pt>
                <c:pt idx="10">
                  <c:v>5</c:v>
                </c:pt>
                <c:pt idx="11">
                  <c:v>8</c:v>
                </c:pt>
                <c:pt idx="12">
                  <c:v>11</c:v>
                </c:pt>
                <c:pt idx="13">
                  <c:v>9</c:v>
                </c:pt>
                <c:pt idx="14">
                  <c:v>2</c:v>
                </c:pt>
                <c:pt idx="1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E-47AF-9DE5-D10ED357E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556336"/>
        <c:axId val="416556992"/>
      </c:barChart>
      <c:catAx>
        <c:axId val="41655633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416556992"/>
        <c:crosses val="autoZero"/>
        <c:auto val="1"/>
        <c:lblAlgn val="ctr"/>
        <c:lblOffset val="100"/>
        <c:noMultiLvlLbl val="0"/>
      </c:catAx>
      <c:valAx>
        <c:axId val="416556992"/>
        <c:scaling>
          <c:orientation val="minMax"/>
          <c:max val="43708"/>
          <c:min val="4331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41655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</xdr:row>
      <xdr:rowOff>95249</xdr:rowOff>
    </xdr:from>
    <xdr:to>
      <xdr:col>20</xdr:col>
      <xdr:colOff>595313</xdr:colOff>
      <xdr:row>25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738F63-834F-4A17-9101-1BCFEE571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6D9B-284C-4B0C-B62A-F2D60AC48E2F}">
  <dimension ref="B3:J52"/>
  <sheetViews>
    <sheetView tabSelected="1" topLeftCell="E39" zoomScaleNormal="100" workbookViewId="0">
      <selection activeCell="J49" sqref="J49"/>
    </sheetView>
  </sheetViews>
  <sheetFormatPr baseColWidth="10" defaultRowHeight="15" x14ac:dyDescent="0.25"/>
  <cols>
    <col min="5" max="5" width="13" bestFit="1" customWidth="1"/>
    <col min="7" max="10" width="13" bestFit="1" customWidth="1"/>
  </cols>
  <sheetData>
    <row r="3" spans="2:8" x14ac:dyDescent="0.25">
      <c r="B3" t="s">
        <v>0</v>
      </c>
      <c r="D3" t="s">
        <v>20</v>
      </c>
      <c r="E3" t="s">
        <v>21</v>
      </c>
      <c r="F3" t="s">
        <v>22</v>
      </c>
      <c r="G3" t="s">
        <v>6</v>
      </c>
      <c r="H3" t="s">
        <v>5</v>
      </c>
    </row>
    <row r="4" spans="2:8" x14ac:dyDescent="0.25">
      <c r="B4" t="s">
        <v>15</v>
      </c>
      <c r="D4" s="1">
        <v>43319</v>
      </c>
      <c r="E4" s="1">
        <v>43330</v>
      </c>
      <c r="F4">
        <f>E4-D4</f>
        <v>11</v>
      </c>
      <c r="G4">
        <v>1</v>
      </c>
      <c r="H4">
        <f>F4*G4</f>
        <v>11</v>
      </c>
    </row>
    <row r="5" spans="2:8" x14ac:dyDescent="0.25">
      <c r="B5" t="s">
        <v>16</v>
      </c>
      <c r="D5" s="1">
        <v>43368</v>
      </c>
      <c r="E5" s="1">
        <v>43375</v>
      </c>
      <c r="F5">
        <f t="shared" ref="F5:F19" si="0">E5-D5</f>
        <v>7</v>
      </c>
      <c r="G5">
        <v>2</v>
      </c>
      <c r="H5">
        <f t="shared" ref="H5:H19" si="1">F5*G5</f>
        <v>14</v>
      </c>
    </row>
    <row r="6" spans="2:8" x14ac:dyDescent="0.25">
      <c r="B6" t="s">
        <v>1</v>
      </c>
      <c r="D6" s="1">
        <v>43374</v>
      </c>
      <c r="E6" s="1">
        <v>43378</v>
      </c>
      <c r="F6">
        <f t="shared" si="0"/>
        <v>4</v>
      </c>
      <c r="G6">
        <v>1</v>
      </c>
      <c r="H6">
        <f t="shared" si="1"/>
        <v>4</v>
      </c>
    </row>
    <row r="7" spans="2:8" x14ac:dyDescent="0.25">
      <c r="B7" t="s">
        <v>2</v>
      </c>
      <c r="D7" s="1">
        <v>43541</v>
      </c>
      <c r="E7" s="1">
        <v>43543</v>
      </c>
      <c r="F7">
        <f t="shared" si="0"/>
        <v>2</v>
      </c>
      <c r="G7">
        <v>2</v>
      </c>
      <c r="H7">
        <f t="shared" si="1"/>
        <v>4</v>
      </c>
    </row>
    <row r="8" spans="2:8" x14ac:dyDescent="0.25">
      <c r="B8" t="s">
        <v>3</v>
      </c>
      <c r="D8" s="1">
        <v>43557</v>
      </c>
      <c r="E8" s="1">
        <v>43559</v>
      </c>
      <c r="F8">
        <f t="shared" si="0"/>
        <v>2</v>
      </c>
      <c r="G8">
        <v>2</v>
      </c>
      <c r="H8">
        <f t="shared" si="1"/>
        <v>4</v>
      </c>
    </row>
    <row r="9" spans="2:8" x14ac:dyDescent="0.25">
      <c r="B9" t="s">
        <v>4</v>
      </c>
      <c r="D9" s="1">
        <v>43571</v>
      </c>
      <c r="E9" s="1">
        <v>43573</v>
      </c>
      <c r="F9">
        <f t="shared" si="0"/>
        <v>2</v>
      </c>
      <c r="G9">
        <v>2</v>
      </c>
      <c r="H9">
        <f t="shared" si="1"/>
        <v>4</v>
      </c>
    </row>
    <row r="10" spans="2:8" x14ac:dyDescent="0.25">
      <c r="B10" t="s">
        <v>17</v>
      </c>
      <c r="D10" s="1">
        <v>43600</v>
      </c>
      <c r="E10" s="1">
        <v>43608</v>
      </c>
      <c r="F10">
        <f t="shared" si="0"/>
        <v>8</v>
      </c>
      <c r="G10">
        <v>2.5</v>
      </c>
      <c r="H10">
        <f t="shared" si="1"/>
        <v>20</v>
      </c>
    </row>
    <row r="11" spans="2:8" x14ac:dyDescent="0.25">
      <c r="B11" t="s">
        <v>18</v>
      </c>
      <c r="D11" s="1">
        <v>43617</v>
      </c>
      <c r="E11" s="1">
        <v>43623</v>
      </c>
      <c r="F11">
        <f t="shared" si="0"/>
        <v>6</v>
      </c>
      <c r="G11">
        <v>2.5</v>
      </c>
      <c r="H11">
        <f t="shared" si="1"/>
        <v>15</v>
      </c>
    </row>
    <row r="12" spans="2:8" x14ac:dyDescent="0.25">
      <c r="B12" t="s">
        <v>19</v>
      </c>
      <c r="D12" s="1">
        <v>43636</v>
      </c>
      <c r="E12" s="1">
        <v>43645</v>
      </c>
      <c r="F12">
        <f t="shared" si="0"/>
        <v>9</v>
      </c>
      <c r="G12">
        <v>2.5</v>
      </c>
      <c r="H12">
        <f t="shared" si="1"/>
        <v>22.5</v>
      </c>
    </row>
    <row r="13" spans="2:8" x14ac:dyDescent="0.25">
      <c r="B13" t="s">
        <v>14</v>
      </c>
      <c r="D13" s="1">
        <v>43644</v>
      </c>
      <c r="E13" s="1">
        <v>43656</v>
      </c>
      <c r="F13">
        <f t="shared" si="0"/>
        <v>12</v>
      </c>
      <c r="G13">
        <v>2.5</v>
      </c>
      <c r="H13">
        <f t="shared" si="1"/>
        <v>30</v>
      </c>
    </row>
    <row r="14" spans="2:8" x14ac:dyDescent="0.25">
      <c r="B14" t="s">
        <v>10</v>
      </c>
      <c r="D14" s="1">
        <v>43666</v>
      </c>
      <c r="E14" s="1">
        <v>43671</v>
      </c>
      <c r="F14">
        <f t="shared" si="0"/>
        <v>5</v>
      </c>
      <c r="G14">
        <v>2</v>
      </c>
      <c r="H14">
        <f t="shared" si="1"/>
        <v>10</v>
      </c>
    </row>
    <row r="15" spans="2:8" x14ac:dyDescent="0.25">
      <c r="B15" t="s">
        <v>7</v>
      </c>
      <c r="D15" s="1">
        <v>43674</v>
      </c>
      <c r="E15" s="1">
        <v>43682</v>
      </c>
      <c r="F15">
        <f t="shared" si="0"/>
        <v>8</v>
      </c>
      <c r="G15">
        <v>2</v>
      </c>
      <c r="H15">
        <f t="shared" si="1"/>
        <v>16</v>
      </c>
    </row>
    <row r="16" spans="2:8" x14ac:dyDescent="0.25">
      <c r="B16" t="s">
        <v>9</v>
      </c>
      <c r="D16" s="1">
        <v>43678</v>
      </c>
      <c r="E16" s="1">
        <v>43689</v>
      </c>
      <c r="F16">
        <f t="shared" si="0"/>
        <v>11</v>
      </c>
      <c r="G16">
        <v>1</v>
      </c>
      <c r="H16">
        <f t="shared" si="1"/>
        <v>11</v>
      </c>
    </row>
    <row r="17" spans="2:8" x14ac:dyDescent="0.25">
      <c r="B17" t="s">
        <v>11</v>
      </c>
      <c r="D17" s="1">
        <v>43692</v>
      </c>
      <c r="E17" s="1">
        <v>43701</v>
      </c>
      <c r="F17">
        <f t="shared" si="0"/>
        <v>9</v>
      </c>
      <c r="G17">
        <v>1</v>
      </c>
      <c r="H17">
        <f t="shared" si="1"/>
        <v>9</v>
      </c>
    </row>
    <row r="18" spans="2:8" x14ac:dyDescent="0.25">
      <c r="B18" t="s">
        <v>12</v>
      </c>
      <c r="D18" s="1">
        <v>43705</v>
      </c>
      <c r="E18" s="1">
        <v>43707</v>
      </c>
      <c r="F18">
        <f t="shared" si="0"/>
        <v>2</v>
      </c>
      <c r="G18">
        <v>1</v>
      </c>
      <c r="H18">
        <f t="shared" si="1"/>
        <v>2</v>
      </c>
    </row>
    <row r="19" spans="2:8" x14ac:dyDescent="0.25">
      <c r="B19" t="s">
        <v>8</v>
      </c>
      <c r="D19" s="1">
        <v>43617</v>
      </c>
      <c r="E19" s="1">
        <v>43708</v>
      </c>
      <c r="F19">
        <f t="shared" si="0"/>
        <v>91</v>
      </c>
      <c r="G19">
        <v>2.5</v>
      </c>
      <c r="H19">
        <f t="shared" si="1"/>
        <v>227.5</v>
      </c>
    </row>
    <row r="22" spans="2:8" x14ac:dyDescent="0.25">
      <c r="D22" s="2"/>
      <c r="E22" s="2"/>
    </row>
    <row r="24" spans="2:8" x14ac:dyDescent="0.25">
      <c r="G24" t="s">
        <v>13</v>
      </c>
      <c r="H24">
        <f>SUM(H4:H19)</f>
        <v>404</v>
      </c>
    </row>
    <row r="45" spans="3:10" ht="15.75" thickBot="1" x14ac:dyDescent="0.3"/>
    <row r="46" spans="3:10" ht="31.5" x14ac:dyDescent="0.25">
      <c r="C46" s="8" t="s">
        <v>23</v>
      </c>
      <c r="D46" s="8" t="s">
        <v>24</v>
      </c>
      <c r="E46" s="3" t="s">
        <v>25</v>
      </c>
      <c r="F46" s="8" t="s">
        <v>5</v>
      </c>
      <c r="G46" s="8" t="s">
        <v>27</v>
      </c>
      <c r="H46" s="3" t="s">
        <v>28</v>
      </c>
      <c r="I46" s="10" t="s">
        <v>30</v>
      </c>
      <c r="J46" s="8" t="s">
        <v>31</v>
      </c>
    </row>
    <row r="47" spans="3:10" ht="32.25" thickBot="1" x14ac:dyDescent="0.3">
      <c r="C47" s="9"/>
      <c r="D47" s="9"/>
      <c r="E47" s="4" t="s">
        <v>26</v>
      </c>
      <c r="F47" s="9"/>
      <c r="G47" s="9"/>
      <c r="H47" s="4" t="s">
        <v>29</v>
      </c>
      <c r="I47" s="11"/>
      <c r="J47" s="9"/>
    </row>
    <row r="48" spans="3:10" ht="32.25" thickBot="1" x14ac:dyDescent="0.3">
      <c r="C48" s="5" t="s">
        <v>32</v>
      </c>
      <c r="D48" s="6">
        <v>33762</v>
      </c>
      <c r="E48" s="4">
        <f>D48/1755</f>
        <v>19.237606837606837</v>
      </c>
      <c r="F48" s="4">
        <v>76</v>
      </c>
      <c r="G48" s="4">
        <f>E48*F48</f>
        <v>1462.0581196581195</v>
      </c>
      <c r="H48" s="4">
        <f>G48*0.062</f>
        <v>90.647603418803413</v>
      </c>
      <c r="I48" s="4">
        <f>G48*0.04</f>
        <v>58.482324786324781</v>
      </c>
      <c r="J48" s="4">
        <f>G48-H48-I48</f>
        <v>1312.9281914529913</v>
      </c>
    </row>
    <row r="49" spans="3:10" ht="32.25" thickBot="1" x14ac:dyDescent="0.3">
      <c r="C49" s="5" t="s">
        <v>33</v>
      </c>
      <c r="D49" s="12">
        <v>25304</v>
      </c>
      <c r="E49" s="13">
        <v>14.418233600000001</v>
      </c>
      <c r="F49" s="4">
        <v>328</v>
      </c>
      <c r="G49" s="4">
        <f>E49*F49</f>
        <v>4729.1806207999998</v>
      </c>
      <c r="H49" s="4">
        <f>G49*0.062</f>
        <v>293.2091984896</v>
      </c>
      <c r="I49" s="4">
        <f>G49*0.04</f>
        <v>189.16722483199999</v>
      </c>
      <c r="J49" s="4">
        <f>G49-H49-I49</f>
        <v>4246.8041974784001</v>
      </c>
    </row>
    <row r="50" spans="3:10" ht="16.5" thickBot="1" x14ac:dyDescent="0.3">
      <c r="C50" s="5"/>
      <c r="D50" s="6"/>
      <c r="E50" s="4"/>
      <c r="F50" s="4"/>
      <c r="G50" s="4"/>
      <c r="H50" s="4"/>
      <c r="I50" s="4"/>
      <c r="J50" s="4"/>
    </row>
    <row r="51" spans="3:10" ht="16.5" thickBot="1" x14ac:dyDescent="0.3">
      <c r="C51" s="5"/>
      <c r="D51" s="6"/>
      <c r="E51" s="4"/>
      <c r="F51" s="4"/>
      <c r="G51" s="4"/>
      <c r="H51" s="4"/>
      <c r="I51" s="4"/>
      <c r="J51" s="4"/>
    </row>
    <row r="52" spans="3:10" ht="15.75" x14ac:dyDescent="0.25">
      <c r="G52" s="7">
        <f>SUM(G48:G51)</f>
        <v>6191.2387404581195</v>
      </c>
      <c r="H52" s="7"/>
      <c r="I52" s="7"/>
      <c r="J52" s="7">
        <f>SUM(J48:J51)</f>
        <v>5559.7323889313911</v>
      </c>
    </row>
  </sheetData>
  <mergeCells count="6">
    <mergeCell ref="J46:J47"/>
    <mergeCell ref="C46:C47"/>
    <mergeCell ref="D46:D47"/>
    <mergeCell ref="F46:F47"/>
    <mergeCell ref="G46:G47"/>
    <mergeCell ref="I46:I47"/>
  </mergeCells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Clemente Rodríguez Arráez</dc:creator>
  <cp:lastModifiedBy>Clemente Rodríguez Arráez</cp:lastModifiedBy>
  <dcterms:created xsi:type="dcterms:W3CDTF">2019-08-24T17:59:30Z</dcterms:created>
  <dcterms:modified xsi:type="dcterms:W3CDTF">2019-09-06T17:06:58Z</dcterms:modified>
</cp:coreProperties>
</file>