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name="Bins">'Hoja 1'!$G$20:$G$51</definedName>
    <definedName name="during_attack_RTT">'Hoja 1'!$D$17:$D$31</definedName>
    <definedName name="before_attack_RTT">'Hoja 1'!$D$2:$D$16</definedName>
    <definedName name="after_mitigation_RTT">'Hoja 1'!$D$32:$D$46</definedName>
  </definedNames>
  <calcPr/>
</workbook>
</file>

<file path=xl/sharedStrings.xml><?xml version="1.0" encoding="utf-8"?>
<sst xmlns="http://schemas.openxmlformats.org/spreadsheetml/2006/main" count="109" uniqueCount="59">
  <si>
    <t>Phase</t>
  </si>
  <si>
    <t>RTT (ms)</t>
  </si>
  <si>
    <t xml:space="preserve">Phase </t>
  </si>
  <si>
    <t>Mean RTT</t>
  </si>
  <si>
    <t>Median RTT</t>
  </si>
  <si>
    <t>Max RTT</t>
  </si>
  <si>
    <t>Min RTT</t>
  </si>
  <si>
    <t>Standard Deviation RTT</t>
  </si>
  <si>
    <t>before_attack</t>
  </si>
  <si>
    <t>5.21</t>
  </si>
  <si>
    <t>6.27</t>
  </si>
  <si>
    <t>during_attack</t>
  </si>
  <si>
    <t>6.69</t>
  </si>
  <si>
    <t>after_mitigation</t>
  </si>
  <si>
    <t>5.56</t>
  </si>
  <si>
    <t>5.38</t>
  </si>
  <si>
    <t>5.47</t>
  </si>
  <si>
    <t>6.21</t>
  </si>
  <si>
    <t>6.99</t>
  </si>
  <si>
    <t>6.50</t>
  </si>
  <si>
    <t>6.89</t>
  </si>
  <si>
    <t>5.26</t>
  </si>
  <si>
    <t>5.19</t>
  </si>
  <si>
    <t>5.63</t>
  </si>
  <si>
    <t>7.78</t>
  </si>
  <si>
    <t>6.57</t>
  </si>
  <si>
    <t>Histogram before attack</t>
  </si>
  <si>
    <t>Histogram during attack</t>
  </si>
  <si>
    <t>Histogram after mitigation</t>
  </si>
  <si>
    <t>Intervals</t>
  </si>
  <si>
    <t>BINS</t>
  </si>
  <si>
    <t>norm_dist_before</t>
  </si>
  <si>
    <t>norm_dist_scale_before</t>
  </si>
  <si>
    <t>before_attack_2</t>
  </si>
  <si>
    <t>norm_dist_during</t>
  </si>
  <si>
    <t>norm_dist_scaled_during</t>
  </si>
  <si>
    <t>during_attack_2</t>
  </si>
  <si>
    <t>norm_dist_after</t>
  </si>
  <si>
    <t>norm_dist_scaled_after</t>
  </si>
  <si>
    <t>after_mitigation_2</t>
  </si>
  <si>
    <t>50.5</t>
  </si>
  <si>
    <t>58.1</t>
  </si>
  <si>
    <t>33.2</t>
  </si>
  <si>
    <t>56.4</t>
  </si>
  <si>
    <t>62.0</t>
  </si>
  <si>
    <t>44.0</t>
  </si>
  <si>
    <t>46.2</t>
  </si>
  <si>
    <t>39.9</t>
  </si>
  <si>
    <t>31.9</t>
  </si>
  <si>
    <t>55.9</t>
  </si>
  <si>
    <t>58.8</t>
  </si>
  <si>
    <t>6.87</t>
  </si>
  <si>
    <t>7.00</t>
  </si>
  <si>
    <t>6.64</t>
  </si>
  <si>
    <t>5.98</t>
  </si>
  <si>
    <t>7.13</t>
  </si>
  <si>
    <t>5.66</t>
  </si>
  <si>
    <t>4.51</t>
  </si>
  <si>
    <t>5.31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</si>
</sst>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'Hoja 1'!$I$19</c:f>
            </c:strRef>
          </c:tx>
          <c:spPr>
            <a:ln cmpd="sng" w="38100">
              <a:solidFill>
                <a:srgbClr val="000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'Hoja 1'!$G$20:$G$51</c:f>
            </c:strRef>
          </c:cat>
          <c:val>
            <c:numRef>
              <c:f>'Hoja 1'!$I$20:$I$51</c:f>
              <c:numCache/>
            </c:numRef>
          </c:val>
          <c:smooth val="1"/>
        </c:ser>
        <c:ser>
          <c:idx val="1"/>
          <c:order val="1"/>
          <c:tx>
            <c:strRef>
              <c:f>'Hoja 1'!$M$19</c:f>
            </c:strRef>
          </c:tx>
          <c:spPr>
            <a:ln cmpd="sng" w="38100">
              <a:solidFill>
                <a:srgbClr val="FF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'Hoja 1'!$G$20:$G$51</c:f>
            </c:strRef>
          </c:cat>
          <c:val>
            <c:numRef>
              <c:f>'Hoja 1'!$M$20:$M$51</c:f>
              <c:numCache/>
            </c:numRef>
          </c:val>
          <c:smooth val="1"/>
        </c:ser>
        <c:ser>
          <c:idx val="2"/>
          <c:order val="2"/>
          <c:tx>
            <c:strRef>
              <c:f>'Hoja 1'!$Q$19</c:f>
            </c:strRef>
          </c:tx>
          <c:spPr>
            <a:ln cmpd="sng" w="38100">
              <a:solidFill>
                <a:srgbClr val="FF9900">
                  <a:alpha val="100000"/>
                </a:srgbClr>
              </a:solidFill>
              <a:prstDash val="sysDot"/>
            </a:ln>
          </c:spPr>
          <c:marker>
            <c:symbol val="none"/>
          </c:marker>
          <c:cat>
            <c:strRef>
              <c:f>'Hoja 1'!$G$20:$G$51</c:f>
            </c:strRef>
          </c:cat>
          <c:val>
            <c:numRef>
              <c:f>'Hoja 1'!$Q$20:$Q$51</c:f>
              <c:numCache/>
            </c:numRef>
          </c:val>
          <c:smooth val="1"/>
        </c:ser>
        <c:axId val="1803094285"/>
        <c:axId val="1229436684"/>
      </c:lineChart>
      <c:catAx>
        <c:axId val="18030942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Round Trip Time (RTT) [ms]</a:t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29436684"/>
      </c:catAx>
      <c:valAx>
        <c:axId val="1229436684"/>
        <c:scaling>
          <c:orientation val="minMax"/>
          <c:max val="9.2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03094285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52</xdr:row>
      <xdr:rowOff>19050</xdr:rowOff>
    </xdr:from>
    <xdr:ext cx="8467725" cy="59436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>
      <c r="A2" s="1" t="s">
        <v>8</v>
      </c>
      <c r="B2" s="1" t="s">
        <v>9</v>
      </c>
      <c r="C2" s="2" t="str">
        <f t="shared" ref="C2:C46" si="1">SUBSTITUTE(B2, ".", ",")</f>
        <v>5,21</v>
      </c>
      <c r="D2" s="1">
        <f t="shared" ref="D2:D46" si="2">VALUE(C2)</f>
        <v>5.21</v>
      </c>
      <c r="E2" s="1"/>
      <c r="F2" s="1" t="s">
        <v>8</v>
      </c>
      <c r="G2" s="2">
        <f>AVERAGE(D2:D16)</f>
        <v>6.428666667</v>
      </c>
      <c r="H2" s="2">
        <f>MEDIAN(D2:D16)</f>
        <v>6.21</v>
      </c>
      <c r="I2" s="2">
        <f>max(D2:D16)</f>
        <v>11.4</v>
      </c>
      <c r="J2" s="2">
        <f>MIN(D2:D16)</f>
        <v>5.19</v>
      </c>
      <c r="K2" s="2">
        <f>STDEV(D2:D16)</f>
        <v>1.581386673</v>
      </c>
    </row>
    <row r="3">
      <c r="A3" s="1" t="s">
        <v>8</v>
      </c>
      <c r="B3" s="1" t="s">
        <v>10</v>
      </c>
      <c r="C3" s="2" t="str">
        <f t="shared" si="1"/>
        <v>6,27</v>
      </c>
      <c r="D3" s="1">
        <f t="shared" si="2"/>
        <v>6.27</v>
      </c>
      <c r="E3" s="1"/>
      <c r="F3" s="1" t="s">
        <v>11</v>
      </c>
      <c r="G3" s="2">
        <f>AVERAGE(D17:D31)</f>
        <v>39.56933333</v>
      </c>
      <c r="H3" s="2">
        <f>MEDIAN(D17:D31)</f>
        <v>44</v>
      </c>
      <c r="I3" s="2">
        <f>MAX(D17:D31)</f>
        <v>62</v>
      </c>
      <c r="J3" s="2">
        <f>MIN(D17:D31)</f>
        <v>6.57</v>
      </c>
      <c r="K3" s="2">
        <f>STDEV(D17:D31)</f>
        <v>18.62055257</v>
      </c>
    </row>
    <row r="4">
      <c r="A4" s="1" t="s">
        <v>8</v>
      </c>
      <c r="B4" s="1" t="s">
        <v>12</v>
      </c>
      <c r="C4" s="2" t="str">
        <f t="shared" si="1"/>
        <v>6,69</v>
      </c>
      <c r="D4" s="1">
        <f t="shared" si="2"/>
        <v>6.69</v>
      </c>
      <c r="E4" s="1"/>
      <c r="F4" s="1" t="s">
        <v>13</v>
      </c>
      <c r="G4" s="2">
        <f>AVERAGE(D32:D46)</f>
        <v>6.453333333</v>
      </c>
      <c r="H4" s="2">
        <f>MEDIAN(D32:D46)</f>
        <v>6.12</v>
      </c>
      <c r="I4" s="2">
        <f>MAX(D32:D46)</f>
        <v>11.3</v>
      </c>
      <c r="J4" s="2">
        <f>MIN(D32:D46)</f>
        <v>4.51</v>
      </c>
      <c r="K4" s="2">
        <f>STDEV(D32:D46)</f>
        <v>1.55439316</v>
      </c>
    </row>
    <row r="5">
      <c r="A5" s="1" t="s">
        <v>8</v>
      </c>
      <c r="B5" s="1" t="s">
        <v>14</v>
      </c>
      <c r="C5" s="2" t="str">
        <f t="shared" si="1"/>
        <v>5,56</v>
      </c>
      <c r="D5" s="1">
        <f t="shared" si="2"/>
        <v>5.56</v>
      </c>
    </row>
    <row r="6">
      <c r="A6" s="1" t="s">
        <v>8</v>
      </c>
      <c r="B6" s="1" t="s">
        <v>15</v>
      </c>
      <c r="C6" s="2" t="str">
        <f t="shared" si="1"/>
        <v>5,38</v>
      </c>
      <c r="D6" s="1">
        <f t="shared" si="2"/>
        <v>5.38</v>
      </c>
    </row>
    <row r="7">
      <c r="A7" s="1" t="s">
        <v>8</v>
      </c>
      <c r="B7" s="1" t="s">
        <v>16</v>
      </c>
      <c r="C7" s="2" t="str">
        <f t="shared" si="1"/>
        <v>5,47</v>
      </c>
      <c r="D7" s="1">
        <f t="shared" si="2"/>
        <v>5.47</v>
      </c>
    </row>
    <row r="8">
      <c r="A8" s="1" t="s">
        <v>8</v>
      </c>
      <c r="B8" s="3">
        <v>45393.0</v>
      </c>
      <c r="C8" s="2" t="str">
        <f t="shared" si="1"/>
        <v>11,4</v>
      </c>
      <c r="D8" s="1">
        <f t="shared" si="2"/>
        <v>11.4</v>
      </c>
    </row>
    <row r="9">
      <c r="A9" s="1" t="s">
        <v>8</v>
      </c>
      <c r="B9" s="1" t="s">
        <v>17</v>
      </c>
      <c r="C9" s="2" t="str">
        <f t="shared" si="1"/>
        <v>6,21</v>
      </c>
      <c r="D9" s="1">
        <f t="shared" si="2"/>
        <v>6.21</v>
      </c>
    </row>
    <row r="10">
      <c r="A10" s="1" t="s">
        <v>8</v>
      </c>
      <c r="B10" s="1" t="s">
        <v>18</v>
      </c>
      <c r="C10" s="2" t="str">
        <f t="shared" si="1"/>
        <v>6,99</v>
      </c>
      <c r="D10" s="1">
        <f t="shared" si="2"/>
        <v>6.99</v>
      </c>
    </row>
    <row r="11">
      <c r="A11" s="1" t="s">
        <v>8</v>
      </c>
      <c r="B11" s="1" t="s">
        <v>19</v>
      </c>
      <c r="C11" s="2" t="str">
        <f t="shared" si="1"/>
        <v>6,50</v>
      </c>
      <c r="D11" s="1">
        <f t="shared" si="2"/>
        <v>6.5</v>
      </c>
    </row>
    <row r="12">
      <c r="A12" s="1" t="s">
        <v>8</v>
      </c>
      <c r="B12" s="1" t="s">
        <v>20</v>
      </c>
      <c r="C12" s="2" t="str">
        <f t="shared" si="1"/>
        <v>6,89</v>
      </c>
      <c r="D12" s="1">
        <f t="shared" si="2"/>
        <v>6.89</v>
      </c>
    </row>
    <row r="13">
      <c r="A13" s="1" t="s">
        <v>8</v>
      </c>
      <c r="B13" s="1" t="s">
        <v>21</v>
      </c>
      <c r="C13" s="2" t="str">
        <f t="shared" si="1"/>
        <v>5,26</v>
      </c>
      <c r="D13" s="1">
        <f t="shared" si="2"/>
        <v>5.26</v>
      </c>
    </row>
    <row r="14">
      <c r="A14" s="1" t="s">
        <v>8</v>
      </c>
      <c r="B14" s="1" t="s">
        <v>22</v>
      </c>
      <c r="C14" s="2" t="str">
        <f t="shared" si="1"/>
        <v>5,19</v>
      </c>
      <c r="D14" s="1">
        <f t="shared" si="2"/>
        <v>5.19</v>
      </c>
    </row>
    <row r="15">
      <c r="A15" s="1" t="s">
        <v>8</v>
      </c>
      <c r="B15" s="1" t="s">
        <v>23</v>
      </c>
      <c r="C15" s="2" t="str">
        <f t="shared" si="1"/>
        <v>5,63</v>
      </c>
      <c r="D15" s="1">
        <f t="shared" si="2"/>
        <v>5.63</v>
      </c>
    </row>
    <row r="16">
      <c r="A16" s="1" t="s">
        <v>8</v>
      </c>
      <c r="B16" s="1" t="s">
        <v>24</v>
      </c>
      <c r="C16" s="2" t="str">
        <f t="shared" si="1"/>
        <v>7,78</v>
      </c>
      <c r="D16" s="1">
        <f t="shared" si="2"/>
        <v>7.78</v>
      </c>
    </row>
    <row r="17">
      <c r="A17" s="1" t="s">
        <v>11</v>
      </c>
      <c r="B17" s="1" t="s">
        <v>25</v>
      </c>
      <c r="C17" s="2" t="str">
        <f t="shared" si="1"/>
        <v>6,57</v>
      </c>
      <c r="D17" s="1">
        <f t="shared" si="2"/>
        <v>6.57</v>
      </c>
    </row>
    <row r="18">
      <c r="A18" s="1" t="s">
        <v>11</v>
      </c>
      <c r="B18" s="3">
        <v>45404.0</v>
      </c>
      <c r="C18" s="2" t="str">
        <f t="shared" si="1"/>
        <v>22,4</v>
      </c>
      <c r="D18" s="1">
        <f t="shared" si="2"/>
        <v>22.4</v>
      </c>
      <c r="J18" s="1" t="s">
        <v>26</v>
      </c>
      <c r="N18" s="1" t="s">
        <v>27</v>
      </c>
      <c r="R18" s="1" t="s">
        <v>28</v>
      </c>
    </row>
    <row r="19">
      <c r="A19" s="1" t="s">
        <v>11</v>
      </c>
      <c r="B19" s="3">
        <v>45524.0</v>
      </c>
      <c r="C19" s="2" t="str">
        <f t="shared" si="1"/>
        <v>20,8</v>
      </c>
      <c r="D19" s="1">
        <f t="shared" si="2"/>
        <v>20.8</v>
      </c>
      <c r="F19" s="1" t="s">
        <v>29</v>
      </c>
      <c r="G19" s="1" t="s">
        <v>30</v>
      </c>
      <c r="H19" s="1" t="s">
        <v>31</v>
      </c>
      <c r="I19" s="1" t="s">
        <v>32</v>
      </c>
      <c r="J19" s="1" t="s">
        <v>8</v>
      </c>
      <c r="K19" s="1" t="s">
        <v>33</v>
      </c>
      <c r="L19" s="1" t="s">
        <v>34</v>
      </c>
      <c r="M19" s="1" t="s">
        <v>35</v>
      </c>
      <c r="N19" s="1" t="s">
        <v>11</v>
      </c>
      <c r="O19" s="1" t="s">
        <v>36</v>
      </c>
      <c r="P19" s="1" t="s">
        <v>37</v>
      </c>
      <c r="Q19" s="1" t="s">
        <v>38</v>
      </c>
      <c r="R19" s="1" t="s">
        <v>13</v>
      </c>
      <c r="S19" s="1" t="s">
        <v>39</v>
      </c>
    </row>
    <row r="20">
      <c r="A20" s="1" t="s">
        <v>11</v>
      </c>
      <c r="B20" s="1" t="s">
        <v>40</v>
      </c>
      <c r="C20" s="2" t="str">
        <f t="shared" si="1"/>
        <v>50,5</v>
      </c>
      <c r="D20" s="1">
        <f t="shared" si="2"/>
        <v>50.5</v>
      </c>
      <c r="F20" s="1" t="str">
        <f>CONCATENATE("(",0,",",text(G20,0),"]")</f>
        <v>(0,2]</v>
      </c>
      <c r="G20" s="1">
        <v>2.0</v>
      </c>
      <c r="H20" s="2">
        <f t="shared" ref="H20:H51" si="3">NORMDIST(G20,$G$2,$K$2,False)</f>
        <v>0.004998442691</v>
      </c>
      <c r="I20" s="2">
        <f t="shared" ref="I20:I51" si="4">H20*30</f>
        <v>0.1499532807</v>
      </c>
      <c r="J20" s="2">
        <f t="array" ref="J20:J52">FREQUENCY(before_attack_RTT,Bins)</f>
        <v>0</v>
      </c>
      <c r="K20" s="2">
        <f t="array" ref="K20:K52">FREQUENCY(before_attack_RTT,Bins)</f>
        <v>0</v>
      </c>
      <c r="L20" s="2">
        <f t="shared" ref="L20:L51" si="5">NORMDIST(G20,$G$3,$K$3,FALSE)</f>
        <v>0.002798660866</v>
      </c>
      <c r="M20" s="2">
        <f t="shared" ref="M20:M51" si="6">30*L20</f>
        <v>0.08395982598</v>
      </c>
      <c r="N20" s="2">
        <f t="array" ref="N20:N52">FREQUENCY(during_attack_RTT,Bins)</f>
        <v>0</v>
      </c>
      <c r="O20" s="2">
        <f t="array" ref="O20:O52">FREQUENCY(during_attack_RTT,Bins)</f>
        <v>0</v>
      </c>
      <c r="P20" s="2">
        <f t="shared" ref="P20:P51" si="7">NORMDIST(G20,$G$4,$K$4,false)</f>
        <v>0.004236022269</v>
      </c>
      <c r="Q20" s="2">
        <f t="shared" ref="Q20:Q51" si="8"> 30*P20</f>
        <v>0.1270806681</v>
      </c>
      <c r="R20" s="2">
        <f t="array" ref="R20:R52">FREQUENCY(after_mitigation_RTT,Bins)</f>
        <v>0</v>
      </c>
      <c r="S20" s="2">
        <f t="array" ref="S20:S52">FREQUENCY(after_mitigation_RTT,Bins)</f>
        <v>0</v>
      </c>
    </row>
    <row r="21">
      <c r="A21" s="1" t="s">
        <v>11</v>
      </c>
      <c r="B21" s="1" t="s">
        <v>41</v>
      </c>
      <c r="C21" s="2" t="str">
        <f t="shared" si="1"/>
        <v>58,1</v>
      </c>
      <c r="D21" s="1">
        <f t="shared" si="2"/>
        <v>58.1</v>
      </c>
      <c r="F21" s="1" t="str">
        <f t="shared" ref="F21:F51" si="9">CONCATENATE("(",TEXT(G20,0),",",text(G21,0),"]")</f>
        <v>(2,4]</v>
      </c>
      <c r="G21" s="1">
        <v>4.0</v>
      </c>
      <c r="H21" s="2">
        <f t="shared" si="3"/>
        <v>0.07757149523</v>
      </c>
      <c r="I21" s="2">
        <f t="shared" si="4"/>
        <v>2.327144857</v>
      </c>
      <c r="J21" s="2">
        <v>0.0</v>
      </c>
      <c r="K21" s="2">
        <v>0.0</v>
      </c>
      <c r="L21" s="2">
        <f t="shared" si="5"/>
        <v>0.003455898503</v>
      </c>
      <c r="M21" s="2">
        <f t="shared" si="6"/>
        <v>0.1036769551</v>
      </c>
      <c r="N21" s="2">
        <v>0.0</v>
      </c>
      <c r="O21" s="2">
        <v>0.0</v>
      </c>
      <c r="P21" s="2">
        <f t="shared" si="7"/>
        <v>0.07386070397</v>
      </c>
      <c r="Q21" s="2">
        <f t="shared" si="8"/>
        <v>2.215821119</v>
      </c>
      <c r="R21" s="2">
        <v>0.0</v>
      </c>
      <c r="S21" s="2">
        <v>0.0</v>
      </c>
    </row>
    <row r="22">
      <c r="A22" s="1" t="s">
        <v>11</v>
      </c>
      <c r="B22" s="1" t="s">
        <v>42</v>
      </c>
      <c r="C22" s="2" t="str">
        <f t="shared" si="1"/>
        <v>33,2</v>
      </c>
      <c r="D22" s="1">
        <f t="shared" si="2"/>
        <v>33.2</v>
      </c>
      <c r="F22" s="1" t="str">
        <f t="shared" si="9"/>
        <v>(4,6]</v>
      </c>
      <c r="G22" s="1">
        <v>6.0</v>
      </c>
      <c r="H22" s="2">
        <f t="shared" si="3"/>
        <v>0.2431734899</v>
      </c>
      <c r="I22" s="2">
        <f t="shared" si="4"/>
        <v>7.295204698</v>
      </c>
      <c r="J22" s="2">
        <v>7.0</v>
      </c>
      <c r="K22" s="2">
        <v>7.0</v>
      </c>
      <c r="L22" s="2">
        <f t="shared" si="5"/>
        <v>0.004218532854</v>
      </c>
      <c r="M22" s="2">
        <f t="shared" si="6"/>
        <v>0.1265559856</v>
      </c>
      <c r="N22" s="2">
        <v>0.0</v>
      </c>
      <c r="O22" s="2">
        <v>0.0</v>
      </c>
      <c r="P22" s="2">
        <f t="shared" si="7"/>
        <v>0.2459683047</v>
      </c>
      <c r="Q22" s="2">
        <f t="shared" si="8"/>
        <v>7.379049142</v>
      </c>
      <c r="R22" s="2">
        <v>6.0</v>
      </c>
      <c r="S22" s="2">
        <v>6.0</v>
      </c>
    </row>
    <row r="23">
      <c r="A23" s="1" t="s">
        <v>11</v>
      </c>
      <c r="B23" s="1" t="s">
        <v>43</v>
      </c>
      <c r="C23" s="2" t="str">
        <f t="shared" si="1"/>
        <v>56,4</v>
      </c>
      <c r="D23" s="1">
        <f t="shared" si="2"/>
        <v>56.4</v>
      </c>
      <c r="F23" s="1" t="str">
        <f t="shared" si="9"/>
        <v>(6,8]</v>
      </c>
      <c r="G23" s="1">
        <v>8.0</v>
      </c>
      <c r="H23" s="2">
        <f t="shared" si="3"/>
        <v>0.1539844662</v>
      </c>
      <c r="I23" s="2">
        <f t="shared" si="4"/>
        <v>4.619533987</v>
      </c>
      <c r="J23" s="2">
        <v>7.0</v>
      </c>
      <c r="K23" s="2">
        <v>7.0</v>
      </c>
      <c r="L23" s="2">
        <f t="shared" si="5"/>
        <v>0.00509039689</v>
      </c>
      <c r="M23" s="2">
        <f t="shared" si="6"/>
        <v>0.1527119067</v>
      </c>
      <c r="N23" s="2">
        <v>2.0</v>
      </c>
      <c r="O23" s="2">
        <v>2.0</v>
      </c>
      <c r="P23" s="2">
        <f t="shared" si="7"/>
        <v>0.1564427172</v>
      </c>
      <c r="Q23" s="2">
        <f t="shared" si="8"/>
        <v>4.693281516</v>
      </c>
      <c r="R23" s="2">
        <v>8.0</v>
      </c>
      <c r="S23" s="2">
        <v>8.0</v>
      </c>
    </row>
    <row r="24">
      <c r="A24" s="1" t="s">
        <v>11</v>
      </c>
      <c r="B24" s="1" t="s">
        <v>44</v>
      </c>
      <c r="C24" s="2" t="str">
        <f t="shared" si="1"/>
        <v>62,0</v>
      </c>
      <c r="D24" s="1">
        <f t="shared" si="2"/>
        <v>62</v>
      </c>
      <c r="F24" s="1" t="str">
        <f t="shared" si="9"/>
        <v>(8,10]</v>
      </c>
      <c r="G24" s="1">
        <v>10.0</v>
      </c>
      <c r="H24" s="2">
        <f t="shared" si="3"/>
        <v>0.01969628027</v>
      </c>
      <c r="I24" s="2">
        <f t="shared" si="4"/>
        <v>0.5908884082</v>
      </c>
      <c r="J24" s="2">
        <v>0.0</v>
      </c>
      <c r="K24" s="2">
        <v>0.0</v>
      </c>
      <c r="L24" s="2">
        <f t="shared" si="5"/>
        <v>0.006071997816</v>
      </c>
      <c r="M24" s="2">
        <f t="shared" si="6"/>
        <v>0.1821599345</v>
      </c>
      <c r="N24" s="2">
        <v>0.0</v>
      </c>
      <c r="O24" s="2">
        <v>0.0</v>
      </c>
      <c r="P24" s="2">
        <f t="shared" si="7"/>
        <v>0.01900386998</v>
      </c>
      <c r="Q24" s="2">
        <f t="shared" si="8"/>
        <v>0.5701160993</v>
      </c>
      <c r="R24" s="2">
        <v>0.0</v>
      </c>
      <c r="S24" s="2">
        <v>0.0</v>
      </c>
    </row>
    <row r="25">
      <c r="A25" s="1" t="s">
        <v>11</v>
      </c>
      <c r="B25" s="1" t="s">
        <v>45</v>
      </c>
      <c r="C25" s="2" t="str">
        <f t="shared" si="1"/>
        <v>44,0</v>
      </c>
      <c r="D25" s="1">
        <f t="shared" si="2"/>
        <v>44</v>
      </c>
      <c r="F25" s="1" t="str">
        <f t="shared" si="9"/>
        <v>(10,12]</v>
      </c>
      <c r="G25" s="1">
        <v>12.0</v>
      </c>
      <c r="H25" s="2">
        <f t="shared" si="3"/>
        <v>0.0005089066646</v>
      </c>
      <c r="I25" s="2">
        <f t="shared" si="4"/>
        <v>0.01526719994</v>
      </c>
      <c r="J25" s="2">
        <v>1.0</v>
      </c>
      <c r="K25" s="2">
        <v>1.0</v>
      </c>
      <c r="L25" s="2">
        <f t="shared" si="5"/>
        <v>0.007159807089</v>
      </c>
      <c r="M25" s="2">
        <f t="shared" si="6"/>
        <v>0.2147942127</v>
      </c>
      <c r="N25" s="2">
        <v>0.0</v>
      </c>
      <c r="O25" s="2">
        <v>0.0</v>
      </c>
      <c r="P25" s="2">
        <f t="shared" si="7"/>
        <v>0.0004408991357</v>
      </c>
      <c r="Q25" s="2">
        <f t="shared" si="8"/>
        <v>0.01322697407</v>
      </c>
      <c r="R25" s="2">
        <v>1.0</v>
      </c>
      <c r="S25" s="2">
        <v>1.0</v>
      </c>
    </row>
    <row r="26">
      <c r="A26" s="1" t="s">
        <v>11</v>
      </c>
      <c r="B26" s="1" t="s">
        <v>46</v>
      </c>
      <c r="C26" s="2" t="str">
        <f t="shared" si="1"/>
        <v>46,2</v>
      </c>
      <c r="D26" s="1">
        <f t="shared" si="2"/>
        <v>46.2</v>
      </c>
      <c r="F26" s="1" t="str">
        <f t="shared" si="9"/>
        <v>(12,14]</v>
      </c>
      <c r="G26" s="1">
        <v>14.0</v>
      </c>
      <c r="H26" s="2">
        <f t="shared" si="3"/>
        <v>0.000002656064888</v>
      </c>
      <c r="I26" s="2">
        <f t="shared" si="4"/>
        <v>0.00007968194664</v>
      </c>
      <c r="J26" s="2">
        <v>0.0</v>
      </c>
      <c r="K26" s="2">
        <v>0.0</v>
      </c>
      <c r="L26" s="2">
        <f t="shared" si="5"/>
        <v>0.008345661926</v>
      </c>
      <c r="M26" s="2">
        <f t="shared" si="6"/>
        <v>0.2503698578</v>
      </c>
      <c r="N26" s="2">
        <v>0.0</v>
      </c>
      <c r="O26" s="2">
        <v>0.0</v>
      </c>
      <c r="P26" s="2">
        <f t="shared" si="7"/>
        <v>0.000001953650811</v>
      </c>
      <c r="Q26" s="2">
        <f t="shared" si="8"/>
        <v>0.00005860952432</v>
      </c>
      <c r="R26" s="2">
        <v>0.0</v>
      </c>
      <c r="S26" s="2">
        <v>0.0</v>
      </c>
    </row>
    <row r="27">
      <c r="A27" s="1" t="s">
        <v>11</v>
      </c>
      <c r="B27" s="1" t="s">
        <v>47</v>
      </c>
      <c r="C27" s="2" t="str">
        <f t="shared" si="1"/>
        <v>39,9</v>
      </c>
      <c r="D27" s="1">
        <f t="shared" si="2"/>
        <v>39.9</v>
      </c>
      <c r="F27" s="1" t="str">
        <f t="shared" si="9"/>
        <v>(14,16]</v>
      </c>
      <c r="G27" s="1">
        <v>16.0</v>
      </c>
      <c r="H27" s="2">
        <f t="shared" si="3"/>
        <v>0.000000002800179309</v>
      </c>
      <c r="I27" s="2">
        <f t="shared" si="4"/>
        <v>0.00000008400537928</v>
      </c>
      <c r="J27" s="2">
        <v>0.0</v>
      </c>
      <c r="K27" s="2">
        <v>0.0</v>
      </c>
      <c r="L27" s="2">
        <f t="shared" si="5"/>
        <v>0.00961634437</v>
      </c>
      <c r="M27" s="2">
        <f t="shared" si="6"/>
        <v>0.2884903311</v>
      </c>
      <c r="N27" s="2">
        <v>0.0</v>
      </c>
      <c r="O27" s="2">
        <v>0.0</v>
      </c>
      <c r="P27" s="2">
        <f t="shared" si="7"/>
        <v>0.000000001653351271</v>
      </c>
      <c r="Q27" s="2">
        <f t="shared" si="8"/>
        <v>0.00000004960053813</v>
      </c>
      <c r="R27" s="2">
        <v>0.0</v>
      </c>
      <c r="S27" s="2">
        <v>0.0</v>
      </c>
    </row>
    <row r="28">
      <c r="A28" s="1" t="s">
        <v>11</v>
      </c>
      <c r="B28" s="1" t="s">
        <v>48</v>
      </c>
      <c r="C28" s="2" t="str">
        <f t="shared" si="1"/>
        <v>31,9</v>
      </c>
      <c r="D28" s="1">
        <f t="shared" si="2"/>
        <v>31.9</v>
      </c>
      <c r="F28" s="1" t="str">
        <f t="shared" si="9"/>
        <v>(16,18]</v>
      </c>
      <c r="G28" s="1">
        <v>18.0</v>
      </c>
      <c r="H28" s="2">
        <f t="shared" si="3"/>
        <v>0</v>
      </c>
      <c r="I28" s="2">
        <f t="shared" si="4"/>
        <v>0</v>
      </c>
      <c r="J28" s="2">
        <v>0.0</v>
      </c>
      <c r="K28" s="2">
        <v>0.0</v>
      </c>
      <c r="L28" s="2">
        <f t="shared" si="5"/>
        <v>0.0109534008</v>
      </c>
      <c r="M28" s="2">
        <f t="shared" si="6"/>
        <v>0.3286020241</v>
      </c>
      <c r="N28" s="2">
        <v>0.0</v>
      </c>
      <c r="O28" s="2">
        <v>0.0</v>
      </c>
      <c r="P28" s="2">
        <f t="shared" si="7"/>
        <v>0</v>
      </c>
      <c r="Q28" s="2">
        <f t="shared" si="8"/>
        <v>0</v>
      </c>
      <c r="R28" s="2">
        <v>0.0</v>
      </c>
      <c r="S28" s="2">
        <v>0.0</v>
      </c>
    </row>
    <row r="29">
      <c r="A29" s="1" t="s">
        <v>11</v>
      </c>
      <c r="B29" s="1" t="s">
        <v>49</v>
      </c>
      <c r="C29" s="2" t="str">
        <f t="shared" si="1"/>
        <v>55,9</v>
      </c>
      <c r="D29" s="1">
        <f t="shared" si="2"/>
        <v>55.9</v>
      </c>
      <c r="F29" s="1" t="str">
        <f t="shared" si="9"/>
        <v>(18,20]</v>
      </c>
      <c r="G29" s="1">
        <v>20.0</v>
      </c>
      <c r="H29" s="2">
        <f t="shared" si="3"/>
        <v>0</v>
      </c>
      <c r="I29" s="2">
        <f t="shared" si="4"/>
        <v>0</v>
      </c>
      <c r="J29" s="2">
        <v>0.0</v>
      </c>
      <c r="K29" s="2">
        <v>0.0</v>
      </c>
      <c r="L29" s="2">
        <f t="shared" si="5"/>
        <v>0.01233325481</v>
      </c>
      <c r="M29" s="2">
        <f t="shared" si="6"/>
        <v>0.3699976442</v>
      </c>
      <c r="N29" s="2">
        <v>0.0</v>
      </c>
      <c r="O29" s="2">
        <v>0.0</v>
      </c>
      <c r="P29" s="2">
        <f t="shared" si="7"/>
        <v>0</v>
      </c>
      <c r="Q29" s="2">
        <f t="shared" si="8"/>
        <v>0</v>
      </c>
      <c r="R29" s="2">
        <v>0.0</v>
      </c>
      <c r="S29" s="2">
        <v>0.0</v>
      </c>
    </row>
    <row r="30">
      <c r="A30" s="1" t="s">
        <v>11</v>
      </c>
      <c r="B30" s="1" t="s">
        <v>50</v>
      </c>
      <c r="C30" s="2" t="str">
        <f t="shared" si="1"/>
        <v>58,8</v>
      </c>
      <c r="D30" s="1">
        <f t="shared" si="2"/>
        <v>58.8</v>
      </c>
      <c r="F30" s="1" t="str">
        <f t="shared" si="9"/>
        <v>(20,22]</v>
      </c>
      <c r="G30" s="1">
        <v>22.0</v>
      </c>
      <c r="H30" s="2">
        <f t="shared" si="3"/>
        <v>0</v>
      </c>
      <c r="I30" s="2">
        <f t="shared" si="4"/>
        <v>0</v>
      </c>
      <c r="J30" s="2">
        <v>0.0</v>
      </c>
      <c r="K30" s="2">
        <v>0.0</v>
      </c>
      <c r="L30" s="2">
        <f t="shared" si="5"/>
        <v>0.01372764948</v>
      </c>
      <c r="M30" s="2">
        <f t="shared" si="6"/>
        <v>0.4118294843</v>
      </c>
      <c r="N30" s="2">
        <v>1.0</v>
      </c>
      <c r="O30" s="2">
        <v>1.0</v>
      </c>
      <c r="P30" s="2">
        <f t="shared" si="7"/>
        <v>0</v>
      </c>
      <c r="Q30" s="2">
        <f t="shared" si="8"/>
        <v>0</v>
      </c>
      <c r="R30" s="2">
        <v>0.0</v>
      </c>
      <c r="S30" s="2">
        <v>0.0</v>
      </c>
    </row>
    <row r="31">
      <c r="A31" s="1" t="s">
        <v>11</v>
      </c>
      <c r="B31" s="1" t="s">
        <v>51</v>
      </c>
      <c r="C31" s="2" t="str">
        <f t="shared" si="1"/>
        <v>6,87</v>
      </c>
      <c r="D31" s="1">
        <f t="shared" si="2"/>
        <v>6.87</v>
      </c>
      <c r="F31" s="1" t="str">
        <f t="shared" si="9"/>
        <v>(22,24]</v>
      </c>
      <c r="G31" s="1">
        <v>24.0</v>
      </c>
      <c r="H31" s="2">
        <f t="shared" si="3"/>
        <v>0</v>
      </c>
      <c r="I31" s="2">
        <f t="shared" si="4"/>
        <v>0</v>
      </c>
      <c r="J31" s="2">
        <v>0.0</v>
      </c>
      <c r="K31" s="2">
        <v>0.0</v>
      </c>
      <c r="L31" s="2">
        <f t="shared" si="5"/>
        <v>0.01510443245</v>
      </c>
      <c r="M31" s="2">
        <f t="shared" si="6"/>
        <v>0.4531329734</v>
      </c>
      <c r="N31" s="2">
        <v>1.0</v>
      </c>
      <c r="O31" s="2">
        <v>1.0</v>
      </c>
      <c r="P31" s="2">
        <f t="shared" si="7"/>
        <v>0</v>
      </c>
      <c r="Q31" s="2">
        <f t="shared" si="8"/>
        <v>0</v>
      </c>
      <c r="R31" s="2">
        <v>0.0</v>
      </c>
      <c r="S31" s="2">
        <v>0.0</v>
      </c>
    </row>
    <row r="32">
      <c r="A32" s="1" t="s">
        <v>13</v>
      </c>
      <c r="B32" s="1" t="s">
        <v>52</v>
      </c>
      <c r="C32" s="2" t="str">
        <f t="shared" si="1"/>
        <v>7,00</v>
      </c>
      <c r="D32" s="1">
        <f t="shared" si="2"/>
        <v>7</v>
      </c>
      <c r="F32" s="1" t="str">
        <f t="shared" si="9"/>
        <v>(24,26]</v>
      </c>
      <c r="G32" s="1">
        <v>26.0</v>
      </c>
      <c r="H32" s="2">
        <f t="shared" si="3"/>
        <v>0</v>
      </c>
      <c r="I32" s="2">
        <f t="shared" si="4"/>
        <v>0</v>
      </c>
      <c r="J32" s="2">
        <v>0.0</v>
      </c>
      <c r="K32" s="2">
        <v>0.0</v>
      </c>
      <c r="L32" s="2">
        <f t="shared" si="5"/>
        <v>0.01642866953</v>
      </c>
      <c r="M32" s="2">
        <f t="shared" si="6"/>
        <v>0.4928600858</v>
      </c>
      <c r="N32" s="2">
        <v>0.0</v>
      </c>
      <c r="O32" s="2">
        <v>0.0</v>
      </c>
      <c r="P32" s="2">
        <f t="shared" si="7"/>
        <v>0</v>
      </c>
      <c r="Q32" s="2">
        <f t="shared" si="8"/>
        <v>0</v>
      </c>
      <c r="R32" s="2">
        <v>0.0</v>
      </c>
      <c r="S32" s="2">
        <v>0.0</v>
      </c>
    </row>
    <row r="33">
      <c r="A33" s="1" t="s">
        <v>13</v>
      </c>
      <c r="B33" s="1" t="s">
        <v>17</v>
      </c>
      <c r="C33" s="2" t="str">
        <f t="shared" si="1"/>
        <v>6,21</v>
      </c>
      <c r="D33" s="1">
        <f t="shared" si="2"/>
        <v>6.21</v>
      </c>
      <c r="F33" s="1" t="str">
        <f t="shared" si="9"/>
        <v>(26,28]</v>
      </c>
      <c r="G33" s="1">
        <v>28.0</v>
      </c>
      <c r="H33" s="2">
        <f t="shared" si="3"/>
        <v>0</v>
      </c>
      <c r="I33" s="2">
        <f t="shared" si="4"/>
        <v>0</v>
      </c>
      <c r="J33" s="2">
        <v>0.0</v>
      </c>
      <c r="K33" s="2">
        <v>0.0</v>
      </c>
      <c r="L33" s="2">
        <f t="shared" si="5"/>
        <v>0.01766404362</v>
      </c>
      <c r="M33" s="2">
        <f t="shared" si="6"/>
        <v>0.5299213086</v>
      </c>
      <c r="N33" s="2">
        <v>0.0</v>
      </c>
      <c r="O33" s="2">
        <v>0.0</v>
      </c>
      <c r="P33" s="2">
        <f t="shared" si="7"/>
        <v>0</v>
      </c>
      <c r="Q33" s="2">
        <f t="shared" si="8"/>
        <v>0</v>
      </c>
      <c r="R33" s="2">
        <v>0.0</v>
      </c>
      <c r="S33" s="2">
        <v>0.0</v>
      </c>
    </row>
    <row r="34">
      <c r="A34" s="1" t="s">
        <v>13</v>
      </c>
      <c r="B34" s="1" t="s">
        <v>53</v>
      </c>
      <c r="C34" s="2" t="str">
        <f t="shared" si="1"/>
        <v>6,64</v>
      </c>
      <c r="D34" s="1">
        <f t="shared" si="2"/>
        <v>6.64</v>
      </c>
      <c r="F34" s="1" t="str">
        <f t="shared" si="9"/>
        <v>(28,30]</v>
      </c>
      <c r="G34" s="1">
        <v>30.0</v>
      </c>
      <c r="H34" s="2">
        <f t="shared" si="3"/>
        <v>0</v>
      </c>
      <c r="I34" s="2">
        <f t="shared" si="4"/>
        <v>0</v>
      </c>
      <c r="J34" s="2">
        <v>0.0</v>
      </c>
      <c r="K34" s="2">
        <v>0.0</v>
      </c>
      <c r="L34" s="2">
        <f t="shared" si="5"/>
        <v>0.01877446699</v>
      </c>
      <c r="M34" s="2">
        <f t="shared" si="6"/>
        <v>0.5632340096</v>
      </c>
      <c r="N34" s="2">
        <v>0.0</v>
      </c>
      <c r="O34" s="2">
        <v>0.0</v>
      </c>
      <c r="P34" s="2">
        <f t="shared" si="7"/>
        <v>0</v>
      </c>
      <c r="Q34" s="2">
        <f t="shared" si="8"/>
        <v>0</v>
      </c>
      <c r="R34" s="2">
        <v>0.0</v>
      </c>
      <c r="S34" s="2">
        <v>0.0</v>
      </c>
    </row>
    <row r="35">
      <c r="A35" s="1" t="s">
        <v>13</v>
      </c>
      <c r="B35" s="3">
        <v>45633.0</v>
      </c>
      <c r="C35" s="2" t="str">
        <f t="shared" si="1"/>
        <v>7,12</v>
      </c>
      <c r="D35" s="1">
        <f t="shared" si="2"/>
        <v>7.12</v>
      </c>
      <c r="F35" s="1" t="str">
        <f t="shared" si="9"/>
        <v>(30,32]</v>
      </c>
      <c r="G35" s="1">
        <v>32.0</v>
      </c>
      <c r="H35" s="2">
        <f t="shared" si="3"/>
        <v>0</v>
      </c>
      <c r="I35" s="2">
        <f t="shared" si="4"/>
        <v>0</v>
      </c>
      <c r="J35" s="2">
        <v>0.0</v>
      </c>
      <c r="K35" s="2">
        <v>0.0</v>
      </c>
      <c r="L35" s="2">
        <f t="shared" si="5"/>
        <v>0.01972581048</v>
      </c>
      <c r="M35" s="2">
        <f t="shared" si="6"/>
        <v>0.5917743143</v>
      </c>
      <c r="N35" s="2">
        <v>1.0</v>
      </c>
      <c r="O35" s="2">
        <v>1.0</v>
      </c>
      <c r="P35" s="2">
        <f t="shared" si="7"/>
        <v>0</v>
      </c>
      <c r="Q35" s="2">
        <f t="shared" si="8"/>
        <v>0</v>
      </c>
      <c r="R35" s="2">
        <v>0.0</v>
      </c>
      <c r="S35" s="2">
        <v>0.0</v>
      </c>
    </row>
    <row r="36">
      <c r="A36" s="1" t="s">
        <v>13</v>
      </c>
      <c r="B36" s="4">
        <v>45298.0</v>
      </c>
      <c r="C36" s="2" t="str">
        <f t="shared" si="1"/>
        <v>07,01</v>
      </c>
      <c r="D36" s="1">
        <f t="shared" si="2"/>
        <v>7.01</v>
      </c>
      <c r="F36" s="1" t="str">
        <f t="shared" si="9"/>
        <v>(32,34]</v>
      </c>
      <c r="G36" s="1">
        <v>34.0</v>
      </c>
      <c r="H36" s="2">
        <f t="shared" si="3"/>
        <v>0</v>
      </c>
      <c r="I36" s="2">
        <f t="shared" si="4"/>
        <v>0</v>
      </c>
      <c r="J36" s="2">
        <v>0.0</v>
      </c>
      <c r="K36" s="2">
        <v>0.0</v>
      </c>
      <c r="L36" s="2">
        <f t="shared" si="5"/>
        <v>0.02048763597</v>
      </c>
      <c r="M36" s="2">
        <f t="shared" si="6"/>
        <v>0.6146290791</v>
      </c>
      <c r="N36" s="2">
        <v>1.0</v>
      </c>
      <c r="O36" s="2">
        <v>1.0</v>
      </c>
      <c r="P36" s="2">
        <f t="shared" si="7"/>
        <v>0</v>
      </c>
      <c r="Q36" s="2">
        <f t="shared" si="8"/>
        <v>0</v>
      </c>
      <c r="R36" s="2">
        <v>0.0</v>
      </c>
      <c r="S36" s="2">
        <v>0.0</v>
      </c>
    </row>
    <row r="37">
      <c r="A37" s="1" t="s">
        <v>13</v>
      </c>
      <c r="B37" s="1" t="s">
        <v>54</v>
      </c>
      <c r="C37" s="2" t="str">
        <f t="shared" si="1"/>
        <v>5,98</v>
      </c>
      <c r="D37" s="1">
        <f t="shared" si="2"/>
        <v>5.98</v>
      </c>
      <c r="F37" s="1" t="str">
        <f t="shared" si="9"/>
        <v>(34,36]</v>
      </c>
      <c r="G37" s="1">
        <v>36.0</v>
      </c>
      <c r="H37" s="2">
        <f t="shared" si="3"/>
        <v>0</v>
      </c>
      <c r="I37" s="2">
        <f t="shared" si="4"/>
        <v>0</v>
      </c>
      <c r="J37" s="2">
        <v>0.0</v>
      </c>
      <c r="K37" s="2">
        <v>0.0</v>
      </c>
      <c r="L37" s="2">
        <f t="shared" si="5"/>
        <v>0.02103481003</v>
      </c>
      <c r="M37" s="2">
        <f t="shared" si="6"/>
        <v>0.6310443009</v>
      </c>
      <c r="N37" s="2">
        <v>0.0</v>
      </c>
      <c r="O37" s="2">
        <v>0.0</v>
      </c>
      <c r="P37" s="2">
        <f t="shared" si="7"/>
        <v>0</v>
      </c>
      <c r="Q37" s="2">
        <f t="shared" si="8"/>
        <v>0</v>
      </c>
      <c r="R37" s="2">
        <v>0.0</v>
      </c>
      <c r="S37" s="2">
        <v>0.0</v>
      </c>
    </row>
    <row r="38">
      <c r="A38" s="1" t="s">
        <v>13</v>
      </c>
      <c r="B38" s="1" t="s">
        <v>55</v>
      </c>
      <c r="C38" s="2" t="str">
        <f t="shared" si="1"/>
        <v>7,13</v>
      </c>
      <c r="D38" s="1">
        <f t="shared" si="2"/>
        <v>7.13</v>
      </c>
      <c r="F38" s="1" t="str">
        <f t="shared" si="9"/>
        <v>(36,38]</v>
      </c>
      <c r="G38" s="1">
        <v>38.0</v>
      </c>
      <c r="H38" s="2">
        <f t="shared" si="3"/>
        <v>0</v>
      </c>
      <c r="I38" s="2">
        <f t="shared" si="4"/>
        <v>0</v>
      </c>
      <c r="J38" s="2">
        <v>0.0</v>
      </c>
      <c r="K38" s="2">
        <v>0.0</v>
      </c>
      <c r="L38" s="2">
        <f t="shared" si="5"/>
        <v>0.0213488798</v>
      </c>
      <c r="M38" s="2">
        <f t="shared" si="6"/>
        <v>0.640466394</v>
      </c>
      <c r="N38" s="2">
        <v>0.0</v>
      </c>
      <c r="O38" s="2">
        <v>0.0</v>
      </c>
      <c r="P38" s="2">
        <f t="shared" si="7"/>
        <v>0</v>
      </c>
      <c r="Q38" s="2">
        <f t="shared" si="8"/>
        <v>0</v>
      </c>
      <c r="R38" s="2">
        <v>0.0</v>
      </c>
      <c r="S38" s="2">
        <v>0.0</v>
      </c>
    </row>
    <row r="39">
      <c r="A39" s="1" t="s">
        <v>13</v>
      </c>
      <c r="B39" s="1" t="s">
        <v>56</v>
      </c>
      <c r="C39" s="2" t="str">
        <f t="shared" si="1"/>
        <v>5,66</v>
      </c>
      <c r="D39" s="1">
        <f t="shared" si="2"/>
        <v>5.66</v>
      </c>
      <c r="F39" s="1" t="str">
        <f t="shared" si="9"/>
        <v>(38,40]</v>
      </c>
      <c r="G39" s="1">
        <v>40.0</v>
      </c>
      <c r="H39" s="2">
        <f t="shared" si="3"/>
        <v>0</v>
      </c>
      <c r="I39" s="2">
        <f t="shared" si="4"/>
        <v>0</v>
      </c>
      <c r="J39" s="2">
        <v>0.0</v>
      </c>
      <c r="K39" s="2">
        <v>0.0</v>
      </c>
      <c r="L39" s="2">
        <f t="shared" si="5"/>
        <v>0.02141910612</v>
      </c>
      <c r="M39" s="2">
        <f t="shared" si="6"/>
        <v>0.6425731835</v>
      </c>
      <c r="N39" s="2">
        <v>1.0</v>
      </c>
      <c r="O39" s="2">
        <v>1.0</v>
      </c>
      <c r="P39" s="2">
        <f t="shared" si="7"/>
        <v>0</v>
      </c>
      <c r="Q39" s="2">
        <f t="shared" si="8"/>
        <v>0</v>
      </c>
      <c r="R39" s="2">
        <v>0.0</v>
      </c>
      <c r="S39" s="2">
        <v>0.0</v>
      </c>
    </row>
    <row r="40">
      <c r="A40" s="1" t="s">
        <v>13</v>
      </c>
      <c r="B40" s="4">
        <v>45478.0</v>
      </c>
      <c r="C40" s="2" t="str">
        <f t="shared" si="1"/>
        <v>05,07</v>
      </c>
      <c r="D40" s="1">
        <f t="shared" si="2"/>
        <v>5.07</v>
      </c>
      <c r="F40" s="1" t="str">
        <f t="shared" si="9"/>
        <v>(40,42]</v>
      </c>
      <c r="G40" s="1">
        <v>42.0</v>
      </c>
      <c r="H40" s="2">
        <f t="shared" si="3"/>
        <v>0</v>
      </c>
      <c r="I40" s="2">
        <f t="shared" si="4"/>
        <v>0</v>
      </c>
      <c r="J40" s="2">
        <v>0.0</v>
      </c>
      <c r="K40" s="2">
        <v>0.0</v>
      </c>
      <c r="L40" s="2">
        <f t="shared" si="5"/>
        <v>0.02124307319</v>
      </c>
      <c r="M40" s="2">
        <f t="shared" si="6"/>
        <v>0.6372921958</v>
      </c>
      <c r="N40" s="2">
        <v>0.0</v>
      </c>
      <c r="O40" s="2">
        <v>0.0</v>
      </c>
      <c r="P40" s="2">
        <f t="shared" si="7"/>
        <v>0</v>
      </c>
      <c r="Q40" s="2">
        <f t="shared" si="8"/>
        <v>0</v>
      </c>
      <c r="R40" s="2">
        <v>0.0</v>
      </c>
      <c r="S40" s="2">
        <v>0.0</v>
      </c>
    </row>
    <row r="41">
      <c r="A41" s="1" t="s">
        <v>13</v>
      </c>
      <c r="B41" s="1" t="s">
        <v>57</v>
      </c>
      <c r="C41" s="2" t="str">
        <f t="shared" si="1"/>
        <v>4,51</v>
      </c>
      <c r="D41" s="1">
        <f t="shared" si="2"/>
        <v>4.51</v>
      </c>
      <c r="F41" s="1" t="str">
        <f t="shared" si="9"/>
        <v>(42,44]</v>
      </c>
      <c r="G41" s="1">
        <v>44.0</v>
      </c>
      <c r="H41" s="2">
        <f t="shared" si="3"/>
        <v>0</v>
      </c>
      <c r="I41" s="2">
        <f t="shared" si="4"/>
        <v>0</v>
      </c>
      <c r="J41" s="2">
        <v>0.0</v>
      </c>
      <c r="K41" s="2">
        <v>0.0</v>
      </c>
      <c r="L41" s="2">
        <f t="shared" si="5"/>
        <v>0.02082682659</v>
      </c>
      <c r="M41" s="2">
        <f t="shared" si="6"/>
        <v>0.6248047978</v>
      </c>
      <c r="N41" s="2">
        <v>1.0</v>
      </c>
      <c r="O41" s="2">
        <v>1.0</v>
      </c>
      <c r="P41" s="2">
        <f t="shared" si="7"/>
        <v>0</v>
      </c>
      <c r="Q41" s="2">
        <f t="shared" si="8"/>
        <v>0</v>
      </c>
      <c r="R41" s="2">
        <v>0.0</v>
      </c>
      <c r="S41" s="2">
        <v>0.0</v>
      </c>
    </row>
    <row r="42">
      <c r="A42" s="1" t="s">
        <v>13</v>
      </c>
      <c r="B42" s="4">
        <v>45510.0</v>
      </c>
      <c r="C42" s="2" t="str">
        <f t="shared" si="1"/>
        <v>06,08</v>
      </c>
      <c r="D42" s="1">
        <f t="shared" si="2"/>
        <v>6.08</v>
      </c>
      <c r="F42" s="1" t="str">
        <f t="shared" si="9"/>
        <v>(44,46]</v>
      </c>
      <c r="G42" s="1">
        <v>46.0</v>
      </c>
      <c r="H42" s="2">
        <f t="shared" si="3"/>
        <v>0</v>
      </c>
      <c r="I42" s="2">
        <f t="shared" si="4"/>
        <v>0</v>
      </c>
      <c r="J42" s="2">
        <v>0.0</v>
      </c>
      <c r="K42" s="2">
        <v>0.0</v>
      </c>
      <c r="L42" s="2">
        <f t="shared" si="5"/>
        <v>0.02018452851</v>
      </c>
      <c r="M42" s="2">
        <f t="shared" si="6"/>
        <v>0.6055358553</v>
      </c>
      <c r="N42" s="2">
        <v>0.0</v>
      </c>
      <c r="O42" s="2">
        <v>0.0</v>
      </c>
      <c r="P42" s="2">
        <f t="shared" si="7"/>
        <v>0</v>
      </c>
      <c r="Q42" s="2">
        <f t="shared" si="8"/>
        <v>0</v>
      </c>
      <c r="R42" s="2">
        <v>0.0</v>
      </c>
      <c r="S42" s="2">
        <v>0.0</v>
      </c>
    </row>
    <row r="43">
      <c r="A43" s="1" t="s">
        <v>13</v>
      </c>
      <c r="B43" s="1" t="s">
        <v>56</v>
      </c>
      <c r="C43" s="2" t="str">
        <f t="shared" si="1"/>
        <v>5,66</v>
      </c>
      <c r="D43" s="1">
        <f t="shared" si="2"/>
        <v>5.66</v>
      </c>
      <c r="F43" s="1" t="str">
        <f t="shared" si="9"/>
        <v>(46,48]</v>
      </c>
      <c r="G43" s="1">
        <v>48.0</v>
      </c>
      <c r="H43" s="2">
        <f t="shared" si="3"/>
        <v>0</v>
      </c>
      <c r="I43" s="2">
        <f t="shared" si="4"/>
        <v>0</v>
      </c>
      <c r="J43" s="2">
        <v>0.0</v>
      </c>
      <c r="K43" s="2">
        <v>0.0</v>
      </c>
      <c r="L43" s="2">
        <f t="shared" si="5"/>
        <v>0.01933765777</v>
      </c>
      <c r="M43" s="2">
        <f t="shared" si="6"/>
        <v>0.580129733</v>
      </c>
      <c r="N43" s="2">
        <v>1.0</v>
      </c>
      <c r="O43" s="2">
        <v>1.0</v>
      </c>
      <c r="P43" s="2">
        <f t="shared" si="7"/>
        <v>0</v>
      </c>
      <c r="Q43" s="2">
        <f t="shared" si="8"/>
        <v>0</v>
      </c>
      <c r="R43" s="2">
        <v>0.0</v>
      </c>
      <c r="S43" s="2">
        <v>0.0</v>
      </c>
    </row>
    <row r="44">
      <c r="A44" s="1" t="s">
        <v>13</v>
      </c>
      <c r="B44" s="3">
        <v>45632.0</v>
      </c>
      <c r="C44" s="2" t="str">
        <f t="shared" si="1"/>
        <v>6,12</v>
      </c>
      <c r="D44" s="1">
        <f t="shared" si="2"/>
        <v>6.12</v>
      </c>
      <c r="F44" s="1" t="str">
        <f t="shared" si="9"/>
        <v>(48,50]</v>
      </c>
      <c r="G44" s="1">
        <v>50.0</v>
      </c>
      <c r="H44" s="2">
        <f t="shared" si="3"/>
        <v>0</v>
      </c>
      <c r="I44" s="2">
        <f t="shared" si="4"/>
        <v>0</v>
      </c>
      <c r="J44" s="2">
        <v>0.0</v>
      </c>
      <c r="K44" s="2">
        <v>0.0</v>
      </c>
      <c r="L44" s="2">
        <f t="shared" si="5"/>
        <v>0.01831381755</v>
      </c>
      <c r="M44" s="2">
        <f t="shared" si="6"/>
        <v>0.5494145265</v>
      </c>
      <c r="N44" s="2">
        <v>0.0</v>
      </c>
      <c r="O44" s="2">
        <v>0.0</v>
      </c>
      <c r="P44" s="2">
        <f t="shared" si="7"/>
        <v>0</v>
      </c>
      <c r="Q44" s="2">
        <f t="shared" si="8"/>
        <v>0</v>
      </c>
      <c r="R44" s="2">
        <v>0.0</v>
      </c>
      <c r="S44" s="2">
        <v>0.0</v>
      </c>
    </row>
    <row r="45">
      <c r="A45" s="1" t="s">
        <v>13</v>
      </c>
      <c r="B45" s="3">
        <v>45362.0</v>
      </c>
      <c r="C45" s="2" t="str">
        <f t="shared" si="1"/>
        <v>11,3</v>
      </c>
      <c r="D45" s="1">
        <f t="shared" si="2"/>
        <v>11.3</v>
      </c>
      <c r="F45" s="1" t="str">
        <f t="shared" si="9"/>
        <v>(50,52]</v>
      </c>
      <c r="G45" s="1">
        <v>52.0</v>
      </c>
      <c r="H45" s="2">
        <f t="shared" si="3"/>
        <v>0</v>
      </c>
      <c r="I45" s="2">
        <f t="shared" si="4"/>
        <v>0</v>
      </c>
      <c r="J45" s="2">
        <v>0.0</v>
      </c>
      <c r="K45" s="2">
        <v>0.0</v>
      </c>
      <c r="L45" s="2">
        <f t="shared" si="5"/>
        <v>0.01714524317</v>
      </c>
      <c r="M45" s="2">
        <f t="shared" si="6"/>
        <v>0.5143572952</v>
      </c>
      <c r="N45" s="2">
        <v>1.0</v>
      </c>
      <c r="O45" s="2">
        <v>1.0</v>
      </c>
      <c r="P45" s="2">
        <f t="shared" si="7"/>
        <v>0</v>
      </c>
      <c r="Q45" s="2">
        <f t="shared" si="8"/>
        <v>0</v>
      </c>
      <c r="R45" s="2">
        <v>0.0</v>
      </c>
      <c r="S45" s="2">
        <v>0.0</v>
      </c>
    </row>
    <row r="46">
      <c r="A46" s="1" t="s">
        <v>13</v>
      </c>
      <c r="B46" s="1" t="s">
        <v>58</v>
      </c>
      <c r="C46" s="2" t="str">
        <f t="shared" si="1"/>
        <v>5,31</v>
      </c>
      <c r="D46" s="1">
        <f t="shared" si="2"/>
        <v>5.31</v>
      </c>
      <c r="F46" s="1" t="str">
        <f t="shared" si="9"/>
        <v>(52,54]</v>
      </c>
      <c r="G46" s="1">
        <v>54.0</v>
      </c>
      <c r="H46" s="2">
        <f t="shared" si="3"/>
        <v>0</v>
      </c>
      <c r="I46" s="2">
        <f t="shared" si="4"/>
        <v>0</v>
      </c>
      <c r="J46" s="2">
        <v>0.0</v>
      </c>
      <c r="K46" s="2">
        <v>0.0</v>
      </c>
      <c r="L46" s="2">
        <f t="shared" si="5"/>
        <v>0.01586712224</v>
      </c>
      <c r="M46" s="2">
        <f t="shared" si="6"/>
        <v>0.4760136673</v>
      </c>
      <c r="N46" s="2">
        <v>0.0</v>
      </c>
      <c r="O46" s="2">
        <v>0.0</v>
      </c>
      <c r="P46" s="2">
        <f t="shared" si="7"/>
        <v>0</v>
      </c>
      <c r="Q46" s="2">
        <f t="shared" si="8"/>
        <v>0</v>
      </c>
      <c r="R46" s="2">
        <v>0.0</v>
      </c>
      <c r="S46" s="2">
        <v>0.0</v>
      </c>
    </row>
    <row r="47">
      <c r="F47" s="1" t="str">
        <f t="shared" si="9"/>
        <v>(54,56]</v>
      </c>
      <c r="G47" s="1">
        <v>56.0</v>
      </c>
      <c r="H47" s="2">
        <f t="shared" si="3"/>
        <v>0</v>
      </c>
      <c r="I47" s="2">
        <f t="shared" si="4"/>
        <v>0</v>
      </c>
      <c r="J47" s="2">
        <v>0.0</v>
      </c>
      <c r="K47" s="2">
        <v>0.0</v>
      </c>
      <c r="L47" s="2">
        <f t="shared" si="5"/>
        <v>0.0145158489</v>
      </c>
      <c r="M47" s="2">
        <f t="shared" si="6"/>
        <v>0.4354754669</v>
      </c>
      <c r="N47" s="2">
        <v>1.0</v>
      </c>
      <c r="O47" s="2">
        <v>1.0</v>
      </c>
      <c r="P47" s="2">
        <f t="shared" si="7"/>
        <v>0</v>
      </c>
      <c r="Q47" s="2">
        <f t="shared" si="8"/>
        <v>0</v>
      </c>
      <c r="R47" s="2">
        <v>0.0</v>
      </c>
      <c r="S47" s="2">
        <v>0.0</v>
      </c>
    </row>
    <row r="48">
      <c r="F48" s="1" t="str">
        <f t="shared" si="9"/>
        <v>(56,58]</v>
      </c>
      <c r="G48" s="1">
        <v>58.0</v>
      </c>
      <c r="H48" s="2">
        <f t="shared" si="3"/>
        <v>0</v>
      </c>
      <c r="I48" s="2">
        <f t="shared" si="4"/>
        <v>0</v>
      </c>
      <c r="J48" s="2">
        <v>0.0</v>
      </c>
      <c r="K48" s="2">
        <v>0.0</v>
      </c>
      <c r="L48" s="2">
        <f t="shared" si="5"/>
        <v>0.0131273318</v>
      </c>
      <c r="M48" s="2">
        <f t="shared" si="6"/>
        <v>0.393819954</v>
      </c>
      <c r="N48" s="2">
        <v>1.0</v>
      </c>
      <c r="O48" s="2">
        <v>1.0</v>
      </c>
      <c r="P48" s="2">
        <f t="shared" si="7"/>
        <v>0</v>
      </c>
      <c r="Q48" s="2">
        <f t="shared" si="8"/>
        <v>0</v>
      </c>
      <c r="R48" s="2">
        <v>0.0</v>
      </c>
      <c r="S48" s="2">
        <v>0.0</v>
      </c>
    </row>
    <row r="49">
      <c r="F49" s="1" t="str">
        <f t="shared" si="9"/>
        <v>(58,60]</v>
      </c>
      <c r="G49" s="1">
        <v>60.0</v>
      </c>
      <c r="H49" s="2">
        <f t="shared" si="3"/>
        <v>0</v>
      </c>
      <c r="I49" s="2">
        <f t="shared" si="4"/>
        <v>0</v>
      </c>
      <c r="J49" s="2">
        <v>0.0</v>
      </c>
      <c r="K49" s="2">
        <v>0.0</v>
      </c>
      <c r="L49" s="2">
        <f t="shared" si="5"/>
        <v>0.01173546327</v>
      </c>
      <c r="M49" s="2">
        <f t="shared" si="6"/>
        <v>0.3520638981</v>
      </c>
      <c r="N49" s="2">
        <v>2.0</v>
      </c>
      <c r="O49" s="2">
        <v>2.0</v>
      </c>
      <c r="P49" s="2">
        <f t="shared" si="7"/>
        <v>0</v>
      </c>
      <c r="Q49" s="2">
        <f t="shared" si="8"/>
        <v>0</v>
      </c>
      <c r="R49" s="2">
        <v>0.0</v>
      </c>
      <c r="S49" s="2">
        <v>0.0</v>
      </c>
    </row>
    <row r="50">
      <c r="F50" s="1" t="str">
        <f t="shared" si="9"/>
        <v>(60,62]</v>
      </c>
      <c r="G50" s="1">
        <v>62.0</v>
      </c>
      <c r="H50" s="2">
        <f t="shared" si="3"/>
        <v>0</v>
      </c>
      <c r="I50" s="2">
        <f t="shared" si="4"/>
        <v>0</v>
      </c>
      <c r="J50" s="2">
        <v>0.0</v>
      </c>
      <c r="K50" s="2">
        <v>0.0</v>
      </c>
      <c r="L50" s="2">
        <f t="shared" si="5"/>
        <v>0.01037083602</v>
      </c>
      <c r="M50" s="2">
        <f t="shared" si="6"/>
        <v>0.3111250806</v>
      </c>
      <c r="N50" s="2">
        <v>1.0</v>
      </c>
      <c r="O50" s="2">
        <v>1.0</v>
      </c>
      <c r="P50" s="2">
        <f t="shared" si="7"/>
        <v>0</v>
      </c>
      <c r="Q50" s="2">
        <f t="shared" si="8"/>
        <v>0</v>
      </c>
      <c r="R50" s="2">
        <v>0.0</v>
      </c>
      <c r="S50" s="2">
        <v>0.0</v>
      </c>
    </row>
    <row r="51">
      <c r="F51" s="1" t="str">
        <f t="shared" si="9"/>
        <v>(62,64]</v>
      </c>
      <c r="G51" s="1">
        <v>64.0</v>
      </c>
      <c r="H51" s="2">
        <f t="shared" si="3"/>
        <v>0</v>
      </c>
      <c r="I51" s="2">
        <f t="shared" si="4"/>
        <v>0</v>
      </c>
      <c r="J51" s="2">
        <v>0.0</v>
      </c>
      <c r="K51" s="2">
        <v>0.0</v>
      </c>
      <c r="L51" s="2">
        <f t="shared" si="5"/>
        <v>0.00905976742</v>
      </c>
      <c r="M51" s="2">
        <f t="shared" si="6"/>
        <v>0.2717930226</v>
      </c>
      <c r="N51" s="2">
        <v>0.0</v>
      </c>
      <c r="O51" s="2">
        <v>0.0</v>
      </c>
      <c r="P51" s="2">
        <f t="shared" si="7"/>
        <v>0</v>
      </c>
      <c r="Q51" s="2">
        <f t="shared" si="8"/>
        <v>0</v>
      </c>
      <c r="R51" s="2">
        <v>0.0</v>
      </c>
      <c r="S51" s="2">
        <v>0.0</v>
      </c>
    </row>
    <row r="52">
      <c r="J52" s="2">
        <v>0.0</v>
      </c>
      <c r="K52" s="2">
        <v>0.0</v>
      </c>
      <c r="N52" s="2">
        <v>0.0</v>
      </c>
      <c r="O52" s="2">
        <v>0.0</v>
      </c>
      <c r="R52" s="2">
        <v>0.0</v>
      </c>
      <c r="S52" s="2">
        <v>0.0</v>
      </c>
    </row>
  </sheetData>
  <mergeCells count="3">
    <mergeCell ref="J18:K18"/>
    <mergeCell ref="N18:O18"/>
    <mergeCell ref="R18:S18"/>
  </mergeCells>
  <drawing r:id="rId1"/>
</worksheet>
</file>