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ENIS\Documents\_PROJETS\MMB\"/>
    </mc:Choice>
  </mc:AlternateContent>
  <xr:revisionPtr revIDLastSave="0" documentId="13_ncr:1_{97453D41-EB6E-44AA-9D4D-12E883B9B969}" xr6:coauthVersionLast="43" xr6:coauthVersionMax="43" xr10:uidLastSave="{00000000-0000-0000-0000-000000000000}"/>
  <bookViews>
    <workbookView xWindow="-108" yWindow="-108" windowWidth="23256" windowHeight="13176" firstSheet="1" activeTab="1" xr2:uid="{1457D981-1DD8-4E1C-A4E0-08F8B914F7CD}"/>
  </bookViews>
  <sheets>
    <sheet name="specs 0.1" sheetId="1" state="hidden" r:id="rId1"/>
    <sheet name="specs 0.2" sheetId="3" r:id="rId2"/>
    <sheet name="Feuil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3" l="1"/>
  <c r="K144" i="3"/>
  <c r="J144" i="3"/>
  <c r="K140" i="3"/>
  <c r="J140" i="3"/>
  <c r="I140" i="3"/>
  <c r="G32" i="3"/>
  <c r="I52" i="3"/>
  <c r="K130" i="3" l="1"/>
  <c r="K113" i="3"/>
  <c r="I112" i="3"/>
  <c r="K79" i="3"/>
  <c r="I78" i="3"/>
  <c r="I68" i="3"/>
  <c r="K81" i="3"/>
  <c r="J52" i="3"/>
  <c r="K45" i="3"/>
  <c r="J33" i="3"/>
  <c r="J27" i="3"/>
  <c r="I13" i="3"/>
  <c r="G7" i="3"/>
  <c r="G35" i="3" s="1"/>
  <c r="J3" i="3"/>
  <c r="J32" i="3" s="1"/>
  <c r="G18" i="3"/>
  <c r="G36" i="3" s="1"/>
  <c r="J89" i="3"/>
  <c r="K60" i="3"/>
  <c r="J60" i="3"/>
  <c r="J103" i="3"/>
  <c r="J101" i="3"/>
  <c r="I100" i="3"/>
  <c r="J92" i="3"/>
  <c r="J90" i="3"/>
  <c r="I89" i="3"/>
  <c r="K63" i="3"/>
  <c r="K61" i="3"/>
  <c r="J61" i="3"/>
  <c r="I60" i="3"/>
  <c r="J56" i="3"/>
  <c r="J53" i="3"/>
  <c r="C26" i="3"/>
  <c r="B26" i="3"/>
  <c r="K24" i="3"/>
  <c r="J24" i="3"/>
  <c r="G14" i="3"/>
  <c r="F14" i="3"/>
  <c r="K15" i="3"/>
  <c r="J63" i="3"/>
  <c r="I23" i="3"/>
  <c r="C15" i="3"/>
  <c r="B15" i="3"/>
  <c r="J69" i="3" s="1"/>
  <c r="K4" i="3"/>
  <c r="J4" i="3"/>
  <c r="G4" i="3"/>
  <c r="F4" i="3"/>
  <c r="C4" i="3"/>
  <c r="I3" i="3"/>
  <c r="G24" i="3" l="1"/>
  <c r="K112" i="3"/>
  <c r="J71" i="3"/>
  <c r="K78" i="3"/>
  <c r="J68" i="3"/>
  <c r="K41" i="3"/>
  <c r="K14" i="3"/>
  <c r="G17" i="3"/>
  <c r="K3" i="3"/>
  <c r="K13" i="3" s="1"/>
  <c r="G8" i="3"/>
  <c r="F7" i="3"/>
  <c r="F35" i="3" s="1"/>
  <c r="J23" i="3"/>
  <c r="F18" i="3"/>
  <c r="F36" i="3" s="1"/>
  <c r="J35" i="3"/>
  <c r="J100" i="3"/>
  <c r="F8" i="3"/>
  <c r="F17" i="3"/>
  <c r="F3" i="1"/>
  <c r="C3" i="1"/>
  <c r="B3" i="1"/>
  <c r="C19" i="1"/>
  <c r="B19" i="1"/>
  <c r="B11" i="1"/>
  <c r="C11" i="1"/>
  <c r="J24" i="1" l="1"/>
  <c r="K23" i="1"/>
  <c r="J23" i="1"/>
  <c r="I21" i="1"/>
  <c r="K20" i="1"/>
  <c r="K60" i="1"/>
  <c r="K52" i="1"/>
  <c r="K40" i="1"/>
  <c r="K32" i="1"/>
  <c r="K13" i="1"/>
  <c r="K4" i="1"/>
  <c r="G13" i="1"/>
  <c r="G4" i="1"/>
  <c r="C20" i="1"/>
  <c r="C12" i="1"/>
  <c r="C4" i="1"/>
  <c r="K61" i="1"/>
  <c r="K53" i="1"/>
  <c r="K41" i="1"/>
  <c r="K33" i="1"/>
  <c r="K14" i="1"/>
  <c r="K5" i="1"/>
  <c r="G14" i="1"/>
  <c r="G5" i="1"/>
  <c r="C21" i="1"/>
  <c r="C13" i="1"/>
  <c r="K58" i="1"/>
  <c r="K50" i="1"/>
  <c r="K38" i="1"/>
  <c r="K30" i="1"/>
  <c r="K11" i="1"/>
  <c r="K2" i="1"/>
  <c r="G11" i="1"/>
  <c r="G2" i="1"/>
  <c r="C18" i="1"/>
  <c r="C10" i="1"/>
  <c r="J51" i="1"/>
  <c r="J59" i="1"/>
  <c r="J39" i="1"/>
  <c r="J34" i="1"/>
  <c r="J31" i="1"/>
  <c r="J15" i="1"/>
  <c r="J60" i="1"/>
  <c r="J52" i="1"/>
  <c r="J40" i="1"/>
  <c r="J32" i="1"/>
  <c r="J13" i="1"/>
  <c r="J4" i="1"/>
  <c r="B20" i="1"/>
  <c r="B12" i="1"/>
  <c r="J21" i="1" s="1"/>
  <c r="F13" i="1"/>
  <c r="F4" i="1"/>
  <c r="J61" i="1"/>
  <c r="J53" i="1"/>
  <c r="J33" i="1"/>
  <c r="J14" i="1"/>
  <c r="J5" i="1"/>
  <c r="F14" i="1"/>
  <c r="F5" i="1"/>
  <c r="B21" i="1"/>
  <c r="B13" i="1"/>
  <c r="J41" i="1" s="1"/>
  <c r="I59" i="1"/>
  <c r="I51" i="1"/>
  <c r="I39" i="1"/>
  <c r="I31" i="1"/>
  <c r="J12" i="1"/>
  <c r="I12" i="1"/>
  <c r="J3" i="1"/>
  <c r="I3" i="1"/>
  <c r="F16" i="1"/>
  <c r="F15" i="1"/>
  <c r="F12" i="1"/>
  <c r="F7" i="1"/>
  <c r="F6" i="1"/>
  <c r="K22" i="1" l="1"/>
  <c r="J22" i="1"/>
</calcChain>
</file>

<file path=xl/sharedStrings.xml><?xml version="1.0" encoding="utf-8"?>
<sst xmlns="http://schemas.openxmlformats.org/spreadsheetml/2006/main" count="668" uniqueCount="280">
  <si>
    <t>hub_personne</t>
  </si>
  <si>
    <t>hub_compte</t>
  </si>
  <si>
    <t>hub_bien</t>
  </si>
  <si>
    <t>hub_personne_key</t>
  </si>
  <si>
    <t>hub_compte_key</t>
  </si>
  <si>
    <t>hub_bien_key</t>
  </si>
  <si>
    <t>personne_code</t>
  </si>
  <si>
    <t>compte_numero</t>
  </si>
  <si>
    <t>load_dt</t>
  </si>
  <si>
    <t>record_src</t>
  </si>
  <si>
    <t>bien_numero</t>
  </si>
  <si>
    <t>sysdate()</t>
  </si>
  <si>
    <t>lnk_compte_bien</t>
  </si>
  <si>
    <t>lnk_personne_compte_role_key</t>
  </si>
  <si>
    <t>lnk_compte_bien_key</t>
  </si>
  <si>
    <t>lnk_personne_compte</t>
  </si>
  <si>
    <t>sat_personne_physique</t>
  </si>
  <si>
    <t>sat_personne_media</t>
  </si>
  <si>
    <t>sat_role</t>
  </si>
  <si>
    <t>sat_compte</t>
  </si>
  <si>
    <t>sat_bien_vehicule</t>
  </si>
  <si>
    <t>hash_diff</t>
  </si>
  <si>
    <t>specs KSIOP</t>
  </si>
  <si>
    <t>nom</t>
  </si>
  <si>
    <t>prenom</t>
  </si>
  <si>
    <t>civilite</t>
  </si>
  <si>
    <t>role_acteur</t>
  </si>
  <si>
    <t>md5(…|…|…)</t>
  </si>
  <si>
    <t>numero</t>
  </si>
  <si>
    <t>type</t>
  </si>
  <si>
    <t>code_produit</t>
  </si>
  <si>
    <t>montant_ouvert</t>
  </si>
  <si>
    <t>debut_date</t>
  </si>
  <si>
    <t>activite</t>
  </si>
  <si>
    <t>montant_ht</t>
  </si>
  <si>
    <t>montant_taxe</t>
  </si>
  <si>
    <t>specs LOANS</t>
  </si>
  <si>
    <t>'LOANS'</t>
  </si>
  <si>
    <t>'KSIOP'</t>
  </si>
  <si>
    <t>dosnum</t>
  </si>
  <si>
    <t>tpgcode</t>
  </si>
  <si>
    <t>sat_personne_morale</t>
  </si>
  <si>
    <t>nom_commercial</t>
  </si>
  <si>
    <t>libelle_commercial</t>
  </si>
  <si>
    <t>code_naf</t>
  </si>
  <si>
    <t>numero_siret</t>
  </si>
  <si>
    <t>actcode</t>
  </si>
  <si>
    <t>nodoss</t>
  </si>
  <si>
    <t>itrnum</t>
  </si>
  <si>
    <t>nobien</t>
  </si>
  <si>
    <t>sat_bien_materiel</t>
  </si>
  <si>
    <t>atenum</t>
  </si>
  <si>
    <t>atetype</t>
  </si>
  <si>
    <t>actnom2</t>
  </si>
  <si>
    <t>actlibcourt</t>
  </si>
  <si>
    <t>nafcode</t>
  </si>
  <si>
    <t>actsiret</t>
  </si>
  <si>
    <t>actnom</t>
  </si>
  <si>
    <t>apatitre</t>
  </si>
  <si>
    <t>actrole</t>
  </si>
  <si>
    <t>idPersRef</t>
  </si>
  <si>
    <t>idTiersRef</t>
  </si>
  <si>
    <t>Identifiant tiers</t>
  </si>
  <si>
    <t>idCivilite</t>
  </si>
  <si>
    <t>Civilite</t>
  </si>
  <si>
    <t>Nom</t>
  </si>
  <si>
    <t>nomPatronymiq</t>
  </si>
  <si>
    <t>Nom patronymique</t>
  </si>
  <si>
    <t>Prénom</t>
  </si>
  <si>
    <t>prenom2</t>
  </si>
  <si>
    <t>Deuxième prénom</t>
  </si>
  <si>
    <t>https://gitlab.mymoneybank.fr/production/loans/loans-tier-producer-adapter-service/blob/develop/src/main/resources/avro/personnePhysique.avsc</t>
  </si>
  <si>
    <t>prenom3</t>
  </si>
  <si>
    <t>Troisième prénom</t>
  </si>
  <si>
    <t>idSexe</t>
  </si>
  <si>
    <t>Sexe</t>
  </si>
  <si>
    <t>https://gitlab.mymoneybank.fr/production/loans/loans-tier-producer-adapter-service/blob/develop/src/main/resources/avro/personneMorale.avsc</t>
  </si>
  <si>
    <t>idCodApe</t>
  </si>
  <si>
    <t>Code APE</t>
  </si>
  <si>
    <t>codSiren</t>
  </si>
  <si>
    <t>Code SIREN</t>
  </si>
  <si>
    <t>Date changement capital social</t>
  </si>
  <si>
    <t>datChanCapSoc</t>
  </si>
  <si>
    <t>idRegimeTva</t>
  </si>
  <si>
    <t>Régime TVA</t>
  </si>
  <si>
    <t>LOANS</t>
  </si>
  <si>
    <t>MDM</t>
  </si>
  <si>
    <t>Identifiant tiers 1</t>
  </si>
  <si>
    <t>idTiersRef2</t>
  </si>
  <si>
    <t>identifiant tiers 2</t>
  </si>
  <si>
    <t>idNatRel</t>
  </si>
  <si>
    <t>Nature relation</t>
  </si>
  <si>
    <t>datDebRel</t>
  </si>
  <si>
    <t>Date début relation</t>
  </si>
  <si>
    <t>datFinRel</t>
  </si>
  <si>
    <t>Date fin relation</t>
  </si>
  <si>
    <t>RELATION ENTRE PERSONNES</t>
  </si>
  <si>
    <t>https://gitlab.mymoneybank.fr/production/loans/loans-tier-producer-adapter-service/blob/develop/src/main/resources/avro/relation.avsc</t>
  </si>
  <si>
    <t>KSIOP</t>
  </si>
  <si>
    <t>Prénom de l'acteur</t>
  </si>
  <si>
    <t>https://gitlab.mymoneybank.fr/DOM/ksiop-interfaces/ksiop-common-schema/blob/develop/src/main/resources/avro/inventaire/PersonnePhysique.avsc</t>
  </si>
  <si>
    <t>Nom de l'acteur</t>
  </si>
  <si>
    <t>Civilité</t>
  </si>
  <si>
    <t>Identifiant externe (fonctionnel) de l'acteur</t>
  </si>
  <si>
    <t>apasexe</t>
  </si>
  <si>
    <t>Genre civil</t>
  </si>
  <si>
    <t>https://gitlab.mymoneybank.fr/DOM/ksiop-interfaces/ksiop-common-schema/blob/develop/src/main/resources/avro/inventaire/PersonneMorale.avsc</t>
  </si>
  <si>
    <t>Identifiant externe (fonctionnel)</t>
  </si>
  <si>
    <t>Numéro de Siret</t>
  </si>
  <si>
    <t>actextdepartment</t>
  </si>
  <si>
    <t>Département d'immatriculation</t>
  </si>
  <si>
    <t>https://gitlab.mymoneybank.fr/DOM/ksiop-interfaces/ksiop-common-schema/blob/develop/src/main/resources/avro/common/Relation.avsc</t>
  </si>
  <si>
    <t>trecode</t>
  </si>
  <si>
    <t>Code de l'acteur en relation</t>
  </si>
  <si>
    <t>Type de relation</t>
  </si>
  <si>
    <t>COMPTE</t>
  </si>
  <si>
    <t>Référence Externe du dossier</t>
  </si>
  <si>
    <t>dosassetusage</t>
  </si>
  <si>
    <t>Type d'usage</t>
  </si>
  <si>
    <t>dosdtcomite</t>
  </si>
  <si>
    <t>Date d'accord</t>
  </si>
  <si>
    <t>dosnetwork</t>
  </si>
  <si>
    <t>Code Canal d'acquisition</t>
  </si>
  <si>
    <t>dostauxcal</t>
  </si>
  <si>
    <t>Taux nominal</t>
  </si>
  <si>
    <t>https://gitlab.mymoneybank.fr/DOM/ksiop-interfaces/ksiop-common-schema/blob/develop/src/main/resources/avro/inventaire/Compte.avsc</t>
  </si>
  <si>
    <t>BIEN MATERIEL</t>
  </si>
  <si>
    <t xml:space="preserve">BIEN IMMOBILIER </t>
  </si>
  <si>
    <t>https://gitlab.mymoneybank.fr/DOM/ksiop-interfaces/ksiop-common-schema/blob/develop/src/main/resources/avro/inventaire/BienMateriel.avsc</t>
  </si>
  <si>
    <t>Identifiant du bien</t>
  </si>
  <si>
    <t>irudescrip</t>
  </si>
  <si>
    <t>Description du bien</t>
  </si>
  <si>
    <t>irudteffet</t>
  </si>
  <si>
    <t>Date du passage du Bien en service</t>
  </si>
  <si>
    <t>irudtfac</t>
  </si>
  <si>
    <t>Date de facturation ou d'acquisition du bien</t>
  </si>
  <si>
    <t>iruetatimmo</t>
  </si>
  <si>
    <t>Statut du bien</t>
  </si>
  <si>
    <t>BIEN VEHICULE</t>
  </si>
  <si>
    <t>https://gitlab.mymoneybank.fr/DOM/ksiop-interfaces/ksiop-common-schema/blob/develop/src/main/resources/avro/inventaire/BienVehicule.avsc</t>
  </si>
  <si>
    <t>ircpuissance</t>
  </si>
  <si>
    <t>Puissance</t>
  </si>
  <si>
    <t>iridtctgrise</t>
  </si>
  <si>
    <t>Date de création de la carte grise du bien</t>
  </si>
  <si>
    <t>iruyearvintage</t>
  </si>
  <si>
    <t>Année Du modèle du bien</t>
  </si>
  <si>
    <t>LOANS (inexistant)</t>
  </si>
  <si>
    <t xml:space="preserve">LOANS </t>
  </si>
  <si>
    <t>KSIOP(inexistant)</t>
  </si>
  <si>
    <t>https://gitlab.mymoneybank.fr/production/loans/loans-inventory-producer-adapter-service/blob/master/src/main/resources/avro/Bien.avsc</t>
  </si>
  <si>
    <t>adr1</t>
  </si>
  <si>
    <t>adr2</t>
  </si>
  <si>
    <t>adr3</t>
  </si>
  <si>
    <t>adr4</t>
  </si>
  <si>
    <t>cdpostal</t>
  </si>
  <si>
    <t>ville</t>
  </si>
  <si>
    <t>cdtypresid</t>
  </si>
  <si>
    <t>cdtypbien</t>
  </si>
  <si>
    <t>applot</t>
  </si>
  <si>
    <t>appcav</t>
  </si>
  <si>
    <t>appcavlot</t>
  </si>
  <si>
    <t>No bien</t>
  </si>
  <si>
    <t>N°App</t>
  </si>
  <si>
    <t>Entree-batiment-immmeuble-residence</t>
  </si>
  <si>
    <t>N° Libellé de la voie</t>
  </si>
  <si>
    <t>Lieu dit ou service particulier de districution</t>
  </si>
  <si>
    <t>code Postal</t>
  </si>
  <si>
    <t>Ville</t>
  </si>
  <si>
    <t>Residence</t>
  </si>
  <si>
    <t>Type de bien</t>
  </si>
  <si>
    <t>N° lot appartement</t>
  </si>
  <si>
    <t>Cave</t>
  </si>
  <si>
    <t>N° lot cave</t>
  </si>
  <si>
    <t>mode de calcul du Taux Effectif Global</t>
  </si>
  <si>
    <t>MDCALTEG</t>
  </si>
  <si>
    <t>date d'accord du dossier</t>
  </si>
  <si>
    <t>DTACCOR</t>
  </si>
  <si>
    <t>No dossier</t>
  </si>
  <si>
    <t>NODOSS</t>
  </si>
  <si>
    <t>date de première échéance théorique</t>
  </si>
  <si>
    <t>DTECHINI</t>
  </si>
  <si>
    <t>date de demande de déblocage</t>
  </si>
  <si>
    <t>DTOPER</t>
  </si>
  <si>
    <t>date de réalisation</t>
  </si>
  <si>
    <t>DTREAL</t>
  </si>
  <si>
    <t>ENTITE</t>
  </si>
  <si>
    <t>affaire</t>
  </si>
  <si>
    <t>No affaire</t>
  </si>
  <si>
    <t>RELATION BIEN-COMPTE
(attention lien au niveau contrat pour KSIOP , au niveau affaire pour LOANS)</t>
  </si>
  <si>
    <t>PERSONNE PHYSIQUE</t>
  </si>
  <si>
    <t>PERSONNE MORALE</t>
  </si>
  <si>
    <t>RELATION PERSONNE-COMPTE</t>
  </si>
  <si>
    <t>LOANS ( A REVOIR , le lien ne marche que pour les dossiers PPK)</t>
  </si>
  <si>
    <t>RFTIERS</t>
  </si>
  <si>
    <t>entite</t>
  </si>
  <si>
    <t>extract_dt</t>
  </si>
  <si>
    <t>?</t>
  </si>
  <si>
    <t>SOURCES</t>
  </si>
  <si>
    <t>affaire ??</t>
  </si>
  <si>
    <t>affaire ?</t>
  </si>
  <si>
    <t>sat_personne_physique_commun</t>
  </si>
  <si>
    <t>sexe</t>
  </si>
  <si>
    <t>nom_patronymique</t>
  </si>
  <si>
    <t>prénom_2</t>
  </si>
  <si>
    <t>prénom_3</t>
  </si>
  <si>
    <t>idPersRef ?</t>
  </si>
  <si>
    <t>sat_personne_morale_KSIOP</t>
  </si>
  <si>
    <t>num_siret</t>
  </si>
  <si>
    <t>departement_immatriculation</t>
  </si>
  <si>
    <t>code_ape</t>
  </si>
  <si>
    <t>code_siren</t>
  </si>
  <si>
    <t>date_change_capital_social</t>
  </si>
  <si>
    <t>regime_tva</t>
  </si>
  <si>
    <t>sat_compte_commun</t>
  </si>
  <si>
    <t>sat_compte_KSIOP</t>
  </si>
  <si>
    <t>sat_compte_LOANS</t>
  </si>
  <si>
    <t>date_accord_dossier</t>
  </si>
  <si>
    <t>type_usage</t>
  </si>
  <si>
    <t>code_canal_acquisition</t>
  </si>
  <si>
    <t>taux_nominal</t>
  </si>
  <si>
    <t>mode_calcul_teg</t>
  </si>
  <si>
    <t>date_première_echeance_theo</t>
  </si>
  <si>
    <t>date_demande_deblocage</t>
  </si>
  <si>
    <t>date_realisation</t>
  </si>
  <si>
    <t>sat_bien_vehicule_KSIOP</t>
  </si>
  <si>
    <t>sat_bien_materiel_KSIOP</t>
  </si>
  <si>
    <t>sat_bien_immo_LOANS</t>
  </si>
  <si>
    <t>description_bien</t>
  </si>
  <si>
    <t>date_passage_bien_service</t>
  </si>
  <si>
    <t>date_creation_carte_grise</t>
  </si>
  <si>
    <t>date_facturation_ou_acquisition_bien</t>
  </si>
  <si>
    <t>statut_bien</t>
  </si>
  <si>
    <t>année_modele_bien</t>
  </si>
  <si>
    <t>entree_batiment_immmeuble_residence</t>
  </si>
  <si>
    <t>num_libellé_voie</t>
  </si>
  <si>
    <t>lieu_dit (ou service particulier de districution)</t>
  </si>
  <si>
    <t>code_postal</t>
  </si>
  <si>
    <t>residence</t>
  </si>
  <si>
    <t>type_bien</t>
  </si>
  <si>
    <t>Num_lot_appartement</t>
  </si>
  <si>
    <t>cave</t>
  </si>
  <si>
    <t>num_lot_cave</t>
  </si>
  <si>
    <t>num_app</t>
  </si>
  <si>
    <t>lnk_personne_personne</t>
  </si>
  <si>
    <t>lnk_personne_personne_key</t>
  </si>
  <si>
    <t>hub_personne_key1</t>
  </si>
  <si>
    <t>hub_personne_key2</t>
  </si>
  <si>
    <t>KSIOP ??</t>
  </si>
  <si>
    <t>nature_relation</t>
  </si>
  <si>
    <t>date_deb_relation</t>
  </si>
  <si>
    <t>date_fin_relation</t>
  </si>
  <si>
    <t>lnk_personne_compte_key</t>
  </si>
  <si>
    <t>lnk_personne_bien</t>
  </si>
  <si>
    <t>lnk_personne_bien_key</t>
  </si>
  <si>
    <t>KSIOP'</t>
  </si>
  <si>
    <t>role_au_compte</t>
  </si>
  <si>
    <t>sat_personne_compte</t>
  </si>
  <si>
    <t>sat_personne_bien</t>
  </si>
  <si>
    <t>LOANS'</t>
  </si>
  <si>
    <t>sat_personne_physique_LOANS</t>
  </si>
  <si>
    <t>sat_personne_morale_LOANS</t>
  </si>
  <si>
    <t>sat_relation_personne_LOANS</t>
  </si>
  <si>
    <t>'METRO'</t>
  </si>
  <si>
    <t>système_source</t>
  </si>
  <si>
    <t>à déterminer</t>
  </si>
  <si>
    <t>ENTITE(DOM par défaut)</t>
  </si>
  <si>
    <t>md5(DOM|KSIOP|actcode)</t>
  </si>
  <si>
    <t>md5(METRO|LOANS|idTiersRef)</t>
  </si>
  <si>
    <t>md5(METRO|LOANS|nodoss)</t>
  </si>
  <si>
    <t>md5(METRO|LOANS|nobien)</t>
  </si>
  <si>
    <t>md5(DOM|KSIOP|dosnum)</t>
  </si>
  <si>
    <t>md5(DOM|KSIOP|itrnum)</t>
  </si>
  <si>
    <t>md5(METRO|LOANS|idTiersRef|METRO|LOANS|nodoss)</t>
  </si>
  <si>
    <t>md5(DOM|KSIOP|dosnum|DOM|KSIOP|itrnum)</t>
  </si>
  <si>
    <t>md5(METRO|LOANS|nodoss|METRO|LOANS|nobien)</t>
  </si>
  <si>
    <t>md5(METRO|LOANS|idTiersRef|METRO|LOANS|idTiersRef2)</t>
  </si>
  <si>
    <t>md5(METRO|LOANS|idTiersRef2)</t>
  </si>
  <si>
    <t>md5(METRO|LOANS|idTiersRef|METRO|LOANS|nobien)</t>
  </si>
  <si>
    <t>md5(DOM|KSIOP|actcode|DOM|KSIOP|itrnum)</t>
  </si>
  <si>
    <t>md5(…|…)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</si>
</sst>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color theme="9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trike/>
      <sz val="11"/>
      <color theme="1"/>
      <name val="Calibri"/>
      <family val="2"/>
      <scheme val="minor"/>
    </font>
    <font>
      <b/>
      <i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quotePrefix="1" applyFont="1" applyAlignment="1">
      <alignment horizontal="center"/>
    </xf>
    <xf numFmtId="0" fontId="5" fillId="0" borderId="0" xfId="1"/>
    <xf numFmtId="0" fontId="0" fillId="5" borderId="0" xfId="0" applyFill="1"/>
    <xf numFmtId="0" fontId="0" fillId="6" borderId="0" xfId="0" applyFill="1"/>
    <xf numFmtId="0" fontId="0" fillId="7" borderId="0" xfId="0" applyFill="1"/>
    <xf numFmtId="0" fontId="6" fillId="0" borderId="0" xfId="0" applyFont="1" applyAlignment="1">
      <alignment vertical="center"/>
    </xf>
    <xf numFmtId="0" fontId="0" fillId="0" borderId="0" xfId="0" applyNumberFormat="1"/>
    <xf numFmtId="0" fontId="0" fillId="0" borderId="0" xfId="0" applyNumberFormat="1" applyFill="1"/>
    <xf numFmtId="0" fontId="0" fillId="0" borderId="0" xfId="0" applyFill="1"/>
    <xf numFmtId="0" fontId="4" fillId="0" borderId="0" xfId="1" applyFont="1" applyFill="1"/>
    <xf numFmtId="0" fontId="5" fillId="0" borderId="0" xfId="1" applyFill="1"/>
    <xf numFmtId="0" fontId="0" fillId="8" borderId="0" xfId="0" applyFill="1"/>
    <xf numFmtId="0" fontId="4" fillId="0" borderId="0" xfId="0" applyFont="1"/>
    <xf numFmtId="0" fontId="4" fillId="0" borderId="0" xfId="0" applyFont="1" applyFill="1"/>
    <xf numFmtId="0" fontId="4" fillId="0" borderId="0" xfId="0" applyNumberFormat="1" applyFont="1" applyFill="1"/>
    <xf numFmtId="0" fontId="4" fillId="0" borderId="0" xfId="0" applyFont="1" applyAlignment="1">
      <alignment vertical="center"/>
    </xf>
    <xf numFmtId="0" fontId="0" fillId="8" borderId="0" xfId="0" applyFill="1" applyAlignment="1">
      <alignment wrapText="1"/>
    </xf>
    <xf numFmtId="0" fontId="7" fillId="0" borderId="0" xfId="0" applyFont="1"/>
    <xf numFmtId="0" fontId="7" fillId="0" borderId="0" xfId="0" applyFont="1" applyFill="1"/>
    <xf numFmtId="1" fontId="7" fillId="0" borderId="0" xfId="0" applyNumberFormat="1" applyFont="1" applyFill="1"/>
    <xf numFmtId="0" fontId="7" fillId="0" borderId="0" xfId="0" applyNumberFormat="1" applyFont="1" applyFill="1"/>
    <xf numFmtId="0" fontId="8" fillId="5" borderId="0" xfId="0" applyFont="1" applyFill="1"/>
    <xf numFmtId="0" fontId="9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quotePrefix="1" applyFont="1" applyAlignment="1">
      <alignment horizontal="center"/>
    </xf>
    <xf numFmtId="0" fontId="10" fillId="0" borderId="0" xfId="1" applyFont="1" applyFill="1"/>
    <xf numFmtId="0" fontId="8" fillId="0" borderId="0" xfId="0" applyFont="1"/>
    <xf numFmtId="0" fontId="0" fillId="0" borderId="0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6" xfId="0" applyBorder="1"/>
    <xf numFmtId="0" fontId="12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0" borderId="7" xfId="0" applyBorder="1"/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/>
    <xf numFmtId="0" fontId="14" fillId="0" borderId="6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2" borderId="6" xfId="0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9" borderId="1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3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7" fillId="0" borderId="0" xfId="0" quotePrefix="1" applyFont="1" applyAlignment="1">
      <alignment horizontal="center"/>
    </xf>
    <xf numFmtId="0" fontId="19" fillId="0" borderId="4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20" fillId="3" borderId="1" xfId="0" applyFont="1" applyFill="1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lab.mymoneybank.fr/DOM/ksiop-interfaces/ksiop-common-schema/blob/develop/src/main/resources/avro/inventaire/BienMateriel.avsc" TargetMode="External"/><Relationship Id="rId3" Type="http://schemas.openxmlformats.org/officeDocument/2006/relationships/hyperlink" Target="https://gitlab.mymoneybank.fr/production/loans/loans-tier-producer-adapter-service/blob/develop/src/main/resources/avro/relation.avsc" TargetMode="External"/><Relationship Id="rId7" Type="http://schemas.openxmlformats.org/officeDocument/2006/relationships/hyperlink" Target="https://gitlab.mymoneybank.fr/DOM/ksiop-interfaces/ksiop-common-schema/blob/develop/src/main/resources/avro/inventaire/Compte.avsc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gitlab.mymoneybank.fr/production/loans/loans-tier-producer-adapter-service/blob/develop/src/main/resources/avro/personneMorale.avsc" TargetMode="External"/><Relationship Id="rId1" Type="http://schemas.openxmlformats.org/officeDocument/2006/relationships/hyperlink" Target="https://gitlab.mymoneybank.fr/production/loans/loans-tier-producer-adapter-service/blob/develop/src/main/resources/avro/personnePhysique.avsc" TargetMode="External"/><Relationship Id="rId6" Type="http://schemas.openxmlformats.org/officeDocument/2006/relationships/hyperlink" Target="https://gitlab.mymoneybank.fr/DOM/ksiop-interfaces/ksiop-common-schema/blob/develop/src/main/resources/avro/common/Relation.avsc" TargetMode="External"/><Relationship Id="rId11" Type="http://schemas.openxmlformats.org/officeDocument/2006/relationships/hyperlink" Target="https://gitlab.mymoneybank.fr/DOM/ksiop-interfaces/ksiop-common-schema/blob/develop/src/main/resources/avro/inventaire/Compte.avsc" TargetMode="External"/><Relationship Id="rId5" Type="http://schemas.openxmlformats.org/officeDocument/2006/relationships/hyperlink" Target="https://gitlab.mymoneybank.fr/DOM/ksiop-interfaces/ksiop-common-schema/blob/develop/src/main/resources/avro/inventaire/PersonneMorale.avsc" TargetMode="External"/><Relationship Id="rId10" Type="http://schemas.openxmlformats.org/officeDocument/2006/relationships/hyperlink" Target="https://gitlab.mymoneybank.fr/production/loans/loans-inventory-producer-adapter-service/blob/master/src/main/resources/avro/Bien.avsc" TargetMode="External"/><Relationship Id="rId4" Type="http://schemas.openxmlformats.org/officeDocument/2006/relationships/hyperlink" Target="https://gitlab.mymoneybank.fr/DOM/ksiop-interfaces/ksiop-common-schema/blob/develop/src/main/resources/avro/inventaire/PersonnePhysique.avsc" TargetMode="External"/><Relationship Id="rId9" Type="http://schemas.openxmlformats.org/officeDocument/2006/relationships/hyperlink" Target="https://gitlab.mymoneybank.fr/DOM/ksiop-interfaces/ksiop-common-schema/blob/develop/src/main/resources/avro/inventaire/BienVehicule.avs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95829-A092-4518-A77C-5B5B6D45F944}">
  <dimension ref="A2:K64"/>
  <sheetViews>
    <sheetView topLeftCell="A7" workbookViewId="0">
      <selection activeCell="A4" sqref="A4"/>
    </sheetView>
  </sheetViews>
  <sheetFormatPr baseColWidth="10" defaultRowHeight="14.4" x14ac:dyDescent="0.3"/>
  <cols>
    <col min="1" max="1" width="27.44140625" bestFit="1" customWidth="1"/>
    <col min="2" max="2" width="37.6640625" bestFit="1" customWidth="1"/>
    <col min="3" max="3" width="37.6640625" customWidth="1"/>
    <col min="5" max="5" width="31.5546875" customWidth="1"/>
    <col min="6" max="6" width="35.77734375" bestFit="1" customWidth="1"/>
    <col min="7" max="7" width="35.77734375" customWidth="1"/>
    <col min="9" max="9" width="27.44140625" bestFit="1" customWidth="1"/>
    <col min="10" max="10" width="36.6640625" customWidth="1"/>
    <col min="11" max="11" width="17.88671875" customWidth="1"/>
  </cols>
  <sheetData>
    <row r="2" spans="1:11" x14ac:dyDescent="0.3">
      <c r="A2" s="2" t="s">
        <v>0</v>
      </c>
      <c r="B2" s="6" t="s">
        <v>22</v>
      </c>
      <c r="C2" s="13" t="s">
        <v>36</v>
      </c>
      <c r="D2" s="1"/>
      <c r="E2" s="10" t="s">
        <v>15</v>
      </c>
      <c r="F2" s="6" t="s">
        <v>22</v>
      </c>
      <c r="G2" s="6" t="str">
        <f>C2</f>
        <v>specs LOANS</v>
      </c>
      <c r="H2" s="1"/>
      <c r="I2" s="9" t="s">
        <v>16</v>
      </c>
      <c r="J2" s="6" t="s">
        <v>22</v>
      </c>
      <c r="K2" t="str">
        <f>C2</f>
        <v>specs LOANS</v>
      </c>
    </row>
    <row r="3" spans="1:11" x14ac:dyDescent="0.3">
      <c r="A3" s="3" t="s">
        <v>3</v>
      </c>
      <c r="B3" s="7" t="str">
        <f>"md5(" &amp; B6 &amp; ")"</f>
        <v>md5(actcode)</v>
      </c>
      <c r="C3" s="14" t="str">
        <f>"md5(" &amp; C6 &amp; ")"</f>
        <v>md5()</v>
      </c>
      <c r="D3" s="1"/>
      <c r="E3" s="4" t="s">
        <v>13</v>
      </c>
      <c r="F3" s="6" t="str">
        <f>"md5("&amp;B6&amp;"||'|'||"&amp;B14&amp;")"</f>
        <v>md5(actcode||'|'||dosnum)</v>
      </c>
      <c r="G3" s="8"/>
      <c r="H3" s="1"/>
      <c r="I3" s="3" t="str">
        <f>A3</f>
        <v>hub_personne_key</v>
      </c>
      <c r="J3" s="6" t="str">
        <f>B3</f>
        <v>md5(actcode)</v>
      </c>
    </row>
    <row r="4" spans="1:11" x14ac:dyDescent="0.3">
      <c r="A4" s="4" t="s">
        <v>8</v>
      </c>
      <c r="B4" s="6" t="s">
        <v>11</v>
      </c>
      <c r="C4" s="13" t="str">
        <f>B4</f>
        <v>sysdate()</v>
      </c>
      <c r="E4" s="4" t="s">
        <v>8</v>
      </c>
      <c r="F4" s="6" t="str">
        <f>B4</f>
        <v>sysdate()</v>
      </c>
      <c r="G4" s="6" t="str">
        <f>B4</f>
        <v>sysdate()</v>
      </c>
      <c r="I4" s="4" t="s">
        <v>8</v>
      </c>
      <c r="J4" s="6" t="str">
        <f>B4</f>
        <v>sysdate()</v>
      </c>
      <c r="K4" t="str">
        <f>B4</f>
        <v>sysdate()</v>
      </c>
    </row>
    <row r="5" spans="1:11" x14ac:dyDescent="0.3">
      <c r="A5" s="4" t="s">
        <v>9</v>
      </c>
      <c r="B5" s="12" t="s">
        <v>38</v>
      </c>
      <c r="C5" s="15" t="s">
        <v>37</v>
      </c>
      <c r="E5" s="4" t="s">
        <v>9</v>
      </c>
      <c r="F5" s="6" t="str">
        <f>B5</f>
        <v>'KSIOP'</v>
      </c>
      <c r="G5" s="6" t="str">
        <f>C5</f>
        <v>'LOANS'</v>
      </c>
      <c r="I5" s="4" t="s">
        <v>9</v>
      </c>
      <c r="J5" s="6" t="str">
        <f>B5</f>
        <v>'KSIOP'</v>
      </c>
      <c r="K5" t="str">
        <f>C5</f>
        <v>'LOANS'</v>
      </c>
    </row>
    <row r="6" spans="1:11" x14ac:dyDescent="0.3">
      <c r="A6" s="5" t="s">
        <v>6</v>
      </c>
      <c r="B6" s="6" t="s">
        <v>46</v>
      </c>
      <c r="C6" s="6"/>
      <c r="E6" s="4" t="s">
        <v>3</v>
      </c>
      <c r="F6" s="6" t="str">
        <f>B3</f>
        <v>md5(actcode)</v>
      </c>
      <c r="G6" s="6"/>
      <c r="I6" s="4" t="s">
        <v>21</v>
      </c>
      <c r="J6" s="6" t="s">
        <v>27</v>
      </c>
    </row>
    <row r="7" spans="1:11" x14ac:dyDescent="0.3">
      <c r="E7" s="5" t="s">
        <v>4</v>
      </c>
      <c r="F7" s="6" t="str">
        <f>B11</f>
        <v>md5(dosnum)</v>
      </c>
      <c r="G7" s="6"/>
      <c r="I7" s="4" t="s">
        <v>23</v>
      </c>
      <c r="J7" s="6" t="s">
        <v>57</v>
      </c>
    </row>
    <row r="8" spans="1:11" x14ac:dyDescent="0.3">
      <c r="E8" s="1"/>
      <c r="I8" s="4" t="s">
        <v>24</v>
      </c>
      <c r="J8" s="6" t="s">
        <v>53</v>
      </c>
    </row>
    <row r="9" spans="1:11" x14ac:dyDescent="0.3">
      <c r="E9" s="1"/>
      <c r="I9" s="5" t="s">
        <v>25</v>
      </c>
      <c r="J9" s="6" t="s">
        <v>58</v>
      </c>
    </row>
    <row r="10" spans="1:11" x14ac:dyDescent="0.3">
      <c r="A10" s="2" t="s">
        <v>1</v>
      </c>
      <c r="B10" s="6" t="s">
        <v>22</v>
      </c>
      <c r="C10" s="6" t="str">
        <f>C2</f>
        <v>specs LOANS</v>
      </c>
      <c r="E10" s="1"/>
      <c r="I10" s="1"/>
      <c r="J10" s="6"/>
    </row>
    <row r="11" spans="1:11" x14ac:dyDescent="0.3">
      <c r="A11" s="3" t="s">
        <v>4</v>
      </c>
      <c r="B11" s="7" t="str">
        <f>"md5(" &amp; B14 &amp; ")"</f>
        <v>md5(dosnum)</v>
      </c>
      <c r="C11" s="7" t="str">
        <f>"md5(" &amp; B14 &amp; ")"</f>
        <v>md5(dosnum)</v>
      </c>
      <c r="E11" s="10" t="s">
        <v>12</v>
      </c>
      <c r="F11" s="6" t="s">
        <v>22</v>
      </c>
      <c r="G11" s="6" t="str">
        <f>C2</f>
        <v>specs LOANS</v>
      </c>
      <c r="I11" s="9" t="s">
        <v>17</v>
      </c>
      <c r="J11" s="6" t="s">
        <v>22</v>
      </c>
      <c r="K11" t="str">
        <f>C2</f>
        <v>specs LOANS</v>
      </c>
    </row>
    <row r="12" spans="1:11" x14ac:dyDescent="0.3">
      <c r="A12" s="4" t="s">
        <v>8</v>
      </c>
      <c r="B12" s="6" t="str">
        <f>B4</f>
        <v>sysdate()</v>
      </c>
      <c r="C12" s="6" t="str">
        <f>B4</f>
        <v>sysdate()</v>
      </c>
      <c r="E12" s="4" t="s">
        <v>14</v>
      </c>
      <c r="F12" s="6" t="str">
        <f>"md5(" &amp; A14 &amp; "||'|'||" &amp; A22 &amp; ")"</f>
        <v>md5(compte_numero||'|'||bien_numero)</v>
      </c>
      <c r="G12" s="6"/>
      <c r="I12" s="3" t="str">
        <f>A3</f>
        <v>hub_personne_key</v>
      </c>
      <c r="J12" s="6" t="str">
        <f>B3</f>
        <v>md5(actcode)</v>
      </c>
    </row>
    <row r="13" spans="1:11" x14ac:dyDescent="0.3">
      <c r="A13" s="4" t="s">
        <v>9</v>
      </c>
      <c r="B13" s="6" t="str">
        <f>B5</f>
        <v>'KSIOP'</v>
      </c>
      <c r="C13" s="6" t="str">
        <f>C5</f>
        <v>'LOANS'</v>
      </c>
      <c r="E13" s="4" t="s">
        <v>8</v>
      </c>
      <c r="F13" s="6" t="str">
        <f>B4</f>
        <v>sysdate()</v>
      </c>
      <c r="G13" s="6" t="str">
        <f>B4</f>
        <v>sysdate()</v>
      </c>
      <c r="I13" s="4" t="s">
        <v>8</v>
      </c>
      <c r="J13" s="6" t="str">
        <f>B4</f>
        <v>sysdate()</v>
      </c>
      <c r="K13" t="str">
        <f>B4</f>
        <v>sysdate()</v>
      </c>
    </row>
    <row r="14" spans="1:11" x14ac:dyDescent="0.3">
      <c r="A14" s="5" t="s">
        <v>7</v>
      </c>
      <c r="B14" s="7" t="s">
        <v>39</v>
      </c>
      <c r="C14" s="7" t="s">
        <v>47</v>
      </c>
      <c r="E14" s="4" t="s">
        <v>9</v>
      </c>
      <c r="F14" s="6" t="str">
        <f>B5</f>
        <v>'KSIOP'</v>
      </c>
      <c r="G14" s="6" t="str">
        <f>C5</f>
        <v>'LOANS'</v>
      </c>
      <c r="I14" s="4" t="s">
        <v>9</v>
      </c>
      <c r="J14" s="6" t="str">
        <f>B5</f>
        <v>'KSIOP'</v>
      </c>
      <c r="K14" t="str">
        <f>C5</f>
        <v>'LOANS'</v>
      </c>
    </row>
    <row r="15" spans="1:11" x14ac:dyDescent="0.3">
      <c r="E15" s="4" t="s">
        <v>4</v>
      </c>
      <c r="F15" s="6" t="str">
        <f>B11</f>
        <v>md5(dosnum)</v>
      </c>
      <c r="G15" s="6"/>
      <c r="I15" s="4" t="s">
        <v>21</v>
      </c>
      <c r="J15" s="6" t="str">
        <f>"md5(" &amp; I16 &amp; "||'|'||" &amp; I17 &amp; ")"</f>
        <v>md5(numero||'|'||type)</v>
      </c>
    </row>
    <row r="16" spans="1:11" x14ac:dyDescent="0.3">
      <c r="E16" s="5" t="s">
        <v>5</v>
      </c>
      <c r="F16" s="6" t="str">
        <f>B19</f>
        <v>md5(itrnum)</v>
      </c>
      <c r="G16" s="6"/>
      <c r="I16" s="4" t="s">
        <v>28</v>
      </c>
      <c r="J16" s="6" t="s">
        <v>51</v>
      </c>
    </row>
    <row r="17" spans="1:11" x14ac:dyDescent="0.3">
      <c r="I17" s="5" t="s">
        <v>29</v>
      </c>
      <c r="J17" s="6" t="s">
        <v>52</v>
      </c>
    </row>
    <row r="18" spans="1:11" x14ac:dyDescent="0.3">
      <c r="A18" s="2" t="s">
        <v>2</v>
      </c>
      <c r="B18" s="6" t="s">
        <v>22</v>
      </c>
      <c r="C18" s="6" t="str">
        <f>C2</f>
        <v>specs LOANS</v>
      </c>
      <c r="I18" s="1"/>
      <c r="J18" s="6"/>
    </row>
    <row r="19" spans="1:11" x14ac:dyDescent="0.3">
      <c r="A19" s="3" t="s">
        <v>5</v>
      </c>
      <c r="B19" s="7" t="str">
        <f>"md5(" &amp; B22 &amp; ")"</f>
        <v>md5(itrnum)</v>
      </c>
      <c r="C19" s="7" t="str">
        <f>"md5(" &amp; C22 &amp; ")"</f>
        <v>md5(nobien)</v>
      </c>
      <c r="I19" s="1"/>
      <c r="J19" s="6"/>
    </row>
    <row r="20" spans="1:11" x14ac:dyDescent="0.3">
      <c r="A20" s="4" t="s">
        <v>8</v>
      </c>
      <c r="B20" s="6" t="str">
        <f>B4</f>
        <v>sysdate()</v>
      </c>
      <c r="C20" s="6" t="str">
        <f>B4</f>
        <v>sysdate()</v>
      </c>
      <c r="I20" s="9" t="s">
        <v>41</v>
      </c>
      <c r="J20" s="6" t="s">
        <v>22</v>
      </c>
      <c r="K20" t="str">
        <f>C11</f>
        <v>md5(dosnum)</v>
      </c>
    </row>
    <row r="21" spans="1:11" x14ac:dyDescent="0.3">
      <c r="A21" s="4" t="s">
        <v>9</v>
      </c>
      <c r="B21" s="6" t="str">
        <f>B5</f>
        <v>'KSIOP'</v>
      </c>
      <c r="C21" s="6" t="str">
        <f>C5</f>
        <v>'LOANS'</v>
      </c>
      <c r="I21" s="3" t="str">
        <f>A12</f>
        <v>load_dt</v>
      </c>
      <c r="J21" s="6" t="str">
        <f>B12</f>
        <v>sysdate()</v>
      </c>
    </row>
    <row r="22" spans="1:11" x14ac:dyDescent="0.3">
      <c r="A22" s="5" t="s">
        <v>10</v>
      </c>
      <c r="B22" s="7" t="s">
        <v>48</v>
      </c>
      <c r="C22" s="7" t="s">
        <v>49</v>
      </c>
      <c r="I22" s="4" t="s">
        <v>8</v>
      </c>
      <c r="J22" s="6" t="str">
        <f>B13</f>
        <v>'KSIOP'</v>
      </c>
      <c r="K22" t="str">
        <f>B13</f>
        <v>'KSIOP'</v>
      </c>
    </row>
    <row r="23" spans="1:11" x14ac:dyDescent="0.3">
      <c r="I23" s="4" t="s">
        <v>9</v>
      </c>
      <c r="J23" s="6" t="str">
        <f>B14</f>
        <v>dosnum</v>
      </c>
      <c r="K23" t="str">
        <f>C14</f>
        <v>nodoss</v>
      </c>
    </row>
    <row r="24" spans="1:11" x14ac:dyDescent="0.3">
      <c r="I24" s="4" t="s">
        <v>21</v>
      </c>
      <c r="J24" s="6" t="str">
        <f>"md5(" &amp; I25 &amp; "||'|'||" &amp; I26 &amp; ")"</f>
        <v>md5(nom_commercial||'|'||libelle_commercial)</v>
      </c>
    </row>
    <row r="25" spans="1:11" x14ac:dyDescent="0.3">
      <c r="I25" s="4" t="s">
        <v>42</v>
      </c>
      <c r="J25" s="6" t="s">
        <v>53</v>
      </c>
    </row>
    <row r="26" spans="1:11" x14ac:dyDescent="0.3">
      <c r="I26" s="4" t="s">
        <v>43</v>
      </c>
      <c r="J26" s="6" t="s">
        <v>54</v>
      </c>
    </row>
    <row r="27" spans="1:11" x14ac:dyDescent="0.3">
      <c r="I27" s="4" t="s">
        <v>44</v>
      </c>
      <c r="J27" s="6" t="s">
        <v>55</v>
      </c>
    </row>
    <row r="28" spans="1:11" x14ac:dyDescent="0.3">
      <c r="I28" s="5" t="s">
        <v>45</v>
      </c>
      <c r="J28" s="6" t="s">
        <v>56</v>
      </c>
    </row>
    <row r="29" spans="1:11" x14ac:dyDescent="0.3">
      <c r="I29" s="1"/>
      <c r="J29" s="6"/>
    </row>
    <row r="30" spans="1:11" x14ac:dyDescent="0.3">
      <c r="I30" s="9" t="s">
        <v>18</v>
      </c>
      <c r="J30" s="6" t="s">
        <v>22</v>
      </c>
      <c r="K30" t="str">
        <f>C2</f>
        <v>specs LOANS</v>
      </c>
    </row>
    <row r="31" spans="1:11" x14ac:dyDescent="0.3">
      <c r="I31" s="3" t="str">
        <f>E3</f>
        <v>lnk_personne_compte_role_key</v>
      </c>
      <c r="J31" s="6" t="str">
        <f>F3</f>
        <v>md5(actcode||'|'||dosnum)</v>
      </c>
    </row>
    <row r="32" spans="1:11" x14ac:dyDescent="0.3">
      <c r="I32" s="4" t="s">
        <v>8</v>
      </c>
      <c r="J32" s="6" t="str">
        <f>B4</f>
        <v>sysdate()</v>
      </c>
      <c r="K32" t="str">
        <f>B4</f>
        <v>sysdate()</v>
      </c>
    </row>
    <row r="33" spans="9:11" x14ac:dyDescent="0.3">
      <c r="I33" s="4" t="s">
        <v>9</v>
      </c>
      <c r="J33" s="6" t="str">
        <f>B5</f>
        <v>'KSIOP'</v>
      </c>
      <c r="K33" t="str">
        <f>C5</f>
        <v>'LOANS'</v>
      </c>
    </row>
    <row r="34" spans="9:11" x14ac:dyDescent="0.3">
      <c r="I34" s="4" t="s">
        <v>21</v>
      </c>
      <c r="J34" s="6" t="str">
        <f>"md5(" &amp; J35 &amp;")"</f>
        <v>md5(actrole)</v>
      </c>
    </row>
    <row r="35" spans="9:11" x14ac:dyDescent="0.3">
      <c r="I35" s="5" t="s">
        <v>26</v>
      </c>
      <c r="J35" s="6" t="s">
        <v>59</v>
      </c>
    </row>
    <row r="36" spans="9:11" x14ac:dyDescent="0.3">
      <c r="I36" s="1"/>
      <c r="J36" s="6"/>
    </row>
    <row r="37" spans="9:11" x14ac:dyDescent="0.3">
      <c r="I37" s="1"/>
      <c r="J37" s="6"/>
    </row>
    <row r="38" spans="9:11" x14ac:dyDescent="0.3">
      <c r="I38" s="9" t="s">
        <v>19</v>
      </c>
      <c r="J38" s="6" t="s">
        <v>22</v>
      </c>
      <c r="K38" t="str">
        <f>C2</f>
        <v>specs LOANS</v>
      </c>
    </row>
    <row r="39" spans="9:11" x14ac:dyDescent="0.3">
      <c r="I39" s="3" t="str">
        <f>A11</f>
        <v>hub_compte_key</v>
      </c>
      <c r="J39" s="6" t="str">
        <f>B11</f>
        <v>md5(dosnum)</v>
      </c>
    </row>
    <row r="40" spans="9:11" x14ac:dyDescent="0.3">
      <c r="I40" s="4" t="s">
        <v>8</v>
      </c>
      <c r="J40" s="6" t="str">
        <f>B4</f>
        <v>sysdate()</v>
      </c>
      <c r="K40" t="str">
        <f>B4</f>
        <v>sysdate()</v>
      </c>
    </row>
    <row r="41" spans="9:11" x14ac:dyDescent="0.3">
      <c r="I41" s="4" t="s">
        <v>9</v>
      </c>
      <c r="J41" s="6" t="str">
        <f>B13</f>
        <v>'KSIOP'</v>
      </c>
      <c r="K41" t="str">
        <f>C5</f>
        <v>'LOANS'</v>
      </c>
    </row>
    <row r="42" spans="9:11" x14ac:dyDescent="0.3">
      <c r="I42" s="4" t="s">
        <v>21</v>
      </c>
      <c r="J42" s="6" t="s">
        <v>27</v>
      </c>
    </row>
    <row r="43" spans="9:11" x14ac:dyDescent="0.3">
      <c r="I43" s="4" t="s">
        <v>30</v>
      </c>
      <c r="J43" s="6"/>
      <c r="K43" t="s">
        <v>40</v>
      </c>
    </row>
    <row r="44" spans="9:11" x14ac:dyDescent="0.3">
      <c r="I44" s="4" t="s">
        <v>31</v>
      </c>
      <c r="J44" s="6"/>
    </row>
    <row r="45" spans="9:11" x14ac:dyDescent="0.3">
      <c r="I45" s="4" t="s">
        <v>32</v>
      </c>
      <c r="J45" s="6"/>
    </row>
    <row r="46" spans="9:11" x14ac:dyDescent="0.3">
      <c r="I46" s="11" t="s">
        <v>33</v>
      </c>
      <c r="J46" s="7"/>
    </row>
    <row r="47" spans="9:11" x14ac:dyDescent="0.3">
      <c r="J47" s="6"/>
    </row>
    <row r="48" spans="9:11" x14ac:dyDescent="0.3">
      <c r="J48" s="6"/>
    </row>
    <row r="49" spans="9:11" x14ac:dyDescent="0.3">
      <c r="J49" s="6"/>
    </row>
    <row r="50" spans="9:11" x14ac:dyDescent="0.3">
      <c r="I50" s="9" t="s">
        <v>20</v>
      </c>
      <c r="J50" s="6" t="s">
        <v>22</v>
      </c>
      <c r="K50" t="str">
        <f>C2</f>
        <v>specs LOANS</v>
      </c>
    </row>
    <row r="51" spans="9:11" x14ac:dyDescent="0.3">
      <c r="I51" s="3" t="str">
        <f>A19</f>
        <v>hub_bien_key</v>
      </c>
      <c r="J51" s="6" t="str">
        <f>B19</f>
        <v>md5(itrnum)</v>
      </c>
    </row>
    <row r="52" spans="9:11" x14ac:dyDescent="0.3">
      <c r="I52" s="4" t="s">
        <v>8</v>
      </c>
      <c r="J52" s="6" t="str">
        <f>B4</f>
        <v>sysdate()</v>
      </c>
      <c r="K52" t="str">
        <f>B4</f>
        <v>sysdate()</v>
      </c>
    </row>
    <row r="53" spans="9:11" x14ac:dyDescent="0.3">
      <c r="I53" s="4" t="s">
        <v>9</v>
      </c>
      <c r="J53" s="6" t="str">
        <f>B5</f>
        <v>'KSIOP'</v>
      </c>
      <c r="K53" t="str">
        <f>C5</f>
        <v>'LOANS'</v>
      </c>
    </row>
    <row r="54" spans="9:11" x14ac:dyDescent="0.3">
      <c r="I54" s="4" t="s">
        <v>21</v>
      </c>
      <c r="J54" s="6" t="s">
        <v>27</v>
      </c>
    </row>
    <row r="55" spans="9:11" x14ac:dyDescent="0.3">
      <c r="I55" s="4" t="s">
        <v>34</v>
      </c>
      <c r="J55" s="6"/>
    </row>
    <row r="56" spans="9:11" x14ac:dyDescent="0.3">
      <c r="I56" s="5" t="s">
        <v>35</v>
      </c>
      <c r="J56" s="6"/>
    </row>
    <row r="57" spans="9:11" x14ac:dyDescent="0.3">
      <c r="I57" s="1"/>
      <c r="J57" s="6"/>
    </row>
    <row r="58" spans="9:11" x14ac:dyDescent="0.3">
      <c r="I58" s="9" t="s">
        <v>50</v>
      </c>
      <c r="J58" s="6" t="s">
        <v>22</v>
      </c>
      <c r="K58" t="str">
        <f>C2</f>
        <v>specs LOANS</v>
      </c>
    </row>
    <row r="59" spans="9:11" x14ac:dyDescent="0.3">
      <c r="I59" s="3" t="str">
        <f>A19</f>
        <v>hub_bien_key</v>
      </c>
      <c r="J59" s="6" t="str">
        <f>B19</f>
        <v>md5(itrnum)</v>
      </c>
    </row>
    <row r="60" spans="9:11" x14ac:dyDescent="0.3">
      <c r="I60" s="4" t="s">
        <v>8</v>
      </c>
      <c r="J60" s="6" t="str">
        <f>B4</f>
        <v>sysdate()</v>
      </c>
      <c r="K60" t="str">
        <f>B4</f>
        <v>sysdate()</v>
      </c>
    </row>
    <row r="61" spans="9:11" x14ac:dyDescent="0.3">
      <c r="I61" s="4" t="s">
        <v>9</v>
      </c>
      <c r="J61" s="6" t="str">
        <f>B5</f>
        <v>'KSIOP'</v>
      </c>
      <c r="K61" t="str">
        <f>C5</f>
        <v>'LOANS'</v>
      </c>
    </row>
    <row r="62" spans="9:11" x14ac:dyDescent="0.3">
      <c r="I62" s="4" t="s">
        <v>21</v>
      </c>
      <c r="J62" s="6" t="s">
        <v>27</v>
      </c>
    </row>
    <row r="63" spans="9:11" x14ac:dyDescent="0.3">
      <c r="I63" s="4" t="s">
        <v>34</v>
      </c>
      <c r="J63" s="6"/>
    </row>
    <row r="64" spans="9:11" x14ac:dyDescent="0.3">
      <c r="I64" s="5" t="s">
        <v>35</v>
      </c>
      <c r="J64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18CBC-C8E8-4C73-B583-188067C7A55C}">
  <dimension ref="A1:K145"/>
  <sheetViews>
    <sheetView tabSelected="1" workbookViewId="0">
      <selection activeCell="B6" sqref="B6:C6"/>
    </sheetView>
  </sheetViews>
  <sheetFormatPr baseColWidth="10" defaultRowHeight="14.4" x14ac:dyDescent="0.3"/>
  <cols>
    <col min="1" max="1" width="27.44140625" bestFit="1" customWidth="1"/>
    <col min="2" max="2" width="37.6640625" bestFit="1" customWidth="1"/>
    <col min="3" max="3" width="37.6640625" customWidth="1"/>
    <col min="5" max="5" width="31.5546875" customWidth="1"/>
    <col min="6" max="6" width="40.44140625" customWidth="1"/>
    <col min="7" max="7" width="48.5546875" bestFit="1" customWidth="1"/>
    <col min="9" max="9" width="38" bestFit="1" customWidth="1"/>
    <col min="10" max="10" width="41.44140625" customWidth="1"/>
    <col min="11" max="11" width="38.5546875" bestFit="1" customWidth="1"/>
  </cols>
  <sheetData>
    <row r="1" spans="1:11" x14ac:dyDescent="0.3">
      <c r="B1" s="66" t="s">
        <v>197</v>
      </c>
      <c r="C1" s="66"/>
      <c r="F1" s="67" t="s">
        <v>197</v>
      </c>
      <c r="G1" s="67"/>
      <c r="J1" s="68" t="s">
        <v>197</v>
      </c>
      <c r="K1" s="68"/>
    </row>
    <row r="2" spans="1:11" x14ac:dyDescent="0.3">
      <c r="A2" s="2" t="s">
        <v>0</v>
      </c>
      <c r="B2" s="44" t="s">
        <v>98</v>
      </c>
      <c r="C2" s="48" t="s">
        <v>86</v>
      </c>
      <c r="D2" s="1"/>
      <c r="E2" s="10" t="s">
        <v>15</v>
      </c>
      <c r="F2" s="44" t="s">
        <v>98</v>
      </c>
      <c r="G2" s="44" t="s">
        <v>86</v>
      </c>
      <c r="H2" s="1"/>
      <c r="I2" s="9" t="s">
        <v>200</v>
      </c>
      <c r="J2" s="44" t="s">
        <v>98</v>
      </c>
      <c r="K2" s="44" t="s">
        <v>86</v>
      </c>
    </row>
    <row r="3" spans="1:11" x14ac:dyDescent="0.3">
      <c r="A3" s="3" t="s">
        <v>3</v>
      </c>
      <c r="B3" s="7" t="s">
        <v>266</v>
      </c>
      <c r="C3" s="38" t="s">
        <v>267</v>
      </c>
      <c r="D3" s="1"/>
      <c r="E3" s="4" t="s">
        <v>251</v>
      </c>
      <c r="F3" s="6" t="str">
        <f>"md5(DOM|KSIOP|actcode|DOM|KSIOP|dosnum)"</f>
        <v>md5(DOM|KSIOP|actcode|DOM|KSIOP|dosnum)</v>
      </c>
      <c r="G3" s="6" t="s">
        <v>272</v>
      </c>
      <c r="H3" s="1"/>
      <c r="I3" s="3" t="str">
        <f>A3</f>
        <v>hub_personne_key</v>
      </c>
      <c r="J3" s="6" t="str">
        <f>B3</f>
        <v>md5(DOM|KSIOP|actcode)</v>
      </c>
      <c r="K3" s="6" t="str">
        <f>C3</f>
        <v>md5(METRO|LOANS|idTiersRef)</v>
      </c>
    </row>
    <row r="4" spans="1:11" x14ac:dyDescent="0.3">
      <c r="A4" s="4" t="s">
        <v>8</v>
      </c>
      <c r="B4" s="6" t="s">
        <v>11</v>
      </c>
      <c r="C4" s="37" t="str">
        <f>B4</f>
        <v>sysdate()</v>
      </c>
      <c r="E4" s="4" t="s">
        <v>8</v>
      </c>
      <c r="F4" s="6" t="str">
        <f>B4</f>
        <v>sysdate()</v>
      </c>
      <c r="G4" s="6" t="str">
        <f>B4</f>
        <v>sysdate()</v>
      </c>
      <c r="I4" s="4" t="s">
        <v>8</v>
      </c>
      <c r="J4" s="6" t="str">
        <f>B4</f>
        <v>sysdate()</v>
      </c>
      <c r="K4" s="6" t="str">
        <f>B4</f>
        <v>sysdate()</v>
      </c>
    </row>
    <row r="5" spans="1:11" x14ac:dyDescent="0.3">
      <c r="A5" s="4" t="s">
        <v>195</v>
      </c>
      <c r="B5" s="13" t="s">
        <v>196</v>
      </c>
      <c r="C5" s="13" t="s">
        <v>196</v>
      </c>
      <c r="E5" s="4" t="s">
        <v>195</v>
      </c>
      <c r="F5" s="6" t="s">
        <v>196</v>
      </c>
      <c r="G5" s="6" t="s">
        <v>196</v>
      </c>
      <c r="I5" s="4" t="s">
        <v>9</v>
      </c>
      <c r="J5" s="6" t="s">
        <v>264</v>
      </c>
      <c r="K5" s="6" t="s">
        <v>264</v>
      </c>
    </row>
    <row r="6" spans="1:11" x14ac:dyDescent="0.3">
      <c r="A6" s="4" t="s">
        <v>9</v>
      </c>
      <c r="B6" s="6" t="s">
        <v>264</v>
      </c>
      <c r="C6" s="6" t="s">
        <v>264</v>
      </c>
      <c r="E6" s="4" t="s">
        <v>9</v>
      </c>
      <c r="F6" s="6" t="s">
        <v>264</v>
      </c>
      <c r="G6" s="6" t="s">
        <v>264</v>
      </c>
      <c r="I6" s="4" t="s">
        <v>21</v>
      </c>
      <c r="J6" s="6" t="s">
        <v>27</v>
      </c>
      <c r="K6" s="6" t="s">
        <v>27</v>
      </c>
    </row>
    <row r="7" spans="1:11" x14ac:dyDescent="0.3">
      <c r="A7" s="4" t="s">
        <v>194</v>
      </c>
      <c r="B7" s="6" t="s">
        <v>265</v>
      </c>
      <c r="C7" s="12" t="s">
        <v>262</v>
      </c>
      <c r="E7" s="4" t="s">
        <v>3</v>
      </c>
      <c r="F7" s="6" t="str">
        <f>B3</f>
        <v>md5(DOM|KSIOP|actcode)</v>
      </c>
      <c r="G7" s="6" t="str">
        <f>C3</f>
        <v>md5(METRO|LOANS|idTiersRef)</v>
      </c>
      <c r="I7" s="4" t="s">
        <v>25</v>
      </c>
      <c r="J7" s="6" t="s">
        <v>58</v>
      </c>
      <c r="K7" s="6" t="s">
        <v>63</v>
      </c>
    </row>
    <row r="8" spans="1:11" x14ac:dyDescent="0.3">
      <c r="A8" s="4" t="s">
        <v>263</v>
      </c>
      <c r="B8" s="12" t="s">
        <v>38</v>
      </c>
      <c r="C8" s="39" t="s">
        <v>37</v>
      </c>
      <c r="E8" s="5" t="s">
        <v>4</v>
      </c>
      <c r="F8" s="45" t="str">
        <f>B14</f>
        <v>md5(DOM|KSIOP|dosnum)</v>
      </c>
      <c r="G8" s="46" t="str">
        <f>C14</f>
        <v>md5(METRO|LOANS|nodoss)</v>
      </c>
      <c r="I8" s="4" t="s">
        <v>23</v>
      </c>
      <c r="J8" s="6" t="s">
        <v>57</v>
      </c>
      <c r="K8" s="6" t="s">
        <v>23</v>
      </c>
    </row>
    <row r="9" spans="1:11" x14ac:dyDescent="0.3">
      <c r="A9" s="5" t="s">
        <v>6</v>
      </c>
      <c r="B9" s="45" t="s">
        <v>46</v>
      </c>
      <c r="C9" s="46" t="s">
        <v>61</v>
      </c>
      <c r="E9" s="1"/>
      <c r="I9" s="4" t="s">
        <v>24</v>
      </c>
      <c r="J9" s="6" t="s">
        <v>53</v>
      </c>
      <c r="K9" s="6" t="s">
        <v>24</v>
      </c>
    </row>
    <row r="10" spans="1:11" x14ac:dyDescent="0.3">
      <c r="E10" s="1"/>
      <c r="I10" s="5" t="s">
        <v>201</v>
      </c>
      <c r="J10" s="45" t="s">
        <v>104</v>
      </c>
      <c r="K10" s="46" t="s">
        <v>74</v>
      </c>
    </row>
    <row r="11" spans="1:11" x14ac:dyDescent="0.3">
      <c r="E11" s="1"/>
      <c r="F11" s="47"/>
      <c r="G11" s="47"/>
      <c r="I11" s="42"/>
      <c r="J11" s="49"/>
      <c r="K11" s="49"/>
    </row>
    <row r="12" spans="1:11" x14ac:dyDescent="0.3">
      <c r="B12" s="47"/>
      <c r="C12" s="47"/>
      <c r="E12" s="10" t="s">
        <v>12</v>
      </c>
      <c r="F12" s="44" t="s">
        <v>98</v>
      </c>
      <c r="G12" s="44" t="s">
        <v>85</v>
      </c>
      <c r="I12" s="9" t="s">
        <v>259</v>
      </c>
      <c r="J12" s="6"/>
      <c r="K12" s="44" t="s">
        <v>86</v>
      </c>
    </row>
    <row r="13" spans="1:11" x14ac:dyDescent="0.3">
      <c r="A13" s="2" t="s">
        <v>1</v>
      </c>
      <c r="B13" s="44" t="s">
        <v>98</v>
      </c>
      <c r="C13" s="44" t="s">
        <v>85</v>
      </c>
      <c r="E13" s="4" t="s">
        <v>14</v>
      </c>
      <c r="F13" s="6" t="s">
        <v>273</v>
      </c>
      <c r="G13" s="6" t="s">
        <v>274</v>
      </c>
      <c r="I13" s="3" t="str">
        <f>A14</f>
        <v>hub_compte_key</v>
      </c>
      <c r="J13" s="6"/>
      <c r="K13" s="6" t="str">
        <f>K3</f>
        <v>md5(METRO|LOANS|idTiersRef)</v>
      </c>
    </row>
    <row r="14" spans="1:11" x14ac:dyDescent="0.3">
      <c r="A14" s="3" t="s">
        <v>4</v>
      </c>
      <c r="B14" s="7" t="s">
        <v>270</v>
      </c>
      <c r="C14" s="7" t="s">
        <v>268</v>
      </c>
      <c r="E14" s="4" t="s">
        <v>8</v>
      </c>
      <c r="F14" s="6" t="str">
        <f>B4</f>
        <v>sysdate()</v>
      </c>
      <c r="G14" s="6" t="str">
        <f>B4</f>
        <v>sysdate()</v>
      </c>
      <c r="I14" s="4" t="s">
        <v>8</v>
      </c>
      <c r="J14" s="6"/>
      <c r="K14" s="6" t="str">
        <f>B15</f>
        <v>sysdate()</v>
      </c>
    </row>
    <row r="15" spans="1:11" x14ac:dyDescent="0.3">
      <c r="A15" s="4" t="s">
        <v>8</v>
      </c>
      <c r="B15" s="6" t="str">
        <f>B4</f>
        <v>sysdate()</v>
      </c>
      <c r="C15" s="6" t="str">
        <f>B4</f>
        <v>sysdate()</v>
      </c>
      <c r="E15" s="4" t="s">
        <v>195</v>
      </c>
      <c r="F15" s="6" t="s">
        <v>196</v>
      </c>
      <c r="G15" s="6" t="s">
        <v>196</v>
      </c>
      <c r="I15" s="4" t="s">
        <v>9</v>
      </c>
      <c r="J15" s="6"/>
      <c r="K15" s="6" t="str">
        <f>C17</f>
        <v>à déterminer</v>
      </c>
    </row>
    <row r="16" spans="1:11" x14ac:dyDescent="0.3">
      <c r="A16" s="4" t="s">
        <v>195</v>
      </c>
      <c r="B16" s="13" t="s">
        <v>196</v>
      </c>
      <c r="C16" s="13" t="s">
        <v>196</v>
      </c>
      <c r="E16" s="4" t="s">
        <v>9</v>
      </c>
      <c r="F16" s="6" t="s">
        <v>264</v>
      </c>
      <c r="G16" s="6" t="s">
        <v>264</v>
      </c>
      <c r="I16" s="4" t="s">
        <v>21</v>
      </c>
      <c r="J16" s="6"/>
      <c r="K16" s="6" t="s">
        <v>27</v>
      </c>
    </row>
    <row r="17" spans="1:11" x14ac:dyDescent="0.3">
      <c r="A17" s="4" t="s">
        <v>9</v>
      </c>
      <c r="B17" s="6" t="s">
        <v>264</v>
      </c>
      <c r="C17" s="6" t="s">
        <v>264</v>
      </c>
      <c r="E17" s="4" t="s">
        <v>4</v>
      </c>
      <c r="F17" s="6" t="str">
        <f>B14</f>
        <v>md5(DOM|KSIOP|dosnum)</v>
      </c>
      <c r="G17" s="6" t="str">
        <f>C14</f>
        <v>md5(METRO|LOANS|nodoss)</v>
      </c>
      <c r="I17" s="4" t="s">
        <v>205</v>
      </c>
      <c r="J17" s="6"/>
      <c r="K17" s="6" t="s">
        <v>60</v>
      </c>
    </row>
    <row r="18" spans="1:11" x14ac:dyDescent="0.3">
      <c r="A18" s="4" t="s">
        <v>194</v>
      </c>
      <c r="B18" s="6" t="s">
        <v>265</v>
      </c>
      <c r="C18" s="12" t="s">
        <v>262</v>
      </c>
      <c r="E18" s="5" t="s">
        <v>5</v>
      </c>
      <c r="F18" s="45" t="str">
        <f>B25</f>
        <v>md5(DOM|KSIOP|itrnum)</v>
      </c>
      <c r="G18" s="46" t="str">
        <f>C25</f>
        <v>md5(METRO|LOANS|nobien)</v>
      </c>
      <c r="I18" s="4" t="s">
        <v>202</v>
      </c>
      <c r="J18" s="6"/>
      <c r="K18" s="6" t="s">
        <v>66</v>
      </c>
    </row>
    <row r="19" spans="1:11" x14ac:dyDescent="0.3">
      <c r="A19" s="4" t="s">
        <v>263</v>
      </c>
      <c r="B19" s="12" t="s">
        <v>38</v>
      </c>
      <c r="C19" s="12" t="s">
        <v>37</v>
      </c>
      <c r="G19" s="41" t="s">
        <v>199</v>
      </c>
      <c r="I19" s="4" t="s">
        <v>203</v>
      </c>
      <c r="J19" s="6"/>
      <c r="K19" s="6" t="s">
        <v>69</v>
      </c>
    </row>
    <row r="20" spans="1:11" x14ac:dyDescent="0.3">
      <c r="A20" s="5" t="s">
        <v>7</v>
      </c>
      <c r="B20" s="50" t="s">
        <v>39</v>
      </c>
      <c r="C20" s="51" t="s">
        <v>47</v>
      </c>
      <c r="I20" s="5" t="s">
        <v>204</v>
      </c>
      <c r="J20" s="45"/>
      <c r="K20" s="46" t="s">
        <v>72</v>
      </c>
    </row>
    <row r="21" spans="1:11" x14ac:dyDescent="0.3">
      <c r="C21" s="14" t="s">
        <v>198</v>
      </c>
      <c r="F21" s="47"/>
      <c r="G21" s="47"/>
      <c r="I21" s="42"/>
      <c r="J21" s="6"/>
      <c r="K21" s="6"/>
    </row>
    <row r="22" spans="1:11" x14ac:dyDescent="0.3">
      <c r="E22" s="10" t="s">
        <v>243</v>
      </c>
      <c r="F22" s="69" t="s">
        <v>247</v>
      </c>
      <c r="G22" s="44" t="s">
        <v>86</v>
      </c>
      <c r="I22" s="70" t="s">
        <v>17</v>
      </c>
      <c r="J22" s="71" t="s">
        <v>98</v>
      </c>
      <c r="K22" s="71" t="s">
        <v>86</v>
      </c>
    </row>
    <row r="23" spans="1:11" x14ac:dyDescent="0.3">
      <c r="B23" s="47"/>
      <c r="C23" s="47"/>
      <c r="E23" s="4" t="s">
        <v>244</v>
      </c>
      <c r="F23" s="6"/>
      <c r="G23" s="6" t="s">
        <v>275</v>
      </c>
      <c r="I23" s="72" t="str">
        <f>A3</f>
        <v>hub_personne_key</v>
      </c>
      <c r="J23" s="73" t="str">
        <f>B3</f>
        <v>md5(DOM|KSIOP|actcode)</v>
      </c>
      <c r="K23" s="73"/>
    </row>
    <row r="24" spans="1:11" x14ac:dyDescent="0.3">
      <c r="A24" s="2" t="s">
        <v>2</v>
      </c>
      <c r="B24" s="44" t="s">
        <v>98</v>
      </c>
      <c r="C24" s="44" t="s">
        <v>85</v>
      </c>
      <c r="E24" s="4" t="s">
        <v>8</v>
      </c>
      <c r="F24" s="6"/>
      <c r="G24" s="6" t="str">
        <f>B15</f>
        <v>sysdate()</v>
      </c>
      <c r="I24" s="74" t="s">
        <v>8</v>
      </c>
      <c r="J24" s="73" t="str">
        <f>B4</f>
        <v>sysdate()</v>
      </c>
      <c r="K24" s="73" t="str">
        <f>B4</f>
        <v>sysdate()</v>
      </c>
    </row>
    <row r="25" spans="1:11" x14ac:dyDescent="0.3">
      <c r="A25" s="3" t="s">
        <v>5</v>
      </c>
      <c r="B25" s="7" t="s">
        <v>271</v>
      </c>
      <c r="C25" s="7" t="s">
        <v>269</v>
      </c>
      <c r="E25" s="4" t="s">
        <v>195</v>
      </c>
      <c r="F25" s="6"/>
      <c r="G25" s="6" t="s">
        <v>196</v>
      </c>
      <c r="I25" s="75" t="s">
        <v>195</v>
      </c>
      <c r="J25" s="73" t="s">
        <v>196</v>
      </c>
      <c r="K25" s="73" t="s">
        <v>196</v>
      </c>
    </row>
    <row r="26" spans="1:11" x14ac:dyDescent="0.3">
      <c r="A26" s="4" t="s">
        <v>8</v>
      </c>
      <c r="B26" s="6" t="str">
        <f>B4</f>
        <v>sysdate()</v>
      </c>
      <c r="C26" s="6" t="str">
        <f>B4</f>
        <v>sysdate()</v>
      </c>
      <c r="E26" s="4" t="s">
        <v>9</v>
      </c>
      <c r="F26" s="6"/>
      <c r="G26" s="6" t="s">
        <v>264</v>
      </c>
      <c r="I26" s="74" t="s">
        <v>9</v>
      </c>
      <c r="J26" s="73" t="s">
        <v>264</v>
      </c>
      <c r="K26" s="73" t="s">
        <v>264</v>
      </c>
    </row>
    <row r="27" spans="1:11" x14ac:dyDescent="0.3">
      <c r="A27" s="4" t="s">
        <v>195</v>
      </c>
      <c r="B27" s="13" t="s">
        <v>196</v>
      </c>
      <c r="C27" s="13" t="s">
        <v>196</v>
      </c>
      <c r="E27" s="4" t="s">
        <v>245</v>
      </c>
      <c r="F27" s="6"/>
      <c r="G27" s="6" t="s">
        <v>267</v>
      </c>
      <c r="I27" s="74" t="s">
        <v>21</v>
      </c>
      <c r="J27" s="73" t="str">
        <f>"md5(" &amp; I28 &amp; "|" &amp; I29 &amp; ")"</f>
        <v>md5(numero|type)</v>
      </c>
      <c r="K27" s="73"/>
    </row>
    <row r="28" spans="1:11" x14ac:dyDescent="0.3">
      <c r="A28" s="4" t="s">
        <v>9</v>
      </c>
      <c r="B28" s="6" t="s">
        <v>264</v>
      </c>
      <c r="C28" s="6" t="s">
        <v>264</v>
      </c>
      <c r="E28" s="5" t="s">
        <v>246</v>
      </c>
      <c r="F28" s="45"/>
      <c r="G28" s="46" t="s">
        <v>276</v>
      </c>
      <c r="I28" s="74" t="s">
        <v>28</v>
      </c>
      <c r="J28" s="73" t="s">
        <v>51</v>
      </c>
      <c r="K28" s="76"/>
    </row>
    <row r="29" spans="1:11" x14ac:dyDescent="0.3">
      <c r="A29" s="4" t="s">
        <v>194</v>
      </c>
      <c r="B29" s="6" t="s">
        <v>265</v>
      </c>
      <c r="C29" s="12" t="s">
        <v>262</v>
      </c>
      <c r="F29" s="52"/>
      <c r="G29" s="52"/>
      <c r="I29" s="77" t="s">
        <v>29</v>
      </c>
      <c r="J29" s="78" t="s">
        <v>52</v>
      </c>
      <c r="K29" s="79"/>
    </row>
    <row r="30" spans="1:11" x14ac:dyDescent="0.3">
      <c r="A30" s="4" t="s">
        <v>263</v>
      </c>
      <c r="B30" s="12" t="s">
        <v>38</v>
      </c>
      <c r="C30" s="12" t="s">
        <v>37</v>
      </c>
      <c r="E30" s="85" t="s">
        <v>252</v>
      </c>
      <c r="F30" s="71" t="s">
        <v>98</v>
      </c>
      <c r="G30" s="71" t="s">
        <v>86</v>
      </c>
      <c r="I30" s="1"/>
      <c r="J30" s="49"/>
      <c r="K30" s="52"/>
    </row>
    <row r="31" spans="1:11" x14ac:dyDescent="0.3">
      <c r="A31" s="5" t="s">
        <v>10</v>
      </c>
      <c r="B31" s="50" t="s">
        <v>48</v>
      </c>
      <c r="C31" s="51" t="s">
        <v>49</v>
      </c>
      <c r="E31" s="75" t="s">
        <v>253</v>
      </c>
      <c r="F31" s="73" t="s">
        <v>278</v>
      </c>
      <c r="G31" s="73" t="s">
        <v>277</v>
      </c>
      <c r="I31" s="9" t="s">
        <v>206</v>
      </c>
      <c r="J31" s="44" t="s">
        <v>98</v>
      </c>
    </row>
    <row r="32" spans="1:11" x14ac:dyDescent="0.3">
      <c r="E32" s="75" t="s">
        <v>8</v>
      </c>
      <c r="F32" s="73" t="s">
        <v>98</v>
      </c>
      <c r="G32" s="73" t="str">
        <f>B24</f>
        <v>KSIOP</v>
      </c>
      <c r="I32" s="3" t="s">
        <v>3</v>
      </c>
      <c r="J32" s="6" t="str">
        <f>J3</f>
        <v>md5(DOM|KSIOP|actcode)</v>
      </c>
    </row>
    <row r="33" spans="5:11" x14ac:dyDescent="0.3">
      <c r="E33" s="75" t="s">
        <v>195</v>
      </c>
      <c r="F33" s="73" t="s">
        <v>196</v>
      </c>
      <c r="G33" s="73" t="s">
        <v>196</v>
      </c>
      <c r="I33" s="4" t="s">
        <v>8</v>
      </c>
      <c r="J33" s="6" t="str">
        <f>B4</f>
        <v>sysdate()</v>
      </c>
    </row>
    <row r="34" spans="5:11" x14ac:dyDescent="0.3">
      <c r="E34" s="75" t="s">
        <v>9</v>
      </c>
      <c r="F34" s="73" t="s">
        <v>264</v>
      </c>
      <c r="G34" s="73" t="s">
        <v>264</v>
      </c>
      <c r="I34" s="4" t="s">
        <v>195</v>
      </c>
      <c r="J34" s="6" t="s">
        <v>196</v>
      </c>
    </row>
    <row r="35" spans="5:11" x14ac:dyDescent="0.3">
      <c r="E35" s="75" t="s">
        <v>3</v>
      </c>
      <c r="F35" s="73" t="str">
        <f>F7</f>
        <v>md5(DOM|KSIOP|actcode)</v>
      </c>
      <c r="G35" s="73" t="str">
        <f>G7</f>
        <v>md5(METRO|LOANS|idTiersRef)</v>
      </c>
      <c r="I35" s="4" t="s">
        <v>9</v>
      </c>
      <c r="J35" s="6" t="str">
        <f>B17</f>
        <v>à déterminer</v>
      </c>
    </row>
    <row r="36" spans="5:11" x14ac:dyDescent="0.3">
      <c r="E36" s="83" t="s">
        <v>5</v>
      </c>
      <c r="F36" s="78" t="str">
        <f>F18</f>
        <v>md5(DOM|KSIOP|itrnum)</v>
      </c>
      <c r="G36" s="84" t="str">
        <f>G18</f>
        <v>md5(METRO|LOANS|nobien)</v>
      </c>
      <c r="I36" s="4" t="s">
        <v>21</v>
      </c>
      <c r="J36" s="6" t="s">
        <v>279</v>
      </c>
    </row>
    <row r="37" spans="5:11" x14ac:dyDescent="0.3">
      <c r="I37" s="4" t="s">
        <v>207</v>
      </c>
      <c r="J37" s="6" t="s">
        <v>56</v>
      </c>
    </row>
    <row r="38" spans="5:11" x14ac:dyDescent="0.3">
      <c r="I38" s="43" t="s">
        <v>208</v>
      </c>
      <c r="J38" s="45" t="s">
        <v>109</v>
      </c>
      <c r="K38" s="47"/>
    </row>
    <row r="39" spans="5:11" x14ac:dyDescent="0.3">
      <c r="I39" s="42"/>
      <c r="J39" s="49"/>
      <c r="K39" s="52"/>
    </row>
    <row r="40" spans="5:11" x14ac:dyDescent="0.3">
      <c r="I40" s="9" t="s">
        <v>260</v>
      </c>
      <c r="J40" s="6"/>
      <c r="K40" s="44" t="s">
        <v>86</v>
      </c>
    </row>
    <row r="41" spans="5:11" x14ac:dyDescent="0.3">
      <c r="I41" s="3" t="s">
        <v>3</v>
      </c>
      <c r="J41" s="6"/>
      <c r="K41" s="6" t="str">
        <f>C3</f>
        <v>md5(METRO|LOANS|idTiersRef)</v>
      </c>
    </row>
    <row r="42" spans="5:11" x14ac:dyDescent="0.3">
      <c r="I42" s="4" t="s">
        <v>8</v>
      </c>
      <c r="J42" s="6"/>
      <c r="K42" s="6" t="s">
        <v>11</v>
      </c>
    </row>
    <row r="43" spans="5:11" x14ac:dyDescent="0.3">
      <c r="I43" s="4" t="s">
        <v>195</v>
      </c>
      <c r="J43" s="6"/>
      <c r="K43" s="6" t="s">
        <v>196</v>
      </c>
    </row>
    <row r="44" spans="5:11" x14ac:dyDescent="0.3">
      <c r="I44" s="4" t="s">
        <v>9</v>
      </c>
      <c r="J44" s="6"/>
      <c r="K44" s="6" t="s">
        <v>264</v>
      </c>
    </row>
    <row r="45" spans="5:11" x14ac:dyDescent="0.3">
      <c r="I45" s="4" t="s">
        <v>21</v>
      </c>
      <c r="J45" s="6"/>
      <c r="K45" s="6" t="str">
        <f>"md5(" &amp; K46 &amp; "|" &amp; K47 &amp; "...)"</f>
        <v>md5(idCodApe|codSiren...)</v>
      </c>
    </row>
    <row r="46" spans="5:11" x14ac:dyDescent="0.3">
      <c r="I46" s="4" t="s">
        <v>209</v>
      </c>
      <c r="J46" s="6"/>
      <c r="K46" s="6" t="s">
        <v>77</v>
      </c>
    </row>
    <row r="47" spans="5:11" x14ac:dyDescent="0.3">
      <c r="I47" s="4" t="s">
        <v>210</v>
      </c>
      <c r="J47" s="6"/>
      <c r="K47" s="6" t="s">
        <v>79</v>
      </c>
    </row>
    <row r="48" spans="5:11" x14ac:dyDescent="0.3">
      <c r="I48" s="4" t="s">
        <v>211</v>
      </c>
      <c r="J48" s="6"/>
      <c r="K48" s="6" t="s">
        <v>82</v>
      </c>
    </row>
    <row r="49" spans="9:11" x14ac:dyDescent="0.3">
      <c r="I49" s="5" t="s">
        <v>212</v>
      </c>
      <c r="J49" s="45"/>
      <c r="K49" s="46" t="s">
        <v>83</v>
      </c>
    </row>
    <row r="50" spans="9:11" x14ac:dyDescent="0.3">
      <c r="I50" s="1"/>
      <c r="J50" s="49"/>
      <c r="K50" s="52"/>
    </row>
    <row r="51" spans="9:11" x14ac:dyDescent="0.3">
      <c r="I51" s="9" t="s">
        <v>256</v>
      </c>
      <c r="J51" s="44" t="s">
        <v>98</v>
      </c>
      <c r="K51" s="44"/>
    </row>
    <row r="52" spans="9:11" x14ac:dyDescent="0.3">
      <c r="I52" s="3" t="str">
        <f>E3</f>
        <v>lnk_personne_compte_key</v>
      </c>
      <c r="J52" s="6" t="str">
        <f>F3</f>
        <v>md5(DOM|KSIOP|actcode|DOM|KSIOP|dosnum)</v>
      </c>
    </row>
    <row r="53" spans="9:11" x14ac:dyDescent="0.3">
      <c r="I53" s="4" t="s">
        <v>8</v>
      </c>
      <c r="J53" s="6" t="str">
        <f>B4</f>
        <v>sysdate()</v>
      </c>
    </row>
    <row r="54" spans="9:11" x14ac:dyDescent="0.3">
      <c r="I54" s="4" t="s">
        <v>195</v>
      </c>
      <c r="J54" s="6" t="s">
        <v>196</v>
      </c>
    </row>
    <row r="55" spans="9:11" x14ac:dyDescent="0.3">
      <c r="I55" s="4" t="s">
        <v>9</v>
      </c>
      <c r="J55" s="6" t="s">
        <v>264</v>
      </c>
    </row>
    <row r="56" spans="9:11" x14ac:dyDescent="0.3">
      <c r="I56" s="4" t="s">
        <v>21</v>
      </c>
      <c r="J56" s="6" t="str">
        <f>"md5(" &amp; J57 &amp;")"</f>
        <v>md5(actrole)</v>
      </c>
    </row>
    <row r="57" spans="9:11" x14ac:dyDescent="0.3">
      <c r="I57" s="5" t="s">
        <v>255</v>
      </c>
      <c r="J57" s="45" t="s">
        <v>59</v>
      </c>
      <c r="K57" s="47"/>
    </row>
    <row r="58" spans="9:11" x14ac:dyDescent="0.3">
      <c r="I58" s="1"/>
      <c r="J58" s="6"/>
    </row>
    <row r="59" spans="9:11" x14ac:dyDescent="0.3">
      <c r="I59" s="9" t="s">
        <v>213</v>
      </c>
      <c r="J59" s="44" t="s">
        <v>98</v>
      </c>
      <c r="K59" s="44" t="s">
        <v>85</v>
      </c>
    </row>
    <row r="60" spans="9:11" x14ac:dyDescent="0.3">
      <c r="I60" s="3" t="str">
        <f>A14</f>
        <v>hub_compte_key</v>
      </c>
      <c r="J60" s="6" t="str">
        <f>B14</f>
        <v>md5(DOM|KSIOP|dosnum)</v>
      </c>
      <c r="K60" s="54" t="str">
        <f>C14</f>
        <v>md5(METRO|LOANS|nodoss)</v>
      </c>
    </row>
    <row r="61" spans="9:11" x14ac:dyDescent="0.3">
      <c r="I61" s="4" t="s">
        <v>8</v>
      </c>
      <c r="J61" s="6" t="str">
        <f>B4</f>
        <v>sysdate()</v>
      </c>
      <c r="K61" s="54" t="str">
        <f>B4</f>
        <v>sysdate()</v>
      </c>
    </row>
    <row r="62" spans="9:11" x14ac:dyDescent="0.3">
      <c r="I62" s="4" t="s">
        <v>195</v>
      </c>
      <c r="J62" s="6" t="s">
        <v>196</v>
      </c>
      <c r="K62" s="54" t="s">
        <v>196</v>
      </c>
    </row>
    <row r="63" spans="9:11" x14ac:dyDescent="0.3">
      <c r="I63" s="4" t="s">
        <v>9</v>
      </c>
      <c r="J63" s="6" t="str">
        <f>B17</f>
        <v>à déterminer</v>
      </c>
      <c r="K63" s="54" t="str">
        <f>C8</f>
        <v>'LOANS'</v>
      </c>
    </row>
    <row r="64" spans="9:11" x14ac:dyDescent="0.3">
      <c r="I64" s="4" t="s">
        <v>21</v>
      </c>
      <c r="J64" s="6" t="s">
        <v>27</v>
      </c>
      <c r="K64" s="6" t="s">
        <v>27</v>
      </c>
    </row>
    <row r="65" spans="9:11" x14ac:dyDescent="0.3">
      <c r="I65" s="11" t="s">
        <v>216</v>
      </c>
      <c r="J65" s="45" t="s">
        <v>119</v>
      </c>
      <c r="K65" s="56" t="s">
        <v>176</v>
      </c>
    </row>
    <row r="66" spans="9:11" x14ac:dyDescent="0.3">
      <c r="I66" s="53"/>
      <c r="J66" s="51"/>
      <c r="K66" s="47"/>
    </row>
    <row r="67" spans="9:11" x14ac:dyDescent="0.3">
      <c r="I67" s="9" t="s">
        <v>214</v>
      </c>
      <c r="J67" s="44" t="s">
        <v>98</v>
      </c>
      <c r="K67" s="44"/>
    </row>
    <row r="68" spans="9:11" x14ac:dyDescent="0.3">
      <c r="I68" s="3" t="str">
        <f>A14</f>
        <v>hub_compte_key</v>
      </c>
      <c r="J68" s="6" t="str">
        <f>B14</f>
        <v>md5(DOM|KSIOP|dosnum)</v>
      </c>
    </row>
    <row r="69" spans="9:11" x14ac:dyDescent="0.3">
      <c r="I69" s="4" t="s">
        <v>8</v>
      </c>
      <c r="J69" s="6" t="str">
        <f>B15</f>
        <v>sysdate()</v>
      </c>
    </row>
    <row r="70" spans="9:11" x14ac:dyDescent="0.3">
      <c r="I70" s="4" t="s">
        <v>195</v>
      </c>
      <c r="J70" s="6" t="s">
        <v>196</v>
      </c>
    </row>
    <row r="71" spans="9:11" x14ac:dyDescent="0.3">
      <c r="I71" s="4" t="s">
        <v>9</v>
      </c>
      <c r="J71" s="6" t="str">
        <f>B28</f>
        <v>à déterminer</v>
      </c>
    </row>
    <row r="72" spans="9:11" x14ac:dyDescent="0.3">
      <c r="I72" s="4" t="s">
        <v>21</v>
      </c>
      <c r="J72" s="6" t="s">
        <v>27</v>
      </c>
    </row>
    <row r="73" spans="9:11" x14ac:dyDescent="0.3">
      <c r="I73" s="4" t="s">
        <v>217</v>
      </c>
      <c r="J73" s="6" t="s">
        <v>117</v>
      </c>
    </row>
    <row r="74" spans="9:11" x14ac:dyDescent="0.3">
      <c r="I74" s="4" t="s">
        <v>218</v>
      </c>
      <c r="J74" s="6" t="s">
        <v>121</v>
      </c>
    </row>
    <row r="75" spans="9:11" x14ac:dyDescent="0.3">
      <c r="I75" s="11" t="s">
        <v>219</v>
      </c>
      <c r="J75" s="45" t="s">
        <v>123</v>
      </c>
      <c r="K75" s="47"/>
    </row>
    <row r="76" spans="9:11" x14ac:dyDescent="0.3">
      <c r="I76" s="53"/>
      <c r="J76" s="51"/>
      <c r="K76" s="47"/>
    </row>
    <row r="77" spans="9:11" x14ac:dyDescent="0.3">
      <c r="I77" s="9" t="s">
        <v>215</v>
      </c>
      <c r="J77" s="44"/>
      <c r="K77" s="44" t="s">
        <v>85</v>
      </c>
    </row>
    <row r="78" spans="9:11" x14ac:dyDescent="0.3">
      <c r="I78" s="3" t="str">
        <f>A14</f>
        <v>hub_compte_key</v>
      </c>
      <c r="J78" s="6"/>
      <c r="K78" s="54" t="str">
        <f>C14</f>
        <v>md5(METRO|LOANS|nodoss)</v>
      </c>
    </row>
    <row r="79" spans="9:11" x14ac:dyDescent="0.3">
      <c r="I79" s="4" t="s">
        <v>8</v>
      </c>
      <c r="J79" s="6"/>
      <c r="K79" s="54" t="str">
        <f>B4</f>
        <v>sysdate()</v>
      </c>
    </row>
    <row r="80" spans="9:11" x14ac:dyDescent="0.3">
      <c r="I80" s="4" t="s">
        <v>195</v>
      </c>
      <c r="J80" s="6"/>
      <c r="K80" s="54" t="s">
        <v>196</v>
      </c>
    </row>
    <row r="81" spans="9:11" x14ac:dyDescent="0.3">
      <c r="I81" s="4" t="s">
        <v>9</v>
      </c>
      <c r="J81" s="6"/>
      <c r="K81" s="54" t="str">
        <f>C28</f>
        <v>à déterminer</v>
      </c>
    </row>
    <row r="82" spans="9:11" x14ac:dyDescent="0.3">
      <c r="I82" s="4" t="s">
        <v>21</v>
      </c>
      <c r="J82" s="6"/>
      <c r="K82" s="54" t="s">
        <v>27</v>
      </c>
    </row>
    <row r="83" spans="9:11" x14ac:dyDescent="0.3">
      <c r="I83" s="4" t="s">
        <v>220</v>
      </c>
      <c r="J83" s="6"/>
      <c r="K83" s="55" t="s">
        <v>174</v>
      </c>
    </row>
    <row r="84" spans="9:11" x14ac:dyDescent="0.3">
      <c r="I84" s="4" t="s">
        <v>221</v>
      </c>
      <c r="J84" s="6"/>
      <c r="K84" s="55" t="s">
        <v>180</v>
      </c>
    </row>
    <row r="85" spans="9:11" x14ac:dyDescent="0.3">
      <c r="I85" s="4" t="s">
        <v>222</v>
      </c>
      <c r="J85" s="6"/>
      <c r="K85" s="54" t="s">
        <v>182</v>
      </c>
    </row>
    <row r="86" spans="9:11" x14ac:dyDescent="0.3">
      <c r="I86" s="11" t="s">
        <v>223</v>
      </c>
      <c r="J86" s="50"/>
      <c r="K86" s="56" t="s">
        <v>184</v>
      </c>
    </row>
    <row r="87" spans="9:11" x14ac:dyDescent="0.3">
      <c r="J87" s="49"/>
      <c r="K87" s="52"/>
    </row>
    <row r="88" spans="9:11" x14ac:dyDescent="0.3">
      <c r="I88" s="9" t="s">
        <v>224</v>
      </c>
      <c r="J88" s="44" t="s">
        <v>98</v>
      </c>
    </row>
    <row r="89" spans="9:11" x14ac:dyDescent="0.3">
      <c r="I89" s="3" t="str">
        <f>A25</f>
        <v>hub_bien_key</v>
      </c>
      <c r="J89" s="6" t="str">
        <f>B25</f>
        <v>md5(DOM|KSIOP|itrnum)</v>
      </c>
    </row>
    <row r="90" spans="9:11" x14ac:dyDescent="0.3">
      <c r="I90" s="4" t="s">
        <v>8</v>
      </c>
      <c r="J90" s="6" t="str">
        <f>B4</f>
        <v>sysdate()</v>
      </c>
    </row>
    <row r="91" spans="9:11" x14ac:dyDescent="0.3">
      <c r="I91" s="4" t="s">
        <v>195</v>
      </c>
      <c r="J91" s="6" t="s">
        <v>196</v>
      </c>
    </row>
    <row r="92" spans="9:11" x14ac:dyDescent="0.3">
      <c r="I92" s="4" t="s">
        <v>9</v>
      </c>
      <c r="J92" s="6" t="str">
        <f>B8</f>
        <v>'KSIOP'</v>
      </c>
    </row>
    <row r="93" spans="9:11" x14ac:dyDescent="0.3">
      <c r="I93" s="4" t="s">
        <v>21</v>
      </c>
      <c r="J93" s="6" t="s">
        <v>27</v>
      </c>
    </row>
    <row r="94" spans="9:11" x14ac:dyDescent="0.3">
      <c r="I94" s="4" t="s">
        <v>227</v>
      </c>
      <c r="J94" s="54" t="s">
        <v>130</v>
      </c>
    </row>
    <row r="95" spans="9:11" x14ac:dyDescent="0.3">
      <c r="I95" s="4" t="s">
        <v>228</v>
      </c>
      <c r="J95" s="54" t="s">
        <v>132</v>
      </c>
    </row>
    <row r="96" spans="9:11" x14ac:dyDescent="0.3">
      <c r="I96" s="4" t="s">
        <v>141</v>
      </c>
      <c r="J96" s="54" t="s">
        <v>140</v>
      </c>
    </row>
    <row r="97" spans="9:11" x14ac:dyDescent="0.3">
      <c r="I97" s="5" t="s">
        <v>229</v>
      </c>
      <c r="J97" s="61" t="s">
        <v>142</v>
      </c>
      <c r="K97" s="47"/>
    </row>
    <row r="98" spans="9:11" x14ac:dyDescent="0.3">
      <c r="I98" s="1"/>
      <c r="J98" s="49"/>
      <c r="K98" s="52"/>
    </row>
    <row r="99" spans="9:11" x14ac:dyDescent="0.3">
      <c r="I99" s="9" t="s">
        <v>225</v>
      </c>
      <c r="J99" s="44" t="s">
        <v>98</v>
      </c>
    </row>
    <row r="100" spans="9:11" x14ac:dyDescent="0.3">
      <c r="I100" s="3" t="str">
        <f>A25</f>
        <v>hub_bien_key</v>
      </c>
      <c r="J100" s="6" t="str">
        <f>B25</f>
        <v>md5(DOM|KSIOP|itrnum)</v>
      </c>
    </row>
    <row r="101" spans="9:11" x14ac:dyDescent="0.3">
      <c r="I101" s="4" t="s">
        <v>8</v>
      </c>
      <c r="J101" s="6" t="str">
        <f>B4</f>
        <v>sysdate()</v>
      </c>
    </row>
    <row r="102" spans="9:11" x14ac:dyDescent="0.3">
      <c r="I102" s="4" t="s">
        <v>195</v>
      </c>
      <c r="J102" s="6" t="s">
        <v>196</v>
      </c>
    </row>
    <row r="103" spans="9:11" x14ac:dyDescent="0.3">
      <c r="I103" s="4" t="s">
        <v>9</v>
      </c>
      <c r="J103" s="6" t="str">
        <f>B8</f>
        <v>'KSIOP'</v>
      </c>
    </row>
    <row r="104" spans="9:11" x14ac:dyDescent="0.3">
      <c r="I104" s="4" t="s">
        <v>21</v>
      </c>
      <c r="J104" s="6" t="s">
        <v>27</v>
      </c>
    </row>
    <row r="105" spans="9:11" x14ac:dyDescent="0.3">
      <c r="I105" s="4" t="s">
        <v>227</v>
      </c>
      <c r="J105" s="58" t="s">
        <v>130</v>
      </c>
    </row>
    <row r="106" spans="9:11" x14ac:dyDescent="0.3">
      <c r="I106" s="4" t="s">
        <v>228</v>
      </c>
      <c r="J106" s="58" t="s">
        <v>132</v>
      </c>
    </row>
    <row r="107" spans="9:11" x14ac:dyDescent="0.3">
      <c r="I107" s="4" t="s">
        <v>230</v>
      </c>
      <c r="J107" s="54" t="s">
        <v>134</v>
      </c>
    </row>
    <row r="108" spans="9:11" x14ac:dyDescent="0.3">
      <c r="I108" s="4" t="s">
        <v>231</v>
      </c>
      <c r="J108" s="54" t="s">
        <v>136</v>
      </c>
    </row>
    <row r="109" spans="9:11" x14ac:dyDescent="0.3">
      <c r="I109" s="5" t="s">
        <v>232</v>
      </c>
      <c r="J109" s="61" t="s">
        <v>144</v>
      </c>
      <c r="K109" s="47"/>
    </row>
    <row r="110" spans="9:11" x14ac:dyDescent="0.3">
      <c r="J110" s="52"/>
      <c r="K110" s="52"/>
    </row>
    <row r="111" spans="9:11" x14ac:dyDescent="0.3">
      <c r="I111" s="9" t="s">
        <v>226</v>
      </c>
      <c r="J111" s="44"/>
      <c r="K111" s="57" t="s">
        <v>85</v>
      </c>
    </row>
    <row r="112" spans="9:11" x14ac:dyDescent="0.3">
      <c r="I112" s="3" t="str">
        <f>A25</f>
        <v>hub_bien_key</v>
      </c>
      <c r="J112" s="6"/>
      <c r="K112" s="54" t="str">
        <f>C25</f>
        <v>md5(METRO|LOANS|nobien)</v>
      </c>
    </row>
    <row r="113" spans="9:11" x14ac:dyDescent="0.3">
      <c r="I113" s="4" t="s">
        <v>8</v>
      </c>
      <c r="J113" s="6"/>
      <c r="K113" s="54" t="str">
        <f>B4</f>
        <v>sysdate()</v>
      </c>
    </row>
    <row r="114" spans="9:11" x14ac:dyDescent="0.3">
      <c r="I114" s="4" t="s">
        <v>195</v>
      </c>
      <c r="J114" s="6"/>
      <c r="K114" s="54" t="s">
        <v>196</v>
      </c>
    </row>
    <row r="115" spans="9:11" x14ac:dyDescent="0.3">
      <c r="I115" s="4" t="s">
        <v>9</v>
      </c>
      <c r="J115" s="6"/>
      <c r="K115" s="59" t="s">
        <v>37</v>
      </c>
    </row>
    <row r="116" spans="9:11" x14ac:dyDescent="0.3">
      <c r="I116" s="4" t="s">
        <v>21</v>
      </c>
      <c r="J116" s="6"/>
      <c r="K116" s="6" t="s">
        <v>27</v>
      </c>
    </row>
    <row r="117" spans="9:11" x14ac:dyDescent="0.3">
      <c r="I117" s="4" t="s">
        <v>242</v>
      </c>
      <c r="J117" s="6"/>
      <c r="K117" s="60" t="s">
        <v>150</v>
      </c>
    </row>
    <row r="118" spans="9:11" x14ac:dyDescent="0.3">
      <c r="I118" s="4" t="s">
        <v>233</v>
      </c>
      <c r="J118" s="6"/>
      <c r="K118" s="60" t="s">
        <v>151</v>
      </c>
    </row>
    <row r="119" spans="9:11" x14ac:dyDescent="0.3">
      <c r="I119" s="4" t="s">
        <v>234</v>
      </c>
      <c r="K119" s="60" t="s">
        <v>152</v>
      </c>
    </row>
    <row r="120" spans="9:11" x14ac:dyDescent="0.3">
      <c r="I120" s="4" t="s">
        <v>235</v>
      </c>
      <c r="K120" s="60" t="s">
        <v>153</v>
      </c>
    </row>
    <row r="121" spans="9:11" x14ac:dyDescent="0.3">
      <c r="I121" s="4" t="s">
        <v>236</v>
      </c>
      <c r="K121" s="60" t="s">
        <v>154</v>
      </c>
    </row>
    <row r="122" spans="9:11" x14ac:dyDescent="0.3">
      <c r="I122" s="4" t="s">
        <v>155</v>
      </c>
      <c r="K122" s="60" t="s">
        <v>155</v>
      </c>
    </row>
    <row r="123" spans="9:11" x14ac:dyDescent="0.3">
      <c r="I123" s="4" t="s">
        <v>237</v>
      </c>
      <c r="K123" s="60" t="s">
        <v>156</v>
      </c>
    </row>
    <row r="124" spans="9:11" x14ac:dyDescent="0.3">
      <c r="I124" s="4" t="s">
        <v>238</v>
      </c>
      <c r="K124" s="60" t="s">
        <v>157</v>
      </c>
    </row>
    <row r="125" spans="9:11" x14ac:dyDescent="0.3">
      <c r="I125" s="4" t="s">
        <v>239</v>
      </c>
      <c r="K125" s="60" t="s">
        <v>158</v>
      </c>
    </row>
    <row r="126" spans="9:11" x14ac:dyDescent="0.3">
      <c r="I126" s="4" t="s">
        <v>240</v>
      </c>
      <c r="K126" s="60" t="s">
        <v>159</v>
      </c>
    </row>
    <row r="127" spans="9:11" x14ac:dyDescent="0.3">
      <c r="I127" s="5" t="s">
        <v>241</v>
      </c>
      <c r="J127" s="62"/>
      <c r="K127" s="63" t="s">
        <v>160</v>
      </c>
    </row>
    <row r="128" spans="9:11" x14ac:dyDescent="0.3">
      <c r="J128" s="52"/>
      <c r="K128" s="52"/>
    </row>
    <row r="129" spans="9:11" x14ac:dyDescent="0.3">
      <c r="I129" s="9" t="s">
        <v>261</v>
      </c>
      <c r="J129" s="44"/>
      <c r="K129" s="64" t="s">
        <v>86</v>
      </c>
    </row>
    <row r="130" spans="9:11" x14ac:dyDescent="0.3">
      <c r="I130" s="3" t="s">
        <v>244</v>
      </c>
      <c r="J130" s="6"/>
      <c r="K130" s="65" t="str">
        <f>G23</f>
        <v>md5(METRO|LOANS|idTiersRef|METRO|LOANS|idTiersRef2)</v>
      </c>
    </row>
    <row r="131" spans="9:11" x14ac:dyDescent="0.3">
      <c r="I131" s="4" t="s">
        <v>8</v>
      </c>
      <c r="J131" s="6"/>
      <c r="K131" s="6" t="s">
        <v>11</v>
      </c>
    </row>
    <row r="132" spans="9:11" x14ac:dyDescent="0.3">
      <c r="I132" s="4" t="s">
        <v>195</v>
      </c>
      <c r="J132" s="6"/>
      <c r="K132" s="6" t="s">
        <v>196</v>
      </c>
    </row>
    <row r="133" spans="9:11" x14ac:dyDescent="0.3">
      <c r="I133" s="4" t="s">
        <v>9</v>
      </c>
      <c r="J133" s="6"/>
      <c r="K133" s="12" t="s">
        <v>37</v>
      </c>
    </row>
    <row r="134" spans="9:11" x14ac:dyDescent="0.3">
      <c r="I134" s="4" t="s">
        <v>21</v>
      </c>
      <c r="J134" s="6"/>
      <c r="K134" s="6" t="s">
        <v>27</v>
      </c>
    </row>
    <row r="135" spans="9:11" x14ac:dyDescent="0.3">
      <c r="I135" s="4" t="s">
        <v>248</v>
      </c>
      <c r="J135" s="58"/>
      <c r="K135" s="6" t="s">
        <v>90</v>
      </c>
    </row>
    <row r="136" spans="9:11" x14ac:dyDescent="0.3">
      <c r="I136" s="4" t="s">
        <v>249</v>
      </c>
      <c r="J136" s="58"/>
      <c r="K136" s="6" t="s">
        <v>92</v>
      </c>
    </row>
    <row r="137" spans="9:11" x14ac:dyDescent="0.3">
      <c r="I137" s="5" t="s">
        <v>250</v>
      </c>
      <c r="J137" s="61"/>
      <c r="K137" s="46" t="s">
        <v>94</v>
      </c>
    </row>
    <row r="138" spans="9:11" x14ac:dyDescent="0.3">
      <c r="J138" s="52"/>
      <c r="K138" s="52"/>
    </row>
    <row r="139" spans="9:11" x14ac:dyDescent="0.3">
      <c r="I139" s="80" t="s">
        <v>257</v>
      </c>
      <c r="J139" s="71" t="s">
        <v>98</v>
      </c>
      <c r="K139" s="71" t="s">
        <v>86</v>
      </c>
    </row>
    <row r="140" spans="9:11" x14ac:dyDescent="0.3">
      <c r="I140" s="81" t="str">
        <f>E31</f>
        <v>lnk_personne_bien_key</v>
      </c>
      <c r="J140" s="73" t="str">
        <f>F31</f>
        <v>md5(DOM|KSIOP|actcode|DOM|KSIOP|itrnum)</v>
      </c>
      <c r="K140" s="73" t="str">
        <f>G31</f>
        <v>md5(METRO|LOANS|idTiersRef|METRO|LOANS|nobien)</v>
      </c>
    </row>
    <row r="141" spans="9:11" x14ac:dyDescent="0.3">
      <c r="I141" s="75" t="s">
        <v>8</v>
      </c>
      <c r="J141" s="73" t="s">
        <v>11</v>
      </c>
      <c r="K141" s="73" t="s">
        <v>11</v>
      </c>
    </row>
    <row r="142" spans="9:11" x14ac:dyDescent="0.3">
      <c r="I142" s="75" t="s">
        <v>195</v>
      </c>
      <c r="J142" s="73" t="s">
        <v>196</v>
      </c>
      <c r="K142" s="73" t="s">
        <v>196</v>
      </c>
    </row>
    <row r="143" spans="9:11" x14ac:dyDescent="0.3">
      <c r="I143" s="75" t="s">
        <v>9</v>
      </c>
      <c r="J143" s="82" t="s">
        <v>254</v>
      </c>
      <c r="K143" s="82" t="s">
        <v>258</v>
      </c>
    </row>
    <row r="144" spans="9:11" x14ac:dyDescent="0.3">
      <c r="I144" s="75" t="s">
        <v>21</v>
      </c>
      <c r="J144" s="73" t="str">
        <f>"md5(" &amp; J145 &amp;")"</f>
        <v>md5(?)</v>
      </c>
      <c r="K144" s="73" t="str">
        <f>"md5(" &amp; K145 &amp;")"</f>
        <v>md5(?)</v>
      </c>
    </row>
    <row r="145" spans="9:11" x14ac:dyDescent="0.3">
      <c r="I145" s="83" t="s">
        <v>255</v>
      </c>
      <c r="J145" s="78" t="s">
        <v>196</v>
      </c>
      <c r="K145" s="84" t="s">
        <v>196</v>
      </c>
    </row>
  </sheetData>
  <mergeCells count="3">
    <mergeCell ref="B1:C1"/>
    <mergeCell ref="F1:G1"/>
    <mergeCell ref="J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66491-1B87-4DD7-B9CB-C30F2EB9CFFC}">
  <dimension ref="A2:G89"/>
  <sheetViews>
    <sheetView topLeftCell="A16" workbookViewId="0">
      <selection activeCell="E31" sqref="E31:E33"/>
    </sheetView>
  </sheetViews>
  <sheetFormatPr baseColWidth="10" defaultRowHeight="14.4" x14ac:dyDescent="0.3"/>
  <cols>
    <col min="1" max="1" width="31.21875" customWidth="1"/>
    <col min="2" max="2" width="21.21875" customWidth="1"/>
    <col min="3" max="3" width="34.5546875" customWidth="1"/>
    <col min="4" max="4" width="4.6640625" style="26" customWidth="1"/>
    <col min="5" max="5" width="26.44140625" customWidth="1"/>
  </cols>
  <sheetData>
    <row r="2" spans="1:6" s="17" customFormat="1" x14ac:dyDescent="0.3">
      <c r="A2" s="17" t="s">
        <v>189</v>
      </c>
      <c r="B2" s="17" t="s">
        <v>98</v>
      </c>
      <c r="D2" s="26"/>
      <c r="E2" s="17" t="s">
        <v>86</v>
      </c>
    </row>
    <row r="3" spans="1:6" x14ac:dyDescent="0.3">
      <c r="B3" s="16" t="s">
        <v>100</v>
      </c>
      <c r="E3" s="16" t="s">
        <v>71</v>
      </c>
    </row>
    <row r="4" spans="1:6" x14ac:dyDescent="0.3">
      <c r="B4" s="27" t="s">
        <v>185</v>
      </c>
      <c r="E4" s="27" t="s">
        <v>185</v>
      </c>
    </row>
    <row r="5" spans="1:6" x14ac:dyDescent="0.3">
      <c r="E5" t="s">
        <v>60</v>
      </c>
    </row>
    <row r="6" spans="1:6" x14ac:dyDescent="0.3">
      <c r="B6" s="27" t="s">
        <v>46</v>
      </c>
      <c r="C6" t="s">
        <v>103</v>
      </c>
      <c r="E6" s="27" t="s">
        <v>61</v>
      </c>
      <c r="F6" t="s">
        <v>62</v>
      </c>
    </row>
    <row r="7" spans="1:6" x14ac:dyDescent="0.3">
      <c r="B7" s="32" t="s">
        <v>58</v>
      </c>
      <c r="C7" s="32" t="s">
        <v>102</v>
      </c>
      <c r="E7" s="32" t="s">
        <v>63</v>
      </c>
      <c r="F7" s="32" t="s">
        <v>64</v>
      </c>
    </row>
    <row r="8" spans="1:6" x14ac:dyDescent="0.3">
      <c r="B8" s="32" t="s">
        <v>57</v>
      </c>
      <c r="C8" s="32" t="s">
        <v>101</v>
      </c>
      <c r="E8" s="32" t="s">
        <v>23</v>
      </c>
      <c r="F8" s="32" t="s">
        <v>65</v>
      </c>
    </row>
    <row r="9" spans="1:6" x14ac:dyDescent="0.3">
      <c r="E9" t="s">
        <v>66</v>
      </c>
      <c r="F9" t="s">
        <v>67</v>
      </c>
    </row>
    <row r="10" spans="1:6" x14ac:dyDescent="0.3">
      <c r="B10" s="32" t="s">
        <v>53</v>
      </c>
      <c r="C10" s="32" t="s">
        <v>99</v>
      </c>
      <c r="E10" s="32" t="s">
        <v>24</v>
      </c>
      <c r="F10" s="32" t="s">
        <v>68</v>
      </c>
    </row>
    <row r="11" spans="1:6" x14ac:dyDescent="0.3">
      <c r="E11" t="s">
        <v>69</v>
      </c>
      <c r="F11" t="s">
        <v>70</v>
      </c>
    </row>
    <row r="12" spans="1:6" x14ac:dyDescent="0.3">
      <c r="E12" t="s">
        <v>72</v>
      </c>
      <c r="F12" t="s">
        <v>73</v>
      </c>
    </row>
    <row r="13" spans="1:6" x14ac:dyDescent="0.3">
      <c r="B13" s="32" t="s">
        <v>104</v>
      </c>
      <c r="C13" s="32" t="s">
        <v>105</v>
      </c>
      <c r="E13" s="32" t="s">
        <v>74</v>
      </c>
      <c r="F13" s="32" t="s">
        <v>75</v>
      </c>
    </row>
    <row r="14" spans="1:6" s="17" customFormat="1" x14ac:dyDescent="0.3">
      <c r="A14" s="17" t="s">
        <v>190</v>
      </c>
      <c r="B14" s="17" t="s">
        <v>98</v>
      </c>
      <c r="D14" s="26"/>
      <c r="E14" s="17" t="s">
        <v>86</v>
      </c>
    </row>
    <row r="15" spans="1:6" x14ac:dyDescent="0.3">
      <c r="B15" s="16" t="s">
        <v>106</v>
      </c>
      <c r="E15" s="16" t="s">
        <v>76</v>
      </c>
    </row>
    <row r="16" spans="1:6" x14ac:dyDescent="0.3">
      <c r="B16" s="27" t="s">
        <v>185</v>
      </c>
      <c r="E16" s="27" t="s">
        <v>185</v>
      </c>
    </row>
    <row r="17" spans="1:6" x14ac:dyDescent="0.3">
      <c r="B17" s="27" t="s">
        <v>46</v>
      </c>
      <c r="C17" t="s">
        <v>107</v>
      </c>
      <c r="E17" s="27" t="s">
        <v>61</v>
      </c>
      <c r="F17" t="s">
        <v>62</v>
      </c>
    </row>
    <row r="18" spans="1:6" x14ac:dyDescent="0.3">
      <c r="E18" t="s">
        <v>77</v>
      </c>
      <c r="F18" t="s">
        <v>78</v>
      </c>
    </row>
    <row r="19" spans="1:6" x14ac:dyDescent="0.3">
      <c r="E19" t="s">
        <v>79</v>
      </c>
      <c r="F19" t="s">
        <v>80</v>
      </c>
    </row>
    <row r="20" spans="1:6" x14ac:dyDescent="0.3">
      <c r="B20" t="s">
        <v>56</v>
      </c>
      <c r="C20" t="s">
        <v>108</v>
      </c>
    </row>
    <row r="21" spans="1:6" x14ac:dyDescent="0.3">
      <c r="E21" t="s">
        <v>82</v>
      </c>
      <c r="F21" t="s">
        <v>81</v>
      </c>
    </row>
    <row r="22" spans="1:6" x14ac:dyDescent="0.3">
      <c r="B22" t="s">
        <v>109</v>
      </c>
      <c r="C22" t="s">
        <v>110</v>
      </c>
    </row>
    <row r="23" spans="1:6" x14ac:dyDescent="0.3">
      <c r="E23" t="s">
        <v>83</v>
      </c>
      <c r="F23" t="s">
        <v>84</v>
      </c>
    </row>
    <row r="26" spans="1:6" s="17" customFormat="1" x14ac:dyDescent="0.3">
      <c r="A26" s="36" t="s">
        <v>96</v>
      </c>
      <c r="B26" s="17" t="s">
        <v>98</v>
      </c>
      <c r="D26" s="26"/>
      <c r="E26" s="17" t="s">
        <v>86</v>
      </c>
    </row>
    <row r="27" spans="1:6" x14ac:dyDescent="0.3">
      <c r="B27" s="16" t="s">
        <v>111</v>
      </c>
      <c r="E27" s="16" t="s">
        <v>97</v>
      </c>
    </row>
    <row r="28" spans="1:6" x14ac:dyDescent="0.3">
      <c r="B28" s="24" t="s">
        <v>185</v>
      </c>
      <c r="E28" s="24" t="s">
        <v>185</v>
      </c>
    </row>
    <row r="29" spans="1:6" x14ac:dyDescent="0.3">
      <c r="E29" t="s">
        <v>61</v>
      </c>
      <c r="F29" t="s">
        <v>87</v>
      </c>
    </row>
    <row r="30" spans="1:6" x14ac:dyDescent="0.3">
      <c r="B30" s="27" t="s">
        <v>46</v>
      </c>
      <c r="C30" t="s">
        <v>113</v>
      </c>
      <c r="E30" s="27" t="s">
        <v>88</v>
      </c>
      <c r="F30" t="s">
        <v>89</v>
      </c>
    </row>
    <row r="31" spans="1:6" x14ac:dyDescent="0.3">
      <c r="B31" s="32" t="s">
        <v>112</v>
      </c>
      <c r="C31" s="32" t="s">
        <v>114</v>
      </c>
      <c r="E31" s="32" t="s">
        <v>90</v>
      </c>
      <c r="F31" s="32" t="s">
        <v>91</v>
      </c>
    </row>
    <row r="32" spans="1:6" x14ac:dyDescent="0.3">
      <c r="E32" t="s">
        <v>92</v>
      </c>
      <c r="F32" t="s">
        <v>93</v>
      </c>
    </row>
    <row r="33" spans="1:7" x14ac:dyDescent="0.3">
      <c r="E33" t="s">
        <v>94</v>
      </c>
      <c r="F33" t="s">
        <v>95</v>
      </c>
    </row>
    <row r="34" spans="1:7" s="26" customFormat="1" ht="16.05" customHeight="1" x14ac:dyDescent="0.3">
      <c r="A34" s="31" t="s">
        <v>191</v>
      </c>
      <c r="B34" s="17" t="s">
        <v>98</v>
      </c>
      <c r="E34" s="26" t="s">
        <v>192</v>
      </c>
    </row>
    <row r="35" spans="1:7" x14ac:dyDescent="0.3">
      <c r="B35" s="24" t="s">
        <v>185</v>
      </c>
      <c r="E35" s="24" t="s">
        <v>185</v>
      </c>
    </row>
    <row r="36" spans="1:7" x14ac:dyDescent="0.3">
      <c r="B36" s="27" t="s">
        <v>46</v>
      </c>
      <c r="C36" t="s">
        <v>113</v>
      </c>
      <c r="E36" s="27" t="s">
        <v>193</v>
      </c>
    </row>
    <row r="37" spans="1:7" x14ac:dyDescent="0.3">
      <c r="B37" s="28" t="s">
        <v>39</v>
      </c>
      <c r="C37" s="23" t="s">
        <v>116</v>
      </c>
      <c r="E37" s="29" t="s">
        <v>178</v>
      </c>
    </row>
    <row r="38" spans="1:7" s="17" customFormat="1" x14ac:dyDescent="0.3">
      <c r="A38" s="17" t="s">
        <v>115</v>
      </c>
      <c r="B38" s="17" t="s">
        <v>98</v>
      </c>
      <c r="D38" s="26"/>
      <c r="E38" s="17" t="s">
        <v>85</v>
      </c>
    </row>
    <row r="39" spans="1:7" s="18" customFormat="1" x14ac:dyDescent="0.3">
      <c r="A39" s="23"/>
      <c r="B39" s="25" t="s">
        <v>125</v>
      </c>
      <c r="C39" s="23"/>
      <c r="D39" s="26"/>
      <c r="E39" s="23"/>
      <c r="F39" s="23"/>
      <c r="G39" s="23"/>
    </row>
    <row r="40" spans="1:7" s="18" customFormat="1" x14ac:dyDescent="0.3">
      <c r="A40" s="23"/>
      <c r="B40" s="24" t="s">
        <v>185</v>
      </c>
      <c r="C40" s="23"/>
      <c r="D40" s="26"/>
      <c r="E40" s="24" t="s">
        <v>185</v>
      </c>
      <c r="F40" s="23"/>
      <c r="G40" s="23"/>
    </row>
    <row r="41" spans="1:7" x14ac:dyDescent="0.3">
      <c r="A41" s="23"/>
      <c r="B41" s="28" t="s">
        <v>39</v>
      </c>
      <c r="C41" s="23" t="s">
        <v>116</v>
      </c>
      <c r="E41" s="29" t="s">
        <v>178</v>
      </c>
      <c r="F41" s="22" t="s">
        <v>177</v>
      </c>
      <c r="G41" s="23"/>
    </row>
    <row r="42" spans="1:7" x14ac:dyDescent="0.3">
      <c r="A42" s="23"/>
      <c r="B42" s="23" t="s">
        <v>117</v>
      </c>
      <c r="C42" s="23" t="s">
        <v>118</v>
      </c>
      <c r="E42" s="23"/>
      <c r="F42" s="22"/>
      <c r="G42" s="23"/>
    </row>
    <row r="43" spans="1:7" x14ac:dyDescent="0.3">
      <c r="A43" s="23"/>
      <c r="B43" s="33" t="s">
        <v>119</v>
      </c>
      <c r="C43" s="33" t="s">
        <v>120</v>
      </c>
      <c r="E43" s="34" t="s">
        <v>176</v>
      </c>
      <c r="F43" s="35" t="s">
        <v>175</v>
      </c>
      <c r="G43" s="23"/>
    </row>
    <row r="44" spans="1:7" x14ac:dyDescent="0.3">
      <c r="A44" s="23"/>
      <c r="B44" s="23" t="s">
        <v>121</v>
      </c>
      <c r="C44" s="23" t="s">
        <v>122</v>
      </c>
      <c r="E44" s="23"/>
      <c r="F44" s="23"/>
      <c r="G44" s="23"/>
    </row>
    <row r="45" spans="1:7" x14ac:dyDescent="0.3">
      <c r="A45" s="23"/>
      <c r="B45" s="23" t="s">
        <v>123</v>
      </c>
      <c r="C45" s="23" t="s">
        <v>124</v>
      </c>
      <c r="E45" s="23"/>
      <c r="F45" s="23"/>
      <c r="G45" s="23"/>
    </row>
    <row r="46" spans="1:7" x14ac:dyDescent="0.3">
      <c r="A46" s="23"/>
      <c r="B46" s="23"/>
      <c r="C46" s="23"/>
      <c r="E46" s="23" t="s">
        <v>174</v>
      </c>
      <c r="F46" s="22" t="s">
        <v>173</v>
      </c>
      <c r="G46" s="23"/>
    </row>
    <row r="47" spans="1:7" x14ac:dyDescent="0.3">
      <c r="A47" s="23"/>
      <c r="B47" s="23"/>
      <c r="C47" s="23"/>
      <c r="E47" s="23" t="s">
        <v>180</v>
      </c>
      <c r="F47" s="23" t="s">
        <v>179</v>
      </c>
      <c r="G47" s="23"/>
    </row>
    <row r="48" spans="1:7" x14ac:dyDescent="0.3">
      <c r="E48" t="s">
        <v>182</v>
      </c>
      <c r="F48" s="23" t="s">
        <v>181</v>
      </c>
    </row>
    <row r="49" spans="1:6" x14ac:dyDescent="0.3">
      <c r="E49" t="s">
        <v>184</v>
      </c>
      <c r="F49" s="23" t="s">
        <v>183</v>
      </c>
    </row>
    <row r="50" spans="1:6" s="26" customFormat="1" ht="57.6" x14ac:dyDescent="0.3">
      <c r="A50" s="31" t="s">
        <v>188</v>
      </c>
      <c r="B50" s="26" t="s">
        <v>98</v>
      </c>
      <c r="E50" s="26" t="s">
        <v>85</v>
      </c>
    </row>
    <row r="51" spans="1:6" x14ac:dyDescent="0.3">
      <c r="B51" s="16" t="s">
        <v>125</v>
      </c>
      <c r="F51" s="23"/>
    </row>
    <row r="52" spans="1:6" x14ac:dyDescent="0.3">
      <c r="B52" s="27" t="s">
        <v>185</v>
      </c>
      <c r="E52" s="27" t="s">
        <v>185</v>
      </c>
      <c r="F52" s="23"/>
    </row>
    <row r="53" spans="1:6" x14ac:dyDescent="0.3">
      <c r="B53" s="28" t="s">
        <v>39</v>
      </c>
      <c r="C53" s="23" t="s">
        <v>116</v>
      </c>
      <c r="F53" s="23"/>
    </row>
    <row r="54" spans="1:6" x14ac:dyDescent="0.3">
      <c r="B54" s="27" t="s">
        <v>48</v>
      </c>
      <c r="C54" t="s">
        <v>129</v>
      </c>
      <c r="E54" s="30" t="s">
        <v>49</v>
      </c>
      <c r="F54" s="20" t="s">
        <v>161</v>
      </c>
    </row>
    <row r="55" spans="1:6" x14ac:dyDescent="0.3">
      <c r="B55" s="27"/>
      <c r="E55" s="40" t="s">
        <v>186</v>
      </c>
      <c r="F55" t="s">
        <v>187</v>
      </c>
    </row>
    <row r="56" spans="1:6" s="19" customFormat="1" x14ac:dyDescent="0.3">
      <c r="A56" s="19" t="s">
        <v>126</v>
      </c>
      <c r="B56" s="19" t="s">
        <v>98</v>
      </c>
      <c r="D56" s="26"/>
      <c r="E56" s="19" t="s">
        <v>146</v>
      </c>
    </row>
    <row r="57" spans="1:6" x14ac:dyDescent="0.3">
      <c r="B57" s="16" t="s">
        <v>128</v>
      </c>
      <c r="E57" s="16"/>
    </row>
    <row r="58" spans="1:6" x14ac:dyDescent="0.3">
      <c r="B58" s="24" t="s">
        <v>185</v>
      </c>
      <c r="E58" s="16"/>
    </row>
    <row r="59" spans="1:6" x14ac:dyDescent="0.3">
      <c r="B59" s="27" t="s">
        <v>48</v>
      </c>
      <c r="C59" t="s">
        <v>129</v>
      </c>
    </row>
    <row r="60" spans="1:6" x14ac:dyDescent="0.3">
      <c r="B60" s="32" t="s">
        <v>130</v>
      </c>
      <c r="C60" s="32" t="s">
        <v>131</v>
      </c>
    </row>
    <row r="61" spans="1:6" x14ac:dyDescent="0.3">
      <c r="B61" s="32" t="s">
        <v>132</v>
      </c>
      <c r="C61" s="32" t="s">
        <v>133</v>
      </c>
    </row>
    <row r="62" spans="1:6" x14ac:dyDescent="0.3">
      <c r="B62" t="s">
        <v>134</v>
      </c>
      <c r="C62" t="s">
        <v>135</v>
      </c>
    </row>
    <row r="63" spans="1:6" x14ac:dyDescent="0.3">
      <c r="B63" t="s">
        <v>136</v>
      </c>
      <c r="C63" t="s">
        <v>137</v>
      </c>
    </row>
    <row r="64" spans="1:6" x14ac:dyDescent="0.3">
      <c r="B64" t="s">
        <v>144</v>
      </c>
      <c r="C64" t="s">
        <v>145</v>
      </c>
    </row>
    <row r="65" spans="1:6" s="19" customFormat="1" x14ac:dyDescent="0.3">
      <c r="A65" s="19" t="s">
        <v>138</v>
      </c>
      <c r="B65" s="19" t="s">
        <v>98</v>
      </c>
      <c r="D65" s="26"/>
      <c r="E65" s="19" t="s">
        <v>146</v>
      </c>
    </row>
    <row r="66" spans="1:6" x14ac:dyDescent="0.3">
      <c r="B66" s="16" t="s">
        <v>139</v>
      </c>
      <c r="E66" s="16"/>
    </row>
    <row r="67" spans="1:6" x14ac:dyDescent="0.3">
      <c r="B67" s="24" t="s">
        <v>185</v>
      </c>
      <c r="E67" s="16"/>
    </row>
    <row r="68" spans="1:6" x14ac:dyDescent="0.3">
      <c r="B68" s="27" t="s">
        <v>48</v>
      </c>
      <c r="C68" t="s">
        <v>129</v>
      </c>
    </row>
    <row r="69" spans="1:6" x14ac:dyDescent="0.3">
      <c r="B69" s="32" t="s">
        <v>130</v>
      </c>
      <c r="C69" s="32" t="s">
        <v>131</v>
      </c>
    </row>
    <row r="70" spans="1:6" x14ac:dyDescent="0.3">
      <c r="B70" s="32" t="s">
        <v>132</v>
      </c>
      <c r="C70" s="32" t="s">
        <v>133</v>
      </c>
    </row>
    <row r="71" spans="1:6" x14ac:dyDescent="0.3">
      <c r="B71" t="s">
        <v>140</v>
      </c>
      <c r="C71" t="s">
        <v>141</v>
      </c>
    </row>
    <row r="72" spans="1:6" x14ac:dyDescent="0.3">
      <c r="B72" t="s">
        <v>142</v>
      </c>
      <c r="C72" t="s">
        <v>143</v>
      </c>
    </row>
    <row r="73" spans="1:6" s="19" customFormat="1" x14ac:dyDescent="0.3">
      <c r="A73" s="19" t="s">
        <v>127</v>
      </c>
      <c r="B73" s="19" t="s">
        <v>148</v>
      </c>
      <c r="D73" s="26"/>
      <c r="E73" s="19" t="s">
        <v>147</v>
      </c>
    </row>
    <row r="74" spans="1:6" x14ac:dyDescent="0.3">
      <c r="E74" s="16" t="s">
        <v>149</v>
      </c>
    </row>
    <row r="75" spans="1:6" x14ac:dyDescent="0.3">
      <c r="E75" s="24" t="s">
        <v>185</v>
      </c>
    </row>
    <row r="76" spans="1:6" x14ac:dyDescent="0.3">
      <c r="E76" s="24" t="s">
        <v>186</v>
      </c>
      <c r="F76" t="s">
        <v>187</v>
      </c>
    </row>
    <row r="77" spans="1:6" x14ac:dyDescent="0.3">
      <c r="E77" s="30" t="s">
        <v>49</v>
      </c>
      <c r="F77" s="20" t="s">
        <v>161</v>
      </c>
    </row>
    <row r="78" spans="1:6" x14ac:dyDescent="0.3">
      <c r="E78" s="20" t="s">
        <v>150</v>
      </c>
      <c r="F78" s="20" t="s">
        <v>162</v>
      </c>
    </row>
    <row r="79" spans="1:6" x14ac:dyDescent="0.3">
      <c r="E79" s="20" t="s">
        <v>151</v>
      </c>
      <c r="F79" s="20" t="s">
        <v>163</v>
      </c>
    </row>
    <row r="80" spans="1:6" x14ac:dyDescent="0.3">
      <c r="E80" s="20" t="s">
        <v>152</v>
      </c>
      <c r="F80" s="20" t="s">
        <v>164</v>
      </c>
    </row>
    <row r="81" spans="5:6" x14ac:dyDescent="0.3">
      <c r="E81" s="20" t="s">
        <v>153</v>
      </c>
      <c r="F81" s="20" t="s">
        <v>165</v>
      </c>
    </row>
    <row r="82" spans="5:6" x14ac:dyDescent="0.3">
      <c r="E82" s="20" t="s">
        <v>154</v>
      </c>
      <c r="F82" s="20" t="s">
        <v>166</v>
      </c>
    </row>
    <row r="83" spans="5:6" x14ac:dyDescent="0.3">
      <c r="E83" s="20" t="s">
        <v>155</v>
      </c>
      <c r="F83" s="20" t="s">
        <v>167</v>
      </c>
    </row>
    <row r="84" spans="5:6" x14ac:dyDescent="0.3">
      <c r="E84" s="20" t="s">
        <v>156</v>
      </c>
      <c r="F84" s="20" t="s">
        <v>168</v>
      </c>
    </row>
    <row r="85" spans="5:6" x14ac:dyDescent="0.3">
      <c r="E85" s="20" t="s">
        <v>157</v>
      </c>
      <c r="F85" s="20" t="s">
        <v>169</v>
      </c>
    </row>
    <row r="86" spans="5:6" x14ac:dyDescent="0.3">
      <c r="E86" s="20" t="s">
        <v>158</v>
      </c>
      <c r="F86" s="20" t="s">
        <v>170</v>
      </c>
    </row>
    <row r="87" spans="5:6" x14ac:dyDescent="0.3">
      <c r="E87" s="20" t="s">
        <v>159</v>
      </c>
      <c r="F87" s="20" t="s">
        <v>171</v>
      </c>
    </row>
    <row r="88" spans="5:6" x14ac:dyDescent="0.3">
      <c r="E88" s="20" t="s">
        <v>160</v>
      </c>
      <c r="F88" s="20" t="s">
        <v>172</v>
      </c>
    </row>
    <row r="89" spans="5:6" x14ac:dyDescent="0.3">
      <c r="F89" s="21"/>
    </row>
  </sheetData>
  <hyperlinks>
    <hyperlink ref="E3" r:id="rId1" xr:uid="{132D40F1-FC5E-4D40-AE35-B46A5F1AA3E0}"/>
    <hyperlink ref="E15" r:id="rId2" xr:uid="{775611B1-BB12-4FA9-89B7-5166862A7C25}"/>
    <hyperlink ref="E27" r:id="rId3" xr:uid="{D0594630-BC9A-4E3B-8D32-88E619F28568}"/>
    <hyperlink ref="B3" r:id="rId4" xr:uid="{37750F96-0BAE-465E-9876-DB8A32ABB616}"/>
    <hyperlink ref="B15" r:id="rId5" xr:uid="{DF602AC5-08CF-490A-9E94-22F487CFA822}"/>
    <hyperlink ref="B27" r:id="rId6" xr:uid="{9719C781-E4CA-40D6-BDB2-185E5030E8E7}"/>
    <hyperlink ref="B39" r:id="rId7" xr:uid="{2EB2C9B6-3FEE-4CEC-BB0C-76842A011EA6}"/>
    <hyperlink ref="B57" r:id="rId8" xr:uid="{7E0EF50A-6CDE-427D-BDDD-904ED7859CA6}"/>
    <hyperlink ref="B66" r:id="rId9" xr:uid="{D72915DB-8E03-4A2A-B2C5-52AA8867F4D8}"/>
    <hyperlink ref="E74" r:id="rId10" xr:uid="{D83CA5D3-DFBF-4DFF-8794-8F4C74136615}"/>
    <hyperlink ref="B51" r:id="rId11" xr:uid="{F0631FB2-FC1D-4B0B-9ACA-6AD16DCF91EC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specs 0.1</vt:lpstr>
      <vt:lpstr>specs 0.2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SENIS</dc:creator>
  <cp:lastModifiedBy>David SENIS</cp:lastModifiedBy>
  <dcterms:created xsi:type="dcterms:W3CDTF">2019-03-28T12:55:16Z</dcterms:created>
  <dcterms:modified xsi:type="dcterms:W3CDTF">2019-04-11T15:53:39Z</dcterms:modified>
</cp:coreProperties>
</file>